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rett\Desktop\"/>
    </mc:Choice>
  </mc:AlternateContent>
  <bookViews>
    <workbookView xWindow="-120" yWindow="-120" windowWidth="29040" windowHeight="15840" firstSheet="2" activeTab="6"/>
  </bookViews>
  <sheets>
    <sheet name="Panasonic ERJ Master List" sheetId="2" r:id="rId1"/>
    <sheet name="Panasonic ERJ Code Table" sheetId="1" r:id="rId2"/>
    <sheet name="ERJ Series" sheetId="7" r:id="rId3"/>
    <sheet name="ERJ Codes" sheetId="6" r:id="rId4"/>
    <sheet name="E Values" sheetId="3" r:id="rId5"/>
    <sheet name="Eagle" sheetId="4" r:id="rId6"/>
    <sheet name="Part Builder" sheetId="5" r:id="rId7"/>
  </sheets>
  <definedNames>
    <definedName name="D_List">'E Values'!$AP$5:$AP$19</definedName>
    <definedName name="e_code">'Panasonic ERJ Code Table'!$V$4:$V$21</definedName>
    <definedName name="e_size">'Panasonic ERJ Code Table'!$W$4:$W$21</definedName>
    <definedName name="e29_4c">'E Values'!$AC$5:$AC$1145</definedName>
    <definedName name="e29_raw">'E Values'!$Y$5:$Y$1145</definedName>
    <definedName name="e29_sym">'E Values'!$AA$5:$AA$1145</definedName>
    <definedName name="e29_value">'E Values'!$Z$5:$Z$1145</definedName>
    <definedName name="e29all">'E Values'!$Y$5:$AC$1145</definedName>
    <definedName name="e96_3c">'E Values'!$T$5:$T$965</definedName>
    <definedName name="e96_4c">'E Values'!$U$5:$U$101</definedName>
    <definedName name="E96_code">'E Values'!$U$5:$U$965</definedName>
    <definedName name="E96_raw">'E Values'!$Q$5:$Q$965</definedName>
    <definedName name="e96_std">'E Values'!$R$5:$R$965</definedName>
    <definedName name="e96_sym">'E Values'!$S$5:$S$965</definedName>
    <definedName name="eia">Eagle!$E$6:$E$21</definedName>
    <definedName name="eii">Eagle!$D$6:$D$21</definedName>
    <definedName name="Index_Table">'E Values'!$AN$5:$AN$19</definedName>
    <definedName name="M_List">'E Values'!$AO$5:$AO$19</definedName>
    <definedName name="package_codes">'ERJ Codes'!$AC$3:$AK$113</definedName>
    <definedName name="r_1">'Panasonic ERJ Code Table'!$E$4:$E$21</definedName>
    <definedName name="r_10">'Panasonic ERJ Code Table'!$P$4:$P$21</definedName>
    <definedName name="r_11">'Panasonic ERJ Code Table'!$Q$4:$Q$21</definedName>
    <definedName name="r_12">'Panasonic ERJ Code Table'!$O$4:$O$21</definedName>
    <definedName name="r_4">'Panasonic ERJ Code Table'!$F$4:$F$21</definedName>
    <definedName name="r_6">'Panasonic ERJ Code Table'!$G$4:$G$21</definedName>
    <definedName name="r_7">'Panasonic ERJ Code Table'!$I$4:$I$21</definedName>
    <definedName name="r_8">'Panasonic ERJ Code Table'!$J$4:$J$21</definedName>
    <definedName name="Sym_List">'E Values'!$AS$5:$AS$19</definedName>
    <definedName name="T_List">'E Values'!$AR$5:$AR$19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06" i="5" l="1"/>
  <c r="C2005" i="5"/>
  <c r="C2004" i="5"/>
  <c r="C2003" i="5"/>
  <c r="C2002" i="5"/>
  <c r="C2001" i="5"/>
  <c r="C2000" i="5"/>
  <c r="C1999" i="5"/>
  <c r="C1998" i="5"/>
  <c r="C1997" i="5"/>
  <c r="C1996" i="5"/>
  <c r="C1995" i="5"/>
  <c r="C1994" i="5"/>
  <c r="C1993" i="5"/>
  <c r="C1992" i="5"/>
  <c r="C1991" i="5"/>
  <c r="C1990" i="5"/>
  <c r="C1989" i="5"/>
  <c r="C1988" i="5"/>
  <c r="C1987" i="5"/>
  <c r="C1986" i="5"/>
  <c r="C1985" i="5"/>
  <c r="C1984" i="5"/>
  <c r="C1983" i="5"/>
  <c r="C1982" i="5"/>
  <c r="C1981" i="5"/>
  <c r="C1980" i="5"/>
  <c r="C1979" i="5"/>
  <c r="C1978" i="5"/>
  <c r="C1977" i="5"/>
  <c r="C1976" i="5"/>
  <c r="C1975" i="5"/>
  <c r="C1974" i="5"/>
  <c r="C1973" i="5"/>
  <c r="C1972" i="5"/>
  <c r="C1971" i="5"/>
  <c r="C1970" i="5"/>
  <c r="C1969" i="5"/>
  <c r="C1968" i="5"/>
  <c r="C1967" i="5"/>
  <c r="C1966" i="5"/>
  <c r="C1965" i="5"/>
  <c r="C1964" i="5"/>
  <c r="C1963" i="5"/>
  <c r="C1962" i="5"/>
  <c r="C1961" i="5"/>
  <c r="C1960" i="5"/>
  <c r="C1959" i="5"/>
  <c r="C1958" i="5"/>
  <c r="C1957" i="5"/>
  <c r="C1956" i="5"/>
  <c r="C1955" i="5"/>
  <c r="C1954" i="5"/>
  <c r="C1953" i="5"/>
  <c r="C1952" i="5"/>
  <c r="C1951" i="5"/>
  <c r="C1950" i="5"/>
  <c r="C1949" i="5"/>
  <c r="C1948" i="5"/>
  <c r="C1947" i="5"/>
  <c r="C1946" i="5"/>
  <c r="C1945" i="5"/>
  <c r="C1944" i="5"/>
  <c r="C1943" i="5"/>
  <c r="C1942" i="5"/>
  <c r="C1941" i="5"/>
  <c r="C1940" i="5"/>
  <c r="C1939" i="5"/>
  <c r="C1938" i="5"/>
  <c r="C1937" i="5"/>
  <c r="C1936" i="5"/>
  <c r="C1935" i="5"/>
  <c r="C1934" i="5"/>
  <c r="C1933" i="5"/>
  <c r="C1932" i="5"/>
  <c r="C1931" i="5"/>
  <c r="C1930" i="5"/>
  <c r="C1929" i="5"/>
  <c r="C1928" i="5"/>
  <c r="C1927" i="5"/>
  <c r="C1926" i="5"/>
  <c r="C1925" i="5"/>
  <c r="C1924" i="5"/>
  <c r="C1923" i="5"/>
  <c r="C1922" i="5"/>
  <c r="C1921" i="5"/>
  <c r="C1920" i="5"/>
  <c r="C1919" i="5"/>
  <c r="C1918" i="5"/>
  <c r="C1917" i="5"/>
  <c r="C1916" i="5"/>
  <c r="C1915" i="5"/>
  <c r="C1914" i="5"/>
  <c r="C1913" i="5"/>
  <c r="C1912" i="5"/>
  <c r="C1911" i="5"/>
  <c r="C1910" i="5"/>
  <c r="C1909" i="5"/>
  <c r="C1908" i="5"/>
  <c r="C1907" i="5"/>
  <c r="C1906" i="5"/>
  <c r="C1905" i="5"/>
  <c r="C1904" i="5"/>
  <c r="C1903" i="5"/>
  <c r="C1902" i="5"/>
  <c r="C1901" i="5"/>
  <c r="C1900" i="5"/>
  <c r="C1899" i="5"/>
  <c r="C1898" i="5"/>
  <c r="C1897" i="5"/>
  <c r="C1896" i="5"/>
  <c r="C1895" i="5"/>
  <c r="C1894" i="5"/>
  <c r="C1893" i="5"/>
  <c r="C1892" i="5"/>
  <c r="C1891" i="5"/>
  <c r="C1890" i="5"/>
  <c r="C1889" i="5"/>
  <c r="C1888" i="5"/>
  <c r="C1887" i="5"/>
  <c r="C1886" i="5"/>
  <c r="C1885" i="5"/>
  <c r="C1884" i="5"/>
  <c r="C1883" i="5"/>
  <c r="C1882" i="5"/>
  <c r="C1881" i="5"/>
  <c r="C1880" i="5"/>
  <c r="C1879" i="5"/>
  <c r="C1878" i="5"/>
  <c r="C1877" i="5"/>
  <c r="C1876" i="5"/>
  <c r="C1875" i="5"/>
  <c r="C1874" i="5"/>
  <c r="C1873" i="5"/>
  <c r="C1872" i="5"/>
  <c r="C1871" i="5"/>
  <c r="C1870" i="5"/>
  <c r="C1869" i="5"/>
  <c r="C1868" i="5"/>
  <c r="C1867" i="5"/>
  <c r="C1866" i="5"/>
  <c r="C1865" i="5"/>
  <c r="C1864" i="5"/>
  <c r="C1863" i="5"/>
  <c r="C1862" i="5"/>
  <c r="C1861" i="5"/>
  <c r="C1860" i="5"/>
  <c r="C1859" i="5"/>
  <c r="C1858" i="5"/>
  <c r="C1857" i="5"/>
  <c r="C1856" i="5"/>
  <c r="C1855" i="5"/>
  <c r="C1854" i="5"/>
  <c r="C1853" i="5"/>
  <c r="C1852" i="5"/>
  <c r="C1851" i="5"/>
  <c r="C1850" i="5"/>
  <c r="C1849" i="5"/>
  <c r="C1848" i="5"/>
  <c r="C1847" i="5"/>
  <c r="C1846" i="5"/>
  <c r="C1845" i="5"/>
  <c r="C1844" i="5"/>
  <c r="C1843" i="5"/>
  <c r="C1842" i="5"/>
  <c r="C1841" i="5"/>
  <c r="C1840" i="5"/>
  <c r="C1839" i="5"/>
  <c r="C1838" i="5"/>
  <c r="C1837" i="5"/>
  <c r="C1836" i="5"/>
  <c r="C1835" i="5"/>
  <c r="C1834" i="5"/>
  <c r="C1833" i="5"/>
  <c r="C1832" i="5"/>
  <c r="C1831" i="5"/>
  <c r="C1830" i="5"/>
  <c r="C1829" i="5"/>
  <c r="C1828" i="5"/>
  <c r="C1827" i="5"/>
  <c r="C1826" i="5"/>
  <c r="C1825" i="5"/>
  <c r="C1824" i="5"/>
  <c r="C1823" i="5"/>
  <c r="C1822" i="5"/>
  <c r="C1821" i="5"/>
  <c r="C1820" i="5"/>
  <c r="C1819" i="5"/>
  <c r="C1818" i="5"/>
  <c r="C1817" i="5"/>
  <c r="C1816" i="5"/>
  <c r="C1815" i="5"/>
  <c r="C1814" i="5"/>
  <c r="C1813" i="5"/>
  <c r="C1812" i="5"/>
  <c r="C1811" i="5"/>
  <c r="C1810" i="5"/>
  <c r="C1809" i="5"/>
  <c r="C1808" i="5"/>
  <c r="C1807" i="5"/>
  <c r="C1806" i="5"/>
  <c r="C1805" i="5"/>
  <c r="C1804" i="5"/>
  <c r="C1803" i="5"/>
  <c r="C1802" i="5"/>
  <c r="C1801" i="5"/>
  <c r="C1800" i="5"/>
  <c r="C1799" i="5"/>
  <c r="C1798" i="5"/>
  <c r="C1797" i="5"/>
  <c r="C1796" i="5"/>
  <c r="C1795" i="5"/>
  <c r="C1794" i="5"/>
  <c r="C1793" i="5"/>
  <c r="C1792" i="5"/>
  <c r="C1791" i="5"/>
  <c r="C1790" i="5"/>
  <c r="C1789" i="5"/>
  <c r="C1788" i="5"/>
  <c r="C1787" i="5"/>
  <c r="C1786" i="5"/>
  <c r="C1785" i="5"/>
  <c r="C1784" i="5"/>
  <c r="C1783" i="5"/>
  <c r="C1782" i="5"/>
  <c r="C1781" i="5"/>
  <c r="C1780" i="5"/>
  <c r="C1779" i="5"/>
  <c r="C1778" i="5"/>
  <c r="C1777" i="5"/>
  <c r="C1776" i="5"/>
  <c r="C1775" i="5"/>
  <c r="C1774" i="5"/>
  <c r="C1773" i="5"/>
  <c r="C1772" i="5"/>
  <c r="C1771" i="5"/>
  <c r="C1770" i="5"/>
  <c r="C1769" i="5"/>
  <c r="C1768" i="5"/>
  <c r="C1767" i="5"/>
  <c r="C1766" i="5"/>
  <c r="C1765" i="5"/>
  <c r="C1764" i="5"/>
  <c r="C1763" i="5"/>
  <c r="C1762" i="5"/>
  <c r="C1761" i="5"/>
  <c r="C1760" i="5"/>
  <c r="C1759" i="5"/>
  <c r="C1758" i="5"/>
  <c r="C1757" i="5"/>
  <c r="C1756" i="5"/>
  <c r="C1755" i="5"/>
  <c r="C1754" i="5"/>
  <c r="C1753" i="5"/>
  <c r="C1752" i="5"/>
  <c r="C1751" i="5"/>
  <c r="C1750" i="5"/>
  <c r="C1749" i="5"/>
  <c r="C1748" i="5"/>
  <c r="C1747" i="5"/>
  <c r="C1746" i="5"/>
  <c r="C1745" i="5"/>
  <c r="C1744" i="5"/>
  <c r="C1743" i="5"/>
  <c r="C1742" i="5"/>
  <c r="C1741" i="5"/>
  <c r="C1740" i="5"/>
  <c r="C1739" i="5"/>
  <c r="C1738" i="5"/>
  <c r="C1737" i="5"/>
  <c r="C1736" i="5"/>
  <c r="C1735" i="5"/>
  <c r="C1734" i="5"/>
  <c r="C1733" i="5"/>
  <c r="C1732" i="5"/>
  <c r="C1731" i="5"/>
  <c r="C1730" i="5"/>
  <c r="C1729" i="5"/>
  <c r="C1728" i="5"/>
  <c r="C1727" i="5"/>
  <c r="C1726" i="5"/>
  <c r="C1725" i="5"/>
  <c r="C1724" i="5"/>
  <c r="C1723" i="5"/>
  <c r="C1722" i="5"/>
  <c r="C1721" i="5"/>
  <c r="C1720" i="5"/>
  <c r="C1719" i="5"/>
  <c r="C1718" i="5"/>
  <c r="C1717" i="5"/>
  <c r="C1716" i="5"/>
  <c r="C1715" i="5"/>
  <c r="C1714" i="5"/>
  <c r="C1713" i="5"/>
  <c r="C1712" i="5"/>
  <c r="C1711" i="5"/>
  <c r="C1710" i="5"/>
  <c r="C1709" i="5"/>
  <c r="C1708" i="5"/>
  <c r="C1707" i="5"/>
  <c r="C1706" i="5"/>
  <c r="C1705" i="5"/>
  <c r="C1704" i="5"/>
  <c r="C1703" i="5"/>
  <c r="C1702" i="5"/>
  <c r="C1701" i="5"/>
  <c r="C1700" i="5"/>
  <c r="C1699" i="5"/>
  <c r="C1698" i="5"/>
  <c r="C1697" i="5"/>
  <c r="C1696" i="5"/>
  <c r="C1695" i="5"/>
  <c r="C1694" i="5"/>
  <c r="C1693" i="5"/>
  <c r="C1692" i="5"/>
  <c r="C1691" i="5"/>
  <c r="C1690" i="5"/>
  <c r="C1689" i="5"/>
  <c r="C1688" i="5"/>
  <c r="C1687" i="5"/>
  <c r="C1686" i="5"/>
  <c r="C1685" i="5"/>
  <c r="C1684" i="5"/>
  <c r="C1683" i="5"/>
  <c r="C1682" i="5"/>
  <c r="C1681" i="5"/>
  <c r="C1680" i="5"/>
  <c r="C1679" i="5"/>
  <c r="C1678" i="5"/>
  <c r="C1677" i="5"/>
  <c r="C1676" i="5"/>
  <c r="C1675" i="5"/>
  <c r="C1674" i="5"/>
  <c r="C1673" i="5"/>
  <c r="C1672" i="5"/>
  <c r="C1671" i="5"/>
  <c r="C1670" i="5"/>
  <c r="C1669" i="5"/>
  <c r="C1668" i="5"/>
  <c r="C1667" i="5"/>
  <c r="C1666" i="5"/>
  <c r="C1665" i="5"/>
  <c r="C1664" i="5"/>
  <c r="C1663" i="5"/>
  <c r="C1662" i="5"/>
  <c r="C1661" i="5"/>
  <c r="C1660" i="5"/>
  <c r="C1659" i="5"/>
  <c r="C1658" i="5"/>
  <c r="C1657" i="5"/>
  <c r="C1656" i="5"/>
  <c r="C1655" i="5"/>
  <c r="C1654" i="5"/>
  <c r="C1653" i="5"/>
  <c r="C1652" i="5"/>
  <c r="C1651" i="5"/>
  <c r="C1650" i="5"/>
  <c r="C1649" i="5"/>
  <c r="C1648" i="5"/>
  <c r="C1647" i="5"/>
  <c r="C1646" i="5"/>
  <c r="C1645" i="5"/>
  <c r="C1644" i="5"/>
  <c r="C1643" i="5"/>
  <c r="C1642" i="5"/>
  <c r="C1641" i="5"/>
  <c r="C1640" i="5"/>
  <c r="C1639" i="5"/>
  <c r="C1638" i="5"/>
  <c r="C1637" i="5"/>
  <c r="C1636" i="5"/>
  <c r="C1635" i="5"/>
  <c r="C1634" i="5"/>
  <c r="C1633" i="5"/>
  <c r="C1632" i="5"/>
  <c r="C1631" i="5"/>
  <c r="C1630" i="5"/>
  <c r="C1629" i="5"/>
  <c r="C1628" i="5"/>
  <c r="C1627" i="5"/>
  <c r="C1626" i="5"/>
  <c r="C1625" i="5"/>
  <c r="C1624" i="5"/>
  <c r="C1623" i="5"/>
  <c r="C1622" i="5"/>
  <c r="C1621" i="5"/>
  <c r="C1620" i="5"/>
  <c r="C1619" i="5"/>
  <c r="C1618" i="5"/>
  <c r="C1617" i="5"/>
  <c r="C1616" i="5"/>
  <c r="C1615" i="5"/>
  <c r="C1614" i="5"/>
  <c r="C1613" i="5"/>
  <c r="C1612" i="5"/>
  <c r="C1611" i="5"/>
  <c r="C1610" i="5"/>
  <c r="C1609" i="5"/>
  <c r="C1608" i="5"/>
  <c r="C1607" i="5"/>
  <c r="C1606" i="5"/>
  <c r="C1605" i="5"/>
  <c r="C1604" i="5"/>
  <c r="C1603" i="5"/>
  <c r="C1602" i="5"/>
  <c r="C1601" i="5"/>
  <c r="C1600" i="5"/>
  <c r="C1599" i="5"/>
  <c r="C1598" i="5"/>
  <c r="C1597" i="5"/>
  <c r="C1596" i="5"/>
  <c r="C1595" i="5"/>
  <c r="C1594" i="5"/>
  <c r="C1593" i="5"/>
  <c r="C1592" i="5"/>
  <c r="C1591" i="5"/>
  <c r="C1590" i="5"/>
  <c r="C1589" i="5"/>
  <c r="C1588" i="5"/>
  <c r="C1587" i="5"/>
  <c r="C1586" i="5"/>
  <c r="C1585" i="5"/>
  <c r="C1584" i="5"/>
  <c r="C1583" i="5"/>
  <c r="C1582" i="5"/>
  <c r="C1581" i="5"/>
  <c r="C1580" i="5"/>
  <c r="C1579" i="5"/>
  <c r="C1578" i="5"/>
  <c r="C1577" i="5"/>
  <c r="C1576" i="5"/>
  <c r="C1575" i="5"/>
  <c r="C1574" i="5"/>
  <c r="C1573" i="5"/>
  <c r="C1572" i="5"/>
  <c r="C1571" i="5"/>
  <c r="C1570" i="5"/>
  <c r="C1569" i="5"/>
  <c r="C1568" i="5"/>
  <c r="C1567" i="5"/>
  <c r="C1566" i="5"/>
  <c r="C1565" i="5"/>
  <c r="C1564" i="5"/>
  <c r="C1563" i="5"/>
  <c r="C1562" i="5"/>
  <c r="C1561" i="5"/>
  <c r="C1560" i="5"/>
  <c r="C1559" i="5"/>
  <c r="C1558" i="5"/>
  <c r="C1557" i="5"/>
  <c r="C1556" i="5"/>
  <c r="C1555" i="5"/>
  <c r="C1554" i="5"/>
  <c r="C1553" i="5"/>
  <c r="C1552" i="5"/>
  <c r="C1551" i="5"/>
  <c r="C1550" i="5"/>
  <c r="C1549" i="5"/>
  <c r="C1548" i="5"/>
  <c r="C1547" i="5"/>
  <c r="C1546" i="5"/>
  <c r="C1545" i="5"/>
  <c r="C1544" i="5"/>
  <c r="C1543" i="5"/>
  <c r="C1542" i="5"/>
  <c r="C1541" i="5"/>
  <c r="C1540" i="5"/>
  <c r="C1539" i="5"/>
  <c r="C1538" i="5"/>
  <c r="C1537" i="5"/>
  <c r="C1536" i="5"/>
  <c r="C1535" i="5"/>
  <c r="C1534" i="5"/>
  <c r="C1533" i="5"/>
  <c r="C1532" i="5"/>
  <c r="C1531" i="5"/>
  <c r="C1530" i="5"/>
  <c r="C1529" i="5"/>
  <c r="C1528" i="5"/>
  <c r="C1527" i="5"/>
  <c r="C1526" i="5"/>
  <c r="C1525" i="5"/>
  <c r="C1524" i="5"/>
  <c r="C1523" i="5"/>
  <c r="C1522" i="5"/>
  <c r="C1521" i="5"/>
  <c r="C1520" i="5"/>
  <c r="C1519" i="5"/>
  <c r="C1518" i="5"/>
  <c r="C1517" i="5"/>
  <c r="C1516" i="5"/>
  <c r="C1515" i="5"/>
  <c r="C1514" i="5"/>
  <c r="C1513" i="5"/>
  <c r="C1512" i="5"/>
  <c r="C1511" i="5"/>
  <c r="C1510" i="5"/>
  <c r="C1509" i="5"/>
  <c r="C1508" i="5"/>
  <c r="C1507" i="5"/>
  <c r="C1506" i="5"/>
  <c r="C1505" i="5"/>
  <c r="C1504" i="5"/>
  <c r="C1503" i="5"/>
  <c r="C1502" i="5"/>
  <c r="C1501" i="5"/>
  <c r="C1500" i="5"/>
  <c r="C1499" i="5"/>
  <c r="C1498" i="5"/>
  <c r="C1497" i="5"/>
  <c r="C1496" i="5"/>
  <c r="C1495" i="5"/>
  <c r="C1494" i="5"/>
  <c r="C1493" i="5"/>
  <c r="C1492" i="5"/>
  <c r="C1491" i="5"/>
  <c r="C1490" i="5"/>
  <c r="C1489" i="5"/>
  <c r="C1488" i="5"/>
  <c r="C1487" i="5"/>
  <c r="C1486" i="5"/>
  <c r="C1485" i="5"/>
  <c r="C1484" i="5"/>
  <c r="C1483" i="5"/>
  <c r="C1482" i="5"/>
  <c r="C1481" i="5"/>
  <c r="C1480" i="5"/>
  <c r="C1479" i="5"/>
  <c r="C1478" i="5"/>
  <c r="C1477" i="5"/>
  <c r="C1476" i="5"/>
  <c r="C1475" i="5"/>
  <c r="C1474" i="5"/>
  <c r="C1473" i="5"/>
  <c r="C1472" i="5"/>
  <c r="C1471" i="5"/>
  <c r="C1470" i="5"/>
  <c r="C1469" i="5"/>
  <c r="C1468" i="5"/>
  <c r="C1467" i="5"/>
  <c r="C1466" i="5"/>
  <c r="C1465" i="5"/>
  <c r="C1464" i="5"/>
  <c r="C1463" i="5"/>
  <c r="C1462" i="5"/>
  <c r="C1461" i="5"/>
  <c r="C1460" i="5"/>
  <c r="C1459" i="5"/>
  <c r="C1458" i="5"/>
  <c r="C1457" i="5"/>
  <c r="C1456" i="5"/>
  <c r="C1455" i="5"/>
  <c r="C1454" i="5"/>
  <c r="C1453" i="5"/>
  <c r="C1452" i="5"/>
  <c r="C1451" i="5"/>
  <c r="C1450" i="5"/>
  <c r="C1449" i="5"/>
  <c r="C1448" i="5"/>
  <c r="C1447" i="5"/>
  <c r="C1446" i="5"/>
  <c r="C1445" i="5"/>
  <c r="C1444" i="5"/>
  <c r="C1443" i="5"/>
  <c r="C1442" i="5"/>
  <c r="C1441" i="5"/>
  <c r="C1440" i="5"/>
  <c r="C1439" i="5"/>
  <c r="C1438" i="5"/>
  <c r="C1437" i="5"/>
  <c r="C1436" i="5"/>
  <c r="C1435" i="5"/>
  <c r="C1434" i="5"/>
  <c r="C1433" i="5"/>
  <c r="C1432" i="5"/>
  <c r="C1431" i="5"/>
  <c r="C1430" i="5"/>
  <c r="C1429" i="5"/>
  <c r="C1428" i="5"/>
  <c r="C1427" i="5"/>
  <c r="C1426" i="5"/>
  <c r="C1425" i="5"/>
  <c r="C1424" i="5"/>
  <c r="C1423" i="5"/>
  <c r="C1422" i="5"/>
  <c r="C1421" i="5"/>
  <c r="C1420" i="5"/>
  <c r="C1419" i="5"/>
  <c r="C1418" i="5"/>
  <c r="C1417" i="5"/>
  <c r="C1416" i="5"/>
  <c r="C1415" i="5"/>
  <c r="C1414" i="5"/>
  <c r="C1413" i="5"/>
  <c r="C1412" i="5"/>
  <c r="C1411" i="5"/>
  <c r="C1410" i="5"/>
  <c r="C1409" i="5"/>
  <c r="C1408" i="5"/>
  <c r="C1407" i="5"/>
  <c r="C1406" i="5"/>
  <c r="C1405" i="5"/>
  <c r="C1404" i="5"/>
  <c r="C1403" i="5"/>
  <c r="C1402" i="5"/>
  <c r="C1401" i="5"/>
  <c r="C1400" i="5"/>
  <c r="C1399" i="5"/>
  <c r="C1398" i="5"/>
  <c r="C1397" i="5"/>
  <c r="C1396" i="5"/>
  <c r="C1395" i="5"/>
  <c r="C1394" i="5"/>
  <c r="C1393" i="5"/>
  <c r="C1392" i="5"/>
  <c r="C1391" i="5"/>
  <c r="C1390" i="5"/>
  <c r="C1389" i="5"/>
  <c r="C1388" i="5"/>
  <c r="C1387" i="5"/>
  <c r="C1386" i="5"/>
  <c r="C1385" i="5"/>
  <c r="C1384" i="5"/>
  <c r="C1383" i="5"/>
  <c r="C1382" i="5"/>
  <c r="C1381" i="5"/>
  <c r="C1380" i="5"/>
  <c r="C1379" i="5"/>
  <c r="C1378" i="5"/>
  <c r="C1377" i="5"/>
  <c r="C1376" i="5"/>
  <c r="C1375" i="5"/>
  <c r="C1374" i="5"/>
  <c r="C1373" i="5"/>
  <c r="C1372" i="5"/>
  <c r="C1371" i="5"/>
  <c r="C1370" i="5"/>
  <c r="C1369" i="5"/>
  <c r="C1368" i="5"/>
  <c r="C1367" i="5"/>
  <c r="C1366" i="5"/>
  <c r="C1365" i="5"/>
  <c r="C1364" i="5"/>
  <c r="C1363" i="5"/>
  <c r="C1362" i="5"/>
  <c r="C1361" i="5"/>
  <c r="C1360" i="5"/>
  <c r="C1359" i="5"/>
  <c r="C1358" i="5"/>
  <c r="C1357" i="5"/>
  <c r="C1356" i="5"/>
  <c r="C1355" i="5"/>
  <c r="C1354" i="5"/>
  <c r="C1353" i="5"/>
  <c r="C1352" i="5"/>
  <c r="C1351" i="5"/>
  <c r="C1350" i="5"/>
  <c r="C1349" i="5"/>
  <c r="C1348" i="5"/>
  <c r="C1347" i="5"/>
  <c r="C1346" i="5"/>
  <c r="C1345" i="5"/>
  <c r="C1344" i="5"/>
  <c r="C1343" i="5"/>
  <c r="C1342" i="5"/>
  <c r="C1341" i="5"/>
  <c r="C1340" i="5"/>
  <c r="C1339" i="5"/>
  <c r="C1338" i="5"/>
  <c r="C1337" i="5"/>
  <c r="C1336" i="5"/>
  <c r="C1335" i="5"/>
  <c r="C1334" i="5"/>
  <c r="C1333" i="5"/>
  <c r="C1332" i="5"/>
  <c r="C1331" i="5"/>
  <c r="C1330" i="5"/>
  <c r="C1329" i="5"/>
  <c r="C1328" i="5"/>
  <c r="C1327" i="5"/>
  <c r="C1326" i="5"/>
  <c r="C1325" i="5"/>
  <c r="C1324" i="5"/>
  <c r="C1323" i="5"/>
  <c r="C1322" i="5"/>
  <c r="C1321" i="5"/>
  <c r="C1320" i="5"/>
  <c r="C1319" i="5"/>
  <c r="C1318" i="5"/>
  <c r="C1317" i="5"/>
  <c r="C1316" i="5"/>
  <c r="C1315" i="5"/>
  <c r="C1314" i="5"/>
  <c r="C1313" i="5"/>
  <c r="C1312" i="5"/>
  <c r="C1311" i="5"/>
  <c r="C1310" i="5"/>
  <c r="C1309" i="5"/>
  <c r="C1308" i="5"/>
  <c r="C1307" i="5"/>
  <c r="C1306" i="5"/>
  <c r="C1305" i="5"/>
  <c r="C1304" i="5"/>
  <c r="C1303" i="5"/>
  <c r="C1302" i="5"/>
  <c r="C1301" i="5"/>
  <c r="C1300" i="5"/>
  <c r="C1299" i="5"/>
  <c r="C1298" i="5"/>
  <c r="C1297" i="5"/>
  <c r="C1296" i="5"/>
  <c r="C1295" i="5"/>
  <c r="C1294" i="5"/>
  <c r="C1293" i="5"/>
  <c r="C1292" i="5"/>
  <c r="C1291" i="5"/>
  <c r="C1290" i="5"/>
  <c r="C1289" i="5"/>
  <c r="C1288" i="5"/>
  <c r="C1287" i="5"/>
  <c r="C1286" i="5"/>
  <c r="C1285" i="5"/>
  <c r="C1284" i="5"/>
  <c r="C1283" i="5"/>
  <c r="C1282" i="5"/>
  <c r="C1281" i="5"/>
  <c r="C1280" i="5"/>
  <c r="C1279" i="5"/>
  <c r="C1278" i="5"/>
  <c r="C1277" i="5"/>
  <c r="C1276" i="5"/>
  <c r="C1275" i="5"/>
  <c r="C1274" i="5"/>
  <c r="C1273" i="5"/>
  <c r="C1272" i="5"/>
  <c r="C1271" i="5"/>
  <c r="C1270" i="5"/>
  <c r="C1269" i="5"/>
  <c r="C1268" i="5"/>
  <c r="C1267" i="5"/>
  <c r="C1266" i="5"/>
  <c r="C1265" i="5"/>
  <c r="C1264" i="5"/>
  <c r="C1263" i="5"/>
  <c r="C1262" i="5"/>
  <c r="C1261" i="5"/>
  <c r="C1260" i="5"/>
  <c r="C1259" i="5"/>
  <c r="C1258" i="5"/>
  <c r="C1257" i="5"/>
  <c r="C1256" i="5"/>
  <c r="C1255" i="5"/>
  <c r="C1254" i="5"/>
  <c r="C1253" i="5"/>
  <c r="C1252" i="5"/>
  <c r="C1251" i="5"/>
  <c r="C1250" i="5"/>
  <c r="C1249" i="5"/>
  <c r="C1248" i="5"/>
  <c r="C1247" i="5"/>
  <c r="C1246" i="5"/>
  <c r="C1245" i="5"/>
  <c r="C1244" i="5"/>
  <c r="C1243" i="5"/>
  <c r="C1242" i="5"/>
  <c r="C1241" i="5"/>
  <c r="C1240" i="5"/>
  <c r="C1239" i="5"/>
  <c r="C1238" i="5"/>
  <c r="C1237" i="5"/>
  <c r="C1236" i="5"/>
  <c r="C1235" i="5"/>
  <c r="C1234" i="5"/>
  <c r="C1233" i="5"/>
  <c r="C1232" i="5"/>
  <c r="C1231" i="5"/>
  <c r="C1230" i="5"/>
  <c r="C1229" i="5"/>
  <c r="C1228" i="5"/>
  <c r="C1227" i="5"/>
  <c r="C1226" i="5"/>
  <c r="C1225" i="5"/>
  <c r="C1224" i="5"/>
  <c r="C1223" i="5"/>
  <c r="C1222" i="5"/>
  <c r="C1221" i="5"/>
  <c r="C1220" i="5"/>
  <c r="C1219" i="5"/>
  <c r="C1218" i="5"/>
  <c r="C1217" i="5"/>
  <c r="C1216" i="5"/>
  <c r="C1215" i="5"/>
  <c r="C1214" i="5"/>
  <c r="C1213" i="5"/>
  <c r="C1212" i="5"/>
  <c r="C1211" i="5"/>
  <c r="C1210" i="5"/>
  <c r="C1209" i="5"/>
  <c r="C1208" i="5"/>
  <c r="C1207" i="5"/>
  <c r="C1206" i="5"/>
  <c r="C1205" i="5"/>
  <c r="C1204" i="5"/>
  <c r="C1203" i="5"/>
  <c r="C1202" i="5"/>
  <c r="C1201" i="5"/>
  <c r="C1200" i="5"/>
  <c r="C1199" i="5"/>
  <c r="C1198" i="5"/>
  <c r="C1197" i="5"/>
  <c r="C1196" i="5"/>
  <c r="C1195" i="5"/>
  <c r="C1194" i="5"/>
  <c r="C1193" i="5"/>
  <c r="C1192" i="5"/>
  <c r="C1191" i="5"/>
  <c r="C1190" i="5"/>
  <c r="C1189" i="5"/>
  <c r="C1188" i="5"/>
  <c r="C1187" i="5"/>
  <c r="C1186" i="5"/>
  <c r="C1185" i="5"/>
  <c r="C1184" i="5"/>
  <c r="C1183" i="5"/>
  <c r="C1182" i="5"/>
  <c r="C1181" i="5"/>
  <c r="C1180" i="5"/>
  <c r="C1179" i="5"/>
  <c r="C1178" i="5"/>
  <c r="C1177" i="5"/>
  <c r="C1176" i="5"/>
  <c r="C1175" i="5"/>
  <c r="C1174" i="5"/>
  <c r="C1173" i="5"/>
  <c r="C1172" i="5"/>
  <c r="C1171" i="5"/>
  <c r="C1170" i="5"/>
  <c r="C1169" i="5"/>
  <c r="C1168" i="5"/>
  <c r="C1167" i="5"/>
  <c r="C1166" i="5"/>
  <c r="C1165" i="5"/>
  <c r="C1164" i="5"/>
  <c r="C1163" i="5"/>
  <c r="C1162" i="5"/>
  <c r="C1161" i="5"/>
  <c r="C1160" i="5"/>
  <c r="C1159" i="5"/>
  <c r="C1158" i="5"/>
  <c r="C1157" i="5"/>
  <c r="C1156" i="5"/>
  <c r="C1155" i="5"/>
  <c r="C1154" i="5"/>
  <c r="C1153" i="5"/>
  <c r="C1152" i="5"/>
  <c r="C1151" i="5"/>
  <c r="C1150" i="5"/>
  <c r="C1149" i="5"/>
  <c r="C1148" i="5"/>
  <c r="C1147" i="5"/>
  <c r="C1146" i="5"/>
  <c r="C1145" i="5"/>
  <c r="C1144" i="5"/>
  <c r="C1143" i="5"/>
  <c r="C1142" i="5"/>
  <c r="C1141" i="5"/>
  <c r="C1140" i="5"/>
  <c r="C1139" i="5"/>
  <c r="C1138" i="5"/>
  <c r="C1137" i="5"/>
  <c r="C1136" i="5"/>
  <c r="C1135" i="5"/>
  <c r="C1134" i="5"/>
  <c r="C1133" i="5"/>
  <c r="C1132" i="5"/>
  <c r="C1131" i="5"/>
  <c r="C1130" i="5"/>
  <c r="C1129" i="5"/>
  <c r="C1128" i="5"/>
  <c r="C1127" i="5"/>
  <c r="C1126" i="5"/>
  <c r="C1125" i="5"/>
  <c r="C1124" i="5"/>
  <c r="C1123" i="5"/>
  <c r="C1122" i="5"/>
  <c r="C1121" i="5"/>
  <c r="C1120" i="5"/>
  <c r="C1119" i="5"/>
  <c r="C1118" i="5"/>
  <c r="C1117" i="5"/>
  <c r="C1116" i="5"/>
  <c r="C1115" i="5"/>
  <c r="C1114" i="5"/>
  <c r="C1113" i="5"/>
  <c r="C1112" i="5"/>
  <c r="C1111" i="5"/>
  <c r="C1110" i="5"/>
  <c r="C1109" i="5"/>
  <c r="C1108" i="5"/>
  <c r="C1107" i="5"/>
  <c r="C1106" i="5"/>
  <c r="C1105" i="5"/>
  <c r="C1104" i="5"/>
  <c r="C1103" i="5"/>
  <c r="C1102" i="5"/>
  <c r="C1101" i="5"/>
  <c r="C1100" i="5"/>
  <c r="C1099" i="5"/>
  <c r="C1098" i="5"/>
  <c r="C1097" i="5"/>
  <c r="C1096" i="5"/>
  <c r="C1095" i="5"/>
  <c r="C1094" i="5"/>
  <c r="C1093" i="5"/>
  <c r="C1092" i="5"/>
  <c r="C1091" i="5"/>
  <c r="C1090" i="5"/>
  <c r="C1089" i="5"/>
  <c r="C1088" i="5"/>
  <c r="C1087" i="5"/>
  <c r="C1086" i="5"/>
  <c r="C1085" i="5"/>
  <c r="C1084" i="5"/>
  <c r="C1083" i="5"/>
  <c r="C1082" i="5"/>
  <c r="C1081" i="5"/>
  <c r="C1080" i="5"/>
  <c r="C1079" i="5"/>
  <c r="C1078" i="5"/>
  <c r="C1077" i="5"/>
  <c r="C1076" i="5"/>
  <c r="C1075" i="5"/>
  <c r="C1074" i="5"/>
  <c r="C1073" i="5"/>
  <c r="C1072" i="5"/>
  <c r="C1071" i="5"/>
  <c r="C1070" i="5"/>
  <c r="C1069" i="5"/>
  <c r="C1068" i="5"/>
  <c r="C1067" i="5"/>
  <c r="C1066" i="5"/>
  <c r="C1065" i="5"/>
  <c r="C1064" i="5"/>
  <c r="C1063" i="5"/>
  <c r="C1062" i="5"/>
  <c r="C1061" i="5"/>
  <c r="C1060" i="5"/>
  <c r="C1059" i="5"/>
  <c r="C1058" i="5"/>
  <c r="C1057" i="5"/>
  <c r="C1056" i="5"/>
  <c r="C1055" i="5"/>
  <c r="C1054" i="5"/>
  <c r="C1053" i="5"/>
  <c r="C1052" i="5"/>
  <c r="C1051" i="5"/>
  <c r="C1050" i="5"/>
  <c r="C1049" i="5"/>
  <c r="C1048" i="5"/>
  <c r="C1047" i="5"/>
  <c r="C1046" i="5"/>
  <c r="C1045" i="5"/>
  <c r="C1044" i="5"/>
  <c r="C1043" i="5"/>
  <c r="C1042" i="5"/>
  <c r="C1041" i="5"/>
  <c r="C1040" i="5"/>
  <c r="C1039" i="5"/>
  <c r="C1038" i="5"/>
  <c r="C1037" i="5"/>
  <c r="C1036" i="5"/>
  <c r="C1035" i="5"/>
  <c r="C1034" i="5"/>
  <c r="C1033" i="5"/>
  <c r="C1032" i="5"/>
  <c r="C1031" i="5"/>
  <c r="C1030" i="5"/>
  <c r="C1029" i="5"/>
  <c r="C1028" i="5"/>
  <c r="C1027" i="5"/>
  <c r="C1026" i="5"/>
  <c r="C1025" i="5"/>
  <c r="C1024" i="5"/>
  <c r="C1023" i="5"/>
  <c r="C1022" i="5"/>
  <c r="C1021" i="5"/>
  <c r="C1020" i="5"/>
  <c r="C1019" i="5"/>
  <c r="C1018" i="5"/>
  <c r="C1017" i="5"/>
  <c r="C1016" i="5"/>
  <c r="C1015" i="5"/>
  <c r="C1014" i="5"/>
  <c r="C1013" i="5"/>
  <c r="C1012" i="5"/>
  <c r="C1011" i="5"/>
  <c r="C1010" i="5"/>
  <c r="C1009" i="5"/>
  <c r="C1008" i="5"/>
  <c r="C1007" i="5"/>
  <c r="C1006" i="5"/>
  <c r="C1005" i="5"/>
  <c r="C1004" i="5"/>
  <c r="C1003" i="5"/>
  <c r="C1002" i="5"/>
  <c r="C1001" i="5"/>
  <c r="C1000" i="5"/>
  <c r="C999" i="5"/>
  <c r="C998" i="5"/>
  <c r="C997" i="5"/>
  <c r="C996" i="5"/>
  <c r="C995" i="5"/>
  <c r="C994" i="5"/>
  <c r="C993" i="5"/>
  <c r="C992" i="5"/>
  <c r="C991" i="5"/>
  <c r="C990" i="5"/>
  <c r="C989" i="5"/>
  <c r="C988" i="5"/>
  <c r="C987" i="5"/>
  <c r="C986" i="5"/>
  <c r="C985" i="5"/>
  <c r="C984" i="5"/>
  <c r="C983" i="5"/>
  <c r="C982" i="5"/>
  <c r="C981" i="5"/>
  <c r="C980" i="5"/>
  <c r="C979" i="5"/>
  <c r="C978" i="5"/>
  <c r="C977" i="5"/>
  <c r="C976" i="5"/>
  <c r="C975" i="5"/>
  <c r="C974" i="5"/>
  <c r="C973" i="5"/>
  <c r="C972" i="5"/>
  <c r="C971" i="5"/>
  <c r="C970" i="5"/>
  <c r="C969" i="5"/>
  <c r="C968" i="5"/>
  <c r="C967" i="5"/>
  <c r="C966" i="5"/>
  <c r="C965" i="5"/>
  <c r="C964" i="5"/>
  <c r="C963" i="5"/>
  <c r="C962" i="5"/>
  <c r="C961" i="5"/>
  <c r="C960" i="5"/>
  <c r="C959" i="5"/>
  <c r="C958" i="5"/>
  <c r="C957" i="5"/>
  <c r="C956" i="5"/>
  <c r="C955" i="5"/>
  <c r="C954" i="5"/>
  <c r="C953" i="5"/>
  <c r="C952" i="5"/>
  <c r="C951" i="5"/>
  <c r="C950" i="5"/>
  <c r="C949" i="5"/>
  <c r="C948" i="5"/>
  <c r="C947" i="5"/>
  <c r="C946" i="5"/>
  <c r="C945" i="5"/>
  <c r="C944" i="5"/>
  <c r="C943" i="5"/>
  <c r="C942" i="5"/>
  <c r="C941" i="5"/>
  <c r="C940" i="5"/>
  <c r="C939" i="5"/>
  <c r="C938" i="5"/>
  <c r="C937" i="5"/>
  <c r="C936" i="5"/>
  <c r="C935" i="5"/>
  <c r="C934" i="5"/>
  <c r="C933" i="5"/>
  <c r="C932" i="5"/>
  <c r="C931" i="5"/>
  <c r="C930" i="5"/>
  <c r="C929" i="5"/>
  <c r="C928" i="5"/>
  <c r="C927" i="5"/>
  <c r="C926" i="5"/>
  <c r="C925" i="5"/>
  <c r="C924" i="5"/>
  <c r="C923" i="5"/>
  <c r="C922" i="5"/>
  <c r="C921" i="5"/>
  <c r="C920" i="5"/>
  <c r="C919" i="5"/>
  <c r="C918" i="5"/>
  <c r="C917" i="5"/>
  <c r="C916" i="5"/>
  <c r="C915" i="5"/>
  <c r="C914" i="5"/>
  <c r="C913" i="5"/>
  <c r="C912" i="5"/>
  <c r="C911" i="5"/>
  <c r="C910" i="5"/>
  <c r="C909" i="5"/>
  <c r="C908" i="5"/>
  <c r="C907" i="5"/>
  <c r="C906" i="5"/>
  <c r="C905" i="5"/>
  <c r="C904" i="5"/>
  <c r="C903" i="5"/>
  <c r="C902" i="5"/>
  <c r="C901" i="5"/>
  <c r="C900" i="5"/>
  <c r="C899" i="5"/>
  <c r="C898" i="5"/>
  <c r="C897" i="5"/>
  <c r="C896" i="5"/>
  <c r="C895" i="5"/>
  <c r="C894" i="5"/>
  <c r="C893" i="5"/>
  <c r="C892" i="5"/>
  <c r="C891" i="5"/>
  <c r="C890" i="5"/>
  <c r="C889" i="5"/>
  <c r="C888" i="5"/>
  <c r="C887" i="5"/>
  <c r="C886" i="5"/>
  <c r="C885" i="5"/>
  <c r="C884" i="5"/>
  <c r="C883" i="5"/>
  <c r="C882" i="5"/>
  <c r="C881" i="5"/>
  <c r="C880" i="5"/>
  <c r="C879" i="5"/>
  <c r="C878" i="5"/>
  <c r="C877" i="5"/>
  <c r="C876" i="5"/>
  <c r="C875" i="5"/>
  <c r="C874" i="5"/>
  <c r="C873" i="5"/>
  <c r="C872" i="5"/>
  <c r="C871" i="5"/>
  <c r="C870" i="5"/>
  <c r="C869" i="5"/>
  <c r="C868" i="5"/>
  <c r="C867" i="5"/>
  <c r="C866" i="5"/>
  <c r="C865" i="5"/>
  <c r="C864" i="5"/>
  <c r="C863" i="5"/>
  <c r="C862" i="5"/>
  <c r="C861" i="5"/>
  <c r="C860" i="5"/>
  <c r="C859" i="5"/>
  <c r="C858" i="5"/>
  <c r="C857" i="5"/>
  <c r="C856" i="5"/>
  <c r="C855" i="5"/>
  <c r="C854" i="5"/>
  <c r="C853" i="5"/>
  <c r="C852" i="5"/>
  <c r="C851" i="5"/>
  <c r="C850" i="5"/>
  <c r="C849" i="5"/>
  <c r="C848" i="5"/>
  <c r="C847" i="5"/>
  <c r="C846" i="5"/>
  <c r="C845" i="5"/>
  <c r="C844" i="5"/>
  <c r="C843" i="5"/>
  <c r="C842" i="5"/>
  <c r="C841" i="5"/>
  <c r="C840" i="5"/>
  <c r="C839" i="5"/>
  <c r="C838" i="5"/>
  <c r="C837" i="5"/>
  <c r="C836" i="5"/>
  <c r="C835" i="5"/>
  <c r="C834" i="5"/>
  <c r="C833" i="5"/>
  <c r="C832" i="5"/>
  <c r="C831" i="5"/>
  <c r="C830" i="5"/>
  <c r="C829" i="5"/>
  <c r="C828" i="5"/>
  <c r="C827" i="5"/>
  <c r="C826" i="5"/>
  <c r="C825" i="5"/>
  <c r="C824" i="5"/>
  <c r="C823" i="5"/>
  <c r="C822" i="5"/>
  <c r="C821" i="5"/>
  <c r="C820" i="5"/>
  <c r="C819" i="5"/>
  <c r="C818" i="5"/>
  <c r="C817" i="5"/>
  <c r="C816" i="5"/>
  <c r="C815" i="5"/>
  <c r="C814" i="5"/>
  <c r="C813" i="5"/>
  <c r="C812" i="5"/>
  <c r="C811" i="5"/>
  <c r="C810" i="5"/>
  <c r="C809" i="5"/>
  <c r="C808" i="5"/>
  <c r="C807" i="5"/>
  <c r="C806" i="5"/>
  <c r="C805" i="5"/>
  <c r="C804" i="5"/>
  <c r="C803" i="5"/>
  <c r="C802" i="5"/>
  <c r="C801" i="5"/>
  <c r="C800" i="5"/>
  <c r="C799" i="5"/>
  <c r="C798" i="5"/>
  <c r="C797" i="5"/>
  <c r="C796" i="5"/>
  <c r="C795" i="5"/>
  <c r="C794" i="5"/>
  <c r="C793" i="5"/>
  <c r="C792" i="5"/>
  <c r="C791" i="5"/>
  <c r="C790" i="5"/>
  <c r="C789" i="5"/>
  <c r="C788" i="5"/>
  <c r="C787" i="5"/>
  <c r="C786" i="5"/>
  <c r="C785" i="5"/>
  <c r="C784" i="5"/>
  <c r="C783" i="5"/>
  <c r="C782" i="5"/>
  <c r="C781" i="5"/>
  <c r="C780" i="5"/>
  <c r="C779" i="5"/>
  <c r="C778" i="5"/>
  <c r="C777" i="5"/>
  <c r="C776" i="5"/>
  <c r="C775" i="5"/>
  <c r="C774" i="5"/>
  <c r="C773" i="5"/>
  <c r="C772" i="5"/>
  <c r="C771" i="5"/>
  <c r="C770" i="5"/>
  <c r="C769" i="5"/>
  <c r="C768" i="5"/>
  <c r="C767" i="5"/>
  <c r="C766" i="5"/>
  <c r="C765" i="5"/>
  <c r="C764" i="5"/>
  <c r="C763" i="5"/>
  <c r="C762" i="5"/>
  <c r="C761" i="5"/>
  <c r="C760" i="5"/>
  <c r="C759" i="5"/>
  <c r="C758" i="5"/>
  <c r="C757" i="5"/>
  <c r="C756" i="5"/>
  <c r="C755" i="5"/>
  <c r="C754" i="5"/>
  <c r="C753" i="5"/>
  <c r="C752" i="5"/>
  <c r="C751" i="5"/>
  <c r="C750" i="5"/>
  <c r="C749" i="5"/>
  <c r="C748" i="5"/>
  <c r="C747" i="5"/>
  <c r="C746" i="5"/>
  <c r="C745" i="5"/>
  <c r="C744" i="5"/>
  <c r="C743" i="5"/>
  <c r="C742" i="5"/>
  <c r="C741" i="5"/>
  <c r="C740" i="5"/>
  <c r="C739" i="5"/>
  <c r="C738" i="5"/>
  <c r="C737" i="5"/>
  <c r="C736" i="5"/>
  <c r="C735" i="5"/>
  <c r="C734" i="5"/>
  <c r="C733" i="5"/>
  <c r="C732" i="5"/>
  <c r="C731" i="5"/>
  <c r="C730" i="5"/>
  <c r="C729" i="5"/>
  <c r="C728" i="5"/>
  <c r="C727" i="5"/>
  <c r="C726" i="5"/>
  <c r="C725" i="5"/>
  <c r="C724" i="5"/>
  <c r="C723" i="5"/>
  <c r="C722" i="5"/>
  <c r="C721" i="5"/>
  <c r="C720" i="5"/>
  <c r="C719" i="5"/>
  <c r="C718" i="5"/>
  <c r="C717" i="5"/>
  <c r="C716" i="5"/>
  <c r="C715" i="5"/>
  <c r="C714" i="5"/>
  <c r="C713" i="5"/>
  <c r="C712" i="5"/>
  <c r="C711" i="5"/>
  <c r="C710" i="5"/>
  <c r="C709" i="5"/>
  <c r="C708" i="5"/>
  <c r="C707" i="5"/>
  <c r="C706" i="5"/>
  <c r="C705" i="5"/>
  <c r="C704" i="5"/>
  <c r="C703" i="5"/>
  <c r="C702" i="5"/>
  <c r="C701" i="5"/>
  <c r="C700" i="5"/>
  <c r="C699" i="5"/>
  <c r="C698" i="5"/>
  <c r="C697" i="5"/>
  <c r="C696" i="5"/>
  <c r="C695" i="5"/>
  <c r="C694" i="5"/>
  <c r="C693" i="5"/>
  <c r="C692" i="5"/>
  <c r="C691" i="5"/>
  <c r="C690" i="5"/>
  <c r="C689" i="5"/>
  <c r="C688" i="5"/>
  <c r="C687" i="5"/>
  <c r="C686" i="5"/>
  <c r="C685" i="5"/>
  <c r="C684" i="5"/>
  <c r="C683" i="5"/>
  <c r="C682" i="5"/>
  <c r="C681" i="5"/>
  <c r="C680" i="5"/>
  <c r="C679" i="5"/>
  <c r="C678" i="5"/>
  <c r="C677" i="5"/>
  <c r="C676" i="5"/>
  <c r="C675" i="5"/>
  <c r="C674" i="5"/>
  <c r="C673" i="5"/>
  <c r="C672" i="5"/>
  <c r="C671" i="5"/>
  <c r="C670" i="5"/>
  <c r="C669" i="5"/>
  <c r="C668" i="5"/>
  <c r="C667" i="5"/>
  <c r="C666" i="5"/>
  <c r="C665" i="5"/>
  <c r="C664" i="5"/>
  <c r="C663" i="5"/>
  <c r="C662" i="5"/>
  <c r="C661" i="5"/>
  <c r="C660" i="5"/>
  <c r="C659" i="5"/>
  <c r="C658" i="5"/>
  <c r="C657" i="5"/>
  <c r="C656" i="5"/>
  <c r="C655" i="5"/>
  <c r="C654" i="5"/>
  <c r="C653" i="5"/>
  <c r="C652" i="5"/>
  <c r="C651" i="5"/>
  <c r="C650" i="5"/>
  <c r="C649" i="5"/>
  <c r="C648" i="5"/>
  <c r="C647" i="5"/>
  <c r="C646" i="5"/>
  <c r="C645" i="5"/>
  <c r="C644" i="5"/>
  <c r="C643" i="5"/>
  <c r="C642" i="5"/>
  <c r="C641" i="5"/>
  <c r="C640" i="5"/>
  <c r="C639" i="5"/>
  <c r="C638" i="5"/>
  <c r="C637" i="5"/>
  <c r="C636" i="5"/>
  <c r="C635" i="5"/>
  <c r="C634" i="5"/>
  <c r="C633" i="5"/>
  <c r="C632" i="5"/>
  <c r="C631" i="5"/>
  <c r="C630" i="5"/>
  <c r="C629" i="5"/>
  <c r="C628" i="5"/>
  <c r="C627" i="5"/>
  <c r="C626" i="5"/>
  <c r="C625" i="5"/>
  <c r="C624" i="5"/>
  <c r="C623" i="5"/>
  <c r="C622" i="5"/>
  <c r="C621" i="5"/>
  <c r="C620" i="5"/>
  <c r="C619" i="5"/>
  <c r="C618" i="5"/>
  <c r="C617" i="5"/>
  <c r="C616" i="5"/>
  <c r="C615" i="5"/>
  <c r="C614" i="5"/>
  <c r="C613" i="5"/>
  <c r="C612" i="5"/>
  <c r="C611" i="5"/>
  <c r="C610" i="5"/>
  <c r="C609" i="5"/>
  <c r="C608" i="5"/>
  <c r="C607" i="5"/>
  <c r="C606" i="5"/>
  <c r="C605" i="5"/>
  <c r="C604" i="5"/>
  <c r="C603" i="5"/>
  <c r="C602" i="5"/>
  <c r="C601" i="5"/>
  <c r="C600" i="5"/>
  <c r="C599" i="5"/>
  <c r="C598" i="5"/>
  <c r="C597" i="5"/>
  <c r="C596" i="5"/>
  <c r="C595" i="5"/>
  <c r="C594" i="5"/>
  <c r="C593" i="5"/>
  <c r="C592" i="5"/>
  <c r="C591" i="5"/>
  <c r="C590" i="5"/>
  <c r="C589" i="5"/>
  <c r="C588" i="5"/>
  <c r="C587" i="5"/>
  <c r="C586" i="5"/>
  <c r="C585" i="5"/>
  <c r="C584" i="5"/>
  <c r="C583" i="5"/>
  <c r="C582" i="5"/>
  <c r="C581" i="5"/>
  <c r="C580" i="5"/>
  <c r="C579" i="5"/>
  <c r="C578" i="5"/>
  <c r="C577" i="5"/>
  <c r="C576" i="5"/>
  <c r="C575" i="5"/>
  <c r="C574" i="5"/>
  <c r="C573" i="5"/>
  <c r="C572" i="5"/>
  <c r="C571" i="5"/>
  <c r="C570" i="5"/>
  <c r="C569" i="5"/>
  <c r="C568" i="5"/>
  <c r="C567" i="5"/>
  <c r="C566" i="5"/>
  <c r="C565" i="5"/>
  <c r="C564" i="5"/>
  <c r="C563" i="5"/>
  <c r="C562" i="5"/>
  <c r="C561" i="5"/>
  <c r="C560" i="5"/>
  <c r="C559" i="5"/>
  <c r="C558" i="5"/>
  <c r="C557" i="5"/>
  <c r="C556" i="5"/>
  <c r="C555" i="5"/>
  <c r="C554" i="5"/>
  <c r="C553" i="5"/>
  <c r="C552" i="5"/>
  <c r="C551" i="5"/>
  <c r="C550" i="5"/>
  <c r="C549" i="5"/>
  <c r="C548" i="5"/>
  <c r="C547" i="5"/>
  <c r="C546" i="5"/>
  <c r="C545" i="5"/>
  <c r="C544" i="5"/>
  <c r="C543" i="5"/>
  <c r="C542" i="5"/>
  <c r="C541" i="5"/>
  <c r="C540" i="5"/>
  <c r="C539" i="5"/>
  <c r="C538" i="5"/>
  <c r="C537" i="5"/>
  <c r="C536" i="5"/>
  <c r="C535" i="5"/>
  <c r="C534" i="5"/>
  <c r="C533" i="5"/>
  <c r="C532" i="5"/>
  <c r="C531" i="5"/>
  <c r="C530" i="5"/>
  <c r="C529" i="5"/>
  <c r="C528" i="5"/>
  <c r="C527" i="5"/>
  <c r="C526" i="5"/>
  <c r="C525" i="5"/>
  <c r="C524" i="5"/>
  <c r="C523" i="5"/>
  <c r="C522" i="5"/>
  <c r="C521" i="5"/>
  <c r="C520" i="5"/>
  <c r="C519" i="5"/>
  <c r="C518" i="5"/>
  <c r="C517" i="5"/>
  <c r="C516" i="5"/>
  <c r="C515" i="5"/>
  <c r="C514" i="5"/>
  <c r="C513" i="5"/>
  <c r="C512" i="5"/>
  <c r="C511" i="5"/>
  <c r="C510" i="5"/>
  <c r="C509" i="5"/>
  <c r="C508" i="5"/>
  <c r="C507" i="5"/>
  <c r="C506" i="5"/>
  <c r="C505" i="5"/>
  <c r="C504" i="5"/>
  <c r="C503" i="5"/>
  <c r="C502" i="5"/>
  <c r="C501" i="5"/>
  <c r="C500" i="5"/>
  <c r="C499" i="5"/>
  <c r="C498" i="5"/>
  <c r="C497" i="5"/>
  <c r="C496" i="5"/>
  <c r="C495" i="5"/>
  <c r="C494" i="5"/>
  <c r="C493" i="5"/>
  <c r="C492" i="5"/>
  <c r="C491" i="5"/>
  <c r="C490" i="5"/>
  <c r="C489" i="5"/>
  <c r="C488" i="5"/>
  <c r="C487" i="5"/>
  <c r="C486" i="5"/>
  <c r="C485" i="5"/>
  <c r="C484" i="5"/>
  <c r="C483" i="5"/>
  <c r="C482" i="5"/>
  <c r="C481" i="5"/>
  <c r="C480" i="5"/>
  <c r="C479" i="5"/>
  <c r="C478" i="5"/>
  <c r="C477" i="5"/>
  <c r="C476" i="5"/>
  <c r="C475" i="5"/>
  <c r="C474" i="5"/>
  <c r="C473" i="5"/>
  <c r="C472" i="5"/>
  <c r="C471" i="5"/>
  <c r="C470" i="5"/>
  <c r="C469" i="5"/>
  <c r="C468" i="5"/>
  <c r="C467" i="5"/>
  <c r="C466" i="5"/>
  <c r="C465" i="5"/>
  <c r="C464" i="5"/>
  <c r="C463" i="5"/>
  <c r="C462" i="5"/>
  <c r="C461" i="5"/>
  <c r="C460" i="5"/>
  <c r="C459" i="5"/>
  <c r="C458" i="5"/>
  <c r="C457" i="5"/>
  <c r="C456" i="5"/>
  <c r="C455" i="5"/>
  <c r="C454" i="5"/>
  <c r="C453" i="5"/>
  <c r="C452" i="5"/>
  <c r="C451" i="5"/>
  <c r="C450" i="5"/>
  <c r="C449" i="5"/>
  <c r="C448" i="5"/>
  <c r="C447" i="5"/>
  <c r="C446" i="5"/>
  <c r="C445" i="5"/>
  <c r="C444" i="5"/>
  <c r="C443" i="5"/>
  <c r="C442" i="5"/>
  <c r="C441" i="5"/>
  <c r="C440" i="5"/>
  <c r="C439" i="5"/>
  <c r="C438" i="5"/>
  <c r="C437" i="5"/>
  <c r="C436" i="5"/>
  <c r="C435" i="5"/>
  <c r="C434" i="5"/>
  <c r="C433" i="5"/>
  <c r="C432" i="5"/>
  <c r="C431" i="5"/>
  <c r="C430" i="5"/>
  <c r="C429" i="5"/>
  <c r="C428" i="5"/>
  <c r="C427" i="5"/>
  <c r="C426" i="5"/>
  <c r="C425" i="5"/>
  <c r="C424" i="5"/>
  <c r="C423" i="5"/>
  <c r="C422" i="5"/>
  <c r="C421" i="5"/>
  <c r="C420" i="5"/>
  <c r="C419" i="5"/>
  <c r="C418" i="5"/>
  <c r="C417" i="5"/>
  <c r="C416" i="5"/>
  <c r="C415" i="5"/>
  <c r="C414" i="5"/>
  <c r="C413" i="5"/>
  <c r="C412" i="5"/>
  <c r="C411" i="5"/>
  <c r="C410" i="5"/>
  <c r="C409" i="5"/>
  <c r="C408" i="5"/>
  <c r="C407" i="5"/>
  <c r="C406" i="5"/>
  <c r="C405" i="5"/>
  <c r="C404" i="5"/>
  <c r="C403" i="5"/>
  <c r="C402" i="5"/>
  <c r="C401" i="5"/>
  <c r="C400" i="5"/>
  <c r="C399" i="5"/>
  <c r="C398" i="5"/>
  <c r="C397" i="5"/>
  <c r="C396" i="5"/>
  <c r="C395" i="5"/>
  <c r="C394" i="5"/>
  <c r="C393" i="5"/>
  <c r="C392" i="5"/>
  <c r="C391" i="5"/>
  <c r="C390" i="5"/>
  <c r="C389" i="5"/>
  <c r="C388" i="5"/>
  <c r="C387" i="5"/>
  <c r="C386" i="5"/>
  <c r="C385" i="5"/>
  <c r="C384" i="5"/>
  <c r="C383" i="5"/>
  <c r="C382" i="5"/>
  <c r="C381" i="5"/>
  <c r="C380" i="5"/>
  <c r="C379" i="5"/>
  <c r="C378" i="5"/>
  <c r="C377" i="5"/>
  <c r="C376" i="5"/>
  <c r="C375" i="5"/>
  <c r="C374" i="5"/>
  <c r="C373" i="5"/>
  <c r="C372" i="5"/>
  <c r="C371" i="5"/>
  <c r="C370" i="5"/>
  <c r="C369" i="5"/>
  <c r="C368" i="5"/>
  <c r="C367" i="5"/>
  <c r="C366" i="5"/>
  <c r="C365" i="5"/>
  <c r="C364" i="5"/>
  <c r="C363" i="5"/>
  <c r="C362" i="5"/>
  <c r="C361" i="5"/>
  <c r="C360" i="5"/>
  <c r="C359" i="5"/>
  <c r="C358" i="5"/>
  <c r="C357" i="5"/>
  <c r="C356" i="5"/>
  <c r="C355" i="5"/>
  <c r="C354" i="5"/>
  <c r="C353" i="5"/>
  <c r="C352" i="5"/>
  <c r="C351" i="5"/>
  <c r="C350" i="5"/>
  <c r="C349" i="5"/>
  <c r="C348" i="5"/>
  <c r="C347" i="5"/>
  <c r="C346" i="5"/>
  <c r="C345" i="5"/>
  <c r="C344" i="5"/>
  <c r="C343" i="5"/>
  <c r="C342" i="5"/>
  <c r="C341" i="5"/>
  <c r="C340" i="5"/>
  <c r="C339" i="5"/>
  <c r="C338" i="5"/>
  <c r="C337" i="5"/>
  <c r="C336" i="5"/>
  <c r="C335" i="5"/>
  <c r="C334" i="5"/>
  <c r="C333" i="5"/>
  <c r="C332" i="5"/>
  <c r="C331" i="5"/>
  <c r="C330" i="5"/>
  <c r="C329" i="5"/>
  <c r="C328" i="5"/>
  <c r="C327" i="5"/>
  <c r="C326" i="5"/>
  <c r="C325" i="5"/>
  <c r="C324" i="5"/>
  <c r="C323" i="5"/>
  <c r="C322" i="5"/>
  <c r="C321" i="5"/>
  <c r="C320" i="5"/>
  <c r="C319" i="5"/>
  <c r="C318" i="5"/>
  <c r="C317" i="5"/>
  <c r="C316" i="5"/>
  <c r="C315" i="5"/>
  <c r="C314" i="5"/>
  <c r="C313" i="5"/>
  <c r="C312" i="5"/>
  <c r="C311" i="5"/>
  <c r="C310" i="5"/>
  <c r="C309" i="5"/>
  <c r="C308" i="5"/>
  <c r="C307" i="5"/>
  <c r="C306" i="5"/>
  <c r="C305" i="5"/>
  <c r="C304" i="5"/>
  <c r="C303" i="5"/>
  <c r="C302" i="5"/>
  <c r="C301" i="5"/>
  <c r="C300" i="5"/>
  <c r="C299" i="5"/>
  <c r="C298" i="5"/>
  <c r="C297" i="5"/>
  <c r="C296" i="5"/>
  <c r="C295" i="5"/>
  <c r="C294" i="5"/>
  <c r="C293" i="5"/>
  <c r="C292" i="5"/>
  <c r="C291" i="5"/>
  <c r="C290" i="5"/>
  <c r="C289" i="5"/>
  <c r="C288" i="5"/>
  <c r="C287" i="5"/>
  <c r="C286" i="5"/>
  <c r="C285" i="5"/>
  <c r="C284" i="5"/>
  <c r="C283" i="5"/>
  <c r="C282" i="5"/>
  <c r="C281" i="5"/>
  <c r="C280" i="5"/>
  <c r="C279" i="5"/>
  <c r="C278" i="5"/>
  <c r="C277" i="5"/>
  <c r="C276" i="5"/>
  <c r="C275" i="5"/>
  <c r="C274" i="5"/>
  <c r="C273" i="5"/>
  <c r="C272" i="5"/>
  <c r="C271" i="5"/>
  <c r="C270" i="5"/>
  <c r="C269" i="5"/>
  <c r="C268" i="5"/>
  <c r="C267" i="5"/>
  <c r="C266" i="5"/>
  <c r="C265" i="5"/>
  <c r="C264" i="5"/>
  <c r="C263" i="5"/>
  <c r="C262" i="5"/>
  <c r="C261" i="5"/>
  <c r="C260" i="5"/>
  <c r="C259" i="5"/>
  <c r="C258" i="5"/>
  <c r="C257" i="5"/>
  <c r="C256" i="5"/>
  <c r="C255" i="5"/>
  <c r="C254" i="5"/>
  <c r="C253" i="5"/>
  <c r="C252" i="5"/>
  <c r="C251" i="5"/>
  <c r="C250" i="5"/>
  <c r="C249" i="5"/>
  <c r="C248" i="5"/>
  <c r="C247" i="5"/>
  <c r="C246" i="5"/>
  <c r="C245" i="5"/>
  <c r="C244" i="5"/>
  <c r="C243" i="5"/>
  <c r="C242" i="5"/>
  <c r="C241" i="5"/>
  <c r="C240" i="5"/>
  <c r="C239" i="5"/>
  <c r="C238" i="5"/>
  <c r="C237" i="5"/>
  <c r="C236" i="5"/>
  <c r="C235" i="5"/>
  <c r="C234" i="5"/>
  <c r="C233" i="5"/>
  <c r="C232" i="5"/>
  <c r="C231" i="5"/>
  <c r="C230" i="5"/>
  <c r="C229" i="5"/>
  <c r="C228" i="5"/>
  <c r="C227" i="5"/>
  <c r="C226" i="5"/>
  <c r="C225" i="5"/>
  <c r="C224" i="5"/>
  <c r="C223" i="5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AG2006" i="5"/>
  <c r="AF2006" i="5"/>
  <c r="AE2006" i="5"/>
  <c r="AD2006" i="5"/>
  <c r="AC2006" i="5"/>
  <c r="AB2006" i="5"/>
  <c r="AA2006" i="5"/>
  <c r="Z2006" i="5"/>
  <c r="Y2006" i="5"/>
  <c r="X2006" i="5"/>
  <c r="W2006" i="5"/>
  <c r="V2006" i="5"/>
  <c r="U2006" i="5"/>
  <c r="T2006" i="5"/>
  <c r="AG2005" i="5"/>
  <c r="AF2005" i="5"/>
  <c r="AE2005" i="5"/>
  <c r="AD2005" i="5"/>
  <c r="AC2005" i="5"/>
  <c r="AB2005" i="5"/>
  <c r="AA2005" i="5"/>
  <c r="Z2005" i="5"/>
  <c r="Y2005" i="5"/>
  <c r="X2005" i="5"/>
  <c r="W2005" i="5"/>
  <c r="V2005" i="5"/>
  <c r="U2005" i="5"/>
  <c r="T2005" i="5"/>
  <c r="AG2004" i="5"/>
  <c r="AF2004" i="5"/>
  <c r="AE2004" i="5"/>
  <c r="AD2004" i="5"/>
  <c r="AC2004" i="5"/>
  <c r="AB2004" i="5"/>
  <c r="AA2004" i="5"/>
  <c r="Z2004" i="5"/>
  <c r="Y2004" i="5"/>
  <c r="X2004" i="5"/>
  <c r="W2004" i="5"/>
  <c r="V2004" i="5"/>
  <c r="U2004" i="5"/>
  <c r="T2004" i="5"/>
  <c r="AG2003" i="5"/>
  <c r="AF2003" i="5"/>
  <c r="AE2003" i="5"/>
  <c r="AD2003" i="5"/>
  <c r="AC2003" i="5"/>
  <c r="AB2003" i="5"/>
  <c r="AA2003" i="5"/>
  <c r="Z2003" i="5"/>
  <c r="Y2003" i="5"/>
  <c r="X2003" i="5"/>
  <c r="W2003" i="5"/>
  <c r="V2003" i="5"/>
  <c r="U2003" i="5"/>
  <c r="T2003" i="5"/>
  <c r="AG2002" i="5"/>
  <c r="AF2002" i="5"/>
  <c r="AE2002" i="5"/>
  <c r="AD2002" i="5"/>
  <c r="AC2002" i="5"/>
  <c r="AB2002" i="5"/>
  <c r="AA2002" i="5"/>
  <c r="Z2002" i="5"/>
  <c r="Y2002" i="5"/>
  <c r="X2002" i="5"/>
  <c r="W2002" i="5"/>
  <c r="V2002" i="5"/>
  <c r="U2002" i="5"/>
  <c r="T2002" i="5"/>
  <c r="AG2001" i="5"/>
  <c r="AF2001" i="5"/>
  <c r="AE2001" i="5"/>
  <c r="AD2001" i="5"/>
  <c r="AC2001" i="5"/>
  <c r="AB2001" i="5"/>
  <c r="AA2001" i="5"/>
  <c r="Z2001" i="5"/>
  <c r="Y2001" i="5"/>
  <c r="X2001" i="5"/>
  <c r="W2001" i="5"/>
  <c r="V2001" i="5"/>
  <c r="U2001" i="5"/>
  <c r="T2001" i="5"/>
  <c r="AG2000" i="5"/>
  <c r="AF2000" i="5"/>
  <c r="AE2000" i="5"/>
  <c r="AD2000" i="5"/>
  <c r="AC2000" i="5"/>
  <c r="AB2000" i="5"/>
  <c r="AA2000" i="5"/>
  <c r="Z2000" i="5"/>
  <c r="Y2000" i="5"/>
  <c r="X2000" i="5"/>
  <c r="W2000" i="5"/>
  <c r="V2000" i="5"/>
  <c r="U2000" i="5"/>
  <c r="T2000" i="5"/>
  <c r="AG1999" i="5"/>
  <c r="AF1999" i="5"/>
  <c r="AE1999" i="5"/>
  <c r="AD1999" i="5"/>
  <c r="AC1999" i="5"/>
  <c r="AB1999" i="5"/>
  <c r="AA1999" i="5"/>
  <c r="Z1999" i="5"/>
  <c r="Y1999" i="5"/>
  <c r="X1999" i="5"/>
  <c r="W1999" i="5"/>
  <c r="V1999" i="5"/>
  <c r="U1999" i="5"/>
  <c r="T1999" i="5"/>
  <c r="AG1998" i="5"/>
  <c r="AF1998" i="5"/>
  <c r="AE1998" i="5"/>
  <c r="AD1998" i="5"/>
  <c r="AC1998" i="5"/>
  <c r="AB1998" i="5"/>
  <c r="AA1998" i="5"/>
  <c r="Z1998" i="5"/>
  <c r="Y1998" i="5"/>
  <c r="X1998" i="5"/>
  <c r="W1998" i="5"/>
  <c r="V1998" i="5"/>
  <c r="U1998" i="5"/>
  <c r="T1998" i="5"/>
  <c r="AG1997" i="5"/>
  <c r="AF1997" i="5"/>
  <c r="AE1997" i="5"/>
  <c r="AD1997" i="5"/>
  <c r="AC1997" i="5"/>
  <c r="AB1997" i="5"/>
  <c r="AA1997" i="5"/>
  <c r="Z1997" i="5"/>
  <c r="Y1997" i="5"/>
  <c r="X1997" i="5"/>
  <c r="W1997" i="5"/>
  <c r="V1997" i="5"/>
  <c r="U1997" i="5"/>
  <c r="T1997" i="5"/>
  <c r="AG1996" i="5"/>
  <c r="AF1996" i="5"/>
  <c r="AE1996" i="5"/>
  <c r="AD1996" i="5"/>
  <c r="AC1996" i="5"/>
  <c r="AB1996" i="5"/>
  <c r="AA1996" i="5"/>
  <c r="Z1996" i="5"/>
  <c r="Y1996" i="5"/>
  <c r="X1996" i="5"/>
  <c r="W1996" i="5"/>
  <c r="V1996" i="5"/>
  <c r="U1996" i="5"/>
  <c r="T1996" i="5"/>
  <c r="AG1995" i="5"/>
  <c r="AF1995" i="5"/>
  <c r="AE1995" i="5"/>
  <c r="AD1995" i="5"/>
  <c r="AC1995" i="5"/>
  <c r="AB1995" i="5"/>
  <c r="AA1995" i="5"/>
  <c r="Z1995" i="5"/>
  <c r="Y1995" i="5"/>
  <c r="X1995" i="5"/>
  <c r="W1995" i="5"/>
  <c r="V1995" i="5"/>
  <c r="U1995" i="5"/>
  <c r="T1995" i="5"/>
  <c r="AG1994" i="5"/>
  <c r="AF1994" i="5"/>
  <c r="AE1994" i="5"/>
  <c r="AD1994" i="5"/>
  <c r="AC1994" i="5"/>
  <c r="AB1994" i="5"/>
  <c r="AA1994" i="5"/>
  <c r="Z1994" i="5"/>
  <c r="Y1994" i="5"/>
  <c r="X1994" i="5"/>
  <c r="W1994" i="5"/>
  <c r="V1994" i="5"/>
  <c r="U1994" i="5"/>
  <c r="T1994" i="5"/>
  <c r="AG1993" i="5"/>
  <c r="AF1993" i="5"/>
  <c r="AE1993" i="5"/>
  <c r="AD1993" i="5"/>
  <c r="AC1993" i="5"/>
  <c r="AB1993" i="5"/>
  <c r="AA1993" i="5"/>
  <c r="Z1993" i="5"/>
  <c r="Y1993" i="5"/>
  <c r="X1993" i="5"/>
  <c r="W1993" i="5"/>
  <c r="V1993" i="5"/>
  <c r="U1993" i="5"/>
  <c r="T1993" i="5"/>
  <c r="AG1992" i="5"/>
  <c r="AF1992" i="5"/>
  <c r="AE1992" i="5"/>
  <c r="AD1992" i="5"/>
  <c r="AC1992" i="5"/>
  <c r="AB1992" i="5"/>
  <c r="AA1992" i="5"/>
  <c r="Z1992" i="5"/>
  <c r="Y1992" i="5"/>
  <c r="X1992" i="5"/>
  <c r="W1992" i="5"/>
  <c r="V1992" i="5"/>
  <c r="U1992" i="5"/>
  <c r="T1992" i="5"/>
  <c r="AG1991" i="5"/>
  <c r="AF1991" i="5"/>
  <c r="AE1991" i="5"/>
  <c r="AD1991" i="5"/>
  <c r="AC1991" i="5"/>
  <c r="AB1991" i="5"/>
  <c r="AA1991" i="5"/>
  <c r="Z1991" i="5"/>
  <c r="Y1991" i="5"/>
  <c r="X1991" i="5"/>
  <c r="W1991" i="5"/>
  <c r="V1991" i="5"/>
  <c r="U1991" i="5"/>
  <c r="T1991" i="5"/>
  <c r="AG1990" i="5"/>
  <c r="AF1990" i="5"/>
  <c r="AE1990" i="5"/>
  <c r="AD1990" i="5"/>
  <c r="AC1990" i="5"/>
  <c r="AB1990" i="5"/>
  <c r="AA1990" i="5"/>
  <c r="Z1990" i="5"/>
  <c r="Y1990" i="5"/>
  <c r="X1990" i="5"/>
  <c r="W1990" i="5"/>
  <c r="V1990" i="5"/>
  <c r="U1990" i="5"/>
  <c r="T1990" i="5"/>
  <c r="AG1989" i="5"/>
  <c r="AF1989" i="5"/>
  <c r="AE1989" i="5"/>
  <c r="AD1989" i="5"/>
  <c r="AC1989" i="5"/>
  <c r="AB1989" i="5"/>
  <c r="AA1989" i="5"/>
  <c r="Z1989" i="5"/>
  <c r="Y1989" i="5"/>
  <c r="X1989" i="5"/>
  <c r="W1989" i="5"/>
  <c r="V1989" i="5"/>
  <c r="U1989" i="5"/>
  <c r="T1989" i="5"/>
  <c r="AG1988" i="5"/>
  <c r="AF1988" i="5"/>
  <c r="AE1988" i="5"/>
  <c r="AD1988" i="5"/>
  <c r="AC1988" i="5"/>
  <c r="AB1988" i="5"/>
  <c r="AA1988" i="5"/>
  <c r="Z1988" i="5"/>
  <c r="Y1988" i="5"/>
  <c r="X1988" i="5"/>
  <c r="W1988" i="5"/>
  <c r="V1988" i="5"/>
  <c r="U1988" i="5"/>
  <c r="T1988" i="5"/>
  <c r="AG1987" i="5"/>
  <c r="AF1987" i="5"/>
  <c r="AE1987" i="5"/>
  <c r="AD1987" i="5"/>
  <c r="AC1987" i="5"/>
  <c r="AB1987" i="5"/>
  <c r="AA1987" i="5"/>
  <c r="Z1987" i="5"/>
  <c r="Y1987" i="5"/>
  <c r="X1987" i="5"/>
  <c r="W1987" i="5"/>
  <c r="V1987" i="5"/>
  <c r="U1987" i="5"/>
  <c r="T1987" i="5"/>
  <c r="AG1986" i="5"/>
  <c r="AF1986" i="5"/>
  <c r="AE1986" i="5"/>
  <c r="AD1986" i="5"/>
  <c r="AC1986" i="5"/>
  <c r="AB1986" i="5"/>
  <c r="AA1986" i="5"/>
  <c r="Z1986" i="5"/>
  <c r="Y1986" i="5"/>
  <c r="X1986" i="5"/>
  <c r="W1986" i="5"/>
  <c r="V1986" i="5"/>
  <c r="U1986" i="5"/>
  <c r="T1986" i="5"/>
  <c r="AG1985" i="5"/>
  <c r="AF1985" i="5"/>
  <c r="AE1985" i="5"/>
  <c r="AD1985" i="5"/>
  <c r="AC1985" i="5"/>
  <c r="AB1985" i="5"/>
  <c r="AA1985" i="5"/>
  <c r="Z1985" i="5"/>
  <c r="Y1985" i="5"/>
  <c r="X1985" i="5"/>
  <c r="W1985" i="5"/>
  <c r="V1985" i="5"/>
  <c r="U1985" i="5"/>
  <c r="T1985" i="5"/>
  <c r="AG1984" i="5"/>
  <c r="AF1984" i="5"/>
  <c r="AE1984" i="5"/>
  <c r="AD1984" i="5"/>
  <c r="AC1984" i="5"/>
  <c r="AB1984" i="5"/>
  <c r="AA1984" i="5"/>
  <c r="Z1984" i="5"/>
  <c r="Y1984" i="5"/>
  <c r="X1984" i="5"/>
  <c r="W1984" i="5"/>
  <c r="V1984" i="5"/>
  <c r="U1984" i="5"/>
  <c r="T1984" i="5"/>
  <c r="AG1983" i="5"/>
  <c r="AF1983" i="5"/>
  <c r="AE1983" i="5"/>
  <c r="AD1983" i="5"/>
  <c r="AC1983" i="5"/>
  <c r="AB1983" i="5"/>
  <c r="AA1983" i="5"/>
  <c r="Z1983" i="5"/>
  <c r="Y1983" i="5"/>
  <c r="X1983" i="5"/>
  <c r="W1983" i="5"/>
  <c r="V1983" i="5"/>
  <c r="U1983" i="5"/>
  <c r="T1983" i="5"/>
  <c r="AG1982" i="5"/>
  <c r="AF1982" i="5"/>
  <c r="AE1982" i="5"/>
  <c r="AD1982" i="5"/>
  <c r="AC1982" i="5"/>
  <c r="AB1982" i="5"/>
  <c r="AA1982" i="5"/>
  <c r="Z1982" i="5"/>
  <c r="Y1982" i="5"/>
  <c r="X1982" i="5"/>
  <c r="W1982" i="5"/>
  <c r="V1982" i="5"/>
  <c r="U1982" i="5"/>
  <c r="T1982" i="5"/>
  <c r="AG1981" i="5"/>
  <c r="AF1981" i="5"/>
  <c r="AE1981" i="5"/>
  <c r="AD1981" i="5"/>
  <c r="AC1981" i="5"/>
  <c r="AB1981" i="5"/>
  <c r="AA1981" i="5"/>
  <c r="Z1981" i="5"/>
  <c r="Y1981" i="5"/>
  <c r="X1981" i="5"/>
  <c r="W1981" i="5"/>
  <c r="V1981" i="5"/>
  <c r="U1981" i="5"/>
  <c r="T1981" i="5"/>
  <c r="AG1980" i="5"/>
  <c r="AF1980" i="5"/>
  <c r="AE1980" i="5"/>
  <c r="AD1980" i="5"/>
  <c r="AC1980" i="5"/>
  <c r="AB1980" i="5"/>
  <c r="AA1980" i="5"/>
  <c r="Z1980" i="5"/>
  <c r="Y1980" i="5"/>
  <c r="X1980" i="5"/>
  <c r="W1980" i="5"/>
  <c r="V1980" i="5"/>
  <c r="U1980" i="5"/>
  <c r="T1980" i="5"/>
  <c r="AG1979" i="5"/>
  <c r="AF1979" i="5"/>
  <c r="AE1979" i="5"/>
  <c r="AD1979" i="5"/>
  <c r="AC1979" i="5"/>
  <c r="AB1979" i="5"/>
  <c r="AA1979" i="5"/>
  <c r="Z1979" i="5"/>
  <c r="Y1979" i="5"/>
  <c r="X1979" i="5"/>
  <c r="W1979" i="5"/>
  <c r="V1979" i="5"/>
  <c r="U1979" i="5"/>
  <c r="T1979" i="5"/>
  <c r="AG1978" i="5"/>
  <c r="AF1978" i="5"/>
  <c r="AE1978" i="5"/>
  <c r="AD1978" i="5"/>
  <c r="AC1978" i="5"/>
  <c r="AB1978" i="5"/>
  <c r="AA1978" i="5"/>
  <c r="Z1978" i="5"/>
  <c r="Y1978" i="5"/>
  <c r="X1978" i="5"/>
  <c r="W1978" i="5"/>
  <c r="V1978" i="5"/>
  <c r="U1978" i="5"/>
  <c r="T1978" i="5"/>
  <c r="AG1977" i="5"/>
  <c r="AF1977" i="5"/>
  <c r="AE1977" i="5"/>
  <c r="AD1977" i="5"/>
  <c r="AC1977" i="5"/>
  <c r="AB1977" i="5"/>
  <c r="AA1977" i="5"/>
  <c r="Z1977" i="5"/>
  <c r="Y1977" i="5"/>
  <c r="X1977" i="5"/>
  <c r="W1977" i="5"/>
  <c r="V1977" i="5"/>
  <c r="U1977" i="5"/>
  <c r="T1977" i="5"/>
  <c r="AG1976" i="5"/>
  <c r="AF1976" i="5"/>
  <c r="AE1976" i="5"/>
  <c r="AD1976" i="5"/>
  <c r="AC1976" i="5"/>
  <c r="AB1976" i="5"/>
  <c r="AA1976" i="5"/>
  <c r="Z1976" i="5"/>
  <c r="Y1976" i="5"/>
  <c r="X1976" i="5"/>
  <c r="W1976" i="5"/>
  <c r="V1976" i="5"/>
  <c r="U1976" i="5"/>
  <c r="T1976" i="5"/>
  <c r="AG1975" i="5"/>
  <c r="AF1975" i="5"/>
  <c r="AE1975" i="5"/>
  <c r="AD1975" i="5"/>
  <c r="AC1975" i="5"/>
  <c r="AB1975" i="5"/>
  <c r="AA1975" i="5"/>
  <c r="Z1975" i="5"/>
  <c r="Y1975" i="5"/>
  <c r="X1975" i="5"/>
  <c r="W1975" i="5"/>
  <c r="V1975" i="5"/>
  <c r="U1975" i="5"/>
  <c r="T1975" i="5"/>
  <c r="AG1974" i="5"/>
  <c r="AF1974" i="5"/>
  <c r="AE1974" i="5"/>
  <c r="AD1974" i="5"/>
  <c r="AC1974" i="5"/>
  <c r="AB1974" i="5"/>
  <c r="AA1974" i="5"/>
  <c r="Z1974" i="5"/>
  <c r="Y1974" i="5"/>
  <c r="X1974" i="5"/>
  <c r="W1974" i="5"/>
  <c r="V1974" i="5"/>
  <c r="U1974" i="5"/>
  <c r="T1974" i="5"/>
  <c r="AG1973" i="5"/>
  <c r="AF1973" i="5"/>
  <c r="AE1973" i="5"/>
  <c r="AD1973" i="5"/>
  <c r="AC1973" i="5"/>
  <c r="AB1973" i="5"/>
  <c r="AA1973" i="5"/>
  <c r="Z1973" i="5"/>
  <c r="Y1973" i="5"/>
  <c r="X1973" i="5"/>
  <c r="W1973" i="5"/>
  <c r="V1973" i="5"/>
  <c r="U1973" i="5"/>
  <c r="T1973" i="5"/>
  <c r="AG1972" i="5"/>
  <c r="AF1972" i="5"/>
  <c r="AE1972" i="5"/>
  <c r="AD1972" i="5"/>
  <c r="AC1972" i="5"/>
  <c r="AB1972" i="5"/>
  <c r="AA1972" i="5"/>
  <c r="Z1972" i="5"/>
  <c r="Y1972" i="5"/>
  <c r="X1972" i="5"/>
  <c r="W1972" i="5"/>
  <c r="V1972" i="5"/>
  <c r="U1972" i="5"/>
  <c r="T1972" i="5"/>
  <c r="AG1971" i="5"/>
  <c r="AF1971" i="5"/>
  <c r="AE1971" i="5"/>
  <c r="AD1971" i="5"/>
  <c r="AC1971" i="5"/>
  <c r="AB1971" i="5"/>
  <c r="AA1971" i="5"/>
  <c r="Z1971" i="5"/>
  <c r="Y1971" i="5"/>
  <c r="X1971" i="5"/>
  <c r="W1971" i="5"/>
  <c r="V1971" i="5"/>
  <c r="U1971" i="5"/>
  <c r="T1971" i="5"/>
  <c r="AG1970" i="5"/>
  <c r="AF1970" i="5"/>
  <c r="AE1970" i="5"/>
  <c r="AD1970" i="5"/>
  <c r="AC1970" i="5"/>
  <c r="AB1970" i="5"/>
  <c r="AA1970" i="5"/>
  <c r="Z1970" i="5"/>
  <c r="Y1970" i="5"/>
  <c r="X1970" i="5"/>
  <c r="W1970" i="5"/>
  <c r="V1970" i="5"/>
  <c r="U1970" i="5"/>
  <c r="T1970" i="5"/>
  <c r="AG1969" i="5"/>
  <c r="AF1969" i="5"/>
  <c r="AE1969" i="5"/>
  <c r="AD1969" i="5"/>
  <c r="AC1969" i="5"/>
  <c r="AB1969" i="5"/>
  <c r="AA1969" i="5"/>
  <c r="Z1969" i="5"/>
  <c r="Y1969" i="5"/>
  <c r="X1969" i="5"/>
  <c r="W1969" i="5"/>
  <c r="V1969" i="5"/>
  <c r="U1969" i="5"/>
  <c r="T1969" i="5"/>
  <c r="AG1968" i="5"/>
  <c r="AF1968" i="5"/>
  <c r="AE1968" i="5"/>
  <c r="AD1968" i="5"/>
  <c r="AC1968" i="5"/>
  <c r="AB1968" i="5"/>
  <c r="AA1968" i="5"/>
  <c r="Z1968" i="5"/>
  <c r="Y1968" i="5"/>
  <c r="X1968" i="5"/>
  <c r="W1968" i="5"/>
  <c r="V1968" i="5"/>
  <c r="U1968" i="5"/>
  <c r="T1968" i="5"/>
  <c r="AG1967" i="5"/>
  <c r="AF1967" i="5"/>
  <c r="AE1967" i="5"/>
  <c r="AD1967" i="5"/>
  <c r="AC1967" i="5"/>
  <c r="AB1967" i="5"/>
  <c r="AA1967" i="5"/>
  <c r="Z1967" i="5"/>
  <c r="Y1967" i="5"/>
  <c r="X1967" i="5"/>
  <c r="W1967" i="5"/>
  <c r="V1967" i="5"/>
  <c r="U1967" i="5"/>
  <c r="T1967" i="5"/>
  <c r="AG1966" i="5"/>
  <c r="AF1966" i="5"/>
  <c r="AE1966" i="5"/>
  <c r="AD1966" i="5"/>
  <c r="AC1966" i="5"/>
  <c r="AB1966" i="5"/>
  <c r="AA1966" i="5"/>
  <c r="Z1966" i="5"/>
  <c r="Y1966" i="5"/>
  <c r="X1966" i="5"/>
  <c r="W1966" i="5"/>
  <c r="V1966" i="5"/>
  <c r="U1966" i="5"/>
  <c r="T1966" i="5"/>
  <c r="AG1965" i="5"/>
  <c r="AF1965" i="5"/>
  <c r="AE1965" i="5"/>
  <c r="AD1965" i="5"/>
  <c r="AC1965" i="5"/>
  <c r="AB1965" i="5"/>
  <c r="AA1965" i="5"/>
  <c r="Z1965" i="5"/>
  <c r="Y1965" i="5"/>
  <c r="X1965" i="5"/>
  <c r="W1965" i="5"/>
  <c r="V1965" i="5"/>
  <c r="U1965" i="5"/>
  <c r="T1965" i="5"/>
  <c r="AG1964" i="5"/>
  <c r="AF1964" i="5"/>
  <c r="AE1964" i="5"/>
  <c r="AD1964" i="5"/>
  <c r="AC1964" i="5"/>
  <c r="AB1964" i="5"/>
  <c r="AA1964" i="5"/>
  <c r="Z1964" i="5"/>
  <c r="Y1964" i="5"/>
  <c r="X1964" i="5"/>
  <c r="W1964" i="5"/>
  <c r="V1964" i="5"/>
  <c r="U1964" i="5"/>
  <c r="T1964" i="5"/>
  <c r="AG1963" i="5"/>
  <c r="AF1963" i="5"/>
  <c r="AE1963" i="5"/>
  <c r="AD1963" i="5"/>
  <c r="AC1963" i="5"/>
  <c r="AB1963" i="5"/>
  <c r="AA1963" i="5"/>
  <c r="Z1963" i="5"/>
  <c r="Y1963" i="5"/>
  <c r="X1963" i="5"/>
  <c r="W1963" i="5"/>
  <c r="V1963" i="5"/>
  <c r="U1963" i="5"/>
  <c r="T1963" i="5"/>
  <c r="AG1962" i="5"/>
  <c r="AF1962" i="5"/>
  <c r="AE1962" i="5"/>
  <c r="AD1962" i="5"/>
  <c r="AC1962" i="5"/>
  <c r="AB1962" i="5"/>
  <c r="AA1962" i="5"/>
  <c r="Z1962" i="5"/>
  <c r="Y1962" i="5"/>
  <c r="X1962" i="5"/>
  <c r="W1962" i="5"/>
  <c r="V1962" i="5"/>
  <c r="U1962" i="5"/>
  <c r="T1962" i="5"/>
  <c r="AG1961" i="5"/>
  <c r="AF1961" i="5"/>
  <c r="AE1961" i="5"/>
  <c r="AD1961" i="5"/>
  <c r="AC1961" i="5"/>
  <c r="AB1961" i="5"/>
  <c r="AA1961" i="5"/>
  <c r="Z1961" i="5"/>
  <c r="Y1961" i="5"/>
  <c r="X1961" i="5"/>
  <c r="W1961" i="5"/>
  <c r="V1961" i="5"/>
  <c r="U1961" i="5"/>
  <c r="T1961" i="5"/>
  <c r="AG1960" i="5"/>
  <c r="AF1960" i="5"/>
  <c r="AE1960" i="5"/>
  <c r="AD1960" i="5"/>
  <c r="AC1960" i="5"/>
  <c r="AB1960" i="5"/>
  <c r="AA1960" i="5"/>
  <c r="Z1960" i="5"/>
  <c r="Y1960" i="5"/>
  <c r="X1960" i="5"/>
  <c r="W1960" i="5"/>
  <c r="V1960" i="5"/>
  <c r="U1960" i="5"/>
  <c r="T1960" i="5"/>
  <c r="AG1959" i="5"/>
  <c r="AF1959" i="5"/>
  <c r="AE1959" i="5"/>
  <c r="AD1959" i="5"/>
  <c r="AC1959" i="5"/>
  <c r="AB1959" i="5"/>
  <c r="AA1959" i="5"/>
  <c r="Z1959" i="5"/>
  <c r="Y1959" i="5"/>
  <c r="X1959" i="5"/>
  <c r="W1959" i="5"/>
  <c r="V1959" i="5"/>
  <c r="U1959" i="5"/>
  <c r="T1959" i="5"/>
  <c r="AG1958" i="5"/>
  <c r="AF1958" i="5"/>
  <c r="AE1958" i="5"/>
  <c r="AD1958" i="5"/>
  <c r="AC1958" i="5"/>
  <c r="AB1958" i="5"/>
  <c r="AA1958" i="5"/>
  <c r="Z1958" i="5"/>
  <c r="Y1958" i="5"/>
  <c r="X1958" i="5"/>
  <c r="W1958" i="5"/>
  <c r="V1958" i="5"/>
  <c r="U1958" i="5"/>
  <c r="T1958" i="5"/>
  <c r="AG1957" i="5"/>
  <c r="AF1957" i="5"/>
  <c r="AE1957" i="5"/>
  <c r="AD1957" i="5"/>
  <c r="AC1957" i="5"/>
  <c r="AB1957" i="5"/>
  <c r="AA1957" i="5"/>
  <c r="Z1957" i="5"/>
  <c r="Y1957" i="5"/>
  <c r="X1957" i="5"/>
  <c r="W1957" i="5"/>
  <c r="V1957" i="5"/>
  <c r="U1957" i="5"/>
  <c r="T1957" i="5"/>
  <c r="AG1956" i="5"/>
  <c r="AF1956" i="5"/>
  <c r="AE1956" i="5"/>
  <c r="AD1956" i="5"/>
  <c r="AC1956" i="5"/>
  <c r="AB1956" i="5"/>
  <c r="AA1956" i="5"/>
  <c r="Z1956" i="5"/>
  <c r="Y1956" i="5"/>
  <c r="X1956" i="5"/>
  <c r="W1956" i="5"/>
  <c r="V1956" i="5"/>
  <c r="U1956" i="5"/>
  <c r="T1956" i="5"/>
  <c r="AG1955" i="5"/>
  <c r="AF1955" i="5"/>
  <c r="AE1955" i="5"/>
  <c r="AD1955" i="5"/>
  <c r="AC1955" i="5"/>
  <c r="AB1955" i="5"/>
  <c r="AA1955" i="5"/>
  <c r="Z1955" i="5"/>
  <c r="Y1955" i="5"/>
  <c r="X1955" i="5"/>
  <c r="W1955" i="5"/>
  <c r="V1955" i="5"/>
  <c r="U1955" i="5"/>
  <c r="T1955" i="5"/>
  <c r="AG1954" i="5"/>
  <c r="AF1954" i="5"/>
  <c r="AE1954" i="5"/>
  <c r="AD1954" i="5"/>
  <c r="AC1954" i="5"/>
  <c r="AB1954" i="5"/>
  <c r="AA1954" i="5"/>
  <c r="Z1954" i="5"/>
  <c r="Y1954" i="5"/>
  <c r="X1954" i="5"/>
  <c r="W1954" i="5"/>
  <c r="V1954" i="5"/>
  <c r="U1954" i="5"/>
  <c r="T1954" i="5"/>
  <c r="AG1953" i="5"/>
  <c r="AF1953" i="5"/>
  <c r="AE1953" i="5"/>
  <c r="AD1953" i="5"/>
  <c r="AC1953" i="5"/>
  <c r="AB1953" i="5"/>
  <c r="AA1953" i="5"/>
  <c r="Z1953" i="5"/>
  <c r="Y1953" i="5"/>
  <c r="X1953" i="5"/>
  <c r="W1953" i="5"/>
  <c r="V1953" i="5"/>
  <c r="U1953" i="5"/>
  <c r="T1953" i="5"/>
  <c r="AG1952" i="5"/>
  <c r="AF1952" i="5"/>
  <c r="AE1952" i="5"/>
  <c r="AD1952" i="5"/>
  <c r="AC1952" i="5"/>
  <c r="AB1952" i="5"/>
  <c r="AA1952" i="5"/>
  <c r="Z1952" i="5"/>
  <c r="Y1952" i="5"/>
  <c r="X1952" i="5"/>
  <c r="W1952" i="5"/>
  <c r="V1952" i="5"/>
  <c r="U1952" i="5"/>
  <c r="T1952" i="5"/>
  <c r="AG1951" i="5"/>
  <c r="AF1951" i="5"/>
  <c r="AE1951" i="5"/>
  <c r="AD1951" i="5"/>
  <c r="AC1951" i="5"/>
  <c r="AB1951" i="5"/>
  <c r="AA1951" i="5"/>
  <c r="Z1951" i="5"/>
  <c r="Y1951" i="5"/>
  <c r="X1951" i="5"/>
  <c r="W1951" i="5"/>
  <c r="V1951" i="5"/>
  <c r="U1951" i="5"/>
  <c r="T1951" i="5"/>
  <c r="AG1950" i="5"/>
  <c r="AF1950" i="5"/>
  <c r="AE1950" i="5"/>
  <c r="AD1950" i="5"/>
  <c r="AC1950" i="5"/>
  <c r="AB1950" i="5"/>
  <c r="AA1950" i="5"/>
  <c r="Z1950" i="5"/>
  <c r="Y1950" i="5"/>
  <c r="X1950" i="5"/>
  <c r="W1950" i="5"/>
  <c r="V1950" i="5"/>
  <c r="U1950" i="5"/>
  <c r="T1950" i="5"/>
  <c r="AG1949" i="5"/>
  <c r="AF1949" i="5"/>
  <c r="AE1949" i="5"/>
  <c r="AD1949" i="5"/>
  <c r="AC1949" i="5"/>
  <c r="AB1949" i="5"/>
  <c r="AA1949" i="5"/>
  <c r="Z1949" i="5"/>
  <c r="Y1949" i="5"/>
  <c r="X1949" i="5"/>
  <c r="W1949" i="5"/>
  <c r="V1949" i="5"/>
  <c r="U1949" i="5"/>
  <c r="T1949" i="5"/>
  <c r="AG1948" i="5"/>
  <c r="AF1948" i="5"/>
  <c r="AE1948" i="5"/>
  <c r="AD1948" i="5"/>
  <c r="AC1948" i="5"/>
  <c r="AB1948" i="5"/>
  <c r="AA1948" i="5"/>
  <c r="Z1948" i="5"/>
  <c r="Y1948" i="5"/>
  <c r="X1948" i="5"/>
  <c r="W1948" i="5"/>
  <c r="V1948" i="5"/>
  <c r="U1948" i="5"/>
  <c r="T1948" i="5"/>
  <c r="AG1947" i="5"/>
  <c r="AF1947" i="5"/>
  <c r="AE1947" i="5"/>
  <c r="AD1947" i="5"/>
  <c r="AC1947" i="5"/>
  <c r="AB1947" i="5"/>
  <c r="AA1947" i="5"/>
  <c r="Z1947" i="5"/>
  <c r="Y1947" i="5"/>
  <c r="X1947" i="5"/>
  <c r="W1947" i="5"/>
  <c r="V1947" i="5"/>
  <c r="U1947" i="5"/>
  <c r="T1947" i="5"/>
  <c r="AG1946" i="5"/>
  <c r="AF1946" i="5"/>
  <c r="AE1946" i="5"/>
  <c r="AD1946" i="5"/>
  <c r="AC1946" i="5"/>
  <c r="AB1946" i="5"/>
  <c r="AA1946" i="5"/>
  <c r="Z1946" i="5"/>
  <c r="Y1946" i="5"/>
  <c r="X1946" i="5"/>
  <c r="W1946" i="5"/>
  <c r="V1946" i="5"/>
  <c r="U1946" i="5"/>
  <c r="T1946" i="5"/>
  <c r="AG1945" i="5"/>
  <c r="AF1945" i="5"/>
  <c r="AE1945" i="5"/>
  <c r="AD1945" i="5"/>
  <c r="AC1945" i="5"/>
  <c r="AB1945" i="5"/>
  <c r="AA1945" i="5"/>
  <c r="Z1945" i="5"/>
  <c r="Y1945" i="5"/>
  <c r="X1945" i="5"/>
  <c r="W1945" i="5"/>
  <c r="V1945" i="5"/>
  <c r="U1945" i="5"/>
  <c r="T1945" i="5"/>
  <c r="AG1944" i="5"/>
  <c r="AF1944" i="5"/>
  <c r="AE1944" i="5"/>
  <c r="AD1944" i="5"/>
  <c r="AC1944" i="5"/>
  <c r="AB1944" i="5"/>
  <c r="AA1944" i="5"/>
  <c r="Z1944" i="5"/>
  <c r="Y1944" i="5"/>
  <c r="X1944" i="5"/>
  <c r="W1944" i="5"/>
  <c r="V1944" i="5"/>
  <c r="U1944" i="5"/>
  <c r="T1944" i="5"/>
  <c r="AG1943" i="5"/>
  <c r="AF1943" i="5"/>
  <c r="AE1943" i="5"/>
  <c r="AD1943" i="5"/>
  <c r="AC1943" i="5"/>
  <c r="AB1943" i="5"/>
  <c r="AA1943" i="5"/>
  <c r="Z1943" i="5"/>
  <c r="Y1943" i="5"/>
  <c r="X1943" i="5"/>
  <c r="W1943" i="5"/>
  <c r="V1943" i="5"/>
  <c r="U1943" i="5"/>
  <c r="T1943" i="5"/>
  <c r="AG1942" i="5"/>
  <c r="AF1942" i="5"/>
  <c r="AE1942" i="5"/>
  <c r="AD1942" i="5"/>
  <c r="AC1942" i="5"/>
  <c r="AB1942" i="5"/>
  <c r="AA1942" i="5"/>
  <c r="Z1942" i="5"/>
  <c r="Y1942" i="5"/>
  <c r="X1942" i="5"/>
  <c r="W1942" i="5"/>
  <c r="V1942" i="5"/>
  <c r="U1942" i="5"/>
  <c r="T1942" i="5"/>
  <c r="AG1941" i="5"/>
  <c r="AF1941" i="5"/>
  <c r="AE1941" i="5"/>
  <c r="AD1941" i="5"/>
  <c r="AC1941" i="5"/>
  <c r="AB1941" i="5"/>
  <c r="AA1941" i="5"/>
  <c r="Z1941" i="5"/>
  <c r="Y1941" i="5"/>
  <c r="X1941" i="5"/>
  <c r="W1941" i="5"/>
  <c r="V1941" i="5"/>
  <c r="U1941" i="5"/>
  <c r="T1941" i="5"/>
  <c r="AG1940" i="5"/>
  <c r="AF1940" i="5"/>
  <c r="AE1940" i="5"/>
  <c r="AD1940" i="5"/>
  <c r="AC1940" i="5"/>
  <c r="AB1940" i="5"/>
  <c r="AA1940" i="5"/>
  <c r="Z1940" i="5"/>
  <c r="Y1940" i="5"/>
  <c r="X1940" i="5"/>
  <c r="W1940" i="5"/>
  <c r="V1940" i="5"/>
  <c r="U1940" i="5"/>
  <c r="T1940" i="5"/>
  <c r="AG1939" i="5"/>
  <c r="AF1939" i="5"/>
  <c r="AE1939" i="5"/>
  <c r="AD1939" i="5"/>
  <c r="AC1939" i="5"/>
  <c r="AB1939" i="5"/>
  <c r="AA1939" i="5"/>
  <c r="Z1939" i="5"/>
  <c r="Y1939" i="5"/>
  <c r="X1939" i="5"/>
  <c r="W1939" i="5"/>
  <c r="V1939" i="5"/>
  <c r="U1939" i="5"/>
  <c r="T1939" i="5"/>
  <c r="AG1938" i="5"/>
  <c r="AF1938" i="5"/>
  <c r="AE1938" i="5"/>
  <c r="AD1938" i="5"/>
  <c r="AC1938" i="5"/>
  <c r="AB1938" i="5"/>
  <c r="AA1938" i="5"/>
  <c r="Z1938" i="5"/>
  <c r="Y1938" i="5"/>
  <c r="X1938" i="5"/>
  <c r="W1938" i="5"/>
  <c r="V1938" i="5"/>
  <c r="U1938" i="5"/>
  <c r="T1938" i="5"/>
  <c r="AG1937" i="5"/>
  <c r="AF1937" i="5"/>
  <c r="AE1937" i="5"/>
  <c r="AD1937" i="5"/>
  <c r="AC1937" i="5"/>
  <c r="AB1937" i="5"/>
  <c r="AA1937" i="5"/>
  <c r="Z1937" i="5"/>
  <c r="Y1937" i="5"/>
  <c r="X1937" i="5"/>
  <c r="W1937" i="5"/>
  <c r="V1937" i="5"/>
  <c r="U1937" i="5"/>
  <c r="T1937" i="5"/>
  <c r="AG1936" i="5"/>
  <c r="AF1936" i="5"/>
  <c r="AE1936" i="5"/>
  <c r="AD1936" i="5"/>
  <c r="AC1936" i="5"/>
  <c r="AB1936" i="5"/>
  <c r="AA1936" i="5"/>
  <c r="Z1936" i="5"/>
  <c r="Y1936" i="5"/>
  <c r="X1936" i="5"/>
  <c r="W1936" i="5"/>
  <c r="V1936" i="5"/>
  <c r="U1936" i="5"/>
  <c r="T1936" i="5"/>
  <c r="AG1935" i="5"/>
  <c r="AF1935" i="5"/>
  <c r="AE1935" i="5"/>
  <c r="AD1935" i="5"/>
  <c r="AC1935" i="5"/>
  <c r="AB1935" i="5"/>
  <c r="AA1935" i="5"/>
  <c r="Z1935" i="5"/>
  <c r="Y1935" i="5"/>
  <c r="X1935" i="5"/>
  <c r="W1935" i="5"/>
  <c r="V1935" i="5"/>
  <c r="U1935" i="5"/>
  <c r="T1935" i="5"/>
  <c r="AG1934" i="5"/>
  <c r="AF1934" i="5"/>
  <c r="AE1934" i="5"/>
  <c r="AD1934" i="5"/>
  <c r="AC1934" i="5"/>
  <c r="AB1934" i="5"/>
  <c r="AA1934" i="5"/>
  <c r="Z1934" i="5"/>
  <c r="Y1934" i="5"/>
  <c r="X1934" i="5"/>
  <c r="W1934" i="5"/>
  <c r="V1934" i="5"/>
  <c r="U1934" i="5"/>
  <c r="T1934" i="5"/>
  <c r="AG1933" i="5"/>
  <c r="AF1933" i="5"/>
  <c r="AE1933" i="5"/>
  <c r="AD1933" i="5"/>
  <c r="AC1933" i="5"/>
  <c r="AB1933" i="5"/>
  <c r="AA1933" i="5"/>
  <c r="Z1933" i="5"/>
  <c r="Y1933" i="5"/>
  <c r="X1933" i="5"/>
  <c r="W1933" i="5"/>
  <c r="V1933" i="5"/>
  <c r="U1933" i="5"/>
  <c r="T1933" i="5"/>
  <c r="AG1932" i="5"/>
  <c r="AF1932" i="5"/>
  <c r="AE1932" i="5"/>
  <c r="AD1932" i="5"/>
  <c r="AC1932" i="5"/>
  <c r="AB1932" i="5"/>
  <c r="AA1932" i="5"/>
  <c r="Z1932" i="5"/>
  <c r="Y1932" i="5"/>
  <c r="X1932" i="5"/>
  <c r="W1932" i="5"/>
  <c r="V1932" i="5"/>
  <c r="U1932" i="5"/>
  <c r="T1932" i="5"/>
  <c r="AG1931" i="5"/>
  <c r="AF1931" i="5"/>
  <c r="AE1931" i="5"/>
  <c r="AD1931" i="5"/>
  <c r="AC1931" i="5"/>
  <c r="AB1931" i="5"/>
  <c r="AA1931" i="5"/>
  <c r="Z1931" i="5"/>
  <c r="Y1931" i="5"/>
  <c r="X1931" i="5"/>
  <c r="W1931" i="5"/>
  <c r="V1931" i="5"/>
  <c r="U1931" i="5"/>
  <c r="T1931" i="5"/>
  <c r="AG1930" i="5"/>
  <c r="AF1930" i="5"/>
  <c r="AE1930" i="5"/>
  <c r="AD1930" i="5"/>
  <c r="AC1930" i="5"/>
  <c r="AB1930" i="5"/>
  <c r="AA1930" i="5"/>
  <c r="Z1930" i="5"/>
  <c r="Y1930" i="5"/>
  <c r="X1930" i="5"/>
  <c r="W1930" i="5"/>
  <c r="V1930" i="5"/>
  <c r="U1930" i="5"/>
  <c r="T1930" i="5"/>
  <c r="AG1929" i="5"/>
  <c r="AF1929" i="5"/>
  <c r="AE1929" i="5"/>
  <c r="AD1929" i="5"/>
  <c r="AC1929" i="5"/>
  <c r="AB1929" i="5"/>
  <c r="AA1929" i="5"/>
  <c r="Z1929" i="5"/>
  <c r="Y1929" i="5"/>
  <c r="X1929" i="5"/>
  <c r="W1929" i="5"/>
  <c r="V1929" i="5"/>
  <c r="U1929" i="5"/>
  <c r="T1929" i="5"/>
  <c r="AG1928" i="5"/>
  <c r="AF1928" i="5"/>
  <c r="AE1928" i="5"/>
  <c r="AD1928" i="5"/>
  <c r="AC1928" i="5"/>
  <c r="AB1928" i="5"/>
  <c r="AA1928" i="5"/>
  <c r="Z1928" i="5"/>
  <c r="Y1928" i="5"/>
  <c r="X1928" i="5"/>
  <c r="W1928" i="5"/>
  <c r="V1928" i="5"/>
  <c r="U1928" i="5"/>
  <c r="T1928" i="5"/>
  <c r="AG1927" i="5"/>
  <c r="AF1927" i="5"/>
  <c r="AE1927" i="5"/>
  <c r="AD1927" i="5"/>
  <c r="AC1927" i="5"/>
  <c r="AB1927" i="5"/>
  <c r="AA1927" i="5"/>
  <c r="Z1927" i="5"/>
  <c r="Y1927" i="5"/>
  <c r="X1927" i="5"/>
  <c r="W1927" i="5"/>
  <c r="V1927" i="5"/>
  <c r="U1927" i="5"/>
  <c r="T1927" i="5"/>
  <c r="AG1926" i="5"/>
  <c r="AF1926" i="5"/>
  <c r="AE1926" i="5"/>
  <c r="AD1926" i="5"/>
  <c r="AC1926" i="5"/>
  <c r="AB1926" i="5"/>
  <c r="AA1926" i="5"/>
  <c r="Z1926" i="5"/>
  <c r="Y1926" i="5"/>
  <c r="X1926" i="5"/>
  <c r="W1926" i="5"/>
  <c r="V1926" i="5"/>
  <c r="U1926" i="5"/>
  <c r="T1926" i="5"/>
  <c r="AG1925" i="5"/>
  <c r="AF1925" i="5"/>
  <c r="AE1925" i="5"/>
  <c r="AD1925" i="5"/>
  <c r="AC1925" i="5"/>
  <c r="AB1925" i="5"/>
  <c r="AA1925" i="5"/>
  <c r="Z1925" i="5"/>
  <c r="Y1925" i="5"/>
  <c r="X1925" i="5"/>
  <c r="W1925" i="5"/>
  <c r="V1925" i="5"/>
  <c r="U1925" i="5"/>
  <c r="T1925" i="5"/>
  <c r="AG1924" i="5"/>
  <c r="AF1924" i="5"/>
  <c r="AE1924" i="5"/>
  <c r="AD1924" i="5"/>
  <c r="AC1924" i="5"/>
  <c r="AB1924" i="5"/>
  <c r="AA1924" i="5"/>
  <c r="Z1924" i="5"/>
  <c r="Y1924" i="5"/>
  <c r="X1924" i="5"/>
  <c r="W1924" i="5"/>
  <c r="V1924" i="5"/>
  <c r="U1924" i="5"/>
  <c r="T1924" i="5"/>
  <c r="AG1923" i="5"/>
  <c r="AF1923" i="5"/>
  <c r="AE1923" i="5"/>
  <c r="AD1923" i="5"/>
  <c r="AC1923" i="5"/>
  <c r="AB1923" i="5"/>
  <c r="AA1923" i="5"/>
  <c r="Z1923" i="5"/>
  <c r="Y1923" i="5"/>
  <c r="X1923" i="5"/>
  <c r="W1923" i="5"/>
  <c r="V1923" i="5"/>
  <c r="U1923" i="5"/>
  <c r="T1923" i="5"/>
  <c r="AG1922" i="5"/>
  <c r="AF1922" i="5"/>
  <c r="AE1922" i="5"/>
  <c r="AD1922" i="5"/>
  <c r="AC1922" i="5"/>
  <c r="AB1922" i="5"/>
  <c r="AA1922" i="5"/>
  <c r="Z1922" i="5"/>
  <c r="Y1922" i="5"/>
  <c r="X1922" i="5"/>
  <c r="W1922" i="5"/>
  <c r="V1922" i="5"/>
  <c r="U1922" i="5"/>
  <c r="T1922" i="5"/>
  <c r="AG1921" i="5"/>
  <c r="AF1921" i="5"/>
  <c r="AE1921" i="5"/>
  <c r="AD1921" i="5"/>
  <c r="AC1921" i="5"/>
  <c r="AB1921" i="5"/>
  <c r="AA1921" i="5"/>
  <c r="Z1921" i="5"/>
  <c r="Y1921" i="5"/>
  <c r="X1921" i="5"/>
  <c r="W1921" i="5"/>
  <c r="V1921" i="5"/>
  <c r="U1921" i="5"/>
  <c r="T1921" i="5"/>
  <c r="AG1920" i="5"/>
  <c r="AF1920" i="5"/>
  <c r="AE1920" i="5"/>
  <c r="AD1920" i="5"/>
  <c r="AC1920" i="5"/>
  <c r="AB1920" i="5"/>
  <c r="AA1920" i="5"/>
  <c r="Z1920" i="5"/>
  <c r="Y1920" i="5"/>
  <c r="X1920" i="5"/>
  <c r="W1920" i="5"/>
  <c r="V1920" i="5"/>
  <c r="U1920" i="5"/>
  <c r="T1920" i="5"/>
  <c r="AG1919" i="5"/>
  <c r="AF1919" i="5"/>
  <c r="AE1919" i="5"/>
  <c r="AD1919" i="5"/>
  <c r="AC1919" i="5"/>
  <c r="AB1919" i="5"/>
  <c r="AA1919" i="5"/>
  <c r="Z1919" i="5"/>
  <c r="Y1919" i="5"/>
  <c r="X1919" i="5"/>
  <c r="W1919" i="5"/>
  <c r="V1919" i="5"/>
  <c r="U1919" i="5"/>
  <c r="T1919" i="5"/>
  <c r="AG1918" i="5"/>
  <c r="AF1918" i="5"/>
  <c r="AE1918" i="5"/>
  <c r="AD1918" i="5"/>
  <c r="AC1918" i="5"/>
  <c r="AB1918" i="5"/>
  <c r="AA1918" i="5"/>
  <c r="Z1918" i="5"/>
  <c r="Y1918" i="5"/>
  <c r="X1918" i="5"/>
  <c r="W1918" i="5"/>
  <c r="V1918" i="5"/>
  <c r="U1918" i="5"/>
  <c r="T1918" i="5"/>
  <c r="AG1917" i="5"/>
  <c r="AF1917" i="5"/>
  <c r="AE1917" i="5"/>
  <c r="AD1917" i="5"/>
  <c r="AC1917" i="5"/>
  <c r="AB1917" i="5"/>
  <c r="AA1917" i="5"/>
  <c r="Z1917" i="5"/>
  <c r="Y1917" i="5"/>
  <c r="X1917" i="5"/>
  <c r="W1917" i="5"/>
  <c r="V1917" i="5"/>
  <c r="U1917" i="5"/>
  <c r="T1917" i="5"/>
  <c r="AG1916" i="5"/>
  <c r="AF1916" i="5"/>
  <c r="AE1916" i="5"/>
  <c r="AD1916" i="5"/>
  <c r="AC1916" i="5"/>
  <c r="AB1916" i="5"/>
  <c r="AA1916" i="5"/>
  <c r="Z1916" i="5"/>
  <c r="Y1916" i="5"/>
  <c r="X1916" i="5"/>
  <c r="W1916" i="5"/>
  <c r="V1916" i="5"/>
  <c r="U1916" i="5"/>
  <c r="T1916" i="5"/>
  <c r="AG1915" i="5"/>
  <c r="AF1915" i="5"/>
  <c r="AE1915" i="5"/>
  <c r="AD1915" i="5"/>
  <c r="AC1915" i="5"/>
  <c r="AB1915" i="5"/>
  <c r="AA1915" i="5"/>
  <c r="Z1915" i="5"/>
  <c r="Y1915" i="5"/>
  <c r="X1915" i="5"/>
  <c r="W1915" i="5"/>
  <c r="V1915" i="5"/>
  <c r="U1915" i="5"/>
  <c r="T1915" i="5"/>
  <c r="AG1914" i="5"/>
  <c r="AF1914" i="5"/>
  <c r="AE1914" i="5"/>
  <c r="AD1914" i="5"/>
  <c r="AC1914" i="5"/>
  <c r="AB1914" i="5"/>
  <c r="AA1914" i="5"/>
  <c r="Z1914" i="5"/>
  <c r="Y1914" i="5"/>
  <c r="X1914" i="5"/>
  <c r="W1914" i="5"/>
  <c r="V1914" i="5"/>
  <c r="U1914" i="5"/>
  <c r="T1914" i="5"/>
  <c r="AG1913" i="5"/>
  <c r="AF1913" i="5"/>
  <c r="AE1913" i="5"/>
  <c r="AD1913" i="5"/>
  <c r="AC1913" i="5"/>
  <c r="AB1913" i="5"/>
  <c r="AA1913" i="5"/>
  <c r="Z1913" i="5"/>
  <c r="Y1913" i="5"/>
  <c r="X1913" i="5"/>
  <c r="W1913" i="5"/>
  <c r="V1913" i="5"/>
  <c r="U1913" i="5"/>
  <c r="T1913" i="5"/>
  <c r="AG1912" i="5"/>
  <c r="AF1912" i="5"/>
  <c r="AE1912" i="5"/>
  <c r="AD1912" i="5"/>
  <c r="AC1912" i="5"/>
  <c r="AB1912" i="5"/>
  <c r="AA1912" i="5"/>
  <c r="Z1912" i="5"/>
  <c r="Y1912" i="5"/>
  <c r="X1912" i="5"/>
  <c r="W1912" i="5"/>
  <c r="V1912" i="5"/>
  <c r="U1912" i="5"/>
  <c r="T1912" i="5"/>
  <c r="AG1911" i="5"/>
  <c r="AF1911" i="5"/>
  <c r="AE1911" i="5"/>
  <c r="AD1911" i="5"/>
  <c r="AC1911" i="5"/>
  <c r="AB1911" i="5"/>
  <c r="AA1911" i="5"/>
  <c r="Z1911" i="5"/>
  <c r="Y1911" i="5"/>
  <c r="X1911" i="5"/>
  <c r="W1911" i="5"/>
  <c r="V1911" i="5"/>
  <c r="U1911" i="5"/>
  <c r="T1911" i="5"/>
  <c r="AG1910" i="5"/>
  <c r="AF1910" i="5"/>
  <c r="AE1910" i="5"/>
  <c r="AD1910" i="5"/>
  <c r="AC1910" i="5"/>
  <c r="AB1910" i="5"/>
  <c r="AA1910" i="5"/>
  <c r="Z1910" i="5"/>
  <c r="Y1910" i="5"/>
  <c r="X1910" i="5"/>
  <c r="W1910" i="5"/>
  <c r="V1910" i="5"/>
  <c r="U1910" i="5"/>
  <c r="T1910" i="5"/>
  <c r="AG1909" i="5"/>
  <c r="AF1909" i="5"/>
  <c r="AE1909" i="5"/>
  <c r="AD1909" i="5"/>
  <c r="AC1909" i="5"/>
  <c r="AB1909" i="5"/>
  <c r="AA1909" i="5"/>
  <c r="Z1909" i="5"/>
  <c r="Y1909" i="5"/>
  <c r="X1909" i="5"/>
  <c r="W1909" i="5"/>
  <c r="V1909" i="5"/>
  <c r="U1909" i="5"/>
  <c r="T1909" i="5"/>
  <c r="AG1908" i="5"/>
  <c r="AF1908" i="5"/>
  <c r="AE1908" i="5"/>
  <c r="AD1908" i="5"/>
  <c r="AC1908" i="5"/>
  <c r="AB1908" i="5"/>
  <c r="AA1908" i="5"/>
  <c r="Z1908" i="5"/>
  <c r="Y1908" i="5"/>
  <c r="X1908" i="5"/>
  <c r="W1908" i="5"/>
  <c r="V1908" i="5"/>
  <c r="U1908" i="5"/>
  <c r="T1908" i="5"/>
  <c r="AG1907" i="5"/>
  <c r="AF1907" i="5"/>
  <c r="AE1907" i="5"/>
  <c r="AD1907" i="5"/>
  <c r="AC1907" i="5"/>
  <c r="AB1907" i="5"/>
  <c r="AA1907" i="5"/>
  <c r="Z1907" i="5"/>
  <c r="Y1907" i="5"/>
  <c r="X1907" i="5"/>
  <c r="W1907" i="5"/>
  <c r="V1907" i="5"/>
  <c r="U1907" i="5"/>
  <c r="T1907" i="5"/>
  <c r="AG1906" i="5"/>
  <c r="AF1906" i="5"/>
  <c r="AE1906" i="5"/>
  <c r="AD1906" i="5"/>
  <c r="AC1906" i="5"/>
  <c r="AB1906" i="5"/>
  <c r="AA1906" i="5"/>
  <c r="Z1906" i="5"/>
  <c r="Y1906" i="5"/>
  <c r="X1906" i="5"/>
  <c r="W1906" i="5"/>
  <c r="V1906" i="5"/>
  <c r="U1906" i="5"/>
  <c r="T1906" i="5"/>
  <c r="AG1905" i="5"/>
  <c r="AF1905" i="5"/>
  <c r="AE1905" i="5"/>
  <c r="AD1905" i="5"/>
  <c r="AC1905" i="5"/>
  <c r="AB1905" i="5"/>
  <c r="AA1905" i="5"/>
  <c r="Z1905" i="5"/>
  <c r="Y1905" i="5"/>
  <c r="X1905" i="5"/>
  <c r="W1905" i="5"/>
  <c r="V1905" i="5"/>
  <c r="U1905" i="5"/>
  <c r="T1905" i="5"/>
  <c r="AG1904" i="5"/>
  <c r="AF1904" i="5"/>
  <c r="AE1904" i="5"/>
  <c r="AD1904" i="5"/>
  <c r="AC1904" i="5"/>
  <c r="AB1904" i="5"/>
  <c r="AA1904" i="5"/>
  <c r="Z1904" i="5"/>
  <c r="Y1904" i="5"/>
  <c r="X1904" i="5"/>
  <c r="W1904" i="5"/>
  <c r="V1904" i="5"/>
  <c r="U1904" i="5"/>
  <c r="T1904" i="5"/>
  <c r="AG1903" i="5"/>
  <c r="AF1903" i="5"/>
  <c r="AE1903" i="5"/>
  <c r="AD1903" i="5"/>
  <c r="AC1903" i="5"/>
  <c r="AB1903" i="5"/>
  <c r="AA1903" i="5"/>
  <c r="Z1903" i="5"/>
  <c r="Y1903" i="5"/>
  <c r="X1903" i="5"/>
  <c r="W1903" i="5"/>
  <c r="V1903" i="5"/>
  <c r="U1903" i="5"/>
  <c r="T1903" i="5"/>
  <c r="AG1902" i="5"/>
  <c r="AF1902" i="5"/>
  <c r="AE1902" i="5"/>
  <c r="AD1902" i="5"/>
  <c r="AC1902" i="5"/>
  <c r="AB1902" i="5"/>
  <c r="AA1902" i="5"/>
  <c r="Z1902" i="5"/>
  <c r="Y1902" i="5"/>
  <c r="X1902" i="5"/>
  <c r="W1902" i="5"/>
  <c r="V1902" i="5"/>
  <c r="U1902" i="5"/>
  <c r="T1902" i="5"/>
  <c r="AG1901" i="5"/>
  <c r="AF1901" i="5"/>
  <c r="AE1901" i="5"/>
  <c r="AD1901" i="5"/>
  <c r="AC1901" i="5"/>
  <c r="AB1901" i="5"/>
  <c r="AA1901" i="5"/>
  <c r="Z1901" i="5"/>
  <c r="Y1901" i="5"/>
  <c r="X1901" i="5"/>
  <c r="W1901" i="5"/>
  <c r="V1901" i="5"/>
  <c r="U1901" i="5"/>
  <c r="T1901" i="5"/>
  <c r="AG1900" i="5"/>
  <c r="AF1900" i="5"/>
  <c r="AE1900" i="5"/>
  <c r="AD1900" i="5"/>
  <c r="AC1900" i="5"/>
  <c r="AB1900" i="5"/>
  <c r="AA1900" i="5"/>
  <c r="Z1900" i="5"/>
  <c r="Y1900" i="5"/>
  <c r="X1900" i="5"/>
  <c r="W1900" i="5"/>
  <c r="V1900" i="5"/>
  <c r="U1900" i="5"/>
  <c r="T1900" i="5"/>
  <c r="AG1899" i="5"/>
  <c r="AF1899" i="5"/>
  <c r="AE1899" i="5"/>
  <c r="AD1899" i="5"/>
  <c r="AC1899" i="5"/>
  <c r="AB1899" i="5"/>
  <c r="AA1899" i="5"/>
  <c r="Z1899" i="5"/>
  <c r="Y1899" i="5"/>
  <c r="X1899" i="5"/>
  <c r="W1899" i="5"/>
  <c r="V1899" i="5"/>
  <c r="U1899" i="5"/>
  <c r="T1899" i="5"/>
  <c r="AG1898" i="5"/>
  <c r="AF1898" i="5"/>
  <c r="AE1898" i="5"/>
  <c r="AD1898" i="5"/>
  <c r="AC1898" i="5"/>
  <c r="AB1898" i="5"/>
  <c r="AA1898" i="5"/>
  <c r="Z1898" i="5"/>
  <c r="Y1898" i="5"/>
  <c r="X1898" i="5"/>
  <c r="W1898" i="5"/>
  <c r="V1898" i="5"/>
  <c r="U1898" i="5"/>
  <c r="T1898" i="5"/>
  <c r="AG1897" i="5"/>
  <c r="AF1897" i="5"/>
  <c r="AE1897" i="5"/>
  <c r="AD1897" i="5"/>
  <c r="AC1897" i="5"/>
  <c r="AB1897" i="5"/>
  <c r="AA1897" i="5"/>
  <c r="Z1897" i="5"/>
  <c r="Y1897" i="5"/>
  <c r="X1897" i="5"/>
  <c r="W1897" i="5"/>
  <c r="V1897" i="5"/>
  <c r="U1897" i="5"/>
  <c r="T1897" i="5"/>
  <c r="AG1896" i="5"/>
  <c r="AF1896" i="5"/>
  <c r="AE1896" i="5"/>
  <c r="AD1896" i="5"/>
  <c r="AC1896" i="5"/>
  <c r="AB1896" i="5"/>
  <c r="AA1896" i="5"/>
  <c r="Z1896" i="5"/>
  <c r="Y1896" i="5"/>
  <c r="X1896" i="5"/>
  <c r="W1896" i="5"/>
  <c r="V1896" i="5"/>
  <c r="U1896" i="5"/>
  <c r="T1896" i="5"/>
  <c r="AG1895" i="5"/>
  <c r="AF1895" i="5"/>
  <c r="AE1895" i="5"/>
  <c r="AD1895" i="5"/>
  <c r="AC1895" i="5"/>
  <c r="AB1895" i="5"/>
  <c r="AA1895" i="5"/>
  <c r="Z1895" i="5"/>
  <c r="Y1895" i="5"/>
  <c r="X1895" i="5"/>
  <c r="W1895" i="5"/>
  <c r="V1895" i="5"/>
  <c r="U1895" i="5"/>
  <c r="T1895" i="5"/>
  <c r="AG1894" i="5"/>
  <c r="AF1894" i="5"/>
  <c r="AE1894" i="5"/>
  <c r="AD1894" i="5"/>
  <c r="AC1894" i="5"/>
  <c r="AB1894" i="5"/>
  <c r="AA1894" i="5"/>
  <c r="Z1894" i="5"/>
  <c r="Y1894" i="5"/>
  <c r="X1894" i="5"/>
  <c r="W1894" i="5"/>
  <c r="V1894" i="5"/>
  <c r="U1894" i="5"/>
  <c r="T1894" i="5"/>
  <c r="AG1893" i="5"/>
  <c r="AF1893" i="5"/>
  <c r="AE1893" i="5"/>
  <c r="AD1893" i="5"/>
  <c r="AC1893" i="5"/>
  <c r="AB1893" i="5"/>
  <c r="AA1893" i="5"/>
  <c r="Z1893" i="5"/>
  <c r="Y1893" i="5"/>
  <c r="X1893" i="5"/>
  <c r="W1893" i="5"/>
  <c r="V1893" i="5"/>
  <c r="U1893" i="5"/>
  <c r="T1893" i="5"/>
  <c r="AG1892" i="5"/>
  <c r="AF1892" i="5"/>
  <c r="AE1892" i="5"/>
  <c r="AD1892" i="5"/>
  <c r="AC1892" i="5"/>
  <c r="AB1892" i="5"/>
  <c r="AA1892" i="5"/>
  <c r="Z1892" i="5"/>
  <c r="Y1892" i="5"/>
  <c r="X1892" i="5"/>
  <c r="W1892" i="5"/>
  <c r="V1892" i="5"/>
  <c r="U1892" i="5"/>
  <c r="T1892" i="5"/>
  <c r="AG1891" i="5"/>
  <c r="AF1891" i="5"/>
  <c r="AE1891" i="5"/>
  <c r="AD1891" i="5"/>
  <c r="AC1891" i="5"/>
  <c r="AB1891" i="5"/>
  <c r="AA1891" i="5"/>
  <c r="Z1891" i="5"/>
  <c r="Y1891" i="5"/>
  <c r="X1891" i="5"/>
  <c r="W1891" i="5"/>
  <c r="V1891" i="5"/>
  <c r="U1891" i="5"/>
  <c r="T1891" i="5"/>
  <c r="AG1890" i="5"/>
  <c r="AF1890" i="5"/>
  <c r="AE1890" i="5"/>
  <c r="AD1890" i="5"/>
  <c r="AC1890" i="5"/>
  <c r="AB1890" i="5"/>
  <c r="AA1890" i="5"/>
  <c r="Z1890" i="5"/>
  <c r="Y1890" i="5"/>
  <c r="X1890" i="5"/>
  <c r="W1890" i="5"/>
  <c r="V1890" i="5"/>
  <c r="U1890" i="5"/>
  <c r="T1890" i="5"/>
  <c r="AG1889" i="5"/>
  <c r="AF1889" i="5"/>
  <c r="AE1889" i="5"/>
  <c r="AD1889" i="5"/>
  <c r="AC1889" i="5"/>
  <c r="AB1889" i="5"/>
  <c r="AA1889" i="5"/>
  <c r="Z1889" i="5"/>
  <c r="Y1889" i="5"/>
  <c r="X1889" i="5"/>
  <c r="W1889" i="5"/>
  <c r="V1889" i="5"/>
  <c r="U1889" i="5"/>
  <c r="T1889" i="5"/>
  <c r="AG1888" i="5"/>
  <c r="AF1888" i="5"/>
  <c r="AE1888" i="5"/>
  <c r="AD1888" i="5"/>
  <c r="AC1888" i="5"/>
  <c r="AB1888" i="5"/>
  <c r="AA1888" i="5"/>
  <c r="Z1888" i="5"/>
  <c r="Y1888" i="5"/>
  <c r="X1888" i="5"/>
  <c r="W1888" i="5"/>
  <c r="V1888" i="5"/>
  <c r="U1888" i="5"/>
  <c r="T1888" i="5"/>
  <c r="AG1887" i="5"/>
  <c r="AF1887" i="5"/>
  <c r="AE1887" i="5"/>
  <c r="AD1887" i="5"/>
  <c r="AC1887" i="5"/>
  <c r="AB1887" i="5"/>
  <c r="AA1887" i="5"/>
  <c r="Z1887" i="5"/>
  <c r="Y1887" i="5"/>
  <c r="X1887" i="5"/>
  <c r="W1887" i="5"/>
  <c r="V1887" i="5"/>
  <c r="U1887" i="5"/>
  <c r="T1887" i="5"/>
  <c r="AG1886" i="5"/>
  <c r="AF1886" i="5"/>
  <c r="AE1886" i="5"/>
  <c r="AD1886" i="5"/>
  <c r="AC1886" i="5"/>
  <c r="AB1886" i="5"/>
  <c r="AA1886" i="5"/>
  <c r="Z1886" i="5"/>
  <c r="Y1886" i="5"/>
  <c r="X1886" i="5"/>
  <c r="W1886" i="5"/>
  <c r="V1886" i="5"/>
  <c r="U1886" i="5"/>
  <c r="T1886" i="5"/>
  <c r="AG1885" i="5"/>
  <c r="AF1885" i="5"/>
  <c r="AE1885" i="5"/>
  <c r="AD1885" i="5"/>
  <c r="AC1885" i="5"/>
  <c r="AB1885" i="5"/>
  <c r="AA1885" i="5"/>
  <c r="Z1885" i="5"/>
  <c r="Y1885" i="5"/>
  <c r="X1885" i="5"/>
  <c r="W1885" i="5"/>
  <c r="V1885" i="5"/>
  <c r="U1885" i="5"/>
  <c r="T1885" i="5"/>
  <c r="AG1884" i="5"/>
  <c r="AF1884" i="5"/>
  <c r="AE1884" i="5"/>
  <c r="AD1884" i="5"/>
  <c r="AC1884" i="5"/>
  <c r="AB1884" i="5"/>
  <c r="AA1884" i="5"/>
  <c r="Z1884" i="5"/>
  <c r="Y1884" i="5"/>
  <c r="X1884" i="5"/>
  <c r="W1884" i="5"/>
  <c r="V1884" i="5"/>
  <c r="U1884" i="5"/>
  <c r="T1884" i="5"/>
  <c r="AG1883" i="5"/>
  <c r="AF1883" i="5"/>
  <c r="AE1883" i="5"/>
  <c r="AD1883" i="5"/>
  <c r="AC1883" i="5"/>
  <c r="AB1883" i="5"/>
  <c r="AA1883" i="5"/>
  <c r="Z1883" i="5"/>
  <c r="Y1883" i="5"/>
  <c r="X1883" i="5"/>
  <c r="W1883" i="5"/>
  <c r="V1883" i="5"/>
  <c r="U1883" i="5"/>
  <c r="T1883" i="5"/>
  <c r="AG1882" i="5"/>
  <c r="AF1882" i="5"/>
  <c r="AE1882" i="5"/>
  <c r="AD1882" i="5"/>
  <c r="AC1882" i="5"/>
  <c r="AB1882" i="5"/>
  <c r="AA1882" i="5"/>
  <c r="Z1882" i="5"/>
  <c r="Y1882" i="5"/>
  <c r="X1882" i="5"/>
  <c r="W1882" i="5"/>
  <c r="V1882" i="5"/>
  <c r="U1882" i="5"/>
  <c r="T1882" i="5"/>
  <c r="AG1881" i="5"/>
  <c r="AF1881" i="5"/>
  <c r="AE1881" i="5"/>
  <c r="AD1881" i="5"/>
  <c r="AC1881" i="5"/>
  <c r="AB1881" i="5"/>
  <c r="AA1881" i="5"/>
  <c r="Z1881" i="5"/>
  <c r="Y1881" i="5"/>
  <c r="X1881" i="5"/>
  <c r="W1881" i="5"/>
  <c r="V1881" i="5"/>
  <c r="U1881" i="5"/>
  <c r="T1881" i="5"/>
  <c r="AG1880" i="5"/>
  <c r="AF1880" i="5"/>
  <c r="AE1880" i="5"/>
  <c r="AD1880" i="5"/>
  <c r="AC1880" i="5"/>
  <c r="AB1880" i="5"/>
  <c r="AA1880" i="5"/>
  <c r="Z1880" i="5"/>
  <c r="Y1880" i="5"/>
  <c r="X1880" i="5"/>
  <c r="W1880" i="5"/>
  <c r="V1880" i="5"/>
  <c r="U1880" i="5"/>
  <c r="T1880" i="5"/>
  <c r="AG1879" i="5"/>
  <c r="AF1879" i="5"/>
  <c r="AE1879" i="5"/>
  <c r="AD1879" i="5"/>
  <c r="AC1879" i="5"/>
  <c r="AB1879" i="5"/>
  <c r="AA1879" i="5"/>
  <c r="Z1879" i="5"/>
  <c r="Y1879" i="5"/>
  <c r="X1879" i="5"/>
  <c r="W1879" i="5"/>
  <c r="V1879" i="5"/>
  <c r="U1879" i="5"/>
  <c r="T1879" i="5"/>
  <c r="AG1878" i="5"/>
  <c r="AF1878" i="5"/>
  <c r="AE1878" i="5"/>
  <c r="AD1878" i="5"/>
  <c r="AC1878" i="5"/>
  <c r="AB1878" i="5"/>
  <c r="AA1878" i="5"/>
  <c r="Z1878" i="5"/>
  <c r="Y1878" i="5"/>
  <c r="X1878" i="5"/>
  <c r="W1878" i="5"/>
  <c r="V1878" i="5"/>
  <c r="U1878" i="5"/>
  <c r="T1878" i="5"/>
  <c r="AG1877" i="5"/>
  <c r="AF1877" i="5"/>
  <c r="AE1877" i="5"/>
  <c r="AD1877" i="5"/>
  <c r="AC1877" i="5"/>
  <c r="AB1877" i="5"/>
  <c r="AA1877" i="5"/>
  <c r="Z1877" i="5"/>
  <c r="Y1877" i="5"/>
  <c r="X1877" i="5"/>
  <c r="W1877" i="5"/>
  <c r="V1877" i="5"/>
  <c r="U1877" i="5"/>
  <c r="T1877" i="5"/>
  <c r="AG1876" i="5"/>
  <c r="AF1876" i="5"/>
  <c r="AE1876" i="5"/>
  <c r="AD1876" i="5"/>
  <c r="AC1876" i="5"/>
  <c r="AB1876" i="5"/>
  <c r="AA1876" i="5"/>
  <c r="Z1876" i="5"/>
  <c r="Y1876" i="5"/>
  <c r="X1876" i="5"/>
  <c r="W1876" i="5"/>
  <c r="V1876" i="5"/>
  <c r="U1876" i="5"/>
  <c r="T1876" i="5"/>
  <c r="AG1875" i="5"/>
  <c r="AF1875" i="5"/>
  <c r="AE1875" i="5"/>
  <c r="AD1875" i="5"/>
  <c r="AC1875" i="5"/>
  <c r="AB1875" i="5"/>
  <c r="AA1875" i="5"/>
  <c r="Z1875" i="5"/>
  <c r="Y1875" i="5"/>
  <c r="X1875" i="5"/>
  <c r="W1875" i="5"/>
  <c r="V1875" i="5"/>
  <c r="U1875" i="5"/>
  <c r="T1875" i="5"/>
  <c r="AG1874" i="5"/>
  <c r="AF1874" i="5"/>
  <c r="AE1874" i="5"/>
  <c r="AD1874" i="5"/>
  <c r="AC1874" i="5"/>
  <c r="AB1874" i="5"/>
  <c r="AA1874" i="5"/>
  <c r="Z1874" i="5"/>
  <c r="Y1874" i="5"/>
  <c r="X1874" i="5"/>
  <c r="W1874" i="5"/>
  <c r="V1874" i="5"/>
  <c r="U1874" i="5"/>
  <c r="T1874" i="5"/>
  <c r="AG1873" i="5"/>
  <c r="AF1873" i="5"/>
  <c r="AE1873" i="5"/>
  <c r="AD1873" i="5"/>
  <c r="AC1873" i="5"/>
  <c r="AB1873" i="5"/>
  <c r="AA1873" i="5"/>
  <c r="Z1873" i="5"/>
  <c r="Y1873" i="5"/>
  <c r="X1873" i="5"/>
  <c r="W1873" i="5"/>
  <c r="V1873" i="5"/>
  <c r="U1873" i="5"/>
  <c r="T1873" i="5"/>
  <c r="AG1872" i="5"/>
  <c r="AF1872" i="5"/>
  <c r="AE1872" i="5"/>
  <c r="AD1872" i="5"/>
  <c r="AC1872" i="5"/>
  <c r="AB1872" i="5"/>
  <c r="AA1872" i="5"/>
  <c r="Z1872" i="5"/>
  <c r="Y1872" i="5"/>
  <c r="X1872" i="5"/>
  <c r="W1872" i="5"/>
  <c r="V1872" i="5"/>
  <c r="U1872" i="5"/>
  <c r="T1872" i="5"/>
  <c r="AG1871" i="5"/>
  <c r="AF1871" i="5"/>
  <c r="AE1871" i="5"/>
  <c r="AD1871" i="5"/>
  <c r="AC1871" i="5"/>
  <c r="AB1871" i="5"/>
  <c r="AA1871" i="5"/>
  <c r="Z1871" i="5"/>
  <c r="Y1871" i="5"/>
  <c r="X1871" i="5"/>
  <c r="W1871" i="5"/>
  <c r="V1871" i="5"/>
  <c r="U1871" i="5"/>
  <c r="T1871" i="5"/>
  <c r="AG1870" i="5"/>
  <c r="AF1870" i="5"/>
  <c r="AE1870" i="5"/>
  <c r="AD1870" i="5"/>
  <c r="AC1870" i="5"/>
  <c r="AB1870" i="5"/>
  <c r="AA1870" i="5"/>
  <c r="Z1870" i="5"/>
  <c r="Y1870" i="5"/>
  <c r="X1870" i="5"/>
  <c r="W1870" i="5"/>
  <c r="V1870" i="5"/>
  <c r="U1870" i="5"/>
  <c r="T1870" i="5"/>
  <c r="AG1869" i="5"/>
  <c r="AF1869" i="5"/>
  <c r="AE1869" i="5"/>
  <c r="AD1869" i="5"/>
  <c r="AC1869" i="5"/>
  <c r="AB1869" i="5"/>
  <c r="AA1869" i="5"/>
  <c r="Z1869" i="5"/>
  <c r="Y1869" i="5"/>
  <c r="X1869" i="5"/>
  <c r="W1869" i="5"/>
  <c r="V1869" i="5"/>
  <c r="U1869" i="5"/>
  <c r="T1869" i="5"/>
  <c r="AG1868" i="5"/>
  <c r="AF1868" i="5"/>
  <c r="AE1868" i="5"/>
  <c r="AD1868" i="5"/>
  <c r="AC1868" i="5"/>
  <c r="AB1868" i="5"/>
  <c r="AA1868" i="5"/>
  <c r="Z1868" i="5"/>
  <c r="Y1868" i="5"/>
  <c r="X1868" i="5"/>
  <c r="W1868" i="5"/>
  <c r="V1868" i="5"/>
  <c r="U1868" i="5"/>
  <c r="T1868" i="5"/>
  <c r="AG1867" i="5"/>
  <c r="AF1867" i="5"/>
  <c r="AE1867" i="5"/>
  <c r="AD1867" i="5"/>
  <c r="AC1867" i="5"/>
  <c r="AB1867" i="5"/>
  <c r="AA1867" i="5"/>
  <c r="Z1867" i="5"/>
  <c r="Y1867" i="5"/>
  <c r="X1867" i="5"/>
  <c r="W1867" i="5"/>
  <c r="V1867" i="5"/>
  <c r="U1867" i="5"/>
  <c r="T1867" i="5"/>
  <c r="AG1866" i="5"/>
  <c r="AF1866" i="5"/>
  <c r="AE1866" i="5"/>
  <c r="AD1866" i="5"/>
  <c r="AC1866" i="5"/>
  <c r="AB1866" i="5"/>
  <c r="AA1866" i="5"/>
  <c r="Z1866" i="5"/>
  <c r="Y1866" i="5"/>
  <c r="X1866" i="5"/>
  <c r="W1866" i="5"/>
  <c r="V1866" i="5"/>
  <c r="U1866" i="5"/>
  <c r="T1866" i="5"/>
  <c r="AG1865" i="5"/>
  <c r="AF1865" i="5"/>
  <c r="AE1865" i="5"/>
  <c r="AD1865" i="5"/>
  <c r="AC1865" i="5"/>
  <c r="AB1865" i="5"/>
  <c r="AA1865" i="5"/>
  <c r="Z1865" i="5"/>
  <c r="Y1865" i="5"/>
  <c r="X1865" i="5"/>
  <c r="W1865" i="5"/>
  <c r="V1865" i="5"/>
  <c r="U1865" i="5"/>
  <c r="T1865" i="5"/>
  <c r="AG1864" i="5"/>
  <c r="AF1864" i="5"/>
  <c r="AE1864" i="5"/>
  <c r="AD1864" i="5"/>
  <c r="AC1864" i="5"/>
  <c r="AB1864" i="5"/>
  <c r="AA1864" i="5"/>
  <c r="Z1864" i="5"/>
  <c r="Y1864" i="5"/>
  <c r="X1864" i="5"/>
  <c r="W1864" i="5"/>
  <c r="V1864" i="5"/>
  <c r="U1864" i="5"/>
  <c r="T1864" i="5"/>
  <c r="AG1863" i="5"/>
  <c r="AF1863" i="5"/>
  <c r="AE1863" i="5"/>
  <c r="AD1863" i="5"/>
  <c r="AC1863" i="5"/>
  <c r="AB1863" i="5"/>
  <c r="AA1863" i="5"/>
  <c r="Z1863" i="5"/>
  <c r="Y1863" i="5"/>
  <c r="X1863" i="5"/>
  <c r="W1863" i="5"/>
  <c r="V1863" i="5"/>
  <c r="U1863" i="5"/>
  <c r="T1863" i="5"/>
  <c r="AG1862" i="5"/>
  <c r="AF1862" i="5"/>
  <c r="AE1862" i="5"/>
  <c r="AD1862" i="5"/>
  <c r="AC1862" i="5"/>
  <c r="AB1862" i="5"/>
  <c r="AA1862" i="5"/>
  <c r="Z1862" i="5"/>
  <c r="Y1862" i="5"/>
  <c r="X1862" i="5"/>
  <c r="W1862" i="5"/>
  <c r="V1862" i="5"/>
  <c r="U1862" i="5"/>
  <c r="T1862" i="5"/>
  <c r="AG1861" i="5"/>
  <c r="AF1861" i="5"/>
  <c r="AE1861" i="5"/>
  <c r="AD1861" i="5"/>
  <c r="AC1861" i="5"/>
  <c r="AB1861" i="5"/>
  <c r="AA1861" i="5"/>
  <c r="Z1861" i="5"/>
  <c r="Y1861" i="5"/>
  <c r="X1861" i="5"/>
  <c r="W1861" i="5"/>
  <c r="V1861" i="5"/>
  <c r="U1861" i="5"/>
  <c r="T1861" i="5"/>
  <c r="AG1860" i="5"/>
  <c r="AF1860" i="5"/>
  <c r="AE1860" i="5"/>
  <c r="AD1860" i="5"/>
  <c r="AC1860" i="5"/>
  <c r="AB1860" i="5"/>
  <c r="AA1860" i="5"/>
  <c r="Z1860" i="5"/>
  <c r="Y1860" i="5"/>
  <c r="X1860" i="5"/>
  <c r="W1860" i="5"/>
  <c r="V1860" i="5"/>
  <c r="U1860" i="5"/>
  <c r="T1860" i="5"/>
  <c r="AG1859" i="5"/>
  <c r="AF1859" i="5"/>
  <c r="AE1859" i="5"/>
  <c r="AD1859" i="5"/>
  <c r="AC1859" i="5"/>
  <c r="AB1859" i="5"/>
  <c r="AA1859" i="5"/>
  <c r="Z1859" i="5"/>
  <c r="Y1859" i="5"/>
  <c r="X1859" i="5"/>
  <c r="W1859" i="5"/>
  <c r="V1859" i="5"/>
  <c r="U1859" i="5"/>
  <c r="T1859" i="5"/>
  <c r="AG1858" i="5"/>
  <c r="AF1858" i="5"/>
  <c r="AE1858" i="5"/>
  <c r="AD1858" i="5"/>
  <c r="AC1858" i="5"/>
  <c r="AB1858" i="5"/>
  <c r="AA1858" i="5"/>
  <c r="Z1858" i="5"/>
  <c r="Y1858" i="5"/>
  <c r="X1858" i="5"/>
  <c r="W1858" i="5"/>
  <c r="V1858" i="5"/>
  <c r="U1858" i="5"/>
  <c r="T1858" i="5"/>
  <c r="AG1857" i="5"/>
  <c r="AF1857" i="5"/>
  <c r="AE1857" i="5"/>
  <c r="AD1857" i="5"/>
  <c r="AC1857" i="5"/>
  <c r="AB1857" i="5"/>
  <c r="AA1857" i="5"/>
  <c r="Z1857" i="5"/>
  <c r="Y1857" i="5"/>
  <c r="X1857" i="5"/>
  <c r="W1857" i="5"/>
  <c r="V1857" i="5"/>
  <c r="U1857" i="5"/>
  <c r="T1857" i="5"/>
  <c r="AG1856" i="5"/>
  <c r="AF1856" i="5"/>
  <c r="AE1856" i="5"/>
  <c r="AD1856" i="5"/>
  <c r="AC1856" i="5"/>
  <c r="AB1856" i="5"/>
  <c r="AA1856" i="5"/>
  <c r="Z1856" i="5"/>
  <c r="Y1856" i="5"/>
  <c r="X1856" i="5"/>
  <c r="W1856" i="5"/>
  <c r="V1856" i="5"/>
  <c r="U1856" i="5"/>
  <c r="T1856" i="5"/>
  <c r="AG1855" i="5"/>
  <c r="AF1855" i="5"/>
  <c r="AE1855" i="5"/>
  <c r="AD1855" i="5"/>
  <c r="AC1855" i="5"/>
  <c r="AB1855" i="5"/>
  <c r="AA1855" i="5"/>
  <c r="Z1855" i="5"/>
  <c r="Y1855" i="5"/>
  <c r="X1855" i="5"/>
  <c r="W1855" i="5"/>
  <c r="V1855" i="5"/>
  <c r="U1855" i="5"/>
  <c r="T1855" i="5"/>
  <c r="AG1854" i="5"/>
  <c r="AF1854" i="5"/>
  <c r="AE1854" i="5"/>
  <c r="AD1854" i="5"/>
  <c r="AC1854" i="5"/>
  <c r="AB1854" i="5"/>
  <c r="AA1854" i="5"/>
  <c r="Z1854" i="5"/>
  <c r="Y1854" i="5"/>
  <c r="X1854" i="5"/>
  <c r="W1854" i="5"/>
  <c r="V1854" i="5"/>
  <c r="U1854" i="5"/>
  <c r="T1854" i="5"/>
  <c r="AG1853" i="5"/>
  <c r="AF1853" i="5"/>
  <c r="AE1853" i="5"/>
  <c r="AD1853" i="5"/>
  <c r="AC1853" i="5"/>
  <c r="AB1853" i="5"/>
  <c r="AA1853" i="5"/>
  <c r="Z1853" i="5"/>
  <c r="Y1853" i="5"/>
  <c r="X1853" i="5"/>
  <c r="W1853" i="5"/>
  <c r="V1853" i="5"/>
  <c r="U1853" i="5"/>
  <c r="T1853" i="5"/>
  <c r="AG1852" i="5"/>
  <c r="AF1852" i="5"/>
  <c r="AE1852" i="5"/>
  <c r="AD1852" i="5"/>
  <c r="AC1852" i="5"/>
  <c r="AB1852" i="5"/>
  <c r="AA1852" i="5"/>
  <c r="Z1852" i="5"/>
  <c r="Y1852" i="5"/>
  <c r="X1852" i="5"/>
  <c r="W1852" i="5"/>
  <c r="V1852" i="5"/>
  <c r="U1852" i="5"/>
  <c r="T1852" i="5"/>
  <c r="AG1851" i="5"/>
  <c r="AF1851" i="5"/>
  <c r="AE1851" i="5"/>
  <c r="AD1851" i="5"/>
  <c r="AC1851" i="5"/>
  <c r="AB1851" i="5"/>
  <c r="AA1851" i="5"/>
  <c r="Z1851" i="5"/>
  <c r="Y1851" i="5"/>
  <c r="X1851" i="5"/>
  <c r="W1851" i="5"/>
  <c r="V1851" i="5"/>
  <c r="U1851" i="5"/>
  <c r="T1851" i="5"/>
  <c r="AG1850" i="5"/>
  <c r="AF1850" i="5"/>
  <c r="AE1850" i="5"/>
  <c r="AD1850" i="5"/>
  <c r="AC1850" i="5"/>
  <c r="AB1850" i="5"/>
  <c r="AA1850" i="5"/>
  <c r="Z1850" i="5"/>
  <c r="Y1850" i="5"/>
  <c r="X1850" i="5"/>
  <c r="W1850" i="5"/>
  <c r="V1850" i="5"/>
  <c r="U1850" i="5"/>
  <c r="T1850" i="5"/>
  <c r="AG1849" i="5"/>
  <c r="AF1849" i="5"/>
  <c r="AE1849" i="5"/>
  <c r="AD1849" i="5"/>
  <c r="AC1849" i="5"/>
  <c r="AB1849" i="5"/>
  <c r="AA1849" i="5"/>
  <c r="Z1849" i="5"/>
  <c r="Y1849" i="5"/>
  <c r="X1849" i="5"/>
  <c r="W1849" i="5"/>
  <c r="V1849" i="5"/>
  <c r="U1849" i="5"/>
  <c r="T1849" i="5"/>
  <c r="AG1848" i="5"/>
  <c r="AF1848" i="5"/>
  <c r="AE1848" i="5"/>
  <c r="AD1848" i="5"/>
  <c r="AC1848" i="5"/>
  <c r="AB1848" i="5"/>
  <c r="AA1848" i="5"/>
  <c r="Z1848" i="5"/>
  <c r="Y1848" i="5"/>
  <c r="X1848" i="5"/>
  <c r="W1848" i="5"/>
  <c r="V1848" i="5"/>
  <c r="U1848" i="5"/>
  <c r="T1848" i="5"/>
  <c r="AG1847" i="5"/>
  <c r="AF1847" i="5"/>
  <c r="AE1847" i="5"/>
  <c r="AD1847" i="5"/>
  <c r="AC1847" i="5"/>
  <c r="AB1847" i="5"/>
  <c r="AA1847" i="5"/>
  <c r="Z1847" i="5"/>
  <c r="Y1847" i="5"/>
  <c r="X1847" i="5"/>
  <c r="W1847" i="5"/>
  <c r="V1847" i="5"/>
  <c r="U1847" i="5"/>
  <c r="T1847" i="5"/>
  <c r="AG1846" i="5"/>
  <c r="AF1846" i="5"/>
  <c r="AE1846" i="5"/>
  <c r="AD1846" i="5"/>
  <c r="AC1846" i="5"/>
  <c r="AB1846" i="5"/>
  <c r="AA1846" i="5"/>
  <c r="Z1846" i="5"/>
  <c r="Y1846" i="5"/>
  <c r="X1846" i="5"/>
  <c r="W1846" i="5"/>
  <c r="V1846" i="5"/>
  <c r="U1846" i="5"/>
  <c r="T1846" i="5"/>
  <c r="AG1845" i="5"/>
  <c r="AF1845" i="5"/>
  <c r="AE1845" i="5"/>
  <c r="AD1845" i="5"/>
  <c r="AC1845" i="5"/>
  <c r="AB1845" i="5"/>
  <c r="AA1845" i="5"/>
  <c r="Z1845" i="5"/>
  <c r="Y1845" i="5"/>
  <c r="X1845" i="5"/>
  <c r="W1845" i="5"/>
  <c r="V1845" i="5"/>
  <c r="U1845" i="5"/>
  <c r="T1845" i="5"/>
  <c r="AG1844" i="5"/>
  <c r="AF1844" i="5"/>
  <c r="AE1844" i="5"/>
  <c r="AD1844" i="5"/>
  <c r="AC1844" i="5"/>
  <c r="AB1844" i="5"/>
  <c r="AA1844" i="5"/>
  <c r="Z1844" i="5"/>
  <c r="Y1844" i="5"/>
  <c r="X1844" i="5"/>
  <c r="W1844" i="5"/>
  <c r="V1844" i="5"/>
  <c r="U1844" i="5"/>
  <c r="T1844" i="5"/>
  <c r="AG1843" i="5"/>
  <c r="AF1843" i="5"/>
  <c r="AE1843" i="5"/>
  <c r="AD1843" i="5"/>
  <c r="AC1843" i="5"/>
  <c r="AB1843" i="5"/>
  <c r="AA1843" i="5"/>
  <c r="Z1843" i="5"/>
  <c r="Y1843" i="5"/>
  <c r="X1843" i="5"/>
  <c r="W1843" i="5"/>
  <c r="V1843" i="5"/>
  <c r="U1843" i="5"/>
  <c r="T1843" i="5"/>
  <c r="AG1842" i="5"/>
  <c r="AF1842" i="5"/>
  <c r="AE1842" i="5"/>
  <c r="AD1842" i="5"/>
  <c r="AC1842" i="5"/>
  <c r="AB1842" i="5"/>
  <c r="AA1842" i="5"/>
  <c r="Z1842" i="5"/>
  <c r="Y1842" i="5"/>
  <c r="X1842" i="5"/>
  <c r="W1842" i="5"/>
  <c r="V1842" i="5"/>
  <c r="U1842" i="5"/>
  <c r="T1842" i="5"/>
  <c r="AG1841" i="5"/>
  <c r="AF1841" i="5"/>
  <c r="AE1841" i="5"/>
  <c r="AD1841" i="5"/>
  <c r="AC1841" i="5"/>
  <c r="AB1841" i="5"/>
  <c r="AA1841" i="5"/>
  <c r="Z1841" i="5"/>
  <c r="Y1841" i="5"/>
  <c r="X1841" i="5"/>
  <c r="W1841" i="5"/>
  <c r="V1841" i="5"/>
  <c r="U1841" i="5"/>
  <c r="T1841" i="5"/>
  <c r="AG1840" i="5"/>
  <c r="AF1840" i="5"/>
  <c r="AE1840" i="5"/>
  <c r="AD1840" i="5"/>
  <c r="AC1840" i="5"/>
  <c r="AB1840" i="5"/>
  <c r="AA1840" i="5"/>
  <c r="Z1840" i="5"/>
  <c r="Y1840" i="5"/>
  <c r="X1840" i="5"/>
  <c r="W1840" i="5"/>
  <c r="V1840" i="5"/>
  <c r="U1840" i="5"/>
  <c r="T1840" i="5"/>
  <c r="AG1839" i="5"/>
  <c r="AF1839" i="5"/>
  <c r="AE1839" i="5"/>
  <c r="AD1839" i="5"/>
  <c r="AC1839" i="5"/>
  <c r="AB1839" i="5"/>
  <c r="AA1839" i="5"/>
  <c r="Z1839" i="5"/>
  <c r="Y1839" i="5"/>
  <c r="X1839" i="5"/>
  <c r="W1839" i="5"/>
  <c r="V1839" i="5"/>
  <c r="U1839" i="5"/>
  <c r="T1839" i="5"/>
  <c r="AG1838" i="5"/>
  <c r="AF1838" i="5"/>
  <c r="AE1838" i="5"/>
  <c r="AD1838" i="5"/>
  <c r="AC1838" i="5"/>
  <c r="AB1838" i="5"/>
  <c r="AA1838" i="5"/>
  <c r="Z1838" i="5"/>
  <c r="Y1838" i="5"/>
  <c r="X1838" i="5"/>
  <c r="W1838" i="5"/>
  <c r="V1838" i="5"/>
  <c r="U1838" i="5"/>
  <c r="T1838" i="5"/>
  <c r="AG1837" i="5"/>
  <c r="AF1837" i="5"/>
  <c r="AE1837" i="5"/>
  <c r="AD1837" i="5"/>
  <c r="AC1837" i="5"/>
  <c r="AB1837" i="5"/>
  <c r="AA1837" i="5"/>
  <c r="Z1837" i="5"/>
  <c r="Y1837" i="5"/>
  <c r="X1837" i="5"/>
  <c r="W1837" i="5"/>
  <c r="V1837" i="5"/>
  <c r="U1837" i="5"/>
  <c r="T1837" i="5"/>
  <c r="AG1836" i="5"/>
  <c r="AF1836" i="5"/>
  <c r="AE1836" i="5"/>
  <c r="AD1836" i="5"/>
  <c r="AC1836" i="5"/>
  <c r="AB1836" i="5"/>
  <c r="AA1836" i="5"/>
  <c r="Z1836" i="5"/>
  <c r="Y1836" i="5"/>
  <c r="X1836" i="5"/>
  <c r="W1836" i="5"/>
  <c r="V1836" i="5"/>
  <c r="U1836" i="5"/>
  <c r="T1836" i="5"/>
  <c r="AG1835" i="5"/>
  <c r="AF1835" i="5"/>
  <c r="AE1835" i="5"/>
  <c r="AD1835" i="5"/>
  <c r="AC1835" i="5"/>
  <c r="AB1835" i="5"/>
  <c r="AA1835" i="5"/>
  <c r="Z1835" i="5"/>
  <c r="Y1835" i="5"/>
  <c r="X1835" i="5"/>
  <c r="W1835" i="5"/>
  <c r="V1835" i="5"/>
  <c r="U1835" i="5"/>
  <c r="T1835" i="5"/>
  <c r="AG1834" i="5"/>
  <c r="AF1834" i="5"/>
  <c r="AE1834" i="5"/>
  <c r="AD1834" i="5"/>
  <c r="AC1834" i="5"/>
  <c r="AB1834" i="5"/>
  <c r="AA1834" i="5"/>
  <c r="Z1834" i="5"/>
  <c r="Y1834" i="5"/>
  <c r="X1834" i="5"/>
  <c r="W1834" i="5"/>
  <c r="V1834" i="5"/>
  <c r="U1834" i="5"/>
  <c r="T1834" i="5"/>
  <c r="AG1833" i="5"/>
  <c r="AF1833" i="5"/>
  <c r="AE1833" i="5"/>
  <c r="AD1833" i="5"/>
  <c r="AC1833" i="5"/>
  <c r="AB1833" i="5"/>
  <c r="AA1833" i="5"/>
  <c r="Z1833" i="5"/>
  <c r="Y1833" i="5"/>
  <c r="X1833" i="5"/>
  <c r="W1833" i="5"/>
  <c r="V1833" i="5"/>
  <c r="U1833" i="5"/>
  <c r="T1833" i="5"/>
  <c r="AG1832" i="5"/>
  <c r="AF1832" i="5"/>
  <c r="AE1832" i="5"/>
  <c r="AD1832" i="5"/>
  <c r="AC1832" i="5"/>
  <c r="AB1832" i="5"/>
  <c r="AA1832" i="5"/>
  <c r="Z1832" i="5"/>
  <c r="Y1832" i="5"/>
  <c r="X1832" i="5"/>
  <c r="W1832" i="5"/>
  <c r="V1832" i="5"/>
  <c r="U1832" i="5"/>
  <c r="T1832" i="5"/>
  <c r="AG1831" i="5"/>
  <c r="AF1831" i="5"/>
  <c r="AE1831" i="5"/>
  <c r="AD1831" i="5"/>
  <c r="AC1831" i="5"/>
  <c r="AB1831" i="5"/>
  <c r="AA1831" i="5"/>
  <c r="Z1831" i="5"/>
  <c r="Y1831" i="5"/>
  <c r="X1831" i="5"/>
  <c r="W1831" i="5"/>
  <c r="V1831" i="5"/>
  <c r="U1831" i="5"/>
  <c r="T1831" i="5"/>
  <c r="AG1830" i="5"/>
  <c r="AF1830" i="5"/>
  <c r="AE1830" i="5"/>
  <c r="AD1830" i="5"/>
  <c r="AC1830" i="5"/>
  <c r="AB1830" i="5"/>
  <c r="AA1830" i="5"/>
  <c r="Z1830" i="5"/>
  <c r="Y1830" i="5"/>
  <c r="X1830" i="5"/>
  <c r="W1830" i="5"/>
  <c r="V1830" i="5"/>
  <c r="U1830" i="5"/>
  <c r="T1830" i="5"/>
  <c r="AG1829" i="5"/>
  <c r="AF1829" i="5"/>
  <c r="AE1829" i="5"/>
  <c r="AD1829" i="5"/>
  <c r="AC1829" i="5"/>
  <c r="AB1829" i="5"/>
  <c r="AA1829" i="5"/>
  <c r="Z1829" i="5"/>
  <c r="Y1829" i="5"/>
  <c r="X1829" i="5"/>
  <c r="W1829" i="5"/>
  <c r="V1829" i="5"/>
  <c r="U1829" i="5"/>
  <c r="T1829" i="5"/>
  <c r="AG1828" i="5"/>
  <c r="AF1828" i="5"/>
  <c r="AE1828" i="5"/>
  <c r="AD1828" i="5"/>
  <c r="AC1828" i="5"/>
  <c r="AB1828" i="5"/>
  <c r="AA1828" i="5"/>
  <c r="Z1828" i="5"/>
  <c r="Y1828" i="5"/>
  <c r="X1828" i="5"/>
  <c r="W1828" i="5"/>
  <c r="V1828" i="5"/>
  <c r="U1828" i="5"/>
  <c r="T1828" i="5"/>
  <c r="AG1827" i="5"/>
  <c r="AF1827" i="5"/>
  <c r="AE1827" i="5"/>
  <c r="AD1827" i="5"/>
  <c r="AC1827" i="5"/>
  <c r="AB1827" i="5"/>
  <c r="AA1827" i="5"/>
  <c r="Z1827" i="5"/>
  <c r="Y1827" i="5"/>
  <c r="X1827" i="5"/>
  <c r="W1827" i="5"/>
  <c r="V1827" i="5"/>
  <c r="U1827" i="5"/>
  <c r="T1827" i="5"/>
  <c r="AG1826" i="5"/>
  <c r="AF1826" i="5"/>
  <c r="AE1826" i="5"/>
  <c r="AD1826" i="5"/>
  <c r="AC1826" i="5"/>
  <c r="AB1826" i="5"/>
  <c r="AA1826" i="5"/>
  <c r="Z1826" i="5"/>
  <c r="Y1826" i="5"/>
  <c r="X1826" i="5"/>
  <c r="W1826" i="5"/>
  <c r="V1826" i="5"/>
  <c r="U1826" i="5"/>
  <c r="T1826" i="5"/>
  <c r="AG1825" i="5"/>
  <c r="AF1825" i="5"/>
  <c r="AE1825" i="5"/>
  <c r="AD1825" i="5"/>
  <c r="AC1825" i="5"/>
  <c r="AB1825" i="5"/>
  <c r="AA1825" i="5"/>
  <c r="Z1825" i="5"/>
  <c r="Y1825" i="5"/>
  <c r="X1825" i="5"/>
  <c r="W1825" i="5"/>
  <c r="V1825" i="5"/>
  <c r="U1825" i="5"/>
  <c r="T1825" i="5"/>
  <c r="AG1824" i="5"/>
  <c r="AF1824" i="5"/>
  <c r="AE1824" i="5"/>
  <c r="AD1824" i="5"/>
  <c r="AC1824" i="5"/>
  <c r="AB1824" i="5"/>
  <c r="AA1824" i="5"/>
  <c r="Z1824" i="5"/>
  <c r="Y1824" i="5"/>
  <c r="X1824" i="5"/>
  <c r="W1824" i="5"/>
  <c r="V1824" i="5"/>
  <c r="U1824" i="5"/>
  <c r="T1824" i="5"/>
  <c r="AG1823" i="5"/>
  <c r="AF1823" i="5"/>
  <c r="AE1823" i="5"/>
  <c r="AD1823" i="5"/>
  <c r="AC1823" i="5"/>
  <c r="AB1823" i="5"/>
  <c r="AA1823" i="5"/>
  <c r="Z1823" i="5"/>
  <c r="Y1823" i="5"/>
  <c r="X1823" i="5"/>
  <c r="W1823" i="5"/>
  <c r="V1823" i="5"/>
  <c r="U1823" i="5"/>
  <c r="T1823" i="5"/>
  <c r="AG1822" i="5"/>
  <c r="AF1822" i="5"/>
  <c r="AE1822" i="5"/>
  <c r="AD1822" i="5"/>
  <c r="AC1822" i="5"/>
  <c r="AB1822" i="5"/>
  <c r="AA1822" i="5"/>
  <c r="Z1822" i="5"/>
  <c r="Y1822" i="5"/>
  <c r="X1822" i="5"/>
  <c r="W1822" i="5"/>
  <c r="V1822" i="5"/>
  <c r="U1822" i="5"/>
  <c r="T1822" i="5"/>
  <c r="AG1821" i="5"/>
  <c r="AF1821" i="5"/>
  <c r="AE1821" i="5"/>
  <c r="AD1821" i="5"/>
  <c r="AC1821" i="5"/>
  <c r="AB1821" i="5"/>
  <c r="AA1821" i="5"/>
  <c r="Z1821" i="5"/>
  <c r="Y1821" i="5"/>
  <c r="X1821" i="5"/>
  <c r="W1821" i="5"/>
  <c r="V1821" i="5"/>
  <c r="U1821" i="5"/>
  <c r="T1821" i="5"/>
  <c r="AG1820" i="5"/>
  <c r="AF1820" i="5"/>
  <c r="AE1820" i="5"/>
  <c r="AD1820" i="5"/>
  <c r="AC1820" i="5"/>
  <c r="AB1820" i="5"/>
  <c r="AA1820" i="5"/>
  <c r="Z1820" i="5"/>
  <c r="Y1820" i="5"/>
  <c r="X1820" i="5"/>
  <c r="W1820" i="5"/>
  <c r="V1820" i="5"/>
  <c r="U1820" i="5"/>
  <c r="T1820" i="5"/>
  <c r="AG1819" i="5"/>
  <c r="AF1819" i="5"/>
  <c r="AE1819" i="5"/>
  <c r="AD1819" i="5"/>
  <c r="AC1819" i="5"/>
  <c r="AB1819" i="5"/>
  <c r="AA1819" i="5"/>
  <c r="Z1819" i="5"/>
  <c r="Y1819" i="5"/>
  <c r="X1819" i="5"/>
  <c r="W1819" i="5"/>
  <c r="V1819" i="5"/>
  <c r="U1819" i="5"/>
  <c r="T1819" i="5"/>
  <c r="AG1818" i="5"/>
  <c r="AF1818" i="5"/>
  <c r="AE1818" i="5"/>
  <c r="AD1818" i="5"/>
  <c r="AC1818" i="5"/>
  <c r="AB1818" i="5"/>
  <c r="AA1818" i="5"/>
  <c r="Z1818" i="5"/>
  <c r="Y1818" i="5"/>
  <c r="X1818" i="5"/>
  <c r="W1818" i="5"/>
  <c r="V1818" i="5"/>
  <c r="U1818" i="5"/>
  <c r="T1818" i="5"/>
  <c r="AG1817" i="5"/>
  <c r="AF1817" i="5"/>
  <c r="AE1817" i="5"/>
  <c r="AD1817" i="5"/>
  <c r="AC1817" i="5"/>
  <c r="AB1817" i="5"/>
  <c r="AA1817" i="5"/>
  <c r="Z1817" i="5"/>
  <c r="Y1817" i="5"/>
  <c r="X1817" i="5"/>
  <c r="W1817" i="5"/>
  <c r="V1817" i="5"/>
  <c r="U1817" i="5"/>
  <c r="T1817" i="5"/>
  <c r="AG1816" i="5"/>
  <c r="AF1816" i="5"/>
  <c r="AE1816" i="5"/>
  <c r="AD1816" i="5"/>
  <c r="AC1816" i="5"/>
  <c r="AB1816" i="5"/>
  <c r="AA1816" i="5"/>
  <c r="Z1816" i="5"/>
  <c r="Y1816" i="5"/>
  <c r="X1816" i="5"/>
  <c r="W1816" i="5"/>
  <c r="V1816" i="5"/>
  <c r="U1816" i="5"/>
  <c r="T1816" i="5"/>
  <c r="AG1815" i="5"/>
  <c r="AF1815" i="5"/>
  <c r="AE1815" i="5"/>
  <c r="AD1815" i="5"/>
  <c r="AC1815" i="5"/>
  <c r="AB1815" i="5"/>
  <c r="AA1815" i="5"/>
  <c r="Z1815" i="5"/>
  <c r="Y1815" i="5"/>
  <c r="X1815" i="5"/>
  <c r="W1815" i="5"/>
  <c r="V1815" i="5"/>
  <c r="U1815" i="5"/>
  <c r="T1815" i="5"/>
  <c r="AG1814" i="5"/>
  <c r="AF1814" i="5"/>
  <c r="AE1814" i="5"/>
  <c r="AD1814" i="5"/>
  <c r="AC1814" i="5"/>
  <c r="AB1814" i="5"/>
  <c r="AA1814" i="5"/>
  <c r="Z1814" i="5"/>
  <c r="Y1814" i="5"/>
  <c r="X1814" i="5"/>
  <c r="W1814" i="5"/>
  <c r="V1814" i="5"/>
  <c r="U1814" i="5"/>
  <c r="T1814" i="5"/>
  <c r="AG1813" i="5"/>
  <c r="AF1813" i="5"/>
  <c r="AE1813" i="5"/>
  <c r="AD1813" i="5"/>
  <c r="AC1813" i="5"/>
  <c r="AB1813" i="5"/>
  <c r="AA1813" i="5"/>
  <c r="Z1813" i="5"/>
  <c r="Y1813" i="5"/>
  <c r="X1813" i="5"/>
  <c r="W1813" i="5"/>
  <c r="V1813" i="5"/>
  <c r="U1813" i="5"/>
  <c r="T1813" i="5"/>
  <c r="AG1812" i="5"/>
  <c r="AF1812" i="5"/>
  <c r="AE1812" i="5"/>
  <c r="AD1812" i="5"/>
  <c r="AC1812" i="5"/>
  <c r="AB1812" i="5"/>
  <c r="AA1812" i="5"/>
  <c r="Z1812" i="5"/>
  <c r="Y1812" i="5"/>
  <c r="X1812" i="5"/>
  <c r="W1812" i="5"/>
  <c r="V1812" i="5"/>
  <c r="U1812" i="5"/>
  <c r="T1812" i="5"/>
  <c r="AG1811" i="5"/>
  <c r="AF1811" i="5"/>
  <c r="AE1811" i="5"/>
  <c r="AD1811" i="5"/>
  <c r="AC1811" i="5"/>
  <c r="AB1811" i="5"/>
  <c r="AA1811" i="5"/>
  <c r="Z1811" i="5"/>
  <c r="Y1811" i="5"/>
  <c r="X1811" i="5"/>
  <c r="W1811" i="5"/>
  <c r="V1811" i="5"/>
  <c r="U1811" i="5"/>
  <c r="T1811" i="5"/>
  <c r="AG1810" i="5"/>
  <c r="AF1810" i="5"/>
  <c r="AE1810" i="5"/>
  <c r="AD1810" i="5"/>
  <c r="AC1810" i="5"/>
  <c r="AB1810" i="5"/>
  <c r="AA1810" i="5"/>
  <c r="Z1810" i="5"/>
  <c r="Y1810" i="5"/>
  <c r="X1810" i="5"/>
  <c r="W1810" i="5"/>
  <c r="V1810" i="5"/>
  <c r="U1810" i="5"/>
  <c r="T1810" i="5"/>
  <c r="AG1809" i="5"/>
  <c r="AF1809" i="5"/>
  <c r="AE1809" i="5"/>
  <c r="AD1809" i="5"/>
  <c r="AC1809" i="5"/>
  <c r="AB1809" i="5"/>
  <c r="AA1809" i="5"/>
  <c r="Z1809" i="5"/>
  <c r="Y1809" i="5"/>
  <c r="X1809" i="5"/>
  <c r="W1809" i="5"/>
  <c r="V1809" i="5"/>
  <c r="U1809" i="5"/>
  <c r="T1809" i="5"/>
  <c r="AG1808" i="5"/>
  <c r="AF1808" i="5"/>
  <c r="AE1808" i="5"/>
  <c r="AD1808" i="5"/>
  <c r="AC1808" i="5"/>
  <c r="AB1808" i="5"/>
  <c r="AA1808" i="5"/>
  <c r="Z1808" i="5"/>
  <c r="Y1808" i="5"/>
  <c r="X1808" i="5"/>
  <c r="W1808" i="5"/>
  <c r="V1808" i="5"/>
  <c r="U1808" i="5"/>
  <c r="T1808" i="5"/>
  <c r="AG1807" i="5"/>
  <c r="AF1807" i="5"/>
  <c r="AE1807" i="5"/>
  <c r="AD1807" i="5"/>
  <c r="AC1807" i="5"/>
  <c r="AB1807" i="5"/>
  <c r="AA1807" i="5"/>
  <c r="Z1807" i="5"/>
  <c r="Y1807" i="5"/>
  <c r="X1807" i="5"/>
  <c r="W1807" i="5"/>
  <c r="V1807" i="5"/>
  <c r="U1807" i="5"/>
  <c r="T1807" i="5"/>
  <c r="AG1806" i="5"/>
  <c r="AF1806" i="5"/>
  <c r="AE1806" i="5"/>
  <c r="AD1806" i="5"/>
  <c r="AC1806" i="5"/>
  <c r="AB1806" i="5"/>
  <c r="AA1806" i="5"/>
  <c r="Z1806" i="5"/>
  <c r="Y1806" i="5"/>
  <c r="X1806" i="5"/>
  <c r="W1806" i="5"/>
  <c r="V1806" i="5"/>
  <c r="U1806" i="5"/>
  <c r="T1806" i="5"/>
  <c r="AG1805" i="5"/>
  <c r="AF1805" i="5"/>
  <c r="AE1805" i="5"/>
  <c r="AD1805" i="5"/>
  <c r="AC1805" i="5"/>
  <c r="AB1805" i="5"/>
  <c r="AA1805" i="5"/>
  <c r="Z1805" i="5"/>
  <c r="Y1805" i="5"/>
  <c r="X1805" i="5"/>
  <c r="W1805" i="5"/>
  <c r="V1805" i="5"/>
  <c r="U1805" i="5"/>
  <c r="T1805" i="5"/>
  <c r="AG1804" i="5"/>
  <c r="AF1804" i="5"/>
  <c r="AE1804" i="5"/>
  <c r="AD1804" i="5"/>
  <c r="AC1804" i="5"/>
  <c r="AB1804" i="5"/>
  <c r="AA1804" i="5"/>
  <c r="Z1804" i="5"/>
  <c r="Y1804" i="5"/>
  <c r="X1804" i="5"/>
  <c r="W1804" i="5"/>
  <c r="V1804" i="5"/>
  <c r="U1804" i="5"/>
  <c r="T1804" i="5"/>
  <c r="AG1803" i="5"/>
  <c r="AF1803" i="5"/>
  <c r="AE1803" i="5"/>
  <c r="AD1803" i="5"/>
  <c r="AC1803" i="5"/>
  <c r="AB1803" i="5"/>
  <c r="AA1803" i="5"/>
  <c r="Z1803" i="5"/>
  <c r="Y1803" i="5"/>
  <c r="X1803" i="5"/>
  <c r="W1803" i="5"/>
  <c r="V1803" i="5"/>
  <c r="U1803" i="5"/>
  <c r="T1803" i="5"/>
  <c r="AG1802" i="5"/>
  <c r="AF1802" i="5"/>
  <c r="AE1802" i="5"/>
  <c r="AD1802" i="5"/>
  <c r="AC1802" i="5"/>
  <c r="AB1802" i="5"/>
  <c r="AA1802" i="5"/>
  <c r="Z1802" i="5"/>
  <c r="Y1802" i="5"/>
  <c r="X1802" i="5"/>
  <c r="W1802" i="5"/>
  <c r="V1802" i="5"/>
  <c r="U1802" i="5"/>
  <c r="T1802" i="5"/>
  <c r="AG1801" i="5"/>
  <c r="AF1801" i="5"/>
  <c r="AE1801" i="5"/>
  <c r="AD1801" i="5"/>
  <c r="AC1801" i="5"/>
  <c r="AB1801" i="5"/>
  <c r="AA1801" i="5"/>
  <c r="Z1801" i="5"/>
  <c r="Y1801" i="5"/>
  <c r="X1801" i="5"/>
  <c r="W1801" i="5"/>
  <c r="V1801" i="5"/>
  <c r="U1801" i="5"/>
  <c r="T1801" i="5"/>
  <c r="AG1800" i="5"/>
  <c r="AF1800" i="5"/>
  <c r="AE1800" i="5"/>
  <c r="AD1800" i="5"/>
  <c r="AC1800" i="5"/>
  <c r="AB1800" i="5"/>
  <c r="AA1800" i="5"/>
  <c r="Z1800" i="5"/>
  <c r="Y1800" i="5"/>
  <c r="X1800" i="5"/>
  <c r="W1800" i="5"/>
  <c r="V1800" i="5"/>
  <c r="U1800" i="5"/>
  <c r="T1800" i="5"/>
  <c r="AG1799" i="5"/>
  <c r="AF1799" i="5"/>
  <c r="AE1799" i="5"/>
  <c r="AD1799" i="5"/>
  <c r="AC1799" i="5"/>
  <c r="AB1799" i="5"/>
  <c r="AA1799" i="5"/>
  <c r="Z1799" i="5"/>
  <c r="Y1799" i="5"/>
  <c r="X1799" i="5"/>
  <c r="W1799" i="5"/>
  <c r="V1799" i="5"/>
  <c r="U1799" i="5"/>
  <c r="T1799" i="5"/>
  <c r="AG1798" i="5"/>
  <c r="AF1798" i="5"/>
  <c r="AE1798" i="5"/>
  <c r="AD1798" i="5"/>
  <c r="AC1798" i="5"/>
  <c r="AB1798" i="5"/>
  <c r="AA1798" i="5"/>
  <c r="Z1798" i="5"/>
  <c r="Y1798" i="5"/>
  <c r="X1798" i="5"/>
  <c r="W1798" i="5"/>
  <c r="V1798" i="5"/>
  <c r="U1798" i="5"/>
  <c r="T1798" i="5"/>
  <c r="AG1797" i="5"/>
  <c r="AF1797" i="5"/>
  <c r="AE1797" i="5"/>
  <c r="AD1797" i="5"/>
  <c r="AC1797" i="5"/>
  <c r="AB1797" i="5"/>
  <c r="AA1797" i="5"/>
  <c r="Z1797" i="5"/>
  <c r="Y1797" i="5"/>
  <c r="X1797" i="5"/>
  <c r="W1797" i="5"/>
  <c r="V1797" i="5"/>
  <c r="U1797" i="5"/>
  <c r="T1797" i="5"/>
  <c r="AG1796" i="5"/>
  <c r="AF1796" i="5"/>
  <c r="AE1796" i="5"/>
  <c r="AD1796" i="5"/>
  <c r="AC1796" i="5"/>
  <c r="AB1796" i="5"/>
  <c r="AA1796" i="5"/>
  <c r="Z1796" i="5"/>
  <c r="Y1796" i="5"/>
  <c r="X1796" i="5"/>
  <c r="W1796" i="5"/>
  <c r="V1796" i="5"/>
  <c r="U1796" i="5"/>
  <c r="T1796" i="5"/>
  <c r="AG1795" i="5"/>
  <c r="AF1795" i="5"/>
  <c r="AE1795" i="5"/>
  <c r="AD1795" i="5"/>
  <c r="AC1795" i="5"/>
  <c r="AB1795" i="5"/>
  <c r="AA1795" i="5"/>
  <c r="Z1795" i="5"/>
  <c r="Y1795" i="5"/>
  <c r="X1795" i="5"/>
  <c r="W1795" i="5"/>
  <c r="V1795" i="5"/>
  <c r="U1795" i="5"/>
  <c r="T1795" i="5"/>
  <c r="AG1794" i="5"/>
  <c r="AF1794" i="5"/>
  <c r="AE1794" i="5"/>
  <c r="AD1794" i="5"/>
  <c r="AC1794" i="5"/>
  <c r="AB1794" i="5"/>
  <c r="AA1794" i="5"/>
  <c r="Z1794" i="5"/>
  <c r="Y1794" i="5"/>
  <c r="X1794" i="5"/>
  <c r="W1794" i="5"/>
  <c r="V1794" i="5"/>
  <c r="U1794" i="5"/>
  <c r="T1794" i="5"/>
  <c r="AG1793" i="5"/>
  <c r="AF1793" i="5"/>
  <c r="AE1793" i="5"/>
  <c r="AD1793" i="5"/>
  <c r="AC1793" i="5"/>
  <c r="AB1793" i="5"/>
  <c r="AA1793" i="5"/>
  <c r="Z1793" i="5"/>
  <c r="Y1793" i="5"/>
  <c r="X1793" i="5"/>
  <c r="W1793" i="5"/>
  <c r="V1793" i="5"/>
  <c r="U1793" i="5"/>
  <c r="T1793" i="5"/>
  <c r="AG1792" i="5"/>
  <c r="AF1792" i="5"/>
  <c r="AE1792" i="5"/>
  <c r="AD1792" i="5"/>
  <c r="AC1792" i="5"/>
  <c r="AB1792" i="5"/>
  <c r="AA1792" i="5"/>
  <c r="Z1792" i="5"/>
  <c r="Y1792" i="5"/>
  <c r="X1792" i="5"/>
  <c r="W1792" i="5"/>
  <c r="V1792" i="5"/>
  <c r="U1792" i="5"/>
  <c r="T1792" i="5"/>
  <c r="AG1791" i="5"/>
  <c r="AF1791" i="5"/>
  <c r="AE1791" i="5"/>
  <c r="AD1791" i="5"/>
  <c r="AC1791" i="5"/>
  <c r="AB1791" i="5"/>
  <c r="AA1791" i="5"/>
  <c r="Z1791" i="5"/>
  <c r="Y1791" i="5"/>
  <c r="X1791" i="5"/>
  <c r="W1791" i="5"/>
  <c r="V1791" i="5"/>
  <c r="U1791" i="5"/>
  <c r="T1791" i="5"/>
  <c r="AG1790" i="5"/>
  <c r="AF1790" i="5"/>
  <c r="AE1790" i="5"/>
  <c r="AD1790" i="5"/>
  <c r="AC1790" i="5"/>
  <c r="AB1790" i="5"/>
  <c r="AA1790" i="5"/>
  <c r="Z1790" i="5"/>
  <c r="Y1790" i="5"/>
  <c r="X1790" i="5"/>
  <c r="W1790" i="5"/>
  <c r="V1790" i="5"/>
  <c r="U1790" i="5"/>
  <c r="T1790" i="5"/>
  <c r="AG1789" i="5"/>
  <c r="AF1789" i="5"/>
  <c r="AE1789" i="5"/>
  <c r="AD1789" i="5"/>
  <c r="AC1789" i="5"/>
  <c r="AB1789" i="5"/>
  <c r="AA1789" i="5"/>
  <c r="Z1789" i="5"/>
  <c r="Y1789" i="5"/>
  <c r="X1789" i="5"/>
  <c r="W1789" i="5"/>
  <c r="V1789" i="5"/>
  <c r="U1789" i="5"/>
  <c r="T1789" i="5"/>
  <c r="AG1788" i="5"/>
  <c r="AF1788" i="5"/>
  <c r="AE1788" i="5"/>
  <c r="AD1788" i="5"/>
  <c r="AC1788" i="5"/>
  <c r="AB1788" i="5"/>
  <c r="AA1788" i="5"/>
  <c r="Z1788" i="5"/>
  <c r="Y1788" i="5"/>
  <c r="X1788" i="5"/>
  <c r="W1788" i="5"/>
  <c r="V1788" i="5"/>
  <c r="U1788" i="5"/>
  <c r="T1788" i="5"/>
  <c r="AG1787" i="5"/>
  <c r="AF1787" i="5"/>
  <c r="AE1787" i="5"/>
  <c r="AD1787" i="5"/>
  <c r="AC1787" i="5"/>
  <c r="AB1787" i="5"/>
  <c r="AA1787" i="5"/>
  <c r="Z1787" i="5"/>
  <c r="Y1787" i="5"/>
  <c r="X1787" i="5"/>
  <c r="W1787" i="5"/>
  <c r="V1787" i="5"/>
  <c r="U1787" i="5"/>
  <c r="T1787" i="5"/>
  <c r="AG1786" i="5"/>
  <c r="AF1786" i="5"/>
  <c r="AE1786" i="5"/>
  <c r="AD1786" i="5"/>
  <c r="AC1786" i="5"/>
  <c r="AB1786" i="5"/>
  <c r="AA1786" i="5"/>
  <c r="Z1786" i="5"/>
  <c r="Y1786" i="5"/>
  <c r="X1786" i="5"/>
  <c r="W1786" i="5"/>
  <c r="V1786" i="5"/>
  <c r="U1786" i="5"/>
  <c r="T1786" i="5"/>
  <c r="AG1785" i="5"/>
  <c r="AF1785" i="5"/>
  <c r="AE1785" i="5"/>
  <c r="AD1785" i="5"/>
  <c r="AC1785" i="5"/>
  <c r="AB1785" i="5"/>
  <c r="AA1785" i="5"/>
  <c r="Z1785" i="5"/>
  <c r="Y1785" i="5"/>
  <c r="X1785" i="5"/>
  <c r="W1785" i="5"/>
  <c r="V1785" i="5"/>
  <c r="U1785" i="5"/>
  <c r="T1785" i="5"/>
  <c r="AG1784" i="5"/>
  <c r="AF1784" i="5"/>
  <c r="AE1784" i="5"/>
  <c r="AD1784" i="5"/>
  <c r="AC1784" i="5"/>
  <c r="AB1784" i="5"/>
  <c r="AA1784" i="5"/>
  <c r="Z1784" i="5"/>
  <c r="Y1784" i="5"/>
  <c r="X1784" i="5"/>
  <c r="W1784" i="5"/>
  <c r="V1784" i="5"/>
  <c r="U1784" i="5"/>
  <c r="T1784" i="5"/>
  <c r="AG1783" i="5"/>
  <c r="AF1783" i="5"/>
  <c r="AE1783" i="5"/>
  <c r="AD1783" i="5"/>
  <c r="AC1783" i="5"/>
  <c r="AB1783" i="5"/>
  <c r="AA1783" i="5"/>
  <c r="Z1783" i="5"/>
  <c r="Y1783" i="5"/>
  <c r="X1783" i="5"/>
  <c r="W1783" i="5"/>
  <c r="V1783" i="5"/>
  <c r="U1783" i="5"/>
  <c r="T1783" i="5"/>
  <c r="AG1782" i="5"/>
  <c r="AF1782" i="5"/>
  <c r="AE1782" i="5"/>
  <c r="AD1782" i="5"/>
  <c r="AC1782" i="5"/>
  <c r="AB1782" i="5"/>
  <c r="AA1782" i="5"/>
  <c r="Z1782" i="5"/>
  <c r="Y1782" i="5"/>
  <c r="X1782" i="5"/>
  <c r="W1782" i="5"/>
  <c r="V1782" i="5"/>
  <c r="U1782" i="5"/>
  <c r="T1782" i="5"/>
  <c r="AG1781" i="5"/>
  <c r="AF1781" i="5"/>
  <c r="AE1781" i="5"/>
  <c r="AD1781" i="5"/>
  <c r="AC1781" i="5"/>
  <c r="AB1781" i="5"/>
  <c r="AA1781" i="5"/>
  <c r="Z1781" i="5"/>
  <c r="Y1781" i="5"/>
  <c r="X1781" i="5"/>
  <c r="W1781" i="5"/>
  <c r="V1781" i="5"/>
  <c r="U1781" i="5"/>
  <c r="T1781" i="5"/>
  <c r="AG1780" i="5"/>
  <c r="AF1780" i="5"/>
  <c r="AE1780" i="5"/>
  <c r="AD1780" i="5"/>
  <c r="AC1780" i="5"/>
  <c r="AB1780" i="5"/>
  <c r="AA1780" i="5"/>
  <c r="Z1780" i="5"/>
  <c r="Y1780" i="5"/>
  <c r="X1780" i="5"/>
  <c r="W1780" i="5"/>
  <c r="V1780" i="5"/>
  <c r="U1780" i="5"/>
  <c r="T1780" i="5"/>
  <c r="AG1779" i="5"/>
  <c r="AF1779" i="5"/>
  <c r="AE1779" i="5"/>
  <c r="AD1779" i="5"/>
  <c r="AC1779" i="5"/>
  <c r="AB1779" i="5"/>
  <c r="AA1779" i="5"/>
  <c r="Z1779" i="5"/>
  <c r="Y1779" i="5"/>
  <c r="X1779" i="5"/>
  <c r="W1779" i="5"/>
  <c r="V1779" i="5"/>
  <c r="U1779" i="5"/>
  <c r="T1779" i="5"/>
  <c r="AG1778" i="5"/>
  <c r="AF1778" i="5"/>
  <c r="AE1778" i="5"/>
  <c r="AD1778" i="5"/>
  <c r="AC1778" i="5"/>
  <c r="AB1778" i="5"/>
  <c r="AA1778" i="5"/>
  <c r="Z1778" i="5"/>
  <c r="Y1778" i="5"/>
  <c r="X1778" i="5"/>
  <c r="W1778" i="5"/>
  <c r="V1778" i="5"/>
  <c r="U1778" i="5"/>
  <c r="T1778" i="5"/>
  <c r="AG1777" i="5"/>
  <c r="AF1777" i="5"/>
  <c r="AE1777" i="5"/>
  <c r="AD1777" i="5"/>
  <c r="AC1777" i="5"/>
  <c r="AB1777" i="5"/>
  <c r="AA1777" i="5"/>
  <c r="Z1777" i="5"/>
  <c r="Y1777" i="5"/>
  <c r="X1777" i="5"/>
  <c r="W1777" i="5"/>
  <c r="V1777" i="5"/>
  <c r="U1777" i="5"/>
  <c r="T1777" i="5"/>
  <c r="AG1776" i="5"/>
  <c r="AF1776" i="5"/>
  <c r="AE1776" i="5"/>
  <c r="AD1776" i="5"/>
  <c r="AC1776" i="5"/>
  <c r="AB1776" i="5"/>
  <c r="AA1776" i="5"/>
  <c r="Z1776" i="5"/>
  <c r="Y1776" i="5"/>
  <c r="X1776" i="5"/>
  <c r="W1776" i="5"/>
  <c r="V1776" i="5"/>
  <c r="U1776" i="5"/>
  <c r="T1776" i="5"/>
  <c r="AG1775" i="5"/>
  <c r="AF1775" i="5"/>
  <c r="AE1775" i="5"/>
  <c r="AD1775" i="5"/>
  <c r="AC1775" i="5"/>
  <c r="AB1775" i="5"/>
  <c r="AA1775" i="5"/>
  <c r="Z1775" i="5"/>
  <c r="Y1775" i="5"/>
  <c r="X1775" i="5"/>
  <c r="W1775" i="5"/>
  <c r="V1775" i="5"/>
  <c r="U1775" i="5"/>
  <c r="T1775" i="5"/>
  <c r="AG1774" i="5"/>
  <c r="AF1774" i="5"/>
  <c r="AE1774" i="5"/>
  <c r="AD1774" i="5"/>
  <c r="AC1774" i="5"/>
  <c r="AB1774" i="5"/>
  <c r="AA1774" i="5"/>
  <c r="Z1774" i="5"/>
  <c r="Y1774" i="5"/>
  <c r="X1774" i="5"/>
  <c r="W1774" i="5"/>
  <c r="V1774" i="5"/>
  <c r="U1774" i="5"/>
  <c r="T1774" i="5"/>
  <c r="AG1773" i="5"/>
  <c r="AF1773" i="5"/>
  <c r="AE1773" i="5"/>
  <c r="AD1773" i="5"/>
  <c r="AC1773" i="5"/>
  <c r="AB1773" i="5"/>
  <c r="AA1773" i="5"/>
  <c r="Z1773" i="5"/>
  <c r="Y1773" i="5"/>
  <c r="X1773" i="5"/>
  <c r="W1773" i="5"/>
  <c r="V1773" i="5"/>
  <c r="U1773" i="5"/>
  <c r="T1773" i="5"/>
  <c r="AG1772" i="5"/>
  <c r="AF1772" i="5"/>
  <c r="AE1772" i="5"/>
  <c r="AD1772" i="5"/>
  <c r="AC1772" i="5"/>
  <c r="AB1772" i="5"/>
  <c r="AA1772" i="5"/>
  <c r="Z1772" i="5"/>
  <c r="Y1772" i="5"/>
  <c r="X1772" i="5"/>
  <c r="W1772" i="5"/>
  <c r="V1772" i="5"/>
  <c r="U1772" i="5"/>
  <c r="T1772" i="5"/>
  <c r="AG1771" i="5"/>
  <c r="AF1771" i="5"/>
  <c r="AE1771" i="5"/>
  <c r="AD1771" i="5"/>
  <c r="AC1771" i="5"/>
  <c r="AB1771" i="5"/>
  <c r="AA1771" i="5"/>
  <c r="Z1771" i="5"/>
  <c r="Y1771" i="5"/>
  <c r="X1771" i="5"/>
  <c r="W1771" i="5"/>
  <c r="V1771" i="5"/>
  <c r="U1771" i="5"/>
  <c r="T1771" i="5"/>
  <c r="AG1770" i="5"/>
  <c r="AF1770" i="5"/>
  <c r="AE1770" i="5"/>
  <c r="AD1770" i="5"/>
  <c r="AC1770" i="5"/>
  <c r="AB1770" i="5"/>
  <c r="AA1770" i="5"/>
  <c r="Z1770" i="5"/>
  <c r="Y1770" i="5"/>
  <c r="X1770" i="5"/>
  <c r="W1770" i="5"/>
  <c r="V1770" i="5"/>
  <c r="U1770" i="5"/>
  <c r="T1770" i="5"/>
  <c r="AG1769" i="5"/>
  <c r="AF1769" i="5"/>
  <c r="AE1769" i="5"/>
  <c r="AD1769" i="5"/>
  <c r="AC1769" i="5"/>
  <c r="AB1769" i="5"/>
  <c r="AA1769" i="5"/>
  <c r="Z1769" i="5"/>
  <c r="Y1769" i="5"/>
  <c r="X1769" i="5"/>
  <c r="W1769" i="5"/>
  <c r="V1769" i="5"/>
  <c r="U1769" i="5"/>
  <c r="T1769" i="5"/>
  <c r="AG1768" i="5"/>
  <c r="AF1768" i="5"/>
  <c r="AE1768" i="5"/>
  <c r="AD1768" i="5"/>
  <c r="AC1768" i="5"/>
  <c r="AB1768" i="5"/>
  <c r="AA1768" i="5"/>
  <c r="Z1768" i="5"/>
  <c r="Y1768" i="5"/>
  <c r="X1768" i="5"/>
  <c r="W1768" i="5"/>
  <c r="V1768" i="5"/>
  <c r="U1768" i="5"/>
  <c r="T1768" i="5"/>
  <c r="AG1767" i="5"/>
  <c r="AF1767" i="5"/>
  <c r="AE1767" i="5"/>
  <c r="AD1767" i="5"/>
  <c r="AC1767" i="5"/>
  <c r="AB1767" i="5"/>
  <c r="AA1767" i="5"/>
  <c r="Z1767" i="5"/>
  <c r="Y1767" i="5"/>
  <c r="X1767" i="5"/>
  <c r="W1767" i="5"/>
  <c r="V1767" i="5"/>
  <c r="U1767" i="5"/>
  <c r="T1767" i="5"/>
  <c r="AG1766" i="5"/>
  <c r="AF1766" i="5"/>
  <c r="AE1766" i="5"/>
  <c r="AD1766" i="5"/>
  <c r="AC1766" i="5"/>
  <c r="AB1766" i="5"/>
  <c r="AA1766" i="5"/>
  <c r="Z1766" i="5"/>
  <c r="Y1766" i="5"/>
  <c r="X1766" i="5"/>
  <c r="W1766" i="5"/>
  <c r="V1766" i="5"/>
  <c r="U1766" i="5"/>
  <c r="T1766" i="5"/>
  <c r="AG1765" i="5"/>
  <c r="AF1765" i="5"/>
  <c r="AE1765" i="5"/>
  <c r="AD1765" i="5"/>
  <c r="AC1765" i="5"/>
  <c r="AB1765" i="5"/>
  <c r="AA1765" i="5"/>
  <c r="Z1765" i="5"/>
  <c r="Y1765" i="5"/>
  <c r="X1765" i="5"/>
  <c r="W1765" i="5"/>
  <c r="V1765" i="5"/>
  <c r="U1765" i="5"/>
  <c r="T1765" i="5"/>
  <c r="AG1764" i="5"/>
  <c r="AF1764" i="5"/>
  <c r="AE1764" i="5"/>
  <c r="AD1764" i="5"/>
  <c r="AC1764" i="5"/>
  <c r="AB1764" i="5"/>
  <c r="AA1764" i="5"/>
  <c r="Z1764" i="5"/>
  <c r="Y1764" i="5"/>
  <c r="X1764" i="5"/>
  <c r="W1764" i="5"/>
  <c r="V1764" i="5"/>
  <c r="U1764" i="5"/>
  <c r="T1764" i="5"/>
  <c r="AG1763" i="5"/>
  <c r="AF1763" i="5"/>
  <c r="AE1763" i="5"/>
  <c r="AD1763" i="5"/>
  <c r="AC1763" i="5"/>
  <c r="AB1763" i="5"/>
  <c r="AA1763" i="5"/>
  <c r="Z1763" i="5"/>
  <c r="Y1763" i="5"/>
  <c r="X1763" i="5"/>
  <c r="W1763" i="5"/>
  <c r="V1763" i="5"/>
  <c r="U1763" i="5"/>
  <c r="T1763" i="5"/>
  <c r="AG1762" i="5"/>
  <c r="AF1762" i="5"/>
  <c r="AE1762" i="5"/>
  <c r="AD1762" i="5"/>
  <c r="AC1762" i="5"/>
  <c r="AB1762" i="5"/>
  <c r="AA1762" i="5"/>
  <c r="Z1762" i="5"/>
  <c r="Y1762" i="5"/>
  <c r="X1762" i="5"/>
  <c r="W1762" i="5"/>
  <c r="V1762" i="5"/>
  <c r="U1762" i="5"/>
  <c r="T1762" i="5"/>
  <c r="AG1761" i="5"/>
  <c r="AF1761" i="5"/>
  <c r="AE1761" i="5"/>
  <c r="AD1761" i="5"/>
  <c r="AC1761" i="5"/>
  <c r="AB1761" i="5"/>
  <c r="AA1761" i="5"/>
  <c r="Z1761" i="5"/>
  <c r="Y1761" i="5"/>
  <c r="X1761" i="5"/>
  <c r="W1761" i="5"/>
  <c r="V1761" i="5"/>
  <c r="U1761" i="5"/>
  <c r="T1761" i="5"/>
  <c r="AG1760" i="5"/>
  <c r="AF1760" i="5"/>
  <c r="AE1760" i="5"/>
  <c r="AD1760" i="5"/>
  <c r="AC1760" i="5"/>
  <c r="AB1760" i="5"/>
  <c r="AA1760" i="5"/>
  <c r="Z1760" i="5"/>
  <c r="Y1760" i="5"/>
  <c r="X1760" i="5"/>
  <c r="W1760" i="5"/>
  <c r="V1760" i="5"/>
  <c r="U1760" i="5"/>
  <c r="T1760" i="5"/>
  <c r="AG1759" i="5"/>
  <c r="AF1759" i="5"/>
  <c r="AE1759" i="5"/>
  <c r="AD1759" i="5"/>
  <c r="AC1759" i="5"/>
  <c r="AB1759" i="5"/>
  <c r="AA1759" i="5"/>
  <c r="Z1759" i="5"/>
  <c r="Y1759" i="5"/>
  <c r="X1759" i="5"/>
  <c r="W1759" i="5"/>
  <c r="V1759" i="5"/>
  <c r="U1759" i="5"/>
  <c r="T1759" i="5"/>
  <c r="AG1758" i="5"/>
  <c r="AF1758" i="5"/>
  <c r="AE1758" i="5"/>
  <c r="AD1758" i="5"/>
  <c r="AC1758" i="5"/>
  <c r="AB1758" i="5"/>
  <c r="AA1758" i="5"/>
  <c r="Z1758" i="5"/>
  <c r="Y1758" i="5"/>
  <c r="X1758" i="5"/>
  <c r="W1758" i="5"/>
  <c r="V1758" i="5"/>
  <c r="U1758" i="5"/>
  <c r="T1758" i="5"/>
  <c r="AG1757" i="5"/>
  <c r="AF1757" i="5"/>
  <c r="AE1757" i="5"/>
  <c r="AD1757" i="5"/>
  <c r="AC1757" i="5"/>
  <c r="AB1757" i="5"/>
  <c r="AA1757" i="5"/>
  <c r="Z1757" i="5"/>
  <c r="Y1757" i="5"/>
  <c r="X1757" i="5"/>
  <c r="W1757" i="5"/>
  <c r="V1757" i="5"/>
  <c r="U1757" i="5"/>
  <c r="T1757" i="5"/>
  <c r="AG1756" i="5"/>
  <c r="AF1756" i="5"/>
  <c r="AE1756" i="5"/>
  <c r="AD1756" i="5"/>
  <c r="AC1756" i="5"/>
  <c r="AB1756" i="5"/>
  <c r="AA1756" i="5"/>
  <c r="Z1756" i="5"/>
  <c r="Y1756" i="5"/>
  <c r="X1756" i="5"/>
  <c r="W1756" i="5"/>
  <c r="V1756" i="5"/>
  <c r="U1756" i="5"/>
  <c r="T1756" i="5"/>
  <c r="AG1755" i="5"/>
  <c r="AF1755" i="5"/>
  <c r="AE1755" i="5"/>
  <c r="AD1755" i="5"/>
  <c r="AC1755" i="5"/>
  <c r="AB1755" i="5"/>
  <c r="AA1755" i="5"/>
  <c r="Z1755" i="5"/>
  <c r="Y1755" i="5"/>
  <c r="X1755" i="5"/>
  <c r="W1755" i="5"/>
  <c r="V1755" i="5"/>
  <c r="U1755" i="5"/>
  <c r="T1755" i="5"/>
  <c r="AG1754" i="5"/>
  <c r="AF1754" i="5"/>
  <c r="AE1754" i="5"/>
  <c r="AD1754" i="5"/>
  <c r="AC1754" i="5"/>
  <c r="AB1754" i="5"/>
  <c r="AA1754" i="5"/>
  <c r="Z1754" i="5"/>
  <c r="Y1754" i="5"/>
  <c r="X1754" i="5"/>
  <c r="W1754" i="5"/>
  <c r="V1754" i="5"/>
  <c r="U1754" i="5"/>
  <c r="T1754" i="5"/>
  <c r="AG1753" i="5"/>
  <c r="AF1753" i="5"/>
  <c r="AE1753" i="5"/>
  <c r="AD1753" i="5"/>
  <c r="AC1753" i="5"/>
  <c r="AB1753" i="5"/>
  <c r="AA1753" i="5"/>
  <c r="Z1753" i="5"/>
  <c r="Y1753" i="5"/>
  <c r="X1753" i="5"/>
  <c r="W1753" i="5"/>
  <c r="V1753" i="5"/>
  <c r="U1753" i="5"/>
  <c r="T1753" i="5"/>
  <c r="AG1752" i="5"/>
  <c r="AF1752" i="5"/>
  <c r="AE1752" i="5"/>
  <c r="AD1752" i="5"/>
  <c r="AC1752" i="5"/>
  <c r="AB1752" i="5"/>
  <c r="AA1752" i="5"/>
  <c r="Z1752" i="5"/>
  <c r="Y1752" i="5"/>
  <c r="X1752" i="5"/>
  <c r="W1752" i="5"/>
  <c r="V1752" i="5"/>
  <c r="U1752" i="5"/>
  <c r="T1752" i="5"/>
  <c r="AG1751" i="5"/>
  <c r="AF1751" i="5"/>
  <c r="AE1751" i="5"/>
  <c r="AD1751" i="5"/>
  <c r="AC1751" i="5"/>
  <c r="AB1751" i="5"/>
  <c r="AA1751" i="5"/>
  <c r="Z1751" i="5"/>
  <c r="Y1751" i="5"/>
  <c r="X1751" i="5"/>
  <c r="W1751" i="5"/>
  <c r="V1751" i="5"/>
  <c r="U1751" i="5"/>
  <c r="T1751" i="5"/>
  <c r="AG1750" i="5"/>
  <c r="AF1750" i="5"/>
  <c r="AE1750" i="5"/>
  <c r="AD1750" i="5"/>
  <c r="AC1750" i="5"/>
  <c r="AB1750" i="5"/>
  <c r="AA1750" i="5"/>
  <c r="Z1750" i="5"/>
  <c r="Y1750" i="5"/>
  <c r="X1750" i="5"/>
  <c r="W1750" i="5"/>
  <c r="V1750" i="5"/>
  <c r="U1750" i="5"/>
  <c r="T1750" i="5"/>
  <c r="AG1749" i="5"/>
  <c r="AF1749" i="5"/>
  <c r="AE1749" i="5"/>
  <c r="AD1749" i="5"/>
  <c r="AC1749" i="5"/>
  <c r="AB1749" i="5"/>
  <c r="AA1749" i="5"/>
  <c r="Z1749" i="5"/>
  <c r="Y1749" i="5"/>
  <c r="X1749" i="5"/>
  <c r="W1749" i="5"/>
  <c r="V1749" i="5"/>
  <c r="U1749" i="5"/>
  <c r="T1749" i="5"/>
  <c r="AG1748" i="5"/>
  <c r="AF1748" i="5"/>
  <c r="AE1748" i="5"/>
  <c r="AD1748" i="5"/>
  <c r="AC1748" i="5"/>
  <c r="AB1748" i="5"/>
  <c r="AA1748" i="5"/>
  <c r="Z1748" i="5"/>
  <c r="Y1748" i="5"/>
  <c r="X1748" i="5"/>
  <c r="W1748" i="5"/>
  <c r="V1748" i="5"/>
  <c r="U1748" i="5"/>
  <c r="T1748" i="5"/>
  <c r="AG1747" i="5"/>
  <c r="AF1747" i="5"/>
  <c r="AE1747" i="5"/>
  <c r="AD1747" i="5"/>
  <c r="AC1747" i="5"/>
  <c r="AB1747" i="5"/>
  <c r="AA1747" i="5"/>
  <c r="Z1747" i="5"/>
  <c r="Y1747" i="5"/>
  <c r="X1747" i="5"/>
  <c r="W1747" i="5"/>
  <c r="V1747" i="5"/>
  <c r="U1747" i="5"/>
  <c r="T1747" i="5"/>
  <c r="AG1746" i="5"/>
  <c r="AF1746" i="5"/>
  <c r="AE1746" i="5"/>
  <c r="AD1746" i="5"/>
  <c r="AC1746" i="5"/>
  <c r="AB1746" i="5"/>
  <c r="AA1746" i="5"/>
  <c r="Z1746" i="5"/>
  <c r="Y1746" i="5"/>
  <c r="X1746" i="5"/>
  <c r="W1746" i="5"/>
  <c r="V1746" i="5"/>
  <c r="U1746" i="5"/>
  <c r="T1746" i="5"/>
  <c r="AG1745" i="5"/>
  <c r="AF1745" i="5"/>
  <c r="AE1745" i="5"/>
  <c r="AD1745" i="5"/>
  <c r="AC1745" i="5"/>
  <c r="AB1745" i="5"/>
  <c r="AA1745" i="5"/>
  <c r="Z1745" i="5"/>
  <c r="Y1745" i="5"/>
  <c r="X1745" i="5"/>
  <c r="W1745" i="5"/>
  <c r="V1745" i="5"/>
  <c r="U1745" i="5"/>
  <c r="T1745" i="5"/>
  <c r="AG1744" i="5"/>
  <c r="AF1744" i="5"/>
  <c r="AE1744" i="5"/>
  <c r="AD1744" i="5"/>
  <c r="AC1744" i="5"/>
  <c r="AB1744" i="5"/>
  <c r="AA1744" i="5"/>
  <c r="Z1744" i="5"/>
  <c r="Y1744" i="5"/>
  <c r="X1744" i="5"/>
  <c r="W1744" i="5"/>
  <c r="V1744" i="5"/>
  <c r="U1744" i="5"/>
  <c r="T1744" i="5"/>
  <c r="AG1743" i="5"/>
  <c r="AF1743" i="5"/>
  <c r="AE1743" i="5"/>
  <c r="AD1743" i="5"/>
  <c r="AC1743" i="5"/>
  <c r="AB1743" i="5"/>
  <c r="AA1743" i="5"/>
  <c r="Z1743" i="5"/>
  <c r="Y1743" i="5"/>
  <c r="X1743" i="5"/>
  <c r="W1743" i="5"/>
  <c r="V1743" i="5"/>
  <c r="U1743" i="5"/>
  <c r="T1743" i="5"/>
  <c r="AG1742" i="5"/>
  <c r="AF1742" i="5"/>
  <c r="AE1742" i="5"/>
  <c r="AD1742" i="5"/>
  <c r="AC1742" i="5"/>
  <c r="AB1742" i="5"/>
  <c r="AA1742" i="5"/>
  <c r="Z1742" i="5"/>
  <c r="Y1742" i="5"/>
  <c r="X1742" i="5"/>
  <c r="W1742" i="5"/>
  <c r="V1742" i="5"/>
  <c r="U1742" i="5"/>
  <c r="T1742" i="5"/>
  <c r="AG1741" i="5"/>
  <c r="AF1741" i="5"/>
  <c r="AE1741" i="5"/>
  <c r="AD1741" i="5"/>
  <c r="AC1741" i="5"/>
  <c r="AB1741" i="5"/>
  <c r="AA1741" i="5"/>
  <c r="Z1741" i="5"/>
  <c r="Y1741" i="5"/>
  <c r="X1741" i="5"/>
  <c r="W1741" i="5"/>
  <c r="V1741" i="5"/>
  <c r="U1741" i="5"/>
  <c r="T1741" i="5"/>
  <c r="AG1740" i="5"/>
  <c r="AF1740" i="5"/>
  <c r="AE1740" i="5"/>
  <c r="AD1740" i="5"/>
  <c r="AC1740" i="5"/>
  <c r="AB1740" i="5"/>
  <c r="AA1740" i="5"/>
  <c r="Z1740" i="5"/>
  <c r="Y1740" i="5"/>
  <c r="X1740" i="5"/>
  <c r="W1740" i="5"/>
  <c r="V1740" i="5"/>
  <c r="U1740" i="5"/>
  <c r="T1740" i="5"/>
  <c r="AG1739" i="5"/>
  <c r="AF1739" i="5"/>
  <c r="AE1739" i="5"/>
  <c r="AD1739" i="5"/>
  <c r="AC1739" i="5"/>
  <c r="AB1739" i="5"/>
  <c r="AA1739" i="5"/>
  <c r="Z1739" i="5"/>
  <c r="Y1739" i="5"/>
  <c r="X1739" i="5"/>
  <c r="W1739" i="5"/>
  <c r="V1739" i="5"/>
  <c r="U1739" i="5"/>
  <c r="T1739" i="5"/>
  <c r="AG1738" i="5"/>
  <c r="AF1738" i="5"/>
  <c r="AE1738" i="5"/>
  <c r="AD1738" i="5"/>
  <c r="AC1738" i="5"/>
  <c r="AB1738" i="5"/>
  <c r="AA1738" i="5"/>
  <c r="Z1738" i="5"/>
  <c r="Y1738" i="5"/>
  <c r="X1738" i="5"/>
  <c r="W1738" i="5"/>
  <c r="V1738" i="5"/>
  <c r="U1738" i="5"/>
  <c r="T1738" i="5"/>
  <c r="AG1737" i="5"/>
  <c r="AF1737" i="5"/>
  <c r="AE1737" i="5"/>
  <c r="AD1737" i="5"/>
  <c r="AC1737" i="5"/>
  <c r="AB1737" i="5"/>
  <c r="AA1737" i="5"/>
  <c r="Z1737" i="5"/>
  <c r="Y1737" i="5"/>
  <c r="X1737" i="5"/>
  <c r="W1737" i="5"/>
  <c r="V1737" i="5"/>
  <c r="U1737" i="5"/>
  <c r="T1737" i="5"/>
  <c r="AG1736" i="5"/>
  <c r="AF1736" i="5"/>
  <c r="AE1736" i="5"/>
  <c r="AD1736" i="5"/>
  <c r="AC1736" i="5"/>
  <c r="AB1736" i="5"/>
  <c r="AA1736" i="5"/>
  <c r="Z1736" i="5"/>
  <c r="Y1736" i="5"/>
  <c r="X1736" i="5"/>
  <c r="W1736" i="5"/>
  <c r="V1736" i="5"/>
  <c r="U1736" i="5"/>
  <c r="T1736" i="5"/>
  <c r="AG1735" i="5"/>
  <c r="AF1735" i="5"/>
  <c r="AE1735" i="5"/>
  <c r="AD1735" i="5"/>
  <c r="AC1735" i="5"/>
  <c r="AB1735" i="5"/>
  <c r="AA1735" i="5"/>
  <c r="Z1735" i="5"/>
  <c r="Y1735" i="5"/>
  <c r="X1735" i="5"/>
  <c r="W1735" i="5"/>
  <c r="V1735" i="5"/>
  <c r="U1735" i="5"/>
  <c r="T1735" i="5"/>
  <c r="AG1734" i="5"/>
  <c r="AF1734" i="5"/>
  <c r="AE1734" i="5"/>
  <c r="AD1734" i="5"/>
  <c r="AC1734" i="5"/>
  <c r="AB1734" i="5"/>
  <c r="AA1734" i="5"/>
  <c r="Z1734" i="5"/>
  <c r="Y1734" i="5"/>
  <c r="X1734" i="5"/>
  <c r="W1734" i="5"/>
  <c r="V1734" i="5"/>
  <c r="U1734" i="5"/>
  <c r="T1734" i="5"/>
  <c r="AG1733" i="5"/>
  <c r="AF1733" i="5"/>
  <c r="AE1733" i="5"/>
  <c r="AD1733" i="5"/>
  <c r="AC1733" i="5"/>
  <c r="AB1733" i="5"/>
  <c r="AA1733" i="5"/>
  <c r="Z1733" i="5"/>
  <c r="Y1733" i="5"/>
  <c r="X1733" i="5"/>
  <c r="W1733" i="5"/>
  <c r="V1733" i="5"/>
  <c r="U1733" i="5"/>
  <c r="T1733" i="5"/>
  <c r="AG1732" i="5"/>
  <c r="AF1732" i="5"/>
  <c r="AE1732" i="5"/>
  <c r="AD1732" i="5"/>
  <c r="AC1732" i="5"/>
  <c r="AB1732" i="5"/>
  <c r="AA1732" i="5"/>
  <c r="Z1732" i="5"/>
  <c r="Y1732" i="5"/>
  <c r="X1732" i="5"/>
  <c r="W1732" i="5"/>
  <c r="V1732" i="5"/>
  <c r="U1732" i="5"/>
  <c r="T1732" i="5"/>
  <c r="AG1731" i="5"/>
  <c r="AF1731" i="5"/>
  <c r="AE1731" i="5"/>
  <c r="AD1731" i="5"/>
  <c r="AC1731" i="5"/>
  <c r="AB1731" i="5"/>
  <c r="AA1731" i="5"/>
  <c r="Z1731" i="5"/>
  <c r="Y1731" i="5"/>
  <c r="X1731" i="5"/>
  <c r="W1731" i="5"/>
  <c r="V1731" i="5"/>
  <c r="U1731" i="5"/>
  <c r="T1731" i="5"/>
  <c r="AG1730" i="5"/>
  <c r="AF1730" i="5"/>
  <c r="AE1730" i="5"/>
  <c r="AD1730" i="5"/>
  <c r="AC1730" i="5"/>
  <c r="AB1730" i="5"/>
  <c r="AA1730" i="5"/>
  <c r="Z1730" i="5"/>
  <c r="Y1730" i="5"/>
  <c r="X1730" i="5"/>
  <c r="W1730" i="5"/>
  <c r="V1730" i="5"/>
  <c r="U1730" i="5"/>
  <c r="T1730" i="5"/>
  <c r="AG1729" i="5"/>
  <c r="AF1729" i="5"/>
  <c r="AE1729" i="5"/>
  <c r="AD1729" i="5"/>
  <c r="AC1729" i="5"/>
  <c r="AB1729" i="5"/>
  <c r="AA1729" i="5"/>
  <c r="Z1729" i="5"/>
  <c r="Y1729" i="5"/>
  <c r="X1729" i="5"/>
  <c r="W1729" i="5"/>
  <c r="V1729" i="5"/>
  <c r="U1729" i="5"/>
  <c r="T1729" i="5"/>
  <c r="AG1728" i="5"/>
  <c r="AF1728" i="5"/>
  <c r="AE1728" i="5"/>
  <c r="AD1728" i="5"/>
  <c r="AC1728" i="5"/>
  <c r="AB1728" i="5"/>
  <c r="AA1728" i="5"/>
  <c r="Z1728" i="5"/>
  <c r="Y1728" i="5"/>
  <c r="X1728" i="5"/>
  <c r="W1728" i="5"/>
  <c r="V1728" i="5"/>
  <c r="U1728" i="5"/>
  <c r="T1728" i="5"/>
  <c r="AG1727" i="5"/>
  <c r="AF1727" i="5"/>
  <c r="AE1727" i="5"/>
  <c r="AD1727" i="5"/>
  <c r="AC1727" i="5"/>
  <c r="AB1727" i="5"/>
  <c r="AA1727" i="5"/>
  <c r="Z1727" i="5"/>
  <c r="Y1727" i="5"/>
  <c r="X1727" i="5"/>
  <c r="W1727" i="5"/>
  <c r="V1727" i="5"/>
  <c r="U1727" i="5"/>
  <c r="T1727" i="5"/>
  <c r="AG1726" i="5"/>
  <c r="AF1726" i="5"/>
  <c r="AE1726" i="5"/>
  <c r="AD1726" i="5"/>
  <c r="AC1726" i="5"/>
  <c r="AB1726" i="5"/>
  <c r="AA1726" i="5"/>
  <c r="Z1726" i="5"/>
  <c r="Y1726" i="5"/>
  <c r="X1726" i="5"/>
  <c r="W1726" i="5"/>
  <c r="V1726" i="5"/>
  <c r="U1726" i="5"/>
  <c r="T1726" i="5"/>
  <c r="AG1725" i="5"/>
  <c r="AF1725" i="5"/>
  <c r="AE1725" i="5"/>
  <c r="AD1725" i="5"/>
  <c r="AC1725" i="5"/>
  <c r="AB1725" i="5"/>
  <c r="AA1725" i="5"/>
  <c r="Z1725" i="5"/>
  <c r="Y1725" i="5"/>
  <c r="X1725" i="5"/>
  <c r="W1725" i="5"/>
  <c r="V1725" i="5"/>
  <c r="U1725" i="5"/>
  <c r="T1725" i="5"/>
  <c r="AG1724" i="5"/>
  <c r="AF1724" i="5"/>
  <c r="AE1724" i="5"/>
  <c r="AD1724" i="5"/>
  <c r="AC1724" i="5"/>
  <c r="AB1724" i="5"/>
  <c r="AA1724" i="5"/>
  <c r="Z1724" i="5"/>
  <c r="Y1724" i="5"/>
  <c r="X1724" i="5"/>
  <c r="W1724" i="5"/>
  <c r="V1724" i="5"/>
  <c r="U1724" i="5"/>
  <c r="T1724" i="5"/>
  <c r="AG1723" i="5"/>
  <c r="AF1723" i="5"/>
  <c r="AE1723" i="5"/>
  <c r="AD1723" i="5"/>
  <c r="AC1723" i="5"/>
  <c r="AB1723" i="5"/>
  <c r="AA1723" i="5"/>
  <c r="Z1723" i="5"/>
  <c r="Y1723" i="5"/>
  <c r="X1723" i="5"/>
  <c r="W1723" i="5"/>
  <c r="V1723" i="5"/>
  <c r="U1723" i="5"/>
  <c r="T1723" i="5"/>
  <c r="AG1722" i="5"/>
  <c r="AF1722" i="5"/>
  <c r="AE1722" i="5"/>
  <c r="AD1722" i="5"/>
  <c r="AC1722" i="5"/>
  <c r="AB1722" i="5"/>
  <c r="AA1722" i="5"/>
  <c r="Z1722" i="5"/>
  <c r="Y1722" i="5"/>
  <c r="X1722" i="5"/>
  <c r="W1722" i="5"/>
  <c r="V1722" i="5"/>
  <c r="U1722" i="5"/>
  <c r="T1722" i="5"/>
  <c r="AG1721" i="5"/>
  <c r="AF1721" i="5"/>
  <c r="AE1721" i="5"/>
  <c r="AD1721" i="5"/>
  <c r="AC1721" i="5"/>
  <c r="AB1721" i="5"/>
  <c r="AA1721" i="5"/>
  <c r="Z1721" i="5"/>
  <c r="Y1721" i="5"/>
  <c r="X1721" i="5"/>
  <c r="W1721" i="5"/>
  <c r="V1721" i="5"/>
  <c r="U1721" i="5"/>
  <c r="T1721" i="5"/>
  <c r="AG1720" i="5"/>
  <c r="AF1720" i="5"/>
  <c r="AE1720" i="5"/>
  <c r="AD1720" i="5"/>
  <c r="AC1720" i="5"/>
  <c r="AB1720" i="5"/>
  <c r="AA1720" i="5"/>
  <c r="Z1720" i="5"/>
  <c r="Y1720" i="5"/>
  <c r="X1720" i="5"/>
  <c r="W1720" i="5"/>
  <c r="V1720" i="5"/>
  <c r="U1720" i="5"/>
  <c r="T1720" i="5"/>
  <c r="AG1719" i="5"/>
  <c r="AF1719" i="5"/>
  <c r="AE1719" i="5"/>
  <c r="AD1719" i="5"/>
  <c r="AC1719" i="5"/>
  <c r="AB1719" i="5"/>
  <c r="AA1719" i="5"/>
  <c r="Z1719" i="5"/>
  <c r="Y1719" i="5"/>
  <c r="X1719" i="5"/>
  <c r="W1719" i="5"/>
  <c r="V1719" i="5"/>
  <c r="U1719" i="5"/>
  <c r="T1719" i="5"/>
  <c r="AG1718" i="5"/>
  <c r="AF1718" i="5"/>
  <c r="AE1718" i="5"/>
  <c r="AD1718" i="5"/>
  <c r="AC1718" i="5"/>
  <c r="AB1718" i="5"/>
  <c r="AA1718" i="5"/>
  <c r="Z1718" i="5"/>
  <c r="Y1718" i="5"/>
  <c r="X1718" i="5"/>
  <c r="W1718" i="5"/>
  <c r="V1718" i="5"/>
  <c r="U1718" i="5"/>
  <c r="T1718" i="5"/>
  <c r="AG1717" i="5"/>
  <c r="AF1717" i="5"/>
  <c r="AE1717" i="5"/>
  <c r="AD1717" i="5"/>
  <c r="AC1717" i="5"/>
  <c r="AB1717" i="5"/>
  <c r="AA1717" i="5"/>
  <c r="Z1717" i="5"/>
  <c r="Y1717" i="5"/>
  <c r="X1717" i="5"/>
  <c r="W1717" i="5"/>
  <c r="V1717" i="5"/>
  <c r="U1717" i="5"/>
  <c r="T1717" i="5"/>
  <c r="AG1716" i="5"/>
  <c r="AF1716" i="5"/>
  <c r="AE1716" i="5"/>
  <c r="AD1716" i="5"/>
  <c r="AC1716" i="5"/>
  <c r="AB1716" i="5"/>
  <c r="AA1716" i="5"/>
  <c r="Z1716" i="5"/>
  <c r="Y1716" i="5"/>
  <c r="X1716" i="5"/>
  <c r="W1716" i="5"/>
  <c r="V1716" i="5"/>
  <c r="U1716" i="5"/>
  <c r="T1716" i="5"/>
  <c r="AG1715" i="5"/>
  <c r="AF1715" i="5"/>
  <c r="AE1715" i="5"/>
  <c r="AD1715" i="5"/>
  <c r="AC1715" i="5"/>
  <c r="AB1715" i="5"/>
  <c r="AA1715" i="5"/>
  <c r="Z1715" i="5"/>
  <c r="Y1715" i="5"/>
  <c r="X1715" i="5"/>
  <c r="W1715" i="5"/>
  <c r="V1715" i="5"/>
  <c r="U1715" i="5"/>
  <c r="T1715" i="5"/>
  <c r="AG1714" i="5"/>
  <c r="AF1714" i="5"/>
  <c r="AE1714" i="5"/>
  <c r="AD1714" i="5"/>
  <c r="AC1714" i="5"/>
  <c r="AB1714" i="5"/>
  <c r="AA1714" i="5"/>
  <c r="Z1714" i="5"/>
  <c r="Y1714" i="5"/>
  <c r="X1714" i="5"/>
  <c r="W1714" i="5"/>
  <c r="V1714" i="5"/>
  <c r="U1714" i="5"/>
  <c r="T1714" i="5"/>
  <c r="AG1713" i="5"/>
  <c r="AF1713" i="5"/>
  <c r="AE1713" i="5"/>
  <c r="AD1713" i="5"/>
  <c r="AC1713" i="5"/>
  <c r="AB1713" i="5"/>
  <c r="AA1713" i="5"/>
  <c r="Z1713" i="5"/>
  <c r="Y1713" i="5"/>
  <c r="X1713" i="5"/>
  <c r="W1713" i="5"/>
  <c r="V1713" i="5"/>
  <c r="U1713" i="5"/>
  <c r="T1713" i="5"/>
  <c r="AG1712" i="5"/>
  <c r="AF1712" i="5"/>
  <c r="AE1712" i="5"/>
  <c r="AD1712" i="5"/>
  <c r="AC1712" i="5"/>
  <c r="AB1712" i="5"/>
  <c r="AA1712" i="5"/>
  <c r="Z1712" i="5"/>
  <c r="Y1712" i="5"/>
  <c r="X1712" i="5"/>
  <c r="W1712" i="5"/>
  <c r="V1712" i="5"/>
  <c r="U1712" i="5"/>
  <c r="T1712" i="5"/>
  <c r="AG1711" i="5"/>
  <c r="AF1711" i="5"/>
  <c r="AE1711" i="5"/>
  <c r="AD1711" i="5"/>
  <c r="AC1711" i="5"/>
  <c r="AB1711" i="5"/>
  <c r="AA1711" i="5"/>
  <c r="Z1711" i="5"/>
  <c r="Y1711" i="5"/>
  <c r="X1711" i="5"/>
  <c r="W1711" i="5"/>
  <c r="V1711" i="5"/>
  <c r="U1711" i="5"/>
  <c r="T1711" i="5"/>
  <c r="AG1710" i="5"/>
  <c r="AF1710" i="5"/>
  <c r="AE1710" i="5"/>
  <c r="AD1710" i="5"/>
  <c r="AC1710" i="5"/>
  <c r="AB1710" i="5"/>
  <c r="AA1710" i="5"/>
  <c r="Z1710" i="5"/>
  <c r="Y1710" i="5"/>
  <c r="X1710" i="5"/>
  <c r="W1710" i="5"/>
  <c r="V1710" i="5"/>
  <c r="U1710" i="5"/>
  <c r="T1710" i="5"/>
  <c r="AG1709" i="5"/>
  <c r="AF1709" i="5"/>
  <c r="AE1709" i="5"/>
  <c r="AD1709" i="5"/>
  <c r="AC1709" i="5"/>
  <c r="AB1709" i="5"/>
  <c r="AA1709" i="5"/>
  <c r="Z1709" i="5"/>
  <c r="Y1709" i="5"/>
  <c r="X1709" i="5"/>
  <c r="W1709" i="5"/>
  <c r="V1709" i="5"/>
  <c r="U1709" i="5"/>
  <c r="T1709" i="5"/>
  <c r="AG1708" i="5"/>
  <c r="AF1708" i="5"/>
  <c r="AE1708" i="5"/>
  <c r="AD1708" i="5"/>
  <c r="AC1708" i="5"/>
  <c r="AB1708" i="5"/>
  <c r="AA1708" i="5"/>
  <c r="Z1708" i="5"/>
  <c r="Y1708" i="5"/>
  <c r="X1708" i="5"/>
  <c r="W1708" i="5"/>
  <c r="V1708" i="5"/>
  <c r="U1708" i="5"/>
  <c r="T1708" i="5"/>
  <c r="AG1707" i="5"/>
  <c r="AF1707" i="5"/>
  <c r="AE1707" i="5"/>
  <c r="AD1707" i="5"/>
  <c r="AC1707" i="5"/>
  <c r="AB1707" i="5"/>
  <c r="AA1707" i="5"/>
  <c r="Z1707" i="5"/>
  <c r="Y1707" i="5"/>
  <c r="X1707" i="5"/>
  <c r="W1707" i="5"/>
  <c r="V1707" i="5"/>
  <c r="U1707" i="5"/>
  <c r="T1707" i="5"/>
  <c r="AG1706" i="5"/>
  <c r="AF1706" i="5"/>
  <c r="AE1706" i="5"/>
  <c r="AD1706" i="5"/>
  <c r="AC1706" i="5"/>
  <c r="AB1706" i="5"/>
  <c r="AA1706" i="5"/>
  <c r="Z1706" i="5"/>
  <c r="Y1706" i="5"/>
  <c r="X1706" i="5"/>
  <c r="W1706" i="5"/>
  <c r="V1706" i="5"/>
  <c r="U1706" i="5"/>
  <c r="T1706" i="5"/>
  <c r="AG1705" i="5"/>
  <c r="AF1705" i="5"/>
  <c r="AE1705" i="5"/>
  <c r="AD1705" i="5"/>
  <c r="AC1705" i="5"/>
  <c r="AB1705" i="5"/>
  <c r="AA1705" i="5"/>
  <c r="Z1705" i="5"/>
  <c r="Y1705" i="5"/>
  <c r="X1705" i="5"/>
  <c r="W1705" i="5"/>
  <c r="V1705" i="5"/>
  <c r="U1705" i="5"/>
  <c r="T1705" i="5"/>
  <c r="AG1704" i="5"/>
  <c r="AF1704" i="5"/>
  <c r="AE1704" i="5"/>
  <c r="AD1704" i="5"/>
  <c r="AC1704" i="5"/>
  <c r="AB1704" i="5"/>
  <c r="AA1704" i="5"/>
  <c r="Z1704" i="5"/>
  <c r="Y1704" i="5"/>
  <c r="X1704" i="5"/>
  <c r="W1704" i="5"/>
  <c r="V1704" i="5"/>
  <c r="U1704" i="5"/>
  <c r="T1704" i="5"/>
  <c r="AG1703" i="5"/>
  <c r="AF1703" i="5"/>
  <c r="AE1703" i="5"/>
  <c r="AD1703" i="5"/>
  <c r="AC1703" i="5"/>
  <c r="AB1703" i="5"/>
  <c r="AA1703" i="5"/>
  <c r="Z1703" i="5"/>
  <c r="Y1703" i="5"/>
  <c r="X1703" i="5"/>
  <c r="W1703" i="5"/>
  <c r="V1703" i="5"/>
  <c r="U1703" i="5"/>
  <c r="T1703" i="5"/>
  <c r="AG1702" i="5"/>
  <c r="AF1702" i="5"/>
  <c r="AE1702" i="5"/>
  <c r="AD1702" i="5"/>
  <c r="AC1702" i="5"/>
  <c r="AB1702" i="5"/>
  <c r="AA1702" i="5"/>
  <c r="Z1702" i="5"/>
  <c r="Y1702" i="5"/>
  <c r="X1702" i="5"/>
  <c r="W1702" i="5"/>
  <c r="V1702" i="5"/>
  <c r="U1702" i="5"/>
  <c r="T1702" i="5"/>
  <c r="AG1701" i="5"/>
  <c r="AF1701" i="5"/>
  <c r="AE1701" i="5"/>
  <c r="AD1701" i="5"/>
  <c r="AC1701" i="5"/>
  <c r="AB1701" i="5"/>
  <c r="AA1701" i="5"/>
  <c r="Z1701" i="5"/>
  <c r="Y1701" i="5"/>
  <c r="X1701" i="5"/>
  <c r="W1701" i="5"/>
  <c r="V1701" i="5"/>
  <c r="U1701" i="5"/>
  <c r="T1701" i="5"/>
  <c r="AG1700" i="5"/>
  <c r="AF1700" i="5"/>
  <c r="AE1700" i="5"/>
  <c r="AD1700" i="5"/>
  <c r="AC1700" i="5"/>
  <c r="AB1700" i="5"/>
  <c r="AA1700" i="5"/>
  <c r="Z1700" i="5"/>
  <c r="Y1700" i="5"/>
  <c r="X1700" i="5"/>
  <c r="W1700" i="5"/>
  <c r="V1700" i="5"/>
  <c r="U1700" i="5"/>
  <c r="T1700" i="5"/>
  <c r="AG1699" i="5"/>
  <c r="AF1699" i="5"/>
  <c r="AE1699" i="5"/>
  <c r="AD1699" i="5"/>
  <c r="AC1699" i="5"/>
  <c r="AB1699" i="5"/>
  <c r="AA1699" i="5"/>
  <c r="Z1699" i="5"/>
  <c r="Y1699" i="5"/>
  <c r="X1699" i="5"/>
  <c r="W1699" i="5"/>
  <c r="V1699" i="5"/>
  <c r="U1699" i="5"/>
  <c r="T1699" i="5"/>
  <c r="AG1698" i="5"/>
  <c r="AF1698" i="5"/>
  <c r="AE1698" i="5"/>
  <c r="AD1698" i="5"/>
  <c r="AC1698" i="5"/>
  <c r="AB1698" i="5"/>
  <c r="AA1698" i="5"/>
  <c r="Z1698" i="5"/>
  <c r="Y1698" i="5"/>
  <c r="X1698" i="5"/>
  <c r="W1698" i="5"/>
  <c r="V1698" i="5"/>
  <c r="U1698" i="5"/>
  <c r="T1698" i="5"/>
  <c r="AG1697" i="5"/>
  <c r="AF1697" i="5"/>
  <c r="AE1697" i="5"/>
  <c r="AD1697" i="5"/>
  <c r="AC1697" i="5"/>
  <c r="AB1697" i="5"/>
  <c r="AA1697" i="5"/>
  <c r="Z1697" i="5"/>
  <c r="Y1697" i="5"/>
  <c r="X1697" i="5"/>
  <c r="W1697" i="5"/>
  <c r="V1697" i="5"/>
  <c r="U1697" i="5"/>
  <c r="T1697" i="5"/>
  <c r="AG1696" i="5"/>
  <c r="AF1696" i="5"/>
  <c r="AE1696" i="5"/>
  <c r="AD1696" i="5"/>
  <c r="AC1696" i="5"/>
  <c r="AB1696" i="5"/>
  <c r="AA1696" i="5"/>
  <c r="Z1696" i="5"/>
  <c r="Y1696" i="5"/>
  <c r="X1696" i="5"/>
  <c r="W1696" i="5"/>
  <c r="V1696" i="5"/>
  <c r="U1696" i="5"/>
  <c r="T1696" i="5"/>
  <c r="AG1695" i="5"/>
  <c r="AF1695" i="5"/>
  <c r="AE1695" i="5"/>
  <c r="AD1695" i="5"/>
  <c r="AC1695" i="5"/>
  <c r="AB1695" i="5"/>
  <c r="AA1695" i="5"/>
  <c r="Z1695" i="5"/>
  <c r="Y1695" i="5"/>
  <c r="X1695" i="5"/>
  <c r="W1695" i="5"/>
  <c r="V1695" i="5"/>
  <c r="U1695" i="5"/>
  <c r="T1695" i="5"/>
  <c r="AG1694" i="5"/>
  <c r="AF1694" i="5"/>
  <c r="AE1694" i="5"/>
  <c r="AD1694" i="5"/>
  <c r="AC1694" i="5"/>
  <c r="AB1694" i="5"/>
  <c r="AA1694" i="5"/>
  <c r="Z1694" i="5"/>
  <c r="Y1694" i="5"/>
  <c r="X1694" i="5"/>
  <c r="W1694" i="5"/>
  <c r="V1694" i="5"/>
  <c r="U1694" i="5"/>
  <c r="T1694" i="5"/>
  <c r="AG1693" i="5"/>
  <c r="AF1693" i="5"/>
  <c r="AE1693" i="5"/>
  <c r="AD1693" i="5"/>
  <c r="AC1693" i="5"/>
  <c r="AB1693" i="5"/>
  <c r="AA1693" i="5"/>
  <c r="Z1693" i="5"/>
  <c r="Y1693" i="5"/>
  <c r="X1693" i="5"/>
  <c r="W1693" i="5"/>
  <c r="V1693" i="5"/>
  <c r="U1693" i="5"/>
  <c r="T1693" i="5"/>
  <c r="AG1692" i="5"/>
  <c r="AF1692" i="5"/>
  <c r="AE1692" i="5"/>
  <c r="AD1692" i="5"/>
  <c r="AC1692" i="5"/>
  <c r="AB1692" i="5"/>
  <c r="AA1692" i="5"/>
  <c r="Z1692" i="5"/>
  <c r="Y1692" i="5"/>
  <c r="X1692" i="5"/>
  <c r="W1692" i="5"/>
  <c r="V1692" i="5"/>
  <c r="U1692" i="5"/>
  <c r="T1692" i="5"/>
  <c r="AG1691" i="5"/>
  <c r="AF1691" i="5"/>
  <c r="AE1691" i="5"/>
  <c r="AD1691" i="5"/>
  <c r="AC1691" i="5"/>
  <c r="AB1691" i="5"/>
  <c r="AA1691" i="5"/>
  <c r="Z1691" i="5"/>
  <c r="Y1691" i="5"/>
  <c r="X1691" i="5"/>
  <c r="W1691" i="5"/>
  <c r="V1691" i="5"/>
  <c r="U1691" i="5"/>
  <c r="T1691" i="5"/>
  <c r="AG1690" i="5"/>
  <c r="AF1690" i="5"/>
  <c r="AE1690" i="5"/>
  <c r="AD1690" i="5"/>
  <c r="AC1690" i="5"/>
  <c r="AB1690" i="5"/>
  <c r="AA1690" i="5"/>
  <c r="Z1690" i="5"/>
  <c r="Y1690" i="5"/>
  <c r="X1690" i="5"/>
  <c r="W1690" i="5"/>
  <c r="V1690" i="5"/>
  <c r="U1690" i="5"/>
  <c r="T1690" i="5"/>
  <c r="AG1689" i="5"/>
  <c r="AF1689" i="5"/>
  <c r="AE1689" i="5"/>
  <c r="AD1689" i="5"/>
  <c r="AC1689" i="5"/>
  <c r="AB1689" i="5"/>
  <c r="AA1689" i="5"/>
  <c r="Z1689" i="5"/>
  <c r="Y1689" i="5"/>
  <c r="X1689" i="5"/>
  <c r="W1689" i="5"/>
  <c r="V1689" i="5"/>
  <c r="U1689" i="5"/>
  <c r="T1689" i="5"/>
  <c r="AG1688" i="5"/>
  <c r="AF1688" i="5"/>
  <c r="AE1688" i="5"/>
  <c r="AD1688" i="5"/>
  <c r="AC1688" i="5"/>
  <c r="AB1688" i="5"/>
  <c r="AA1688" i="5"/>
  <c r="Z1688" i="5"/>
  <c r="Y1688" i="5"/>
  <c r="X1688" i="5"/>
  <c r="W1688" i="5"/>
  <c r="V1688" i="5"/>
  <c r="U1688" i="5"/>
  <c r="T1688" i="5"/>
  <c r="AG1687" i="5"/>
  <c r="AF1687" i="5"/>
  <c r="AE1687" i="5"/>
  <c r="AD1687" i="5"/>
  <c r="AC1687" i="5"/>
  <c r="AB1687" i="5"/>
  <c r="AA1687" i="5"/>
  <c r="Z1687" i="5"/>
  <c r="Y1687" i="5"/>
  <c r="X1687" i="5"/>
  <c r="W1687" i="5"/>
  <c r="V1687" i="5"/>
  <c r="U1687" i="5"/>
  <c r="T1687" i="5"/>
  <c r="AG1686" i="5"/>
  <c r="AF1686" i="5"/>
  <c r="AE1686" i="5"/>
  <c r="AD1686" i="5"/>
  <c r="AC1686" i="5"/>
  <c r="AB1686" i="5"/>
  <c r="AA1686" i="5"/>
  <c r="Z1686" i="5"/>
  <c r="Y1686" i="5"/>
  <c r="X1686" i="5"/>
  <c r="W1686" i="5"/>
  <c r="V1686" i="5"/>
  <c r="U1686" i="5"/>
  <c r="T1686" i="5"/>
  <c r="AG1685" i="5"/>
  <c r="AF1685" i="5"/>
  <c r="AE1685" i="5"/>
  <c r="AD1685" i="5"/>
  <c r="AC1685" i="5"/>
  <c r="AB1685" i="5"/>
  <c r="AA1685" i="5"/>
  <c r="Z1685" i="5"/>
  <c r="Y1685" i="5"/>
  <c r="X1685" i="5"/>
  <c r="W1685" i="5"/>
  <c r="V1685" i="5"/>
  <c r="U1685" i="5"/>
  <c r="T1685" i="5"/>
  <c r="AG1684" i="5"/>
  <c r="AF1684" i="5"/>
  <c r="AE1684" i="5"/>
  <c r="AD1684" i="5"/>
  <c r="AC1684" i="5"/>
  <c r="AB1684" i="5"/>
  <c r="AA1684" i="5"/>
  <c r="Z1684" i="5"/>
  <c r="Y1684" i="5"/>
  <c r="X1684" i="5"/>
  <c r="W1684" i="5"/>
  <c r="V1684" i="5"/>
  <c r="U1684" i="5"/>
  <c r="T1684" i="5"/>
  <c r="AG1683" i="5"/>
  <c r="AF1683" i="5"/>
  <c r="AE1683" i="5"/>
  <c r="AD1683" i="5"/>
  <c r="AC1683" i="5"/>
  <c r="AB1683" i="5"/>
  <c r="AA1683" i="5"/>
  <c r="Z1683" i="5"/>
  <c r="Y1683" i="5"/>
  <c r="X1683" i="5"/>
  <c r="W1683" i="5"/>
  <c r="V1683" i="5"/>
  <c r="U1683" i="5"/>
  <c r="T1683" i="5"/>
  <c r="AG1682" i="5"/>
  <c r="AF1682" i="5"/>
  <c r="AE1682" i="5"/>
  <c r="AD1682" i="5"/>
  <c r="AC1682" i="5"/>
  <c r="AB1682" i="5"/>
  <c r="AA1682" i="5"/>
  <c r="Z1682" i="5"/>
  <c r="Y1682" i="5"/>
  <c r="X1682" i="5"/>
  <c r="W1682" i="5"/>
  <c r="V1682" i="5"/>
  <c r="U1682" i="5"/>
  <c r="T1682" i="5"/>
  <c r="AG1681" i="5"/>
  <c r="AF1681" i="5"/>
  <c r="AE1681" i="5"/>
  <c r="AD1681" i="5"/>
  <c r="AC1681" i="5"/>
  <c r="AB1681" i="5"/>
  <c r="AA1681" i="5"/>
  <c r="Z1681" i="5"/>
  <c r="Y1681" i="5"/>
  <c r="X1681" i="5"/>
  <c r="W1681" i="5"/>
  <c r="V1681" i="5"/>
  <c r="U1681" i="5"/>
  <c r="T1681" i="5"/>
  <c r="AG1680" i="5"/>
  <c r="AF1680" i="5"/>
  <c r="AE1680" i="5"/>
  <c r="AD1680" i="5"/>
  <c r="AC1680" i="5"/>
  <c r="AB1680" i="5"/>
  <c r="AA1680" i="5"/>
  <c r="Z1680" i="5"/>
  <c r="Y1680" i="5"/>
  <c r="X1680" i="5"/>
  <c r="W1680" i="5"/>
  <c r="V1680" i="5"/>
  <c r="U1680" i="5"/>
  <c r="T1680" i="5"/>
  <c r="AG1679" i="5"/>
  <c r="AF1679" i="5"/>
  <c r="AE1679" i="5"/>
  <c r="AD1679" i="5"/>
  <c r="AC1679" i="5"/>
  <c r="AB1679" i="5"/>
  <c r="AA1679" i="5"/>
  <c r="Z1679" i="5"/>
  <c r="Y1679" i="5"/>
  <c r="X1679" i="5"/>
  <c r="W1679" i="5"/>
  <c r="V1679" i="5"/>
  <c r="U1679" i="5"/>
  <c r="T1679" i="5"/>
  <c r="AG1678" i="5"/>
  <c r="AF1678" i="5"/>
  <c r="AE1678" i="5"/>
  <c r="AD1678" i="5"/>
  <c r="AC1678" i="5"/>
  <c r="AB1678" i="5"/>
  <c r="AA1678" i="5"/>
  <c r="Z1678" i="5"/>
  <c r="Y1678" i="5"/>
  <c r="X1678" i="5"/>
  <c r="W1678" i="5"/>
  <c r="V1678" i="5"/>
  <c r="U1678" i="5"/>
  <c r="T1678" i="5"/>
  <c r="AG1677" i="5"/>
  <c r="AF1677" i="5"/>
  <c r="AE1677" i="5"/>
  <c r="AD1677" i="5"/>
  <c r="AC1677" i="5"/>
  <c r="AB1677" i="5"/>
  <c r="AA1677" i="5"/>
  <c r="Z1677" i="5"/>
  <c r="Y1677" i="5"/>
  <c r="X1677" i="5"/>
  <c r="W1677" i="5"/>
  <c r="V1677" i="5"/>
  <c r="U1677" i="5"/>
  <c r="T1677" i="5"/>
  <c r="AG1676" i="5"/>
  <c r="AF1676" i="5"/>
  <c r="AE1676" i="5"/>
  <c r="AD1676" i="5"/>
  <c r="AC1676" i="5"/>
  <c r="AB1676" i="5"/>
  <c r="AA1676" i="5"/>
  <c r="Z1676" i="5"/>
  <c r="Y1676" i="5"/>
  <c r="X1676" i="5"/>
  <c r="W1676" i="5"/>
  <c r="V1676" i="5"/>
  <c r="U1676" i="5"/>
  <c r="T1676" i="5"/>
  <c r="AG1675" i="5"/>
  <c r="AF1675" i="5"/>
  <c r="AE1675" i="5"/>
  <c r="AD1675" i="5"/>
  <c r="AC1675" i="5"/>
  <c r="AB1675" i="5"/>
  <c r="AA1675" i="5"/>
  <c r="Z1675" i="5"/>
  <c r="Y1675" i="5"/>
  <c r="X1675" i="5"/>
  <c r="W1675" i="5"/>
  <c r="V1675" i="5"/>
  <c r="U1675" i="5"/>
  <c r="T1675" i="5"/>
  <c r="AG1674" i="5"/>
  <c r="AF1674" i="5"/>
  <c r="AE1674" i="5"/>
  <c r="AD1674" i="5"/>
  <c r="AC1674" i="5"/>
  <c r="AB1674" i="5"/>
  <c r="AA1674" i="5"/>
  <c r="Z1674" i="5"/>
  <c r="Y1674" i="5"/>
  <c r="X1674" i="5"/>
  <c r="W1674" i="5"/>
  <c r="V1674" i="5"/>
  <c r="U1674" i="5"/>
  <c r="T1674" i="5"/>
  <c r="AG1673" i="5"/>
  <c r="AF1673" i="5"/>
  <c r="AE1673" i="5"/>
  <c r="AD1673" i="5"/>
  <c r="AC1673" i="5"/>
  <c r="AB1673" i="5"/>
  <c r="AA1673" i="5"/>
  <c r="Z1673" i="5"/>
  <c r="Y1673" i="5"/>
  <c r="X1673" i="5"/>
  <c r="W1673" i="5"/>
  <c r="V1673" i="5"/>
  <c r="U1673" i="5"/>
  <c r="T1673" i="5"/>
  <c r="AG1672" i="5"/>
  <c r="AF1672" i="5"/>
  <c r="AE1672" i="5"/>
  <c r="AD1672" i="5"/>
  <c r="AC1672" i="5"/>
  <c r="AB1672" i="5"/>
  <c r="AA1672" i="5"/>
  <c r="Z1672" i="5"/>
  <c r="Y1672" i="5"/>
  <c r="X1672" i="5"/>
  <c r="W1672" i="5"/>
  <c r="V1672" i="5"/>
  <c r="U1672" i="5"/>
  <c r="T1672" i="5"/>
  <c r="AG1671" i="5"/>
  <c r="AF1671" i="5"/>
  <c r="AE1671" i="5"/>
  <c r="AD1671" i="5"/>
  <c r="AC1671" i="5"/>
  <c r="AB1671" i="5"/>
  <c r="AA1671" i="5"/>
  <c r="Z1671" i="5"/>
  <c r="Y1671" i="5"/>
  <c r="X1671" i="5"/>
  <c r="W1671" i="5"/>
  <c r="V1671" i="5"/>
  <c r="U1671" i="5"/>
  <c r="T1671" i="5"/>
  <c r="AG1670" i="5"/>
  <c r="AF1670" i="5"/>
  <c r="AE1670" i="5"/>
  <c r="AD1670" i="5"/>
  <c r="AC1670" i="5"/>
  <c r="AB1670" i="5"/>
  <c r="AA1670" i="5"/>
  <c r="Z1670" i="5"/>
  <c r="Y1670" i="5"/>
  <c r="X1670" i="5"/>
  <c r="W1670" i="5"/>
  <c r="V1670" i="5"/>
  <c r="U1670" i="5"/>
  <c r="T1670" i="5"/>
  <c r="AG1669" i="5"/>
  <c r="AF1669" i="5"/>
  <c r="AE1669" i="5"/>
  <c r="AD1669" i="5"/>
  <c r="AC1669" i="5"/>
  <c r="AB1669" i="5"/>
  <c r="AA1669" i="5"/>
  <c r="Z1669" i="5"/>
  <c r="Y1669" i="5"/>
  <c r="X1669" i="5"/>
  <c r="W1669" i="5"/>
  <c r="V1669" i="5"/>
  <c r="U1669" i="5"/>
  <c r="T1669" i="5"/>
  <c r="AG1668" i="5"/>
  <c r="AF1668" i="5"/>
  <c r="AE1668" i="5"/>
  <c r="AD1668" i="5"/>
  <c r="AC1668" i="5"/>
  <c r="AB1668" i="5"/>
  <c r="AA1668" i="5"/>
  <c r="Z1668" i="5"/>
  <c r="Y1668" i="5"/>
  <c r="X1668" i="5"/>
  <c r="W1668" i="5"/>
  <c r="V1668" i="5"/>
  <c r="U1668" i="5"/>
  <c r="T1668" i="5"/>
  <c r="AG1667" i="5"/>
  <c r="AF1667" i="5"/>
  <c r="AE1667" i="5"/>
  <c r="AD1667" i="5"/>
  <c r="AC1667" i="5"/>
  <c r="AB1667" i="5"/>
  <c r="AA1667" i="5"/>
  <c r="Z1667" i="5"/>
  <c r="Y1667" i="5"/>
  <c r="X1667" i="5"/>
  <c r="W1667" i="5"/>
  <c r="V1667" i="5"/>
  <c r="U1667" i="5"/>
  <c r="T1667" i="5"/>
  <c r="AG1666" i="5"/>
  <c r="AF1666" i="5"/>
  <c r="AE1666" i="5"/>
  <c r="AD1666" i="5"/>
  <c r="AC1666" i="5"/>
  <c r="AB1666" i="5"/>
  <c r="AA1666" i="5"/>
  <c r="Z1666" i="5"/>
  <c r="Y1666" i="5"/>
  <c r="X1666" i="5"/>
  <c r="W1666" i="5"/>
  <c r="V1666" i="5"/>
  <c r="U1666" i="5"/>
  <c r="T1666" i="5"/>
  <c r="AG1665" i="5"/>
  <c r="AF1665" i="5"/>
  <c r="AE1665" i="5"/>
  <c r="AD1665" i="5"/>
  <c r="AC1665" i="5"/>
  <c r="AB1665" i="5"/>
  <c r="AA1665" i="5"/>
  <c r="Z1665" i="5"/>
  <c r="Y1665" i="5"/>
  <c r="X1665" i="5"/>
  <c r="W1665" i="5"/>
  <c r="V1665" i="5"/>
  <c r="U1665" i="5"/>
  <c r="T1665" i="5"/>
  <c r="AG1664" i="5"/>
  <c r="AF1664" i="5"/>
  <c r="AE1664" i="5"/>
  <c r="AD1664" i="5"/>
  <c r="AC1664" i="5"/>
  <c r="AB1664" i="5"/>
  <c r="AA1664" i="5"/>
  <c r="Z1664" i="5"/>
  <c r="Y1664" i="5"/>
  <c r="X1664" i="5"/>
  <c r="W1664" i="5"/>
  <c r="V1664" i="5"/>
  <c r="U1664" i="5"/>
  <c r="T1664" i="5"/>
  <c r="AG1663" i="5"/>
  <c r="AF1663" i="5"/>
  <c r="AE1663" i="5"/>
  <c r="AD1663" i="5"/>
  <c r="AC1663" i="5"/>
  <c r="AB1663" i="5"/>
  <c r="AA1663" i="5"/>
  <c r="Z1663" i="5"/>
  <c r="Y1663" i="5"/>
  <c r="X1663" i="5"/>
  <c r="W1663" i="5"/>
  <c r="V1663" i="5"/>
  <c r="U1663" i="5"/>
  <c r="T1663" i="5"/>
  <c r="AG1662" i="5"/>
  <c r="AF1662" i="5"/>
  <c r="AE1662" i="5"/>
  <c r="AD1662" i="5"/>
  <c r="AC1662" i="5"/>
  <c r="AB1662" i="5"/>
  <c r="AA1662" i="5"/>
  <c r="Z1662" i="5"/>
  <c r="Y1662" i="5"/>
  <c r="X1662" i="5"/>
  <c r="W1662" i="5"/>
  <c r="V1662" i="5"/>
  <c r="U1662" i="5"/>
  <c r="T1662" i="5"/>
  <c r="AG1661" i="5"/>
  <c r="AF1661" i="5"/>
  <c r="AE1661" i="5"/>
  <c r="AD1661" i="5"/>
  <c r="AC1661" i="5"/>
  <c r="AB1661" i="5"/>
  <c r="AA1661" i="5"/>
  <c r="Z1661" i="5"/>
  <c r="Y1661" i="5"/>
  <c r="X1661" i="5"/>
  <c r="W1661" i="5"/>
  <c r="V1661" i="5"/>
  <c r="U1661" i="5"/>
  <c r="T1661" i="5"/>
  <c r="AG1660" i="5"/>
  <c r="AF1660" i="5"/>
  <c r="AE1660" i="5"/>
  <c r="AD1660" i="5"/>
  <c r="AC1660" i="5"/>
  <c r="AB1660" i="5"/>
  <c r="AA1660" i="5"/>
  <c r="Z1660" i="5"/>
  <c r="Y1660" i="5"/>
  <c r="X1660" i="5"/>
  <c r="W1660" i="5"/>
  <c r="V1660" i="5"/>
  <c r="U1660" i="5"/>
  <c r="T1660" i="5"/>
  <c r="AG1659" i="5"/>
  <c r="AF1659" i="5"/>
  <c r="AE1659" i="5"/>
  <c r="AD1659" i="5"/>
  <c r="AC1659" i="5"/>
  <c r="AB1659" i="5"/>
  <c r="AA1659" i="5"/>
  <c r="Z1659" i="5"/>
  <c r="Y1659" i="5"/>
  <c r="X1659" i="5"/>
  <c r="W1659" i="5"/>
  <c r="V1659" i="5"/>
  <c r="U1659" i="5"/>
  <c r="T1659" i="5"/>
  <c r="AG1658" i="5"/>
  <c r="AF1658" i="5"/>
  <c r="AE1658" i="5"/>
  <c r="AD1658" i="5"/>
  <c r="AC1658" i="5"/>
  <c r="AB1658" i="5"/>
  <c r="AA1658" i="5"/>
  <c r="Z1658" i="5"/>
  <c r="Y1658" i="5"/>
  <c r="X1658" i="5"/>
  <c r="W1658" i="5"/>
  <c r="V1658" i="5"/>
  <c r="U1658" i="5"/>
  <c r="T1658" i="5"/>
  <c r="AG1657" i="5"/>
  <c r="AF1657" i="5"/>
  <c r="AE1657" i="5"/>
  <c r="AD1657" i="5"/>
  <c r="AC1657" i="5"/>
  <c r="AB1657" i="5"/>
  <c r="AA1657" i="5"/>
  <c r="Z1657" i="5"/>
  <c r="Y1657" i="5"/>
  <c r="X1657" i="5"/>
  <c r="W1657" i="5"/>
  <c r="V1657" i="5"/>
  <c r="U1657" i="5"/>
  <c r="T1657" i="5"/>
  <c r="AG1656" i="5"/>
  <c r="AF1656" i="5"/>
  <c r="AE1656" i="5"/>
  <c r="AD1656" i="5"/>
  <c r="AC1656" i="5"/>
  <c r="AB1656" i="5"/>
  <c r="AA1656" i="5"/>
  <c r="Z1656" i="5"/>
  <c r="Y1656" i="5"/>
  <c r="X1656" i="5"/>
  <c r="W1656" i="5"/>
  <c r="V1656" i="5"/>
  <c r="U1656" i="5"/>
  <c r="T1656" i="5"/>
  <c r="AG1655" i="5"/>
  <c r="AF1655" i="5"/>
  <c r="AE1655" i="5"/>
  <c r="AD1655" i="5"/>
  <c r="AC1655" i="5"/>
  <c r="AB1655" i="5"/>
  <c r="AA1655" i="5"/>
  <c r="Z1655" i="5"/>
  <c r="Y1655" i="5"/>
  <c r="X1655" i="5"/>
  <c r="W1655" i="5"/>
  <c r="V1655" i="5"/>
  <c r="U1655" i="5"/>
  <c r="T1655" i="5"/>
  <c r="AG1654" i="5"/>
  <c r="AF1654" i="5"/>
  <c r="AE1654" i="5"/>
  <c r="AD1654" i="5"/>
  <c r="AC1654" i="5"/>
  <c r="AB1654" i="5"/>
  <c r="AA1654" i="5"/>
  <c r="Z1654" i="5"/>
  <c r="Y1654" i="5"/>
  <c r="X1654" i="5"/>
  <c r="W1654" i="5"/>
  <c r="V1654" i="5"/>
  <c r="U1654" i="5"/>
  <c r="T1654" i="5"/>
  <c r="AG1653" i="5"/>
  <c r="AF1653" i="5"/>
  <c r="AE1653" i="5"/>
  <c r="AD1653" i="5"/>
  <c r="AC1653" i="5"/>
  <c r="AB1653" i="5"/>
  <c r="AA1653" i="5"/>
  <c r="Z1653" i="5"/>
  <c r="Y1653" i="5"/>
  <c r="X1653" i="5"/>
  <c r="W1653" i="5"/>
  <c r="V1653" i="5"/>
  <c r="U1653" i="5"/>
  <c r="T1653" i="5"/>
  <c r="AG1652" i="5"/>
  <c r="AF1652" i="5"/>
  <c r="AE1652" i="5"/>
  <c r="AD1652" i="5"/>
  <c r="AC1652" i="5"/>
  <c r="AB1652" i="5"/>
  <c r="AA1652" i="5"/>
  <c r="Z1652" i="5"/>
  <c r="Y1652" i="5"/>
  <c r="X1652" i="5"/>
  <c r="W1652" i="5"/>
  <c r="V1652" i="5"/>
  <c r="U1652" i="5"/>
  <c r="T1652" i="5"/>
  <c r="AG1651" i="5"/>
  <c r="AF1651" i="5"/>
  <c r="AE1651" i="5"/>
  <c r="AD1651" i="5"/>
  <c r="AC1651" i="5"/>
  <c r="AB1651" i="5"/>
  <c r="AA1651" i="5"/>
  <c r="Z1651" i="5"/>
  <c r="Y1651" i="5"/>
  <c r="X1651" i="5"/>
  <c r="W1651" i="5"/>
  <c r="V1651" i="5"/>
  <c r="U1651" i="5"/>
  <c r="T1651" i="5"/>
  <c r="AG1650" i="5"/>
  <c r="AF1650" i="5"/>
  <c r="AE1650" i="5"/>
  <c r="AD1650" i="5"/>
  <c r="AC1650" i="5"/>
  <c r="AB1650" i="5"/>
  <c r="AA1650" i="5"/>
  <c r="Z1650" i="5"/>
  <c r="Y1650" i="5"/>
  <c r="X1650" i="5"/>
  <c r="W1650" i="5"/>
  <c r="V1650" i="5"/>
  <c r="U1650" i="5"/>
  <c r="T1650" i="5"/>
  <c r="AG1649" i="5"/>
  <c r="AF1649" i="5"/>
  <c r="AE1649" i="5"/>
  <c r="AD1649" i="5"/>
  <c r="AC1649" i="5"/>
  <c r="AB1649" i="5"/>
  <c r="AA1649" i="5"/>
  <c r="Z1649" i="5"/>
  <c r="Y1649" i="5"/>
  <c r="X1649" i="5"/>
  <c r="W1649" i="5"/>
  <c r="V1649" i="5"/>
  <c r="U1649" i="5"/>
  <c r="T1649" i="5"/>
  <c r="AG1648" i="5"/>
  <c r="AF1648" i="5"/>
  <c r="AE1648" i="5"/>
  <c r="AD1648" i="5"/>
  <c r="AC1648" i="5"/>
  <c r="AB1648" i="5"/>
  <c r="AA1648" i="5"/>
  <c r="Z1648" i="5"/>
  <c r="Y1648" i="5"/>
  <c r="X1648" i="5"/>
  <c r="W1648" i="5"/>
  <c r="V1648" i="5"/>
  <c r="U1648" i="5"/>
  <c r="T1648" i="5"/>
  <c r="AG1647" i="5"/>
  <c r="AF1647" i="5"/>
  <c r="AE1647" i="5"/>
  <c r="AD1647" i="5"/>
  <c r="AC1647" i="5"/>
  <c r="AB1647" i="5"/>
  <c r="AA1647" i="5"/>
  <c r="Z1647" i="5"/>
  <c r="Y1647" i="5"/>
  <c r="X1647" i="5"/>
  <c r="W1647" i="5"/>
  <c r="V1647" i="5"/>
  <c r="U1647" i="5"/>
  <c r="T1647" i="5"/>
  <c r="AG1646" i="5"/>
  <c r="AF1646" i="5"/>
  <c r="AE1646" i="5"/>
  <c r="AD1646" i="5"/>
  <c r="AC1646" i="5"/>
  <c r="AB1646" i="5"/>
  <c r="AA1646" i="5"/>
  <c r="Z1646" i="5"/>
  <c r="Y1646" i="5"/>
  <c r="X1646" i="5"/>
  <c r="W1646" i="5"/>
  <c r="V1646" i="5"/>
  <c r="U1646" i="5"/>
  <c r="T1646" i="5"/>
  <c r="AG1645" i="5"/>
  <c r="AF1645" i="5"/>
  <c r="AE1645" i="5"/>
  <c r="AD1645" i="5"/>
  <c r="AC1645" i="5"/>
  <c r="AB1645" i="5"/>
  <c r="AA1645" i="5"/>
  <c r="Z1645" i="5"/>
  <c r="Y1645" i="5"/>
  <c r="X1645" i="5"/>
  <c r="W1645" i="5"/>
  <c r="V1645" i="5"/>
  <c r="U1645" i="5"/>
  <c r="T1645" i="5"/>
  <c r="AG1644" i="5"/>
  <c r="AF1644" i="5"/>
  <c r="AE1644" i="5"/>
  <c r="AD1644" i="5"/>
  <c r="AC1644" i="5"/>
  <c r="AB1644" i="5"/>
  <c r="AA1644" i="5"/>
  <c r="Z1644" i="5"/>
  <c r="Y1644" i="5"/>
  <c r="X1644" i="5"/>
  <c r="W1644" i="5"/>
  <c r="V1644" i="5"/>
  <c r="U1644" i="5"/>
  <c r="T1644" i="5"/>
  <c r="AG1643" i="5"/>
  <c r="AF1643" i="5"/>
  <c r="AE1643" i="5"/>
  <c r="AD1643" i="5"/>
  <c r="AC1643" i="5"/>
  <c r="AB1643" i="5"/>
  <c r="AA1643" i="5"/>
  <c r="Z1643" i="5"/>
  <c r="Y1643" i="5"/>
  <c r="X1643" i="5"/>
  <c r="W1643" i="5"/>
  <c r="V1643" i="5"/>
  <c r="U1643" i="5"/>
  <c r="T1643" i="5"/>
  <c r="AG1642" i="5"/>
  <c r="AF1642" i="5"/>
  <c r="AE1642" i="5"/>
  <c r="AD1642" i="5"/>
  <c r="AC1642" i="5"/>
  <c r="AB1642" i="5"/>
  <c r="AA1642" i="5"/>
  <c r="Z1642" i="5"/>
  <c r="Y1642" i="5"/>
  <c r="X1642" i="5"/>
  <c r="W1642" i="5"/>
  <c r="V1642" i="5"/>
  <c r="U1642" i="5"/>
  <c r="T1642" i="5"/>
  <c r="AG1641" i="5"/>
  <c r="AF1641" i="5"/>
  <c r="AE1641" i="5"/>
  <c r="AD1641" i="5"/>
  <c r="AC1641" i="5"/>
  <c r="AB1641" i="5"/>
  <c r="AA1641" i="5"/>
  <c r="Z1641" i="5"/>
  <c r="Y1641" i="5"/>
  <c r="X1641" i="5"/>
  <c r="W1641" i="5"/>
  <c r="V1641" i="5"/>
  <c r="U1641" i="5"/>
  <c r="T1641" i="5"/>
  <c r="AG1640" i="5"/>
  <c r="AF1640" i="5"/>
  <c r="AE1640" i="5"/>
  <c r="AD1640" i="5"/>
  <c r="AC1640" i="5"/>
  <c r="AB1640" i="5"/>
  <c r="AA1640" i="5"/>
  <c r="Z1640" i="5"/>
  <c r="Y1640" i="5"/>
  <c r="X1640" i="5"/>
  <c r="W1640" i="5"/>
  <c r="V1640" i="5"/>
  <c r="U1640" i="5"/>
  <c r="T1640" i="5"/>
  <c r="AG1639" i="5"/>
  <c r="AF1639" i="5"/>
  <c r="AE1639" i="5"/>
  <c r="AD1639" i="5"/>
  <c r="AC1639" i="5"/>
  <c r="AB1639" i="5"/>
  <c r="AA1639" i="5"/>
  <c r="Z1639" i="5"/>
  <c r="Y1639" i="5"/>
  <c r="X1639" i="5"/>
  <c r="W1639" i="5"/>
  <c r="V1639" i="5"/>
  <c r="U1639" i="5"/>
  <c r="T1639" i="5"/>
  <c r="AG1638" i="5"/>
  <c r="AF1638" i="5"/>
  <c r="AE1638" i="5"/>
  <c r="AD1638" i="5"/>
  <c r="AC1638" i="5"/>
  <c r="AB1638" i="5"/>
  <c r="AA1638" i="5"/>
  <c r="Z1638" i="5"/>
  <c r="Y1638" i="5"/>
  <c r="X1638" i="5"/>
  <c r="W1638" i="5"/>
  <c r="V1638" i="5"/>
  <c r="U1638" i="5"/>
  <c r="T1638" i="5"/>
  <c r="AG1637" i="5"/>
  <c r="AF1637" i="5"/>
  <c r="AE1637" i="5"/>
  <c r="AD1637" i="5"/>
  <c r="AC1637" i="5"/>
  <c r="AB1637" i="5"/>
  <c r="AA1637" i="5"/>
  <c r="Z1637" i="5"/>
  <c r="Y1637" i="5"/>
  <c r="X1637" i="5"/>
  <c r="W1637" i="5"/>
  <c r="V1637" i="5"/>
  <c r="U1637" i="5"/>
  <c r="T1637" i="5"/>
  <c r="AG1636" i="5"/>
  <c r="AF1636" i="5"/>
  <c r="AE1636" i="5"/>
  <c r="AD1636" i="5"/>
  <c r="AC1636" i="5"/>
  <c r="AB1636" i="5"/>
  <c r="AA1636" i="5"/>
  <c r="Z1636" i="5"/>
  <c r="Y1636" i="5"/>
  <c r="X1636" i="5"/>
  <c r="W1636" i="5"/>
  <c r="V1636" i="5"/>
  <c r="U1636" i="5"/>
  <c r="T1636" i="5"/>
  <c r="AG1635" i="5"/>
  <c r="AF1635" i="5"/>
  <c r="AE1635" i="5"/>
  <c r="AD1635" i="5"/>
  <c r="AC1635" i="5"/>
  <c r="AB1635" i="5"/>
  <c r="AA1635" i="5"/>
  <c r="Z1635" i="5"/>
  <c r="Y1635" i="5"/>
  <c r="X1635" i="5"/>
  <c r="W1635" i="5"/>
  <c r="V1635" i="5"/>
  <c r="U1635" i="5"/>
  <c r="T1635" i="5"/>
  <c r="AG1634" i="5"/>
  <c r="AF1634" i="5"/>
  <c r="AE1634" i="5"/>
  <c r="AD1634" i="5"/>
  <c r="AC1634" i="5"/>
  <c r="AB1634" i="5"/>
  <c r="AA1634" i="5"/>
  <c r="Z1634" i="5"/>
  <c r="Y1634" i="5"/>
  <c r="X1634" i="5"/>
  <c r="W1634" i="5"/>
  <c r="V1634" i="5"/>
  <c r="U1634" i="5"/>
  <c r="T1634" i="5"/>
  <c r="AG1633" i="5"/>
  <c r="AF1633" i="5"/>
  <c r="AE1633" i="5"/>
  <c r="AD1633" i="5"/>
  <c r="AC1633" i="5"/>
  <c r="AB1633" i="5"/>
  <c r="AA1633" i="5"/>
  <c r="Z1633" i="5"/>
  <c r="Y1633" i="5"/>
  <c r="X1633" i="5"/>
  <c r="W1633" i="5"/>
  <c r="V1633" i="5"/>
  <c r="U1633" i="5"/>
  <c r="T1633" i="5"/>
  <c r="AG1632" i="5"/>
  <c r="AF1632" i="5"/>
  <c r="AE1632" i="5"/>
  <c r="AD1632" i="5"/>
  <c r="AC1632" i="5"/>
  <c r="AB1632" i="5"/>
  <c r="AA1632" i="5"/>
  <c r="Z1632" i="5"/>
  <c r="Y1632" i="5"/>
  <c r="X1632" i="5"/>
  <c r="W1632" i="5"/>
  <c r="V1632" i="5"/>
  <c r="U1632" i="5"/>
  <c r="T1632" i="5"/>
  <c r="AG1631" i="5"/>
  <c r="AF1631" i="5"/>
  <c r="AE1631" i="5"/>
  <c r="AD1631" i="5"/>
  <c r="AC1631" i="5"/>
  <c r="AB1631" i="5"/>
  <c r="AA1631" i="5"/>
  <c r="Z1631" i="5"/>
  <c r="Y1631" i="5"/>
  <c r="X1631" i="5"/>
  <c r="W1631" i="5"/>
  <c r="V1631" i="5"/>
  <c r="U1631" i="5"/>
  <c r="T1631" i="5"/>
  <c r="AG1630" i="5"/>
  <c r="AF1630" i="5"/>
  <c r="AE1630" i="5"/>
  <c r="AD1630" i="5"/>
  <c r="AC1630" i="5"/>
  <c r="AB1630" i="5"/>
  <c r="AA1630" i="5"/>
  <c r="Z1630" i="5"/>
  <c r="Y1630" i="5"/>
  <c r="X1630" i="5"/>
  <c r="W1630" i="5"/>
  <c r="V1630" i="5"/>
  <c r="U1630" i="5"/>
  <c r="T1630" i="5"/>
  <c r="AG1629" i="5"/>
  <c r="AF1629" i="5"/>
  <c r="AE1629" i="5"/>
  <c r="AD1629" i="5"/>
  <c r="AC1629" i="5"/>
  <c r="AB1629" i="5"/>
  <c r="AA1629" i="5"/>
  <c r="Z1629" i="5"/>
  <c r="Y1629" i="5"/>
  <c r="X1629" i="5"/>
  <c r="W1629" i="5"/>
  <c r="V1629" i="5"/>
  <c r="U1629" i="5"/>
  <c r="T1629" i="5"/>
  <c r="AG1628" i="5"/>
  <c r="AF1628" i="5"/>
  <c r="AE1628" i="5"/>
  <c r="AD1628" i="5"/>
  <c r="AC1628" i="5"/>
  <c r="AB1628" i="5"/>
  <c r="AA1628" i="5"/>
  <c r="Z1628" i="5"/>
  <c r="Y1628" i="5"/>
  <c r="X1628" i="5"/>
  <c r="W1628" i="5"/>
  <c r="V1628" i="5"/>
  <c r="U1628" i="5"/>
  <c r="T1628" i="5"/>
  <c r="AG1627" i="5"/>
  <c r="AF1627" i="5"/>
  <c r="AE1627" i="5"/>
  <c r="AD1627" i="5"/>
  <c r="AC1627" i="5"/>
  <c r="AB1627" i="5"/>
  <c r="AA1627" i="5"/>
  <c r="Z1627" i="5"/>
  <c r="Y1627" i="5"/>
  <c r="X1627" i="5"/>
  <c r="W1627" i="5"/>
  <c r="V1627" i="5"/>
  <c r="U1627" i="5"/>
  <c r="T1627" i="5"/>
  <c r="AG1626" i="5"/>
  <c r="AF1626" i="5"/>
  <c r="AE1626" i="5"/>
  <c r="AD1626" i="5"/>
  <c r="AC1626" i="5"/>
  <c r="AB1626" i="5"/>
  <c r="AA1626" i="5"/>
  <c r="Z1626" i="5"/>
  <c r="Y1626" i="5"/>
  <c r="X1626" i="5"/>
  <c r="W1626" i="5"/>
  <c r="V1626" i="5"/>
  <c r="U1626" i="5"/>
  <c r="T1626" i="5"/>
  <c r="AG1625" i="5"/>
  <c r="AF1625" i="5"/>
  <c r="AE1625" i="5"/>
  <c r="AD1625" i="5"/>
  <c r="AC1625" i="5"/>
  <c r="AB1625" i="5"/>
  <c r="AA1625" i="5"/>
  <c r="Z1625" i="5"/>
  <c r="Y1625" i="5"/>
  <c r="X1625" i="5"/>
  <c r="W1625" i="5"/>
  <c r="V1625" i="5"/>
  <c r="U1625" i="5"/>
  <c r="T1625" i="5"/>
  <c r="AG1624" i="5"/>
  <c r="AF1624" i="5"/>
  <c r="AE1624" i="5"/>
  <c r="AD1624" i="5"/>
  <c r="AC1624" i="5"/>
  <c r="AB1624" i="5"/>
  <c r="AA1624" i="5"/>
  <c r="Z1624" i="5"/>
  <c r="Y1624" i="5"/>
  <c r="X1624" i="5"/>
  <c r="W1624" i="5"/>
  <c r="V1624" i="5"/>
  <c r="U1624" i="5"/>
  <c r="T1624" i="5"/>
  <c r="AG1623" i="5"/>
  <c r="AF1623" i="5"/>
  <c r="AE1623" i="5"/>
  <c r="AD1623" i="5"/>
  <c r="AC1623" i="5"/>
  <c r="AB1623" i="5"/>
  <c r="AA1623" i="5"/>
  <c r="Z1623" i="5"/>
  <c r="Y1623" i="5"/>
  <c r="X1623" i="5"/>
  <c r="W1623" i="5"/>
  <c r="V1623" i="5"/>
  <c r="U1623" i="5"/>
  <c r="T1623" i="5"/>
  <c r="AG1622" i="5"/>
  <c r="AF1622" i="5"/>
  <c r="AE1622" i="5"/>
  <c r="AD1622" i="5"/>
  <c r="AC1622" i="5"/>
  <c r="AB1622" i="5"/>
  <c r="AA1622" i="5"/>
  <c r="Z1622" i="5"/>
  <c r="Y1622" i="5"/>
  <c r="X1622" i="5"/>
  <c r="W1622" i="5"/>
  <c r="V1622" i="5"/>
  <c r="U1622" i="5"/>
  <c r="T1622" i="5"/>
  <c r="AG1621" i="5"/>
  <c r="AF1621" i="5"/>
  <c r="AE1621" i="5"/>
  <c r="AD1621" i="5"/>
  <c r="AC1621" i="5"/>
  <c r="AB1621" i="5"/>
  <c r="AA1621" i="5"/>
  <c r="Z1621" i="5"/>
  <c r="Y1621" i="5"/>
  <c r="X1621" i="5"/>
  <c r="W1621" i="5"/>
  <c r="V1621" i="5"/>
  <c r="U1621" i="5"/>
  <c r="T1621" i="5"/>
  <c r="AG1620" i="5"/>
  <c r="AF1620" i="5"/>
  <c r="AE1620" i="5"/>
  <c r="AD1620" i="5"/>
  <c r="AC1620" i="5"/>
  <c r="AB1620" i="5"/>
  <c r="AA1620" i="5"/>
  <c r="Z1620" i="5"/>
  <c r="Y1620" i="5"/>
  <c r="X1620" i="5"/>
  <c r="W1620" i="5"/>
  <c r="V1620" i="5"/>
  <c r="U1620" i="5"/>
  <c r="T1620" i="5"/>
  <c r="AG1619" i="5"/>
  <c r="AF1619" i="5"/>
  <c r="AE1619" i="5"/>
  <c r="AD1619" i="5"/>
  <c r="AC1619" i="5"/>
  <c r="AB1619" i="5"/>
  <c r="AA1619" i="5"/>
  <c r="Z1619" i="5"/>
  <c r="Y1619" i="5"/>
  <c r="X1619" i="5"/>
  <c r="W1619" i="5"/>
  <c r="V1619" i="5"/>
  <c r="U1619" i="5"/>
  <c r="T1619" i="5"/>
  <c r="AG1618" i="5"/>
  <c r="AF1618" i="5"/>
  <c r="AE1618" i="5"/>
  <c r="AD1618" i="5"/>
  <c r="AC1618" i="5"/>
  <c r="AB1618" i="5"/>
  <c r="AA1618" i="5"/>
  <c r="Z1618" i="5"/>
  <c r="Y1618" i="5"/>
  <c r="X1618" i="5"/>
  <c r="W1618" i="5"/>
  <c r="V1618" i="5"/>
  <c r="U1618" i="5"/>
  <c r="T1618" i="5"/>
  <c r="AG1617" i="5"/>
  <c r="AF1617" i="5"/>
  <c r="AE1617" i="5"/>
  <c r="AD1617" i="5"/>
  <c r="AC1617" i="5"/>
  <c r="AB1617" i="5"/>
  <c r="AA1617" i="5"/>
  <c r="Z1617" i="5"/>
  <c r="Y1617" i="5"/>
  <c r="X1617" i="5"/>
  <c r="W1617" i="5"/>
  <c r="V1617" i="5"/>
  <c r="U1617" i="5"/>
  <c r="T1617" i="5"/>
  <c r="AG1616" i="5"/>
  <c r="AF1616" i="5"/>
  <c r="AE1616" i="5"/>
  <c r="AD1616" i="5"/>
  <c r="AC1616" i="5"/>
  <c r="AB1616" i="5"/>
  <c r="AA1616" i="5"/>
  <c r="Z1616" i="5"/>
  <c r="Y1616" i="5"/>
  <c r="X1616" i="5"/>
  <c r="W1616" i="5"/>
  <c r="V1616" i="5"/>
  <c r="U1616" i="5"/>
  <c r="T1616" i="5"/>
  <c r="AG1615" i="5"/>
  <c r="AF1615" i="5"/>
  <c r="AE1615" i="5"/>
  <c r="AD1615" i="5"/>
  <c r="AC1615" i="5"/>
  <c r="AB1615" i="5"/>
  <c r="AA1615" i="5"/>
  <c r="Z1615" i="5"/>
  <c r="Y1615" i="5"/>
  <c r="X1615" i="5"/>
  <c r="W1615" i="5"/>
  <c r="V1615" i="5"/>
  <c r="U1615" i="5"/>
  <c r="T1615" i="5"/>
  <c r="AG1614" i="5"/>
  <c r="AF1614" i="5"/>
  <c r="AE1614" i="5"/>
  <c r="AD1614" i="5"/>
  <c r="AC1614" i="5"/>
  <c r="AB1614" i="5"/>
  <c r="AA1614" i="5"/>
  <c r="Z1614" i="5"/>
  <c r="Y1614" i="5"/>
  <c r="X1614" i="5"/>
  <c r="W1614" i="5"/>
  <c r="V1614" i="5"/>
  <c r="U1614" i="5"/>
  <c r="T1614" i="5"/>
  <c r="AG1613" i="5"/>
  <c r="AF1613" i="5"/>
  <c r="AE1613" i="5"/>
  <c r="AD1613" i="5"/>
  <c r="AC1613" i="5"/>
  <c r="AB1613" i="5"/>
  <c r="AA1613" i="5"/>
  <c r="Z1613" i="5"/>
  <c r="Y1613" i="5"/>
  <c r="X1613" i="5"/>
  <c r="W1613" i="5"/>
  <c r="V1613" i="5"/>
  <c r="U1613" i="5"/>
  <c r="T1613" i="5"/>
  <c r="AG1612" i="5"/>
  <c r="AF1612" i="5"/>
  <c r="AE1612" i="5"/>
  <c r="AD1612" i="5"/>
  <c r="AC1612" i="5"/>
  <c r="AB1612" i="5"/>
  <c r="AA1612" i="5"/>
  <c r="Z1612" i="5"/>
  <c r="Y1612" i="5"/>
  <c r="X1612" i="5"/>
  <c r="W1612" i="5"/>
  <c r="V1612" i="5"/>
  <c r="U1612" i="5"/>
  <c r="T1612" i="5"/>
  <c r="AG1611" i="5"/>
  <c r="AF1611" i="5"/>
  <c r="AE1611" i="5"/>
  <c r="AD1611" i="5"/>
  <c r="AC1611" i="5"/>
  <c r="AB1611" i="5"/>
  <c r="AA1611" i="5"/>
  <c r="Z1611" i="5"/>
  <c r="Y1611" i="5"/>
  <c r="X1611" i="5"/>
  <c r="W1611" i="5"/>
  <c r="V1611" i="5"/>
  <c r="U1611" i="5"/>
  <c r="T1611" i="5"/>
  <c r="AG1610" i="5"/>
  <c r="AF1610" i="5"/>
  <c r="AE1610" i="5"/>
  <c r="AD1610" i="5"/>
  <c r="AC1610" i="5"/>
  <c r="AB1610" i="5"/>
  <c r="AA1610" i="5"/>
  <c r="Z1610" i="5"/>
  <c r="Y1610" i="5"/>
  <c r="X1610" i="5"/>
  <c r="W1610" i="5"/>
  <c r="V1610" i="5"/>
  <c r="U1610" i="5"/>
  <c r="T1610" i="5"/>
  <c r="AG1609" i="5"/>
  <c r="AF1609" i="5"/>
  <c r="AE1609" i="5"/>
  <c r="AD1609" i="5"/>
  <c r="AC1609" i="5"/>
  <c r="AB1609" i="5"/>
  <c r="AA1609" i="5"/>
  <c r="Z1609" i="5"/>
  <c r="Y1609" i="5"/>
  <c r="X1609" i="5"/>
  <c r="W1609" i="5"/>
  <c r="V1609" i="5"/>
  <c r="U1609" i="5"/>
  <c r="T1609" i="5"/>
  <c r="AG1608" i="5"/>
  <c r="AF1608" i="5"/>
  <c r="AE1608" i="5"/>
  <c r="AD1608" i="5"/>
  <c r="AC1608" i="5"/>
  <c r="AB1608" i="5"/>
  <c r="AA1608" i="5"/>
  <c r="Z1608" i="5"/>
  <c r="Y1608" i="5"/>
  <c r="X1608" i="5"/>
  <c r="W1608" i="5"/>
  <c r="V1608" i="5"/>
  <c r="U1608" i="5"/>
  <c r="T1608" i="5"/>
  <c r="AG1607" i="5"/>
  <c r="AF1607" i="5"/>
  <c r="AE1607" i="5"/>
  <c r="AD1607" i="5"/>
  <c r="AC1607" i="5"/>
  <c r="AB1607" i="5"/>
  <c r="AA1607" i="5"/>
  <c r="Z1607" i="5"/>
  <c r="Y1607" i="5"/>
  <c r="X1607" i="5"/>
  <c r="W1607" i="5"/>
  <c r="V1607" i="5"/>
  <c r="U1607" i="5"/>
  <c r="T1607" i="5"/>
  <c r="AG1606" i="5"/>
  <c r="AF1606" i="5"/>
  <c r="AE1606" i="5"/>
  <c r="AD1606" i="5"/>
  <c r="AC1606" i="5"/>
  <c r="AB1606" i="5"/>
  <c r="AA1606" i="5"/>
  <c r="Z1606" i="5"/>
  <c r="Y1606" i="5"/>
  <c r="X1606" i="5"/>
  <c r="W1606" i="5"/>
  <c r="V1606" i="5"/>
  <c r="U1606" i="5"/>
  <c r="T1606" i="5"/>
  <c r="AG1605" i="5"/>
  <c r="AF1605" i="5"/>
  <c r="AE1605" i="5"/>
  <c r="AD1605" i="5"/>
  <c r="AC1605" i="5"/>
  <c r="AB1605" i="5"/>
  <c r="AA1605" i="5"/>
  <c r="Z1605" i="5"/>
  <c r="Y1605" i="5"/>
  <c r="X1605" i="5"/>
  <c r="W1605" i="5"/>
  <c r="V1605" i="5"/>
  <c r="U1605" i="5"/>
  <c r="T1605" i="5"/>
  <c r="AG1604" i="5"/>
  <c r="AF1604" i="5"/>
  <c r="AE1604" i="5"/>
  <c r="AD1604" i="5"/>
  <c r="AC1604" i="5"/>
  <c r="AB1604" i="5"/>
  <c r="AA1604" i="5"/>
  <c r="Z1604" i="5"/>
  <c r="Y1604" i="5"/>
  <c r="X1604" i="5"/>
  <c r="W1604" i="5"/>
  <c r="V1604" i="5"/>
  <c r="U1604" i="5"/>
  <c r="T1604" i="5"/>
  <c r="AG1603" i="5"/>
  <c r="AF1603" i="5"/>
  <c r="AE1603" i="5"/>
  <c r="AD1603" i="5"/>
  <c r="AC1603" i="5"/>
  <c r="AB1603" i="5"/>
  <c r="AA1603" i="5"/>
  <c r="Z1603" i="5"/>
  <c r="Y1603" i="5"/>
  <c r="X1603" i="5"/>
  <c r="W1603" i="5"/>
  <c r="V1603" i="5"/>
  <c r="U1603" i="5"/>
  <c r="T1603" i="5"/>
  <c r="AG1602" i="5"/>
  <c r="AF1602" i="5"/>
  <c r="AE1602" i="5"/>
  <c r="AD1602" i="5"/>
  <c r="AC1602" i="5"/>
  <c r="AB1602" i="5"/>
  <c r="AA1602" i="5"/>
  <c r="Z1602" i="5"/>
  <c r="Y1602" i="5"/>
  <c r="X1602" i="5"/>
  <c r="W1602" i="5"/>
  <c r="V1602" i="5"/>
  <c r="U1602" i="5"/>
  <c r="T1602" i="5"/>
  <c r="AG1601" i="5"/>
  <c r="AF1601" i="5"/>
  <c r="AE1601" i="5"/>
  <c r="AD1601" i="5"/>
  <c r="AC1601" i="5"/>
  <c r="AB1601" i="5"/>
  <c r="AA1601" i="5"/>
  <c r="Z1601" i="5"/>
  <c r="Y1601" i="5"/>
  <c r="X1601" i="5"/>
  <c r="W1601" i="5"/>
  <c r="V1601" i="5"/>
  <c r="U1601" i="5"/>
  <c r="T1601" i="5"/>
  <c r="AG1600" i="5"/>
  <c r="AF1600" i="5"/>
  <c r="AE1600" i="5"/>
  <c r="AD1600" i="5"/>
  <c r="AC1600" i="5"/>
  <c r="AB1600" i="5"/>
  <c r="AA1600" i="5"/>
  <c r="Z1600" i="5"/>
  <c r="Y1600" i="5"/>
  <c r="X1600" i="5"/>
  <c r="W1600" i="5"/>
  <c r="V1600" i="5"/>
  <c r="U1600" i="5"/>
  <c r="T1600" i="5"/>
  <c r="AG1599" i="5"/>
  <c r="AF1599" i="5"/>
  <c r="AE1599" i="5"/>
  <c r="AD1599" i="5"/>
  <c r="AC1599" i="5"/>
  <c r="AB1599" i="5"/>
  <c r="AA1599" i="5"/>
  <c r="Z1599" i="5"/>
  <c r="Y1599" i="5"/>
  <c r="X1599" i="5"/>
  <c r="W1599" i="5"/>
  <c r="V1599" i="5"/>
  <c r="U1599" i="5"/>
  <c r="T1599" i="5"/>
  <c r="AG1598" i="5"/>
  <c r="AF1598" i="5"/>
  <c r="AE1598" i="5"/>
  <c r="AD1598" i="5"/>
  <c r="AC1598" i="5"/>
  <c r="AB1598" i="5"/>
  <c r="AA1598" i="5"/>
  <c r="Z1598" i="5"/>
  <c r="Y1598" i="5"/>
  <c r="X1598" i="5"/>
  <c r="W1598" i="5"/>
  <c r="V1598" i="5"/>
  <c r="U1598" i="5"/>
  <c r="T1598" i="5"/>
  <c r="AG1597" i="5"/>
  <c r="AF1597" i="5"/>
  <c r="AE1597" i="5"/>
  <c r="AD1597" i="5"/>
  <c r="AC1597" i="5"/>
  <c r="AB1597" i="5"/>
  <c r="AA1597" i="5"/>
  <c r="Z1597" i="5"/>
  <c r="Y1597" i="5"/>
  <c r="X1597" i="5"/>
  <c r="W1597" i="5"/>
  <c r="V1597" i="5"/>
  <c r="U1597" i="5"/>
  <c r="T1597" i="5"/>
  <c r="AG1596" i="5"/>
  <c r="AF1596" i="5"/>
  <c r="AE1596" i="5"/>
  <c r="AD1596" i="5"/>
  <c r="AC1596" i="5"/>
  <c r="AB1596" i="5"/>
  <c r="AA1596" i="5"/>
  <c r="Z1596" i="5"/>
  <c r="Y1596" i="5"/>
  <c r="X1596" i="5"/>
  <c r="W1596" i="5"/>
  <c r="V1596" i="5"/>
  <c r="U1596" i="5"/>
  <c r="T1596" i="5"/>
  <c r="AG1595" i="5"/>
  <c r="AF1595" i="5"/>
  <c r="AE1595" i="5"/>
  <c r="AD1595" i="5"/>
  <c r="AC1595" i="5"/>
  <c r="AB1595" i="5"/>
  <c r="AA1595" i="5"/>
  <c r="Z1595" i="5"/>
  <c r="Y1595" i="5"/>
  <c r="X1595" i="5"/>
  <c r="W1595" i="5"/>
  <c r="V1595" i="5"/>
  <c r="U1595" i="5"/>
  <c r="T1595" i="5"/>
  <c r="AG1594" i="5"/>
  <c r="AF1594" i="5"/>
  <c r="AE1594" i="5"/>
  <c r="AD1594" i="5"/>
  <c r="AC1594" i="5"/>
  <c r="AB1594" i="5"/>
  <c r="AA1594" i="5"/>
  <c r="Z1594" i="5"/>
  <c r="Y1594" i="5"/>
  <c r="X1594" i="5"/>
  <c r="W1594" i="5"/>
  <c r="V1594" i="5"/>
  <c r="U1594" i="5"/>
  <c r="T1594" i="5"/>
  <c r="AG1593" i="5"/>
  <c r="AF1593" i="5"/>
  <c r="AE1593" i="5"/>
  <c r="AD1593" i="5"/>
  <c r="AC1593" i="5"/>
  <c r="AB1593" i="5"/>
  <c r="AA1593" i="5"/>
  <c r="Z1593" i="5"/>
  <c r="Y1593" i="5"/>
  <c r="X1593" i="5"/>
  <c r="W1593" i="5"/>
  <c r="V1593" i="5"/>
  <c r="U1593" i="5"/>
  <c r="T1593" i="5"/>
  <c r="AG1592" i="5"/>
  <c r="AF1592" i="5"/>
  <c r="AE1592" i="5"/>
  <c r="AD1592" i="5"/>
  <c r="AC1592" i="5"/>
  <c r="AB1592" i="5"/>
  <c r="AA1592" i="5"/>
  <c r="Z1592" i="5"/>
  <c r="Y1592" i="5"/>
  <c r="X1592" i="5"/>
  <c r="W1592" i="5"/>
  <c r="V1592" i="5"/>
  <c r="U1592" i="5"/>
  <c r="T1592" i="5"/>
  <c r="AG1591" i="5"/>
  <c r="AF1591" i="5"/>
  <c r="AE1591" i="5"/>
  <c r="AD1591" i="5"/>
  <c r="AC1591" i="5"/>
  <c r="AB1591" i="5"/>
  <c r="AA1591" i="5"/>
  <c r="Z1591" i="5"/>
  <c r="Y1591" i="5"/>
  <c r="X1591" i="5"/>
  <c r="W1591" i="5"/>
  <c r="V1591" i="5"/>
  <c r="U1591" i="5"/>
  <c r="T1591" i="5"/>
  <c r="AG1590" i="5"/>
  <c r="AF1590" i="5"/>
  <c r="AE1590" i="5"/>
  <c r="AD1590" i="5"/>
  <c r="AC1590" i="5"/>
  <c r="AB1590" i="5"/>
  <c r="AA1590" i="5"/>
  <c r="Z1590" i="5"/>
  <c r="Y1590" i="5"/>
  <c r="X1590" i="5"/>
  <c r="W1590" i="5"/>
  <c r="V1590" i="5"/>
  <c r="U1590" i="5"/>
  <c r="T1590" i="5"/>
  <c r="AG1589" i="5"/>
  <c r="AF1589" i="5"/>
  <c r="AE1589" i="5"/>
  <c r="AD1589" i="5"/>
  <c r="AC1589" i="5"/>
  <c r="AB1589" i="5"/>
  <c r="AA1589" i="5"/>
  <c r="Z1589" i="5"/>
  <c r="Y1589" i="5"/>
  <c r="X1589" i="5"/>
  <c r="W1589" i="5"/>
  <c r="V1589" i="5"/>
  <c r="U1589" i="5"/>
  <c r="T1589" i="5"/>
  <c r="AG1588" i="5"/>
  <c r="AF1588" i="5"/>
  <c r="AE1588" i="5"/>
  <c r="AD1588" i="5"/>
  <c r="AC1588" i="5"/>
  <c r="AB1588" i="5"/>
  <c r="AA1588" i="5"/>
  <c r="Z1588" i="5"/>
  <c r="Y1588" i="5"/>
  <c r="X1588" i="5"/>
  <c r="W1588" i="5"/>
  <c r="V1588" i="5"/>
  <c r="U1588" i="5"/>
  <c r="T1588" i="5"/>
  <c r="AG1587" i="5"/>
  <c r="AF1587" i="5"/>
  <c r="AE1587" i="5"/>
  <c r="AD1587" i="5"/>
  <c r="AC1587" i="5"/>
  <c r="AB1587" i="5"/>
  <c r="AA1587" i="5"/>
  <c r="Z1587" i="5"/>
  <c r="Y1587" i="5"/>
  <c r="X1587" i="5"/>
  <c r="W1587" i="5"/>
  <c r="V1587" i="5"/>
  <c r="U1587" i="5"/>
  <c r="T1587" i="5"/>
  <c r="AG1586" i="5"/>
  <c r="AF1586" i="5"/>
  <c r="AE1586" i="5"/>
  <c r="AD1586" i="5"/>
  <c r="AC1586" i="5"/>
  <c r="AB1586" i="5"/>
  <c r="AA1586" i="5"/>
  <c r="Z1586" i="5"/>
  <c r="Y1586" i="5"/>
  <c r="X1586" i="5"/>
  <c r="W1586" i="5"/>
  <c r="V1586" i="5"/>
  <c r="U1586" i="5"/>
  <c r="T1586" i="5"/>
  <c r="AG1585" i="5"/>
  <c r="AF1585" i="5"/>
  <c r="AE1585" i="5"/>
  <c r="AD1585" i="5"/>
  <c r="AC1585" i="5"/>
  <c r="AB1585" i="5"/>
  <c r="AA1585" i="5"/>
  <c r="Z1585" i="5"/>
  <c r="Y1585" i="5"/>
  <c r="X1585" i="5"/>
  <c r="W1585" i="5"/>
  <c r="V1585" i="5"/>
  <c r="U1585" i="5"/>
  <c r="T1585" i="5"/>
  <c r="AG1584" i="5"/>
  <c r="AF1584" i="5"/>
  <c r="AE1584" i="5"/>
  <c r="AD1584" i="5"/>
  <c r="AC1584" i="5"/>
  <c r="AB1584" i="5"/>
  <c r="AA1584" i="5"/>
  <c r="Z1584" i="5"/>
  <c r="Y1584" i="5"/>
  <c r="X1584" i="5"/>
  <c r="W1584" i="5"/>
  <c r="V1584" i="5"/>
  <c r="U1584" i="5"/>
  <c r="T1584" i="5"/>
  <c r="AG1583" i="5"/>
  <c r="AF1583" i="5"/>
  <c r="AE1583" i="5"/>
  <c r="AD1583" i="5"/>
  <c r="AC1583" i="5"/>
  <c r="AB1583" i="5"/>
  <c r="AA1583" i="5"/>
  <c r="Z1583" i="5"/>
  <c r="Y1583" i="5"/>
  <c r="X1583" i="5"/>
  <c r="W1583" i="5"/>
  <c r="V1583" i="5"/>
  <c r="U1583" i="5"/>
  <c r="T1583" i="5"/>
  <c r="AG1582" i="5"/>
  <c r="AF1582" i="5"/>
  <c r="AE1582" i="5"/>
  <c r="AD1582" i="5"/>
  <c r="AC1582" i="5"/>
  <c r="AB1582" i="5"/>
  <c r="AA1582" i="5"/>
  <c r="Z1582" i="5"/>
  <c r="Y1582" i="5"/>
  <c r="X1582" i="5"/>
  <c r="W1582" i="5"/>
  <c r="V1582" i="5"/>
  <c r="U1582" i="5"/>
  <c r="T1582" i="5"/>
  <c r="AG1581" i="5"/>
  <c r="AF1581" i="5"/>
  <c r="AE1581" i="5"/>
  <c r="AD1581" i="5"/>
  <c r="AC1581" i="5"/>
  <c r="AB1581" i="5"/>
  <c r="AA1581" i="5"/>
  <c r="Z1581" i="5"/>
  <c r="Y1581" i="5"/>
  <c r="X1581" i="5"/>
  <c r="W1581" i="5"/>
  <c r="V1581" i="5"/>
  <c r="U1581" i="5"/>
  <c r="T1581" i="5"/>
  <c r="AG1580" i="5"/>
  <c r="AF1580" i="5"/>
  <c r="AE1580" i="5"/>
  <c r="AD1580" i="5"/>
  <c r="AC1580" i="5"/>
  <c r="AB1580" i="5"/>
  <c r="AA1580" i="5"/>
  <c r="Z1580" i="5"/>
  <c r="Y1580" i="5"/>
  <c r="X1580" i="5"/>
  <c r="W1580" i="5"/>
  <c r="V1580" i="5"/>
  <c r="U1580" i="5"/>
  <c r="T1580" i="5"/>
  <c r="AG1579" i="5"/>
  <c r="AF1579" i="5"/>
  <c r="AE1579" i="5"/>
  <c r="AD1579" i="5"/>
  <c r="AC1579" i="5"/>
  <c r="AB1579" i="5"/>
  <c r="AA1579" i="5"/>
  <c r="Z1579" i="5"/>
  <c r="Y1579" i="5"/>
  <c r="X1579" i="5"/>
  <c r="W1579" i="5"/>
  <c r="V1579" i="5"/>
  <c r="U1579" i="5"/>
  <c r="T1579" i="5"/>
  <c r="AG1578" i="5"/>
  <c r="AF1578" i="5"/>
  <c r="AE1578" i="5"/>
  <c r="AD1578" i="5"/>
  <c r="AC1578" i="5"/>
  <c r="AB1578" i="5"/>
  <c r="AA1578" i="5"/>
  <c r="Z1578" i="5"/>
  <c r="Y1578" i="5"/>
  <c r="X1578" i="5"/>
  <c r="W1578" i="5"/>
  <c r="V1578" i="5"/>
  <c r="U1578" i="5"/>
  <c r="T1578" i="5"/>
  <c r="AG1577" i="5"/>
  <c r="AF1577" i="5"/>
  <c r="AE1577" i="5"/>
  <c r="AD1577" i="5"/>
  <c r="AC1577" i="5"/>
  <c r="AB1577" i="5"/>
  <c r="AA1577" i="5"/>
  <c r="Z1577" i="5"/>
  <c r="Y1577" i="5"/>
  <c r="X1577" i="5"/>
  <c r="W1577" i="5"/>
  <c r="V1577" i="5"/>
  <c r="U1577" i="5"/>
  <c r="T1577" i="5"/>
  <c r="AG1576" i="5"/>
  <c r="AF1576" i="5"/>
  <c r="AE1576" i="5"/>
  <c r="AD1576" i="5"/>
  <c r="AC1576" i="5"/>
  <c r="AB1576" i="5"/>
  <c r="AA1576" i="5"/>
  <c r="Z1576" i="5"/>
  <c r="Y1576" i="5"/>
  <c r="X1576" i="5"/>
  <c r="W1576" i="5"/>
  <c r="V1576" i="5"/>
  <c r="U1576" i="5"/>
  <c r="T1576" i="5"/>
  <c r="AG1575" i="5"/>
  <c r="AF1575" i="5"/>
  <c r="AE1575" i="5"/>
  <c r="AD1575" i="5"/>
  <c r="AC1575" i="5"/>
  <c r="AB1575" i="5"/>
  <c r="AA1575" i="5"/>
  <c r="Z1575" i="5"/>
  <c r="Y1575" i="5"/>
  <c r="X1575" i="5"/>
  <c r="W1575" i="5"/>
  <c r="V1575" i="5"/>
  <c r="U1575" i="5"/>
  <c r="T1575" i="5"/>
  <c r="AG1574" i="5"/>
  <c r="AF1574" i="5"/>
  <c r="AE1574" i="5"/>
  <c r="AD1574" i="5"/>
  <c r="AC1574" i="5"/>
  <c r="AB1574" i="5"/>
  <c r="AA1574" i="5"/>
  <c r="Z1574" i="5"/>
  <c r="Y1574" i="5"/>
  <c r="X1574" i="5"/>
  <c r="W1574" i="5"/>
  <c r="V1574" i="5"/>
  <c r="U1574" i="5"/>
  <c r="T1574" i="5"/>
  <c r="AG1573" i="5"/>
  <c r="AF1573" i="5"/>
  <c r="AE1573" i="5"/>
  <c r="AD1573" i="5"/>
  <c r="AC1573" i="5"/>
  <c r="AB1573" i="5"/>
  <c r="AA1573" i="5"/>
  <c r="Z1573" i="5"/>
  <c r="Y1573" i="5"/>
  <c r="X1573" i="5"/>
  <c r="W1573" i="5"/>
  <c r="V1573" i="5"/>
  <c r="U1573" i="5"/>
  <c r="T1573" i="5"/>
  <c r="AG1572" i="5"/>
  <c r="AF1572" i="5"/>
  <c r="AE1572" i="5"/>
  <c r="AD1572" i="5"/>
  <c r="AC1572" i="5"/>
  <c r="AB1572" i="5"/>
  <c r="AA1572" i="5"/>
  <c r="Z1572" i="5"/>
  <c r="Y1572" i="5"/>
  <c r="X1572" i="5"/>
  <c r="W1572" i="5"/>
  <c r="V1572" i="5"/>
  <c r="U1572" i="5"/>
  <c r="T1572" i="5"/>
  <c r="AG1571" i="5"/>
  <c r="AF1571" i="5"/>
  <c r="AE1571" i="5"/>
  <c r="AD1571" i="5"/>
  <c r="AC1571" i="5"/>
  <c r="AB1571" i="5"/>
  <c r="AA1571" i="5"/>
  <c r="Z1571" i="5"/>
  <c r="Y1571" i="5"/>
  <c r="X1571" i="5"/>
  <c r="W1571" i="5"/>
  <c r="V1571" i="5"/>
  <c r="U1571" i="5"/>
  <c r="T1571" i="5"/>
  <c r="AG1570" i="5"/>
  <c r="AF1570" i="5"/>
  <c r="AE1570" i="5"/>
  <c r="AD1570" i="5"/>
  <c r="AC1570" i="5"/>
  <c r="AB1570" i="5"/>
  <c r="AA1570" i="5"/>
  <c r="Z1570" i="5"/>
  <c r="Y1570" i="5"/>
  <c r="X1570" i="5"/>
  <c r="W1570" i="5"/>
  <c r="V1570" i="5"/>
  <c r="U1570" i="5"/>
  <c r="T1570" i="5"/>
  <c r="AG1569" i="5"/>
  <c r="AF1569" i="5"/>
  <c r="AE1569" i="5"/>
  <c r="AD1569" i="5"/>
  <c r="AC1569" i="5"/>
  <c r="AB1569" i="5"/>
  <c r="AA1569" i="5"/>
  <c r="Z1569" i="5"/>
  <c r="Y1569" i="5"/>
  <c r="X1569" i="5"/>
  <c r="W1569" i="5"/>
  <c r="V1569" i="5"/>
  <c r="U1569" i="5"/>
  <c r="T1569" i="5"/>
  <c r="AG1568" i="5"/>
  <c r="AF1568" i="5"/>
  <c r="AE1568" i="5"/>
  <c r="AD1568" i="5"/>
  <c r="AC1568" i="5"/>
  <c r="AB1568" i="5"/>
  <c r="AA1568" i="5"/>
  <c r="Z1568" i="5"/>
  <c r="Y1568" i="5"/>
  <c r="X1568" i="5"/>
  <c r="W1568" i="5"/>
  <c r="V1568" i="5"/>
  <c r="U1568" i="5"/>
  <c r="T1568" i="5"/>
  <c r="AG1567" i="5"/>
  <c r="AF1567" i="5"/>
  <c r="AE1567" i="5"/>
  <c r="AD1567" i="5"/>
  <c r="AC1567" i="5"/>
  <c r="AB1567" i="5"/>
  <c r="AA1567" i="5"/>
  <c r="Z1567" i="5"/>
  <c r="Y1567" i="5"/>
  <c r="X1567" i="5"/>
  <c r="W1567" i="5"/>
  <c r="V1567" i="5"/>
  <c r="U1567" i="5"/>
  <c r="T1567" i="5"/>
  <c r="AG1566" i="5"/>
  <c r="AF1566" i="5"/>
  <c r="AE1566" i="5"/>
  <c r="AD1566" i="5"/>
  <c r="AC1566" i="5"/>
  <c r="AB1566" i="5"/>
  <c r="AA1566" i="5"/>
  <c r="Z1566" i="5"/>
  <c r="Y1566" i="5"/>
  <c r="X1566" i="5"/>
  <c r="W1566" i="5"/>
  <c r="V1566" i="5"/>
  <c r="U1566" i="5"/>
  <c r="T1566" i="5"/>
  <c r="AG1565" i="5"/>
  <c r="AF1565" i="5"/>
  <c r="AE1565" i="5"/>
  <c r="AD1565" i="5"/>
  <c r="AC1565" i="5"/>
  <c r="AB1565" i="5"/>
  <c r="AA1565" i="5"/>
  <c r="Z1565" i="5"/>
  <c r="Y1565" i="5"/>
  <c r="X1565" i="5"/>
  <c r="W1565" i="5"/>
  <c r="V1565" i="5"/>
  <c r="U1565" i="5"/>
  <c r="T1565" i="5"/>
  <c r="AG1564" i="5"/>
  <c r="AF1564" i="5"/>
  <c r="AE1564" i="5"/>
  <c r="AD1564" i="5"/>
  <c r="AC1564" i="5"/>
  <c r="AB1564" i="5"/>
  <c r="AA1564" i="5"/>
  <c r="Z1564" i="5"/>
  <c r="Y1564" i="5"/>
  <c r="X1564" i="5"/>
  <c r="W1564" i="5"/>
  <c r="V1564" i="5"/>
  <c r="U1564" i="5"/>
  <c r="T1564" i="5"/>
  <c r="AG1563" i="5"/>
  <c r="AF1563" i="5"/>
  <c r="AE1563" i="5"/>
  <c r="AD1563" i="5"/>
  <c r="AC1563" i="5"/>
  <c r="AB1563" i="5"/>
  <c r="AA1563" i="5"/>
  <c r="Z1563" i="5"/>
  <c r="Y1563" i="5"/>
  <c r="X1563" i="5"/>
  <c r="W1563" i="5"/>
  <c r="V1563" i="5"/>
  <c r="U1563" i="5"/>
  <c r="T1563" i="5"/>
  <c r="AG1562" i="5"/>
  <c r="AF1562" i="5"/>
  <c r="AE1562" i="5"/>
  <c r="AD1562" i="5"/>
  <c r="AC1562" i="5"/>
  <c r="AB1562" i="5"/>
  <c r="AA1562" i="5"/>
  <c r="Z1562" i="5"/>
  <c r="Y1562" i="5"/>
  <c r="X1562" i="5"/>
  <c r="W1562" i="5"/>
  <c r="V1562" i="5"/>
  <c r="U1562" i="5"/>
  <c r="T1562" i="5"/>
  <c r="AG1561" i="5"/>
  <c r="AF1561" i="5"/>
  <c r="AE1561" i="5"/>
  <c r="AD1561" i="5"/>
  <c r="AC1561" i="5"/>
  <c r="AB1561" i="5"/>
  <c r="AA1561" i="5"/>
  <c r="Z1561" i="5"/>
  <c r="Y1561" i="5"/>
  <c r="X1561" i="5"/>
  <c r="W1561" i="5"/>
  <c r="V1561" i="5"/>
  <c r="U1561" i="5"/>
  <c r="T1561" i="5"/>
  <c r="AG1560" i="5"/>
  <c r="AF1560" i="5"/>
  <c r="AE1560" i="5"/>
  <c r="AD1560" i="5"/>
  <c r="AC1560" i="5"/>
  <c r="AB1560" i="5"/>
  <c r="AA1560" i="5"/>
  <c r="Z1560" i="5"/>
  <c r="Y1560" i="5"/>
  <c r="X1560" i="5"/>
  <c r="W1560" i="5"/>
  <c r="V1560" i="5"/>
  <c r="U1560" i="5"/>
  <c r="T1560" i="5"/>
  <c r="AG1559" i="5"/>
  <c r="AF1559" i="5"/>
  <c r="AE1559" i="5"/>
  <c r="AD1559" i="5"/>
  <c r="AC1559" i="5"/>
  <c r="AB1559" i="5"/>
  <c r="AA1559" i="5"/>
  <c r="Z1559" i="5"/>
  <c r="Y1559" i="5"/>
  <c r="X1559" i="5"/>
  <c r="W1559" i="5"/>
  <c r="V1559" i="5"/>
  <c r="U1559" i="5"/>
  <c r="T1559" i="5"/>
  <c r="AG1558" i="5"/>
  <c r="AF1558" i="5"/>
  <c r="AE1558" i="5"/>
  <c r="AD1558" i="5"/>
  <c r="AC1558" i="5"/>
  <c r="AB1558" i="5"/>
  <c r="AA1558" i="5"/>
  <c r="Z1558" i="5"/>
  <c r="Y1558" i="5"/>
  <c r="X1558" i="5"/>
  <c r="W1558" i="5"/>
  <c r="V1558" i="5"/>
  <c r="U1558" i="5"/>
  <c r="T1558" i="5"/>
  <c r="AG1557" i="5"/>
  <c r="AF1557" i="5"/>
  <c r="AE1557" i="5"/>
  <c r="AD1557" i="5"/>
  <c r="AC1557" i="5"/>
  <c r="AB1557" i="5"/>
  <c r="AA1557" i="5"/>
  <c r="Z1557" i="5"/>
  <c r="Y1557" i="5"/>
  <c r="X1557" i="5"/>
  <c r="W1557" i="5"/>
  <c r="V1557" i="5"/>
  <c r="U1557" i="5"/>
  <c r="T1557" i="5"/>
  <c r="AG1556" i="5"/>
  <c r="AF1556" i="5"/>
  <c r="AE1556" i="5"/>
  <c r="AD1556" i="5"/>
  <c r="AC1556" i="5"/>
  <c r="AB1556" i="5"/>
  <c r="AA1556" i="5"/>
  <c r="Z1556" i="5"/>
  <c r="Y1556" i="5"/>
  <c r="X1556" i="5"/>
  <c r="W1556" i="5"/>
  <c r="V1556" i="5"/>
  <c r="U1556" i="5"/>
  <c r="T1556" i="5"/>
  <c r="AG1555" i="5"/>
  <c r="AF1555" i="5"/>
  <c r="AE1555" i="5"/>
  <c r="AD1555" i="5"/>
  <c r="AC1555" i="5"/>
  <c r="AB1555" i="5"/>
  <c r="AA1555" i="5"/>
  <c r="Z1555" i="5"/>
  <c r="Y1555" i="5"/>
  <c r="X1555" i="5"/>
  <c r="W1555" i="5"/>
  <c r="V1555" i="5"/>
  <c r="U1555" i="5"/>
  <c r="T1555" i="5"/>
  <c r="AG1554" i="5"/>
  <c r="AF1554" i="5"/>
  <c r="AE1554" i="5"/>
  <c r="AD1554" i="5"/>
  <c r="AC1554" i="5"/>
  <c r="AB1554" i="5"/>
  <c r="AA1554" i="5"/>
  <c r="Z1554" i="5"/>
  <c r="Y1554" i="5"/>
  <c r="X1554" i="5"/>
  <c r="W1554" i="5"/>
  <c r="V1554" i="5"/>
  <c r="U1554" i="5"/>
  <c r="T1554" i="5"/>
  <c r="AG1553" i="5"/>
  <c r="AF1553" i="5"/>
  <c r="AE1553" i="5"/>
  <c r="AD1553" i="5"/>
  <c r="AC1553" i="5"/>
  <c r="AB1553" i="5"/>
  <c r="AA1553" i="5"/>
  <c r="Z1553" i="5"/>
  <c r="Y1553" i="5"/>
  <c r="X1553" i="5"/>
  <c r="W1553" i="5"/>
  <c r="V1553" i="5"/>
  <c r="U1553" i="5"/>
  <c r="T1553" i="5"/>
  <c r="AG1552" i="5"/>
  <c r="AF1552" i="5"/>
  <c r="AE1552" i="5"/>
  <c r="AD1552" i="5"/>
  <c r="AC1552" i="5"/>
  <c r="AB1552" i="5"/>
  <c r="AA1552" i="5"/>
  <c r="Z1552" i="5"/>
  <c r="Y1552" i="5"/>
  <c r="X1552" i="5"/>
  <c r="W1552" i="5"/>
  <c r="V1552" i="5"/>
  <c r="U1552" i="5"/>
  <c r="T1552" i="5"/>
  <c r="AG1551" i="5"/>
  <c r="AF1551" i="5"/>
  <c r="AE1551" i="5"/>
  <c r="AD1551" i="5"/>
  <c r="AC1551" i="5"/>
  <c r="AB1551" i="5"/>
  <c r="AA1551" i="5"/>
  <c r="Z1551" i="5"/>
  <c r="Y1551" i="5"/>
  <c r="X1551" i="5"/>
  <c r="W1551" i="5"/>
  <c r="V1551" i="5"/>
  <c r="U1551" i="5"/>
  <c r="T1551" i="5"/>
  <c r="AG1550" i="5"/>
  <c r="AF1550" i="5"/>
  <c r="AE1550" i="5"/>
  <c r="AD1550" i="5"/>
  <c r="AC1550" i="5"/>
  <c r="AB1550" i="5"/>
  <c r="AA1550" i="5"/>
  <c r="Z1550" i="5"/>
  <c r="Y1550" i="5"/>
  <c r="X1550" i="5"/>
  <c r="W1550" i="5"/>
  <c r="V1550" i="5"/>
  <c r="U1550" i="5"/>
  <c r="T1550" i="5"/>
  <c r="AG1549" i="5"/>
  <c r="AF1549" i="5"/>
  <c r="AE1549" i="5"/>
  <c r="AD1549" i="5"/>
  <c r="AC1549" i="5"/>
  <c r="AB1549" i="5"/>
  <c r="AA1549" i="5"/>
  <c r="Z1549" i="5"/>
  <c r="Y1549" i="5"/>
  <c r="X1549" i="5"/>
  <c r="W1549" i="5"/>
  <c r="V1549" i="5"/>
  <c r="U1549" i="5"/>
  <c r="T1549" i="5"/>
  <c r="AG1548" i="5"/>
  <c r="AF1548" i="5"/>
  <c r="AE1548" i="5"/>
  <c r="AD1548" i="5"/>
  <c r="AC1548" i="5"/>
  <c r="AB1548" i="5"/>
  <c r="AA1548" i="5"/>
  <c r="Z1548" i="5"/>
  <c r="Y1548" i="5"/>
  <c r="X1548" i="5"/>
  <c r="W1548" i="5"/>
  <c r="V1548" i="5"/>
  <c r="U1548" i="5"/>
  <c r="T1548" i="5"/>
  <c r="AG1547" i="5"/>
  <c r="AF1547" i="5"/>
  <c r="AE1547" i="5"/>
  <c r="AD1547" i="5"/>
  <c r="AC1547" i="5"/>
  <c r="AB1547" i="5"/>
  <c r="AA1547" i="5"/>
  <c r="Z1547" i="5"/>
  <c r="Y1547" i="5"/>
  <c r="X1547" i="5"/>
  <c r="W1547" i="5"/>
  <c r="V1547" i="5"/>
  <c r="U1547" i="5"/>
  <c r="T1547" i="5"/>
  <c r="AG1546" i="5"/>
  <c r="AF1546" i="5"/>
  <c r="AE1546" i="5"/>
  <c r="AD1546" i="5"/>
  <c r="AC1546" i="5"/>
  <c r="AB1546" i="5"/>
  <c r="AA1546" i="5"/>
  <c r="Z1546" i="5"/>
  <c r="Y1546" i="5"/>
  <c r="X1546" i="5"/>
  <c r="W1546" i="5"/>
  <c r="V1546" i="5"/>
  <c r="U1546" i="5"/>
  <c r="T1546" i="5"/>
  <c r="AG1545" i="5"/>
  <c r="AF1545" i="5"/>
  <c r="AE1545" i="5"/>
  <c r="AD1545" i="5"/>
  <c r="AC1545" i="5"/>
  <c r="AB1545" i="5"/>
  <c r="AA1545" i="5"/>
  <c r="Z1545" i="5"/>
  <c r="Y1545" i="5"/>
  <c r="X1545" i="5"/>
  <c r="W1545" i="5"/>
  <c r="V1545" i="5"/>
  <c r="U1545" i="5"/>
  <c r="T1545" i="5"/>
  <c r="AG1544" i="5"/>
  <c r="AF1544" i="5"/>
  <c r="AE1544" i="5"/>
  <c r="AD1544" i="5"/>
  <c r="AC1544" i="5"/>
  <c r="AB1544" i="5"/>
  <c r="AA1544" i="5"/>
  <c r="Z1544" i="5"/>
  <c r="Y1544" i="5"/>
  <c r="X1544" i="5"/>
  <c r="W1544" i="5"/>
  <c r="V1544" i="5"/>
  <c r="U1544" i="5"/>
  <c r="T1544" i="5"/>
  <c r="AG1543" i="5"/>
  <c r="AF1543" i="5"/>
  <c r="AE1543" i="5"/>
  <c r="AD1543" i="5"/>
  <c r="AC1543" i="5"/>
  <c r="AB1543" i="5"/>
  <c r="AA1543" i="5"/>
  <c r="Z1543" i="5"/>
  <c r="Y1543" i="5"/>
  <c r="X1543" i="5"/>
  <c r="W1543" i="5"/>
  <c r="V1543" i="5"/>
  <c r="U1543" i="5"/>
  <c r="T1543" i="5"/>
  <c r="AG1542" i="5"/>
  <c r="AF1542" i="5"/>
  <c r="AE1542" i="5"/>
  <c r="AD1542" i="5"/>
  <c r="AC1542" i="5"/>
  <c r="AB1542" i="5"/>
  <c r="AA1542" i="5"/>
  <c r="Z1542" i="5"/>
  <c r="Y1542" i="5"/>
  <c r="X1542" i="5"/>
  <c r="W1542" i="5"/>
  <c r="V1542" i="5"/>
  <c r="U1542" i="5"/>
  <c r="T1542" i="5"/>
  <c r="AG1541" i="5"/>
  <c r="AF1541" i="5"/>
  <c r="AE1541" i="5"/>
  <c r="AD1541" i="5"/>
  <c r="AC1541" i="5"/>
  <c r="AB1541" i="5"/>
  <c r="AA1541" i="5"/>
  <c r="Z1541" i="5"/>
  <c r="Y1541" i="5"/>
  <c r="X1541" i="5"/>
  <c r="W1541" i="5"/>
  <c r="V1541" i="5"/>
  <c r="U1541" i="5"/>
  <c r="T1541" i="5"/>
  <c r="AG1540" i="5"/>
  <c r="AF1540" i="5"/>
  <c r="AE1540" i="5"/>
  <c r="AD1540" i="5"/>
  <c r="AC1540" i="5"/>
  <c r="AB1540" i="5"/>
  <c r="AA1540" i="5"/>
  <c r="Z1540" i="5"/>
  <c r="Y1540" i="5"/>
  <c r="X1540" i="5"/>
  <c r="W1540" i="5"/>
  <c r="V1540" i="5"/>
  <c r="U1540" i="5"/>
  <c r="T1540" i="5"/>
  <c r="AG1539" i="5"/>
  <c r="AF1539" i="5"/>
  <c r="AE1539" i="5"/>
  <c r="AD1539" i="5"/>
  <c r="AC1539" i="5"/>
  <c r="AB1539" i="5"/>
  <c r="AA1539" i="5"/>
  <c r="Z1539" i="5"/>
  <c r="Y1539" i="5"/>
  <c r="X1539" i="5"/>
  <c r="W1539" i="5"/>
  <c r="V1539" i="5"/>
  <c r="U1539" i="5"/>
  <c r="T1539" i="5"/>
  <c r="AG1538" i="5"/>
  <c r="AF1538" i="5"/>
  <c r="AE1538" i="5"/>
  <c r="AD1538" i="5"/>
  <c r="AC1538" i="5"/>
  <c r="AB1538" i="5"/>
  <c r="AA1538" i="5"/>
  <c r="Z1538" i="5"/>
  <c r="Y1538" i="5"/>
  <c r="X1538" i="5"/>
  <c r="W1538" i="5"/>
  <c r="V1538" i="5"/>
  <c r="U1538" i="5"/>
  <c r="T1538" i="5"/>
  <c r="AG1537" i="5"/>
  <c r="AF1537" i="5"/>
  <c r="AE1537" i="5"/>
  <c r="AD1537" i="5"/>
  <c r="AC1537" i="5"/>
  <c r="AB1537" i="5"/>
  <c r="AA1537" i="5"/>
  <c r="Z1537" i="5"/>
  <c r="Y1537" i="5"/>
  <c r="X1537" i="5"/>
  <c r="W1537" i="5"/>
  <c r="V1537" i="5"/>
  <c r="U1537" i="5"/>
  <c r="T1537" i="5"/>
  <c r="AG1536" i="5"/>
  <c r="AF1536" i="5"/>
  <c r="AE1536" i="5"/>
  <c r="AD1536" i="5"/>
  <c r="AC1536" i="5"/>
  <c r="AB1536" i="5"/>
  <c r="AA1536" i="5"/>
  <c r="Z1536" i="5"/>
  <c r="Y1536" i="5"/>
  <c r="X1536" i="5"/>
  <c r="W1536" i="5"/>
  <c r="V1536" i="5"/>
  <c r="U1536" i="5"/>
  <c r="T1536" i="5"/>
  <c r="AG1535" i="5"/>
  <c r="AF1535" i="5"/>
  <c r="AE1535" i="5"/>
  <c r="AD1535" i="5"/>
  <c r="AC1535" i="5"/>
  <c r="AB1535" i="5"/>
  <c r="AA1535" i="5"/>
  <c r="Z1535" i="5"/>
  <c r="Y1535" i="5"/>
  <c r="X1535" i="5"/>
  <c r="W1535" i="5"/>
  <c r="V1535" i="5"/>
  <c r="U1535" i="5"/>
  <c r="T1535" i="5"/>
  <c r="AG1534" i="5"/>
  <c r="AF1534" i="5"/>
  <c r="AE1534" i="5"/>
  <c r="AD1534" i="5"/>
  <c r="AC1534" i="5"/>
  <c r="AB1534" i="5"/>
  <c r="AA1534" i="5"/>
  <c r="Z1534" i="5"/>
  <c r="Y1534" i="5"/>
  <c r="X1534" i="5"/>
  <c r="W1534" i="5"/>
  <c r="V1534" i="5"/>
  <c r="U1534" i="5"/>
  <c r="T1534" i="5"/>
  <c r="AG1533" i="5"/>
  <c r="AF1533" i="5"/>
  <c r="AE1533" i="5"/>
  <c r="AD1533" i="5"/>
  <c r="AC1533" i="5"/>
  <c r="AB1533" i="5"/>
  <c r="AA1533" i="5"/>
  <c r="Z1533" i="5"/>
  <c r="Y1533" i="5"/>
  <c r="X1533" i="5"/>
  <c r="W1533" i="5"/>
  <c r="V1533" i="5"/>
  <c r="U1533" i="5"/>
  <c r="T1533" i="5"/>
  <c r="AG1532" i="5"/>
  <c r="AF1532" i="5"/>
  <c r="AE1532" i="5"/>
  <c r="AD1532" i="5"/>
  <c r="AC1532" i="5"/>
  <c r="AB1532" i="5"/>
  <c r="AA1532" i="5"/>
  <c r="Z1532" i="5"/>
  <c r="Y1532" i="5"/>
  <c r="X1532" i="5"/>
  <c r="W1532" i="5"/>
  <c r="V1532" i="5"/>
  <c r="U1532" i="5"/>
  <c r="T1532" i="5"/>
  <c r="AG1531" i="5"/>
  <c r="AF1531" i="5"/>
  <c r="AE1531" i="5"/>
  <c r="AD1531" i="5"/>
  <c r="AC1531" i="5"/>
  <c r="AB1531" i="5"/>
  <c r="AA1531" i="5"/>
  <c r="Z1531" i="5"/>
  <c r="Y1531" i="5"/>
  <c r="X1531" i="5"/>
  <c r="W1531" i="5"/>
  <c r="V1531" i="5"/>
  <c r="U1531" i="5"/>
  <c r="T1531" i="5"/>
  <c r="AG1530" i="5"/>
  <c r="AF1530" i="5"/>
  <c r="AE1530" i="5"/>
  <c r="AD1530" i="5"/>
  <c r="AC1530" i="5"/>
  <c r="AB1530" i="5"/>
  <c r="AA1530" i="5"/>
  <c r="Z1530" i="5"/>
  <c r="Y1530" i="5"/>
  <c r="X1530" i="5"/>
  <c r="W1530" i="5"/>
  <c r="V1530" i="5"/>
  <c r="U1530" i="5"/>
  <c r="T1530" i="5"/>
  <c r="AG1529" i="5"/>
  <c r="AF1529" i="5"/>
  <c r="AE1529" i="5"/>
  <c r="AD1529" i="5"/>
  <c r="AC1529" i="5"/>
  <c r="AB1529" i="5"/>
  <c r="AA1529" i="5"/>
  <c r="Z1529" i="5"/>
  <c r="Y1529" i="5"/>
  <c r="X1529" i="5"/>
  <c r="W1529" i="5"/>
  <c r="V1529" i="5"/>
  <c r="U1529" i="5"/>
  <c r="T1529" i="5"/>
  <c r="AG1528" i="5"/>
  <c r="AF1528" i="5"/>
  <c r="AE1528" i="5"/>
  <c r="AD1528" i="5"/>
  <c r="AC1528" i="5"/>
  <c r="AB1528" i="5"/>
  <c r="AA1528" i="5"/>
  <c r="Z1528" i="5"/>
  <c r="Y1528" i="5"/>
  <c r="X1528" i="5"/>
  <c r="W1528" i="5"/>
  <c r="V1528" i="5"/>
  <c r="U1528" i="5"/>
  <c r="T1528" i="5"/>
  <c r="AG1527" i="5"/>
  <c r="AF1527" i="5"/>
  <c r="AE1527" i="5"/>
  <c r="AD1527" i="5"/>
  <c r="AC1527" i="5"/>
  <c r="AB1527" i="5"/>
  <c r="AA1527" i="5"/>
  <c r="Z1527" i="5"/>
  <c r="Y1527" i="5"/>
  <c r="X1527" i="5"/>
  <c r="W1527" i="5"/>
  <c r="V1527" i="5"/>
  <c r="U1527" i="5"/>
  <c r="T1527" i="5"/>
  <c r="AG1526" i="5"/>
  <c r="AF1526" i="5"/>
  <c r="AE1526" i="5"/>
  <c r="AD1526" i="5"/>
  <c r="AC1526" i="5"/>
  <c r="AB1526" i="5"/>
  <c r="AA1526" i="5"/>
  <c r="Z1526" i="5"/>
  <c r="Y1526" i="5"/>
  <c r="X1526" i="5"/>
  <c r="W1526" i="5"/>
  <c r="V1526" i="5"/>
  <c r="U1526" i="5"/>
  <c r="T1526" i="5"/>
  <c r="AG1525" i="5"/>
  <c r="AF1525" i="5"/>
  <c r="AE1525" i="5"/>
  <c r="AD1525" i="5"/>
  <c r="AC1525" i="5"/>
  <c r="AB1525" i="5"/>
  <c r="AA1525" i="5"/>
  <c r="Z1525" i="5"/>
  <c r="Y1525" i="5"/>
  <c r="X1525" i="5"/>
  <c r="W1525" i="5"/>
  <c r="V1525" i="5"/>
  <c r="U1525" i="5"/>
  <c r="T1525" i="5"/>
  <c r="AG1524" i="5"/>
  <c r="AF1524" i="5"/>
  <c r="AE1524" i="5"/>
  <c r="AD1524" i="5"/>
  <c r="AC1524" i="5"/>
  <c r="AB1524" i="5"/>
  <c r="AA1524" i="5"/>
  <c r="Z1524" i="5"/>
  <c r="Y1524" i="5"/>
  <c r="X1524" i="5"/>
  <c r="W1524" i="5"/>
  <c r="V1524" i="5"/>
  <c r="U1524" i="5"/>
  <c r="T1524" i="5"/>
  <c r="AG1523" i="5"/>
  <c r="AF1523" i="5"/>
  <c r="AE1523" i="5"/>
  <c r="AD1523" i="5"/>
  <c r="AC1523" i="5"/>
  <c r="AB1523" i="5"/>
  <c r="AA1523" i="5"/>
  <c r="Z1523" i="5"/>
  <c r="Y1523" i="5"/>
  <c r="X1523" i="5"/>
  <c r="W1523" i="5"/>
  <c r="V1523" i="5"/>
  <c r="U1523" i="5"/>
  <c r="T1523" i="5"/>
  <c r="AG1522" i="5"/>
  <c r="AF1522" i="5"/>
  <c r="AE1522" i="5"/>
  <c r="AD1522" i="5"/>
  <c r="AC1522" i="5"/>
  <c r="AB1522" i="5"/>
  <c r="AA1522" i="5"/>
  <c r="Z1522" i="5"/>
  <c r="Y1522" i="5"/>
  <c r="X1522" i="5"/>
  <c r="W1522" i="5"/>
  <c r="V1522" i="5"/>
  <c r="U1522" i="5"/>
  <c r="T1522" i="5"/>
  <c r="AG1521" i="5"/>
  <c r="AF1521" i="5"/>
  <c r="AE1521" i="5"/>
  <c r="AD1521" i="5"/>
  <c r="AC1521" i="5"/>
  <c r="AB1521" i="5"/>
  <c r="AA1521" i="5"/>
  <c r="Z1521" i="5"/>
  <c r="Y1521" i="5"/>
  <c r="X1521" i="5"/>
  <c r="W1521" i="5"/>
  <c r="V1521" i="5"/>
  <c r="U1521" i="5"/>
  <c r="T1521" i="5"/>
  <c r="AG1520" i="5"/>
  <c r="AF1520" i="5"/>
  <c r="AE1520" i="5"/>
  <c r="AD1520" i="5"/>
  <c r="AC1520" i="5"/>
  <c r="AB1520" i="5"/>
  <c r="AA1520" i="5"/>
  <c r="Z1520" i="5"/>
  <c r="Y1520" i="5"/>
  <c r="X1520" i="5"/>
  <c r="W1520" i="5"/>
  <c r="V1520" i="5"/>
  <c r="U1520" i="5"/>
  <c r="T1520" i="5"/>
  <c r="AG1519" i="5"/>
  <c r="AF1519" i="5"/>
  <c r="AE1519" i="5"/>
  <c r="AD1519" i="5"/>
  <c r="AC1519" i="5"/>
  <c r="AB1519" i="5"/>
  <c r="AA1519" i="5"/>
  <c r="Z1519" i="5"/>
  <c r="Y1519" i="5"/>
  <c r="X1519" i="5"/>
  <c r="W1519" i="5"/>
  <c r="V1519" i="5"/>
  <c r="U1519" i="5"/>
  <c r="T1519" i="5"/>
  <c r="AG1518" i="5"/>
  <c r="AF1518" i="5"/>
  <c r="AE1518" i="5"/>
  <c r="AD1518" i="5"/>
  <c r="AC1518" i="5"/>
  <c r="AB1518" i="5"/>
  <c r="AA1518" i="5"/>
  <c r="Z1518" i="5"/>
  <c r="Y1518" i="5"/>
  <c r="X1518" i="5"/>
  <c r="W1518" i="5"/>
  <c r="V1518" i="5"/>
  <c r="U1518" i="5"/>
  <c r="T1518" i="5"/>
  <c r="AG1517" i="5"/>
  <c r="AF1517" i="5"/>
  <c r="AE1517" i="5"/>
  <c r="AD1517" i="5"/>
  <c r="AC1517" i="5"/>
  <c r="AB1517" i="5"/>
  <c r="AA1517" i="5"/>
  <c r="Z1517" i="5"/>
  <c r="Y1517" i="5"/>
  <c r="X1517" i="5"/>
  <c r="W1517" i="5"/>
  <c r="V1517" i="5"/>
  <c r="U1517" i="5"/>
  <c r="T1517" i="5"/>
  <c r="AG1516" i="5"/>
  <c r="AF1516" i="5"/>
  <c r="AE1516" i="5"/>
  <c r="AD1516" i="5"/>
  <c r="AC1516" i="5"/>
  <c r="AB1516" i="5"/>
  <c r="AA1516" i="5"/>
  <c r="Z1516" i="5"/>
  <c r="Y1516" i="5"/>
  <c r="X1516" i="5"/>
  <c r="W1516" i="5"/>
  <c r="V1516" i="5"/>
  <c r="U1516" i="5"/>
  <c r="T1516" i="5"/>
  <c r="AG1515" i="5"/>
  <c r="AF1515" i="5"/>
  <c r="AE1515" i="5"/>
  <c r="AD1515" i="5"/>
  <c r="AC1515" i="5"/>
  <c r="AB1515" i="5"/>
  <c r="AA1515" i="5"/>
  <c r="Z1515" i="5"/>
  <c r="Y1515" i="5"/>
  <c r="X1515" i="5"/>
  <c r="W1515" i="5"/>
  <c r="V1515" i="5"/>
  <c r="U1515" i="5"/>
  <c r="T1515" i="5"/>
  <c r="AG1514" i="5"/>
  <c r="AF1514" i="5"/>
  <c r="AE1514" i="5"/>
  <c r="AD1514" i="5"/>
  <c r="AC1514" i="5"/>
  <c r="AB1514" i="5"/>
  <c r="AA1514" i="5"/>
  <c r="Z1514" i="5"/>
  <c r="Y1514" i="5"/>
  <c r="X1514" i="5"/>
  <c r="W1514" i="5"/>
  <c r="V1514" i="5"/>
  <c r="U1514" i="5"/>
  <c r="T1514" i="5"/>
  <c r="AG1513" i="5"/>
  <c r="AF1513" i="5"/>
  <c r="AE1513" i="5"/>
  <c r="AD1513" i="5"/>
  <c r="AC1513" i="5"/>
  <c r="AB1513" i="5"/>
  <c r="AA1513" i="5"/>
  <c r="Z1513" i="5"/>
  <c r="Y1513" i="5"/>
  <c r="X1513" i="5"/>
  <c r="W1513" i="5"/>
  <c r="V1513" i="5"/>
  <c r="U1513" i="5"/>
  <c r="T1513" i="5"/>
  <c r="AG1512" i="5"/>
  <c r="AF1512" i="5"/>
  <c r="AE1512" i="5"/>
  <c r="AD1512" i="5"/>
  <c r="AC1512" i="5"/>
  <c r="AB1512" i="5"/>
  <c r="AA1512" i="5"/>
  <c r="Z1512" i="5"/>
  <c r="Y1512" i="5"/>
  <c r="X1512" i="5"/>
  <c r="W1512" i="5"/>
  <c r="V1512" i="5"/>
  <c r="U1512" i="5"/>
  <c r="T1512" i="5"/>
  <c r="AG1511" i="5"/>
  <c r="AF1511" i="5"/>
  <c r="AE1511" i="5"/>
  <c r="AD1511" i="5"/>
  <c r="AC1511" i="5"/>
  <c r="AB1511" i="5"/>
  <c r="AA1511" i="5"/>
  <c r="Z1511" i="5"/>
  <c r="Y1511" i="5"/>
  <c r="X1511" i="5"/>
  <c r="W1511" i="5"/>
  <c r="V1511" i="5"/>
  <c r="U1511" i="5"/>
  <c r="T1511" i="5"/>
  <c r="AG1510" i="5"/>
  <c r="AF1510" i="5"/>
  <c r="AE1510" i="5"/>
  <c r="AD1510" i="5"/>
  <c r="AC1510" i="5"/>
  <c r="AB1510" i="5"/>
  <c r="AA1510" i="5"/>
  <c r="Z1510" i="5"/>
  <c r="Y1510" i="5"/>
  <c r="X1510" i="5"/>
  <c r="W1510" i="5"/>
  <c r="V1510" i="5"/>
  <c r="U1510" i="5"/>
  <c r="T1510" i="5"/>
  <c r="AG1509" i="5"/>
  <c r="AF1509" i="5"/>
  <c r="AE1509" i="5"/>
  <c r="AD1509" i="5"/>
  <c r="AC1509" i="5"/>
  <c r="AB1509" i="5"/>
  <c r="AA1509" i="5"/>
  <c r="Z1509" i="5"/>
  <c r="Y1509" i="5"/>
  <c r="X1509" i="5"/>
  <c r="W1509" i="5"/>
  <c r="V1509" i="5"/>
  <c r="U1509" i="5"/>
  <c r="T1509" i="5"/>
  <c r="AG1508" i="5"/>
  <c r="AF1508" i="5"/>
  <c r="AE1508" i="5"/>
  <c r="AD1508" i="5"/>
  <c r="AC1508" i="5"/>
  <c r="AB1508" i="5"/>
  <c r="AA1508" i="5"/>
  <c r="Z1508" i="5"/>
  <c r="Y1508" i="5"/>
  <c r="X1508" i="5"/>
  <c r="W1508" i="5"/>
  <c r="V1508" i="5"/>
  <c r="U1508" i="5"/>
  <c r="T1508" i="5"/>
  <c r="AG1507" i="5"/>
  <c r="AF1507" i="5"/>
  <c r="AE1507" i="5"/>
  <c r="AD1507" i="5"/>
  <c r="AC1507" i="5"/>
  <c r="AB1507" i="5"/>
  <c r="AA1507" i="5"/>
  <c r="Z1507" i="5"/>
  <c r="Y1507" i="5"/>
  <c r="X1507" i="5"/>
  <c r="W1507" i="5"/>
  <c r="V1507" i="5"/>
  <c r="U1507" i="5"/>
  <c r="T1507" i="5"/>
  <c r="AG1506" i="5"/>
  <c r="AF1506" i="5"/>
  <c r="AE1506" i="5"/>
  <c r="AD1506" i="5"/>
  <c r="AC1506" i="5"/>
  <c r="AB1506" i="5"/>
  <c r="AA1506" i="5"/>
  <c r="Z1506" i="5"/>
  <c r="Y1506" i="5"/>
  <c r="X1506" i="5"/>
  <c r="W1506" i="5"/>
  <c r="V1506" i="5"/>
  <c r="U1506" i="5"/>
  <c r="T1506" i="5"/>
  <c r="AG1505" i="5"/>
  <c r="AF1505" i="5"/>
  <c r="AE1505" i="5"/>
  <c r="AD1505" i="5"/>
  <c r="AC1505" i="5"/>
  <c r="AB1505" i="5"/>
  <c r="AA1505" i="5"/>
  <c r="Z1505" i="5"/>
  <c r="Y1505" i="5"/>
  <c r="X1505" i="5"/>
  <c r="W1505" i="5"/>
  <c r="V1505" i="5"/>
  <c r="U1505" i="5"/>
  <c r="T1505" i="5"/>
  <c r="AG1504" i="5"/>
  <c r="AF1504" i="5"/>
  <c r="AE1504" i="5"/>
  <c r="AD1504" i="5"/>
  <c r="AC1504" i="5"/>
  <c r="AB1504" i="5"/>
  <c r="AA1504" i="5"/>
  <c r="Z1504" i="5"/>
  <c r="Y1504" i="5"/>
  <c r="X1504" i="5"/>
  <c r="W1504" i="5"/>
  <c r="V1504" i="5"/>
  <c r="U1504" i="5"/>
  <c r="T1504" i="5"/>
  <c r="AG1503" i="5"/>
  <c r="AF1503" i="5"/>
  <c r="AE1503" i="5"/>
  <c r="AD1503" i="5"/>
  <c r="AC1503" i="5"/>
  <c r="AB1503" i="5"/>
  <c r="AA1503" i="5"/>
  <c r="Z1503" i="5"/>
  <c r="Y1503" i="5"/>
  <c r="X1503" i="5"/>
  <c r="W1503" i="5"/>
  <c r="V1503" i="5"/>
  <c r="U1503" i="5"/>
  <c r="T1503" i="5"/>
  <c r="AG1502" i="5"/>
  <c r="AF1502" i="5"/>
  <c r="AE1502" i="5"/>
  <c r="AD1502" i="5"/>
  <c r="AC1502" i="5"/>
  <c r="AB1502" i="5"/>
  <c r="AA1502" i="5"/>
  <c r="Z1502" i="5"/>
  <c r="Y1502" i="5"/>
  <c r="X1502" i="5"/>
  <c r="W1502" i="5"/>
  <c r="V1502" i="5"/>
  <c r="U1502" i="5"/>
  <c r="T1502" i="5"/>
  <c r="AG1501" i="5"/>
  <c r="AF1501" i="5"/>
  <c r="AE1501" i="5"/>
  <c r="AD1501" i="5"/>
  <c r="AC1501" i="5"/>
  <c r="AB1501" i="5"/>
  <c r="AA1501" i="5"/>
  <c r="Z1501" i="5"/>
  <c r="Y1501" i="5"/>
  <c r="X1501" i="5"/>
  <c r="W1501" i="5"/>
  <c r="V1501" i="5"/>
  <c r="U1501" i="5"/>
  <c r="T1501" i="5"/>
  <c r="AG1500" i="5"/>
  <c r="AF1500" i="5"/>
  <c r="AE1500" i="5"/>
  <c r="AD1500" i="5"/>
  <c r="AC1500" i="5"/>
  <c r="AB1500" i="5"/>
  <c r="AA1500" i="5"/>
  <c r="Z1500" i="5"/>
  <c r="Y1500" i="5"/>
  <c r="X1500" i="5"/>
  <c r="W1500" i="5"/>
  <c r="V1500" i="5"/>
  <c r="U1500" i="5"/>
  <c r="T1500" i="5"/>
  <c r="AG1499" i="5"/>
  <c r="AF1499" i="5"/>
  <c r="AE1499" i="5"/>
  <c r="AD1499" i="5"/>
  <c r="AC1499" i="5"/>
  <c r="AB1499" i="5"/>
  <c r="AA1499" i="5"/>
  <c r="Z1499" i="5"/>
  <c r="Y1499" i="5"/>
  <c r="X1499" i="5"/>
  <c r="W1499" i="5"/>
  <c r="V1499" i="5"/>
  <c r="U1499" i="5"/>
  <c r="T1499" i="5"/>
  <c r="AG1498" i="5"/>
  <c r="AF1498" i="5"/>
  <c r="AE1498" i="5"/>
  <c r="AD1498" i="5"/>
  <c r="AC1498" i="5"/>
  <c r="AB1498" i="5"/>
  <c r="AA1498" i="5"/>
  <c r="Z1498" i="5"/>
  <c r="Y1498" i="5"/>
  <c r="X1498" i="5"/>
  <c r="W1498" i="5"/>
  <c r="V1498" i="5"/>
  <c r="U1498" i="5"/>
  <c r="T1498" i="5"/>
  <c r="AG1497" i="5"/>
  <c r="AF1497" i="5"/>
  <c r="AE1497" i="5"/>
  <c r="AD1497" i="5"/>
  <c r="AC1497" i="5"/>
  <c r="AB1497" i="5"/>
  <c r="AA1497" i="5"/>
  <c r="Z1497" i="5"/>
  <c r="Y1497" i="5"/>
  <c r="X1497" i="5"/>
  <c r="W1497" i="5"/>
  <c r="V1497" i="5"/>
  <c r="U1497" i="5"/>
  <c r="T1497" i="5"/>
  <c r="AG1496" i="5"/>
  <c r="AF1496" i="5"/>
  <c r="AE1496" i="5"/>
  <c r="AD1496" i="5"/>
  <c r="AC1496" i="5"/>
  <c r="AB1496" i="5"/>
  <c r="AA1496" i="5"/>
  <c r="Z1496" i="5"/>
  <c r="Y1496" i="5"/>
  <c r="X1496" i="5"/>
  <c r="W1496" i="5"/>
  <c r="V1496" i="5"/>
  <c r="U1496" i="5"/>
  <c r="T1496" i="5"/>
  <c r="AG1495" i="5"/>
  <c r="AF1495" i="5"/>
  <c r="AE1495" i="5"/>
  <c r="AD1495" i="5"/>
  <c r="AC1495" i="5"/>
  <c r="AB1495" i="5"/>
  <c r="AA1495" i="5"/>
  <c r="Z1495" i="5"/>
  <c r="Y1495" i="5"/>
  <c r="X1495" i="5"/>
  <c r="W1495" i="5"/>
  <c r="V1495" i="5"/>
  <c r="U1495" i="5"/>
  <c r="T1495" i="5"/>
  <c r="AG1494" i="5"/>
  <c r="AF1494" i="5"/>
  <c r="AE1494" i="5"/>
  <c r="AD1494" i="5"/>
  <c r="AC1494" i="5"/>
  <c r="AB1494" i="5"/>
  <c r="AA1494" i="5"/>
  <c r="Z1494" i="5"/>
  <c r="Y1494" i="5"/>
  <c r="X1494" i="5"/>
  <c r="W1494" i="5"/>
  <c r="V1494" i="5"/>
  <c r="U1494" i="5"/>
  <c r="T1494" i="5"/>
  <c r="AG1493" i="5"/>
  <c r="AF1493" i="5"/>
  <c r="AE1493" i="5"/>
  <c r="AD1493" i="5"/>
  <c r="AC1493" i="5"/>
  <c r="AB1493" i="5"/>
  <c r="AA1493" i="5"/>
  <c r="Z1493" i="5"/>
  <c r="Y1493" i="5"/>
  <c r="X1493" i="5"/>
  <c r="W1493" i="5"/>
  <c r="V1493" i="5"/>
  <c r="U1493" i="5"/>
  <c r="T1493" i="5"/>
  <c r="AG1492" i="5"/>
  <c r="AF1492" i="5"/>
  <c r="AE1492" i="5"/>
  <c r="AD1492" i="5"/>
  <c r="AC1492" i="5"/>
  <c r="AB1492" i="5"/>
  <c r="AA1492" i="5"/>
  <c r="Z1492" i="5"/>
  <c r="Y1492" i="5"/>
  <c r="X1492" i="5"/>
  <c r="W1492" i="5"/>
  <c r="V1492" i="5"/>
  <c r="U1492" i="5"/>
  <c r="T1492" i="5"/>
  <c r="AG1491" i="5"/>
  <c r="AF1491" i="5"/>
  <c r="AE1491" i="5"/>
  <c r="AD1491" i="5"/>
  <c r="AC1491" i="5"/>
  <c r="AB1491" i="5"/>
  <c r="AA1491" i="5"/>
  <c r="Z1491" i="5"/>
  <c r="Y1491" i="5"/>
  <c r="X1491" i="5"/>
  <c r="W1491" i="5"/>
  <c r="V1491" i="5"/>
  <c r="U1491" i="5"/>
  <c r="T1491" i="5"/>
  <c r="AG1490" i="5"/>
  <c r="AF1490" i="5"/>
  <c r="AE1490" i="5"/>
  <c r="AD1490" i="5"/>
  <c r="AC1490" i="5"/>
  <c r="AB1490" i="5"/>
  <c r="AA1490" i="5"/>
  <c r="Z1490" i="5"/>
  <c r="Y1490" i="5"/>
  <c r="X1490" i="5"/>
  <c r="W1490" i="5"/>
  <c r="V1490" i="5"/>
  <c r="U1490" i="5"/>
  <c r="T1490" i="5"/>
  <c r="AG1489" i="5"/>
  <c r="AF1489" i="5"/>
  <c r="AE1489" i="5"/>
  <c r="AD1489" i="5"/>
  <c r="AC1489" i="5"/>
  <c r="AB1489" i="5"/>
  <c r="AA1489" i="5"/>
  <c r="Z1489" i="5"/>
  <c r="Y1489" i="5"/>
  <c r="X1489" i="5"/>
  <c r="W1489" i="5"/>
  <c r="V1489" i="5"/>
  <c r="U1489" i="5"/>
  <c r="T1489" i="5"/>
  <c r="AG1488" i="5"/>
  <c r="AF1488" i="5"/>
  <c r="AE1488" i="5"/>
  <c r="AD1488" i="5"/>
  <c r="AC1488" i="5"/>
  <c r="AB1488" i="5"/>
  <c r="AA1488" i="5"/>
  <c r="Z1488" i="5"/>
  <c r="Y1488" i="5"/>
  <c r="X1488" i="5"/>
  <c r="W1488" i="5"/>
  <c r="V1488" i="5"/>
  <c r="U1488" i="5"/>
  <c r="T1488" i="5"/>
  <c r="AG1487" i="5"/>
  <c r="AF1487" i="5"/>
  <c r="AE1487" i="5"/>
  <c r="AD1487" i="5"/>
  <c r="AC1487" i="5"/>
  <c r="AB1487" i="5"/>
  <c r="AA1487" i="5"/>
  <c r="Z1487" i="5"/>
  <c r="Y1487" i="5"/>
  <c r="X1487" i="5"/>
  <c r="W1487" i="5"/>
  <c r="V1487" i="5"/>
  <c r="U1487" i="5"/>
  <c r="T1487" i="5"/>
  <c r="AG1486" i="5"/>
  <c r="AF1486" i="5"/>
  <c r="AE1486" i="5"/>
  <c r="AD1486" i="5"/>
  <c r="AC1486" i="5"/>
  <c r="AB1486" i="5"/>
  <c r="AA1486" i="5"/>
  <c r="Z1486" i="5"/>
  <c r="Y1486" i="5"/>
  <c r="X1486" i="5"/>
  <c r="W1486" i="5"/>
  <c r="V1486" i="5"/>
  <c r="U1486" i="5"/>
  <c r="T1486" i="5"/>
  <c r="AG1485" i="5"/>
  <c r="AF1485" i="5"/>
  <c r="AE1485" i="5"/>
  <c r="AD1485" i="5"/>
  <c r="AC1485" i="5"/>
  <c r="AB1485" i="5"/>
  <c r="AA1485" i="5"/>
  <c r="Z1485" i="5"/>
  <c r="Y1485" i="5"/>
  <c r="X1485" i="5"/>
  <c r="W1485" i="5"/>
  <c r="V1485" i="5"/>
  <c r="U1485" i="5"/>
  <c r="T1485" i="5"/>
  <c r="AG1484" i="5"/>
  <c r="AF1484" i="5"/>
  <c r="AE1484" i="5"/>
  <c r="AD1484" i="5"/>
  <c r="AC1484" i="5"/>
  <c r="AB1484" i="5"/>
  <c r="AA1484" i="5"/>
  <c r="Z1484" i="5"/>
  <c r="Y1484" i="5"/>
  <c r="X1484" i="5"/>
  <c r="W1484" i="5"/>
  <c r="V1484" i="5"/>
  <c r="U1484" i="5"/>
  <c r="T1484" i="5"/>
  <c r="AG1483" i="5"/>
  <c r="AF1483" i="5"/>
  <c r="AE1483" i="5"/>
  <c r="AD1483" i="5"/>
  <c r="AC1483" i="5"/>
  <c r="AB1483" i="5"/>
  <c r="AA1483" i="5"/>
  <c r="Z1483" i="5"/>
  <c r="Y1483" i="5"/>
  <c r="X1483" i="5"/>
  <c r="W1483" i="5"/>
  <c r="V1483" i="5"/>
  <c r="U1483" i="5"/>
  <c r="T1483" i="5"/>
  <c r="AG1482" i="5"/>
  <c r="AF1482" i="5"/>
  <c r="AE1482" i="5"/>
  <c r="AD1482" i="5"/>
  <c r="AC1482" i="5"/>
  <c r="AB1482" i="5"/>
  <c r="AA1482" i="5"/>
  <c r="Z1482" i="5"/>
  <c r="Y1482" i="5"/>
  <c r="X1482" i="5"/>
  <c r="W1482" i="5"/>
  <c r="V1482" i="5"/>
  <c r="U1482" i="5"/>
  <c r="T1482" i="5"/>
  <c r="AG1481" i="5"/>
  <c r="AF1481" i="5"/>
  <c r="AE1481" i="5"/>
  <c r="AD1481" i="5"/>
  <c r="AC1481" i="5"/>
  <c r="AB1481" i="5"/>
  <c r="AA1481" i="5"/>
  <c r="Z1481" i="5"/>
  <c r="Y1481" i="5"/>
  <c r="X1481" i="5"/>
  <c r="W1481" i="5"/>
  <c r="V1481" i="5"/>
  <c r="U1481" i="5"/>
  <c r="T1481" i="5"/>
  <c r="AG1480" i="5"/>
  <c r="AF1480" i="5"/>
  <c r="AE1480" i="5"/>
  <c r="AD1480" i="5"/>
  <c r="AC1480" i="5"/>
  <c r="AB1480" i="5"/>
  <c r="AA1480" i="5"/>
  <c r="Z1480" i="5"/>
  <c r="Y1480" i="5"/>
  <c r="X1480" i="5"/>
  <c r="W1480" i="5"/>
  <c r="V1480" i="5"/>
  <c r="U1480" i="5"/>
  <c r="T1480" i="5"/>
  <c r="AG1479" i="5"/>
  <c r="AF1479" i="5"/>
  <c r="AE1479" i="5"/>
  <c r="AD1479" i="5"/>
  <c r="AC1479" i="5"/>
  <c r="AB1479" i="5"/>
  <c r="AA1479" i="5"/>
  <c r="Z1479" i="5"/>
  <c r="Y1479" i="5"/>
  <c r="X1479" i="5"/>
  <c r="W1479" i="5"/>
  <c r="V1479" i="5"/>
  <c r="U1479" i="5"/>
  <c r="T1479" i="5"/>
  <c r="AG1478" i="5"/>
  <c r="AF1478" i="5"/>
  <c r="AE1478" i="5"/>
  <c r="AD1478" i="5"/>
  <c r="AC1478" i="5"/>
  <c r="AB1478" i="5"/>
  <c r="AA1478" i="5"/>
  <c r="Z1478" i="5"/>
  <c r="Y1478" i="5"/>
  <c r="X1478" i="5"/>
  <c r="W1478" i="5"/>
  <c r="V1478" i="5"/>
  <c r="U1478" i="5"/>
  <c r="T1478" i="5"/>
  <c r="AG1477" i="5"/>
  <c r="AF1477" i="5"/>
  <c r="AE1477" i="5"/>
  <c r="AD1477" i="5"/>
  <c r="AC1477" i="5"/>
  <c r="AB1477" i="5"/>
  <c r="AA1477" i="5"/>
  <c r="Z1477" i="5"/>
  <c r="Y1477" i="5"/>
  <c r="X1477" i="5"/>
  <c r="W1477" i="5"/>
  <c r="V1477" i="5"/>
  <c r="U1477" i="5"/>
  <c r="T1477" i="5"/>
  <c r="AG1476" i="5"/>
  <c r="AF1476" i="5"/>
  <c r="AE1476" i="5"/>
  <c r="AD1476" i="5"/>
  <c r="AC1476" i="5"/>
  <c r="AB1476" i="5"/>
  <c r="AA1476" i="5"/>
  <c r="Z1476" i="5"/>
  <c r="Y1476" i="5"/>
  <c r="X1476" i="5"/>
  <c r="W1476" i="5"/>
  <c r="V1476" i="5"/>
  <c r="U1476" i="5"/>
  <c r="T1476" i="5"/>
  <c r="AG1475" i="5"/>
  <c r="AF1475" i="5"/>
  <c r="AE1475" i="5"/>
  <c r="AD1475" i="5"/>
  <c r="AC1475" i="5"/>
  <c r="AB1475" i="5"/>
  <c r="AA1475" i="5"/>
  <c r="Z1475" i="5"/>
  <c r="Y1475" i="5"/>
  <c r="X1475" i="5"/>
  <c r="W1475" i="5"/>
  <c r="V1475" i="5"/>
  <c r="U1475" i="5"/>
  <c r="T1475" i="5"/>
  <c r="AG1474" i="5"/>
  <c r="AF1474" i="5"/>
  <c r="AE1474" i="5"/>
  <c r="AD1474" i="5"/>
  <c r="AC1474" i="5"/>
  <c r="AB1474" i="5"/>
  <c r="AA1474" i="5"/>
  <c r="Z1474" i="5"/>
  <c r="Y1474" i="5"/>
  <c r="X1474" i="5"/>
  <c r="W1474" i="5"/>
  <c r="V1474" i="5"/>
  <c r="U1474" i="5"/>
  <c r="T1474" i="5"/>
  <c r="AG1473" i="5"/>
  <c r="AF1473" i="5"/>
  <c r="AE1473" i="5"/>
  <c r="AD1473" i="5"/>
  <c r="AC1473" i="5"/>
  <c r="AB1473" i="5"/>
  <c r="AA1473" i="5"/>
  <c r="Z1473" i="5"/>
  <c r="Y1473" i="5"/>
  <c r="X1473" i="5"/>
  <c r="W1473" i="5"/>
  <c r="V1473" i="5"/>
  <c r="U1473" i="5"/>
  <c r="T1473" i="5"/>
  <c r="AG1472" i="5"/>
  <c r="AF1472" i="5"/>
  <c r="AE1472" i="5"/>
  <c r="AD1472" i="5"/>
  <c r="AC1472" i="5"/>
  <c r="AB1472" i="5"/>
  <c r="AA1472" i="5"/>
  <c r="Z1472" i="5"/>
  <c r="Y1472" i="5"/>
  <c r="X1472" i="5"/>
  <c r="W1472" i="5"/>
  <c r="V1472" i="5"/>
  <c r="U1472" i="5"/>
  <c r="T1472" i="5"/>
  <c r="AG1471" i="5"/>
  <c r="AF1471" i="5"/>
  <c r="AE1471" i="5"/>
  <c r="AD1471" i="5"/>
  <c r="AC1471" i="5"/>
  <c r="AB1471" i="5"/>
  <c r="AA1471" i="5"/>
  <c r="Z1471" i="5"/>
  <c r="Y1471" i="5"/>
  <c r="X1471" i="5"/>
  <c r="W1471" i="5"/>
  <c r="V1471" i="5"/>
  <c r="U1471" i="5"/>
  <c r="T1471" i="5"/>
  <c r="AG1470" i="5"/>
  <c r="AF1470" i="5"/>
  <c r="AE1470" i="5"/>
  <c r="AD1470" i="5"/>
  <c r="AC1470" i="5"/>
  <c r="AB1470" i="5"/>
  <c r="AA1470" i="5"/>
  <c r="Z1470" i="5"/>
  <c r="Y1470" i="5"/>
  <c r="X1470" i="5"/>
  <c r="W1470" i="5"/>
  <c r="V1470" i="5"/>
  <c r="U1470" i="5"/>
  <c r="T1470" i="5"/>
  <c r="AG1469" i="5"/>
  <c r="AF1469" i="5"/>
  <c r="AE1469" i="5"/>
  <c r="AD1469" i="5"/>
  <c r="AC1469" i="5"/>
  <c r="AB1469" i="5"/>
  <c r="AA1469" i="5"/>
  <c r="Z1469" i="5"/>
  <c r="Y1469" i="5"/>
  <c r="X1469" i="5"/>
  <c r="W1469" i="5"/>
  <c r="V1469" i="5"/>
  <c r="U1469" i="5"/>
  <c r="T1469" i="5"/>
  <c r="AG1468" i="5"/>
  <c r="AF1468" i="5"/>
  <c r="AE1468" i="5"/>
  <c r="AD1468" i="5"/>
  <c r="AC1468" i="5"/>
  <c r="AB1468" i="5"/>
  <c r="AA1468" i="5"/>
  <c r="Z1468" i="5"/>
  <c r="Y1468" i="5"/>
  <c r="X1468" i="5"/>
  <c r="W1468" i="5"/>
  <c r="V1468" i="5"/>
  <c r="U1468" i="5"/>
  <c r="T1468" i="5"/>
  <c r="AG1467" i="5"/>
  <c r="AF1467" i="5"/>
  <c r="AE1467" i="5"/>
  <c r="AD1467" i="5"/>
  <c r="AC1467" i="5"/>
  <c r="AB1467" i="5"/>
  <c r="AA1467" i="5"/>
  <c r="Z1467" i="5"/>
  <c r="Y1467" i="5"/>
  <c r="X1467" i="5"/>
  <c r="W1467" i="5"/>
  <c r="V1467" i="5"/>
  <c r="U1467" i="5"/>
  <c r="T1467" i="5"/>
  <c r="AG1466" i="5"/>
  <c r="AF1466" i="5"/>
  <c r="AE1466" i="5"/>
  <c r="AD1466" i="5"/>
  <c r="AC1466" i="5"/>
  <c r="AB1466" i="5"/>
  <c r="AA1466" i="5"/>
  <c r="Z1466" i="5"/>
  <c r="Y1466" i="5"/>
  <c r="X1466" i="5"/>
  <c r="W1466" i="5"/>
  <c r="V1466" i="5"/>
  <c r="U1466" i="5"/>
  <c r="T1466" i="5"/>
  <c r="AG1465" i="5"/>
  <c r="AF1465" i="5"/>
  <c r="AE1465" i="5"/>
  <c r="AD1465" i="5"/>
  <c r="AC1465" i="5"/>
  <c r="AB1465" i="5"/>
  <c r="AA1465" i="5"/>
  <c r="Z1465" i="5"/>
  <c r="Y1465" i="5"/>
  <c r="X1465" i="5"/>
  <c r="W1465" i="5"/>
  <c r="V1465" i="5"/>
  <c r="U1465" i="5"/>
  <c r="T1465" i="5"/>
  <c r="AG1464" i="5"/>
  <c r="AF1464" i="5"/>
  <c r="AE1464" i="5"/>
  <c r="AD1464" i="5"/>
  <c r="AC1464" i="5"/>
  <c r="AB1464" i="5"/>
  <c r="AA1464" i="5"/>
  <c r="Z1464" i="5"/>
  <c r="Y1464" i="5"/>
  <c r="X1464" i="5"/>
  <c r="W1464" i="5"/>
  <c r="V1464" i="5"/>
  <c r="U1464" i="5"/>
  <c r="T1464" i="5"/>
  <c r="AG1463" i="5"/>
  <c r="AF1463" i="5"/>
  <c r="AE1463" i="5"/>
  <c r="AD1463" i="5"/>
  <c r="AC1463" i="5"/>
  <c r="AB1463" i="5"/>
  <c r="AA1463" i="5"/>
  <c r="Z1463" i="5"/>
  <c r="Y1463" i="5"/>
  <c r="X1463" i="5"/>
  <c r="W1463" i="5"/>
  <c r="V1463" i="5"/>
  <c r="U1463" i="5"/>
  <c r="T1463" i="5"/>
  <c r="AG1462" i="5"/>
  <c r="AF1462" i="5"/>
  <c r="AE1462" i="5"/>
  <c r="AD1462" i="5"/>
  <c r="AC1462" i="5"/>
  <c r="AB1462" i="5"/>
  <c r="AA1462" i="5"/>
  <c r="Z1462" i="5"/>
  <c r="Y1462" i="5"/>
  <c r="X1462" i="5"/>
  <c r="W1462" i="5"/>
  <c r="V1462" i="5"/>
  <c r="U1462" i="5"/>
  <c r="T1462" i="5"/>
  <c r="AG1461" i="5"/>
  <c r="AF1461" i="5"/>
  <c r="AE1461" i="5"/>
  <c r="AD1461" i="5"/>
  <c r="AC1461" i="5"/>
  <c r="AB1461" i="5"/>
  <c r="AA1461" i="5"/>
  <c r="Z1461" i="5"/>
  <c r="Y1461" i="5"/>
  <c r="X1461" i="5"/>
  <c r="W1461" i="5"/>
  <c r="V1461" i="5"/>
  <c r="U1461" i="5"/>
  <c r="T1461" i="5"/>
  <c r="AG1460" i="5"/>
  <c r="AF1460" i="5"/>
  <c r="AE1460" i="5"/>
  <c r="AD1460" i="5"/>
  <c r="AC1460" i="5"/>
  <c r="AB1460" i="5"/>
  <c r="AA1460" i="5"/>
  <c r="Z1460" i="5"/>
  <c r="Y1460" i="5"/>
  <c r="X1460" i="5"/>
  <c r="W1460" i="5"/>
  <c r="V1460" i="5"/>
  <c r="U1460" i="5"/>
  <c r="T1460" i="5"/>
  <c r="AG1459" i="5"/>
  <c r="AF1459" i="5"/>
  <c r="AE1459" i="5"/>
  <c r="AD1459" i="5"/>
  <c r="AC1459" i="5"/>
  <c r="AB1459" i="5"/>
  <c r="AA1459" i="5"/>
  <c r="Z1459" i="5"/>
  <c r="Y1459" i="5"/>
  <c r="X1459" i="5"/>
  <c r="W1459" i="5"/>
  <c r="V1459" i="5"/>
  <c r="U1459" i="5"/>
  <c r="T1459" i="5"/>
  <c r="AG1458" i="5"/>
  <c r="AF1458" i="5"/>
  <c r="AE1458" i="5"/>
  <c r="AD1458" i="5"/>
  <c r="AC1458" i="5"/>
  <c r="AB1458" i="5"/>
  <c r="AA1458" i="5"/>
  <c r="Z1458" i="5"/>
  <c r="Y1458" i="5"/>
  <c r="X1458" i="5"/>
  <c r="W1458" i="5"/>
  <c r="V1458" i="5"/>
  <c r="U1458" i="5"/>
  <c r="T1458" i="5"/>
  <c r="AG1457" i="5"/>
  <c r="AF1457" i="5"/>
  <c r="AE1457" i="5"/>
  <c r="AD1457" i="5"/>
  <c r="AC1457" i="5"/>
  <c r="AB1457" i="5"/>
  <c r="AA1457" i="5"/>
  <c r="Z1457" i="5"/>
  <c r="Y1457" i="5"/>
  <c r="X1457" i="5"/>
  <c r="W1457" i="5"/>
  <c r="V1457" i="5"/>
  <c r="U1457" i="5"/>
  <c r="T1457" i="5"/>
  <c r="AG1456" i="5"/>
  <c r="AF1456" i="5"/>
  <c r="AE1456" i="5"/>
  <c r="AD1456" i="5"/>
  <c r="AC1456" i="5"/>
  <c r="AB1456" i="5"/>
  <c r="AA1456" i="5"/>
  <c r="Z1456" i="5"/>
  <c r="Y1456" i="5"/>
  <c r="X1456" i="5"/>
  <c r="W1456" i="5"/>
  <c r="V1456" i="5"/>
  <c r="U1456" i="5"/>
  <c r="T1456" i="5"/>
  <c r="AG1455" i="5"/>
  <c r="AF1455" i="5"/>
  <c r="AE1455" i="5"/>
  <c r="AD1455" i="5"/>
  <c r="AC1455" i="5"/>
  <c r="AB1455" i="5"/>
  <c r="AA1455" i="5"/>
  <c r="Z1455" i="5"/>
  <c r="Y1455" i="5"/>
  <c r="X1455" i="5"/>
  <c r="W1455" i="5"/>
  <c r="V1455" i="5"/>
  <c r="U1455" i="5"/>
  <c r="T1455" i="5"/>
  <c r="AG1454" i="5"/>
  <c r="AF1454" i="5"/>
  <c r="AE1454" i="5"/>
  <c r="AD1454" i="5"/>
  <c r="AC1454" i="5"/>
  <c r="AB1454" i="5"/>
  <c r="AA1454" i="5"/>
  <c r="Z1454" i="5"/>
  <c r="Y1454" i="5"/>
  <c r="X1454" i="5"/>
  <c r="W1454" i="5"/>
  <c r="V1454" i="5"/>
  <c r="U1454" i="5"/>
  <c r="T1454" i="5"/>
  <c r="AG1453" i="5"/>
  <c r="AF1453" i="5"/>
  <c r="AE1453" i="5"/>
  <c r="AD1453" i="5"/>
  <c r="AC1453" i="5"/>
  <c r="AB1453" i="5"/>
  <c r="AA1453" i="5"/>
  <c r="Z1453" i="5"/>
  <c r="Y1453" i="5"/>
  <c r="X1453" i="5"/>
  <c r="W1453" i="5"/>
  <c r="V1453" i="5"/>
  <c r="U1453" i="5"/>
  <c r="T1453" i="5"/>
  <c r="AG1452" i="5"/>
  <c r="AF1452" i="5"/>
  <c r="AE1452" i="5"/>
  <c r="AD1452" i="5"/>
  <c r="AC1452" i="5"/>
  <c r="AB1452" i="5"/>
  <c r="AA1452" i="5"/>
  <c r="Z1452" i="5"/>
  <c r="Y1452" i="5"/>
  <c r="X1452" i="5"/>
  <c r="W1452" i="5"/>
  <c r="V1452" i="5"/>
  <c r="U1452" i="5"/>
  <c r="T1452" i="5"/>
  <c r="AG1451" i="5"/>
  <c r="AF1451" i="5"/>
  <c r="AE1451" i="5"/>
  <c r="AD1451" i="5"/>
  <c r="AC1451" i="5"/>
  <c r="AB1451" i="5"/>
  <c r="AA1451" i="5"/>
  <c r="Z1451" i="5"/>
  <c r="Y1451" i="5"/>
  <c r="X1451" i="5"/>
  <c r="W1451" i="5"/>
  <c r="V1451" i="5"/>
  <c r="U1451" i="5"/>
  <c r="T1451" i="5"/>
  <c r="AG1450" i="5"/>
  <c r="AF1450" i="5"/>
  <c r="AE1450" i="5"/>
  <c r="AD1450" i="5"/>
  <c r="AC1450" i="5"/>
  <c r="AB1450" i="5"/>
  <c r="AA1450" i="5"/>
  <c r="Z1450" i="5"/>
  <c r="Y1450" i="5"/>
  <c r="X1450" i="5"/>
  <c r="W1450" i="5"/>
  <c r="V1450" i="5"/>
  <c r="U1450" i="5"/>
  <c r="T1450" i="5"/>
  <c r="AG1449" i="5"/>
  <c r="AF1449" i="5"/>
  <c r="AE1449" i="5"/>
  <c r="AD1449" i="5"/>
  <c r="AC1449" i="5"/>
  <c r="AB1449" i="5"/>
  <c r="AA1449" i="5"/>
  <c r="Z1449" i="5"/>
  <c r="Y1449" i="5"/>
  <c r="X1449" i="5"/>
  <c r="W1449" i="5"/>
  <c r="V1449" i="5"/>
  <c r="U1449" i="5"/>
  <c r="T1449" i="5"/>
  <c r="AG1448" i="5"/>
  <c r="AF1448" i="5"/>
  <c r="AE1448" i="5"/>
  <c r="AD1448" i="5"/>
  <c r="AC1448" i="5"/>
  <c r="AB1448" i="5"/>
  <c r="AA1448" i="5"/>
  <c r="Z1448" i="5"/>
  <c r="Y1448" i="5"/>
  <c r="X1448" i="5"/>
  <c r="W1448" i="5"/>
  <c r="V1448" i="5"/>
  <c r="U1448" i="5"/>
  <c r="T1448" i="5"/>
  <c r="AG1447" i="5"/>
  <c r="AF1447" i="5"/>
  <c r="AE1447" i="5"/>
  <c r="AD1447" i="5"/>
  <c r="AC1447" i="5"/>
  <c r="AB1447" i="5"/>
  <c r="AA1447" i="5"/>
  <c r="Z1447" i="5"/>
  <c r="Y1447" i="5"/>
  <c r="X1447" i="5"/>
  <c r="W1447" i="5"/>
  <c r="V1447" i="5"/>
  <c r="U1447" i="5"/>
  <c r="T1447" i="5"/>
  <c r="AG1446" i="5"/>
  <c r="AF1446" i="5"/>
  <c r="AE1446" i="5"/>
  <c r="AD1446" i="5"/>
  <c r="AC1446" i="5"/>
  <c r="AB1446" i="5"/>
  <c r="AA1446" i="5"/>
  <c r="Z1446" i="5"/>
  <c r="Y1446" i="5"/>
  <c r="X1446" i="5"/>
  <c r="W1446" i="5"/>
  <c r="V1446" i="5"/>
  <c r="U1446" i="5"/>
  <c r="T1446" i="5"/>
  <c r="AG1445" i="5"/>
  <c r="AF1445" i="5"/>
  <c r="AE1445" i="5"/>
  <c r="AD1445" i="5"/>
  <c r="AC1445" i="5"/>
  <c r="AB1445" i="5"/>
  <c r="AA1445" i="5"/>
  <c r="Z1445" i="5"/>
  <c r="Y1445" i="5"/>
  <c r="X1445" i="5"/>
  <c r="W1445" i="5"/>
  <c r="V1445" i="5"/>
  <c r="U1445" i="5"/>
  <c r="T1445" i="5"/>
  <c r="AG1444" i="5"/>
  <c r="AF1444" i="5"/>
  <c r="AE1444" i="5"/>
  <c r="AD1444" i="5"/>
  <c r="AC1444" i="5"/>
  <c r="AB1444" i="5"/>
  <c r="AA1444" i="5"/>
  <c r="Z1444" i="5"/>
  <c r="Y1444" i="5"/>
  <c r="X1444" i="5"/>
  <c r="W1444" i="5"/>
  <c r="V1444" i="5"/>
  <c r="U1444" i="5"/>
  <c r="T1444" i="5"/>
  <c r="AG1443" i="5"/>
  <c r="AF1443" i="5"/>
  <c r="AE1443" i="5"/>
  <c r="AD1443" i="5"/>
  <c r="AC1443" i="5"/>
  <c r="AB1443" i="5"/>
  <c r="AA1443" i="5"/>
  <c r="Z1443" i="5"/>
  <c r="Y1443" i="5"/>
  <c r="X1443" i="5"/>
  <c r="W1443" i="5"/>
  <c r="V1443" i="5"/>
  <c r="U1443" i="5"/>
  <c r="T1443" i="5"/>
  <c r="AG1442" i="5"/>
  <c r="AF1442" i="5"/>
  <c r="AE1442" i="5"/>
  <c r="AD1442" i="5"/>
  <c r="AC1442" i="5"/>
  <c r="AB1442" i="5"/>
  <c r="AA1442" i="5"/>
  <c r="Z1442" i="5"/>
  <c r="Y1442" i="5"/>
  <c r="X1442" i="5"/>
  <c r="W1442" i="5"/>
  <c r="V1442" i="5"/>
  <c r="U1442" i="5"/>
  <c r="T1442" i="5"/>
  <c r="AG1441" i="5"/>
  <c r="AF1441" i="5"/>
  <c r="AE1441" i="5"/>
  <c r="AD1441" i="5"/>
  <c r="AC1441" i="5"/>
  <c r="AB1441" i="5"/>
  <c r="AA1441" i="5"/>
  <c r="Z1441" i="5"/>
  <c r="Y1441" i="5"/>
  <c r="X1441" i="5"/>
  <c r="W1441" i="5"/>
  <c r="V1441" i="5"/>
  <c r="U1441" i="5"/>
  <c r="T1441" i="5"/>
  <c r="AG1440" i="5"/>
  <c r="AF1440" i="5"/>
  <c r="AE1440" i="5"/>
  <c r="AD1440" i="5"/>
  <c r="AC1440" i="5"/>
  <c r="AB1440" i="5"/>
  <c r="AA1440" i="5"/>
  <c r="Z1440" i="5"/>
  <c r="Y1440" i="5"/>
  <c r="X1440" i="5"/>
  <c r="W1440" i="5"/>
  <c r="V1440" i="5"/>
  <c r="U1440" i="5"/>
  <c r="T1440" i="5"/>
  <c r="AG1439" i="5"/>
  <c r="AF1439" i="5"/>
  <c r="AE1439" i="5"/>
  <c r="AD1439" i="5"/>
  <c r="AC1439" i="5"/>
  <c r="AB1439" i="5"/>
  <c r="AA1439" i="5"/>
  <c r="Z1439" i="5"/>
  <c r="Y1439" i="5"/>
  <c r="X1439" i="5"/>
  <c r="W1439" i="5"/>
  <c r="V1439" i="5"/>
  <c r="U1439" i="5"/>
  <c r="T1439" i="5"/>
  <c r="AG1438" i="5"/>
  <c r="AF1438" i="5"/>
  <c r="AE1438" i="5"/>
  <c r="AD1438" i="5"/>
  <c r="AC1438" i="5"/>
  <c r="AB1438" i="5"/>
  <c r="AA1438" i="5"/>
  <c r="Z1438" i="5"/>
  <c r="Y1438" i="5"/>
  <c r="X1438" i="5"/>
  <c r="W1438" i="5"/>
  <c r="V1438" i="5"/>
  <c r="U1438" i="5"/>
  <c r="T1438" i="5"/>
  <c r="AG1437" i="5"/>
  <c r="AF1437" i="5"/>
  <c r="AE1437" i="5"/>
  <c r="AD1437" i="5"/>
  <c r="AC1437" i="5"/>
  <c r="AB1437" i="5"/>
  <c r="AA1437" i="5"/>
  <c r="Z1437" i="5"/>
  <c r="Y1437" i="5"/>
  <c r="X1437" i="5"/>
  <c r="W1437" i="5"/>
  <c r="V1437" i="5"/>
  <c r="U1437" i="5"/>
  <c r="T1437" i="5"/>
  <c r="AG1436" i="5"/>
  <c r="AF1436" i="5"/>
  <c r="AE1436" i="5"/>
  <c r="AD1436" i="5"/>
  <c r="AC1436" i="5"/>
  <c r="AB1436" i="5"/>
  <c r="AA1436" i="5"/>
  <c r="Z1436" i="5"/>
  <c r="Y1436" i="5"/>
  <c r="X1436" i="5"/>
  <c r="W1436" i="5"/>
  <c r="V1436" i="5"/>
  <c r="U1436" i="5"/>
  <c r="T1436" i="5"/>
  <c r="AG1435" i="5"/>
  <c r="AF1435" i="5"/>
  <c r="AE1435" i="5"/>
  <c r="AD1435" i="5"/>
  <c r="AC1435" i="5"/>
  <c r="AB1435" i="5"/>
  <c r="AA1435" i="5"/>
  <c r="Z1435" i="5"/>
  <c r="Y1435" i="5"/>
  <c r="X1435" i="5"/>
  <c r="W1435" i="5"/>
  <c r="V1435" i="5"/>
  <c r="U1435" i="5"/>
  <c r="T1435" i="5"/>
  <c r="AG1434" i="5"/>
  <c r="AF1434" i="5"/>
  <c r="AE1434" i="5"/>
  <c r="AD1434" i="5"/>
  <c r="AC1434" i="5"/>
  <c r="AB1434" i="5"/>
  <c r="AA1434" i="5"/>
  <c r="Z1434" i="5"/>
  <c r="Y1434" i="5"/>
  <c r="X1434" i="5"/>
  <c r="W1434" i="5"/>
  <c r="V1434" i="5"/>
  <c r="U1434" i="5"/>
  <c r="T1434" i="5"/>
  <c r="AG1433" i="5"/>
  <c r="AF1433" i="5"/>
  <c r="AE1433" i="5"/>
  <c r="AD1433" i="5"/>
  <c r="AC1433" i="5"/>
  <c r="AB1433" i="5"/>
  <c r="AA1433" i="5"/>
  <c r="Z1433" i="5"/>
  <c r="Y1433" i="5"/>
  <c r="X1433" i="5"/>
  <c r="W1433" i="5"/>
  <c r="V1433" i="5"/>
  <c r="U1433" i="5"/>
  <c r="T1433" i="5"/>
  <c r="AG1432" i="5"/>
  <c r="AF1432" i="5"/>
  <c r="AE1432" i="5"/>
  <c r="AD1432" i="5"/>
  <c r="AC1432" i="5"/>
  <c r="AB1432" i="5"/>
  <c r="AA1432" i="5"/>
  <c r="Z1432" i="5"/>
  <c r="Y1432" i="5"/>
  <c r="X1432" i="5"/>
  <c r="W1432" i="5"/>
  <c r="V1432" i="5"/>
  <c r="U1432" i="5"/>
  <c r="T1432" i="5"/>
  <c r="AG1431" i="5"/>
  <c r="AF1431" i="5"/>
  <c r="AE1431" i="5"/>
  <c r="AD1431" i="5"/>
  <c r="AC1431" i="5"/>
  <c r="AB1431" i="5"/>
  <c r="AA1431" i="5"/>
  <c r="Z1431" i="5"/>
  <c r="Y1431" i="5"/>
  <c r="X1431" i="5"/>
  <c r="W1431" i="5"/>
  <c r="V1431" i="5"/>
  <c r="U1431" i="5"/>
  <c r="T1431" i="5"/>
  <c r="AG1430" i="5"/>
  <c r="AF1430" i="5"/>
  <c r="AE1430" i="5"/>
  <c r="AD1430" i="5"/>
  <c r="AC1430" i="5"/>
  <c r="AB1430" i="5"/>
  <c r="AA1430" i="5"/>
  <c r="Z1430" i="5"/>
  <c r="Y1430" i="5"/>
  <c r="X1430" i="5"/>
  <c r="W1430" i="5"/>
  <c r="V1430" i="5"/>
  <c r="U1430" i="5"/>
  <c r="T1430" i="5"/>
  <c r="AG1429" i="5"/>
  <c r="AF1429" i="5"/>
  <c r="AE1429" i="5"/>
  <c r="AD1429" i="5"/>
  <c r="AC1429" i="5"/>
  <c r="AB1429" i="5"/>
  <c r="AA1429" i="5"/>
  <c r="Z1429" i="5"/>
  <c r="Y1429" i="5"/>
  <c r="X1429" i="5"/>
  <c r="W1429" i="5"/>
  <c r="V1429" i="5"/>
  <c r="U1429" i="5"/>
  <c r="T1429" i="5"/>
  <c r="AG1428" i="5"/>
  <c r="AF1428" i="5"/>
  <c r="AE1428" i="5"/>
  <c r="AD1428" i="5"/>
  <c r="AC1428" i="5"/>
  <c r="AB1428" i="5"/>
  <c r="AA1428" i="5"/>
  <c r="Z1428" i="5"/>
  <c r="Y1428" i="5"/>
  <c r="X1428" i="5"/>
  <c r="W1428" i="5"/>
  <c r="V1428" i="5"/>
  <c r="U1428" i="5"/>
  <c r="T1428" i="5"/>
  <c r="AG1427" i="5"/>
  <c r="AF1427" i="5"/>
  <c r="AE1427" i="5"/>
  <c r="AD1427" i="5"/>
  <c r="AC1427" i="5"/>
  <c r="AB1427" i="5"/>
  <c r="AA1427" i="5"/>
  <c r="Z1427" i="5"/>
  <c r="Y1427" i="5"/>
  <c r="X1427" i="5"/>
  <c r="W1427" i="5"/>
  <c r="V1427" i="5"/>
  <c r="U1427" i="5"/>
  <c r="T1427" i="5"/>
  <c r="AG1426" i="5"/>
  <c r="AF1426" i="5"/>
  <c r="AE1426" i="5"/>
  <c r="AD1426" i="5"/>
  <c r="AC1426" i="5"/>
  <c r="AB1426" i="5"/>
  <c r="AA1426" i="5"/>
  <c r="Z1426" i="5"/>
  <c r="Y1426" i="5"/>
  <c r="X1426" i="5"/>
  <c r="W1426" i="5"/>
  <c r="V1426" i="5"/>
  <c r="U1426" i="5"/>
  <c r="T1426" i="5"/>
  <c r="AG1425" i="5"/>
  <c r="AF1425" i="5"/>
  <c r="AE1425" i="5"/>
  <c r="AD1425" i="5"/>
  <c r="AC1425" i="5"/>
  <c r="AB1425" i="5"/>
  <c r="AA1425" i="5"/>
  <c r="Z1425" i="5"/>
  <c r="Y1425" i="5"/>
  <c r="X1425" i="5"/>
  <c r="W1425" i="5"/>
  <c r="V1425" i="5"/>
  <c r="U1425" i="5"/>
  <c r="T1425" i="5"/>
  <c r="AG1424" i="5"/>
  <c r="AF1424" i="5"/>
  <c r="AE1424" i="5"/>
  <c r="AD1424" i="5"/>
  <c r="AC1424" i="5"/>
  <c r="AB1424" i="5"/>
  <c r="AA1424" i="5"/>
  <c r="Z1424" i="5"/>
  <c r="Y1424" i="5"/>
  <c r="X1424" i="5"/>
  <c r="W1424" i="5"/>
  <c r="V1424" i="5"/>
  <c r="U1424" i="5"/>
  <c r="T1424" i="5"/>
  <c r="AG1423" i="5"/>
  <c r="AF1423" i="5"/>
  <c r="AE1423" i="5"/>
  <c r="AD1423" i="5"/>
  <c r="AC1423" i="5"/>
  <c r="AB1423" i="5"/>
  <c r="AA1423" i="5"/>
  <c r="Z1423" i="5"/>
  <c r="Y1423" i="5"/>
  <c r="X1423" i="5"/>
  <c r="W1423" i="5"/>
  <c r="V1423" i="5"/>
  <c r="U1423" i="5"/>
  <c r="T1423" i="5"/>
  <c r="AG1422" i="5"/>
  <c r="AF1422" i="5"/>
  <c r="AE1422" i="5"/>
  <c r="AD1422" i="5"/>
  <c r="AC1422" i="5"/>
  <c r="AB1422" i="5"/>
  <c r="AA1422" i="5"/>
  <c r="Z1422" i="5"/>
  <c r="Y1422" i="5"/>
  <c r="X1422" i="5"/>
  <c r="W1422" i="5"/>
  <c r="V1422" i="5"/>
  <c r="U1422" i="5"/>
  <c r="T1422" i="5"/>
  <c r="AG1421" i="5"/>
  <c r="AF1421" i="5"/>
  <c r="AE1421" i="5"/>
  <c r="AD1421" i="5"/>
  <c r="AC1421" i="5"/>
  <c r="AB1421" i="5"/>
  <c r="AA1421" i="5"/>
  <c r="Z1421" i="5"/>
  <c r="Y1421" i="5"/>
  <c r="X1421" i="5"/>
  <c r="W1421" i="5"/>
  <c r="V1421" i="5"/>
  <c r="U1421" i="5"/>
  <c r="T1421" i="5"/>
  <c r="AG1420" i="5"/>
  <c r="AF1420" i="5"/>
  <c r="AE1420" i="5"/>
  <c r="AD1420" i="5"/>
  <c r="AC1420" i="5"/>
  <c r="AB1420" i="5"/>
  <c r="AA1420" i="5"/>
  <c r="Z1420" i="5"/>
  <c r="Y1420" i="5"/>
  <c r="X1420" i="5"/>
  <c r="W1420" i="5"/>
  <c r="V1420" i="5"/>
  <c r="U1420" i="5"/>
  <c r="T1420" i="5"/>
  <c r="AG1419" i="5"/>
  <c r="AF1419" i="5"/>
  <c r="AE1419" i="5"/>
  <c r="AD1419" i="5"/>
  <c r="AC1419" i="5"/>
  <c r="AB1419" i="5"/>
  <c r="AA1419" i="5"/>
  <c r="Z1419" i="5"/>
  <c r="Y1419" i="5"/>
  <c r="X1419" i="5"/>
  <c r="W1419" i="5"/>
  <c r="V1419" i="5"/>
  <c r="U1419" i="5"/>
  <c r="T1419" i="5"/>
  <c r="AG1418" i="5"/>
  <c r="AF1418" i="5"/>
  <c r="AE1418" i="5"/>
  <c r="AD1418" i="5"/>
  <c r="AC1418" i="5"/>
  <c r="AB1418" i="5"/>
  <c r="AA1418" i="5"/>
  <c r="Z1418" i="5"/>
  <c r="Y1418" i="5"/>
  <c r="X1418" i="5"/>
  <c r="W1418" i="5"/>
  <c r="V1418" i="5"/>
  <c r="U1418" i="5"/>
  <c r="T1418" i="5"/>
  <c r="AG1417" i="5"/>
  <c r="AF1417" i="5"/>
  <c r="AE1417" i="5"/>
  <c r="AD1417" i="5"/>
  <c r="AC1417" i="5"/>
  <c r="AB1417" i="5"/>
  <c r="AA1417" i="5"/>
  <c r="Z1417" i="5"/>
  <c r="Y1417" i="5"/>
  <c r="X1417" i="5"/>
  <c r="W1417" i="5"/>
  <c r="V1417" i="5"/>
  <c r="U1417" i="5"/>
  <c r="T1417" i="5"/>
  <c r="AG1416" i="5"/>
  <c r="AF1416" i="5"/>
  <c r="AE1416" i="5"/>
  <c r="AD1416" i="5"/>
  <c r="AC1416" i="5"/>
  <c r="AB1416" i="5"/>
  <c r="AA1416" i="5"/>
  <c r="Z1416" i="5"/>
  <c r="Y1416" i="5"/>
  <c r="X1416" i="5"/>
  <c r="W1416" i="5"/>
  <c r="V1416" i="5"/>
  <c r="U1416" i="5"/>
  <c r="T1416" i="5"/>
  <c r="AG1415" i="5"/>
  <c r="AF1415" i="5"/>
  <c r="AE1415" i="5"/>
  <c r="AD1415" i="5"/>
  <c r="AC1415" i="5"/>
  <c r="AB1415" i="5"/>
  <c r="AA1415" i="5"/>
  <c r="Z1415" i="5"/>
  <c r="Y1415" i="5"/>
  <c r="X1415" i="5"/>
  <c r="W1415" i="5"/>
  <c r="V1415" i="5"/>
  <c r="U1415" i="5"/>
  <c r="T1415" i="5"/>
  <c r="AG1414" i="5"/>
  <c r="AF1414" i="5"/>
  <c r="AE1414" i="5"/>
  <c r="AD1414" i="5"/>
  <c r="AC1414" i="5"/>
  <c r="AB1414" i="5"/>
  <c r="AA1414" i="5"/>
  <c r="Z1414" i="5"/>
  <c r="Y1414" i="5"/>
  <c r="X1414" i="5"/>
  <c r="W1414" i="5"/>
  <c r="V1414" i="5"/>
  <c r="U1414" i="5"/>
  <c r="T1414" i="5"/>
  <c r="AG1413" i="5"/>
  <c r="AF1413" i="5"/>
  <c r="AE1413" i="5"/>
  <c r="AD1413" i="5"/>
  <c r="AC1413" i="5"/>
  <c r="AB1413" i="5"/>
  <c r="AA1413" i="5"/>
  <c r="Z1413" i="5"/>
  <c r="Y1413" i="5"/>
  <c r="X1413" i="5"/>
  <c r="W1413" i="5"/>
  <c r="V1413" i="5"/>
  <c r="U1413" i="5"/>
  <c r="T1413" i="5"/>
  <c r="AG1412" i="5"/>
  <c r="AF1412" i="5"/>
  <c r="AE1412" i="5"/>
  <c r="AD1412" i="5"/>
  <c r="AC1412" i="5"/>
  <c r="AB1412" i="5"/>
  <c r="AA1412" i="5"/>
  <c r="Z1412" i="5"/>
  <c r="Y1412" i="5"/>
  <c r="X1412" i="5"/>
  <c r="W1412" i="5"/>
  <c r="V1412" i="5"/>
  <c r="U1412" i="5"/>
  <c r="T1412" i="5"/>
  <c r="AG1411" i="5"/>
  <c r="AF1411" i="5"/>
  <c r="AE1411" i="5"/>
  <c r="AD1411" i="5"/>
  <c r="AC1411" i="5"/>
  <c r="AB1411" i="5"/>
  <c r="AA1411" i="5"/>
  <c r="Z1411" i="5"/>
  <c r="Y1411" i="5"/>
  <c r="X1411" i="5"/>
  <c r="W1411" i="5"/>
  <c r="V1411" i="5"/>
  <c r="U1411" i="5"/>
  <c r="T1411" i="5"/>
  <c r="AG1410" i="5"/>
  <c r="AF1410" i="5"/>
  <c r="AE1410" i="5"/>
  <c r="AD1410" i="5"/>
  <c r="AC1410" i="5"/>
  <c r="AB1410" i="5"/>
  <c r="AA1410" i="5"/>
  <c r="Z1410" i="5"/>
  <c r="Y1410" i="5"/>
  <c r="X1410" i="5"/>
  <c r="W1410" i="5"/>
  <c r="V1410" i="5"/>
  <c r="U1410" i="5"/>
  <c r="T1410" i="5"/>
  <c r="AG1409" i="5"/>
  <c r="AF1409" i="5"/>
  <c r="AE1409" i="5"/>
  <c r="AD1409" i="5"/>
  <c r="AC1409" i="5"/>
  <c r="AB1409" i="5"/>
  <c r="AA1409" i="5"/>
  <c r="Z1409" i="5"/>
  <c r="Y1409" i="5"/>
  <c r="X1409" i="5"/>
  <c r="W1409" i="5"/>
  <c r="V1409" i="5"/>
  <c r="U1409" i="5"/>
  <c r="T1409" i="5"/>
  <c r="AG1408" i="5"/>
  <c r="AF1408" i="5"/>
  <c r="AE1408" i="5"/>
  <c r="AD1408" i="5"/>
  <c r="AC1408" i="5"/>
  <c r="AB1408" i="5"/>
  <c r="AA1408" i="5"/>
  <c r="Z1408" i="5"/>
  <c r="Y1408" i="5"/>
  <c r="X1408" i="5"/>
  <c r="W1408" i="5"/>
  <c r="V1408" i="5"/>
  <c r="U1408" i="5"/>
  <c r="T1408" i="5"/>
  <c r="AG1407" i="5"/>
  <c r="AF1407" i="5"/>
  <c r="AE1407" i="5"/>
  <c r="AD1407" i="5"/>
  <c r="AC1407" i="5"/>
  <c r="AB1407" i="5"/>
  <c r="AA1407" i="5"/>
  <c r="Z1407" i="5"/>
  <c r="Y1407" i="5"/>
  <c r="X1407" i="5"/>
  <c r="W1407" i="5"/>
  <c r="V1407" i="5"/>
  <c r="U1407" i="5"/>
  <c r="T1407" i="5"/>
  <c r="AG1406" i="5"/>
  <c r="AF1406" i="5"/>
  <c r="AE1406" i="5"/>
  <c r="AD1406" i="5"/>
  <c r="AC1406" i="5"/>
  <c r="AB1406" i="5"/>
  <c r="AA1406" i="5"/>
  <c r="Z1406" i="5"/>
  <c r="Y1406" i="5"/>
  <c r="X1406" i="5"/>
  <c r="W1406" i="5"/>
  <c r="V1406" i="5"/>
  <c r="U1406" i="5"/>
  <c r="T1406" i="5"/>
  <c r="AG1405" i="5"/>
  <c r="AF1405" i="5"/>
  <c r="AE1405" i="5"/>
  <c r="AD1405" i="5"/>
  <c r="AC1405" i="5"/>
  <c r="AB1405" i="5"/>
  <c r="AA1405" i="5"/>
  <c r="Z1405" i="5"/>
  <c r="Y1405" i="5"/>
  <c r="X1405" i="5"/>
  <c r="W1405" i="5"/>
  <c r="V1405" i="5"/>
  <c r="U1405" i="5"/>
  <c r="T1405" i="5"/>
  <c r="AG1404" i="5"/>
  <c r="AF1404" i="5"/>
  <c r="AE1404" i="5"/>
  <c r="AD1404" i="5"/>
  <c r="AC1404" i="5"/>
  <c r="AB1404" i="5"/>
  <c r="AA1404" i="5"/>
  <c r="Z1404" i="5"/>
  <c r="Y1404" i="5"/>
  <c r="X1404" i="5"/>
  <c r="W1404" i="5"/>
  <c r="V1404" i="5"/>
  <c r="U1404" i="5"/>
  <c r="T1404" i="5"/>
  <c r="AG1403" i="5"/>
  <c r="AF1403" i="5"/>
  <c r="AE1403" i="5"/>
  <c r="AD1403" i="5"/>
  <c r="AC1403" i="5"/>
  <c r="AB1403" i="5"/>
  <c r="AA1403" i="5"/>
  <c r="Z1403" i="5"/>
  <c r="Y1403" i="5"/>
  <c r="X1403" i="5"/>
  <c r="W1403" i="5"/>
  <c r="V1403" i="5"/>
  <c r="U1403" i="5"/>
  <c r="T1403" i="5"/>
  <c r="AG1402" i="5"/>
  <c r="AF1402" i="5"/>
  <c r="AE1402" i="5"/>
  <c r="AD1402" i="5"/>
  <c r="AC1402" i="5"/>
  <c r="AB1402" i="5"/>
  <c r="AA1402" i="5"/>
  <c r="Z1402" i="5"/>
  <c r="Y1402" i="5"/>
  <c r="X1402" i="5"/>
  <c r="W1402" i="5"/>
  <c r="V1402" i="5"/>
  <c r="U1402" i="5"/>
  <c r="T1402" i="5"/>
  <c r="AG1401" i="5"/>
  <c r="AF1401" i="5"/>
  <c r="AE1401" i="5"/>
  <c r="AD1401" i="5"/>
  <c r="AC1401" i="5"/>
  <c r="AB1401" i="5"/>
  <c r="AA1401" i="5"/>
  <c r="Z1401" i="5"/>
  <c r="Y1401" i="5"/>
  <c r="X1401" i="5"/>
  <c r="W1401" i="5"/>
  <c r="V1401" i="5"/>
  <c r="U1401" i="5"/>
  <c r="T1401" i="5"/>
  <c r="AG1400" i="5"/>
  <c r="AF1400" i="5"/>
  <c r="AE1400" i="5"/>
  <c r="AD1400" i="5"/>
  <c r="AC1400" i="5"/>
  <c r="AB1400" i="5"/>
  <c r="AA1400" i="5"/>
  <c r="Z1400" i="5"/>
  <c r="Y1400" i="5"/>
  <c r="X1400" i="5"/>
  <c r="W1400" i="5"/>
  <c r="V1400" i="5"/>
  <c r="U1400" i="5"/>
  <c r="T1400" i="5"/>
  <c r="AG1399" i="5"/>
  <c r="AF1399" i="5"/>
  <c r="AE1399" i="5"/>
  <c r="AD1399" i="5"/>
  <c r="AC1399" i="5"/>
  <c r="AB1399" i="5"/>
  <c r="AA1399" i="5"/>
  <c r="Z1399" i="5"/>
  <c r="Y1399" i="5"/>
  <c r="X1399" i="5"/>
  <c r="W1399" i="5"/>
  <c r="V1399" i="5"/>
  <c r="U1399" i="5"/>
  <c r="T1399" i="5"/>
  <c r="AG1398" i="5"/>
  <c r="AF1398" i="5"/>
  <c r="AE1398" i="5"/>
  <c r="AD1398" i="5"/>
  <c r="AC1398" i="5"/>
  <c r="AB1398" i="5"/>
  <c r="AA1398" i="5"/>
  <c r="Z1398" i="5"/>
  <c r="Y1398" i="5"/>
  <c r="X1398" i="5"/>
  <c r="W1398" i="5"/>
  <c r="V1398" i="5"/>
  <c r="U1398" i="5"/>
  <c r="T1398" i="5"/>
  <c r="AG1397" i="5"/>
  <c r="AF1397" i="5"/>
  <c r="AE1397" i="5"/>
  <c r="AD1397" i="5"/>
  <c r="AC1397" i="5"/>
  <c r="AB1397" i="5"/>
  <c r="AA1397" i="5"/>
  <c r="Z1397" i="5"/>
  <c r="Y1397" i="5"/>
  <c r="X1397" i="5"/>
  <c r="W1397" i="5"/>
  <c r="V1397" i="5"/>
  <c r="U1397" i="5"/>
  <c r="T1397" i="5"/>
  <c r="AG1396" i="5"/>
  <c r="AF1396" i="5"/>
  <c r="AE1396" i="5"/>
  <c r="AD1396" i="5"/>
  <c r="AC1396" i="5"/>
  <c r="AB1396" i="5"/>
  <c r="AA1396" i="5"/>
  <c r="Z1396" i="5"/>
  <c r="Y1396" i="5"/>
  <c r="X1396" i="5"/>
  <c r="W1396" i="5"/>
  <c r="V1396" i="5"/>
  <c r="U1396" i="5"/>
  <c r="T1396" i="5"/>
  <c r="AG1395" i="5"/>
  <c r="AF1395" i="5"/>
  <c r="AE1395" i="5"/>
  <c r="AD1395" i="5"/>
  <c r="AC1395" i="5"/>
  <c r="AB1395" i="5"/>
  <c r="AA1395" i="5"/>
  <c r="Z1395" i="5"/>
  <c r="Y1395" i="5"/>
  <c r="X1395" i="5"/>
  <c r="W1395" i="5"/>
  <c r="V1395" i="5"/>
  <c r="U1395" i="5"/>
  <c r="T1395" i="5"/>
  <c r="AG1394" i="5"/>
  <c r="AF1394" i="5"/>
  <c r="AE1394" i="5"/>
  <c r="AD1394" i="5"/>
  <c r="AC1394" i="5"/>
  <c r="AB1394" i="5"/>
  <c r="AA1394" i="5"/>
  <c r="Z1394" i="5"/>
  <c r="Y1394" i="5"/>
  <c r="X1394" i="5"/>
  <c r="W1394" i="5"/>
  <c r="V1394" i="5"/>
  <c r="U1394" i="5"/>
  <c r="T1394" i="5"/>
  <c r="AG1393" i="5"/>
  <c r="AF1393" i="5"/>
  <c r="AE1393" i="5"/>
  <c r="AD1393" i="5"/>
  <c r="AC1393" i="5"/>
  <c r="AB1393" i="5"/>
  <c r="AA1393" i="5"/>
  <c r="Z1393" i="5"/>
  <c r="Y1393" i="5"/>
  <c r="X1393" i="5"/>
  <c r="W1393" i="5"/>
  <c r="V1393" i="5"/>
  <c r="U1393" i="5"/>
  <c r="T1393" i="5"/>
  <c r="AG1392" i="5"/>
  <c r="AF1392" i="5"/>
  <c r="AE1392" i="5"/>
  <c r="AD1392" i="5"/>
  <c r="AC1392" i="5"/>
  <c r="AB1392" i="5"/>
  <c r="AA1392" i="5"/>
  <c r="Z1392" i="5"/>
  <c r="Y1392" i="5"/>
  <c r="X1392" i="5"/>
  <c r="W1392" i="5"/>
  <c r="V1392" i="5"/>
  <c r="U1392" i="5"/>
  <c r="T1392" i="5"/>
  <c r="AG1391" i="5"/>
  <c r="AF1391" i="5"/>
  <c r="AE1391" i="5"/>
  <c r="AD1391" i="5"/>
  <c r="AC1391" i="5"/>
  <c r="AB1391" i="5"/>
  <c r="AA1391" i="5"/>
  <c r="Z1391" i="5"/>
  <c r="Y1391" i="5"/>
  <c r="X1391" i="5"/>
  <c r="W1391" i="5"/>
  <c r="V1391" i="5"/>
  <c r="U1391" i="5"/>
  <c r="T1391" i="5"/>
  <c r="AG1390" i="5"/>
  <c r="AF1390" i="5"/>
  <c r="AE1390" i="5"/>
  <c r="AD1390" i="5"/>
  <c r="AC1390" i="5"/>
  <c r="AB1390" i="5"/>
  <c r="AA1390" i="5"/>
  <c r="Z1390" i="5"/>
  <c r="Y1390" i="5"/>
  <c r="X1390" i="5"/>
  <c r="W1390" i="5"/>
  <c r="V1390" i="5"/>
  <c r="U1390" i="5"/>
  <c r="T1390" i="5"/>
  <c r="AG1389" i="5"/>
  <c r="AF1389" i="5"/>
  <c r="AE1389" i="5"/>
  <c r="AD1389" i="5"/>
  <c r="AC1389" i="5"/>
  <c r="AB1389" i="5"/>
  <c r="AA1389" i="5"/>
  <c r="Z1389" i="5"/>
  <c r="Y1389" i="5"/>
  <c r="X1389" i="5"/>
  <c r="W1389" i="5"/>
  <c r="V1389" i="5"/>
  <c r="U1389" i="5"/>
  <c r="T1389" i="5"/>
  <c r="AG1388" i="5"/>
  <c r="AF1388" i="5"/>
  <c r="AE1388" i="5"/>
  <c r="AD1388" i="5"/>
  <c r="AC1388" i="5"/>
  <c r="AB1388" i="5"/>
  <c r="AA1388" i="5"/>
  <c r="Z1388" i="5"/>
  <c r="Y1388" i="5"/>
  <c r="X1388" i="5"/>
  <c r="W1388" i="5"/>
  <c r="V1388" i="5"/>
  <c r="U1388" i="5"/>
  <c r="T1388" i="5"/>
  <c r="AG1387" i="5"/>
  <c r="AF1387" i="5"/>
  <c r="AE1387" i="5"/>
  <c r="AD1387" i="5"/>
  <c r="AC1387" i="5"/>
  <c r="AB1387" i="5"/>
  <c r="AA1387" i="5"/>
  <c r="Z1387" i="5"/>
  <c r="Y1387" i="5"/>
  <c r="X1387" i="5"/>
  <c r="W1387" i="5"/>
  <c r="V1387" i="5"/>
  <c r="U1387" i="5"/>
  <c r="T1387" i="5"/>
  <c r="AG1386" i="5"/>
  <c r="AF1386" i="5"/>
  <c r="AE1386" i="5"/>
  <c r="AD1386" i="5"/>
  <c r="AC1386" i="5"/>
  <c r="AB1386" i="5"/>
  <c r="AA1386" i="5"/>
  <c r="Z1386" i="5"/>
  <c r="Y1386" i="5"/>
  <c r="X1386" i="5"/>
  <c r="W1386" i="5"/>
  <c r="V1386" i="5"/>
  <c r="U1386" i="5"/>
  <c r="T1386" i="5"/>
  <c r="AG1385" i="5"/>
  <c r="AF1385" i="5"/>
  <c r="AE1385" i="5"/>
  <c r="AD1385" i="5"/>
  <c r="AC1385" i="5"/>
  <c r="AB1385" i="5"/>
  <c r="AA1385" i="5"/>
  <c r="Z1385" i="5"/>
  <c r="Y1385" i="5"/>
  <c r="X1385" i="5"/>
  <c r="W1385" i="5"/>
  <c r="V1385" i="5"/>
  <c r="U1385" i="5"/>
  <c r="T1385" i="5"/>
  <c r="AG1384" i="5"/>
  <c r="AF1384" i="5"/>
  <c r="AE1384" i="5"/>
  <c r="AD1384" i="5"/>
  <c r="AC1384" i="5"/>
  <c r="AB1384" i="5"/>
  <c r="AA1384" i="5"/>
  <c r="Z1384" i="5"/>
  <c r="Y1384" i="5"/>
  <c r="X1384" i="5"/>
  <c r="W1384" i="5"/>
  <c r="V1384" i="5"/>
  <c r="U1384" i="5"/>
  <c r="T1384" i="5"/>
  <c r="AG1383" i="5"/>
  <c r="AF1383" i="5"/>
  <c r="AE1383" i="5"/>
  <c r="AD1383" i="5"/>
  <c r="AC1383" i="5"/>
  <c r="AB1383" i="5"/>
  <c r="AA1383" i="5"/>
  <c r="Z1383" i="5"/>
  <c r="Y1383" i="5"/>
  <c r="X1383" i="5"/>
  <c r="W1383" i="5"/>
  <c r="V1383" i="5"/>
  <c r="U1383" i="5"/>
  <c r="T1383" i="5"/>
  <c r="AG1382" i="5"/>
  <c r="AF1382" i="5"/>
  <c r="AE1382" i="5"/>
  <c r="AD1382" i="5"/>
  <c r="AC1382" i="5"/>
  <c r="AB1382" i="5"/>
  <c r="AA1382" i="5"/>
  <c r="Z1382" i="5"/>
  <c r="Y1382" i="5"/>
  <c r="X1382" i="5"/>
  <c r="W1382" i="5"/>
  <c r="V1382" i="5"/>
  <c r="U1382" i="5"/>
  <c r="T1382" i="5"/>
  <c r="AG1381" i="5"/>
  <c r="AF1381" i="5"/>
  <c r="AE1381" i="5"/>
  <c r="AD1381" i="5"/>
  <c r="AC1381" i="5"/>
  <c r="AB1381" i="5"/>
  <c r="AA1381" i="5"/>
  <c r="Z1381" i="5"/>
  <c r="Y1381" i="5"/>
  <c r="X1381" i="5"/>
  <c r="W1381" i="5"/>
  <c r="V1381" i="5"/>
  <c r="U1381" i="5"/>
  <c r="T1381" i="5"/>
  <c r="AG1380" i="5"/>
  <c r="AF1380" i="5"/>
  <c r="AE1380" i="5"/>
  <c r="AD1380" i="5"/>
  <c r="AC1380" i="5"/>
  <c r="AB1380" i="5"/>
  <c r="AA1380" i="5"/>
  <c r="Z1380" i="5"/>
  <c r="Y1380" i="5"/>
  <c r="X1380" i="5"/>
  <c r="W1380" i="5"/>
  <c r="V1380" i="5"/>
  <c r="U1380" i="5"/>
  <c r="T1380" i="5"/>
  <c r="AG1379" i="5"/>
  <c r="AF1379" i="5"/>
  <c r="AE1379" i="5"/>
  <c r="AD1379" i="5"/>
  <c r="AC1379" i="5"/>
  <c r="AB1379" i="5"/>
  <c r="AA1379" i="5"/>
  <c r="Z1379" i="5"/>
  <c r="Y1379" i="5"/>
  <c r="X1379" i="5"/>
  <c r="W1379" i="5"/>
  <c r="V1379" i="5"/>
  <c r="U1379" i="5"/>
  <c r="T1379" i="5"/>
  <c r="AG1378" i="5"/>
  <c r="AF1378" i="5"/>
  <c r="AE1378" i="5"/>
  <c r="AD1378" i="5"/>
  <c r="AC1378" i="5"/>
  <c r="AB1378" i="5"/>
  <c r="AA1378" i="5"/>
  <c r="Z1378" i="5"/>
  <c r="Y1378" i="5"/>
  <c r="X1378" i="5"/>
  <c r="W1378" i="5"/>
  <c r="V1378" i="5"/>
  <c r="U1378" i="5"/>
  <c r="T1378" i="5"/>
  <c r="AG1377" i="5"/>
  <c r="AF1377" i="5"/>
  <c r="AE1377" i="5"/>
  <c r="AD1377" i="5"/>
  <c r="AC1377" i="5"/>
  <c r="AB1377" i="5"/>
  <c r="AA1377" i="5"/>
  <c r="Z1377" i="5"/>
  <c r="Y1377" i="5"/>
  <c r="X1377" i="5"/>
  <c r="W1377" i="5"/>
  <c r="V1377" i="5"/>
  <c r="U1377" i="5"/>
  <c r="T1377" i="5"/>
  <c r="AG1376" i="5"/>
  <c r="AF1376" i="5"/>
  <c r="AE1376" i="5"/>
  <c r="AD1376" i="5"/>
  <c r="AC1376" i="5"/>
  <c r="AB1376" i="5"/>
  <c r="AA1376" i="5"/>
  <c r="Z1376" i="5"/>
  <c r="Y1376" i="5"/>
  <c r="X1376" i="5"/>
  <c r="W1376" i="5"/>
  <c r="V1376" i="5"/>
  <c r="U1376" i="5"/>
  <c r="T1376" i="5"/>
  <c r="AG1375" i="5"/>
  <c r="AF1375" i="5"/>
  <c r="AE1375" i="5"/>
  <c r="AD1375" i="5"/>
  <c r="AC1375" i="5"/>
  <c r="AB1375" i="5"/>
  <c r="AA1375" i="5"/>
  <c r="Z1375" i="5"/>
  <c r="Y1375" i="5"/>
  <c r="X1375" i="5"/>
  <c r="W1375" i="5"/>
  <c r="V1375" i="5"/>
  <c r="U1375" i="5"/>
  <c r="T1375" i="5"/>
  <c r="AG1374" i="5"/>
  <c r="AF1374" i="5"/>
  <c r="AE1374" i="5"/>
  <c r="AD1374" i="5"/>
  <c r="AC1374" i="5"/>
  <c r="AB1374" i="5"/>
  <c r="AA1374" i="5"/>
  <c r="Z1374" i="5"/>
  <c r="Y1374" i="5"/>
  <c r="X1374" i="5"/>
  <c r="W1374" i="5"/>
  <c r="V1374" i="5"/>
  <c r="U1374" i="5"/>
  <c r="T1374" i="5"/>
  <c r="AG1373" i="5"/>
  <c r="AF1373" i="5"/>
  <c r="AE1373" i="5"/>
  <c r="AD1373" i="5"/>
  <c r="AC1373" i="5"/>
  <c r="AB1373" i="5"/>
  <c r="AA1373" i="5"/>
  <c r="Z1373" i="5"/>
  <c r="Y1373" i="5"/>
  <c r="X1373" i="5"/>
  <c r="W1373" i="5"/>
  <c r="V1373" i="5"/>
  <c r="U1373" i="5"/>
  <c r="T1373" i="5"/>
  <c r="AG1372" i="5"/>
  <c r="AF1372" i="5"/>
  <c r="AE1372" i="5"/>
  <c r="AD1372" i="5"/>
  <c r="AC1372" i="5"/>
  <c r="AB1372" i="5"/>
  <c r="AA1372" i="5"/>
  <c r="Z1372" i="5"/>
  <c r="Y1372" i="5"/>
  <c r="X1372" i="5"/>
  <c r="W1372" i="5"/>
  <c r="V1372" i="5"/>
  <c r="U1372" i="5"/>
  <c r="T1372" i="5"/>
  <c r="AG1371" i="5"/>
  <c r="AF1371" i="5"/>
  <c r="AE1371" i="5"/>
  <c r="AD1371" i="5"/>
  <c r="AC1371" i="5"/>
  <c r="AB1371" i="5"/>
  <c r="AA1371" i="5"/>
  <c r="Z1371" i="5"/>
  <c r="Y1371" i="5"/>
  <c r="X1371" i="5"/>
  <c r="W1371" i="5"/>
  <c r="V1371" i="5"/>
  <c r="U1371" i="5"/>
  <c r="T1371" i="5"/>
  <c r="AG1370" i="5"/>
  <c r="AF1370" i="5"/>
  <c r="AE1370" i="5"/>
  <c r="AD1370" i="5"/>
  <c r="AC1370" i="5"/>
  <c r="AB1370" i="5"/>
  <c r="AA1370" i="5"/>
  <c r="Z1370" i="5"/>
  <c r="Y1370" i="5"/>
  <c r="X1370" i="5"/>
  <c r="W1370" i="5"/>
  <c r="V1370" i="5"/>
  <c r="U1370" i="5"/>
  <c r="T1370" i="5"/>
  <c r="AG1369" i="5"/>
  <c r="AF1369" i="5"/>
  <c r="AE1369" i="5"/>
  <c r="AD1369" i="5"/>
  <c r="AC1369" i="5"/>
  <c r="AB1369" i="5"/>
  <c r="AA1369" i="5"/>
  <c r="Z1369" i="5"/>
  <c r="Y1369" i="5"/>
  <c r="X1369" i="5"/>
  <c r="W1369" i="5"/>
  <c r="V1369" i="5"/>
  <c r="U1369" i="5"/>
  <c r="T1369" i="5"/>
  <c r="AG1368" i="5"/>
  <c r="AF1368" i="5"/>
  <c r="AE1368" i="5"/>
  <c r="AD1368" i="5"/>
  <c r="AC1368" i="5"/>
  <c r="AB1368" i="5"/>
  <c r="AA1368" i="5"/>
  <c r="Z1368" i="5"/>
  <c r="Y1368" i="5"/>
  <c r="X1368" i="5"/>
  <c r="W1368" i="5"/>
  <c r="V1368" i="5"/>
  <c r="U1368" i="5"/>
  <c r="T1368" i="5"/>
  <c r="AG1367" i="5"/>
  <c r="AF1367" i="5"/>
  <c r="AE1367" i="5"/>
  <c r="AD1367" i="5"/>
  <c r="AC1367" i="5"/>
  <c r="AB1367" i="5"/>
  <c r="AA1367" i="5"/>
  <c r="Z1367" i="5"/>
  <c r="Y1367" i="5"/>
  <c r="X1367" i="5"/>
  <c r="W1367" i="5"/>
  <c r="V1367" i="5"/>
  <c r="U1367" i="5"/>
  <c r="T1367" i="5"/>
  <c r="AG1366" i="5"/>
  <c r="AF1366" i="5"/>
  <c r="AE1366" i="5"/>
  <c r="AD1366" i="5"/>
  <c r="AC1366" i="5"/>
  <c r="AB1366" i="5"/>
  <c r="AA1366" i="5"/>
  <c r="Z1366" i="5"/>
  <c r="Y1366" i="5"/>
  <c r="X1366" i="5"/>
  <c r="W1366" i="5"/>
  <c r="V1366" i="5"/>
  <c r="U1366" i="5"/>
  <c r="T1366" i="5"/>
  <c r="AG1365" i="5"/>
  <c r="AF1365" i="5"/>
  <c r="AE1365" i="5"/>
  <c r="AD1365" i="5"/>
  <c r="AC1365" i="5"/>
  <c r="AB1365" i="5"/>
  <c r="AA1365" i="5"/>
  <c r="Z1365" i="5"/>
  <c r="Y1365" i="5"/>
  <c r="X1365" i="5"/>
  <c r="W1365" i="5"/>
  <c r="V1365" i="5"/>
  <c r="U1365" i="5"/>
  <c r="T1365" i="5"/>
  <c r="AG1364" i="5"/>
  <c r="AF1364" i="5"/>
  <c r="AE1364" i="5"/>
  <c r="AD1364" i="5"/>
  <c r="AC1364" i="5"/>
  <c r="AB1364" i="5"/>
  <c r="AA1364" i="5"/>
  <c r="Z1364" i="5"/>
  <c r="Y1364" i="5"/>
  <c r="X1364" i="5"/>
  <c r="W1364" i="5"/>
  <c r="V1364" i="5"/>
  <c r="U1364" i="5"/>
  <c r="T1364" i="5"/>
  <c r="AG1363" i="5"/>
  <c r="AF1363" i="5"/>
  <c r="AE1363" i="5"/>
  <c r="AD1363" i="5"/>
  <c r="AC1363" i="5"/>
  <c r="AB1363" i="5"/>
  <c r="AA1363" i="5"/>
  <c r="Z1363" i="5"/>
  <c r="Y1363" i="5"/>
  <c r="X1363" i="5"/>
  <c r="W1363" i="5"/>
  <c r="V1363" i="5"/>
  <c r="U1363" i="5"/>
  <c r="T1363" i="5"/>
  <c r="AG1362" i="5"/>
  <c r="AF1362" i="5"/>
  <c r="AE1362" i="5"/>
  <c r="AD1362" i="5"/>
  <c r="AC1362" i="5"/>
  <c r="AB1362" i="5"/>
  <c r="AA1362" i="5"/>
  <c r="Z1362" i="5"/>
  <c r="Y1362" i="5"/>
  <c r="X1362" i="5"/>
  <c r="W1362" i="5"/>
  <c r="V1362" i="5"/>
  <c r="U1362" i="5"/>
  <c r="T1362" i="5"/>
  <c r="AG1361" i="5"/>
  <c r="AF1361" i="5"/>
  <c r="AE1361" i="5"/>
  <c r="AD1361" i="5"/>
  <c r="AC1361" i="5"/>
  <c r="AB1361" i="5"/>
  <c r="AA1361" i="5"/>
  <c r="Z1361" i="5"/>
  <c r="Y1361" i="5"/>
  <c r="X1361" i="5"/>
  <c r="W1361" i="5"/>
  <c r="V1361" i="5"/>
  <c r="U1361" i="5"/>
  <c r="T1361" i="5"/>
  <c r="AG1360" i="5"/>
  <c r="AF1360" i="5"/>
  <c r="AE1360" i="5"/>
  <c r="AD1360" i="5"/>
  <c r="AC1360" i="5"/>
  <c r="AB1360" i="5"/>
  <c r="AA1360" i="5"/>
  <c r="Z1360" i="5"/>
  <c r="Y1360" i="5"/>
  <c r="X1360" i="5"/>
  <c r="W1360" i="5"/>
  <c r="V1360" i="5"/>
  <c r="U1360" i="5"/>
  <c r="T1360" i="5"/>
  <c r="AG1359" i="5"/>
  <c r="AF1359" i="5"/>
  <c r="AE1359" i="5"/>
  <c r="AD1359" i="5"/>
  <c r="AC1359" i="5"/>
  <c r="AB1359" i="5"/>
  <c r="AA1359" i="5"/>
  <c r="Z1359" i="5"/>
  <c r="Y1359" i="5"/>
  <c r="X1359" i="5"/>
  <c r="W1359" i="5"/>
  <c r="V1359" i="5"/>
  <c r="U1359" i="5"/>
  <c r="T1359" i="5"/>
  <c r="AG1358" i="5"/>
  <c r="AF1358" i="5"/>
  <c r="AE1358" i="5"/>
  <c r="AD1358" i="5"/>
  <c r="AC1358" i="5"/>
  <c r="AB1358" i="5"/>
  <c r="AA1358" i="5"/>
  <c r="Z1358" i="5"/>
  <c r="Y1358" i="5"/>
  <c r="X1358" i="5"/>
  <c r="W1358" i="5"/>
  <c r="V1358" i="5"/>
  <c r="U1358" i="5"/>
  <c r="T1358" i="5"/>
  <c r="AG1357" i="5"/>
  <c r="AF1357" i="5"/>
  <c r="AE1357" i="5"/>
  <c r="AD1357" i="5"/>
  <c r="AC1357" i="5"/>
  <c r="AB1357" i="5"/>
  <c r="AA1357" i="5"/>
  <c r="Z1357" i="5"/>
  <c r="Y1357" i="5"/>
  <c r="X1357" i="5"/>
  <c r="W1357" i="5"/>
  <c r="V1357" i="5"/>
  <c r="U1357" i="5"/>
  <c r="T1357" i="5"/>
  <c r="AG1356" i="5"/>
  <c r="AF1356" i="5"/>
  <c r="AE1356" i="5"/>
  <c r="AD1356" i="5"/>
  <c r="AC1356" i="5"/>
  <c r="AB1356" i="5"/>
  <c r="AA1356" i="5"/>
  <c r="Z1356" i="5"/>
  <c r="Y1356" i="5"/>
  <c r="X1356" i="5"/>
  <c r="W1356" i="5"/>
  <c r="V1356" i="5"/>
  <c r="U1356" i="5"/>
  <c r="T1356" i="5"/>
  <c r="AG1355" i="5"/>
  <c r="AF1355" i="5"/>
  <c r="AE1355" i="5"/>
  <c r="AD1355" i="5"/>
  <c r="AC1355" i="5"/>
  <c r="AB1355" i="5"/>
  <c r="AA1355" i="5"/>
  <c r="Z1355" i="5"/>
  <c r="Y1355" i="5"/>
  <c r="X1355" i="5"/>
  <c r="W1355" i="5"/>
  <c r="V1355" i="5"/>
  <c r="U1355" i="5"/>
  <c r="T1355" i="5"/>
  <c r="AG1354" i="5"/>
  <c r="AF1354" i="5"/>
  <c r="AE1354" i="5"/>
  <c r="AD1354" i="5"/>
  <c r="AC1354" i="5"/>
  <c r="AB1354" i="5"/>
  <c r="AA1354" i="5"/>
  <c r="Z1354" i="5"/>
  <c r="Y1354" i="5"/>
  <c r="X1354" i="5"/>
  <c r="W1354" i="5"/>
  <c r="V1354" i="5"/>
  <c r="U1354" i="5"/>
  <c r="T1354" i="5"/>
  <c r="AG1353" i="5"/>
  <c r="AF1353" i="5"/>
  <c r="AE1353" i="5"/>
  <c r="AD1353" i="5"/>
  <c r="AC1353" i="5"/>
  <c r="AB1353" i="5"/>
  <c r="AA1353" i="5"/>
  <c r="Z1353" i="5"/>
  <c r="Y1353" i="5"/>
  <c r="X1353" i="5"/>
  <c r="W1353" i="5"/>
  <c r="V1353" i="5"/>
  <c r="U1353" i="5"/>
  <c r="T1353" i="5"/>
  <c r="AG1352" i="5"/>
  <c r="AF1352" i="5"/>
  <c r="AE1352" i="5"/>
  <c r="AD1352" i="5"/>
  <c r="AC1352" i="5"/>
  <c r="AB1352" i="5"/>
  <c r="AA1352" i="5"/>
  <c r="Z1352" i="5"/>
  <c r="Y1352" i="5"/>
  <c r="X1352" i="5"/>
  <c r="W1352" i="5"/>
  <c r="V1352" i="5"/>
  <c r="U1352" i="5"/>
  <c r="T1352" i="5"/>
  <c r="AG1351" i="5"/>
  <c r="AF1351" i="5"/>
  <c r="AE1351" i="5"/>
  <c r="AD1351" i="5"/>
  <c r="AC1351" i="5"/>
  <c r="AB1351" i="5"/>
  <c r="AA1351" i="5"/>
  <c r="Z1351" i="5"/>
  <c r="Y1351" i="5"/>
  <c r="X1351" i="5"/>
  <c r="W1351" i="5"/>
  <c r="V1351" i="5"/>
  <c r="U1351" i="5"/>
  <c r="T1351" i="5"/>
  <c r="AG1350" i="5"/>
  <c r="AF1350" i="5"/>
  <c r="AE1350" i="5"/>
  <c r="AD1350" i="5"/>
  <c r="AC1350" i="5"/>
  <c r="AB1350" i="5"/>
  <c r="AA1350" i="5"/>
  <c r="Z1350" i="5"/>
  <c r="Y1350" i="5"/>
  <c r="X1350" i="5"/>
  <c r="W1350" i="5"/>
  <c r="V1350" i="5"/>
  <c r="U1350" i="5"/>
  <c r="T1350" i="5"/>
  <c r="AG1349" i="5"/>
  <c r="AF1349" i="5"/>
  <c r="AE1349" i="5"/>
  <c r="AD1349" i="5"/>
  <c r="AC1349" i="5"/>
  <c r="AB1349" i="5"/>
  <c r="AA1349" i="5"/>
  <c r="Z1349" i="5"/>
  <c r="Y1349" i="5"/>
  <c r="X1349" i="5"/>
  <c r="W1349" i="5"/>
  <c r="V1349" i="5"/>
  <c r="U1349" i="5"/>
  <c r="T1349" i="5"/>
  <c r="AG1348" i="5"/>
  <c r="AF1348" i="5"/>
  <c r="AE1348" i="5"/>
  <c r="AD1348" i="5"/>
  <c r="AC1348" i="5"/>
  <c r="AB1348" i="5"/>
  <c r="AA1348" i="5"/>
  <c r="Z1348" i="5"/>
  <c r="Y1348" i="5"/>
  <c r="X1348" i="5"/>
  <c r="W1348" i="5"/>
  <c r="V1348" i="5"/>
  <c r="U1348" i="5"/>
  <c r="T1348" i="5"/>
  <c r="AG1347" i="5"/>
  <c r="AF1347" i="5"/>
  <c r="AE1347" i="5"/>
  <c r="AD1347" i="5"/>
  <c r="AC1347" i="5"/>
  <c r="AB1347" i="5"/>
  <c r="AA1347" i="5"/>
  <c r="Z1347" i="5"/>
  <c r="Y1347" i="5"/>
  <c r="X1347" i="5"/>
  <c r="W1347" i="5"/>
  <c r="V1347" i="5"/>
  <c r="U1347" i="5"/>
  <c r="T1347" i="5"/>
  <c r="AG1346" i="5"/>
  <c r="AF1346" i="5"/>
  <c r="AE1346" i="5"/>
  <c r="AD1346" i="5"/>
  <c r="AC1346" i="5"/>
  <c r="AB1346" i="5"/>
  <c r="AA1346" i="5"/>
  <c r="Z1346" i="5"/>
  <c r="Y1346" i="5"/>
  <c r="X1346" i="5"/>
  <c r="W1346" i="5"/>
  <c r="V1346" i="5"/>
  <c r="U1346" i="5"/>
  <c r="T1346" i="5"/>
  <c r="AG1345" i="5"/>
  <c r="AF1345" i="5"/>
  <c r="AE1345" i="5"/>
  <c r="AD1345" i="5"/>
  <c r="AC1345" i="5"/>
  <c r="AB1345" i="5"/>
  <c r="AA1345" i="5"/>
  <c r="Z1345" i="5"/>
  <c r="Y1345" i="5"/>
  <c r="X1345" i="5"/>
  <c r="W1345" i="5"/>
  <c r="V1345" i="5"/>
  <c r="U1345" i="5"/>
  <c r="T1345" i="5"/>
  <c r="AG1344" i="5"/>
  <c r="AF1344" i="5"/>
  <c r="AE1344" i="5"/>
  <c r="AD1344" i="5"/>
  <c r="AC1344" i="5"/>
  <c r="AB1344" i="5"/>
  <c r="AA1344" i="5"/>
  <c r="Z1344" i="5"/>
  <c r="Y1344" i="5"/>
  <c r="X1344" i="5"/>
  <c r="W1344" i="5"/>
  <c r="V1344" i="5"/>
  <c r="U1344" i="5"/>
  <c r="T1344" i="5"/>
  <c r="AG1343" i="5"/>
  <c r="AF1343" i="5"/>
  <c r="AE1343" i="5"/>
  <c r="AD1343" i="5"/>
  <c r="AC1343" i="5"/>
  <c r="AB1343" i="5"/>
  <c r="AA1343" i="5"/>
  <c r="Z1343" i="5"/>
  <c r="Y1343" i="5"/>
  <c r="X1343" i="5"/>
  <c r="W1343" i="5"/>
  <c r="V1343" i="5"/>
  <c r="U1343" i="5"/>
  <c r="T1343" i="5"/>
  <c r="AG1342" i="5"/>
  <c r="AF1342" i="5"/>
  <c r="AE1342" i="5"/>
  <c r="AD1342" i="5"/>
  <c r="AC1342" i="5"/>
  <c r="AB1342" i="5"/>
  <c r="AA1342" i="5"/>
  <c r="Z1342" i="5"/>
  <c r="Y1342" i="5"/>
  <c r="X1342" i="5"/>
  <c r="W1342" i="5"/>
  <c r="V1342" i="5"/>
  <c r="U1342" i="5"/>
  <c r="T1342" i="5"/>
  <c r="AG1341" i="5"/>
  <c r="AF1341" i="5"/>
  <c r="AE1341" i="5"/>
  <c r="AD1341" i="5"/>
  <c r="AC1341" i="5"/>
  <c r="AB1341" i="5"/>
  <c r="AA1341" i="5"/>
  <c r="Z1341" i="5"/>
  <c r="Y1341" i="5"/>
  <c r="X1341" i="5"/>
  <c r="W1341" i="5"/>
  <c r="V1341" i="5"/>
  <c r="U1341" i="5"/>
  <c r="T1341" i="5"/>
  <c r="AG1340" i="5"/>
  <c r="AF1340" i="5"/>
  <c r="AE1340" i="5"/>
  <c r="AD1340" i="5"/>
  <c r="AC1340" i="5"/>
  <c r="AB1340" i="5"/>
  <c r="AA1340" i="5"/>
  <c r="Z1340" i="5"/>
  <c r="Y1340" i="5"/>
  <c r="X1340" i="5"/>
  <c r="W1340" i="5"/>
  <c r="V1340" i="5"/>
  <c r="U1340" i="5"/>
  <c r="T1340" i="5"/>
  <c r="AG1339" i="5"/>
  <c r="AF1339" i="5"/>
  <c r="AE1339" i="5"/>
  <c r="AD1339" i="5"/>
  <c r="AC1339" i="5"/>
  <c r="AB1339" i="5"/>
  <c r="AA1339" i="5"/>
  <c r="Z1339" i="5"/>
  <c r="Y1339" i="5"/>
  <c r="X1339" i="5"/>
  <c r="W1339" i="5"/>
  <c r="V1339" i="5"/>
  <c r="U1339" i="5"/>
  <c r="T1339" i="5"/>
  <c r="AG1338" i="5"/>
  <c r="AF1338" i="5"/>
  <c r="AE1338" i="5"/>
  <c r="AD1338" i="5"/>
  <c r="AC1338" i="5"/>
  <c r="AB1338" i="5"/>
  <c r="AA1338" i="5"/>
  <c r="Z1338" i="5"/>
  <c r="Y1338" i="5"/>
  <c r="X1338" i="5"/>
  <c r="W1338" i="5"/>
  <c r="V1338" i="5"/>
  <c r="U1338" i="5"/>
  <c r="T1338" i="5"/>
  <c r="AG1337" i="5"/>
  <c r="AF1337" i="5"/>
  <c r="AE1337" i="5"/>
  <c r="AD1337" i="5"/>
  <c r="AC1337" i="5"/>
  <c r="AB1337" i="5"/>
  <c r="AA1337" i="5"/>
  <c r="Z1337" i="5"/>
  <c r="Y1337" i="5"/>
  <c r="X1337" i="5"/>
  <c r="W1337" i="5"/>
  <c r="V1337" i="5"/>
  <c r="U1337" i="5"/>
  <c r="T1337" i="5"/>
  <c r="AG1336" i="5"/>
  <c r="AF1336" i="5"/>
  <c r="AE1336" i="5"/>
  <c r="AD1336" i="5"/>
  <c r="AC1336" i="5"/>
  <c r="AB1336" i="5"/>
  <c r="AA1336" i="5"/>
  <c r="Z1336" i="5"/>
  <c r="Y1336" i="5"/>
  <c r="X1336" i="5"/>
  <c r="W1336" i="5"/>
  <c r="V1336" i="5"/>
  <c r="U1336" i="5"/>
  <c r="T1336" i="5"/>
  <c r="AG1335" i="5"/>
  <c r="AF1335" i="5"/>
  <c r="AE1335" i="5"/>
  <c r="AD1335" i="5"/>
  <c r="AC1335" i="5"/>
  <c r="AB1335" i="5"/>
  <c r="AA1335" i="5"/>
  <c r="Z1335" i="5"/>
  <c r="Y1335" i="5"/>
  <c r="X1335" i="5"/>
  <c r="W1335" i="5"/>
  <c r="V1335" i="5"/>
  <c r="U1335" i="5"/>
  <c r="T1335" i="5"/>
  <c r="AG1334" i="5"/>
  <c r="AF1334" i="5"/>
  <c r="AE1334" i="5"/>
  <c r="AD1334" i="5"/>
  <c r="AC1334" i="5"/>
  <c r="AB1334" i="5"/>
  <c r="AA1334" i="5"/>
  <c r="Z1334" i="5"/>
  <c r="Y1334" i="5"/>
  <c r="X1334" i="5"/>
  <c r="W1334" i="5"/>
  <c r="V1334" i="5"/>
  <c r="U1334" i="5"/>
  <c r="T1334" i="5"/>
  <c r="AG1333" i="5"/>
  <c r="AF1333" i="5"/>
  <c r="AE1333" i="5"/>
  <c r="AD1333" i="5"/>
  <c r="AC1333" i="5"/>
  <c r="AB1333" i="5"/>
  <c r="AA1333" i="5"/>
  <c r="Z1333" i="5"/>
  <c r="Y1333" i="5"/>
  <c r="X1333" i="5"/>
  <c r="W1333" i="5"/>
  <c r="V1333" i="5"/>
  <c r="U1333" i="5"/>
  <c r="T1333" i="5"/>
  <c r="AG1332" i="5"/>
  <c r="AF1332" i="5"/>
  <c r="AE1332" i="5"/>
  <c r="AD1332" i="5"/>
  <c r="AC1332" i="5"/>
  <c r="AB1332" i="5"/>
  <c r="AA1332" i="5"/>
  <c r="Z1332" i="5"/>
  <c r="Y1332" i="5"/>
  <c r="X1332" i="5"/>
  <c r="W1332" i="5"/>
  <c r="V1332" i="5"/>
  <c r="U1332" i="5"/>
  <c r="T1332" i="5"/>
  <c r="AG1331" i="5"/>
  <c r="AF1331" i="5"/>
  <c r="AE1331" i="5"/>
  <c r="AD1331" i="5"/>
  <c r="AC1331" i="5"/>
  <c r="AB1331" i="5"/>
  <c r="AA1331" i="5"/>
  <c r="Z1331" i="5"/>
  <c r="Y1331" i="5"/>
  <c r="X1331" i="5"/>
  <c r="W1331" i="5"/>
  <c r="V1331" i="5"/>
  <c r="U1331" i="5"/>
  <c r="T1331" i="5"/>
  <c r="AG1330" i="5"/>
  <c r="AF1330" i="5"/>
  <c r="AE1330" i="5"/>
  <c r="AD1330" i="5"/>
  <c r="AC1330" i="5"/>
  <c r="AB1330" i="5"/>
  <c r="AA1330" i="5"/>
  <c r="Z1330" i="5"/>
  <c r="Y1330" i="5"/>
  <c r="X1330" i="5"/>
  <c r="W1330" i="5"/>
  <c r="V1330" i="5"/>
  <c r="U1330" i="5"/>
  <c r="T1330" i="5"/>
  <c r="AG1329" i="5"/>
  <c r="AF1329" i="5"/>
  <c r="AE1329" i="5"/>
  <c r="AD1329" i="5"/>
  <c r="AC1329" i="5"/>
  <c r="AB1329" i="5"/>
  <c r="AA1329" i="5"/>
  <c r="Z1329" i="5"/>
  <c r="Y1329" i="5"/>
  <c r="X1329" i="5"/>
  <c r="W1329" i="5"/>
  <c r="V1329" i="5"/>
  <c r="U1329" i="5"/>
  <c r="T1329" i="5"/>
  <c r="AG1328" i="5"/>
  <c r="AF1328" i="5"/>
  <c r="AE1328" i="5"/>
  <c r="AD1328" i="5"/>
  <c r="AC1328" i="5"/>
  <c r="AB1328" i="5"/>
  <c r="AA1328" i="5"/>
  <c r="Z1328" i="5"/>
  <c r="Y1328" i="5"/>
  <c r="X1328" i="5"/>
  <c r="W1328" i="5"/>
  <c r="V1328" i="5"/>
  <c r="U1328" i="5"/>
  <c r="T1328" i="5"/>
  <c r="AG1327" i="5"/>
  <c r="AF1327" i="5"/>
  <c r="AE1327" i="5"/>
  <c r="AD1327" i="5"/>
  <c r="AC1327" i="5"/>
  <c r="AB1327" i="5"/>
  <c r="AA1327" i="5"/>
  <c r="Z1327" i="5"/>
  <c r="Y1327" i="5"/>
  <c r="X1327" i="5"/>
  <c r="W1327" i="5"/>
  <c r="V1327" i="5"/>
  <c r="U1327" i="5"/>
  <c r="T1327" i="5"/>
  <c r="AG1326" i="5"/>
  <c r="AF1326" i="5"/>
  <c r="AE1326" i="5"/>
  <c r="AD1326" i="5"/>
  <c r="AC1326" i="5"/>
  <c r="AB1326" i="5"/>
  <c r="AA1326" i="5"/>
  <c r="Z1326" i="5"/>
  <c r="Y1326" i="5"/>
  <c r="X1326" i="5"/>
  <c r="W1326" i="5"/>
  <c r="V1326" i="5"/>
  <c r="U1326" i="5"/>
  <c r="T1326" i="5"/>
  <c r="AG1325" i="5"/>
  <c r="AF1325" i="5"/>
  <c r="AE1325" i="5"/>
  <c r="AD1325" i="5"/>
  <c r="AC1325" i="5"/>
  <c r="AB1325" i="5"/>
  <c r="AA1325" i="5"/>
  <c r="Z1325" i="5"/>
  <c r="Y1325" i="5"/>
  <c r="X1325" i="5"/>
  <c r="W1325" i="5"/>
  <c r="V1325" i="5"/>
  <c r="U1325" i="5"/>
  <c r="T1325" i="5"/>
  <c r="AG1324" i="5"/>
  <c r="AF1324" i="5"/>
  <c r="AE1324" i="5"/>
  <c r="AD1324" i="5"/>
  <c r="AC1324" i="5"/>
  <c r="AB1324" i="5"/>
  <c r="AA1324" i="5"/>
  <c r="Z1324" i="5"/>
  <c r="Y1324" i="5"/>
  <c r="X1324" i="5"/>
  <c r="W1324" i="5"/>
  <c r="V1324" i="5"/>
  <c r="U1324" i="5"/>
  <c r="T1324" i="5"/>
  <c r="AG1323" i="5"/>
  <c r="AF1323" i="5"/>
  <c r="AE1323" i="5"/>
  <c r="AD1323" i="5"/>
  <c r="AC1323" i="5"/>
  <c r="AB1323" i="5"/>
  <c r="AA1323" i="5"/>
  <c r="Z1323" i="5"/>
  <c r="Y1323" i="5"/>
  <c r="X1323" i="5"/>
  <c r="W1323" i="5"/>
  <c r="V1323" i="5"/>
  <c r="U1323" i="5"/>
  <c r="T1323" i="5"/>
  <c r="AG1322" i="5"/>
  <c r="AF1322" i="5"/>
  <c r="AE1322" i="5"/>
  <c r="AD1322" i="5"/>
  <c r="AC1322" i="5"/>
  <c r="AB1322" i="5"/>
  <c r="AA1322" i="5"/>
  <c r="Z1322" i="5"/>
  <c r="Y1322" i="5"/>
  <c r="X1322" i="5"/>
  <c r="W1322" i="5"/>
  <c r="V1322" i="5"/>
  <c r="U1322" i="5"/>
  <c r="T1322" i="5"/>
  <c r="AG1321" i="5"/>
  <c r="AF1321" i="5"/>
  <c r="AE1321" i="5"/>
  <c r="AD1321" i="5"/>
  <c r="AC1321" i="5"/>
  <c r="AB1321" i="5"/>
  <c r="AA1321" i="5"/>
  <c r="Z1321" i="5"/>
  <c r="Y1321" i="5"/>
  <c r="X1321" i="5"/>
  <c r="W1321" i="5"/>
  <c r="V1321" i="5"/>
  <c r="U1321" i="5"/>
  <c r="T1321" i="5"/>
  <c r="AG1320" i="5"/>
  <c r="AF1320" i="5"/>
  <c r="AE1320" i="5"/>
  <c r="AD1320" i="5"/>
  <c r="AC1320" i="5"/>
  <c r="AB1320" i="5"/>
  <c r="AA1320" i="5"/>
  <c r="Z1320" i="5"/>
  <c r="Y1320" i="5"/>
  <c r="X1320" i="5"/>
  <c r="W1320" i="5"/>
  <c r="V1320" i="5"/>
  <c r="U1320" i="5"/>
  <c r="T1320" i="5"/>
  <c r="AG1319" i="5"/>
  <c r="AF1319" i="5"/>
  <c r="AE1319" i="5"/>
  <c r="AD1319" i="5"/>
  <c r="AC1319" i="5"/>
  <c r="AB1319" i="5"/>
  <c r="AA1319" i="5"/>
  <c r="Z1319" i="5"/>
  <c r="Y1319" i="5"/>
  <c r="X1319" i="5"/>
  <c r="W1319" i="5"/>
  <c r="V1319" i="5"/>
  <c r="U1319" i="5"/>
  <c r="T1319" i="5"/>
  <c r="AG1318" i="5"/>
  <c r="AF1318" i="5"/>
  <c r="AE1318" i="5"/>
  <c r="AD1318" i="5"/>
  <c r="AC1318" i="5"/>
  <c r="AB1318" i="5"/>
  <c r="AA1318" i="5"/>
  <c r="Z1318" i="5"/>
  <c r="Y1318" i="5"/>
  <c r="X1318" i="5"/>
  <c r="W1318" i="5"/>
  <c r="V1318" i="5"/>
  <c r="U1318" i="5"/>
  <c r="T1318" i="5"/>
  <c r="AG1317" i="5"/>
  <c r="AF1317" i="5"/>
  <c r="AE1317" i="5"/>
  <c r="AD1317" i="5"/>
  <c r="AC1317" i="5"/>
  <c r="AB1317" i="5"/>
  <c r="AA1317" i="5"/>
  <c r="Z1317" i="5"/>
  <c r="Y1317" i="5"/>
  <c r="X1317" i="5"/>
  <c r="W1317" i="5"/>
  <c r="V1317" i="5"/>
  <c r="U1317" i="5"/>
  <c r="T1317" i="5"/>
  <c r="AG1316" i="5"/>
  <c r="AF1316" i="5"/>
  <c r="AE1316" i="5"/>
  <c r="AD1316" i="5"/>
  <c r="AC1316" i="5"/>
  <c r="AB1316" i="5"/>
  <c r="AA1316" i="5"/>
  <c r="Z1316" i="5"/>
  <c r="Y1316" i="5"/>
  <c r="X1316" i="5"/>
  <c r="W1316" i="5"/>
  <c r="V1316" i="5"/>
  <c r="U1316" i="5"/>
  <c r="T1316" i="5"/>
  <c r="AG1315" i="5"/>
  <c r="AF1315" i="5"/>
  <c r="AE1315" i="5"/>
  <c r="AD1315" i="5"/>
  <c r="AC1315" i="5"/>
  <c r="AB1315" i="5"/>
  <c r="AA1315" i="5"/>
  <c r="Z1315" i="5"/>
  <c r="Y1315" i="5"/>
  <c r="X1315" i="5"/>
  <c r="W1315" i="5"/>
  <c r="V1315" i="5"/>
  <c r="U1315" i="5"/>
  <c r="T1315" i="5"/>
  <c r="AG1314" i="5"/>
  <c r="AF1314" i="5"/>
  <c r="AE1314" i="5"/>
  <c r="AD1314" i="5"/>
  <c r="AC1314" i="5"/>
  <c r="AB1314" i="5"/>
  <c r="AA1314" i="5"/>
  <c r="Z1314" i="5"/>
  <c r="Y1314" i="5"/>
  <c r="X1314" i="5"/>
  <c r="W1314" i="5"/>
  <c r="V1314" i="5"/>
  <c r="U1314" i="5"/>
  <c r="T1314" i="5"/>
  <c r="AG1313" i="5"/>
  <c r="AF1313" i="5"/>
  <c r="AE1313" i="5"/>
  <c r="AD1313" i="5"/>
  <c r="AC1313" i="5"/>
  <c r="AB1313" i="5"/>
  <c r="AA1313" i="5"/>
  <c r="Z1313" i="5"/>
  <c r="Y1313" i="5"/>
  <c r="X1313" i="5"/>
  <c r="W1313" i="5"/>
  <c r="V1313" i="5"/>
  <c r="U1313" i="5"/>
  <c r="T1313" i="5"/>
  <c r="AG1312" i="5"/>
  <c r="AF1312" i="5"/>
  <c r="AE1312" i="5"/>
  <c r="AD1312" i="5"/>
  <c r="AC1312" i="5"/>
  <c r="AB1312" i="5"/>
  <c r="AA1312" i="5"/>
  <c r="Z1312" i="5"/>
  <c r="Y1312" i="5"/>
  <c r="X1312" i="5"/>
  <c r="W1312" i="5"/>
  <c r="V1312" i="5"/>
  <c r="U1312" i="5"/>
  <c r="T1312" i="5"/>
  <c r="AG1311" i="5"/>
  <c r="AF1311" i="5"/>
  <c r="AE1311" i="5"/>
  <c r="AD1311" i="5"/>
  <c r="AC1311" i="5"/>
  <c r="AB1311" i="5"/>
  <c r="AA1311" i="5"/>
  <c r="Z1311" i="5"/>
  <c r="Y1311" i="5"/>
  <c r="X1311" i="5"/>
  <c r="W1311" i="5"/>
  <c r="V1311" i="5"/>
  <c r="U1311" i="5"/>
  <c r="T1311" i="5"/>
  <c r="AG1310" i="5"/>
  <c r="AF1310" i="5"/>
  <c r="AE1310" i="5"/>
  <c r="AD1310" i="5"/>
  <c r="AC1310" i="5"/>
  <c r="AB1310" i="5"/>
  <c r="AA1310" i="5"/>
  <c r="Z1310" i="5"/>
  <c r="Y1310" i="5"/>
  <c r="X1310" i="5"/>
  <c r="W1310" i="5"/>
  <c r="V1310" i="5"/>
  <c r="U1310" i="5"/>
  <c r="T1310" i="5"/>
  <c r="AG1309" i="5"/>
  <c r="AF1309" i="5"/>
  <c r="AE1309" i="5"/>
  <c r="AD1309" i="5"/>
  <c r="AC1309" i="5"/>
  <c r="AB1309" i="5"/>
  <c r="AA1309" i="5"/>
  <c r="Z1309" i="5"/>
  <c r="Y1309" i="5"/>
  <c r="X1309" i="5"/>
  <c r="W1309" i="5"/>
  <c r="V1309" i="5"/>
  <c r="U1309" i="5"/>
  <c r="T1309" i="5"/>
  <c r="AG1308" i="5"/>
  <c r="AF1308" i="5"/>
  <c r="AE1308" i="5"/>
  <c r="AD1308" i="5"/>
  <c r="AC1308" i="5"/>
  <c r="AB1308" i="5"/>
  <c r="AA1308" i="5"/>
  <c r="Z1308" i="5"/>
  <c r="Y1308" i="5"/>
  <c r="X1308" i="5"/>
  <c r="W1308" i="5"/>
  <c r="V1308" i="5"/>
  <c r="U1308" i="5"/>
  <c r="T1308" i="5"/>
  <c r="AG1307" i="5"/>
  <c r="AF1307" i="5"/>
  <c r="AE1307" i="5"/>
  <c r="AD1307" i="5"/>
  <c r="AC1307" i="5"/>
  <c r="AB1307" i="5"/>
  <c r="AA1307" i="5"/>
  <c r="Z1307" i="5"/>
  <c r="Y1307" i="5"/>
  <c r="X1307" i="5"/>
  <c r="W1307" i="5"/>
  <c r="V1307" i="5"/>
  <c r="U1307" i="5"/>
  <c r="T1307" i="5"/>
  <c r="AG1306" i="5"/>
  <c r="AF1306" i="5"/>
  <c r="AE1306" i="5"/>
  <c r="AD1306" i="5"/>
  <c r="AC1306" i="5"/>
  <c r="AB1306" i="5"/>
  <c r="AA1306" i="5"/>
  <c r="Z1306" i="5"/>
  <c r="Y1306" i="5"/>
  <c r="X1306" i="5"/>
  <c r="W1306" i="5"/>
  <c r="V1306" i="5"/>
  <c r="U1306" i="5"/>
  <c r="T1306" i="5"/>
  <c r="AG1305" i="5"/>
  <c r="AF1305" i="5"/>
  <c r="AE1305" i="5"/>
  <c r="AD1305" i="5"/>
  <c r="AC1305" i="5"/>
  <c r="AB1305" i="5"/>
  <c r="AA1305" i="5"/>
  <c r="Z1305" i="5"/>
  <c r="Y1305" i="5"/>
  <c r="X1305" i="5"/>
  <c r="W1305" i="5"/>
  <c r="V1305" i="5"/>
  <c r="U1305" i="5"/>
  <c r="T1305" i="5"/>
  <c r="AG1304" i="5"/>
  <c r="AF1304" i="5"/>
  <c r="AE1304" i="5"/>
  <c r="AD1304" i="5"/>
  <c r="AC1304" i="5"/>
  <c r="AB1304" i="5"/>
  <c r="AA1304" i="5"/>
  <c r="Z1304" i="5"/>
  <c r="Y1304" i="5"/>
  <c r="X1304" i="5"/>
  <c r="W1304" i="5"/>
  <c r="V1304" i="5"/>
  <c r="U1304" i="5"/>
  <c r="T1304" i="5"/>
  <c r="AG1303" i="5"/>
  <c r="AF1303" i="5"/>
  <c r="AE1303" i="5"/>
  <c r="AD1303" i="5"/>
  <c r="AC1303" i="5"/>
  <c r="AB1303" i="5"/>
  <c r="AA1303" i="5"/>
  <c r="Z1303" i="5"/>
  <c r="Y1303" i="5"/>
  <c r="X1303" i="5"/>
  <c r="W1303" i="5"/>
  <c r="V1303" i="5"/>
  <c r="U1303" i="5"/>
  <c r="T1303" i="5"/>
  <c r="AG1302" i="5"/>
  <c r="AF1302" i="5"/>
  <c r="AE1302" i="5"/>
  <c r="AD1302" i="5"/>
  <c r="AC1302" i="5"/>
  <c r="AB1302" i="5"/>
  <c r="AA1302" i="5"/>
  <c r="Z1302" i="5"/>
  <c r="Y1302" i="5"/>
  <c r="X1302" i="5"/>
  <c r="W1302" i="5"/>
  <c r="V1302" i="5"/>
  <c r="U1302" i="5"/>
  <c r="T1302" i="5"/>
  <c r="AG1301" i="5"/>
  <c r="AF1301" i="5"/>
  <c r="AE1301" i="5"/>
  <c r="AD1301" i="5"/>
  <c r="AC1301" i="5"/>
  <c r="AB1301" i="5"/>
  <c r="AA1301" i="5"/>
  <c r="Z1301" i="5"/>
  <c r="Y1301" i="5"/>
  <c r="X1301" i="5"/>
  <c r="W1301" i="5"/>
  <c r="V1301" i="5"/>
  <c r="U1301" i="5"/>
  <c r="T1301" i="5"/>
  <c r="AG1300" i="5"/>
  <c r="AF1300" i="5"/>
  <c r="AE1300" i="5"/>
  <c r="AD1300" i="5"/>
  <c r="AC1300" i="5"/>
  <c r="AB1300" i="5"/>
  <c r="AA1300" i="5"/>
  <c r="Z1300" i="5"/>
  <c r="Y1300" i="5"/>
  <c r="X1300" i="5"/>
  <c r="W1300" i="5"/>
  <c r="V1300" i="5"/>
  <c r="U1300" i="5"/>
  <c r="T1300" i="5"/>
  <c r="AG1299" i="5"/>
  <c r="AF1299" i="5"/>
  <c r="AE1299" i="5"/>
  <c r="AD1299" i="5"/>
  <c r="AC1299" i="5"/>
  <c r="AB1299" i="5"/>
  <c r="AA1299" i="5"/>
  <c r="Z1299" i="5"/>
  <c r="Y1299" i="5"/>
  <c r="X1299" i="5"/>
  <c r="W1299" i="5"/>
  <c r="V1299" i="5"/>
  <c r="U1299" i="5"/>
  <c r="T1299" i="5"/>
  <c r="AG1298" i="5"/>
  <c r="AF1298" i="5"/>
  <c r="AE1298" i="5"/>
  <c r="AD1298" i="5"/>
  <c r="AC1298" i="5"/>
  <c r="AB1298" i="5"/>
  <c r="AA1298" i="5"/>
  <c r="Z1298" i="5"/>
  <c r="Y1298" i="5"/>
  <c r="X1298" i="5"/>
  <c r="W1298" i="5"/>
  <c r="V1298" i="5"/>
  <c r="U1298" i="5"/>
  <c r="T1298" i="5"/>
  <c r="AG1297" i="5"/>
  <c r="AF1297" i="5"/>
  <c r="AE1297" i="5"/>
  <c r="AD1297" i="5"/>
  <c r="AC1297" i="5"/>
  <c r="AB1297" i="5"/>
  <c r="AA1297" i="5"/>
  <c r="Z1297" i="5"/>
  <c r="Y1297" i="5"/>
  <c r="X1297" i="5"/>
  <c r="W1297" i="5"/>
  <c r="V1297" i="5"/>
  <c r="U1297" i="5"/>
  <c r="T1297" i="5"/>
  <c r="AG1296" i="5"/>
  <c r="AF1296" i="5"/>
  <c r="AE1296" i="5"/>
  <c r="AD1296" i="5"/>
  <c r="AC1296" i="5"/>
  <c r="AB1296" i="5"/>
  <c r="AA1296" i="5"/>
  <c r="Z1296" i="5"/>
  <c r="Y1296" i="5"/>
  <c r="X1296" i="5"/>
  <c r="W1296" i="5"/>
  <c r="V1296" i="5"/>
  <c r="U1296" i="5"/>
  <c r="T1296" i="5"/>
  <c r="AG1295" i="5"/>
  <c r="AF1295" i="5"/>
  <c r="AE1295" i="5"/>
  <c r="AD1295" i="5"/>
  <c r="AC1295" i="5"/>
  <c r="AB1295" i="5"/>
  <c r="AA1295" i="5"/>
  <c r="Z1295" i="5"/>
  <c r="Y1295" i="5"/>
  <c r="X1295" i="5"/>
  <c r="W1295" i="5"/>
  <c r="V1295" i="5"/>
  <c r="U1295" i="5"/>
  <c r="T1295" i="5"/>
  <c r="AG1294" i="5"/>
  <c r="AF1294" i="5"/>
  <c r="AE1294" i="5"/>
  <c r="AD1294" i="5"/>
  <c r="AC1294" i="5"/>
  <c r="AB1294" i="5"/>
  <c r="AA1294" i="5"/>
  <c r="Z1294" i="5"/>
  <c r="Y1294" i="5"/>
  <c r="X1294" i="5"/>
  <c r="W1294" i="5"/>
  <c r="V1294" i="5"/>
  <c r="U1294" i="5"/>
  <c r="T1294" i="5"/>
  <c r="AG1293" i="5"/>
  <c r="AF1293" i="5"/>
  <c r="AE1293" i="5"/>
  <c r="AD1293" i="5"/>
  <c r="AC1293" i="5"/>
  <c r="AB1293" i="5"/>
  <c r="AA1293" i="5"/>
  <c r="Z1293" i="5"/>
  <c r="Y1293" i="5"/>
  <c r="X1293" i="5"/>
  <c r="W1293" i="5"/>
  <c r="V1293" i="5"/>
  <c r="U1293" i="5"/>
  <c r="T1293" i="5"/>
  <c r="AG1292" i="5"/>
  <c r="AF1292" i="5"/>
  <c r="AE1292" i="5"/>
  <c r="AD1292" i="5"/>
  <c r="AC1292" i="5"/>
  <c r="AB1292" i="5"/>
  <c r="AA1292" i="5"/>
  <c r="Z1292" i="5"/>
  <c r="Y1292" i="5"/>
  <c r="X1292" i="5"/>
  <c r="W1292" i="5"/>
  <c r="V1292" i="5"/>
  <c r="U1292" i="5"/>
  <c r="T1292" i="5"/>
  <c r="AG1291" i="5"/>
  <c r="AF1291" i="5"/>
  <c r="AE1291" i="5"/>
  <c r="AD1291" i="5"/>
  <c r="AC1291" i="5"/>
  <c r="AB1291" i="5"/>
  <c r="AA1291" i="5"/>
  <c r="Z1291" i="5"/>
  <c r="Y1291" i="5"/>
  <c r="X1291" i="5"/>
  <c r="W1291" i="5"/>
  <c r="V1291" i="5"/>
  <c r="U1291" i="5"/>
  <c r="T1291" i="5"/>
  <c r="AG1290" i="5"/>
  <c r="AF1290" i="5"/>
  <c r="AE1290" i="5"/>
  <c r="AD1290" i="5"/>
  <c r="AC1290" i="5"/>
  <c r="AB1290" i="5"/>
  <c r="AA1290" i="5"/>
  <c r="Z1290" i="5"/>
  <c r="Y1290" i="5"/>
  <c r="X1290" i="5"/>
  <c r="W1290" i="5"/>
  <c r="V1290" i="5"/>
  <c r="U1290" i="5"/>
  <c r="T1290" i="5"/>
  <c r="AG1289" i="5"/>
  <c r="AF1289" i="5"/>
  <c r="AE1289" i="5"/>
  <c r="AD1289" i="5"/>
  <c r="AC1289" i="5"/>
  <c r="AB1289" i="5"/>
  <c r="AA1289" i="5"/>
  <c r="Z1289" i="5"/>
  <c r="Y1289" i="5"/>
  <c r="X1289" i="5"/>
  <c r="W1289" i="5"/>
  <c r="V1289" i="5"/>
  <c r="U1289" i="5"/>
  <c r="T1289" i="5"/>
  <c r="AG1288" i="5"/>
  <c r="AF1288" i="5"/>
  <c r="AE1288" i="5"/>
  <c r="AD1288" i="5"/>
  <c r="AC1288" i="5"/>
  <c r="AB1288" i="5"/>
  <c r="AA1288" i="5"/>
  <c r="Z1288" i="5"/>
  <c r="Y1288" i="5"/>
  <c r="X1288" i="5"/>
  <c r="W1288" i="5"/>
  <c r="V1288" i="5"/>
  <c r="U1288" i="5"/>
  <c r="T1288" i="5"/>
  <c r="AG1287" i="5"/>
  <c r="AF1287" i="5"/>
  <c r="AE1287" i="5"/>
  <c r="AD1287" i="5"/>
  <c r="AC1287" i="5"/>
  <c r="AB1287" i="5"/>
  <c r="AA1287" i="5"/>
  <c r="Z1287" i="5"/>
  <c r="Y1287" i="5"/>
  <c r="X1287" i="5"/>
  <c r="W1287" i="5"/>
  <c r="V1287" i="5"/>
  <c r="U1287" i="5"/>
  <c r="T1287" i="5"/>
  <c r="AG1286" i="5"/>
  <c r="AF1286" i="5"/>
  <c r="AE1286" i="5"/>
  <c r="AD1286" i="5"/>
  <c r="AC1286" i="5"/>
  <c r="AB1286" i="5"/>
  <c r="AA1286" i="5"/>
  <c r="Z1286" i="5"/>
  <c r="Y1286" i="5"/>
  <c r="X1286" i="5"/>
  <c r="W1286" i="5"/>
  <c r="V1286" i="5"/>
  <c r="U1286" i="5"/>
  <c r="T1286" i="5"/>
  <c r="AG1285" i="5"/>
  <c r="AF1285" i="5"/>
  <c r="AE1285" i="5"/>
  <c r="AD1285" i="5"/>
  <c r="AC1285" i="5"/>
  <c r="AB1285" i="5"/>
  <c r="AA1285" i="5"/>
  <c r="Z1285" i="5"/>
  <c r="Y1285" i="5"/>
  <c r="X1285" i="5"/>
  <c r="W1285" i="5"/>
  <c r="V1285" i="5"/>
  <c r="U1285" i="5"/>
  <c r="T1285" i="5"/>
  <c r="AG1284" i="5"/>
  <c r="AF1284" i="5"/>
  <c r="AE1284" i="5"/>
  <c r="AD1284" i="5"/>
  <c r="AC1284" i="5"/>
  <c r="AB1284" i="5"/>
  <c r="AA1284" i="5"/>
  <c r="Z1284" i="5"/>
  <c r="Y1284" i="5"/>
  <c r="X1284" i="5"/>
  <c r="W1284" i="5"/>
  <c r="V1284" i="5"/>
  <c r="U1284" i="5"/>
  <c r="T1284" i="5"/>
  <c r="AG1283" i="5"/>
  <c r="AF1283" i="5"/>
  <c r="AE1283" i="5"/>
  <c r="AD1283" i="5"/>
  <c r="AC1283" i="5"/>
  <c r="AB1283" i="5"/>
  <c r="AA1283" i="5"/>
  <c r="Z1283" i="5"/>
  <c r="Y1283" i="5"/>
  <c r="X1283" i="5"/>
  <c r="W1283" i="5"/>
  <c r="V1283" i="5"/>
  <c r="U1283" i="5"/>
  <c r="T1283" i="5"/>
  <c r="AG1282" i="5"/>
  <c r="AF1282" i="5"/>
  <c r="AE1282" i="5"/>
  <c r="AD1282" i="5"/>
  <c r="AC1282" i="5"/>
  <c r="AB1282" i="5"/>
  <c r="AA1282" i="5"/>
  <c r="Z1282" i="5"/>
  <c r="Y1282" i="5"/>
  <c r="X1282" i="5"/>
  <c r="W1282" i="5"/>
  <c r="V1282" i="5"/>
  <c r="U1282" i="5"/>
  <c r="T1282" i="5"/>
  <c r="AG1281" i="5"/>
  <c r="AF1281" i="5"/>
  <c r="AE1281" i="5"/>
  <c r="AD1281" i="5"/>
  <c r="AC1281" i="5"/>
  <c r="AB1281" i="5"/>
  <c r="AA1281" i="5"/>
  <c r="Z1281" i="5"/>
  <c r="Y1281" i="5"/>
  <c r="X1281" i="5"/>
  <c r="W1281" i="5"/>
  <c r="V1281" i="5"/>
  <c r="U1281" i="5"/>
  <c r="T1281" i="5"/>
  <c r="AG1280" i="5"/>
  <c r="AF1280" i="5"/>
  <c r="AE1280" i="5"/>
  <c r="AD1280" i="5"/>
  <c r="AC1280" i="5"/>
  <c r="AB1280" i="5"/>
  <c r="AA1280" i="5"/>
  <c r="Z1280" i="5"/>
  <c r="Y1280" i="5"/>
  <c r="X1280" i="5"/>
  <c r="W1280" i="5"/>
  <c r="V1280" i="5"/>
  <c r="U1280" i="5"/>
  <c r="T1280" i="5"/>
  <c r="AG1279" i="5"/>
  <c r="AF1279" i="5"/>
  <c r="AE1279" i="5"/>
  <c r="AD1279" i="5"/>
  <c r="AC1279" i="5"/>
  <c r="AB1279" i="5"/>
  <c r="AA1279" i="5"/>
  <c r="Z1279" i="5"/>
  <c r="Y1279" i="5"/>
  <c r="X1279" i="5"/>
  <c r="W1279" i="5"/>
  <c r="V1279" i="5"/>
  <c r="U1279" i="5"/>
  <c r="T1279" i="5"/>
  <c r="AG1278" i="5"/>
  <c r="AF1278" i="5"/>
  <c r="AE1278" i="5"/>
  <c r="AD1278" i="5"/>
  <c r="AC1278" i="5"/>
  <c r="AB1278" i="5"/>
  <c r="AA1278" i="5"/>
  <c r="Z1278" i="5"/>
  <c r="Y1278" i="5"/>
  <c r="X1278" i="5"/>
  <c r="W1278" i="5"/>
  <c r="V1278" i="5"/>
  <c r="U1278" i="5"/>
  <c r="T1278" i="5"/>
  <c r="AG1277" i="5"/>
  <c r="AF1277" i="5"/>
  <c r="AE1277" i="5"/>
  <c r="AD1277" i="5"/>
  <c r="AC1277" i="5"/>
  <c r="AB1277" i="5"/>
  <c r="AA1277" i="5"/>
  <c r="Z1277" i="5"/>
  <c r="Y1277" i="5"/>
  <c r="X1277" i="5"/>
  <c r="W1277" i="5"/>
  <c r="V1277" i="5"/>
  <c r="U1277" i="5"/>
  <c r="T1277" i="5"/>
  <c r="AG1276" i="5"/>
  <c r="AF1276" i="5"/>
  <c r="AE1276" i="5"/>
  <c r="AD1276" i="5"/>
  <c r="AC1276" i="5"/>
  <c r="AB1276" i="5"/>
  <c r="AA1276" i="5"/>
  <c r="Z1276" i="5"/>
  <c r="Y1276" i="5"/>
  <c r="X1276" i="5"/>
  <c r="W1276" i="5"/>
  <c r="V1276" i="5"/>
  <c r="U1276" i="5"/>
  <c r="T1276" i="5"/>
  <c r="AG1275" i="5"/>
  <c r="AF1275" i="5"/>
  <c r="AE1275" i="5"/>
  <c r="AD1275" i="5"/>
  <c r="AC1275" i="5"/>
  <c r="AB1275" i="5"/>
  <c r="AA1275" i="5"/>
  <c r="Z1275" i="5"/>
  <c r="Y1275" i="5"/>
  <c r="X1275" i="5"/>
  <c r="W1275" i="5"/>
  <c r="V1275" i="5"/>
  <c r="U1275" i="5"/>
  <c r="T1275" i="5"/>
  <c r="AG1274" i="5"/>
  <c r="AF1274" i="5"/>
  <c r="AE1274" i="5"/>
  <c r="AD1274" i="5"/>
  <c r="AC1274" i="5"/>
  <c r="AB1274" i="5"/>
  <c r="AA1274" i="5"/>
  <c r="Z1274" i="5"/>
  <c r="Y1274" i="5"/>
  <c r="X1274" i="5"/>
  <c r="W1274" i="5"/>
  <c r="V1274" i="5"/>
  <c r="U1274" i="5"/>
  <c r="T1274" i="5"/>
  <c r="AG1273" i="5"/>
  <c r="AF1273" i="5"/>
  <c r="AE1273" i="5"/>
  <c r="AD1273" i="5"/>
  <c r="AC1273" i="5"/>
  <c r="AB1273" i="5"/>
  <c r="AA1273" i="5"/>
  <c r="Z1273" i="5"/>
  <c r="Y1273" i="5"/>
  <c r="X1273" i="5"/>
  <c r="W1273" i="5"/>
  <c r="V1273" i="5"/>
  <c r="U1273" i="5"/>
  <c r="T1273" i="5"/>
  <c r="AG1272" i="5"/>
  <c r="AF1272" i="5"/>
  <c r="AE1272" i="5"/>
  <c r="AD1272" i="5"/>
  <c r="AC1272" i="5"/>
  <c r="AB1272" i="5"/>
  <c r="AA1272" i="5"/>
  <c r="Z1272" i="5"/>
  <c r="Y1272" i="5"/>
  <c r="X1272" i="5"/>
  <c r="W1272" i="5"/>
  <c r="V1272" i="5"/>
  <c r="U1272" i="5"/>
  <c r="T1272" i="5"/>
  <c r="AG1271" i="5"/>
  <c r="AF1271" i="5"/>
  <c r="AE1271" i="5"/>
  <c r="AD1271" i="5"/>
  <c r="AC1271" i="5"/>
  <c r="AB1271" i="5"/>
  <c r="AA1271" i="5"/>
  <c r="Z1271" i="5"/>
  <c r="Y1271" i="5"/>
  <c r="X1271" i="5"/>
  <c r="W1271" i="5"/>
  <c r="V1271" i="5"/>
  <c r="U1271" i="5"/>
  <c r="T1271" i="5"/>
  <c r="AG1270" i="5"/>
  <c r="AF1270" i="5"/>
  <c r="AE1270" i="5"/>
  <c r="AD1270" i="5"/>
  <c r="AC1270" i="5"/>
  <c r="AB1270" i="5"/>
  <c r="AA1270" i="5"/>
  <c r="Z1270" i="5"/>
  <c r="Y1270" i="5"/>
  <c r="X1270" i="5"/>
  <c r="W1270" i="5"/>
  <c r="V1270" i="5"/>
  <c r="U1270" i="5"/>
  <c r="T1270" i="5"/>
  <c r="AG1269" i="5"/>
  <c r="AF1269" i="5"/>
  <c r="AE1269" i="5"/>
  <c r="AD1269" i="5"/>
  <c r="AC1269" i="5"/>
  <c r="AB1269" i="5"/>
  <c r="AA1269" i="5"/>
  <c r="Z1269" i="5"/>
  <c r="Y1269" i="5"/>
  <c r="X1269" i="5"/>
  <c r="W1269" i="5"/>
  <c r="V1269" i="5"/>
  <c r="U1269" i="5"/>
  <c r="T1269" i="5"/>
  <c r="AG1268" i="5"/>
  <c r="AF1268" i="5"/>
  <c r="AE1268" i="5"/>
  <c r="AD1268" i="5"/>
  <c r="AC1268" i="5"/>
  <c r="AB1268" i="5"/>
  <c r="AA1268" i="5"/>
  <c r="Z1268" i="5"/>
  <c r="Y1268" i="5"/>
  <c r="X1268" i="5"/>
  <c r="W1268" i="5"/>
  <c r="V1268" i="5"/>
  <c r="U1268" i="5"/>
  <c r="T1268" i="5"/>
  <c r="AG1267" i="5"/>
  <c r="AF1267" i="5"/>
  <c r="AE1267" i="5"/>
  <c r="AD1267" i="5"/>
  <c r="AC1267" i="5"/>
  <c r="AB1267" i="5"/>
  <c r="AA1267" i="5"/>
  <c r="Z1267" i="5"/>
  <c r="Y1267" i="5"/>
  <c r="X1267" i="5"/>
  <c r="W1267" i="5"/>
  <c r="V1267" i="5"/>
  <c r="U1267" i="5"/>
  <c r="T1267" i="5"/>
  <c r="AG1266" i="5"/>
  <c r="AF1266" i="5"/>
  <c r="AE1266" i="5"/>
  <c r="AD1266" i="5"/>
  <c r="AC1266" i="5"/>
  <c r="AB1266" i="5"/>
  <c r="AA1266" i="5"/>
  <c r="Z1266" i="5"/>
  <c r="Y1266" i="5"/>
  <c r="X1266" i="5"/>
  <c r="W1266" i="5"/>
  <c r="V1266" i="5"/>
  <c r="U1266" i="5"/>
  <c r="T1266" i="5"/>
  <c r="AG1265" i="5"/>
  <c r="AF1265" i="5"/>
  <c r="AE1265" i="5"/>
  <c r="AD1265" i="5"/>
  <c r="AC1265" i="5"/>
  <c r="AB1265" i="5"/>
  <c r="AA1265" i="5"/>
  <c r="Z1265" i="5"/>
  <c r="Y1265" i="5"/>
  <c r="X1265" i="5"/>
  <c r="W1265" i="5"/>
  <c r="V1265" i="5"/>
  <c r="U1265" i="5"/>
  <c r="T1265" i="5"/>
  <c r="AG1264" i="5"/>
  <c r="AF1264" i="5"/>
  <c r="AE1264" i="5"/>
  <c r="AD1264" i="5"/>
  <c r="AC1264" i="5"/>
  <c r="AB1264" i="5"/>
  <c r="AA1264" i="5"/>
  <c r="Z1264" i="5"/>
  <c r="Y1264" i="5"/>
  <c r="X1264" i="5"/>
  <c r="W1264" i="5"/>
  <c r="V1264" i="5"/>
  <c r="U1264" i="5"/>
  <c r="T1264" i="5"/>
  <c r="AG1263" i="5"/>
  <c r="AF1263" i="5"/>
  <c r="AE1263" i="5"/>
  <c r="AD1263" i="5"/>
  <c r="AC1263" i="5"/>
  <c r="AB1263" i="5"/>
  <c r="AA1263" i="5"/>
  <c r="Z1263" i="5"/>
  <c r="Y1263" i="5"/>
  <c r="X1263" i="5"/>
  <c r="W1263" i="5"/>
  <c r="V1263" i="5"/>
  <c r="U1263" i="5"/>
  <c r="T1263" i="5"/>
  <c r="AG1262" i="5"/>
  <c r="AF1262" i="5"/>
  <c r="AE1262" i="5"/>
  <c r="AD1262" i="5"/>
  <c r="AC1262" i="5"/>
  <c r="AB1262" i="5"/>
  <c r="AA1262" i="5"/>
  <c r="Z1262" i="5"/>
  <c r="Y1262" i="5"/>
  <c r="X1262" i="5"/>
  <c r="W1262" i="5"/>
  <c r="V1262" i="5"/>
  <c r="U1262" i="5"/>
  <c r="T1262" i="5"/>
  <c r="AG1261" i="5"/>
  <c r="AF1261" i="5"/>
  <c r="AE1261" i="5"/>
  <c r="AD1261" i="5"/>
  <c r="AC1261" i="5"/>
  <c r="AB1261" i="5"/>
  <c r="AA1261" i="5"/>
  <c r="Z1261" i="5"/>
  <c r="Y1261" i="5"/>
  <c r="X1261" i="5"/>
  <c r="W1261" i="5"/>
  <c r="V1261" i="5"/>
  <c r="U1261" i="5"/>
  <c r="T1261" i="5"/>
  <c r="AG1260" i="5"/>
  <c r="AF1260" i="5"/>
  <c r="AE1260" i="5"/>
  <c r="AD1260" i="5"/>
  <c r="AC1260" i="5"/>
  <c r="AB1260" i="5"/>
  <c r="AA1260" i="5"/>
  <c r="Z1260" i="5"/>
  <c r="Y1260" i="5"/>
  <c r="X1260" i="5"/>
  <c r="W1260" i="5"/>
  <c r="V1260" i="5"/>
  <c r="U1260" i="5"/>
  <c r="T1260" i="5"/>
  <c r="AG1259" i="5"/>
  <c r="AF1259" i="5"/>
  <c r="AE1259" i="5"/>
  <c r="AD1259" i="5"/>
  <c r="AC1259" i="5"/>
  <c r="AB1259" i="5"/>
  <c r="AA1259" i="5"/>
  <c r="Z1259" i="5"/>
  <c r="Y1259" i="5"/>
  <c r="X1259" i="5"/>
  <c r="W1259" i="5"/>
  <c r="V1259" i="5"/>
  <c r="U1259" i="5"/>
  <c r="T1259" i="5"/>
  <c r="AG1258" i="5"/>
  <c r="AF1258" i="5"/>
  <c r="AE1258" i="5"/>
  <c r="AD1258" i="5"/>
  <c r="AC1258" i="5"/>
  <c r="AB1258" i="5"/>
  <c r="AA1258" i="5"/>
  <c r="Z1258" i="5"/>
  <c r="Y1258" i="5"/>
  <c r="X1258" i="5"/>
  <c r="W1258" i="5"/>
  <c r="V1258" i="5"/>
  <c r="U1258" i="5"/>
  <c r="T1258" i="5"/>
  <c r="AG1257" i="5"/>
  <c r="AF1257" i="5"/>
  <c r="AE1257" i="5"/>
  <c r="AD1257" i="5"/>
  <c r="AC1257" i="5"/>
  <c r="AB1257" i="5"/>
  <c r="AA1257" i="5"/>
  <c r="Z1257" i="5"/>
  <c r="Y1257" i="5"/>
  <c r="X1257" i="5"/>
  <c r="W1257" i="5"/>
  <c r="V1257" i="5"/>
  <c r="U1257" i="5"/>
  <c r="T1257" i="5"/>
  <c r="AG1256" i="5"/>
  <c r="AF1256" i="5"/>
  <c r="AE1256" i="5"/>
  <c r="AD1256" i="5"/>
  <c r="AC1256" i="5"/>
  <c r="AB1256" i="5"/>
  <c r="AA1256" i="5"/>
  <c r="Z1256" i="5"/>
  <c r="Y1256" i="5"/>
  <c r="X1256" i="5"/>
  <c r="W1256" i="5"/>
  <c r="V1256" i="5"/>
  <c r="U1256" i="5"/>
  <c r="T1256" i="5"/>
  <c r="AG1255" i="5"/>
  <c r="AF1255" i="5"/>
  <c r="AE1255" i="5"/>
  <c r="AD1255" i="5"/>
  <c r="AC1255" i="5"/>
  <c r="AB1255" i="5"/>
  <c r="AA1255" i="5"/>
  <c r="Z1255" i="5"/>
  <c r="Y1255" i="5"/>
  <c r="X1255" i="5"/>
  <c r="W1255" i="5"/>
  <c r="V1255" i="5"/>
  <c r="U1255" i="5"/>
  <c r="T1255" i="5"/>
  <c r="AG1254" i="5"/>
  <c r="AF1254" i="5"/>
  <c r="AE1254" i="5"/>
  <c r="AD1254" i="5"/>
  <c r="AC1254" i="5"/>
  <c r="AB1254" i="5"/>
  <c r="AA1254" i="5"/>
  <c r="Z1254" i="5"/>
  <c r="Y1254" i="5"/>
  <c r="X1254" i="5"/>
  <c r="W1254" i="5"/>
  <c r="V1254" i="5"/>
  <c r="U1254" i="5"/>
  <c r="T1254" i="5"/>
  <c r="AG1253" i="5"/>
  <c r="AF1253" i="5"/>
  <c r="AE1253" i="5"/>
  <c r="AD1253" i="5"/>
  <c r="AC1253" i="5"/>
  <c r="AB1253" i="5"/>
  <c r="AA1253" i="5"/>
  <c r="Z1253" i="5"/>
  <c r="Y1253" i="5"/>
  <c r="X1253" i="5"/>
  <c r="W1253" i="5"/>
  <c r="V1253" i="5"/>
  <c r="U1253" i="5"/>
  <c r="T1253" i="5"/>
  <c r="AG1252" i="5"/>
  <c r="AF1252" i="5"/>
  <c r="AE1252" i="5"/>
  <c r="AD1252" i="5"/>
  <c r="AC1252" i="5"/>
  <c r="AB1252" i="5"/>
  <c r="AA1252" i="5"/>
  <c r="Z1252" i="5"/>
  <c r="Y1252" i="5"/>
  <c r="X1252" i="5"/>
  <c r="W1252" i="5"/>
  <c r="V1252" i="5"/>
  <c r="U1252" i="5"/>
  <c r="T1252" i="5"/>
  <c r="AG1251" i="5"/>
  <c r="AF1251" i="5"/>
  <c r="AE1251" i="5"/>
  <c r="AD1251" i="5"/>
  <c r="AC1251" i="5"/>
  <c r="AB1251" i="5"/>
  <c r="AA1251" i="5"/>
  <c r="Z1251" i="5"/>
  <c r="Y1251" i="5"/>
  <c r="X1251" i="5"/>
  <c r="W1251" i="5"/>
  <c r="V1251" i="5"/>
  <c r="U1251" i="5"/>
  <c r="T1251" i="5"/>
  <c r="AG1250" i="5"/>
  <c r="AF1250" i="5"/>
  <c r="AE1250" i="5"/>
  <c r="AD1250" i="5"/>
  <c r="AC1250" i="5"/>
  <c r="AB1250" i="5"/>
  <c r="AA1250" i="5"/>
  <c r="Z1250" i="5"/>
  <c r="Y1250" i="5"/>
  <c r="X1250" i="5"/>
  <c r="W1250" i="5"/>
  <c r="V1250" i="5"/>
  <c r="U1250" i="5"/>
  <c r="T1250" i="5"/>
  <c r="AG1249" i="5"/>
  <c r="AF1249" i="5"/>
  <c r="AE1249" i="5"/>
  <c r="AD1249" i="5"/>
  <c r="AC1249" i="5"/>
  <c r="AB1249" i="5"/>
  <c r="AA1249" i="5"/>
  <c r="Z1249" i="5"/>
  <c r="Y1249" i="5"/>
  <c r="X1249" i="5"/>
  <c r="W1249" i="5"/>
  <c r="V1249" i="5"/>
  <c r="U1249" i="5"/>
  <c r="T1249" i="5"/>
  <c r="AG1248" i="5"/>
  <c r="AF1248" i="5"/>
  <c r="AE1248" i="5"/>
  <c r="AD1248" i="5"/>
  <c r="AC1248" i="5"/>
  <c r="AB1248" i="5"/>
  <c r="AA1248" i="5"/>
  <c r="Z1248" i="5"/>
  <c r="Y1248" i="5"/>
  <c r="X1248" i="5"/>
  <c r="W1248" i="5"/>
  <c r="V1248" i="5"/>
  <c r="U1248" i="5"/>
  <c r="T1248" i="5"/>
  <c r="AG1247" i="5"/>
  <c r="AF1247" i="5"/>
  <c r="AE1247" i="5"/>
  <c r="AD1247" i="5"/>
  <c r="AC1247" i="5"/>
  <c r="AB1247" i="5"/>
  <c r="AA1247" i="5"/>
  <c r="Z1247" i="5"/>
  <c r="Y1247" i="5"/>
  <c r="X1247" i="5"/>
  <c r="W1247" i="5"/>
  <c r="V1247" i="5"/>
  <c r="U1247" i="5"/>
  <c r="T1247" i="5"/>
  <c r="AG1246" i="5"/>
  <c r="AF1246" i="5"/>
  <c r="AE1246" i="5"/>
  <c r="AD1246" i="5"/>
  <c r="AC1246" i="5"/>
  <c r="AB1246" i="5"/>
  <c r="AA1246" i="5"/>
  <c r="Z1246" i="5"/>
  <c r="Y1246" i="5"/>
  <c r="X1246" i="5"/>
  <c r="W1246" i="5"/>
  <c r="V1246" i="5"/>
  <c r="U1246" i="5"/>
  <c r="T1246" i="5"/>
  <c r="AG1245" i="5"/>
  <c r="AF1245" i="5"/>
  <c r="AE1245" i="5"/>
  <c r="AD1245" i="5"/>
  <c r="AC1245" i="5"/>
  <c r="AB1245" i="5"/>
  <c r="AA1245" i="5"/>
  <c r="Z1245" i="5"/>
  <c r="Y1245" i="5"/>
  <c r="X1245" i="5"/>
  <c r="W1245" i="5"/>
  <c r="V1245" i="5"/>
  <c r="U1245" i="5"/>
  <c r="T1245" i="5"/>
  <c r="AG1244" i="5"/>
  <c r="AF1244" i="5"/>
  <c r="AE1244" i="5"/>
  <c r="AD1244" i="5"/>
  <c r="AC1244" i="5"/>
  <c r="AB1244" i="5"/>
  <c r="AA1244" i="5"/>
  <c r="Z1244" i="5"/>
  <c r="Y1244" i="5"/>
  <c r="X1244" i="5"/>
  <c r="W1244" i="5"/>
  <c r="V1244" i="5"/>
  <c r="U1244" i="5"/>
  <c r="T1244" i="5"/>
  <c r="AG1243" i="5"/>
  <c r="AF1243" i="5"/>
  <c r="AE1243" i="5"/>
  <c r="AD1243" i="5"/>
  <c r="AC1243" i="5"/>
  <c r="AB1243" i="5"/>
  <c r="AA1243" i="5"/>
  <c r="Z1243" i="5"/>
  <c r="Y1243" i="5"/>
  <c r="X1243" i="5"/>
  <c r="W1243" i="5"/>
  <c r="V1243" i="5"/>
  <c r="U1243" i="5"/>
  <c r="T1243" i="5"/>
  <c r="AG1242" i="5"/>
  <c r="AF1242" i="5"/>
  <c r="AE1242" i="5"/>
  <c r="AD1242" i="5"/>
  <c r="AC1242" i="5"/>
  <c r="AB1242" i="5"/>
  <c r="AA1242" i="5"/>
  <c r="Z1242" i="5"/>
  <c r="Y1242" i="5"/>
  <c r="X1242" i="5"/>
  <c r="W1242" i="5"/>
  <c r="V1242" i="5"/>
  <c r="U1242" i="5"/>
  <c r="T1242" i="5"/>
  <c r="AG1241" i="5"/>
  <c r="AF1241" i="5"/>
  <c r="AE1241" i="5"/>
  <c r="AD1241" i="5"/>
  <c r="AC1241" i="5"/>
  <c r="AB1241" i="5"/>
  <c r="AA1241" i="5"/>
  <c r="Z1241" i="5"/>
  <c r="Y1241" i="5"/>
  <c r="X1241" i="5"/>
  <c r="W1241" i="5"/>
  <c r="V1241" i="5"/>
  <c r="U1241" i="5"/>
  <c r="T1241" i="5"/>
  <c r="AG1240" i="5"/>
  <c r="AF1240" i="5"/>
  <c r="AE1240" i="5"/>
  <c r="AD1240" i="5"/>
  <c r="AC1240" i="5"/>
  <c r="AB1240" i="5"/>
  <c r="AA1240" i="5"/>
  <c r="Z1240" i="5"/>
  <c r="Y1240" i="5"/>
  <c r="X1240" i="5"/>
  <c r="W1240" i="5"/>
  <c r="V1240" i="5"/>
  <c r="U1240" i="5"/>
  <c r="T1240" i="5"/>
  <c r="AG1239" i="5"/>
  <c r="AF1239" i="5"/>
  <c r="AE1239" i="5"/>
  <c r="AD1239" i="5"/>
  <c r="AC1239" i="5"/>
  <c r="AB1239" i="5"/>
  <c r="AA1239" i="5"/>
  <c r="Z1239" i="5"/>
  <c r="Y1239" i="5"/>
  <c r="X1239" i="5"/>
  <c r="W1239" i="5"/>
  <c r="V1239" i="5"/>
  <c r="U1239" i="5"/>
  <c r="T1239" i="5"/>
  <c r="AG1238" i="5"/>
  <c r="AF1238" i="5"/>
  <c r="AE1238" i="5"/>
  <c r="AD1238" i="5"/>
  <c r="AC1238" i="5"/>
  <c r="AB1238" i="5"/>
  <c r="AA1238" i="5"/>
  <c r="Z1238" i="5"/>
  <c r="Y1238" i="5"/>
  <c r="X1238" i="5"/>
  <c r="W1238" i="5"/>
  <c r="V1238" i="5"/>
  <c r="U1238" i="5"/>
  <c r="T1238" i="5"/>
  <c r="AG1237" i="5"/>
  <c r="AF1237" i="5"/>
  <c r="AE1237" i="5"/>
  <c r="AD1237" i="5"/>
  <c r="AC1237" i="5"/>
  <c r="AB1237" i="5"/>
  <c r="AA1237" i="5"/>
  <c r="Z1237" i="5"/>
  <c r="Y1237" i="5"/>
  <c r="X1237" i="5"/>
  <c r="W1237" i="5"/>
  <c r="V1237" i="5"/>
  <c r="U1237" i="5"/>
  <c r="T1237" i="5"/>
  <c r="AG1236" i="5"/>
  <c r="AF1236" i="5"/>
  <c r="AE1236" i="5"/>
  <c r="AD1236" i="5"/>
  <c r="AC1236" i="5"/>
  <c r="AB1236" i="5"/>
  <c r="AA1236" i="5"/>
  <c r="Z1236" i="5"/>
  <c r="Y1236" i="5"/>
  <c r="X1236" i="5"/>
  <c r="W1236" i="5"/>
  <c r="V1236" i="5"/>
  <c r="U1236" i="5"/>
  <c r="T1236" i="5"/>
  <c r="AG1235" i="5"/>
  <c r="AF1235" i="5"/>
  <c r="AE1235" i="5"/>
  <c r="AD1235" i="5"/>
  <c r="AC1235" i="5"/>
  <c r="AB1235" i="5"/>
  <c r="AA1235" i="5"/>
  <c r="Z1235" i="5"/>
  <c r="Y1235" i="5"/>
  <c r="X1235" i="5"/>
  <c r="W1235" i="5"/>
  <c r="V1235" i="5"/>
  <c r="U1235" i="5"/>
  <c r="T1235" i="5"/>
  <c r="AG1234" i="5"/>
  <c r="AF1234" i="5"/>
  <c r="AE1234" i="5"/>
  <c r="AD1234" i="5"/>
  <c r="AC1234" i="5"/>
  <c r="AB1234" i="5"/>
  <c r="AA1234" i="5"/>
  <c r="Z1234" i="5"/>
  <c r="Y1234" i="5"/>
  <c r="X1234" i="5"/>
  <c r="W1234" i="5"/>
  <c r="V1234" i="5"/>
  <c r="U1234" i="5"/>
  <c r="T1234" i="5"/>
  <c r="AG1233" i="5"/>
  <c r="AF1233" i="5"/>
  <c r="AE1233" i="5"/>
  <c r="AD1233" i="5"/>
  <c r="AC1233" i="5"/>
  <c r="AB1233" i="5"/>
  <c r="AA1233" i="5"/>
  <c r="Z1233" i="5"/>
  <c r="Y1233" i="5"/>
  <c r="X1233" i="5"/>
  <c r="W1233" i="5"/>
  <c r="V1233" i="5"/>
  <c r="U1233" i="5"/>
  <c r="T1233" i="5"/>
  <c r="AG1232" i="5"/>
  <c r="AF1232" i="5"/>
  <c r="AE1232" i="5"/>
  <c r="AD1232" i="5"/>
  <c r="AC1232" i="5"/>
  <c r="AB1232" i="5"/>
  <c r="AA1232" i="5"/>
  <c r="Z1232" i="5"/>
  <c r="Y1232" i="5"/>
  <c r="X1232" i="5"/>
  <c r="W1232" i="5"/>
  <c r="V1232" i="5"/>
  <c r="U1232" i="5"/>
  <c r="T1232" i="5"/>
  <c r="AG1231" i="5"/>
  <c r="AF1231" i="5"/>
  <c r="AE1231" i="5"/>
  <c r="AD1231" i="5"/>
  <c r="AC1231" i="5"/>
  <c r="AB1231" i="5"/>
  <c r="AA1231" i="5"/>
  <c r="Z1231" i="5"/>
  <c r="Y1231" i="5"/>
  <c r="X1231" i="5"/>
  <c r="W1231" i="5"/>
  <c r="V1231" i="5"/>
  <c r="U1231" i="5"/>
  <c r="T1231" i="5"/>
  <c r="AG1230" i="5"/>
  <c r="AF1230" i="5"/>
  <c r="AE1230" i="5"/>
  <c r="AD1230" i="5"/>
  <c r="AC1230" i="5"/>
  <c r="AB1230" i="5"/>
  <c r="AA1230" i="5"/>
  <c r="Z1230" i="5"/>
  <c r="Y1230" i="5"/>
  <c r="X1230" i="5"/>
  <c r="W1230" i="5"/>
  <c r="V1230" i="5"/>
  <c r="U1230" i="5"/>
  <c r="T1230" i="5"/>
  <c r="AG1229" i="5"/>
  <c r="AF1229" i="5"/>
  <c r="AE1229" i="5"/>
  <c r="AD1229" i="5"/>
  <c r="AC1229" i="5"/>
  <c r="AB1229" i="5"/>
  <c r="AA1229" i="5"/>
  <c r="Z1229" i="5"/>
  <c r="Y1229" i="5"/>
  <c r="X1229" i="5"/>
  <c r="W1229" i="5"/>
  <c r="V1229" i="5"/>
  <c r="U1229" i="5"/>
  <c r="T1229" i="5"/>
  <c r="AG1228" i="5"/>
  <c r="AF1228" i="5"/>
  <c r="AE1228" i="5"/>
  <c r="AD1228" i="5"/>
  <c r="AC1228" i="5"/>
  <c r="AB1228" i="5"/>
  <c r="AA1228" i="5"/>
  <c r="Z1228" i="5"/>
  <c r="Y1228" i="5"/>
  <c r="X1228" i="5"/>
  <c r="W1228" i="5"/>
  <c r="V1228" i="5"/>
  <c r="U1228" i="5"/>
  <c r="T1228" i="5"/>
  <c r="AG1227" i="5"/>
  <c r="AF1227" i="5"/>
  <c r="AE1227" i="5"/>
  <c r="AD1227" i="5"/>
  <c r="AC1227" i="5"/>
  <c r="AB1227" i="5"/>
  <c r="AA1227" i="5"/>
  <c r="Z1227" i="5"/>
  <c r="Y1227" i="5"/>
  <c r="X1227" i="5"/>
  <c r="W1227" i="5"/>
  <c r="V1227" i="5"/>
  <c r="U1227" i="5"/>
  <c r="T1227" i="5"/>
  <c r="AG1226" i="5"/>
  <c r="AF1226" i="5"/>
  <c r="AE1226" i="5"/>
  <c r="AD1226" i="5"/>
  <c r="AC1226" i="5"/>
  <c r="AB1226" i="5"/>
  <c r="AA1226" i="5"/>
  <c r="Z1226" i="5"/>
  <c r="Y1226" i="5"/>
  <c r="X1226" i="5"/>
  <c r="W1226" i="5"/>
  <c r="V1226" i="5"/>
  <c r="U1226" i="5"/>
  <c r="T1226" i="5"/>
  <c r="AG1225" i="5"/>
  <c r="AF1225" i="5"/>
  <c r="AE1225" i="5"/>
  <c r="AD1225" i="5"/>
  <c r="AC1225" i="5"/>
  <c r="AB1225" i="5"/>
  <c r="AA1225" i="5"/>
  <c r="Z1225" i="5"/>
  <c r="Y1225" i="5"/>
  <c r="X1225" i="5"/>
  <c r="W1225" i="5"/>
  <c r="V1225" i="5"/>
  <c r="U1225" i="5"/>
  <c r="T1225" i="5"/>
  <c r="AG1224" i="5"/>
  <c r="AF1224" i="5"/>
  <c r="AE1224" i="5"/>
  <c r="AD1224" i="5"/>
  <c r="AC1224" i="5"/>
  <c r="AB1224" i="5"/>
  <c r="AA1224" i="5"/>
  <c r="Z1224" i="5"/>
  <c r="Y1224" i="5"/>
  <c r="X1224" i="5"/>
  <c r="W1224" i="5"/>
  <c r="V1224" i="5"/>
  <c r="U1224" i="5"/>
  <c r="T1224" i="5"/>
  <c r="AG1223" i="5"/>
  <c r="AF1223" i="5"/>
  <c r="AE1223" i="5"/>
  <c r="AD1223" i="5"/>
  <c r="AC1223" i="5"/>
  <c r="AB1223" i="5"/>
  <c r="AA1223" i="5"/>
  <c r="Z1223" i="5"/>
  <c r="Y1223" i="5"/>
  <c r="X1223" i="5"/>
  <c r="W1223" i="5"/>
  <c r="V1223" i="5"/>
  <c r="U1223" i="5"/>
  <c r="T1223" i="5"/>
  <c r="AG1222" i="5"/>
  <c r="AF1222" i="5"/>
  <c r="AE1222" i="5"/>
  <c r="AD1222" i="5"/>
  <c r="AC1222" i="5"/>
  <c r="AB1222" i="5"/>
  <c r="AA1222" i="5"/>
  <c r="Z1222" i="5"/>
  <c r="Y1222" i="5"/>
  <c r="X1222" i="5"/>
  <c r="W1222" i="5"/>
  <c r="V1222" i="5"/>
  <c r="U1222" i="5"/>
  <c r="T1222" i="5"/>
  <c r="AG1221" i="5"/>
  <c r="AF1221" i="5"/>
  <c r="AE1221" i="5"/>
  <c r="AD1221" i="5"/>
  <c r="AC1221" i="5"/>
  <c r="AB1221" i="5"/>
  <c r="AA1221" i="5"/>
  <c r="Z1221" i="5"/>
  <c r="Y1221" i="5"/>
  <c r="X1221" i="5"/>
  <c r="W1221" i="5"/>
  <c r="V1221" i="5"/>
  <c r="U1221" i="5"/>
  <c r="T1221" i="5"/>
  <c r="AG1220" i="5"/>
  <c r="AF1220" i="5"/>
  <c r="AE1220" i="5"/>
  <c r="AD1220" i="5"/>
  <c r="AC1220" i="5"/>
  <c r="AB1220" i="5"/>
  <c r="AA1220" i="5"/>
  <c r="Z1220" i="5"/>
  <c r="Y1220" i="5"/>
  <c r="X1220" i="5"/>
  <c r="W1220" i="5"/>
  <c r="V1220" i="5"/>
  <c r="U1220" i="5"/>
  <c r="T1220" i="5"/>
  <c r="AG1219" i="5"/>
  <c r="AF1219" i="5"/>
  <c r="AE1219" i="5"/>
  <c r="AD1219" i="5"/>
  <c r="AC1219" i="5"/>
  <c r="AB1219" i="5"/>
  <c r="AA1219" i="5"/>
  <c r="Z1219" i="5"/>
  <c r="Y1219" i="5"/>
  <c r="X1219" i="5"/>
  <c r="W1219" i="5"/>
  <c r="V1219" i="5"/>
  <c r="U1219" i="5"/>
  <c r="T1219" i="5"/>
  <c r="AG1218" i="5"/>
  <c r="AF1218" i="5"/>
  <c r="AE1218" i="5"/>
  <c r="AD1218" i="5"/>
  <c r="AC1218" i="5"/>
  <c r="AB1218" i="5"/>
  <c r="AA1218" i="5"/>
  <c r="Z1218" i="5"/>
  <c r="Y1218" i="5"/>
  <c r="X1218" i="5"/>
  <c r="W1218" i="5"/>
  <c r="V1218" i="5"/>
  <c r="U1218" i="5"/>
  <c r="T1218" i="5"/>
  <c r="AG1217" i="5"/>
  <c r="AF1217" i="5"/>
  <c r="AE1217" i="5"/>
  <c r="AD1217" i="5"/>
  <c r="AC1217" i="5"/>
  <c r="AB1217" i="5"/>
  <c r="AA1217" i="5"/>
  <c r="Z1217" i="5"/>
  <c r="Y1217" i="5"/>
  <c r="X1217" i="5"/>
  <c r="W1217" i="5"/>
  <c r="V1217" i="5"/>
  <c r="U1217" i="5"/>
  <c r="T1217" i="5"/>
  <c r="AG1216" i="5"/>
  <c r="AF1216" i="5"/>
  <c r="AE1216" i="5"/>
  <c r="AD1216" i="5"/>
  <c r="AC1216" i="5"/>
  <c r="AB1216" i="5"/>
  <c r="AA1216" i="5"/>
  <c r="Z1216" i="5"/>
  <c r="Y1216" i="5"/>
  <c r="X1216" i="5"/>
  <c r="W1216" i="5"/>
  <c r="V1216" i="5"/>
  <c r="U1216" i="5"/>
  <c r="T1216" i="5"/>
  <c r="AG1215" i="5"/>
  <c r="AF1215" i="5"/>
  <c r="AE1215" i="5"/>
  <c r="AD1215" i="5"/>
  <c r="AC1215" i="5"/>
  <c r="AB1215" i="5"/>
  <c r="AA1215" i="5"/>
  <c r="Z1215" i="5"/>
  <c r="Y1215" i="5"/>
  <c r="X1215" i="5"/>
  <c r="W1215" i="5"/>
  <c r="V1215" i="5"/>
  <c r="U1215" i="5"/>
  <c r="T1215" i="5"/>
  <c r="AG1214" i="5"/>
  <c r="AF1214" i="5"/>
  <c r="AE1214" i="5"/>
  <c r="AD1214" i="5"/>
  <c r="AC1214" i="5"/>
  <c r="AB1214" i="5"/>
  <c r="AA1214" i="5"/>
  <c r="Z1214" i="5"/>
  <c r="Y1214" i="5"/>
  <c r="X1214" i="5"/>
  <c r="W1214" i="5"/>
  <c r="V1214" i="5"/>
  <c r="U1214" i="5"/>
  <c r="T1214" i="5"/>
  <c r="AG1213" i="5"/>
  <c r="AF1213" i="5"/>
  <c r="AE1213" i="5"/>
  <c r="AD1213" i="5"/>
  <c r="AC1213" i="5"/>
  <c r="AB1213" i="5"/>
  <c r="AA1213" i="5"/>
  <c r="Z1213" i="5"/>
  <c r="Y1213" i="5"/>
  <c r="X1213" i="5"/>
  <c r="W1213" i="5"/>
  <c r="V1213" i="5"/>
  <c r="U1213" i="5"/>
  <c r="T1213" i="5"/>
  <c r="AG1212" i="5"/>
  <c r="AF1212" i="5"/>
  <c r="AE1212" i="5"/>
  <c r="AD1212" i="5"/>
  <c r="AC1212" i="5"/>
  <c r="AB1212" i="5"/>
  <c r="AA1212" i="5"/>
  <c r="Z1212" i="5"/>
  <c r="Y1212" i="5"/>
  <c r="X1212" i="5"/>
  <c r="W1212" i="5"/>
  <c r="V1212" i="5"/>
  <c r="U1212" i="5"/>
  <c r="T1212" i="5"/>
  <c r="AG1211" i="5"/>
  <c r="AF1211" i="5"/>
  <c r="AE1211" i="5"/>
  <c r="AD1211" i="5"/>
  <c r="AC1211" i="5"/>
  <c r="AB1211" i="5"/>
  <c r="AA1211" i="5"/>
  <c r="Z1211" i="5"/>
  <c r="Y1211" i="5"/>
  <c r="X1211" i="5"/>
  <c r="W1211" i="5"/>
  <c r="V1211" i="5"/>
  <c r="U1211" i="5"/>
  <c r="T1211" i="5"/>
  <c r="AG1210" i="5"/>
  <c r="AF1210" i="5"/>
  <c r="AE1210" i="5"/>
  <c r="AD1210" i="5"/>
  <c r="AC1210" i="5"/>
  <c r="AB1210" i="5"/>
  <c r="AA1210" i="5"/>
  <c r="Z1210" i="5"/>
  <c r="Y1210" i="5"/>
  <c r="X1210" i="5"/>
  <c r="W1210" i="5"/>
  <c r="V1210" i="5"/>
  <c r="U1210" i="5"/>
  <c r="T1210" i="5"/>
  <c r="AG1209" i="5"/>
  <c r="AF1209" i="5"/>
  <c r="AE1209" i="5"/>
  <c r="AD1209" i="5"/>
  <c r="AC1209" i="5"/>
  <c r="AB1209" i="5"/>
  <c r="AA1209" i="5"/>
  <c r="Z1209" i="5"/>
  <c r="Y1209" i="5"/>
  <c r="X1209" i="5"/>
  <c r="W1209" i="5"/>
  <c r="V1209" i="5"/>
  <c r="U1209" i="5"/>
  <c r="T1209" i="5"/>
  <c r="AG1208" i="5"/>
  <c r="AF1208" i="5"/>
  <c r="AE1208" i="5"/>
  <c r="AD1208" i="5"/>
  <c r="AC1208" i="5"/>
  <c r="AB1208" i="5"/>
  <c r="AA1208" i="5"/>
  <c r="Z1208" i="5"/>
  <c r="Y1208" i="5"/>
  <c r="X1208" i="5"/>
  <c r="W1208" i="5"/>
  <c r="V1208" i="5"/>
  <c r="U1208" i="5"/>
  <c r="T1208" i="5"/>
  <c r="AG1207" i="5"/>
  <c r="AF1207" i="5"/>
  <c r="AE1207" i="5"/>
  <c r="AD1207" i="5"/>
  <c r="AC1207" i="5"/>
  <c r="AB1207" i="5"/>
  <c r="AA1207" i="5"/>
  <c r="Z1207" i="5"/>
  <c r="Y1207" i="5"/>
  <c r="X1207" i="5"/>
  <c r="W1207" i="5"/>
  <c r="V1207" i="5"/>
  <c r="U1207" i="5"/>
  <c r="T1207" i="5"/>
  <c r="AG1206" i="5"/>
  <c r="AF1206" i="5"/>
  <c r="AE1206" i="5"/>
  <c r="AD1206" i="5"/>
  <c r="AC1206" i="5"/>
  <c r="AB1206" i="5"/>
  <c r="AA1206" i="5"/>
  <c r="Z1206" i="5"/>
  <c r="Y1206" i="5"/>
  <c r="X1206" i="5"/>
  <c r="W1206" i="5"/>
  <c r="V1206" i="5"/>
  <c r="U1206" i="5"/>
  <c r="T1206" i="5"/>
  <c r="AG1205" i="5"/>
  <c r="AF1205" i="5"/>
  <c r="AE1205" i="5"/>
  <c r="AD1205" i="5"/>
  <c r="AC1205" i="5"/>
  <c r="AB1205" i="5"/>
  <c r="AA1205" i="5"/>
  <c r="Z1205" i="5"/>
  <c r="Y1205" i="5"/>
  <c r="X1205" i="5"/>
  <c r="W1205" i="5"/>
  <c r="V1205" i="5"/>
  <c r="U1205" i="5"/>
  <c r="T1205" i="5"/>
  <c r="AG1204" i="5"/>
  <c r="AF1204" i="5"/>
  <c r="AE1204" i="5"/>
  <c r="AD1204" i="5"/>
  <c r="AC1204" i="5"/>
  <c r="AB1204" i="5"/>
  <c r="AA1204" i="5"/>
  <c r="Z1204" i="5"/>
  <c r="Y1204" i="5"/>
  <c r="X1204" i="5"/>
  <c r="W1204" i="5"/>
  <c r="V1204" i="5"/>
  <c r="U1204" i="5"/>
  <c r="T1204" i="5"/>
  <c r="AG1203" i="5"/>
  <c r="AF1203" i="5"/>
  <c r="AE1203" i="5"/>
  <c r="AD1203" i="5"/>
  <c r="AC1203" i="5"/>
  <c r="AB1203" i="5"/>
  <c r="AA1203" i="5"/>
  <c r="Z1203" i="5"/>
  <c r="Y1203" i="5"/>
  <c r="X1203" i="5"/>
  <c r="W1203" i="5"/>
  <c r="V1203" i="5"/>
  <c r="U1203" i="5"/>
  <c r="T1203" i="5"/>
  <c r="AG1202" i="5"/>
  <c r="AF1202" i="5"/>
  <c r="AE1202" i="5"/>
  <c r="AD1202" i="5"/>
  <c r="AC1202" i="5"/>
  <c r="AB1202" i="5"/>
  <c r="AA1202" i="5"/>
  <c r="Z1202" i="5"/>
  <c r="Y1202" i="5"/>
  <c r="X1202" i="5"/>
  <c r="W1202" i="5"/>
  <c r="V1202" i="5"/>
  <c r="U1202" i="5"/>
  <c r="T1202" i="5"/>
  <c r="AG1201" i="5"/>
  <c r="AF1201" i="5"/>
  <c r="AE1201" i="5"/>
  <c r="AD1201" i="5"/>
  <c r="AC1201" i="5"/>
  <c r="AB1201" i="5"/>
  <c r="AA1201" i="5"/>
  <c r="Z1201" i="5"/>
  <c r="Y1201" i="5"/>
  <c r="X1201" i="5"/>
  <c r="W1201" i="5"/>
  <c r="V1201" i="5"/>
  <c r="U1201" i="5"/>
  <c r="T1201" i="5"/>
  <c r="AG1200" i="5"/>
  <c r="AF1200" i="5"/>
  <c r="AE1200" i="5"/>
  <c r="AD1200" i="5"/>
  <c r="AC1200" i="5"/>
  <c r="AB1200" i="5"/>
  <c r="AA1200" i="5"/>
  <c r="Z1200" i="5"/>
  <c r="Y1200" i="5"/>
  <c r="X1200" i="5"/>
  <c r="W1200" i="5"/>
  <c r="V1200" i="5"/>
  <c r="U1200" i="5"/>
  <c r="T1200" i="5"/>
  <c r="AG1199" i="5"/>
  <c r="AF1199" i="5"/>
  <c r="AE1199" i="5"/>
  <c r="AD1199" i="5"/>
  <c r="AC1199" i="5"/>
  <c r="AB1199" i="5"/>
  <c r="AA1199" i="5"/>
  <c r="Z1199" i="5"/>
  <c r="Y1199" i="5"/>
  <c r="X1199" i="5"/>
  <c r="W1199" i="5"/>
  <c r="V1199" i="5"/>
  <c r="U1199" i="5"/>
  <c r="T1199" i="5"/>
  <c r="AG1198" i="5"/>
  <c r="AF1198" i="5"/>
  <c r="AE1198" i="5"/>
  <c r="AD1198" i="5"/>
  <c r="AC1198" i="5"/>
  <c r="AB1198" i="5"/>
  <c r="AA1198" i="5"/>
  <c r="Z1198" i="5"/>
  <c r="Y1198" i="5"/>
  <c r="X1198" i="5"/>
  <c r="W1198" i="5"/>
  <c r="V1198" i="5"/>
  <c r="U1198" i="5"/>
  <c r="T1198" i="5"/>
  <c r="AG1197" i="5"/>
  <c r="AF1197" i="5"/>
  <c r="AE1197" i="5"/>
  <c r="AD1197" i="5"/>
  <c r="AC1197" i="5"/>
  <c r="AB1197" i="5"/>
  <c r="AA1197" i="5"/>
  <c r="Z1197" i="5"/>
  <c r="Y1197" i="5"/>
  <c r="X1197" i="5"/>
  <c r="W1197" i="5"/>
  <c r="V1197" i="5"/>
  <c r="U1197" i="5"/>
  <c r="T1197" i="5"/>
  <c r="AG1196" i="5"/>
  <c r="AF1196" i="5"/>
  <c r="AE1196" i="5"/>
  <c r="AD1196" i="5"/>
  <c r="AC1196" i="5"/>
  <c r="AB1196" i="5"/>
  <c r="AA1196" i="5"/>
  <c r="Z1196" i="5"/>
  <c r="Y1196" i="5"/>
  <c r="X1196" i="5"/>
  <c r="W1196" i="5"/>
  <c r="V1196" i="5"/>
  <c r="U1196" i="5"/>
  <c r="T1196" i="5"/>
  <c r="AG1195" i="5"/>
  <c r="AF1195" i="5"/>
  <c r="AE1195" i="5"/>
  <c r="AD1195" i="5"/>
  <c r="AC1195" i="5"/>
  <c r="AB1195" i="5"/>
  <c r="AA1195" i="5"/>
  <c r="Z1195" i="5"/>
  <c r="Y1195" i="5"/>
  <c r="X1195" i="5"/>
  <c r="W1195" i="5"/>
  <c r="V1195" i="5"/>
  <c r="U1195" i="5"/>
  <c r="T1195" i="5"/>
  <c r="AG1194" i="5"/>
  <c r="AF1194" i="5"/>
  <c r="AE1194" i="5"/>
  <c r="AD1194" i="5"/>
  <c r="AC1194" i="5"/>
  <c r="AB1194" i="5"/>
  <c r="AA1194" i="5"/>
  <c r="Z1194" i="5"/>
  <c r="Y1194" i="5"/>
  <c r="X1194" i="5"/>
  <c r="W1194" i="5"/>
  <c r="V1194" i="5"/>
  <c r="U1194" i="5"/>
  <c r="T1194" i="5"/>
  <c r="AG1193" i="5"/>
  <c r="AF1193" i="5"/>
  <c r="AE1193" i="5"/>
  <c r="AD1193" i="5"/>
  <c r="AC1193" i="5"/>
  <c r="AB1193" i="5"/>
  <c r="AA1193" i="5"/>
  <c r="Z1193" i="5"/>
  <c r="Y1193" i="5"/>
  <c r="X1193" i="5"/>
  <c r="W1193" i="5"/>
  <c r="V1193" i="5"/>
  <c r="U1193" i="5"/>
  <c r="T1193" i="5"/>
  <c r="AG1192" i="5"/>
  <c r="AF1192" i="5"/>
  <c r="AE1192" i="5"/>
  <c r="AD1192" i="5"/>
  <c r="AC1192" i="5"/>
  <c r="AB1192" i="5"/>
  <c r="AA1192" i="5"/>
  <c r="Z1192" i="5"/>
  <c r="Y1192" i="5"/>
  <c r="X1192" i="5"/>
  <c r="W1192" i="5"/>
  <c r="V1192" i="5"/>
  <c r="U1192" i="5"/>
  <c r="T1192" i="5"/>
  <c r="AG1191" i="5"/>
  <c r="AF1191" i="5"/>
  <c r="AE1191" i="5"/>
  <c r="AD1191" i="5"/>
  <c r="AC1191" i="5"/>
  <c r="AB1191" i="5"/>
  <c r="AA1191" i="5"/>
  <c r="Z1191" i="5"/>
  <c r="Y1191" i="5"/>
  <c r="X1191" i="5"/>
  <c r="W1191" i="5"/>
  <c r="V1191" i="5"/>
  <c r="U1191" i="5"/>
  <c r="T1191" i="5"/>
  <c r="AG1190" i="5"/>
  <c r="AF1190" i="5"/>
  <c r="AE1190" i="5"/>
  <c r="AD1190" i="5"/>
  <c r="AC1190" i="5"/>
  <c r="AB1190" i="5"/>
  <c r="AA1190" i="5"/>
  <c r="Z1190" i="5"/>
  <c r="Y1190" i="5"/>
  <c r="X1190" i="5"/>
  <c r="W1190" i="5"/>
  <c r="V1190" i="5"/>
  <c r="U1190" i="5"/>
  <c r="T1190" i="5"/>
  <c r="AG1189" i="5"/>
  <c r="AF1189" i="5"/>
  <c r="AE1189" i="5"/>
  <c r="AD1189" i="5"/>
  <c r="AC1189" i="5"/>
  <c r="AB1189" i="5"/>
  <c r="AA1189" i="5"/>
  <c r="Z1189" i="5"/>
  <c r="Y1189" i="5"/>
  <c r="X1189" i="5"/>
  <c r="W1189" i="5"/>
  <c r="V1189" i="5"/>
  <c r="U1189" i="5"/>
  <c r="T1189" i="5"/>
  <c r="AG1188" i="5"/>
  <c r="AF1188" i="5"/>
  <c r="AE1188" i="5"/>
  <c r="AD1188" i="5"/>
  <c r="AC1188" i="5"/>
  <c r="AB1188" i="5"/>
  <c r="AA1188" i="5"/>
  <c r="Z1188" i="5"/>
  <c r="Y1188" i="5"/>
  <c r="X1188" i="5"/>
  <c r="W1188" i="5"/>
  <c r="V1188" i="5"/>
  <c r="U1188" i="5"/>
  <c r="T1188" i="5"/>
  <c r="AG1187" i="5"/>
  <c r="AF1187" i="5"/>
  <c r="AE1187" i="5"/>
  <c r="AD1187" i="5"/>
  <c r="AC1187" i="5"/>
  <c r="AB1187" i="5"/>
  <c r="AA1187" i="5"/>
  <c r="Z1187" i="5"/>
  <c r="Y1187" i="5"/>
  <c r="X1187" i="5"/>
  <c r="W1187" i="5"/>
  <c r="V1187" i="5"/>
  <c r="U1187" i="5"/>
  <c r="T1187" i="5"/>
  <c r="AG1186" i="5"/>
  <c r="AF1186" i="5"/>
  <c r="AE1186" i="5"/>
  <c r="AD1186" i="5"/>
  <c r="AC1186" i="5"/>
  <c r="AB1186" i="5"/>
  <c r="AA1186" i="5"/>
  <c r="Z1186" i="5"/>
  <c r="Y1186" i="5"/>
  <c r="X1186" i="5"/>
  <c r="W1186" i="5"/>
  <c r="V1186" i="5"/>
  <c r="U1186" i="5"/>
  <c r="T1186" i="5"/>
  <c r="AG1185" i="5"/>
  <c r="AF1185" i="5"/>
  <c r="AE1185" i="5"/>
  <c r="AD1185" i="5"/>
  <c r="AC1185" i="5"/>
  <c r="AB1185" i="5"/>
  <c r="AA1185" i="5"/>
  <c r="Z1185" i="5"/>
  <c r="Y1185" i="5"/>
  <c r="X1185" i="5"/>
  <c r="W1185" i="5"/>
  <c r="V1185" i="5"/>
  <c r="U1185" i="5"/>
  <c r="T1185" i="5"/>
  <c r="AG1184" i="5"/>
  <c r="AF1184" i="5"/>
  <c r="AE1184" i="5"/>
  <c r="AD1184" i="5"/>
  <c r="AC1184" i="5"/>
  <c r="AB1184" i="5"/>
  <c r="AA1184" i="5"/>
  <c r="Z1184" i="5"/>
  <c r="Y1184" i="5"/>
  <c r="X1184" i="5"/>
  <c r="W1184" i="5"/>
  <c r="V1184" i="5"/>
  <c r="U1184" i="5"/>
  <c r="T1184" i="5"/>
  <c r="AG1183" i="5"/>
  <c r="AF1183" i="5"/>
  <c r="AE1183" i="5"/>
  <c r="AD1183" i="5"/>
  <c r="AC1183" i="5"/>
  <c r="AB1183" i="5"/>
  <c r="AA1183" i="5"/>
  <c r="Z1183" i="5"/>
  <c r="Y1183" i="5"/>
  <c r="X1183" i="5"/>
  <c r="W1183" i="5"/>
  <c r="V1183" i="5"/>
  <c r="U1183" i="5"/>
  <c r="T1183" i="5"/>
  <c r="AG1182" i="5"/>
  <c r="AF1182" i="5"/>
  <c r="AE1182" i="5"/>
  <c r="AD1182" i="5"/>
  <c r="AC1182" i="5"/>
  <c r="AB1182" i="5"/>
  <c r="AA1182" i="5"/>
  <c r="Z1182" i="5"/>
  <c r="Y1182" i="5"/>
  <c r="X1182" i="5"/>
  <c r="W1182" i="5"/>
  <c r="V1182" i="5"/>
  <c r="U1182" i="5"/>
  <c r="T1182" i="5"/>
  <c r="AG1181" i="5"/>
  <c r="AF1181" i="5"/>
  <c r="AE1181" i="5"/>
  <c r="AD1181" i="5"/>
  <c r="AC1181" i="5"/>
  <c r="AB1181" i="5"/>
  <c r="AA1181" i="5"/>
  <c r="Z1181" i="5"/>
  <c r="Y1181" i="5"/>
  <c r="X1181" i="5"/>
  <c r="W1181" i="5"/>
  <c r="V1181" i="5"/>
  <c r="U1181" i="5"/>
  <c r="T1181" i="5"/>
  <c r="AG1180" i="5"/>
  <c r="AF1180" i="5"/>
  <c r="AE1180" i="5"/>
  <c r="AD1180" i="5"/>
  <c r="AC1180" i="5"/>
  <c r="AB1180" i="5"/>
  <c r="AA1180" i="5"/>
  <c r="Z1180" i="5"/>
  <c r="Y1180" i="5"/>
  <c r="X1180" i="5"/>
  <c r="W1180" i="5"/>
  <c r="V1180" i="5"/>
  <c r="U1180" i="5"/>
  <c r="T1180" i="5"/>
  <c r="AG1179" i="5"/>
  <c r="AF1179" i="5"/>
  <c r="AE1179" i="5"/>
  <c r="AD1179" i="5"/>
  <c r="AC1179" i="5"/>
  <c r="AB1179" i="5"/>
  <c r="AA1179" i="5"/>
  <c r="Z1179" i="5"/>
  <c r="Y1179" i="5"/>
  <c r="X1179" i="5"/>
  <c r="W1179" i="5"/>
  <c r="V1179" i="5"/>
  <c r="U1179" i="5"/>
  <c r="T1179" i="5"/>
  <c r="AG1178" i="5"/>
  <c r="AF1178" i="5"/>
  <c r="AE1178" i="5"/>
  <c r="AD1178" i="5"/>
  <c r="AC1178" i="5"/>
  <c r="AB1178" i="5"/>
  <c r="AA1178" i="5"/>
  <c r="Z1178" i="5"/>
  <c r="Y1178" i="5"/>
  <c r="X1178" i="5"/>
  <c r="W1178" i="5"/>
  <c r="V1178" i="5"/>
  <c r="U1178" i="5"/>
  <c r="T1178" i="5"/>
  <c r="AG1177" i="5"/>
  <c r="AF1177" i="5"/>
  <c r="AE1177" i="5"/>
  <c r="AD1177" i="5"/>
  <c r="AC1177" i="5"/>
  <c r="AB1177" i="5"/>
  <c r="AA1177" i="5"/>
  <c r="Z1177" i="5"/>
  <c r="Y1177" i="5"/>
  <c r="X1177" i="5"/>
  <c r="W1177" i="5"/>
  <c r="V1177" i="5"/>
  <c r="U1177" i="5"/>
  <c r="T1177" i="5"/>
  <c r="AG1176" i="5"/>
  <c r="AF1176" i="5"/>
  <c r="AE1176" i="5"/>
  <c r="AD1176" i="5"/>
  <c r="AC1176" i="5"/>
  <c r="AB1176" i="5"/>
  <c r="AA1176" i="5"/>
  <c r="Z1176" i="5"/>
  <c r="Y1176" i="5"/>
  <c r="X1176" i="5"/>
  <c r="W1176" i="5"/>
  <c r="V1176" i="5"/>
  <c r="U1176" i="5"/>
  <c r="T1176" i="5"/>
  <c r="AG1175" i="5"/>
  <c r="AF1175" i="5"/>
  <c r="AE1175" i="5"/>
  <c r="AD1175" i="5"/>
  <c r="AC1175" i="5"/>
  <c r="AB1175" i="5"/>
  <c r="AA1175" i="5"/>
  <c r="Z1175" i="5"/>
  <c r="Y1175" i="5"/>
  <c r="X1175" i="5"/>
  <c r="W1175" i="5"/>
  <c r="V1175" i="5"/>
  <c r="U1175" i="5"/>
  <c r="T1175" i="5"/>
  <c r="AG1174" i="5"/>
  <c r="AF1174" i="5"/>
  <c r="AE1174" i="5"/>
  <c r="AD1174" i="5"/>
  <c r="AC1174" i="5"/>
  <c r="AB1174" i="5"/>
  <c r="AA1174" i="5"/>
  <c r="Z1174" i="5"/>
  <c r="Y1174" i="5"/>
  <c r="X1174" i="5"/>
  <c r="W1174" i="5"/>
  <c r="V1174" i="5"/>
  <c r="U1174" i="5"/>
  <c r="T1174" i="5"/>
  <c r="AG1173" i="5"/>
  <c r="AF1173" i="5"/>
  <c r="AE1173" i="5"/>
  <c r="AD1173" i="5"/>
  <c r="AC1173" i="5"/>
  <c r="AB1173" i="5"/>
  <c r="AA1173" i="5"/>
  <c r="Z1173" i="5"/>
  <c r="Y1173" i="5"/>
  <c r="X1173" i="5"/>
  <c r="W1173" i="5"/>
  <c r="V1173" i="5"/>
  <c r="U1173" i="5"/>
  <c r="T1173" i="5"/>
  <c r="AG1172" i="5"/>
  <c r="AF1172" i="5"/>
  <c r="AE1172" i="5"/>
  <c r="AD1172" i="5"/>
  <c r="AC1172" i="5"/>
  <c r="AB1172" i="5"/>
  <c r="AA1172" i="5"/>
  <c r="Z1172" i="5"/>
  <c r="Y1172" i="5"/>
  <c r="X1172" i="5"/>
  <c r="W1172" i="5"/>
  <c r="V1172" i="5"/>
  <c r="U1172" i="5"/>
  <c r="T1172" i="5"/>
  <c r="AG1171" i="5"/>
  <c r="AF1171" i="5"/>
  <c r="AE1171" i="5"/>
  <c r="AD1171" i="5"/>
  <c r="AC1171" i="5"/>
  <c r="AB1171" i="5"/>
  <c r="AA1171" i="5"/>
  <c r="Z1171" i="5"/>
  <c r="Y1171" i="5"/>
  <c r="X1171" i="5"/>
  <c r="W1171" i="5"/>
  <c r="V1171" i="5"/>
  <c r="U1171" i="5"/>
  <c r="T1171" i="5"/>
  <c r="AG1170" i="5"/>
  <c r="AF1170" i="5"/>
  <c r="AE1170" i="5"/>
  <c r="AD1170" i="5"/>
  <c r="AC1170" i="5"/>
  <c r="AB1170" i="5"/>
  <c r="AA1170" i="5"/>
  <c r="Z1170" i="5"/>
  <c r="Y1170" i="5"/>
  <c r="X1170" i="5"/>
  <c r="W1170" i="5"/>
  <c r="V1170" i="5"/>
  <c r="U1170" i="5"/>
  <c r="T1170" i="5"/>
  <c r="AG1169" i="5"/>
  <c r="AF1169" i="5"/>
  <c r="AE1169" i="5"/>
  <c r="AD1169" i="5"/>
  <c r="AC1169" i="5"/>
  <c r="AB1169" i="5"/>
  <c r="AA1169" i="5"/>
  <c r="Z1169" i="5"/>
  <c r="Y1169" i="5"/>
  <c r="X1169" i="5"/>
  <c r="W1169" i="5"/>
  <c r="V1169" i="5"/>
  <c r="U1169" i="5"/>
  <c r="T1169" i="5"/>
  <c r="AG1168" i="5"/>
  <c r="AF1168" i="5"/>
  <c r="AE1168" i="5"/>
  <c r="AD1168" i="5"/>
  <c r="AC1168" i="5"/>
  <c r="AB1168" i="5"/>
  <c r="AA1168" i="5"/>
  <c r="Z1168" i="5"/>
  <c r="Y1168" i="5"/>
  <c r="X1168" i="5"/>
  <c r="W1168" i="5"/>
  <c r="V1168" i="5"/>
  <c r="U1168" i="5"/>
  <c r="T1168" i="5"/>
  <c r="AG1167" i="5"/>
  <c r="AF1167" i="5"/>
  <c r="AE1167" i="5"/>
  <c r="AD1167" i="5"/>
  <c r="AC1167" i="5"/>
  <c r="AB1167" i="5"/>
  <c r="AA1167" i="5"/>
  <c r="Z1167" i="5"/>
  <c r="Y1167" i="5"/>
  <c r="X1167" i="5"/>
  <c r="W1167" i="5"/>
  <c r="V1167" i="5"/>
  <c r="U1167" i="5"/>
  <c r="T1167" i="5"/>
  <c r="AG1166" i="5"/>
  <c r="AF1166" i="5"/>
  <c r="AE1166" i="5"/>
  <c r="AD1166" i="5"/>
  <c r="AC1166" i="5"/>
  <c r="AB1166" i="5"/>
  <c r="AA1166" i="5"/>
  <c r="Z1166" i="5"/>
  <c r="Y1166" i="5"/>
  <c r="X1166" i="5"/>
  <c r="W1166" i="5"/>
  <c r="V1166" i="5"/>
  <c r="U1166" i="5"/>
  <c r="T1166" i="5"/>
  <c r="AG1165" i="5"/>
  <c r="AF1165" i="5"/>
  <c r="AE1165" i="5"/>
  <c r="AD1165" i="5"/>
  <c r="AC1165" i="5"/>
  <c r="AB1165" i="5"/>
  <c r="AA1165" i="5"/>
  <c r="Z1165" i="5"/>
  <c r="Y1165" i="5"/>
  <c r="X1165" i="5"/>
  <c r="W1165" i="5"/>
  <c r="V1165" i="5"/>
  <c r="U1165" i="5"/>
  <c r="T1165" i="5"/>
  <c r="AG1164" i="5"/>
  <c r="AF1164" i="5"/>
  <c r="AE1164" i="5"/>
  <c r="AD1164" i="5"/>
  <c r="AC1164" i="5"/>
  <c r="AB1164" i="5"/>
  <c r="AA1164" i="5"/>
  <c r="Z1164" i="5"/>
  <c r="Y1164" i="5"/>
  <c r="X1164" i="5"/>
  <c r="W1164" i="5"/>
  <c r="V1164" i="5"/>
  <c r="U1164" i="5"/>
  <c r="T1164" i="5"/>
  <c r="AG1163" i="5"/>
  <c r="AF1163" i="5"/>
  <c r="AE1163" i="5"/>
  <c r="AD1163" i="5"/>
  <c r="AC1163" i="5"/>
  <c r="AB1163" i="5"/>
  <c r="AA1163" i="5"/>
  <c r="Z1163" i="5"/>
  <c r="Y1163" i="5"/>
  <c r="X1163" i="5"/>
  <c r="W1163" i="5"/>
  <c r="V1163" i="5"/>
  <c r="U1163" i="5"/>
  <c r="T1163" i="5"/>
  <c r="AG1162" i="5"/>
  <c r="AF1162" i="5"/>
  <c r="AE1162" i="5"/>
  <c r="AD1162" i="5"/>
  <c r="AC1162" i="5"/>
  <c r="AB1162" i="5"/>
  <c r="AA1162" i="5"/>
  <c r="Z1162" i="5"/>
  <c r="Y1162" i="5"/>
  <c r="X1162" i="5"/>
  <c r="W1162" i="5"/>
  <c r="V1162" i="5"/>
  <c r="U1162" i="5"/>
  <c r="T1162" i="5"/>
  <c r="AG1161" i="5"/>
  <c r="AF1161" i="5"/>
  <c r="AE1161" i="5"/>
  <c r="AD1161" i="5"/>
  <c r="AC1161" i="5"/>
  <c r="AB1161" i="5"/>
  <c r="AA1161" i="5"/>
  <c r="Z1161" i="5"/>
  <c r="Y1161" i="5"/>
  <c r="X1161" i="5"/>
  <c r="W1161" i="5"/>
  <c r="V1161" i="5"/>
  <c r="U1161" i="5"/>
  <c r="T1161" i="5"/>
  <c r="AG1160" i="5"/>
  <c r="AF1160" i="5"/>
  <c r="AE1160" i="5"/>
  <c r="AD1160" i="5"/>
  <c r="AC1160" i="5"/>
  <c r="AB1160" i="5"/>
  <c r="AA1160" i="5"/>
  <c r="Z1160" i="5"/>
  <c r="Y1160" i="5"/>
  <c r="X1160" i="5"/>
  <c r="W1160" i="5"/>
  <c r="V1160" i="5"/>
  <c r="U1160" i="5"/>
  <c r="T1160" i="5"/>
  <c r="AG1159" i="5"/>
  <c r="AF1159" i="5"/>
  <c r="AE1159" i="5"/>
  <c r="AD1159" i="5"/>
  <c r="AC1159" i="5"/>
  <c r="AB1159" i="5"/>
  <c r="AA1159" i="5"/>
  <c r="Z1159" i="5"/>
  <c r="Y1159" i="5"/>
  <c r="X1159" i="5"/>
  <c r="W1159" i="5"/>
  <c r="V1159" i="5"/>
  <c r="U1159" i="5"/>
  <c r="T1159" i="5"/>
  <c r="AG1158" i="5"/>
  <c r="AF1158" i="5"/>
  <c r="AE1158" i="5"/>
  <c r="AD1158" i="5"/>
  <c r="AC1158" i="5"/>
  <c r="AB1158" i="5"/>
  <c r="AA1158" i="5"/>
  <c r="Z1158" i="5"/>
  <c r="Y1158" i="5"/>
  <c r="X1158" i="5"/>
  <c r="W1158" i="5"/>
  <c r="V1158" i="5"/>
  <c r="U1158" i="5"/>
  <c r="T1158" i="5"/>
  <c r="AG1157" i="5"/>
  <c r="AF1157" i="5"/>
  <c r="AE1157" i="5"/>
  <c r="AD1157" i="5"/>
  <c r="AC1157" i="5"/>
  <c r="AB1157" i="5"/>
  <c r="AA1157" i="5"/>
  <c r="Z1157" i="5"/>
  <c r="Y1157" i="5"/>
  <c r="X1157" i="5"/>
  <c r="W1157" i="5"/>
  <c r="V1157" i="5"/>
  <c r="U1157" i="5"/>
  <c r="T1157" i="5"/>
  <c r="AG1156" i="5"/>
  <c r="AF1156" i="5"/>
  <c r="AE1156" i="5"/>
  <c r="AD1156" i="5"/>
  <c r="AC1156" i="5"/>
  <c r="AB1156" i="5"/>
  <c r="AA1156" i="5"/>
  <c r="Z1156" i="5"/>
  <c r="Y1156" i="5"/>
  <c r="X1156" i="5"/>
  <c r="W1156" i="5"/>
  <c r="V1156" i="5"/>
  <c r="U1156" i="5"/>
  <c r="T1156" i="5"/>
  <c r="AG1155" i="5"/>
  <c r="AF1155" i="5"/>
  <c r="AE1155" i="5"/>
  <c r="AD1155" i="5"/>
  <c r="AC1155" i="5"/>
  <c r="AB1155" i="5"/>
  <c r="AA1155" i="5"/>
  <c r="Z1155" i="5"/>
  <c r="Y1155" i="5"/>
  <c r="X1155" i="5"/>
  <c r="W1155" i="5"/>
  <c r="V1155" i="5"/>
  <c r="U1155" i="5"/>
  <c r="T1155" i="5"/>
  <c r="AG1154" i="5"/>
  <c r="AF1154" i="5"/>
  <c r="AE1154" i="5"/>
  <c r="AD1154" i="5"/>
  <c r="AC1154" i="5"/>
  <c r="AB1154" i="5"/>
  <c r="AA1154" i="5"/>
  <c r="Z1154" i="5"/>
  <c r="Y1154" i="5"/>
  <c r="X1154" i="5"/>
  <c r="W1154" i="5"/>
  <c r="V1154" i="5"/>
  <c r="U1154" i="5"/>
  <c r="T1154" i="5"/>
  <c r="AG1153" i="5"/>
  <c r="AF1153" i="5"/>
  <c r="AE1153" i="5"/>
  <c r="AD1153" i="5"/>
  <c r="AC1153" i="5"/>
  <c r="AB1153" i="5"/>
  <c r="AA1153" i="5"/>
  <c r="Z1153" i="5"/>
  <c r="Y1153" i="5"/>
  <c r="X1153" i="5"/>
  <c r="W1153" i="5"/>
  <c r="V1153" i="5"/>
  <c r="U1153" i="5"/>
  <c r="T1153" i="5"/>
  <c r="AG1152" i="5"/>
  <c r="AF1152" i="5"/>
  <c r="AE1152" i="5"/>
  <c r="AD1152" i="5"/>
  <c r="AC1152" i="5"/>
  <c r="AB1152" i="5"/>
  <c r="AA1152" i="5"/>
  <c r="Z1152" i="5"/>
  <c r="Y1152" i="5"/>
  <c r="X1152" i="5"/>
  <c r="W1152" i="5"/>
  <c r="V1152" i="5"/>
  <c r="U1152" i="5"/>
  <c r="T1152" i="5"/>
  <c r="AG1151" i="5"/>
  <c r="AF1151" i="5"/>
  <c r="AE1151" i="5"/>
  <c r="AD1151" i="5"/>
  <c r="AC1151" i="5"/>
  <c r="AB1151" i="5"/>
  <c r="AA1151" i="5"/>
  <c r="Z1151" i="5"/>
  <c r="Y1151" i="5"/>
  <c r="X1151" i="5"/>
  <c r="W1151" i="5"/>
  <c r="V1151" i="5"/>
  <c r="U1151" i="5"/>
  <c r="T1151" i="5"/>
  <c r="AG1150" i="5"/>
  <c r="AF1150" i="5"/>
  <c r="AE1150" i="5"/>
  <c r="AD1150" i="5"/>
  <c r="AC1150" i="5"/>
  <c r="AB1150" i="5"/>
  <c r="AA1150" i="5"/>
  <c r="Z1150" i="5"/>
  <c r="Y1150" i="5"/>
  <c r="X1150" i="5"/>
  <c r="W1150" i="5"/>
  <c r="V1150" i="5"/>
  <c r="U1150" i="5"/>
  <c r="T1150" i="5"/>
  <c r="AG1149" i="5"/>
  <c r="AF1149" i="5"/>
  <c r="AE1149" i="5"/>
  <c r="AD1149" i="5"/>
  <c r="AC1149" i="5"/>
  <c r="AB1149" i="5"/>
  <c r="AA1149" i="5"/>
  <c r="Z1149" i="5"/>
  <c r="Y1149" i="5"/>
  <c r="X1149" i="5"/>
  <c r="W1149" i="5"/>
  <c r="V1149" i="5"/>
  <c r="U1149" i="5"/>
  <c r="T1149" i="5"/>
  <c r="AG1148" i="5"/>
  <c r="AF1148" i="5"/>
  <c r="AE1148" i="5"/>
  <c r="AD1148" i="5"/>
  <c r="AC1148" i="5"/>
  <c r="AB1148" i="5"/>
  <c r="AA1148" i="5"/>
  <c r="Z1148" i="5"/>
  <c r="Y1148" i="5"/>
  <c r="X1148" i="5"/>
  <c r="W1148" i="5"/>
  <c r="V1148" i="5"/>
  <c r="U1148" i="5"/>
  <c r="T1148" i="5"/>
  <c r="AG1147" i="5"/>
  <c r="AF1147" i="5"/>
  <c r="AE1147" i="5"/>
  <c r="AD1147" i="5"/>
  <c r="AC1147" i="5"/>
  <c r="AB1147" i="5"/>
  <c r="AA1147" i="5"/>
  <c r="Z1147" i="5"/>
  <c r="Y1147" i="5"/>
  <c r="X1147" i="5"/>
  <c r="W1147" i="5"/>
  <c r="V1147" i="5"/>
  <c r="U1147" i="5"/>
  <c r="T1147" i="5"/>
  <c r="AG1146" i="5"/>
  <c r="AF1146" i="5"/>
  <c r="AE1146" i="5"/>
  <c r="AD1146" i="5"/>
  <c r="AC1146" i="5"/>
  <c r="AB1146" i="5"/>
  <c r="AA1146" i="5"/>
  <c r="Z1146" i="5"/>
  <c r="Y1146" i="5"/>
  <c r="X1146" i="5"/>
  <c r="W1146" i="5"/>
  <c r="V1146" i="5"/>
  <c r="U1146" i="5"/>
  <c r="T1146" i="5"/>
  <c r="AG1145" i="5"/>
  <c r="AF1145" i="5"/>
  <c r="AE1145" i="5"/>
  <c r="AD1145" i="5"/>
  <c r="AC1145" i="5"/>
  <c r="AB1145" i="5"/>
  <c r="AA1145" i="5"/>
  <c r="Z1145" i="5"/>
  <c r="Y1145" i="5"/>
  <c r="X1145" i="5"/>
  <c r="W1145" i="5"/>
  <c r="V1145" i="5"/>
  <c r="U1145" i="5"/>
  <c r="T1145" i="5"/>
  <c r="AG1144" i="5"/>
  <c r="AF1144" i="5"/>
  <c r="AE1144" i="5"/>
  <c r="AD1144" i="5"/>
  <c r="AC1144" i="5"/>
  <c r="AB1144" i="5"/>
  <c r="AA1144" i="5"/>
  <c r="Z1144" i="5"/>
  <c r="Y1144" i="5"/>
  <c r="X1144" i="5"/>
  <c r="W1144" i="5"/>
  <c r="V1144" i="5"/>
  <c r="U1144" i="5"/>
  <c r="T1144" i="5"/>
  <c r="AG1143" i="5"/>
  <c r="AF1143" i="5"/>
  <c r="AE1143" i="5"/>
  <c r="AD1143" i="5"/>
  <c r="AC1143" i="5"/>
  <c r="AB1143" i="5"/>
  <c r="AA1143" i="5"/>
  <c r="Z1143" i="5"/>
  <c r="Y1143" i="5"/>
  <c r="X1143" i="5"/>
  <c r="W1143" i="5"/>
  <c r="V1143" i="5"/>
  <c r="U1143" i="5"/>
  <c r="T1143" i="5"/>
  <c r="AG1142" i="5"/>
  <c r="AF1142" i="5"/>
  <c r="AE1142" i="5"/>
  <c r="AD1142" i="5"/>
  <c r="AC1142" i="5"/>
  <c r="AB1142" i="5"/>
  <c r="AA1142" i="5"/>
  <c r="Z1142" i="5"/>
  <c r="Y1142" i="5"/>
  <c r="X1142" i="5"/>
  <c r="W1142" i="5"/>
  <c r="V1142" i="5"/>
  <c r="U1142" i="5"/>
  <c r="T1142" i="5"/>
  <c r="AG1141" i="5"/>
  <c r="AF1141" i="5"/>
  <c r="AE1141" i="5"/>
  <c r="AD1141" i="5"/>
  <c r="AC1141" i="5"/>
  <c r="AB1141" i="5"/>
  <c r="AA1141" i="5"/>
  <c r="Z1141" i="5"/>
  <c r="Y1141" i="5"/>
  <c r="X1141" i="5"/>
  <c r="W1141" i="5"/>
  <c r="V1141" i="5"/>
  <c r="U1141" i="5"/>
  <c r="T1141" i="5"/>
  <c r="AG1140" i="5"/>
  <c r="AF1140" i="5"/>
  <c r="AE1140" i="5"/>
  <c r="AD1140" i="5"/>
  <c r="AC1140" i="5"/>
  <c r="AB1140" i="5"/>
  <c r="AA1140" i="5"/>
  <c r="Z1140" i="5"/>
  <c r="Y1140" i="5"/>
  <c r="X1140" i="5"/>
  <c r="W1140" i="5"/>
  <c r="V1140" i="5"/>
  <c r="U1140" i="5"/>
  <c r="T1140" i="5"/>
  <c r="AG1139" i="5"/>
  <c r="AF1139" i="5"/>
  <c r="AE1139" i="5"/>
  <c r="AD1139" i="5"/>
  <c r="AC1139" i="5"/>
  <c r="AB1139" i="5"/>
  <c r="AA1139" i="5"/>
  <c r="Z1139" i="5"/>
  <c r="Y1139" i="5"/>
  <c r="X1139" i="5"/>
  <c r="W1139" i="5"/>
  <c r="V1139" i="5"/>
  <c r="U1139" i="5"/>
  <c r="T1139" i="5"/>
  <c r="AG1138" i="5"/>
  <c r="AF1138" i="5"/>
  <c r="AE1138" i="5"/>
  <c r="AD1138" i="5"/>
  <c r="AC1138" i="5"/>
  <c r="AB1138" i="5"/>
  <c r="AA1138" i="5"/>
  <c r="Z1138" i="5"/>
  <c r="Y1138" i="5"/>
  <c r="X1138" i="5"/>
  <c r="W1138" i="5"/>
  <c r="V1138" i="5"/>
  <c r="U1138" i="5"/>
  <c r="T1138" i="5"/>
  <c r="AG1137" i="5"/>
  <c r="AF1137" i="5"/>
  <c r="AE1137" i="5"/>
  <c r="AD1137" i="5"/>
  <c r="AC1137" i="5"/>
  <c r="AB1137" i="5"/>
  <c r="AA1137" i="5"/>
  <c r="Z1137" i="5"/>
  <c r="Y1137" i="5"/>
  <c r="X1137" i="5"/>
  <c r="W1137" i="5"/>
  <c r="V1137" i="5"/>
  <c r="U1137" i="5"/>
  <c r="T1137" i="5"/>
  <c r="AG1136" i="5"/>
  <c r="AF1136" i="5"/>
  <c r="AE1136" i="5"/>
  <c r="AD1136" i="5"/>
  <c r="AC1136" i="5"/>
  <c r="AB1136" i="5"/>
  <c r="AA1136" i="5"/>
  <c r="Z1136" i="5"/>
  <c r="Y1136" i="5"/>
  <c r="X1136" i="5"/>
  <c r="W1136" i="5"/>
  <c r="V1136" i="5"/>
  <c r="U1136" i="5"/>
  <c r="T1136" i="5"/>
  <c r="AG1135" i="5"/>
  <c r="AF1135" i="5"/>
  <c r="AE1135" i="5"/>
  <c r="AD1135" i="5"/>
  <c r="AC1135" i="5"/>
  <c r="AB1135" i="5"/>
  <c r="AA1135" i="5"/>
  <c r="Z1135" i="5"/>
  <c r="Y1135" i="5"/>
  <c r="X1135" i="5"/>
  <c r="W1135" i="5"/>
  <c r="V1135" i="5"/>
  <c r="U1135" i="5"/>
  <c r="T1135" i="5"/>
  <c r="AG1134" i="5"/>
  <c r="AF1134" i="5"/>
  <c r="AE1134" i="5"/>
  <c r="AD1134" i="5"/>
  <c r="AC1134" i="5"/>
  <c r="AB1134" i="5"/>
  <c r="AA1134" i="5"/>
  <c r="Z1134" i="5"/>
  <c r="Y1134" i="5"/>
  <c r="X1134" i="5"/>
  <c r="W1134" i="5"/>
  <c r="V1134" i="5"/>
  <c r="U1134" i="5"/>
  <c r="T1134" i="5"/>
  <c r="AG1133" i="5"/>
  <c r="AF1133" i="5"/>
  <c r="AE1133" i="5"/>
  <c r="AD1133" i="5"/>
  <c r="AC1133" i="5"/>
  <c r="AB1133" i="5"/>
  <c r="AA1133" i="5"/>
  <c r="Z1133" i="5"/>
  <c r="Y1133" i="5"/>
  <c r="X1133" i="5"/>
  <c r="W1133" i="5"/>
  <c r="V1133" i="5"/>
  <c r="U1133" i="5"/>
  <c r="T1133" i="5"/>
  <c r="AG1132" i="5"/>
  <c r="AF1132" i="5"/>
  <c r="AE1132" i="5"/>
  <c r="AD1132" i="5"/>
  <c r="AC1132" i="5"/>
  <c r="AB1132" i="5"/>
  <c r="AA1132" i="5"/>
  <c r="Z1132" i="5"/>
  <c r="Y1132" i="5"/>
  <c r="X1132" i="5"/>
  <c r="W1132" i="5"/>
  <c r="V1132" i="5"/>
  <c r="U1132" i="5"/>
  <c r="T1132" i="5"/>
  <c r="AG1131" i="5"/>
  <c r="AF1131" i="5"/>
  <c r="AE1131" i="5"/>
  <c r="AD1131" i="5"/>
  <c r="AC1131" i="5"/>
  <c r="AB1131" i="5"/>
  <c r="AA1131" i="5"/>
  <c r="Z1131" i="5"/>
  <c r="Y1131" i="5"/>
  <c r="X1131" i="5"/>
  <c r="W1131" i="5"/>
  <c r="V1131" i="5"/>
  <c r="U1131" i="5"/>
  <c r="T1131" i="5"/>
  <c r="AG1130" i="5"/>
  <c r="AF1130" i="5"/>
  <c r="AE1130" i="5"/>
  <c r="AD1130" i="5"/>
  <c r="AC1130" i="5"/>
  <c r="AB1130" i="5"/>
  <c r="AA1130" i="5"/>
  <c r="Z1130" i="5"/>
  <c r="Y1130" i="5"/>
  <c r="X1130" i="5"/>
  <c r="W1130" i="5"/>
  <c r="V1130" i="5"/>
  <c r="U1130" i="5"/>
  <c r="T1130" i="5"/>
  <c r="AG1129" i="5"/>
  <c r="AF1129" i="5"/>
  <c r="AE1129" i="5"/>
  <c r="AD1129" i="5"/>
  <c r="AC1129" i="5"/>
  <c r="AB1129" i="5"/>
  <c r="AA1129" i="5"/>
  <c r="Z1129" i="5"/>
  <c r="Y1129" i="5"/>
  <c r="X1129" i="5"/>
  <c r="W1129" i="5"/>
  <c r="V1129" i="5"/>
  <c r="U1129" i="5"/>
  <c r="T1129" i="5"/>
  <c r="AG1128" i="5"/>
  <c r="AF1128" i="5"/>
  <c r="AE1128" i="5"/>
  <c r="AD1128" i="5"/>
  <c r="AC1128" i="5"/>
  <c r="AB1128" i="5"/>
  <c r="AA1128" i="5"/>
  <c r="Z1128" i="5"/>
  <c r="Y1128" i="5"/>
  <c r="X1128" i="5"/>
  <c r="W1128" i="5"/>
  <c r="V1128" i="5"/>
  <c r="U1128" i="5"/>
  <c r="T1128" i="5"/>
  <c r="AG1127" i="5"/>
  <c r="AF1127" i="5"/>
  <c r="AE1127" i="5"/>
  <c r="AD1127" i="5"/>
  <c r="AC1127" i="5"/>
  <c r="AB1127" i="5"/>
  <c r="AA1127" i="5"/>
  <c r="Z1127" i="5"/>
  <c r="Y1127" i="5"/>
  <c r="X1127" i="5"/>
  <c r="W1127" i="5"/>
  <c r="V1127" i="5"/>
  <c r="U1127" i="5"/>
  <c r="T1127" i="5"/>
  <c r="AG1126" i="5"/>
  <c r="AF1126" i="5"/>
  <c r="AE1126" i="5"/>
  <c r="AD1126" i="5"/>
  <c r="AC1126" i="5"/>
  <c r="AB1126" i="5"/>
  <c r="AA1126" i="5"/>
  <c r="Z1126" i="5"/>
  <c r="Y1126" i="5"/>
  <c r="X1126" i="5"/>
  <c r="W1126" i="5"/>
  <c r="V1126" i="5"/>
  <c r="U1126" i="5"/>
  <c r="T1126" i="5"/>
  <c r="AG1125" i="5"/>
  <c r="AF1125" i="5"/>
  <c r="AE1125" i="5"/>
  <c r="AD1125" i="5"/>
  <c r="AC1125" i="5"/>
  <c r="AB1125" i="5"/>
  <c r="AA1125" i="5"/>
  <c r="Z1125" i="5"/>
  <c r="Y1125" i="5"/>
  <c r="X1125" i="5"/>
  <c r="W1125" i="5"/>
  <c r="V1125" i="5"/>
  <c r="U1125" i="5"/>
  <c r="T1125" i="5"/>
  <c r="AG1124" i="5"/>
  <c r="AF1124" i="5"/>
  <c r="AE1124" i="5"/>
  <c r="AD1124" i="5"/>
  <c r="AC1124" i="5"/>
  <c r="AB1124" i="5"/>
  <c r="AA1124" i="5"/>
  <c r="Z1124" i="5"/>
  <c r="Y1124" i="5"/>
  <c r="X1124" i="5"/>
  <c r="W1124" i="5"/>
  <c r="V1124" i="5"/>
  <c r="U1124" i="5"/>
  <c r="T1124" i="5"/>
  <c r="AG1123" i="5"/>
  <c r="AF1123" i="5"/>
  <c r="AE1123" i="5"/>
  <c r="AD1123" i="5"/>
  <c r="AC1123" i="5"/>
  <c r="AB1123" i="5"/>
  <c r="AA1123" i="5"/>
  <c r="Z1123" i="5"/>
  <c r="Y1123" i="5"/>
  <c r="X1123" i="5"/>
  <c r="W1123" i="5"/>
  <c r="V1123" i="5"/>
  <c r="U1123" i="5"/>
  <c r="T1123" i="5"/>
  <c r="AG1122" i="5"/>
  <c r="AF1122" i="5"/>
  <c r="AE1122" i="5"/>
  <c r="AD1122" i="5"/>
  <c r="AC1122" i="5"/>
  <c r="AB1122" i="5"/>
  <c r="AA1122" i="5"/>
  <c r="Z1122" i="5"/>
  <c r="Y1122" i="5"/>
  <c r="X1122" i="5"/>
  <c r="W1122" i="5"/>
  <c r="V1122" i="5"/>
  <c r="U1122" i="5"/>
  <c r="T1122" i="5"/>
  <c r="AG1121" i="5"/>
  <c r="AF1121" i="5"/>
  <c r="AE1121" i="5"/>
  <c r="AD1121" i="5"/>
  <c r="AC1121" i="5"/>
  <c r="AB1121" i="5"/>
  <c r="AA1121" i="5"/>
  <c r="Z1121" i="5"/>
  <c r="Y1121" i="5"/>
  <c r="X1121" i="5"/>
  <c r="W1121" i="5"/>
  <c r="V1121" i="5"/>
  <c r="U1121" i="5"/>
  <c r="T1121" i="5"/>
  <c r="AG1120" i="5"/>
  <c r="AF1120" i="5"/>
  <c r="AE1120" i="5"/>
  <c r="AD1120" i="5"/>
  <c r="AC1120" i="5"/>
  <c r="AB1120" i="5"/>
  <c r="AA1120" i="5"/>
  <c r="Z1120" i="5"/>
  <c r="Y1120" i="5"/>
  <c r="X1120" i="5"/>
  <c r="W1120" i="5"/>
  <c r="V1120" i="5"/>
  <c r="U1120" i="5"/>
  <c r="T1120" i="5"/>
  <c r="AG1119" i="5"/>
  <c r="AF1119" i="5"/>
  <c r="AE1119" i="5"/>
  <c r="AD1119" i="5"/>
  <c r="AC1119" i="5"/>
  <c r="AB1119" i="5"/>
  <c r="AA1119" i="5"/>
  <c r="Z1119" i="5"/>
  <c r="Y1119" i="5"/>
  <c r="X1119" i="5"/>
  <c r="W1119" i="5"/>
  <c r="V1119" i="5"/>
  <c r="U1119" i="5"/>
  <c r="T1119" i="5"/>
  <c r="AG1118" i="5"/>
  <c r="AF1118" i="5"/>
  <c r="AE1118" i="5"/>
  <c r="AD1118" i="5"/>
  <c r="AC1118" i="5"/>
  <c r="AB1118" i="5"/>
  <c r="AA1118" i="5"/>
  <c r="Z1118" i="5"/>
  <c r="Y1118" i="5"/>
  <c r="X1118" i="5"/>
  <c r="W1118" i="5"/>
  <c r="V1118" i="5"/>
  <c r="U1118" i="5"/>
  <c r="T1118" i="5"/>
  <c r="AG1117" i="5"/>
  <c r="AF1117" i="5"/>
  <c r="AE1117" i="5"/>
  <c r="AD1117" i="5"/>
  <c r="AC1117" i="5"/>
  <c r="AB1117" i="5"/>
  <c r="AA1117" i="5"/>
  <c r="Z1117" i="5"/>
  <c r="Y1117" i="5"/>
  <c r="X1117" i="5"/>
  <c r="W1117" i="5"/>
  <c r="V1117" i="5"/>
  <c r="U1117" i="5"/>
  <c r="T1117" i="5"/>
  <c r="AG1116" i="5"/>
  <c r="AF1116" i="5"/>
  <c r="AE1116" i="5"/>
  <c r="AD1116" i="5"/>
  <c r="AC1116" i="5"/>
  <c r="AB1116" i="5"/>
  <c r="AA1116" i="5"/>
  <c r="Z1116" i="5"/>
  <c r="Y1116" i="5"/>
  <c r="X1116" i="5"/>
  <c r="W1116" i="5"/>
  <c r="V1116" i="5"/>
  <c r="U1116" i="5"/>
  <c r="T1116" i="5"/>
  <c r="AG1115" i="5"/>
  <c r="AF1115" i="5"/>
  <c r="AE1115" i="5"/>
  <c r="AD1115" i="5"/>
  <c r="AC1115" i="5"/>
  <c r="AB1115" i="5"/>
  <c r="AA1115" i="5"/>
  <c r="Z1115" i="5"/>
  <c r="Y1115" i="5"/>
  <c r="X1115" i="5"/>
  <c r="W1115" i="5"/>
  <c r="V1115" i="5"/>
  <c r="U1115" i="5"/>
  <c r="T1115" i="5"/>
  <c r="AG1114" i="5"/>
  <c r="AF1114" i="5"/>
  <c r="AE1114" i="5"/>
  <c r="AD1114" i="5"/>
  <c r="AC1114" i="5"/>
  <c r="AB1114" i="5"/>
  <c r="AA1114" i="5"/>
  <c r="Z1114" i="5"/>
  <c r="Y1114" i="5"/>
  <c r="X1114" i="5"/>
  <c r="W1114" i="5"/>
  <c r="V1114" i="5"/>
  <c r="U1114" i="5"/>
  <c r="T1114" i="5"/>
  <c r="AG1113" i="5"/>
  <c r="AF1113" i="5"/>
  <c r="AE1113" i="5"/>
  <c r="AD1113" i="5"/>
  <c r="AC1113" i="5"/>
  <c r="AB1113" i="5"/>
  <c r="AA1113" i="5"/>
  <c r="Z1113" i="5"/>
  <c r="Y1113" i="5"/>
  <c r="X1113" i="5"/>
  <c r="W1113" i="5"/>
  <c r="V1113" i="5"/>
  <c r="U1113" i="5"/>
  <c r="T1113" i="5"/>
  <c r="AG1112" i="5"/>
  <c r="AF1112" i="5"/>
  <c r="AE1112" i="5"/>
  <c r="AD1112" i="5"/>
  <c r="AC1112" i="5"/>
  <c r="AB1112" i="5"/>
  <c r="AA1112" i="5"/>
  <c r="Z1112" i="5"/>
  <c r="Y1112" i="5"/>
  <c r="X1112" i="5"/>
  <c r="W1112" i="5"/>
  <c r="V1112" i="5"/>
  <c r="U1112" i="5"/>
  <c r="T1112" i="5"/>
  <c r="AG1111" i="5"/>
  <c r="AF1111" i="5"/>
  <c r="AE1111" i="5"/>
  <c r="AD1111" i="5"/>
  <c r="AC1111" i="5"/>
  <c r="AB1111" i="5"/>
  <c r="AA1111" i="5"/>
  <c r="Z1111" i="5"/>
  <c r="Y1111" i="5"/>
  <c r="X1111" i="5"/>
  <c r="W1111" i="5"/>
  <c r="V1111" i="5"/>
  <c r="U1111" i="5"/>
  <c r="T1111" i="5"/>
  <c r="AG1110" i="5"/>
  <c r="AF1110" i="5"/>
  <c r="AE1110" i="5"/>
  <c r="AD1110" i="5"/>
  <c r="AC1110" i="5"/>
  <c r="AB1110" i="5"/>
  <c r="AA1110" i="5"/>
  <c r="Z1110" i="5"/>
  <c r="Y1110" i="5"/>
  <c r="X1110" i="5"/>
  <c r="W1110" i="5"/>
  <c r="V1110" i="5"/>
  <c r="U1110" i="5"/>
  <c r="T1110" i="5"/>
  <c r="AG1109" i="5"/>
  <c r="AF1109" i="5"/>
  <c r="AE1109" i="5"/>
  <c r="AD1109" i="5"/>
  <c r="AC1109" i="5"/>
  <c r="AB1109" i="5"/>
  <c r="AA1109" i="5"/>
  <c r="Z1109" i="5"/>
  <c r="Y1109" i="5"/>
  <c r="X1109" i="5"/>
  <c r="W1109" i="5"/>
  <c r="V1109" i="5"/>
  <c r="U1109" i="5"/>
  <c r="T1109" i="5"/>
  <c r="AG1108" i="5"/>
  <c r="AF1108" i="5"/>
  <c r="AE1108" i="5"/>
  <c r="AD1108" i="5"/>
  <c r="AC1108" i="5"/>
  <c r="AB1108" i="5"/>
  <c r="AA1108" i="5"/>
  <c r="Z1108" i="5"/>
  <c r="Y1108" i="5"/>
  <c r="X1108" i="5"/>
  <c r="W1108" i="5"/>
  <c r="V1108" i="5"/>
  <c r="U1108" i="5"/>
  <c r="T1108" i="5"/>
  <c r="AG1107" i="5"/>
  <c r="AF1107" i="5"/>
  <c r="AE1107" i="5"/>
  <c r="AD1107" i="5"/>
  <c r="AC1107" i="5"/>
  <c r="AB1107" i="5"/>
  <c r="AA1107" i="5"/>
  <c r="Z1107" i="5"/>
  <c r="Y1107" i="5"/>
  <c r="X1107" i="5"/>
  <c r="W1107" i="5"/>
  <c r="V1107" i="5"/>
  <c r="U1107" i="5"/>
  <c r="T1107" i="5"/>
  <c r="AG1106" i="5"/>
  <c r="AF1106" i="5"/>
  <c r="AE1106" i="5"/>
  <c r="AD1106" i="5"/>
  <c r="AC1106" i="5"/>
  <c r="AB1106" i="5"/>
  <c r="AA1106" i="5"/>
  <c r="Z1106" i="5"/>
  <c r="Y1106" i="5"/>
  <c r="X1106" i="5"/>
  <c r="W1106" i="5"/>
  <c r="V1106" i="5"/>
  <c r="U1106" i="5"/>
  <c r="T1106" i="5"/>
  <c r="AG1105" i="5"/>
  <c r="AF1105" i="5"/>
  <c r="AE1105" i="5"/>
  <c r="AD1105" i="5"/>
  <c r="AC1105" i="5"/>
  <c r="AB1105" i="5"/>
  <c r="AA1105" i="5"/>
  <c r="Z1105" i="5"/>
  <c r="Y1105" i="5"/>
  <c r="X1105" i="5"/>
  <c r="W1105" i="5"/>
  <c r="V1105" i="5"/>
  <c r="U1105" i="5"/>
  <c r="T1105" i="5"/>
  <c r="AG1104" i="5"/>
  <c r="AF1104" i="5"/>
  <c r="AE1104" i="5"/>
  <c r="AD1104" i="5"/>
  <c r="AC1104" i="5"/>
  <c r="AB1104" i="5"/>
  <c r="AA1104" i="5"/>
  <c r="Z1104" i="5"/>
  <c r="Y1104" i="5"/>
  <c r="X1104" i="5"/>
  <c r="W1104" i="5"/>
  <c r="V1104" i="5"/>
  <c r="U1104" i="5"/>
  <c r="T1104" i="5"/>
  <c r="AG1103" i="5"/>
  <c r="AF1103" i="5"/>
  <c r="AE1103" i="5"/>
  <c r="AD1103" i="5"/>
  <c r="AC1103" i="5"/>
  <c r="AB1103" i="5"/>
  <c r="AA1103" i="5"/>
  <c r="Z1103" i="5"/>
  <c r="Y1103" i="5"/>
  <c r="X1103" i="5"/>
  <c r="W1103" i="5"/>
  <c r="V1103" i="5"/>
  <c r="U1103" i="5"/>
  <c r="T1103" i="5"/>
  <c r="AG1102" i="5"/>
  <c r="AF1102" i="5"/>
  <c r="AE1102" i="5"/>
  <c r="AD1102" i="5"/>
  <c r="AC1102" i="5"/>
  <c r="AB1102" i="5"/>
  <c r="AA1102" i="5"/>
  <c r="Z1102" i="5"/>
  <c r="Y1102" i="5"/>
  <c r="X1102" i="5"/>
  <c r="W1102" i="5"/>
  <c r="V1102" i="5"/>
  <c r="U1102" i="5"/>
  <c r="T1102" i="5"/>
  <c r="AG1101" i="5"/>
  <c r="AF1101" i="5"/>
  <c r="AE1101" i="5"/>
  <c r="AD1101" i="5"/>
  <c r="AC1101" i="5"/>
  <c r="AB1101" i="5"/>
  <c r="AA1101" i="5"/>
  <c r="Z1101" i="5"/>
  <c r="Y1101" i="5"/>
  <c r="X1101" i="5"/>
  <c r="W1101" i="5"/>
  <c r="V1101" i="5"/>
  <c r="U1101" i="5"/>
  <c r="T1101" i="5"/>
  <c r="AG1100" i="5"/>
  <c r="AF1100" i="5"/>
  <c r="AE1100" i="5"/>
  <c r="AD1100" i="5"/>
  <c r="AC1100" i="5"/>
  <c r="AB1100" i="5"/>
  <c r="AA1100" i="5"/>
  <c r="Z1100" i="5"/>
  <c r="Y1100" i="5"/>
  <c r="X1100" i="5"/>
  <c r="W1100" i="5"/>
  <c r="V1100" i="5"/>
  <c r="U1100" i="5"/>
  <c r="T1100" i="5"/>
  <c r="AG1099" i="5"/>
  <c r="AF1099" i="5"/>
  <c r="AE1099" i="5"/>
  <c r="AD1099" i="5"/>
  <c r="AC1099" i="5"/>
  <c r="AB1099" i="5"/>
  <c r="AA1099" i="5"/>
  <c r="Z1099" i="5"/>
  <c r="Y1099" i="5"/>
  <c r="X1099" i="5"/>
  <c r="W1099" i="5"/>
  <c r="V1099" i="5"/>
  <c r="U1099" i="5"/>
  <c r="T1099" i="5"/>
  <c r="AG1098" i="5"/>
  <c r="AF1098" i="5"/>
  <c r="AE1098" i="5"/>
  <c r="AD1098" i="5"/>
  <c r="AC1098" i="5"/>
  <c r="AB1098" i="5"/>
  <c r="AA1098" i="5"/>
  <c r="Z1098" i="5"/>
  <c r="Y1098" i="5"/>
  <c r="X1098" i="5"/>
  <c r="W1098" i="5"/>
  <c r="V1098" i="5"/>
  <c r="U1098" i="5"/>
  <c r="T1098" i="5"/>
  <c r="AG1097" i="5"/>
  <c r="AF1097" i="5"/>
  <c r="AE1097" i="5"/>
  <c r="AD1097" i="5"/>
  <c r="AC1097" i="5"/>
  <c r="AB1097" i="5"/>
  <c r="AA1097" i="5"/>
  <c r="Z1097" i="5"/>
  <c r="Y1097" i="5"/>
  <c r="X1097" i="5"/>
  <c r="W1097" i="5"/>
  <c r="V1097" i="5"/>
  <c r="U1097" i="5"/>
  <c r="T1097" i="5"/>
  <c r="AG1096" i="5"/>
  <c r="AF1096" i="5"/>
  <c r="AE1096" i="5"/>
  <c r="AD1096" i="5"/>
  <c r="AC1096" i="5"/>
  <c r="AB1096" i="5"/>
  <c r="AA1096" i="5"/>
  <c r="Z1096" i="5"/>
  <c r="Y1096" i="5"/>
  <c r="X1096" i="5"/>
  <c r="W1096" i="5"/>
  <c r="V1096" i="5"/>
  <c r="U1096" i="5"/>
  <c r="T1096" i="5"/>
  <c r="AG1095" i="5"/>
  <c r="AF1095" i="5"/>
  <c r="AE1095" i="5"/>
  <c r="AD1095" i="5"/>
  <c r="AC1095" i="5"/>
  <c r="AB1095" i="5"/>
  <c r="AA1095" i="5"/>
  <c r="Z1095" i="5"/>
  <c r="Y1095" i="5"/>
  <c r="X1095" i="5"/>
  <c r="W1095" i="5"/>
  <c r="V1095" i="5"/>
  <c r="U1095" i="5"/>
  <c r="T1095" i="5"/>
  <c r="AG1094" i="5"/>
  <c r="AF1094" i="5"/>
  <c r="AE1094" i="5"/>
  <c r="AD1094" i="5"/>
  <c r="AC1094" i="5"/>
  <c r="AB1094" i="5"/>
  <c r="AA1094" i="5"/>
  <c r="Z1094" i="5"/>
  <c r="Y1094" i="5"/>
  <c r="X1094" i="5"/>
  <c r="W1094" i="5"/>
  <c r="V1094" i="5"/>
  <c r="U1094" i="5"/>
  <c r="T1094" i="5"/>
  <c r="AG1093" i="5"/>
  <c r="AF1093" i="5"/>
  <c r="AE1093" i="5"/>
  <c r="AD1093" i="5"/>
  <c r="AC1093" i="5"/>
  <c r="AB1093" i="5"/>
  <c r="AA1093" i="5"/>
  <c r="Z1093" i="5"/>
  <c r="Y1093" i="5"/>
  <c r="X1093" i="5"/>
  <c r="W1093" i="5"/>
  <c r="V1093" i="5"/>
  <c r="U1093" i="5"/>
  <c r="T1093" i="5"/>
  <c r="AG1092" i="5"/>
  <c r="AF1092" i="5"/>
  <c r="AE1092" i="5"/>
  <c r="AD1092" i="5"/>
  <c r="AC1092" i="5"/>
  <c r="AB1092" i="5"/>
  <c r="AA1092" i="5"/>
  <c r="Z1092" i="5"/>
  <c r="Y1092" i="5"/>
  <c r="X1092" i="5"/>
  <c r="W1092" i="5"/>
  <c r="V1092" i="5"/>
  <c r="U1092" i="5"/>
  <c r="T1092" i="5"/>
  <c r="AG1091" i="5"/>
  <c r="AF1091" i="5"/>
  <c r="AE1091" i="5"/>
  <c r="AD1091" i="5"/>
  <c r="AC1091" i="5"/>
  <c r="AB1091" i="5"/>
  <c r="AA1091" i="5"/>
  <c r="Z1091" i="5"/>
  <c r="Y1091" i="5"/>
  <c r="X1091" i="5"/>
  <c r="W1091" i="5"/>
  <c r="V1091" i="5"/>
  <c r="U1091" i="5"/>
  <c r="T1091" i="5"/>
  <c r="AG1090" i="5"/>
  <c r="AF1090" i="5"/>
  <c r="AE1090" i="5"/>
  <c r="AD1090" i="5"/>
  <c r="AC1090" i="5"/>
  <c r="AB1090" i="5"/>
  <c r="AA1090" i="5"/>
  <c r="Z1090" i="5"/>
  <c r="Y1090" i="5"/>
  <c r="X1090" i="5"/>
  <c r="W1090" i="5"/>
  <c r="V1090" i="5"/>
  <c r="U1090" i="5"/>
  <c r="T1090" i="5"/>
  <c r="AG1089" i="5"/>
  <c r="AF1089" i="5"/>
  <c r="AE1089" i="5"/>
  <c r="AD1089" i="5"/>
  <c r="AC1089" i="5"/>
  <c r="AB1089" i="5"/>
  <c r="AA1089" i="5"/>
  <c r="Z1089" i="5"/>
  <c r="Y1089" i="5"/>
  <c r="X1089" i="5"/>
  <c r="W1089" i="5"/>
  <c r="V1089" i="5"/>
  <c r="U1089" i="5"/>
  <c r="T1089" i="5"/>
  <c r="AG1088" i="5"/>
  <c r="AF1088" i="5"/>
  <c r="AE1088" i="5"/>
  <c r="AD1088" i="5"/>
  <c r="AC1088" i="5"/>
  <c r="AB1088" i="5"/>
  <c r="AA1088" i="5"/>
  <c r="Z1088" i="5"/>
  <c r="Y1088" i="5"/>
  <c r="X1088" i="5"/>
  <c r="W1088" i="5"/>
  <c r="V1088" i="5"/>
  <c r="U1088" i="5"/>
  <c r="T1088" i="5"/>
  <c r="AG1087" i="5"/>
  <c r="AF1087" i="5"/>
  <c r="AE1087" i="5"/>
  <c r="AD1087" i="5"/>
  <c r="AC1087" i="5"/>
  <c r="AB1087" i="5"/>
  <c r="AA1087" i="5"/>
  <c r="Z1087" i="5"/>
  <c r="Y1087" i="5"/>
  <c r="X1087" i="5"/>
  <c r="W1087" i="5"/>
  <c r="V1087" i="5"/>
  <c r="U1087" i="5"/>
  <c r="T1087" i="5"/>
  <c r="AG1086" i="5"/>
  <c r="AF1086" i="5"/>
  <c r="AE1086" i="5"/>
  <c r="AD1086" i="5"/>
  <c r="AC1086" i="5"/>
  <c r="AB1086" i="5"/>
  <c r="AA1086" i="5"/>
  <c r="Z1086" i="5"/>
  <c r="Y1086" i="5"/>
  <c r="X1086" i="5"/>
  <c r="W1086" i="5"/>
  <c r="V1086" i="5"/>
  <c r="U1086" i="5"/>
  <c r="T1086" i="5"/>
  <c r="AG1085" i="5"/>
  <c r="AF1085" i="5"/>
  <c r="AE1085" i="5"/>
  <c r="AD1085" i="5"/>
  <c r="AC1085" i="5"/>
  <c r="AB1085" i="5"/>
  <c r="AA1085" i="5"/>
  <c r="Z1085" i="5"/>
  <c r="Y1085" i="5"/>
  <c r="X1085" i="5"/>
  <c r="W1085" i="5"/>
  <c r="V1085" i="5"/>
  <c r="U1085" i="5"/>
  <c r="T1085" i="5"/>
  <c r="AG1084" i="5"/>
  <c r="AF1084" i="5"/>
  <c r="AE1084" i="5"/>
  <c r="AD1084" i="5"/>
  <c r="AC1084" i="5"/>
  <c r="AB1084" i="5"/>
  <c r="AA1084" i="5"/>
  <c r="Z1084" i="5"/>
  <c r="Y1084" i="5"/>
  <c r="X1084" i="5"/>
  <c r="W1084" i="5"/>
  <c r="V1084" i="5"/>
  <c r="U1084" i="5"/>
  <c r="T1084" i="5"/>
  <c r="AG1083" i="5"/>
  <c r="AF1083" i="5"/>
  <c r="AE1083" i="5"/>
  <c r="AD1083" i="5"/>
  <c r="AC1083" i="5"/>
  <c r="AB1083" i="5"/>
  <c r="AA1083" i="5"/>
  <c r="Z1083" i="5"/>
  <c r="Y1083" i="5"/>
  <c r="X1083" i="5"/>
  <c r="W1083" i="5"/>
  <c r="V1083" i="5"/>
  <c r="U1083" i="5"/>
  <c r="T1083" i="5"/>
  <c r="AG1082" i="5"/>
  <c r="AF1082" i="5"/>
  <c r="AE1082" i="5"/>
  <c r="AD1082" i="5"/>
  <c r="AC1082" i="5"/>
  <c r="AB1082" i="5"/>
  <c r="AA1082" i="5"/>
  <c r="Z1082" i="5"/>
  <c r="Y1082" i="5"/>
  <c r="X1082" i="5"/>
  <c r="W1082" i="5"/>
  <c r="V1082" i="5"/>
  <c r="U1082" i="5"/>
  <c r="T1082" i="5"/>
  <c r="AG1081" i="5"/>
  <c r="AF1081" i="5"/>
  <c r="AE1081" i="5"/>
  <c r="AD1081" i="5"/>
  <c r="AC1081" i="5"/>
  <c r="AB1081" i="5"/>
  <c r="AA1081" i="5"/>
  <c r="Z1081" i="5"/>
  <c r="Y1081" i="5"/>
  <c r="X1081" i="5"/>
  <c r="W1081" i="5"/>
  <c r="V1081" i="5"/>
  <c r="U1081" i="5"/>
  <c r="T1081" i="5"/>
  <c r="AG1080" i="5"/>
  <c r="AF1080" i="5"/>
  <c r="AE1080" i="5"/>
  <c r="AD1080" i="5"/>
  <c r="AC1080" i="5"/>
  <c r="AB1080" i="5"/>
  <c r="AA1080" i="5"/>
  <c r="Z1080" i="5"/>
  <c r="Y1080" i="5"/>
  <c r="X1080" i="5"/>
  <c r="W1080" i="5"/>
  <c r="V1080" i="5"/>
  <c r="U1080" i="5"/>
  <c r="T1080" i="5"/>
  <c r="AG1079" i="5"/>
  <c r="AF1079" i="5"/>
  <c r="AE1079" i="5"/>
  <c r="AD1079" i="5"/>
  <c r="AC1079" i="5"/>
  <c r="AB1079" i="5"/>
  <c r="AA1079" i="5"/>
  <c r="Z1079" i="5"/>
  <c r="Y1079" i="5"/>
  <c r="X1079" i="5"/>
  <c r="W1079" i="5"/>
  <c r="V1079" i="5"/>
  <c r="U1079" i="5"/>
  <c r="T1079" i="5"/>
  <c r="AG1078" i="5"/>
  <c r="AF1078" i="5"/>
  <c r="AE1078" i="5"/>
  <c r="AD1078" i="5"/>
  <c r="AC1078" i="5"/>
  <c r="AB1078" i="5"/>
  <c r="AA1078" i="5"/>
  <c r="Z1078" i="5"/>
  <c r="Y1078" i="5"/>
  <c r="X1078" i="5"/>
  <c r="W1078" i="5"/>
  <c r="V1078" i="5"/>
  <c r="U1078" i="5"/>
  <c r="T1078" i="5"/>
  <c r="AG1077" i="5"/>
  <c r="AF1077" i="5"/>
  <c r="AE1077" i="5"/>
  <c r="AD1077" i="5"/>
  <c r="AC1077" i="5"/>
  <c r="AB1077" i="5"/>
  <c r="AA1077" i="5"/>
  <c r="Z1077" i="5"/>
  <c r="Y1077" i="5"/>
  <c r="X1077" i="5"/>
  <c r="W1077" i="5"/>
  <c r="V1077" i="5"/>
  <c r="U1077" i="5"/>
  <c r="T1077" i="5"/>
  <c r="AG1076" i="5"/>
  <c r="AF1076" i="5"/>
  <c r="AE1076" i="5"/>
  <c r="AD1076" i="5"/>
  <c r="AC1076" i="5"/>
  <c r="AB1076" i="5"/>
  <c r="AA1076" i="5"/>
  <c r="Z1076" i="5"/>
  <c r="Y1076" i="5"/>
  <c r="X1076" i="5"/>
  <c r="W1076" i="5"/>
  <c r="V1076" i="5"/>
  <c r="U1076" i="5"/>
  <c r="T1076" i="5"/>
  <c r="AG1075" i="5"/>
  <c r="AF1075" i="5"/>
  <c r="AE1075" i="5"/>
  <c r="AD1075" i="5"/>
  <c r="AC1075" i="5"/>
  <c r="AB1075" i="5"/>
  <c r="AA1075" i="5"/>
  <c r="Z1075" i="5"/>
  <c r="Y1075" i="5"/>
  <c r="X1075" i="5"/>
  <c r="W1075" i="5"/>
  <c r="V1075" i="5"/>
  <c r="U1075" i="5"/>
  <c r="T1075" i="5"/>
  <c r="AG1074" i="5"/>
  <c r="AF1074" i="5"/>
  <c r="AE1074" i="5"/>
  <c r="AD1074" i="5"/>
  <c r="AC1074" i="5"/>
  <c r="AB1074" i="5"/>
  <c r="AA1074" i="5"/>
  <c r="Z1074" i="5"/>
  <c r="Y1074" i="5"/>
  <c r="X1074" i="5"/>
  <c r="W1074" i="5"/>
  <c r="V1074" i="5"/>
  <c r="U1074" i="5"/>
  <c r="T1074" i="5"/>
  <c r="AG1073" i="5"/>
  <c r="AF1073" i="5"/>
  <c r="AE1073" i="5"/>
  <c r="AD1073" i="5"/>
  <c r="AC1073" i="5"/>
  <c r="AB1073" i="5"/>
  <c r="AA1073" i="5"/>
  <c r="Z1073" i="5"/>
  <c r="Y1073" i="5"/>
  <c r="X1073" i="5"/>
  <c r="W1073" i="5"/>
  <c r="V1073" i="5"/>
  <c r="U1073" i="5"/>
  <c r="T1073" i="5"/>
  <c r="AG1072" i="5"/>
  <c r="AF1072" i="5"/>
  <c r="AE1072" i="5"/>
  <c r="AD1072" i="5"/>
  <c r="AC1072" i="5"/>
  <c r="AB1072" i="5"/>
  <c r="AA1072" i="5"/>
  <c r="Z1072" i="5"/>
  <c r="Y1072" i="5"/>
  <c r="X1072" i="5"/>
  <c r="W1072" i="5"/>
  <c r="V1072" i="5"/>
  <c r="U1072" i="5"/>
  <c r="T1072" i="5"/>
  <c r="AG1071" i="5"/>
  <c r="AF1071" i="5"/>
  <c r="AE1071" i="5"/>
  <c r="AD1071" i="5"/>
  <c r="AC1071" i="5"/>
  <c r="AB1071" i="5"/>
  <c r="AA1071" i="5"/>
  <c r="Z1071" i="5"/>
  <c r="Y1071" i="5"/>
  <c r="X1071" i="5"/>
  <c r="W1071" i="5"/>
  <c r="V1071" i="5"/>
  <c r="U1071" i="5"/>
  <c r="T1071" i="5"/>
  <c r="AG1070" i="5"/>
  <c r="AF1070" i="5"/>
  <c r="AE1070" i="5"/>
  <c r="AD1070" i="5"/>
  <c r="AC1070" i="5"/>
  <c r="AB1070" i="5"/>
  <c r="AA1070" i="5"/>
  <c r="Z1070" i="5"/>
  <c r="Y1070" i="5"/>
  <c r="X1070" i="5"/>
  <c r="W1070" i="5"/>
  <c r="V1070" i="5"/>
  <c r="U1070" i="5"/>
  <c r="T1070" i="5"/>
  <c r="AG1069" i="5"/>
  <c r="AF1069" i="5"/>
  <c r="AE1069" i="5"/>
  <c r="AD1069" i="5"/>
  <c r="AC1069" i="5"/>
  <c r="AB1069" i="5"/>
  <c r="AA1069" i="5"/>
  <c r="Z1069" i="5"/>
  <c r="Y1069" i="5"/>
  <c r="X1069" i="5"/>
  <c r="W1069" i="5"/>
  <c r="V1069" i="5"/>
  <c r="U1069" i="5"/>
  <c r="T1069" i="5"/>
  <c r="AG1068" i="5"/>
  <c r="AF1068" i="5"/>
  <c r="AE1068" i="5"/>
  <c r="AD1068" i="5"/>
  <c r="AC1068" i="5"/>
  <c r="AB1068" i="5"/>
  <c r="AA1068" i="5"/>
  <c r="Z1068" i="5"/>
  <c r="Y1068" i="5"/>
  <c r="X1068" i="5"/>
  <c r="W1068" i="5"/>
  <c r="V1068" i="5"/>
  <c r="U1068" i="5"/>
  <c r="T1068" i="5"/>
  <c r="AG1067" i="5"/>
  <c r="AF1067" i="5"/>
  <c r="AE1067" i="5"/>
  <c r="AD1067" i="5"/>
  <c r="AC1067" i="5"/>
  <c r="AB1067" i="5"/>
  <c r="AA1067" i="5"/>
  <c r="Z1067" i="5"/>
  <c r="Y1067" i="5"/>
  <c r="X1067" i="5"/>
  <c r="W1067" i="5"/>
  <c r="V1067" i="5"/>
  <c r="U1067" i="5"/>
  <c r="T1067" i="5"/>
  <c r="AG1066" i="5"/>
  <c r="AF1066" i="5"/>
  <c r="AE1066" i="5"/>
  <c r="AD1066" i="5"/>
  <c r="AC1066" i="5"/>
  <c r="AB1066" i="5"/>
  <c r="AA1066" i="5"/>
  <c r="Z1066" i="5"/>
  <c r="Y1066" i="5"/>
  <c r="X1066" i="5"/>
  <c r="W1066" i="5"/>
  <c r="V1066" i="5"/>
  <c r="U1066" i="5"/>
  <c r="T1066" i="5"/>
  <c r="AG1065" i="5"/>
  <c r="AF1065" i="5"/>
  <c r="AE1065" i="5"/>
  <c r="AD1065" i="5"/>
  <c r="AC1065" i="5"/>
  <c r="AB1065" i="5"/>
  <c r="AA1065" i="5"/>
  <c r="Z1065" i="5"/>
  <c r="Y1065" i="5"/>
  <c r="X1065" i="5"/>
  <c r="W1065" i="5"/>
  <c r="V1065" i="5"/>
  <c r="U1065" i="5"/>
  <c r="T1065" i="5"/>
  <c r="AG1064" i="5"/>
  <c r="AF1064" i="5"/>
  <c r="AE1064" i="5"/>
  <c r="AD1064" i="5"/>
  <c r="AC1064" i="5"/>
  <c r="AB1064" i="5"/>
  <c r="AA1064" i="5"/>
  <c r="Z1064" i="5"/>
  <c r="Y1064" i="5"/>
  <c r="X1064" i="5"/>
  <c r="W1064" i="5"/>
  <c r="V1064" i="5"/>
  <c r="U1064" i="5"/>
  <c r="T1064" i="5"/>
  <c r="AG1063" i="5"/>
  <c r="AF1063" i="5"/>
  <c r="AE1063" i="5"/>
  <c r="AD1063" i="5"/>
  <c r="AC1063" i="5"/>
  <c r="AB1063" i="5"/>
  <c r="AA1063" i="5"/>
  <c r="Z1063" i="5"/>
  <c r="Y1063" i="5"/>
  <c r="X1063" i="5"/>
  <c r="W1063" i="5"/>
  <c r="V1063" i="5"/>
  <c r="U1063" i="5"/>
  <c r="T1063" i="5"/>
  <c r="AG1062" i="5"/>
  <c r="AF1062" i="5"/>
  <c r="AE1062" i="5"/>
  <c r="AD1062" i="5"/>
  <c r="AC1062" i="5"/>
  <c r="AB1062" i="5"/>
  <c r="AA1062" i="5"/>
  <c r="Z1062" i="5"/>
  <c r="Y1062" i="5"/>
  <c r="X1062" i="5"/>
  <c r="W1062" i="5"/>
  <c r="V1062" i="5"/>
  <c r="U1062" i="5"/>
  <c r="T1062" i="5"/>
  <c r="AG1061" i="5"/>
  <c r="AF1061" i="5"/>
  <c r="AE1061" i="5"/>
  <c r="AD1061" i="5"/>
  <c r="AC1061" i="5"/>
  <c r="AB1061" i="5"/>
  <c r="AA1061" i="5"/>
  <c r="Z1061" i="5"/>
  <c r="Y1061" i="5"/>
  <c r="X1061" i="5"/>
  <c r="W1061" i="5"/>
  <c r="V1061" i="5"/>
  <c r="U1061" i="5"/>
  <c r="T1061" i="5"/>
  <c r="AG1060" i="5"/>
  <c r="AF1060" i="5"/>
  <c r="AE1060" i="5"/>
  <c r="AD1060" i="5"/>
  <c r="AC1060" i="5"/>
  <c r="AB1060" i="5"/>
  <c r="AA1060" i="5"/>
  <c r="Z1060" i="5"/>
  <c r="Y1060" i="5"/>
  <c r="X1060" i="5"/>
  <c r="W1060" i="5"/>
  <c r="V1060" i="5"/>
  <c r="U1060" i="5"/>
  <c r="T1060" i="5"/>
  <c r="AG1059" i="5"/>
  <c r="AF1059" i="5"/>
  <c r="AE1059" i="5"/>
  <c r="AD1059" i="5"/>
  <c r="AC1059" i="5"/>
  <c r="AB1059" i="5"/>
  <c r="AA1059" i="5"/>
  <c r="Z1059" i="5"/>
  <c r="Y1059" i="5"/>
  <c r="X1059" i="5"/>
  <c r="W1059" i="5"/>
  <c r="V1059" i="5"/>
  <c r="U1059" i="5"/>
  <c r="T1059" i="5"/>
  <c r="AG1058" i="5"/>
  <c r="AF1058" i="5"/>
  <c r="AE1058" i="5"/>
  <c r="AD1058" i="5"/>
  <c r="AC1058" i="5"/>
  <c r="AB1058" i="5"/>
  <c r="AA1058" i="5"/>
  <c r="Z1058" i="5"/>
  <c r="Y1058" i="5"/>
  <c r="X1058" i="5"/>
  <c r="W1058" i="5"/>
  <c r="V1058" i="5"/>
  <c r="U1058" i="5"/>
  <c r="T1058" i="5"/>
  <c r="AG1057" i="5"/>
  <c r="AF1057" i="5"/>
  <c r="AE1057" i="5"/>
  <c r="AD1057" i="5"/>
  <c r="AC1057" i="5"/>
  <c r="AB1057" i="5"/>
  <c r="AA1057" i="5"/>
  <c r="Z1057" i="5"/>
  <c r="Y1057" i="5"/>
  <c r="X1057" i="5"/>
  <c r="W1057" i="5"/>
  <c r="V1057" i="5"/>
  <c r="U1057" i="5"/>
  <c r="T1057" i="5"/>
  <c r="AG1056" i="5"/>
  <c r="AF1056" i="5"/>
  <c r="AE1056" i="5"/>
  <c r="AD1056" i="5"/>
  <c r="AC1056" i="5"/>
  <c r="AB1056" i="5"/>
  <c r="AA1056" i="5"/>
  <c r="Z1056" i="5"/>
  <c r="Y1056" i="5"/>
  <c r="X1056" i="5"/>
  <c r="W1056" i="5"/>
  <c r="V1056" i="5"/>
  <c r="U1056" i="5"/>
  <c r="T1056" i="5"/>
  <c r="AG1055" i="5"/>
  <c r="AF1055" i="5"/>
  <c r="AE1055" i="5"/>
  <c r="AD1055" i="5"/>
  <c r="AC1055" i="5"/>
  <c r="AB1055" i="5"/>
  <c r="AA1055" i="5"/>
  <c r="Z1055" i="5"/>
  <c r="Y1055" i="5"/>
  <c r="X1055" i="5"/>
  <c r="W1055" i="5"/>
  <c r="V1055" i="5"/>
  <c r="U1055" i="5"/>
  <c r="T1055" i="5"/>
  <c r="AG1054" i="5"/>
  <c r="AF1054" i="5"/>
  <c r="AE1054" i="5"/>
  <c r="AD1054" i="5"/>
  <c r="AC1054" i="5"/>
  <c r="AB1054" i="5"/>
  <c r="AA1054" i="5"/>
  <c r="Z1054" i="5"/>
  <c r="Y1054" i="5"/>
  <c r="X1054" i="5"/>
  <c r="W1054" i="5"/>
  <c r="V1054" i="5"/>
  <c r="U1054" i="5"/>
  <c r="T1054" i="5"/>
  <c r="AG1053" i="5"/>
  <c r="AF1053" i="5"/>
  <c r="AE1053" i="5"/>
  <c r="AD1053" i="5"/>
  <c r="AC1053" i="5"/>
  <c r="AB1053" i="5"/>
  <c r="AA1053" i="5"/>
  <c r="Z1053" i="5"/>
  <c r="Y1053" i="5"/>
  <c r="X1053" i="5"/>
  <c r="W1053" i="5"/>
  <c r="V1053" i="5"/>
  <c r="U1053" i="5"/>
  <c r="T1053" i="5"/>
  <c r="AG1052" i="5"/>
  <c r="AF1052" i="5"/>
  <c r="AE1052" i="5"/>
  <c r="AD1052" i="5"/>
  <c r="AC1052" i="5"/>
  <c r="AB1052" i="5"/>
  <c r="AA1052" i="5"/>
  <c r="Z1052" i="5"/>
  <c r="Y1052" i="5"/>
  <c r="X1052" i="5"/>
  <c r="W1052" i="5"/>
  <c r="V1052" i="5"/>
  <c r="U1052" i="5"/>
  <c r="T1052" i="5"/>
  <c r="AG1051" i="5"/>
  <c r="AF1051" i="5"/>
  <c r="AE1051" i="5"/>
  <c r="AD1051" i="5"/>
  <c r="AC1051" i="5"/>
  <c r="AB1051" i="5"/>
  <c r="AA1051" i="5"/>
  <c r="Z1051" i="5"/>
  <c r="Y1051" i="5"/>
  <c r="X1051" i="5"/>
  <c r="W1051" i="5"/>
  <c r="V1051" i="5"/>
  <c r="U1051" i="5"/>
  <c r="T1051" i="5"/>
  <c r="AG1050" i="5"/>
  <c r="AF1050" i="5"/>
  <c r="AE1050" i="5"/>
  <c r="AD1050" i="5"/>
  <c r="AC1050" i="5"/>
  <c r="AB1050" i="5"/>
  <c r="AA1050" i="5"/>
  <c r="Z1050" i="5"/>
  <c r="Y1050" i="5"/>
  <c r="X1050" i="5"/>
  <c r="W1050" i="5"/>
  <c r="V1050" i="5"/>
  <c r="U1050" i="5"/>
  <c r="T1050" i="5"/>
  <c r="AG1049" i="5"/>
  <c r="AF1049" i="5"/>
  <c r="AE1049" i="5"/>
  <c r="AD1049" i="5"/>
  <c r="AC1049" i="5"/>
  <c r="AB1049" i="5"/>
  <c r="AA1049" i="5"/>
  <c r="Z1049" i="5"/>
  <c r="Y1049" i="5"/>
  <c r="X1049" i="5"/>
  <c r="W1049" i="5"/>
  <c r="V1049" i="5"/>
  <c r="U1049" i="5"/>
  <c r="T1049" i="5"/>
  <c r="AG1048" i="5"/>
  <c r="AF1048" i="5"/>
  <c r="AE1048" i="5"/>
  <c r="AD1048" i="5"/>
  <c r="AC1048" i="5"/>
  <c r="AB1048" i="5"/>
  <c r="AA1048" i="5"/>
  <c r="Z1048" i="5"/>
  <c r="Y1048" i="5"/>
  <c r="X1048" i="5"/>
  <c r="W1048" i="5"/>
  <c r="V1048" i="5"/>
  <c r="U1048" i="5"/>
  <c r="T1048" i="5"/>
  <c r="AG1047" i="5"/>
  <c r="AF1047" i="5"/>
  <c r="AE1047" i="5"/>
  <c r="AD1047" i="5"/>
  <c r="AC1047" i="5"/>
  <c r="AB1047" i="5"/>
  <c r="AA1047" i="5"/>
  <c r="Z1047" i="5"/>
  <c r="Y1047" i="5"/>
  <c r="X1047" i="5"/>
  <c r="W1047" i="5"/>
  <c r="V1047" i="5"/>
  <c r="U1047" i="5"/>
  <c r="T1047" i="5"/>
  <c r="AG1046" i="5"/>
  <c r="AF1046" i="5"/>
  <c r="AE1046" i="5"/>
  <c r="AD1046" i="5"/>
  <c r="AC1046" i="5"/>
  <c r="AB1046" i="5"/>
  <c r="AA1046" i="5"/>
  <c r="Z1046" i="5"/>
  <c r="Y1046" i="5"/>
  <c r="X1046" i="5"/>
  <c r="W1046" i="5"/>
  <c r="V1046" i="5"/>
  <c r="U1046" i="5"/>
  <c r="T1046" i="5"/>
  <c r="AG1045" i="5"/>
  <c r="AF1045" i="5"/>
  <c r="AE1045" i="5"/>
  <c r="AD1045" i="5"/>
  <c r="AC1045" i="5"/>
  <c r="AB1045" i="5"/>
  <c r="AA1045" i="5"/>
  <c r="Z1045" i="5"/>
  <c r="Y1045" i="5"/>
  <c r="X1045" i="5"/>
  <c r="W1045" i="5"/>
  <c r="V1045" i="5"/>
  <c r="U1045" i="5"/>
  <c r="T1045" i="5"/>
  <c r="AG1044" i="5"/>
  <c r="AF1044" i="5"/>
  <c r="AE1044" i="5"/>
  <c r="AD1044" i="5"/>
  <c r="AC1044" i="5"/>
  <c r="AB1044" i="5"/>
  <c r="AA1044" i="5"/>
  <c r="Z1044" i="5"/>
  <c r="Y1044" i="5"/>
  <c r="X1044" i="5"/>
  <c r="W1044" i="5"/>
  <c r="V1044" i="5"/>
  <c r="U1044" i="5"/>
  <c r="T1044" i="5"/>
  <c r="AG1043" i="5"/>
  <c r="AF1043" i="5"/>
  <c r="AE1043" i="5"/>
  <c r="AD1043" i="5"/>
  <c r="AC1043" i="5"/>
  <c r="AB1043" i="5"/>
  <c r="AA1043" i="5"/>
  <c r="Z1043" i="5"/>
  <c r="Y1043" i="5"/>
  <c r="X1043" i="5"/>
  <c r="W1043" i="5"/>
  <c r="V1043" i="5"/>
  <c r="U1043" i="5"/>
  <c r="T1043" i="5"/>
  <c r="AG1042" i="5"/>
  <c r="AF1042" i="5"/>
  <c r="AE1042" i="5"/>
  <c r="AD1042" i="5"/>
  <c r="AC1042" i="5"/>
  <c r="AB1042" i="5"/>
  <c r="AA1042" i="5"/>
  <c r="Z1042" i="5"/>
  <c r="Y1042" i="5"/>
  <c r="X1042" i="5"/>
  <c r="W1042" i="5"/>
  <c r="V1042" i="5"/>
  <c r="U1042" i="5"/>
  <c r="T1042" i="5"/>
  <c r="AG1041" i="5"/>
  <c r="AF1041" i="5"/>
  <c r="AE1041" i="5"/>
  <c r="AD1041" i="5"/>
  <c r="AC1041" i="5"/>
  <c r="AB1041" i="5"/>
  <c r="AA1041" i="5"/>
  <c r="Z1041" i="5"/>
  <c r="Y1041" i="5"/>
  <c r="X1041" i="5"/>
  <c r="W1041" i="5"/>
  <c r="V1041" i="5"/>
  <c r="U1041" i="5"/>
  <c r="T1041" i="5"/>
  <c r="AG1040" i="5"/>
  <c r="AF1040" i="5"/>
  <c r="AE1040" i="5"/>
  <c r="AD1040" i="5"/>
  <c r="AC1040" i="5"/>
  <c r="AB1040" i="5"/>
  <c r="AA1040" i="5"/>
  <c r="Z1040" i="5"/>
  <c r="Y1040" i="5"/>
  <c r="X1040" i="5"/>
  <c r="W1040" i="5"/>
  <c r="V1040" i="5"/>
  <c r="U1040" i="5"/>
  <c r="T1040" i="5"/>
  <c r="AG1039" i="5"/>
  <c r="AF1039" i="5"/>
  <c r="AE1039" i="5"/>
  <c r="AD1039" i="5"/>
  <c r="AC1039" i="5"/>
  <c r="AB1039" i="5"/>
  <c r="AA1039" i="5"/>
  <c r="Z1039" i="5"/>
  <c r="Y1039" i="5"/>
  <c r="X1039" i="5"/>
  <c r="W1039" i="5"/>
  <c r="V1039" i="5"/>
  <c r="U1039" i="5"/>
  <c r="T1039" i="5"/>
  <c r="AG1038" i="5"/>
  <c r="AF1038" i="5"/>
  <c r="AE1038" i="5"/>
  <c r="AD1038" i="5"/>
  <c r="AC1038" i="5"/>
  <c r="AB1038" i="5"/>
  <c r="AA1038" i="5"/>
  <c r="Z1038" i="5"/>
  <c r="Y1038" i="5"/>
  <c r="X1038" i="5"/>
  <c r="W1038" i="5"/>
  <c r="V1038" i="5"/>
  <c r="U1038" i="5"/>
  <c r="T1038" i="5"/>
  <c r="AG1037" i="5"/>
  <c r="AF1037" i="5"/>
  <c r="AE1037" i="5"/>
  <c r="AD1037" i="5"/>
  <c r="AC1037" i="5"/>
  <c r="AB1037" i="5"/>
  <c r="AA1037" i="5"/>
  <c r="Z1037" i="5"/>
  <c r="Y1037" i="5"/>
  <c r="X1037" i="5"/>
  <c r="W1037" i="5"/>
  <c r="V1037" i="5"/>
  <c r="U1037" i="5"/>
  <c r="T1037" i="5"/>
  <c r="AG1036" i="5"/>
  <c r="AF1036" i="5"/>
  <c r="AE1036" i="5"/>
  <c r="AD1036" i="5"/>
  <c r="AC1036" i="5"/>
  <c r="AB1036" i="5"/>
  <c r="AA1036" i="5"/>
  <c r="Z1036" i="5"/>
  <c r="Y1036" i="5"/>
  <c r="X1036" i="5"/>
  <c r="W1036" i="5"/>
  <c r="V1036" i="5"/>
  <c r="U1036" i="5"/>
  <c r="T1036" i="5"/>
  <c r="AG1035" i="5"/>
  <c r="AF1035" i="5"/>
  <c r="AE1035" i="5"/>
  <c r="AD1035" i="5"/>
  <c r="AC1035" i="5"/>
  <c r="AB1035" i="5"/>
  <c r="AA1035" i="5"/>
  <c r="Z1035" i="5"/>
  <c r="Y1035" i="5"/>
  <c r="X1035" i="5"/>
  <c r="W1035" i="5"/>
  <c r="V1035" i="5"/>
  <c r="U1035" i="5"/>
  <c r="T1035" i="5"/>
  <c r="AG1034" i="5"/>
  <c r="AF1034" i="5"/>
  <c r="AE1034" i="5"/>
  <c r="AD1034" i="5"/>
  <c r="AC1034" i="5"/>
  <c r="AB1034" i="5"/>
  <c r="AA1034" i="5"/>
  <c r="Z1034" i="5"/>
  <c r="Y1034" i="5"/>
  <c r="X1034" i="5"/>
  <c r="W1034" i="5"/>
  <c r="V1034" i="5"/>
  <c r="U1034" i="5"/>
  <c r="T1034" i="5"/>
  <c r="AG1033" i="5"/>
  <c r="AF1033" i="5"/>
  <c r="AE1033" i="5"/>
  <c r="AD1033" i="5"/>
  <c r="AC1033" i="5"/>
  <c r="AB1033" i="5"/>
  <c r="AA1033" i="5"/>
  <c r="Z1033" i="5"/>
  <c r="Y1033" i="5"/>
  <c r="X1033" i="5"/>
  <c r="W1033" i="5"/>
  <c r="V1033" i="5"/>
  <c r="U1033" i="5"/>
  <c r="T1033" i="5"/>
  <c r="AG1032" i="5"/>
  <c r="AF1032" i="5"/>
  <c r="AE1032" i="5"/>
  <c r="AD1032" i="5"/>
  <c r="AC1032" i="5"/>
  <c r="AB1032" i="5"/>
  <c r="AA1032" i="5"/>
  <c r="Z1032" i="5"/>
  <c r="Y1032" i="5"/>
  <c r="X1032" i="5"/>
  <c r="W1032" i="5"/>
  <c r="V1032" i="5"/>
  <c r="U1032" i="5"/>
  <c r="T1032" i="5"/>
  <c r="AG1031" i="5"/>
  <c r="AF1031" i="5"/>
  <c r="AE1031" i="5"/>
  <c r="AD1031" i="5"/>
  <c r="AC1031" i="5"/>
  <c r="AB1031" i="5"/>
  <c r="AA1031" i="5"/>
  <c r="Z1031" i="5"/>
  <c r="Y1031" i="5"/>
  <c r="X1031" i="5"/>
  <c r="W1031" i="5"/>
  <c r="V1031" i="5"/>
  <c r="U1031" i="5"/>
  <c r="T1031" i="5"/>
  <c r="AG1030" i="5"/>
  <c r="AF1030" i="5"/>
  <c r="AE1030" i="5"/>
  <c r="AD1030" i="5"/>
  <c r="AC1030" i="5"/>
  <c r="AB1030" i="5"/>
  <c r="AA1030" i="5"/>
  <c r="Z1030" i="5"/>
  <c r="Y1030" i="5"/>
  <c r="X1030" i="5"/>
  <c r="W1030" i="5"/>
  <c r="V1030" i="5"/>
  <c r="U1030" i="5"/>
  <c r="T1030" i="5"/>
  <c r="AG1029" i="5"/>
  <c r="AF1029" i="5"/>
  <c r="AE1029" i="5"/>
  <c r="AD1029" i="5"/>
  <c r="AC1029" i="5"/>
  <c r="AB1029" i="5"/>
  <c r="AA1029" i="5"/>
  <c r="Z1029" i="5"/>
  <c r="Y1029" i="5"/>
  <c r="X1029" i="5"/>
  <c r="W1029" i="5"/>
  <c r="V1029" i="5"/>
  <c r="U1029" i="5"/>
  <c r="T1029" i="5"/>
  <c r="AG1028" i="5"/>
  <c r="AF1028" i="5"/>
  <c r="AE1028" i="5"/>
  <c r="AD1028" i="5"/>
  <c r="AC1028" i="5"/>
  <c r="AB1028" i="5"/>
  <c r="AA1028" i="5"/>
  <c r="Z1028" i="5"/>
  <c r="Y1028" i="5"/>
  <c r="X1028" i="5"/>
  <c r="W1028" i="5"/>
  <c r="V1028" i="5"/>
  <c r="U1028" i="5"/>
  <c r="T1028" i="5"/>
  <c r="AG1027" i="5"/>
  <c r="AF1027" i="5"/>
  <c r="AE1027" i="5"/>
  <c r="AD1027" i="5"/>
  <c r="AC1027" i="5"/>
  <c r="AB1027" i="5"/>
  <c r="AA1027" i="5"/>
  <c r="Z1027" i="5"/>
  <c r="Y1027" i="5"/>
  <c r="X1027" i="5"/>
  <c r="W1027" i="5"/>
  <c r="V1027" i="5"/>
  <c r="U1027" i="5"/>
  <c r="T1027" i="5"/>
  <c r="AG1026" i="5"/>
  <c r="AF1026" i="5"/>
  <c r="AE1026" i="5"/>
  <c r="AD1026" i="5"/>
  <c r="AC1026" i="5"/>
  <c r="AB1026" i="5"/>
  <c r="AA1026" i="5"/>
  <c r="Z1026" i="5"/>
  <c r="Y1026" i="5"/>
  <c r="X1026" i="5"/>
  <c r="W1026" i="5"/>
  <c r="V1026" i="5"/>
  <c r="U1026" i="5"/>
  <c r="T1026" i="5"/>
  <c r="AG1025" i="5"/>
  <c r="AF1025" i="5"/>
  <c r="AE1025" i="5"/>
  <c r="AD1025" i="5"/>
  <c r="AC1025" i="5"/>
  <c r="AB1025" i="5"/>
  <c r="AA1025" i="5"/>
  <c r="Z1025" i="5"/>
  <c r="Y1025" i="5"/>
  <c r="X1025" i="5"/>
  <c r="W1025" i="5"/>
  <c r="V1025" i="5"/>
  <c r="U1025" i="5"/>
  <c r="T1025" i="5"/>
  <c r="AG1024" i="5"/>
  <c r="AF1024" i="5"/>
  <c r="AE1024" i="5"/>
  <c r="AD1024" i="5"/>
  <c r="AC1024" i="5"/>
  <c r="AB1024" i="5"/>
  <c r="AA1024" i="5"/>
  <c r="Z1024" i="5"/>
  <c r="Y1024" i="5"/>
  <c r="X1024" i="5"/>
  <c r="W1024" i="5"/>
  <c r="V1024" i="5"/>
  <c r="U1024" i="5"/>
  <c r="T1024" i="5"/>
  <c r="AG1023" i="5"/>
  <c r="AF1023" i="5"/>
  <c r="AE1023" i="5"/>
  <c r="AD1023" i="5"/>
  <c r="AC1023" i="5"/>
  <c r="AB1023" i="5"/>
  <c r="AA1023" i="5"/>
  <c r="Z1023" i="5"/>
  <c r="Y1023" i="5"/>
  <c r="X1023" i="5"/>
  <c r="W1023" i="5"/>
  <c r="V1023" i="5"/>
  <c r="U1023" i="5"/>
  <c r="T1023" i="5"/>
  <c r="AG1022" i="5"/>
  <c r="AF1022" i="5"/>
  <c r="AE1022" i="5"/>
  <c r="AD1022" i="5"/>
  <c r="AC1022" i="5"/>
  <c r="AB1022" i="5"/>
  <c r="AA1022" i="5"/>
  <c r="Z1022" i="5"/>
  <c r="Y1022" i="5"/>
  <c r="X1022" i="5"/>
  <c r="W1022" i="5"/>
  <c r="V1022" i="5"/>
  <c r="U1022" i="5"/>
  <c r="T1022" i="5"/>
  <c r="AG1021" i="5"/>
  <c r="AF1021" i="5"/>
  <c r="AE1021" i="5"/>
  <c r="AD1021" i="5"/>
  <c r="AC1021" i="5"/>
  <c r="AB1021" i="5"/>
  <c r="AA1021" i="5"/>
  <c r="Z1021" i="5"/>
  <c r="Y1021" i="5"/>
  <c r="X1021" i="5"/>
  <c r="W1021" i="5"/>
  <c r="V1021" i="5"/>
  <c r="U1021" i="5"/>
  <c r="T1021" i="5"/>
  <c r="AG1020" i="5"/>
  <c r="AF1020" i="5"/>
  <c r="AE1020" i="5"/>
  <c r="AD1020" i="5"/>
  <c r="AC1020" i="5"/>
  <c r="AB1020" i="5"/>
  <c r="AA1020" i="5"/>
  <c r="Z1020" i="5"/>
  <c r="Y1020" i="5"/>
  <c r="X1020" i="5"/>
  <c r="W1020" i="5"/>
  <c r="V1020" i="5"/>
  <c r="U1020" i="5"/>
  <c r="T1020" i="5"/>
  <c r="AG1019" i="5"/>
  <c r="AF1019" i="5"/>
  <c r="AE1019" i="5"/>
  <c r="AD1019" i="5"/>
  <c r="AC1019" i="5"/>
  <c r="AB1019" i="5"/>
  <c r="AA1019" i="5"/>
  <c r="Z1019" i="5"/>
  <c r="Y1019" i="5"/>
  <c r="X1019" i="5"/>
  <c r="W1019" i="5"/>
  <c r="V1019" i="5"/>
  <c r="U1019" i="5"/>
  <c r="T1019" i="5"/>
  <c r="AG1018" i="5"/>
  <c r="AF1018" i="5"/>
  <c r="AE1018" i="5"/>
  <c r="AD1018" i="5"/>
  <c r="AC1018" i="5"/>
  <c r="AB1018" i="5"/>
  <c r="AA1018" i="5"/>
  <c r="Z1018" i="5"/>
  <c r="Y1018" i="5"/>
  <c r="X1018" i="5"/>
  <c r="W1018" i="5"/>
  <c r="V1018" i="5"/>
  <c r="U1018" i="5"/>
  <c r="T1018" i="5"/>
  <c r="AG1017" i="5"/>
  <c r="AF1017" i="5"/>
  <c r="AE1017" i="5"/>
  <c r="AD1017" i="5"/>
  <c r="AC1017" i="5"/>
  <c r="AB1017" i="5"/>
  <c r="AA1017" i="5"/>
  <c r="Z1017" i="5"/>
  <c r="Y1017" i="5"/>
  <c r="X1017" i="5"/>
  <c r="W1017" i="5"/>
  <c r="V1017" i="5"/>
  <c r="U1017" i="5"/>
  <c r="T1017" i="5"/>
  <c r="AG1016" i="5"/>
  <c r="AF1016" i="5"/>
  <c r="AE1016" i="5"/>
  <c r="AD1016" i="5"/>
  <c r="AC1016" i="5"/>
  <c r="AB1016" i="5"/>
  <c r="AA1016" i="5"/>
  <c r="Z1016" i="5"/>
  <c r="Y1016" i="5"/>
  <c r="X1016" i="5"/>
  <c r="W1016" i="5"/>
  <c r="V1016" i="5"/>
  <c r="U1016" i="5"/>
  <c r="T1016" i="5"/>
  <c r="AG1015" i="5"/>
  <c r="AF1015" i="5"/>
  <c r="AE1015" i="5"/>
  <c r="AD1015" i="5"/>
  <c r="AC1015" i="5"/>
  <c r="AB1015" i="5"/>
  <c r="AA1015" i="5"/>
  <c r="Z1015" i="5"/>
  <c r="Y1015" i="5"/>
  <c r="X1015" i="5"/>
  <c r="W1015" i="5"/>
  <c r="V1015" i="5"/>
  <c r="U1015" i="5"/>
  <c r="T1015" i="5"/>
  <c r="AG1014" i="5"/>
  <c r="AF1014" i="5"/>
  <c r="AE1014" i="5"/>
  <c r="AD1014" i="5"/>
  <c r="AC1014" i="5"/>
  <c r="AB1014" i="5"/>
  <c r="AA1014" i="5"/>
  <c r="Z1014" i="5"/>
  <c r="Y1014" i="5"/>
  <c r="X1014" i="5"/>
  <c r="W1014" i="5"/>
  <c r="V1014" i="5"/>
  <c r="U1014" i="5"/>
  <c r="T1014" i="5"/>
  <c r="AG1013" i="5"/>
  <c r="AF1013" i="5"/>
  <c r="AE1013" i="5"/>
  <c r="AD1013" i="5"/>
  <c r="AC1013" i="5"/>
  <c r="AB1013" i="5"/>
  <c r="AA1013" i="5"/>
  <c r="Z1013" i="5"/>
  <c r="Y1013" i="5"/>
  <c r="X1013" i="5"/>
  <c r="W1013" i="5"/>
  <c r="V1013" i="5"/>
  <c r="U1013" i="5"/>
  <c r="T1013" i="5"/>
  <c r="AG1012" i="5"/>
  <c r="AF1012" i="5"/>
  <c r="AE1012" i="5"/>
  <c r="AD1012" i="5"/>
  <c r="AC1012" i="5"/>
  <c r="AB1012" i="5"/>
  <c r="AA1012" i="5"/>
  <c r="Z1012" i="5"/>
  <c r="Y1012" i="5"/>
  <c r="X1012" i="5"/>
  <c r="W1012" i="5"/>
  <c r="V1012" i="5"/>
  <c r="U1012" i="5"/>
  <c r="T1012" i="5"/>
  <c r="AG1011" i="5"/>
  <c r="AF1011" i="5"/>
  <c r="AE1011" i="5"/>
  <c r="AD1011" i="5"/>
  <c r="AC1011" i="5"/>
  <c r="AB1011" i="5"/>
  <c r="AA1011" i="5"/>
  <c r="Z1011" i="5"/>
  <c r="Y1011" i="5"/>
  <c r="X1011" i="5"/>
  <c r="W1011" i="5"/>
  <c r="V1011" i="5"/>
  <c r="U1011" i="5"/>
  <c r="T1011" i="5"/>
  <c r="AG1010" i="5"/>
  <c r="AF1010" i="5"/>
  <c r="AE1010" i="5"/>
  <c r="AD1010" i="5"/>
  <c r="AC1010" i="5"/>
  <c r="AB1010" i="5"/>
  <c r="AA1010" i="5"/>
  <c r="Z1010" i="5"/>
  <c r="Y1010" i="5"/>
  <c r="X1010" i="5"/>
  <c r="W1010" i="5"/>
  <c r="V1010" i="5"/>
  <c r="U1010" i="5"/>
  <c r="T1010" i="5"/>
  <c r="AG1009" i="5"/>
  <c r="AF1009" i="5"/>
  <c r="AE1009" i="5"/>
  <c r="AD1009" i="5"/>
  <c r="AC1009" i="5"/>
  <c r="AB1009" i="5"/>
  <c r="AA1009" i="5"/>
  <c r="Z1009" i="5"/>
  <c r="Y1009" i="5"/>
  <c r="X1009" i="5"/>
  <c r="W1009" i="5"/>
  <c r="V1009" i="5"/>
  <c r="U1009" i="5"/>
  <c r="T1009" i="5"/>
  <c r="AG1008" i="5"/>
  <c r="AF1008" i="5"/>
  <c r="AE1008" i="5"/>
  <c r="AD1008" i="5"/>
  <c r="AC1008" i="5"/>
  <c r="AB1008" i="5"/>
  <c r="AA1008" i="5"/>
  <c r="Z1008" i="5"/>
  <c r="Y1008" i="5"/>
  <c r="X1008" i="5"/>
  <c r="W1008" i="5"/>
  <c r="V1008" i="5"/>
  <c r="U1008" i="5"/>
  <c r="T1008" i="5"/>
  <c r="AG1007" i="5"/>
  <c r="AF1007" i="5"/>
  <c r="AE1007" i="5"/>
  <c r="AD1007" i="5"/>
  <c r="AC1007" i="5"/>
  <c r="AB1007" i="5"/>
  <c r="AA1007" i="5"/>
  <c r="Z1007" i="5"/>
  <c r="Y1007" i="5"/>
  <c r="X1007" i="5"/>
  <c r="W1007" i="5"/>
  <c r="V1007" i="5"/>
  <c r="U1007" i="5"/>
  <c r="T1007" i="5"/>
  <c r="AG1006" i="5"/>
  <c r="AF1006" i="5"/>
  <c r="AE1006" i="5"/>
  <c r="AD1006" i="5"/>
  <c r="AC1006" i="5"/>
  <c r="AB1006" i="5"/>
  <c r="AA1006" i="5"/>
  <c r="Z1006" i="5"/>
  <c r="Y1006" i="5"/>
  <c r="X1006" i="5"/>
  <c r="W1006" i="5"/>
  <c r="V1006" i="5"/>
  <c r="U1006" i="5"/>
  <c r="T1006" i="5"/>
  <c r="AG1005" i="5"/>
  <c r="AF1005" i="5"/>
  <c r="AE1005" i="5"/>
  <c r="AD1005" i="5"/>
  <c r="AC1005" i="5"/>
  <c r="AB1005" i="5"/>
  <c r="AA1005" i="5"/>
  <c r="Z1005" i="5"/>
  <c r="Y1005" i="5"/>
  <c r="X1005" i="5"/>
  <c r="W1005" i="5"/>
  <c r="V1005" i="5"/>
  <c r="U1005" i="5"/>
  <c r="T1005" i="5"/>
  <c r="AG1004" i="5"/>
  <c r="AF1004" i="5"/>
  <c r="AE1004" i="5"/>
  <c r="AD1004" i="5"/>
  <c r="AC1004" i="5"/>
  <c r="AB1004" i="5"/>
  <c r="AA1004" i="5"/>
  <c r="Z1004" i="5"/>
  <c r="Y1004" i="5"/>
  <c r="X1004" i="5"/>
  <c r="W1004" i="5"/>
  <c r="V1004" i="5"/>
  <c r="U1004" i="5"/>
  <c r="T1004" i="5"/>
  <c r="AG1003" i="5"/>
  <c r="AF1003" i="5"/>
  <c r="AE1003" i="5"/>
  <c r="AD1003" i="5"/>
  <c r="AC1003" i="5"/>
  <c r="AB1003" i="5"/>
  <c r="AA1003" i="5"/>
  <c r="Z1003" i="5"/>
  <c r="Y1003" i="5"/>
  <c r="X1003" i="5"/>
  <c r="W1003" i="5"/>
  <c r="V1003" i="5"/>
  <c r="U1003" i="5"/>
  <c r="T1003" i="5"/>
  <c r="AG1002" i="5"/>
  <c r="AF1002" i="5"/>
  <c r="AE1002" i="5"/>
  <c r="AD1002" i="5"/>
  <c r="AC1002" i="5"/>
  <c r="AB1002" i="5"/>
  <c r="AA1002" i="5"/>
  <c r="Z1002" i="5"/>
  <c r="Y1002" i="5"/>
  <c r="X1002" i="5"/>
  <c r="W1002" i="5"/>
  <c r="V1002" i="5"/>
  <c r="U1002" i="5"/>
  <c r="T1002" i="5"/>
  <c r="AG1001" i="5"/>
  <c r="AF1001" i="5"/>
  <c r="AE1001" i="5"/>
  <c r="AD1001" i="5"/>
  <c r="AC1001" i="5"/>
  <c r="AB1001" i="5"/>
  <c r="AA1001" i="5"/>
  <c r="Z1001" i="5"/>
  <c r="Y1001" i="5"/>
  <c r="X1001" i="5"/>
  <c r="W1001" i="5"/>
  <c r="V1001" i="5"/>
  <c r="U1001" i="5"/>
  <c r="T1001" i="5"/>
  <c r="AG1000" i="5"/>
  <c r="AF1000" i="5"/>
  <c r="AE1000" i="5"/>
  <c r="AD1000" i="5"/>
  <c r="AC1000" i="5"/>
  <c r="AB1000" i="5"/>
  <c r="AA1000" i="5"/>
  <c r="Z1000" i="5"/>
  <c r="Y1000" i="5"/>
  <c r="X1000" i="5"/>
  <c r="W1000" i="5"/>
  <c r="V1000" i="5"/>
  <c r="U1000" i="5"/>
  <c r="T1000" i="5"/>
  <c r="AG999" i="5"/>
  <c r="AF999" i="5"/>
  <c r="AE999" i="5"/>
  <c r="AD999" i="5"/>
  <c r="AC999" i="5"/>
  <c r="AB999" i="5"/>
  <c r="AA999" i="5"/>
  <c r="Z999" i="5"/>
  <c r="Y999" i="5"/>
  <c r="X999" i="5"/>
  <c r="W999" i="5"/>
  <c r="V999" i="5"/>
  <c r="U999" i="5"/>
  <c r="T999" i="5"/>
  <c r="AG998" i="5"/>
  <c r="AF998" i="5"/>
  <c r="AE998" i="5"/>
  <c r="AD998" i="5"/>
  <c r="AC998" i="5"/>
  <c r="AB998" i="5"/>
  <c r="AA998" i="5"/>
  <c r="Z998" i="5"/>
  <c r="Y998" i="5"/>
  <c r="X998" i="5"/>
  <c r="W998" i="5"/>
  <c r="V998" i="5"/>
  <c r="U998" i="5"/>
  <c r="T998" i="5"/>
  <c r="AG997" i="5"/>
  <c r="AF997" i="5"/>
  <c r="AE997" i="5"/>
  <c r="AD997" i="5"/>
  <c r="AC997" i="5"/>
  <c r="AB997" i="5"/>
  <c r="AA997" i="5"/>
  <c r="Z997" i="5"/>
  <c r="Y997" i="5"/>
  <c r="X997" i="5"/>
  <c r="W997" i="5"/>
  <c r="V997" i="5"/>
  <c r="U997" i="5"/>
  <c r="T997" i="5"/>
  <c r="AG996" i="5"/>
  <c r="AF996" i="5"/>
  <c r="AE996" i="5"/>
  <c r="AD996" i="5"/>
  <c r="AC996" i="5"/>
  <c r="AB996" i="5"/>
  <c r="AA996" i="5"/>
  <c r="Z996" i="5"/>
  <c r="Y996" i="5"/>
  <c r="X996" i="5"/>
  <c r="W996" i="5"/>
  <c r="V996" i="5"/>
  <c r="U996" i="5"/>
  <c r="T996" i="5"/>
  <c r="AG995" i="5"/>
  <c r="AF995" i="5"/>
  <c r="AE995" i="5"/>
  <c r="AD995" i="5"/>
  <c r="AC995" i="5"/>
  <c r="AB995" i="5"/>
  <c r="AA995" i="5"/>
  <c r="Z995" i="5"/>
  <c r="Y995" i="5"/>
  <c r="X995" i="5"/>
  <c r="W995" i="5"/>
  <c r="V995" i="5"/>
  <c r="U995" i="5"/>
  <c r="T995" i="5"/>
  <c r="AG994" i="5"/>
  <c r="AF994" i="5"/>
  <c r="AE994" i="5"/>
  <c r="AD994" i="5"/>
  <c r="AC994" i="5"/>
  <c r="AB994" i="5"/>
  <c r="AA994" i="5"/>
  <c r="Z994" i="5"/>
  <c r="Y994" i="5"/>
  <c r="X994" i="5"/>
  <c r="W994" i="5"/>
  <c r="V994" i="5"/>
  <c r="U994" i="5"/>
  <c r="T994" i="5"/>
  <c r="AG993" i="5"/>
  <c r="AF993" i="5"/>
  <c r="AE993" i="5"/>
  <c r="AD993" i="5"/>
  <c r="AC993" i="5"/>
  <c r="AB993" i="5"/>
  <c r="AA993" i="5"/>
  <c r="Z993" i="5"/>
  <c r="Y993" i="5"/>
  <c r="X993" i="5"/>
  <c r="W993" i="5"/>
  <c r="V993" i="5"/>
  <c r="U993" i="5"/>
  <c r="T993" i="5"/>
  <c r="AG992" i="5"/>
  <c r="AF992" i="5"/>
  <c r="AE992" i="5"/>
  <c r="AD992" i="5"/>
  <c r="AC992" i="5"/>
  <c r="AB992" i="5"/>
  <c r="AA992" i="5"/>
  <c r="Z992" i="5"/>
  <c r="Y992" i="5"/>
  <c r="X992" i="5"/>
  <c r="W992" i="5"/>
  <c r="V992" i="5"/>
  <c r="U992" i="5"/>
  <c r="T992" i="5"/>
  <c r="AG991" i="5"/>
  <c r="AF991" i="5"/>
  <c r="AE991" i="5"/>
  <c r="AD991" i="5"/>
  <c r="AC991" i="5"/>
  <c r="AB991" i="5"/>
  <c r="AA991" i="5"/>
  <c r="Z991" i="5"/>
  <c r="Y991" i="5"/>
  <c r="X991" i="5"/>
  <c r="W991" i="5"/>
  <c r="V991" i="5"/>
  <c r="U991" i="5"/>
  <c r="T991" i="5"/>
  <c r="AG990" i="5"/>
  <c r="AF990" i="5"/>
  <c r="AE990" i="5"/>
  <c r="AD990" i="5"/>
  <c r="AC990" i="5"/>
  <c r="AB990" i="5"/>
  <c r="AA990" i="5"/>
  <c r="Z990" i="5"/>
  <c r="Y990" i="5"/>
  <c r="X990" i="5"/>
  <c r="W990" i="5"/>
  <c r="V990" i="5"/>
  <c r="U990" i="5"/>
  <c r="T990" i="5"/>
  <c r="AG989" i="5"/>
  <c r="AF989" i="5"/>
  <c r="AE989" i="5"/>
  <c r="AD989" i="5"/>
  <c r="AC989" i="5"/>
  <c r="AB989" i="5"/>
  <c r="AA989" i="5"/>
  <c r="Z989" i="5"/>
  <c r="Y989" i="5"/>
  <c r="X989" i="5"/>
  <c r="W989" i="5"/>
  <c r="V989" i="5"/>
  <c r="U989" i="5"/>
  <c r="T989" i="5"/>
  <c r="AG988" i="5"/>
  <c r="AF988" i="5"/>
  <c r="AE988" i="5"/>
  <c r="AD988" i="5"/>
  <c r="AC988" i="5"/>
  <c r="AB988" i="5"/>
  <c r="AA988" i="5"/>
  <c r="Z988" i="5"/>
  <c r="Y988" i="5"/>
  <c r="X988" i="5"/>
  <c r="W988" i="5"/>
  <c r="V988" i="5"/>
  <c r="U988" i="5"/>
  <c r="T988" i="5"/>
  <c r="AG987" i="5"/>
  <c r="AF987" i="5"/>
  <c r="AE987" i="5"/>
  <c r="AD987" i="5"/>
  <c r="AC987" i="5"/>
  <c r="AB987" i="5"/>
  <c r="AA987" i="5"/>
  <c r="Z987" i="5"/>
  <c r="Y987" i="5"/>
  <c r="X987" i="5"/>
  <c r="W987" i="5"/>
  <c r="V987" i="5"/>
  <c r="U987" i="5"/>
  <c r="T987" i="5"/>
  <c r="AG986" i="5"/>
  <c r="AF986" i="5"/>
  <c r="AE986" i="5"/>
  <c r="AD986" i="5"/>
  <c r="AC986" i="5"/>
  <c r="AB986" i="5"/>
  <c r="AA986" i="5"/>
  <c r="Z986" i="5"/>
  <c r="Y986" i="5"/>
  <c r="X986" i="5"/>
  <c r="W986" i="5"/>
  <c r="V986" i="5"/>
  <c r="U986" i="5"/>
  <c r="T986" i="5"/>
  <c r="AG985" i="5"/>
  <c r="AF985" i="5"/>
  <c r="AE985" i="5"/>
  <c r="AD985" i="5"/>
  <c r="AC985" i="5"/>
  <c r="AB985" i="5"/>
  <c r="AA985" i="5"/>
  <c r="Z985" i="5"/>
  <c r="Y985" i="5"/>
  <c r="X985" i="5"/>
  <c r="W985" i="5"/>
  <c r="V985" i="5"/>
  <c r="U985" i="5"/>
  <c r="T985" i="5"/>
  <c r="AG984" i="5"/>
  <c r="AF984" i="5"/>
  <c r="AE984" i="5"/>
  <c r="AD984" i="5"/>
  <c r="AC984" i="5"/>
  <c r="AB984" i="5"/>
  <c r="AA984" i="5"/>
  <c r="Z984" i="5"/>
  <c r="Y984" i="5"/>
  <c r="X984" i="5"/>
  <c r="W984" i="5"/>
  <c r="V984" i="5"/>
  <c r="U984" i="5"/>
  <c r="T984" i="5"/>
  <c r="AG983" i="5"/>
  <c r="AF983" i="5"/>
  <c r="AE983" i="5"/>
  <c r="AD983" i="5"/>
  <c r="AC983" i="5"/>
  <c r="AB983" i="5"/>
  <c r="AA983" i="5"/>
  <c r="Z983" i="5"/>
  <c r="Y983" i="5"/>
  <c r="X983" i="5"/>
  <c r="W983" i="5"/>
  <c r="V983" i="5"/>
  <c r="U983" i="5"/>
  <c r="T983" i="5"/>
  <c r="AG982" i="5"/>
  <c r="AF982" i="5"/>
  <c r="AE982" i="5"/>
  <c r="AD982" i="5"/>
  <c r="AC982" i="5"/>
  <c r="AB982" i="5"/>
  <c r="AA982" i="5"/>
  <c r="Z982" i="5"/>
  <c r="Y982" i="5"/>
  <c r="X982" i="5"/>
  <c r="W982" i="5"/>
  <c r="V982" i="5"/>
  <c r="U982" i="5"/>
  <c r="T982" i="5"/>
  <c r="AG981" i="5"/>
  <c r="AF981" i="5"/>
  <c r="AE981" i="5"/>
  <c r="AD981" i="5"/>
  <c r="AC981" i="5"/>
  <c r="AB981" i="5"/>
  <c r="AA981" i="5"/>
  <c r="Z981" i="5"/>
  <c r="Y981" i="5"/>
  <c r="X981" i="5"/>
  <c r="W981" i="5"/>
  <c r="V981" i="5"/>
  <c r="U981" i="5"/>
  <c r="T981" i="5"/>
  <c r="AG980" i="5"/>
  <c r="AF980" i="5"/>
  <c r="AE980" i="5"/>
  <c r="AD980" i="5"/>
  <c r="AC980" i="5"/>
  <c r="AB980" i="5"/>
  <c r="AA980" i="5"/>
  <c r="Z980" i="5"/>
  <c r="Y980" i="5"/>
  <c r="X980" i="5"/>
  <c r="W980" i="5"/>
  <c r="V980" i="5"/>
  <c r="U980" i="5"/>
  <c r="T980" i="5"/>
  <c r="AG979" i="5"/>
  <c r="AF979" i="5"/>
  <c r="AE979" i="5"/>
  <c r="AD979" i="5"/>
  <c r="AC979" i="5"/>
  <c r="AB979" i="5"/>
  <c r="AA979" i="5"/>
  <c r="Z979" i="5"/>
  <c r="Y979" i="5"/>
  <c r="X979" i="5"/>
  <c r="W979" i="5"/>
  <c r="V979" i="5"/>
  <c r="U979" i="5"/>
  <c r="T979" i="5"/>
  <c r="AG978" i="5"/>
  <c r="AF978" i="5"/>
  <c r="AE978" i="5"/>
  <c r="AD978" i="5"/>
  <c r="AC978" i="5"/>
  <c r="AB978" i="5"/>
  <c r="AA978" i="5"/>
  <c r="Z978" i="5"/>
  <c r="Y978" i="5"/>
  <c r="X978" i="5"/>
  <c r="W978" i="5"/>
  <c r="V978" i="5"/>
  <c r="U978" i="5"/>
  <c r="T978" i="5"/>
  <c r="AG977" i="5"/>
  <c r="AF977" i="5"/>
  <c r="AE977" i="5"/>
  <c r="AD977" i="5"/>
  <c r="AC977" i="5"/>
  <c r="AB977" i="5"/>
  <c r="AA977" i="5"/>
  <c r="Z977" i="5"/>
  <c r="Y977" i="5"/>
  <c r="X977" i="5"/>
  <c r="W977" i="5"/>
  <c r="V977" i="5"/>
  <c r="U977" i="5"/>
  <c r="T977" i="5"/>
  <c r="AG976" i="5"/>
  <c r="AF976" i="5"/>
  <c r="AE976" i="5"/>
  <c r="AD976" i="5"/>
  <c r="AC976" i="5"/>
  <c r="AB976" i="5"/>
  <c r="AA976" i="5"/>
  <c r="Z976" i="5"/>
  <c r="Y976" i="5"/>
  <c r="X976" i="5"/>
  <c r="W976" i="5"/>
  <c r="V976" i="5"/>
  <c r="U976" i="5"/>
  <c r="T976" i="5"/>
  <c r="AG975" i="5"/>
  <c r="AF975" i="5"/>
  <c r="AE975" i="5"/>
  <c r="AD975" i="5"/>
  <c r="AC975" i="5"/>
  <c r="AB975" i="5"/>
  <c r="AA975" i="5"/>
  <c r="Z975" i="5"/>
  <c r="Y975" i="5"/>
  <c r="X975" i="5"/>
  <c r="W975" i="5"/>
  <c r="V975" i="5"/>
  <c r="U975" i="5"/>
  <c r="T975" i="5"/>
  <c r="AG974" i="5"/>
  <c r="AF974" i="5"/>
  <c r="AE974" i="5"/>
  <c r="AD974" i="5"/>
  <c r="AC974" i="5"/>
  <c r="AB974" i="5"/>
  <c r="AA974" i="5"/>
  <c r="Z974" i="5"/>
  <c r="Y974" i="5"/>
  <c r="X974" i="5"/>
  <c r="W974" i="5"/>
  <c r="V974" i="5"/>
  <c r="U974" i="5"/>
  <c r="T974" i="5"/>
  <c r="AG973" i="5"/>
  <c r="AF973" i="5"/>
  <c r="AE973" i="5"/>
  <c r="AD973" i="5"/>
  <c r="AC973" i="5"/>
  <c r="AB973" i="5"/>
  <c r="AA973" i="5"/>
  <c r="Z973" i="5"/>
  <c r="Y973" i="5"/>
  <c r="X973" i="5"/>
  <c r="W973" i="5"/>
  <c r="V973" i="5"/>
  <c r="U973" i="5"/>
  <c r="T973" i="5"/>
  <c r="AG972" i="5"/>
  <c r="AF972" i="5"/>
  <c r="AE972" i="5"/>
  <c r="AD972" i="5"/>
  <c r="AC972" i="5"/>
  <c r="AB972" i="5"/>
  <c r="AA972" i="5"/>
  <c r="Z972" i="5"/>
  <c r="Y972" i="5"/>
  <c r="X972" i="5"/>
  <c r="W972" i="5"/>
  <c r="V972" i="5"/>
  <c r="U972" i="5"/>
  <c r="T972" i="5"/>
  <c r="AG971" i="5"/>
  <c r="AF971" i="5"/>
  <c r="AE971" i="5"/>
  <c r="AD971" i="5"/>
  <c r="AC971" i="5"/>
  <c r="AB971" i="5"/>
  <c r="AA971" i="5"/>
  <c r="Z971" i="5"/>
  <c r="Y971" i="5"/>
  <c r="X971" i="5"/>
  <c r="W971" i="5"/>
  <c r="V971" i="5"/>
  <c r="U971" i="5"/>
  <c r="T971" i="5"/>
  <c r="AG970" i="5"/>
  <c r="AF970" i="5"/>
  <c r="AE970" i="5"/>
  <c r="AD970" i="5"/>
  <c r="AC970" i="5"/>
  <c r="AB970" i="5"/>
  <c r="AA970" i="5"/>
  <c r="Z970" i="5"/>
  <c r="Y970" i="5"/>
  <c r="X970" i="5"/>
  <c r="W970" i="5"/>
  <c r="V970" i="5"/>
  <c r="U970" i="5"/>
  <c r="T970" i="5"/>
  <c r="AG969" i="5"/>
  <c r="AF969" i="5"/>
  <c r="AE969" i="5"/>
  <c r="AD969" i="5"/>
  <c r="AC969" i="5"/>
  <c r="AB969" i="5"/>
  <c r="AA969" i="5"/>
  <c r="Z969" i="5"/>
  <c r="Y969" i="5"/>
  <c r="X969" i="5"/>
  <c r="W969" i="5"/>
  <c r="V969" i="5"/>
  <c r="U969" i="5"/>
  <c r="T969" i="5"/>
  <c r="AG968" i="5"/>
  <c r="AF968" i="5"/>
  <c r="AE968" i="5"/>
  <c r="AD968" i="5"/>
  <c r="AC968" i="5"/>
  <c r="AB968" i="5"/>
  <c r="AA968" i="5"/>
  <c r="Z968" i="5"/>
  <c r="Y968" i="5"/>
  <c r="X968" i="5"/>
  <c r="W968" i="5"/>
  <c r="V968" i="5"/>
  <c r="U968" i="5"/>
  <c r="T968" i="5"/>
  <c r="AG967" i="5"/>
  <c r="AF967" i="5"/>
  <c r="AE967" i="5"/>
  <c r="AD967" i="5"/>
  <c r="AC967" i="5"/>
  <c r="AB967" i="5"/>
  <c r="AA967" i="5"/>
  <c r="Z967" i="5"/>
  <c r="Y967" i="5"/>
  <c r="X967" i="5"/>
  <c r="W967" i="5"/>
  <c r="V967" i="5"/>
  <c r="U967" i="5"/>
  <c r="T967" i="5"/>
  <c r="AG966" i="5"/>
  <c r="AF966" i="5"/>
  <c r="AE966" i="5"/>
  <c r="AD966" i="5"/>
  <c r="AC966" i="5"/>
  <c r="AB966" i="5"/>
  <c r="AA966" i="5"/>
  <c r="Z966" i="5"/>
  <c r="Y966" i="5"/>
  <c r="X966" i="5"/>
  <c r="W966" i="5"/>
  <c r="V966" i="5"/>
  <c r="U966" i="5"/>
  <c r="T966" i="5"/>
  <c r="AG965" i="5"/>
  <c r="AF965" i="5"/>
  <c r="AE965" i="5"/>
  <c r="AD965" i="5"/>
  <c r="AC965" i="5"/>
  <c r="AB965" i="5"/>
  <c r="AA965" i="5"/>
  <c r="Z965" i="5"/>
  <c r="Y965" i="5"/>
  <c r="X965" i="5"/>
  <c r="W965" i="5"/>
  <c r="V965" i="5"/>
  <c r="U965" i="5"/>
  <c r="T965" i="5"/>
  <c r="AG964" i="5"/>
  <c r="AF964" i="5"/>
  <c r="AE964" i="5"/>
  <c r="AD964" i="5"/>
  <c r="AC964" i="5"/>
  <c r="AB964" i="5"/>
  <c r="AA964" i="5"/>
  <c r="Z964" i="5"/>
  <c r="Y964" i="5"/>
  <c r="X964" i="5"/>
  <c r="W964" i="5"/>
  <c r="V964" i="5"/>
  <c r="U964" i="5"/>
  <c r="T964" i="5"/>
  <c r="AG963" i="5"/>
  <c r="AF963" i="5"/>
  <c r="AE963" i="5"/>
  <c r="AD963" i="5"/>
  <c r="AC963" i="5"/>
  <c r="AB963" i="5"/>
  <c r="AA963" i="5"/>
  <c r="Z963" i="5"/>
  <c r="Y963" i="5"/>
  <c r="X963" i="5"/>
  <c r="W963" i="5"/>
  <c r="V963" i="5"/>
  <c r="U963" i="5"/>
  <c r="T963" i="5"/>
  <c r="AG962" i="5"/>
  <c r="AF962" i="5"/>
  <c r="AE962" i="5"/>
  <c r="AD962" i="5"/>
  <c r="AC962" i="5"/>
  <c r="AB962" i="5"/>
  <c r="AA962" i="5"/>
  <c r="Z962" i="5"/>
  <c r="Y962" i="5"/>
  <c r="X962" i="5"/>
  <c r="W962" i="5"/>
  <c r="V962" i="5"/>
  <c r="U962" i="5"/>
  <c r="T962" i="5"/>
  <c r="AG961" i="5"/>
  <c r="AF961" i="5"/>
  <c r="AE961" i="5"/>
  <c r="AD961" i="5"/>
  <c r="AC961" i="5"/>
  <c r="AB961" i="5"/>
  <c r="AA961" i="5"/>
  <c r="Z961" i="5"/>
  <c r="Y961" i="5"/>
  <c r="X961" i="5"/>
  <c r="W961" i="5"/>
  <c r="V961" i="5"/>
  <c r="U961" i="5"/>
  <c r="T961" i="5"/>
  <c r="AG960" i="5"/>
  <c r="AF960" i="5"/>
  <c r="AE960" i="5"/>
  <c r="AD960" i="5"/>
  <c r="AC960" i="5"/>
  <c r="AB960" i="5"/>
  <c r="AA960" i="5"/>
  <c r="Z960" i="5"/>
  <c r="Y960" i="5"/>
  <c r="X960" i="5"/>
  <c r="W960" i="5"/>
  <c r="V960" i="5"/>
  <c r="U960" i="5"/>
  <c r="T960" i="5"/>
  <c r="AG959" i="5"/>
  <c r="AF959" i="5"/>
  <c r="AE959" i="5"/>
  <c r="AD959" i="5"/>
  <c r="AC959" i="5"/>
  <c r="AB959" i="5"/>
  <c r="AA959" i="5"/>
  <c r="Z959" i="5"/>
  <c r="Y959" i="5"/>
  <c r="X959" i="5"/>
  <c r="W959" i="5"/>
  <c r="V959" i="5"/>
  <c r="U959" i="5"/>
  <c r="T959" i="5"/>
  <c r="AG958" i="5"/>
  <c r="AF958" i="5"/>
  <c r="AE958" i="5"/>
  <c r="AD958" i="5"/>
  <c r="AC958" i="5"/>
  <c r="AB958" i="5"/>
  <c r="AA958" i="5"/>
  <c r="Z958" i="5"/>
  <c r="Y958" i="5"/>
  <c r="X958" i="5"/>
  <c r="W958" i="5"/>
  <c r="V958" i="5"/>
  <c r="U958" i="5"/>
  <c r="T958" i="5"/>
  <c r="AG957" i="5"/>
  <c r="AF957" i="5"/>
  <c r="AE957" i="5"/>
  <c r="AD957" i="5"/>
  <c r="AC957" i="5"/>
  <c r="AB957" i="5"/>
  <c r="AA957" i="5"/>
  <c r="Z957" i="5"/>
  <c r="Y957" i="5"/>
  <c r="X957" i="5"/>
  <c r="W957" i="5"/>
  <c r="V957" i="5"/>
  <c r="U957" i="5"/>
  <c r="T957" i="5"/>
  <c r="AG956" i="5"/>
  <c r="AF956" i="5"/>
  <c r="AE956" i="5"/>
  <c r="AD956" i="5"/>
  <c r="AC956" i="5"/>
  <c r="AB956" i="5"/>
  <c r="AA956" i="5"/>
  <c r="Z956" i="5"/>
  <c r="Y956" i="5"/>
  <c r="X956" i="5"/>
  <c r="W956" i="5"/>
  <c r="V956" i="5"/>
  <c r="U956" i="5"/>
  <c r="T956" i="5"/>
  <c r="AG955" i="5"/>
  <c r="AF955" i="5"/>
  <c r="AE955" i="5"/>
  <c r="AD955" i="5"/>
  <c r="AC955" i="5"/>
  <c r="AB955" i="5"/>
  <c r="AA955" i="5"/>
  <c r="Z955" i="5"/>
  <c r="Y955" i="5"/>
  <c r="X955" i="5"/>
  <c r="W955" i="5"/>
  <c r="V955" i="5"/>
  <c r="U955" i="5"/>
  <c r="T955" i="5"/>
  <c r="AG954" i="5"/>
  <c r="AF954" i="5"/>
  <c r="AE954" i="5"/>
  <c r="AD954" i="5"/>
  <c r="AC954" i="5"/>
  <c r="AB954" i="5"/>
  <c r="AA954" i="5"/>
  <c r="Z954" i="5"/>
  <c r="Y954" i="5"/>
  <c r="X954" i="5"/>
  <c r="W954" i="5"/>
  <c r="V954" i="5"/>
  <c r="U954" i="5"/>
  <c r="T954" i="5"/>
  <c r="AG953" i="5"/>
  <c r="AF953" i="5"/>
  <c r="AE953" i="5"/>
  <c r="AD953" i="5"/>
  <c r="AC953" i="5"/>
  <c r="AB953" i="5"/>
  <c r="AA953" i="5"/>
  <c r="Z953" i="5"/>
  <c r="Y953" i="5"/>
  <c r="X953" i="5"/>
  <c r="W953" i="5"/>
  <c r="V953" i="5"/>
  <c r="U953" i="5"/>
  <c r="T953" i="5"/>
  <c r="AG952" i="5"/>
  <c r="AF952" i="5"/>
  <c r="AE952" i="5"/>
  <c r="AD952" i="5"/>
  <c r="AC952" i="5"/>
  <c r="AB952" i="5"/>
  <c r="AA952" i="5"/>
  <c r="Z952" i="5"/>
  <c r="Y952" i="5"/>
  <c r="X952" i="5"/>
  <c r="W952" i="5"/>
  <c r="V952" i="5"/>
  <c r="U952" i="5"/>
  <c r="T952" i="5"/>
  <c r="AG951" i="5"/>
  <c r="AF951" i="5"/>
  <c r="AE951" i="5"/>
  <c r="AD951" i="5"/>
  <c r="AC951" i="5"/>
  <c r="AB951" i="5"/>
  <c r="AA951" i="5"/>
  <c r="Z951" i="5"/>
  <c r="Y951" i="5"/>
  <c r="X951" i="5"/>
  <c r="W951" i="5"/>
  <c r="V951" i="5"/>
  <c r="U951" i="5"/>
  <c r="T951" i="5"/>
  <c r="AG950" i="5"/>
  <c r="AF950" i="5"/>
  <c r="AE950" i="5"/>
  <c r="AD950" i="5"/>
  <c r="AC950" i="5"/>
  <c r="AB950" i="5"/>
  <c r="AA950" i="5"/>
  <c r="Z950" i="5"/>
  <c r="Y950" i="5"/>
  <c r="X950" i="5"/>
  <c r="W950" i="5"/>
  <c r="V950" i="5"/>
  <c r="U950" i="5"/>
  <c r="T950" i="5"/>
  <c r="AG949" i="5"/>
  <c r="AF949" i="5"/>
  <c r="AE949" i="5"/>
  <c r="AD949" i="5"/>
  <c r="AC949" i="5"/>
  <c r="AB949" i="5"/>
  <c r="AA949" i="5"/>
  <c r="Z949" i="5"/>
  <c r="Y949" i="5"/>
  <c r="X949" i="5"/>
  <c r="W949" i="5"/>
  <c r="V949" i="5"/>
  <c r="U949" i="5"/>
  <c r="T949" i="5"/>
  <c r="AG948" i="5"/>
  <c r="AF948" i="5"/>
  <c r="AE948" i="5"/>
  <c r="AD948" i="5"/>
  <c r="AC948" i="5"/>
  <c r="AB948" i="5"/>
  <c r="AA948" i="5"/>
  <c r="Z948" i="5"/>
  <c r="Y948" i="5"/>
  <c r="X948" i="5"/>
  <c r="W948" i="5"/>
  <c r="V948" i="5"/>
  <c r="U948" i="5"/>
  <c r="T948" i="5"/>
  <c r="AG947" i="5"/>
  <c r="AF947" i="5"/>
  <c r="AE947" i="5"/>
  <c r="AD947" i="5"/>
  <c r="AC947" i="5"/>
  <c r="AB947" i="5"/>
  <c r="AA947" i="5"/>
  <c r="Z947" i="5"/>
  <c r="Y947" i="5"/>
  <c r="X947" i="5"/>
  <c r="W947" i="5"/>
  <c r="V947" i="5"/>
  <c r="U947" i="5"/>
  <c r="T947" i="5"/>
  <c r="AG946" i="5"/>
  <c r="AF946" i="5"/>
  <c r="AE946" i="5"/>
  <c r="AD946" i="5"/>
  <c r="AC946" i="5"/>
  <c r="AB946" i="5"/>
  <c r="AA946" i="5"/>
  <c r="Z946" i="5"/>
  <c r="Y946" i="5"/>
  <c r="X946" i="5"/>
  <c r="W946" i="5"/>
  <c r="V946" i="5"/>
  <c r="U946" i="5"/>
  <c r="T946" i="5"/>
  <c r="AG945" i="5"/>
  <c r="AF945" i="5"/>
  <c r="AE945" i="5"/>
  <c r="AD945" i="5"/>
  <c r="AC945" i="5"/>
  <c r="AB945" i="5"/>
  <c r="AA945" i="5"/>
  <c r="Z945" i="5"/>
  <c r="Y945" i="5"/>
  <c r="X945" i="5"/>
  <c r="W945" i="5"/>
  <c r="V945" i="5"/>
  <c r="U945" i="5"/>
  <c r="T945" i="5"/>
  <c r="AG944" i="5"/>
  <c r="AF944" i="5"/>
  <c r="AE944" i="5"/>
  <c r="AD944" i="5"/>
  <c r="AC944" i="5"/>
  <c r="AB944" i="5"/>
  <c r="AA944" i="5"/>
  <c r="Z944" i="5"/>
  <c r="Y944" i="5"/>
  <c r="X944" i="5"/>
  <c r="W944" i="5"/>
  <c r="V944" i="5"/>
  <c r="U944" i="5"/>
  <c r="T944" i="5"/>
  <c r="AG943" i="5"/>
  <c r="AF943" i="5"/>
  <c r="AE943" i="5"/>
  <c r="AD943" i="5"/>
  <c r="AC943" i="5"/>
  <c r="AB943" i="5"/>
  <c r="AA943" i="5"/>
  <c r="Z943" i="5"/>
  <c r="Y943" i="5"/>
  <c r="X943" i="5"/>
  <c r="W943" i="5"/>
  <c r="V943" i="5"/>
  <c r="U943" i="5"/>
  <c r="T943" i="5"/>
  <c r="AG942" i="5"/>
  <c r="AF942" i="5"/>
  <c r="AE942" i="5"/>
  <c r="AD942" i="5"/>
  <c r="AC942" i="5"/>
  <c r="AB942" i="5"/>
  <c r="AA942" i="5"/>
  <c r="Z942" i="5"/>
  <c r="Y942" i="5"/>
  <c r="X942" i="5"/>
  <c r="W942" i="5"/>
  <c r="V942" i="5"/>
  <c r="U942" i="5"/>
  <c r="T942" i="5"/>
  <c r="AG941" i="5"/>
  <c r="AF941" i="5"/>
  <c r="AE941" i="5"/>
  <c r="AD941" i="5"/>
  <c r="AC941" i="5"/>
  <c r="AB941" i="5"/>
  <c r="AA941" i="5"/>
  <c r="Z941" i="5"/>
  <c r="Y941" i="5"/>
  <c r="X941" i="5"/>
  <c r="W941" i="5"/>
  <c r="V941" i="5"/>
  <c r="U941" i="5"/>
  <c r="T941" i="5"/>
  <c r="AG940" i="5"/>
  <c r="AF940" i="5"/>
  <c r="AE940" i="5"/>
  <c r="AD940" i="5"/>
  <c r="AC940" i="5"/>
  <c r="AB940" i="5"/>
  <c r="AA940" i="5"/>
  <c r="Z940" i="5"/>
  <c r="Y940" i="5"/>
  <c r="X940" i="5"/>
  <c r="W940" i="5"/>
  <c r="V940" i="5"/>
  <c r="U940" i="5"/>
  <c r="T940" i="5"/>
  <c r="AG939" i="5"/>
  <c r="AF939" i="5"/>
  <c r="AE939" i="5"/>
  <c r="AD939" i="5"/>
  <c r="AC939" i="5"/>
  <c r="AB939" i="5"/>
  <c r="AA939" i="5"/>
  <c r="Z939" i="5"/>
  <c r="Y939" i="5"/>
  <c r="X939" i="5"/>
  <c r="W939" i="5"/>
  <c r="V939" i="5"/>
  <c r="U939" i="5"/>
  <c r="T939" i="5"/>
  <c r="AG938" i="5"/>
  <c r="AF938" i="5"/>
  <c r="AE938" i="5"/>
  <c r="AD938" i="5"/>
  <c r="AC938" i="5"/>
  <c r="AB938" i="5"/>
  <c r="AA938" i="5"/>
  <c r="Z938" i="5"/>
  <c r="Y938" i="5"/>
  <c r="X938" i="5"/>
  <c r="W938" i="5"/>
  <c r="V938" i="5"/>
  <c r="U938" i="5"/>
  <c r="T938" i="5"/>
  <c r="AG937" i="5"/>
  <c r="AF937" i="5"/>
  <c r="AE937" i="5"/>
  <c r="AD937" i="5"/>
  <c r="AC937" i="5"/>
  <c r="AB937" i="5"/>
  <c r="AA937" i="5"/>
  <c r="Z937" i="5"/>
  <c r="Y937" i="5"/>
  <c r="X937" i="5"/>
  <c r="W937" i="5"/>
  <c r="V937" i="5"/>
  <c r="U937" i="5"/>
  <c r="T937" i="5"/>
  <c r="AG936" i="5"/>
  <c r="AF936" i="5"/>
  <c r="AE936" i="5"/>
  <c r="AD936" i="5"/>
  <c r="AC936" i="5"/>
  <c r="AB936" i="5"/>
  <c r="AA936" i="5"/>
  <c r="Z936" i="5"/>
  <c r="Y936" i="5"/>
  <c r="X936" i="5"/>
  <c r="W936" i="5"/>
  <c r="V936" i="5"/>
  <c r="U936" i="5"/>
  <c r="T936" i="5"/>
  <c r="AG935" i="5"/>
  <c r="AF935" i="5"/>
  <c r="AE935" i="5"/>
  <c r="AD935" i="5"/>
  <c r="AC935" i="5"/>
  <c r="AB935" i="5"/>
  <c r="AA935" i="5"/>
  <c r="Z935" i="5"/>
  <c r="Y935" i="5"/>
  <c r="X935" i="5"/>
  <c r="W935" i="5"/>
  <c r="V935" i="5"/>
  <c r="U935" i="5"/>
  <c r="T935" i="5"/>
  <c r="AG934" i="5"/>
  <c r="AF934" i="5"/>
  <c r="AE934" i="5"/>
  <c r="AD934" i="5"/>
  <c r="AC934" i="5"/>
  <c r="AB934" i="5"/>
  <c r="AA934" i="5"/>
  <c r="Z934" i="5"/>
  <c r="Y934" i="5"/>
  <c r="X934" i="5"/>
  <c r="W934" i="5"/>
  <c r="V934" i="5"/>
  <c r="U934" i="5"/>
  <c r="T934" i="5"/>
  <c r="AG933" i="5"/>
  <c r="AF933" i="5"/>
  <c r="AE933" i="5"/>
  <c r="AD933" i="5"/>
  <c r="AC933" i="5"/>
  <c r="AB933" i="5"/>
  <c r="AA933" i="5"/>
  <c r="Z933" i="5"/>
  <c r="Y933" i="5"/>
  <c r="X933" i="5"/>
  <c r="W933" i="5"/>
  <c r="V933" i="5"/>
  <c r="U933" i="5"/>
  <c r="T933" i="5"/>
  <c r="AG932" i="5"/>
  <c r="AF932" i="5"/>
  <c r="AE932" i="5"/>
  <c r="AD932" i="5"/>
  <c r="AC932" i="5"/>
  <c r="AB932" i="5"/>
  <c r="AA932" i="5"/>
  <c r="Z932" i="5"/>
  <c r="Y932" i="5"/>
  <c r="X932" i="5"/>
  <c r="W932" i="5"/>
  <c r="V932" i="5"/>
  <c r="U932" i="5"/>
  <c r="T932" i="5"/>
  <c r="AG931" i="5"/>
  <c r="AF931" i="5"/>
  <c r="AE931" i="5"/>
  <c r="AD931" i="5"/>
  <c r="AC931" i="5"/>
  <c r="AB931" i="5"/>
  <c r="AA931" i="5"/>
  <c r="Z931" i="5"/>
  <c r="Y931" i="5"/>
  <c r="X931" i="5"/>
  <c r="W931" i="5"/>
  <c r="V931" i="5"/>
  <c r="U931" i="5"/>
  <c r="T931" i="5"/>
  <c r="AG930" i="5"/>
  <c r="AF930" i="5"/>
  <c r="AE930" i="5"/>
  <c r="AD930" i="5"/>
  <c r="AC930" i="5"/>
  <c r="AB930" i="5"/>
  <c r="AA930" i="5"/>
  <c r="Z930" i="5"/>
  <c r="Y930" i="5"/>
  <c r="X930" i="5"/>
  <c r="W930" i="5"/>
  <c r="V930" i="5"/>
  <c r="U930" i="5"/>
  <c r="T930" i="5"/>
  <c r="AG929" i="5"/>
  <c r="AF929" i="5"/>
  <c r="AE929" i="5"/>
  <c r="AD929" i="5"/>
  <c r="AC929" i="5"/>
  <c r="AB929" i="5"/>
  <c r="AA929" i="5"/>
  <c r="Z929" i="5"/>
  <c r="Y929" i="5"/>
  <c r="X929" i="5"/>
  <c r="W929" i="5"/>
  <c r="V929" i="5"/>
  <c r="U929" i="5"/>
  <c r="T929" i="5"/>
  <c r="AG928" i="5"/>
  <c r="AF928" i="5"/>
  <c r="AE928" i="5"/>
  <c r="AD928" i="5"/>
  <c r="AC928" i="5"/>
  <c r="AB928" i="5"/>
  <c r="AA928" i="5"/>
  <c r="Z928" i="5"/>
  <c r="Y928" i="5"/>
  <c r="X928" i="5"/>
  <c r="W928" i="5"/>
  <c r="V928" i="5"/>
  <c r="U928" i="5"/>
  <c r="T928" i="5"/>
  <c r="AG927" i="5"/>
  <c r="AF927" i="5"/>
  <c r="AE927" i="5"/>
  <c r="AD927" i="5"/>
  <c r="AC927" i="5"/>
  <c r="AB927" i="5"/>
  <c r="AA927" i="5"/>
  <c r="Z927" i="5"/>
  <c r="Y927" i="5"/>
  <c r="X927" i="5"/>
  <c r="W927" i="5"/>
  <c r="V927" i="5"/>
  <c r="U927" i="5"/>
  <c r="T927" i="5"/>
  <c r="AG926" i="5"/>
  <c r="AF926" i="5"/>
  <c r="AE926" i="5"/>
  <c r="AD926" i="5"/>
  <c r="AC926" i="5"/>
  <c r="AB926" i="5"/>
  <c r="AA926" i="5"/>
  <c r="Z926" i="5"/>
  <c r="Y926" i="5"/>
  <c r="X926" i="5"/>
  <c r="W926" i="5"/>
  <c r="V926" i="5"/>
  <c r="U926" i="5"/>
  <c r="T926" i="5"/>
  <c r="AG925" i="5"/>
  <c r="AF925" i="5"/>
  <c r="AE925" i="5"/>
  <c r="AD925" i="5"/>
  <c r="AC925" i="5"/>
  <c r="AB925" i="5"/>
  <c r="AA925" i="5"/>
  <c r="Z925" i="5"/>
  <c r="Y925" i="5"/>
  <c r="X925" i="5"/>
  <c r="W925" i="5"/>
  <c r="V925" i="5"/>
  <c r="U925" i="5"/>
  <c r="T925" i="5"/>
  <c r="AG924" i="5"/>
  <c r="AF924" i="5"/>
  <c r="AE924" i="5"/>
  <c r="AD924" i="5"/>
  <c r="AC924" i="5"/>
  <c r="AB924" i="5"/>
  <c r="AA924" i="5"/>
  <c r="Z924" i="5"/>
  <c r="Y924" i="5"/>
  <c r="X924" i="5"/>
  <c r="W924" i="5"/>
  <c r="V924" i="5"/>
  <c r="U924" i="5"/>
  <c r="T924" i="5"/>
  <c r="AG923" i="5"/>
  <c r="AF923" i="5"/>
  <c r="AE923" i="5"/>
  <c r="AD923" i="5"/>
  <c r="AC923" i="5"/>
  <c r="AB923" i="5"/>
  <c r="AA923" i="5"/>
  <c r="Z923" i="5"/>
  <c r="Y923" i="5"/>
  <c r="X923" i="5"/>
  <c r="W923" i="5"/>
  <c r="V923" i="5"/>
  <c r="U923" i="5"/>
  <c r="T923" i="5"/>
  <c r="AG922" i="5"/>
  <c r="AF922" i="5"/>
  <c r="AE922" i="5"/>
  <c r="AD922" i="5"/>
  <c r="AC922" i="5"/>
  <c r="AB922" i="5"/>
  <c r="AA922" i="5"/>
  <c r="Z922" i="5"/>
  <c r="Y922" i="5"/>
  <c r="X922" i="5"/>
  <c r="W922" i="5"/>
  <c r="V922" i="5"/>
  <c r="U922" i="5"/>
  <c r="T922" i="5"/>
  <c r="AG921" i="5"/>
  <c r="AF921" i="5"/>
  <c r="AE921" i="5"/>
  <c r="AD921" i="5"/>
  <c r="AC921" i="5"/>
  <c r="AB921" i="5"/>
  <c r="AA921" i="5"/>
  <c r="Z921" i="5"/>
  <c r="Y921" i="5"/>
  <c r="X921" i="5"/>
  <c r="W921" i="5"/>
  <c r="V921" i="5"/>
  <c r="U921" i="5"/>
  <c r="T921" i="5"/>
  <c r="AG920" i="5"/>
  <c r="AF920" i="5"/>
  <c r="AE920" i="5"/>
  <c r="AD920" i="5"/>
  <c r="AC920" i="5"/>
  <c r="AB920" i="5"/>
  <c r="AA920" i="5"/>
  <c r="Z920" i="5"/>
  <c r="Y920" i="5"/>
  <c r="X920" i="5"/>
  <c r="W920" i="5"/>
  <c r="V920" i="5"/>
  <c r="U920" i="5"/>
  <c r="T920" i="5"/>
  <c r="AG919" i="5"/>
  <c r="AF919" i="5"/>
  <c r="AE919" i="5"/>
  <c r="AD919" i="5"/>
  <c r="AC919" i="5"/>
  <c r="AB919" i="5"/>
  <c r="AA919" i="5"/>
  <c r="Z919" i="5"/>
  <c r="Y919" i="5"/>
  <c r="X919" i="5"/>
  <c r="W919" i="5"/>
  <c r="V919" i="5"/>
  <c r="U919" i="5"/>
  <c r="T919" i="5"/>
  <c r="AG918" i="5"/>
  <c r="AF918" i="5"/>
  <c r="AE918" i="5"/>
  <c r="AD918" i="5"/>
  <c r="AC918" i="5"/>
  <c r="AB918" i="5"/>
  <c r="AA918" i="5"/>
  <c r="Z918" i="5"/>
  <c r="Y918" i="5"/>
  <c r="X918" i="5"/>
  <c r="W918" i="5"/>
  <c r="V918" i="5"/>
  <c r="U918" i="5"/>
  <c r="T918" i="5"/>
  <c r="AG917" i="5"/>
  <c r="AF917" i="5"/>
  <c r="AE917" i="5"/>
  <c r="AD917" i="5"/>
  <c r="AC917" i="5"/>
  <c r="AB917" i="5"/>
  <c r="AA917" i="5"/>
  <c r="Z917" i="5"/>
  <c r="Y917" i="5"/>
  <c r="X917" i="5"/>
  <c r="W917" i="5"/>
  <c r="V917" i="5"/>
  <c r="U917" i="5"/>
  <c r="T917" i="5"/>
  <c r="AG916" i="5"/>
  <c r="AF916" i="5"/>
  <c r="AE916" i="5"/>
  <c r="AD916" i="5"/>
  <c r="AC916" i="5"/>
  <c r="AB916" i="5"/>
  <c r="AA916" i="5"/>
  <c r="Z916" i="5"/>
  <c r="Y916" i="5"/>
  <c r="X916" i="5"/>
  <c r="W916" i="5"/>
  <c r="V916" i="5"/>
  <c r="U916" i="5"/>
  <c r="T916" i="5"/>
  <c r="AG915" i="5"/>
  <c r="AF915" i="5"/>
  <c r="AE915" i="5"/>
  <c r="AD915" i="5"/>
  <c r="AC915" i="5"/>
  <c r="AB915" i="5"/>
  <c r="AA915" i="5"/>
  <c r="Z915" i="5"/>
  <c r="Y915" i="5"/>
  <c r="X915" i="5"/>
  <c r="W915" i="5"/>
  <c r="V915" i="5"/>
  <c r="U915" i="5"/>
  <c r="T915" i="5"/>
  <c r="AG914" i="5"/>
  <c r="AF914" i="5"/>
  <c r="AE914" i="5"/>
  <c r="AD914" i="5"/>
  <c r="AC914" i="5"/>
  <c r="AB914" i="5"/>
  <c r="AA914" i="5"/>
  <c r="Z914" i="5"/>
  <c r="Y914" i="5"/>
  <c r="X914" i="5"/>
  <c r="W914" i="5"/>
  <c r="V914" i="5"/>
  <c r="U914" i="5"/>
  <c r="T914" i="5"/>
  <c r="AG913" i="5"/>
  <c r="AF913" i="5"/>
  <c r="AE913" i="5"/>
  <c r="AD913" i="5"/>
  <c r="AC913" i="5"/>
  <c r="AB913" i="5"/>
  <c r="AA913" i="5"/>
  <c r="Z913" i="5"/>
  <c r="Y913" i="5"/>
  <c r="X913" i="5"/>
  <c r="W913" i="5"/>
  <c r="V913" i="5"/>
  <c r="U913" i="5"/>
  <c r="T913" i="5"/>
  <c r="AG912" i="5"/>
  <c r="AF912" i="5"/>
  <c r="AE912" i="5"/>
  <c r="AD912" i="5"/>
  <c r="AC912" i="5"/>
  <c r="AB912" i="5"/>
  <c r="AA912" i="5"/>
  <c r="Z912" i="5"/>
  <c r="Y912" i="5"/>
  <c r="X912" i="5"/>
  <c r="W912" i="5"/>
  <c r="V912" i="5"/>
  <c r="U912" i="5"/>
  <c r="T912" i="5"/>
  <c r="AG911" i="5"/>
  <c r="AF911" i="5"/>
  <c r="AE911" i="5"/>
  <c r="AD911" i="5"/>
  <c r="AC911" i="5"/>
  <c r="AB911" i="5"/>
  <c r="AA911" i="5"/>
  <c r="Z911" i="5"/>
  <c r="Y911" i="5"/>
  <c r="X911" i="5"/>
  <c r="W911" i="5"/>
  <c r="V911" i="5"/>
  <c r="U911" i="5"/>
  <c r="T911" i="5"/>
  <c r="AG910" i="5"/>
  <c r="AF910" i="5"/>
  <c r="AE910" i="5"/>
  <c r="AD910" i="5"/>
  <c r="AC910" i="5"/>
  <c r="AB910" i="5"/>
  <c r="AA910" i="5"/>
  <c r="Z910" i="5"/>
  <c r="Y910" i="5"/>
  <c r="X910" i="5"/>
  <c r="W910" i="5"/>
  <c r="V910" i="5"/>
  <c r="U910" i="5"/>
  <c r="T910" i="5"/>
  <c r="AG909" i="5"/>
  <c r="AF909" i="5"/>
  <c r="AE909" i="5"/>
  <c r="AD909" i="5"/>
  <c r="AC909" i="5"/>
  <c r="AB909" i="5"/>
  <c r="AA909" i="5"/>
  <c r="Z909" i="5"/>
  <c r="Y909" i="5"/>
  <c r="X909" i="5"/>
  <c r="W909" i="5"/>
  <c r="V909" i="5"/>
  <c r="U909" i="5"/>
  <c r="T909" i="5"/>
  <c r="AG908" i="5"/>
  <c r="AF908" i="5"/>
  <c r="AE908" i="5"/>
  <c r="AD908" i="5"/>
  <c r="AC908" i="5"/>
  <c r="AB908" i="5"/>
  <c r="AA908" i="5"/>
  <c r="Z908" i="5"/>
  <c r="Y908" i="5"/>
  <c r="X908" i="5"/>
  <c r="W908" i="5"/>
  <c r="V908" i="5"/>
  <c r="U908" i="5"/>
  <c r="T908" i="5"/>
  <c r="AG907" i="5"/>
  <c r="AF907" i="5"/>
  <c r="AE907" i="5"/>
  <c r="AD907" i="5"/>
  <c r="AC907" i="5"/>
  <c r="AB907" i="5"/>
  <c r="AA907" i="5"/>
  <c r="Z907" i="5"/>
  <c r="Y907" i="5"/>
  <c r="X907" i="5"/>
  <c r="W907" i="5"/>
  <c r="V907" i="5"/>
  <c r="U907" i="5"/>
  <c r="T907" i="5"/>
  <c r="AG906" i="5"/>
  <c r="AF906" i="5"/>
  <c r="AE906" i="5"/>
  <c r="AD906" i="5"/>
  <c r="AC906" i="5"/>
  <c r="AB906" i="5"/>
  <c r="AA906" i="5"/>
  <c r="Z906" i="5"/>
  <c r="Y906" i="5"/>
  <c r="X906" i="5"/>
  <c r="W906" i="5"/>
  <c r="V906" i="5"/>
  <c r="U906" i="5"/>
  <c r="T906" i="5"/>
  <c r="AG905" i="5"/>
  <c r="AF905" i="5"/>
  <c r="AE905" i="5"/>
  <c r="AD905" i="5"/>
  <c r="AC905" i="5"/>
  <c r="AB905" i="5"/>
  <c r="AA905" i="5"/>
  <c r="Z905" i="5"/>
  <c r="Y905" i="5"/>
  <c r="X905" i="5"/>
  <c r="W905" i="5"/>
  <c r="V905" i="5"/>
  <c r="U905" i="5"/>
  <c r="T905" i="5"/>
  <c r="AG904" i="5"/>
  <c r="AF904" i="5"/>
  <c r="AE904" i="5"/>
  <c r="AD904" i="5"/>
  <c r="AC904" i="5"/>
  <c r="AB904" i="5"/>
  <c r="AA904" i="5"/>
  <c r="Z904" i="5"/>
  <c r="Y904" i="5"/>
  <c r="X904" i="5"/>
  <c r="W904" i="5"/>
  <c r="V904" i="5"/>
  <c r="U904" i="5"/>
  <c r="T904" i="5"/>
  <c r="AG903" i="5"/>
  <c r="AF903" i="5"/>
  <c r="AE903" i="5"/>
  <c r="AD903" i="5"/>
  <c r="AC903" i="5"/>
  <c r="AB903" i="5"/>
  <c r="AA903" i="5"/>
  <c r="Z903" i="5"/>
  <c r="Y903" i="5"/>
  <c r="X903" i="5"/>
  <c r="W903" i="5"/>
  <c r="V903" i="5"/>
  <c r="U903" i="5"/>
  <c r="T903" i="5"/>
  <c r="AG902" i="5"/>
  <c r="AF902" i="5"/>
  <c r="AE902" i="5"/>
  <c r="AD902" i="5"/>
  <c r="AC902" i="5"/>
  <c r="AB902" i="5"/>
  <c r="AA902" i="5"/>
  <c r="Z902" i="5"/>
  <c r="Y902" i="5"/>
  <c r="X902" i="5"/>
  <c r="W902" i="5"/>
  <c r="V902" i="5"/>
  <c r="U902" i="5"/>
  <c r="T902" i="5"/>
  <c r="AG901" i="5"/>
  <c r="AF901" i="5"/>
  <c r="AE901" i="5"/>
  <c r="AD901" i="5"/>
  <c r="AC901" i="5"/>
  <c r="AB901" i="5"/>
  <c r="AA901" i="5"/>
  <c r="Z901" i="5"/>
  <c r="Y901" i="5"/>
  <c r="X901" i="5"/>
  <c r="W901" i="5"/>
  <c r="V901" i="5"/>
  <c r="U901" i="5"/>
  <c r="T901" i="5"/>
  <c r="AG900" i="5"/>
  <c r="AF900" i="5"/>
  <c r="AE900" i="5"/>
  <c r="AD900" i="5"/>
  <c r="AC900" i="5"/>
  <c r="AB900" i="5"/>
  <c r="AA900" i="5"/>
  <c r="Z900" i="5"/>
  <c r="Y900" i="5"/>
  <c r="X900" i="5"/>
  <c r="W900" i="5"/>
  <c r="V900" i="5"/>
  <c r="U900" i="5"/>
  <c r="T900" i="5"/>
  <c r="AG899" i="5"/>
  <c r="AF899" i="5"/>
  <c r="AE899" i="5"/>
  <c r="AD899" i="5"/>
  <c r="AC899" i="5"/>
  <c r="AB899" i="5"/>
  <c r="AA899" i="5"/>
  <c r="Z899" i="5"/>
  <c r="Y899" i="5"/>
  <c r="X899" i="5"/>
  <c r="W899" i="5"/>
  <c r="V899" i="5"/>
  <c r="U899" i="5"/>
  <c r="T899" i="5"/>
  <c r="AG898" i="5"/>
  <c r="AF898" i="5"/>
  <c r="AE898" i="5"/>
  <c r="AD898" i="5"/>
  <c r="AC898" i="5"/>
  <c r="AB898" i="5"/>
  <c r="AA898" i="5"/>
  <c r="Z898" i="5"/>
  <c r="Y898" i="5"/>
  <c r="X898" i="5"/>
  <c r="W898" i="5"/>
  <c r="V898" i="5"/>
  <c r="U898" i="5"/>
  <c r="T898" i="5"/>
  <c r="AG897" i="5"/>
  <c r="AF897" i="5"/>
  <c r="AE897" i="5"/>
  <c r="AD897" i="5"/>
  <c r="AC897" i="5"/>
  <c r="AB897" i="5"/>
  <c r="AA897" i="5"/>
  <c r="Z897" i="5"/>
  <c r="Y897" i="5"/>
  <c r="X897" i="5"/>
  <c r="W897" i="5"/>
  <c r="V897" i="5"/>
  <c r="U897" i="5"/>
  <c r="T897" i="5"/>
  <c r="AG896" i="5"/>
  <c r="AF896" i="5"/>
  <c r="AE896" i="5"/>
  <c r="AD896" i="5"/>
  <c r="AC896" i="5"/>
  <c r="AB896" i="5"/>
  <c r="AA896" i="5"/>
  <c r="Z896" i="5"/>
  <c r="Y896" i="5"/>
  <c r="X896" i="5"/>
  <c r="W896" i="5"/>
  <c r="V896" i="5"/>
  <c r="U896" i="5"/>
  <c r="T896" i="5"/>
  <c r="AG895" i="5"/>
  <c r="AF895" i="5"/>
  <c r="AE895" i="5"/>
  <c r="AD895" i="5"/>
  <c r="AC895" i="5"/>
  <c r="AB895" i="5"/>
  <c r="AA895" i="5"/>
  <c r="Z895" i="5"/>
  <c r="Y895" i="5"/>
  <c r="X895" i="5"/>
  <c r="W895" i="5"/>
  <c r="V895" i="5"/>
  <c r="U895" i="5"/>
  <c r="T895" i="5"/>
  <c r="AG894" i="5"/>
  <c r="AF894" i="5"/>
  <c r="AE894" i="5"/>
  <c r="AD894" i="5"/>
  <c r="AC894" i="5"/>
  <c r="AB894" i="5"/>
  <c r="AA894" i="5"/>
  <c r="Z894" i="5"/>
  <c r="Y894" i="5"/>
  <c r="X894" i="5"/>
  <c r="W894" i="5"/>
  <c r="V894" i="5"/>
  <c r="U894" i="5"/>
  <c r="T894" i="5"/>
  <c r="AG893" i="5"/>
  <c r="AF893" i="5"/>
  <c r="AE893" i="5"/>
  <c r="AD893" i="5"/>
  <c r="AC893" i="5"/>
  <c r="AB893" i="5"/>
  <c r="AA893" i="5"/>
  <c r="Z893" i="5"/>
  <c r="Y893" i="5"/>
  <c r="X893" i="5"/>
  <c r="W893" i="5"/>
  <c r="V893" i="5"/>
  <c r="U893" i="5"/>
  <c r="T893" i="5"/>
  <c r="AG892" i="5"/>
  <c r="AF892" i="5"/>
  <c r="AE892" i="5"/>
  <c r="AD892" i="5"/>
  <c r="AC892" i="5"/>
  <c r="AB892" i="5"/>
  <c r="AA892" i="5"/>
  <c r="Z892" i="5"/>
  <c r="Y892" i="5"/>
  <c r="X892" i="5"/>
  <c r="W892" i="5"/>
  <c r="V892" i="5"/>
  <c r="U892" i="5"/>
  <c r="T892" i="5"/>
  <c r="AG891" i="5"/>
  <c r="AF891" i="5"/>
  <c r="AE891" i="5"/>
  <c r="AD891" i="5"/>
  <c r="AC891" i="5"/>
  <c r="AB891" i="5"/>
  <c r="AA891" i="5"/>
  <c r="Z891" i="5"/>
  <c r="Y891" i="5"/>
  <c r="X891" i="5"/>
  <c r="W891" i="5"/>
  <c r="V891" i="5"/>
  <c r="U891" i="5"/>
  <c r="T891" i="5"/>
  <c r="AG890" i="5"/>
  <c r="AF890" i="5"/>
  <c r="AE890" i="5"/>
  <c r="AD890" i="5"/>
  <c r="AC890" i="5"/>
  <c r="AB890" i="5"/>
  <c r="AA890" i="5"/>
  <c r="Z890" i="5"/>
  <c r="Y890" i="5"/>
  <c r="X890" i="5"/>
  <c r="W890" i="5"/>
  <c r="V890" i="5"/>
  <c r="U890" i="5"/>
  <c r="T890" i="5"/>
  <c r="AG889" i="5"/>
  <c r="AF889" i="5"/>
  <c r="AE889" i="5"/>
  <c r="AD889" i="5"/>
  <c r="AC889" i="5"/>
  <c r="AB889" i="5"/>
  <c r="AA889" i="5"/>
  <c r="Z889" i="5"/>
  <c r="Y889" i="5"/>
  <c r="X889" i="5"/>
  <c r="W889" i="5"/>
  <c r="V889" i="5"/>
  <c r="U889" i="5"/>
  <c r="T889" i="5"/>
  <c r="AG888" i="5"/>
  <c r="AF888" i="5"/>
  <c r="AE888" i="5"/>
  <c r="AD888" i="5"/>
  <c r="AC888" i="5"/>
  <c r="AB888" i="5"/>
  <c r="AA888" i="5"/>
  <c r="Z888" i="5"/>
  <c r="Y888" i="5"/>
  <c r="X888" i="5"/>
  <c r="W888" i="5"/>
  <c r="V888" i="5"/>
  <c r="U888" i="5"/>
  <c r="T888" i="5"/>
  <c r="AG887" i="5"/>
  <c r="AF887" i="5"/>
  <c r="AE887" i="5"/>
  <c r="AD887" i="5"/>
  <c r="AC887" i="5"/>
  <c r="AB887" i="5"/>
  <c r="AA887" i="5"/>
  <c r="Z887" i="5"/>
  <c r="Y887" i="5"/>
  <c r="X887" i="5"/>
  <c r="W887" i="5"/>
  <c r="V887" i="5"/>
  <c r="U887" i="5"/>
  <c r="T887" i="5"/>
  <c r="AG886" i="5"/>
  <c r="AF886" i="5"/>
  <c r="AE886" i="5"/>
  <c r="AD886" i="5"/>
  <c r="AC886" i="5"/>
  <c r="AB886" i="5"/>
  <c r="AA886" i="5"/>
  <c r="Z886" i="5"/>
  <c r="Y886" i="5"/>
  <c r="X886" i="5"/>
  <c r="W886" i="5"/>
  <c r="V886" i="5"/>
  <c r="U886" i="5"/>
  <c r="T886" i="5"/>
  <c r="AG885" i="5"/>
  <c r="AF885" i="5"/>
  <c r="AE885" i="5"/>
  <c r="AD885" i="5"/>
  <c r="AC885" i="5"/>
  <c r="AB885" i="5"/>
  <c r="AA885" i="5"/>
  <c r="Z885" i="5"/>
  <c r="Y885" i="5"/>
  <c r="X885" i="5"/>
  <c r="W885" i="5"/>
  <c r="V885" i="5"/>
  <c r="U885" i="5"/>
  <c r="T885" i="5"/>
  <c r="AG884" i="5"/>
  <c r="AF884" i="5"/>
  <c r="AE884" i="5"/>
  <c r="AD884" i="5"/>
  <c r="AC884" i="5"/>
  <c r="AB884" i="5"/>
  <c r="AA884" i="5"/>
  <c r="Z884" i="5"/>
  <c r="Y884" i="5"/>
  <c r="X884" i="5"/>
  <c r="W884" i="5"/>
  <c r="V884" i="5"/>
  <c r="U884" i="5"/>
  <c r="T884" i="5"/>
  <c r="AG883" i="5"/>
  <c r="AF883" i="5"/>
  <c r="AE883" i="5"/>
  <c r="AD883" i="5"/>
  <c r="AC883" i="5"/>
  <c r="AB883" i="5"/>
  <c r="AA883" i="5"/>
  <c r="Z883" i="5"/>
  <c r="Y883" i="5"/>
  <c r="X883" i="5"/>
  <c r="W883" i="5"/>
  <c r="V883" i="5"/>
  <c r="U883" i="5"/>
  <c r="T883" i="5"/>
  <c r="AG882" i="5"/>
  <c r="AF882" i="5"/>
  <c r="AE882" i="5"/>
  <c r="AD882" i="5"/>
  <c r="AC882" i="5"/>
  <c r="AB882" i="5"/>
  <c r="AA882" i="5"/>
  <c r="Z882" i="5"/>
  <c r="Y882" i="5"/>
  <c r="X882" i="5"/>
  <c r="W882" i="5"/>
  <c r="V882" i="5"/>
  <c r="U882" i="5"/>
  <c r="T882" i="5"/>
  <c r="AG881" i="5"/>
  <c r="AF881" i="5"/>
  <c r="AE881" i="5"/>
  <c r="AD881" i="5"/>
  <c r="AC881" i="5"/>
  <c r="AB881" i="5"/>
  <c r="AA881" i="5"/>
  <c r="Z881" i="5"/>
  <c r="Y881" i="5"/>
  <c r="X881" i="5"/>
  <c r="W881" i="5"/>
  <c r="V881" i="5"/>
  <c r="U881" i="5"/>
  <c r="T881" i="5"/>
  <c r="AG880" i="5"/>
  <c r="AF880" i="5"/>
  <c r="AE880" i="5"/>
  <c r="AD880" i="5"/>
  <c r="AC880" i="5"/>
  <c r="AB880" i="5"/>
  <c r="AA880" i="5"/>
  <c r="Z880" i="5"/>
  <c r="Y880" i="5"/>
  <c r="X880" i="5"/>
  <c r="W880" i="5"/>
  <c r="V880" i="5"/>
  <c r="U880" i="5"/>
  <c r="T880" i="5"/>
  <c r="AG879" i="5"/>
  <c r="AF879" i="5"/>
  <c r="AE879" i="5"/>
  <c r="AD879" i="5"/>
  <c r="AC879" i="5"/>
  <c r="AB879" i="5"/>
  <c r="AA879" i="5"/>
  <c r="Z879" i="5"/>
  <c r="Y879" i="5"/>
  <c r="X879" i="5"/>
  <c r="W879" i="5"/>
  <c r="V879" i="5"/>
  <c r="U879" i="5"/>
  <c r="T879" i="5"/>
  <c r="AG878" i="5"/>
  <c r="AF878" i="5"/>
  <c r="AE878" i="5"/>
  <c r="AD878" i="5"/>
  <c r="AC878" i="5"/>
  <c r="AB878" i="5"/>
  <c r="AA878" i="5"/>
  <c r="Z878" i="5"/>
  <c r="Y878" i="5"/>
  <c r="X878" i="5"/>
  <c r="W878" i="5"/>
  <c r="V878" i="5"/>
  <c r="U878" i="5"/>
  <c r="T878" i="5"/>
  <c r="AG877" i="5"/>
  <c r="AF877" i="5"/>
  <c r="AE877" i="5"/>
  <c r="AD877" i="5"/>
  <c r="AC877" i="5"/>
  <c r="AB877" i="5"/>
  <c r="AA877" i="5"/>
  <c r="Z877" i="5"/>
  <c r="Y877" i="5"/>
  <c r="X877" i="5"/>
  <c r="W877" i="5"/>
  <c r="V877" i="5"/>
  <c r="U877" i="5"/>
  <c r="T877" i="5"/>
  <c r="AG876" i="5"/>
  <c r="AF876" i="5"/>
  <c r="AE876" i="5"/>
  <c r="AD876" i="5"/>
  <c r="AC876" i="5"/>
  <c r="AB876" i="5"/>
  <c r="AA876" i="5"/>
  <c r="Z876" i="5"/>
  <c r="Y876" i="5"/>
  <c r="X876" i="5"/>
  <c r="W876" i="5"/>
  <c r="V876" i="5"/>
  <c r="U876" i="5"/>
  <c r="T876" i="5"/>
  <c r="AG875" i="5"/>
  <c r="AF875" i="5"/>
  <c r="AE875" i="5"/>
  <c r="AD875" i="5"/>
  <c r="AC875" i="5"/>
  <c r="AB875" i="5"/>
  <c r="AA875" i="5"/>
  <c r="Z875" i="5"/>
  <c r="Y875" i="5"/>
  <c r="X875" i="5"/>
  <c r="W875" i="5"/>
  <c r="V875" i="5"/>
  <c r="U875" i="5"/>
  <c r="T875" i="5"/>
  <c r="AG874" i="5"/>
  <c r="AF874" i="5"/>
  <c r="AE874" i="5"/>
  <c r="AD874" i="5"/>
  <c r="AC874" i="5"/>
  <c r="AB874" i="5"/>
  <c r="AA874" i="5"/>
  <c r="Z874" i="5"/>
  <c r="Y874" i="5"/>
  <c r="X874" i="5"/>
  <c r="W874" i="5"/>
  <c r="V874" i="5"/>
  <c r="U874" i="5"/>
  <c r="T874" i="5"/>
  <c r="AG873" i="5"/>
  <c r="AF873" i="5"/>
  <c r="AE873" i="5"/>
  <c r="AD873" i="5"/>
  <c r="AC873" i="5"/>
  <c r="AB873" i="5"/>
  <c r="AA873" i="5"/>
  <c r="Z873" i="5"/>
  <c r="Y873" i="5"/>
  <c r="X873" i="5"/>
  <c r="W873" i="5"/>
  <c r="V873" i="5"/>
  <c r="U873" i="5"/>
  <c r="T873" i="5"/>
  <c r="AG872" i="5"/>
  <c r="AF872" i="5"/>
  <c r="AE872" i="5"/>
  <c r="AD872" i="5"/>
  <c r="AC872" i="5"/>
  <c r="AB872" i="5"/>
  <c r="AA872" i="5"/>
  <c r="Z872" i="5"/>
  <c r="Y872" i="5"/>
  <c r="X872" i="5"/>
  <c r="W872" i="5"/>
  <c r="V872" i="5"/>
  <c r="U872" i="5"/>
  <c r="T872" i="5"/>
  <c r="AG871" i="5"/>
  <c r="AF871" i="5"/>
  <c r="AE871" i="5"/>
  <c r="AD871" i="5"/>
  <c r="AC871" i="5"/>
  <c r="AB871" i="5"/>
  <c r="AA871" i="5"/>
  <c r="Z871" i="5"/>
  <c r="Y871" i="5"/>
  <c r="X871" i="5"/>
  <c r="W871" i="5"/>
  <c r="V871" i="5"/>
  <c r="U871" i="5"/>
  <c r="T871" i="5"/>
  <c r="AG870" i="5"/>
  <c r="AF870" i="5"/>
  <c r="AE870" i="5"/>
  <c r="AD870" i="5"/>
  <c r="AC870" i="5"/>
  <c r="AB870" i="5"/>
  <c r="AA870" i="5"/>
  <c r="Z870" i="5"/>
  <c r="Y870" i="5"/>
  <c r="X870" i="5"/>
  <c r="W870" i="5"/>
  <c r="V870" i="5"/>
  <c r="U870" i="5"/>
  <c r="T870" i="5"/>
  <c r="AG869" i="5"/>
  <c r="AF869" i="5"/>
  <c r="AE869" i="5"/>
  <c r="AD869" i="5"/>
  <c r="AC869" i="5"/>
  <c r="AB869" i="5"/>
  <c r="AA869" i="5"/>
  <c r="Z869" i="5"/>
  <c r="Y869" i="5"/>
  <c r="X869" i="5"/>
  <c r="W869" i="5"/>
  <c r="V869" i="5"/>
  <c r="U869" i="5"/>
  <c r="T869" i="5"/>
  <c r="AG868" i="5"/>
  <c r="AF868" i="5"/>
  <c r="AE868" i="5"/>
  <c r="AD868" i="5"/>
  <c r="AC868" i="5"/>
  <c r="AB868" i="5"/>
  <c r="AA868" i="5"/>
  <c r="Z868" i="5"/>
  <c r="Y868" i="5"/>
  <c r="X868" i="5"/>
  <c r="W868" i="5"/>
  <c r="V868" i="5"/>
  <c r="U868" i="5"/>
  <c r="T868" i="5"/>
  <c r="AG867" i="5"/>
  <c r="AF867" i="5"/>
  <c r="AE867" i="5"/>
  <c r="AD867" i="5"/>
  <c r="AC867" i="5"/>
  <c r="AB867" i="5"/>
  <c r="AA867" i="5"/>
  <c r="Z867" i="5"/>
  <c r="Y867" i="5"/>
  <c r="X867" i="5"/>
  <c r="W867" i="5"/>
  <c r="V867" i="5"/>
  <c r="U867" i="5"/>
  <c r="T867" i="5"/>
  <c r="AG866" i="5"/>
  <c r="AF866" i="5"/>
  <c r="AE866" i="5"/>
  <c r="AD866" i="5"/>
  <c r="AC866" i="5"/>
  <c r="AB866" i="5"/>
  <c r="AA866" i="5"/>
  <c r="Z866" i="5"/>
  <c r="Y866" i="5"/>
  <c r="X866" i="5"/>
  <c r="W866" i="5"/>
  <c r="V866" i="5"/>
  <c r="U866" i="5"/>
  <c r="T866" i="5"/>
  <c r="AG865" i="5"/>
  <c r="AF865" i="5"/>
  <c r="AE865" i="5"/>
  <c r="AD865" i="5"/>
  <c r="AC865" i="5"/>
  <c r="AB865" i="5"/>
  <c r="AA865" i="5"/>
  <c r="Z865" i="5"/>
  <c r="Y865" i="5"/>
  <c r="X865" i="5"/>
  <c r="W865" i="5"/>
  <c r="V865" i="5"/>
  <c r="U865" i="5"/>
  <c r="T865" i="5"/>
  <c r="AG864" i="5"/>
  <c r="AF864" i="5"/>
  <c r="AE864" i="5"/>
  <c r="AD864" i="5"/>
  <c r="AC864" i="5"/>
  <c r="AB864" i="5"/>
  <c r="AA864" i="5"/>
  <c r="Z864" i="5"/>
  <c r="Y864" i="5"/>
  <c r="X864" i="5"/>
  <c r="W864" i="5"/>
  <c r="V864" i="5"/>
  <c r="U864" i="5"/>
  <c r="T864" i="5"/>
  <c r="AG863" i="5"/>
  <c r="AF863" i="5"/>
  <c r="AE863" i="5"/>
  <c r="AD863" i="5"/>
  <c r="AC863" i="5"/>
  <c r="AB863" i="5"/>
  <c r="AA863" i="5"/>
  <c r="Z863" i="5"/>
  <c r="Y863" i="5"/>
  <c r="X863" i="5"/>
  <c r="W863" i="5"/>
  <c r="V863" i="5"/>
  <c r="U863" i="5"/>
  <c r="T863" i="5"/>
  <c r="AG862" i="5"/>
  <c r="AF862" i="5"/>
  <c r="AE862" i="5"/>
  <c r="AD862" i="5"/>
  <c r="AC862" i="5"/>
  <c r="AB862" i="5"/>
  <c r="AA862" i="5"/>
  <c r="Z862" i="5"/>
  <c r="Y862" i="5"/>
  <c r="X862" i="5"/>
  <c r="W862" i="5"/>
  <c r="V862" i="5"/>
  <c r="U862" i="5"/>
  <c r="T862" i="5"/>
  <c r="AG861" i="5"/>
  <c r="AF861" i="5"/>
  <c r="AE861" i="5"/>
  <c r="AD861" i="5"/>
  <c r="AC861" i="5"/>
  <c r="AB861" i="5"/>
  <c r="AA861" i="5"/>
  <c r="Z861" i="5"/>
  <c r="Y861" i="5"/>
  <c r="X861" i="5"/>
  <c r="W861" i="5"/>
  <c r="V861" i="5"/>
  <c r="U861" i="5"/>
  <c r="T861" i="5"/>
  <c r="AG860" i="5"/>
  <c r="AF860" i="5"/>
  <c r="AE860" i="5"/>
  <c r="AD860" i="5"/>
  <c r="AC860" i="5"/>
  <c r="AB860" i="5"/>
  <c r="AA860" i="5"/>
  <c r="Z860" i="5"/>
  <c r="Y860" i="5"/>
  <c r="X860" i="5"/>
  <c r="W860" i="5"/>
  <c r="V860" i="5"/>
  <c r="U860" i="5"/>
  <c r="T860" i="5"/>
  <c r="AG859" i="5"/>
  <c r="AF859" i="5"/>
  <c r="AE859" i="5"/>
  <c r="AD859" i="5"/>
  <c r="AC859" i="5"/>
  <c r="AB859" i="5"/>
  <c r="AA859" i="5"/>
  <c r="Z859" i="5"/>
  <c r="Y859" i="5"/>
  <c r="X859" i="5"/>
  <c r="W859" i="5"/>
  <c r="V859" i="5"/>
  <c r="U859" i="5"/>
  <c r="T859" i="5"/>
  <c r="AG858" i="5"/>
  <c r="AF858" i="5"/>
  <c r="AE858" i="5"/>
  <c r="AD858" i="5"/>
  <c r="AC858" i="5"/>
  <c r="AB858" i="5"/>
  <c r="AA858" i="5"/>
  <c r="Z858" i="5"/>
  <c r="Y858" i="5"/>
  <c r="X858" i="5"/>
  <c r="W858" i="5"/>
  <c r="V858" i="5"/>
  <c r="U858" i="5"/>
  <c r="T858" i="5"/>
  <c r="AG857" i="5"/>
  <c r="AF857" i="5"/>
  <c r="AE857" i="5"/>
  <c r="AD857" i="5"/>
  <c r="AC857" i="5"/>
  <c r="AB857" i="5"/>
  <c r="AA857" i="5"/>
  <c r="Z857" i="5"/>
  <c r="Y857" i="5"/>
  <c r="X857" i="5"/>
  <c r="W857" i="5"/>
  <c r="V857" i="5"/>
  <c r="U857" i="5"/>
  <c r="T857" i="5"/>
  <c r="AG856" i="5"/>
  <c r="AF856" i="5"/>
  <c r="AE856" i="5"/>
  <c r="AD856" i="5"/>
  <c r="AC856" i="5"/>
  <c r="AB856" i="5"/>
  <c r="AA856" i="5"/>
  <c r="Z856" i="5"/>
  <c r="Y856" i="5"/>
  <c r="X856" i="5"/>
  <c r="W856" i="5"/>
  <c r="V856" i="5"/>
  <c r="U856" i="5"/>
  <c r="T856" i="5"/>
  <c r="AG855" i="5"/>
  <c r="AF855" i="5"/>
  <c r="AE855" i="5"/>
  <c r="AD855" i="5"/>
  <c r="AC855" i="5"/>
  <c r="AB855" i="5"/>
  <c r="AA855" i="5"/>
  <c r="Z855" i="5"/>
  <c r="Y855" i="5"/>
  <c r="X855" i="5"/>
  <c r="W855" i="5"/>
  <c r="V855" i="5"/>
  <c r="U855" i="5"/>
  <c r="T855" i="5"/>
  <c r="AG854" i="5"/>
  <c r="AF854" i="5"/>
  <c r="AE854" i="5"/>
  <c r="AD854" i="5"/>
  <c r="AC854" i="5"/>
  <c r="AB854" i="5"/>
  <c r="AA854" i="5"/>
  <c r="Z854" i="5"/>
  <c r="Y854" i="5"/>
  <c r="X854" i="5"/>
  <c r="W854" i="5"/>
  <c r="V854" i="5"/>
  <c r="U854" i="5"/>
  <c r="T854" i="5"/>
  <c r="AG853" i="5"/>
  <c r="AF853" i="5"/>
  <c r="AE853" i="5"/>
  <c r="AD853" i="5"/>
  <c r="AC853" i="5"/>
  <c r="AB853" i="5"/>
  <c r="AA853" i="5"/>
  <c r="Z853" i="5"/>
  <c r="Y853" i="5"/>
  <c r="X853" i="5"/>
  <c r="W853" i="5"/>
  <c r="V853" i="5"/>
  <c r="U853" i="5"/>
  <c r="T853" i="5"/>
  <c r="AG852" i="5"/>
  <c r="AF852" i="5"/>
  <c r="AE852" i="5"/>
  <c r="AD852" i="5"/>
  <c r="AC852" i="5"/>
  <c r="AB852" i="5"/>
  <c r="AA852" i="5"/>
  <c r="Z852" i="5"/>
  <c r="Y852" i="5"/>
  <c r="X852" i="5"/>
  <c r="W852" i="5"/>
  <c r="V852" i="5"/>
  <c r="U852" i="5"/>
  <c r="T852" i="5"/>
  <c r="AG851" i="5"/>
  <c r="AF851" i="5"/>
  <c r="AE851" i="5"/>
  <c r="AD851" i="5"/>
  <c r="AC851" i="5"/>
  <c r="AB851" i="5"/>
  <c r="AA851" i="5"/>
  <c r="Z851" i="5"/>
  <c r="Y851" i="5"/>
  <c r="X851" i="5"/>
  <c r="W851" i="5"/>
  <c r="V851" i="5"/>
  <c r="U851" i="5"/>
  <c r="T851" i="5"/>
  <c r="AG850" i="5"/>
  <c r="AF850" i="5"/>
  <c r="AE850" i="5"/>
  <c r="AD850" i="5"/>
  <c r="AC850" i="5"/>
  <c r="AB850" i="5"/>
  <c r="AA850" i="5"/>
  <c r="Z850" i="5"/>
  <c r="Y850" i="5"/>
  <c r="X850" i="5"/>
  <c r="W850" i="5"/>
  <c r="V850" i="5"/>
  <c r="U850" i="5"/>
  <c r="T850" i="5"/>
  <c r="AG849" i="5"/>
  <c r="AF849" i="5"/>
  <c r="AE849" i="5"/>
  <c r="AD849" i="5"/>
  <c r="AC849" i="5"/>
  <c r="AB849" i="5"/>
  <c r="AA849" i="5"/>
  <c r="Z849" i="5"/>
  <c r="Y849" i="5"/>
  <c r="X849" i="5"/>
  <c r="W849" i="5"/>
  <c r="V849" i="5"/>
  <c r="U849" i="5"/>
  <c r="T849" i="5"/>
  <c r="AG848" i="5"/>
  <c r="AF848" i="5"/>
  <c r="AE848" i="5"/>
  <c r="AD848" i="5"/>
  <c r="AC848" i="5"/>
  <c r="AB848" i="5"/>
  <c r="AA848" i="5"/>
  <c r="Z848" i="5"/>
  <c r="Y848" i="5"/>
  <c r="X848" i="5"/>
  <c r="W848" i="5"/>
  <c r="V848" i="5"/>
  <c r="U848" i="5"/>
  <c r="T848" i="5"/>
  <c r="AG847" i="5"/>
  <c r="AF847" i="5"/>
  <c r="AE847" i="5"/>
  <c r="AD847" i="5"/>
  <c r="AC847" i="5"/>
  <c r="AB847" i="5"/>
  <c r="AA847" i="5"/>
  <c r="Z847" i="5"/>
  <c r="Y847" i="5"/>
  <c r="X847" i="5"/>
  <c r="W847" i="5"/>
  <c r="V847" i="5"/>
  <c r="U847" i="5"/>
  <c r="T847" i="5"/>
  <c r="AG846" i="5"/>
  <c r="AF846" i="5"/>
  <c r="AE846" i="5"/>
  <c r="AD846" i="5"/>
  <c r="AC846" i="5"/>
  <c r="AB846" i="5"/>
  <c r="AA846" i="5"/>
  <c r="Z846" i="5"/>
  <c r="Y846" i="5"/>
  <c r="X846" i="5"/>
  <c r="W846" i="5"/>
  <c r="V846" i="5"/>
  <c r="U846" i="5"/>
  <c r="T846" i="5"/>
  <c r="AG845" i="5"/>
  <c r="AF845" i="5"/>
  <c r="AE845" i="5"/>
  <c r="AD845" i="5"/>
  <c r="AC845" i="5"/>
  <c r="AB845" i="5"/>
  <c r="AA845" i="5"/>
  <c r="Z845" i="5"/>
  <c r="Y845" i="5"/>
  <c r="X845" i="5"/>
  <c r="W845" i="5"/>
  <c r="V845" i="5"/>
  <c r="U845" i="5"/>
  <c r="T845" i="5"/>
  <c r="AG844" i="5"/>
  <c r="AF844" i="5"/>
  <c r="AE844" i="5"/>
  <c r="AD844" i="5"/>
  <c r="AC844" i="5"/>
  <c r="AB844" i="5"/>
  <c r="AA844" i="5"/>
  <c r="Z844" i="5"/>
  <c r="Y844" i="5"/>
  <c r="X844" i="5"/>
  <c r="W844" i="5"/>
  <c r="V844" i="5"/>
  <c r="U844" i="5"/>
  <c r="T844" i="5"/>
  <c r="AG843" i="5"/>
  <c r="AF843" i="5"/>
  <c r="AE843" i="5"/>
  <c r="AD843" i="5"/>
  <c r="AC843" i="5"/>
  <c r="AB843" i="5"/>
  <c r="AA843" i="5"/>
  <c r="Z843" i="5"/>
  <c r="Y843" i="5"/>
  <c r="X843" i="5"/>
  <c r="W843" i="5"/>
  <c r="V843" i="5"/>
  <c r="U843" i="5"/>
  <c r="T843" i="5"/>
  <c r="AG842" i="5"/>
  <c r="AF842" i="5"/>
  <c r="AE842" i="5"/>
  <c r="AD842" i="5"/>
  <c r="AC842" i="5"/>
  <c r="AB842" i="5"/>
  <c r="AA842" i="5"/>
  <c r="Z842" i="5"/>
  <c r="Y842" i="5"/>
  <c r="X842" i="5"/>
  <c r="W842" i="5"/>
  <c r="V842" i="5"/>
  <c r="U842" i="5"/>
  <c r="T842" i="5"/>
  <c r="AG841" i="5"/>
  <c r="AF841" i="5"/>
  <c r="AE841" i="5"/>
  <c r="AD841" i="5"/>
  <c r="AC841" i="5"/>
  <c r="AB841" i="5"/>
  <c r="AA841" i="5"/>
  <c r="Z841" i="5"/>
  <c r="Y841" i="5"/>
  <c r="X841" i="5"/>
  <c r="W841" i="5"/>
  <c r="V841" i="5"/>
  <c r="U841" i="5"/>
  <c r="T841" i="5"/>
  <c r="AG840" i="5"/>
  <c r="AF840" i="5"/>
  <c r="AE840" i="5"/>
  <c r="AD840" i="5"/>
  <c r="AC840" i="5"/>
  <c r="AB840" i="5"/>
  <c r="AA840" i="5"/>
  <c r="Z840" i="5"/>
  <c r="Y840" i="5"/>
  <c r="X840" i="5"/>
  <c r="W840" i="5"/>
  <c r="V840" i="5"/>
  <c r="U840" i="5"/>
  <c r="T840" i="5"/>
  <c r="AG839" i="5"/>
  <c r="AF839" i="5"/>
  <c r="AE839" i="5"/>
  <c r="AD839" i="5"/>
  <c r="AC839" i="5"/>
  <c r="AB839" i="5"/>
  <c r="AA839" i="5"/>
  <c r="Z839" i="5"/>
  <c r="Y839" i="5"/>
  <c r="X839" i="5"/>
  <c r="W839" i="5"/>
  <c r="V839" i="5"/>
  <c r="U839" i="5"/>
  <c r="T839" i="5"/>
  <c r="AG838" i="5"/>
  <c r="AF838" i="5"/>
  <c r="AE838" i="5"/>
  <c r="AD838" i="5"/>
  <c r="AC838" i="5"/>
  <c r="AB838" i="5"/>
  <c r="AA838" i="5"/>
  <c r="Z838" i="5"/>
  <c r="Y838" i="5"/>
  <c r="X838" i="5"/>
  <c r="W838" i="5"/>
  <c r="V838" i="5"/>
  <c r="U838" i="5"/>
  <c r="T838" i="5"/>
  <c r="AG837" i="5"/>
  <c r="AF837" i="5"/>
  <c r="AE837" i="5"/>
  <c r="AD837" i="5"/>
  <c r="AC837" i="5"/>
  <c r="AB837" i="5"/>
  <c r="AA837" i="5"/>
  <c r="Z837" i="5"/>
  <c r="Y837" i="5"/>
  <c r="X837" i="5"/>
  <c r="W837" i="5"/>
  <c r="V837" i="5"/>
  <c r="U837" i="5"/>
  <c r="T837" i="5"/>
  <c r="AG836" i="5"/>
  <c r="AF836" i="5"/>
  <c r="AE836" i="5"/>
  <c r="AD836" i="5"/>
  <c r="AC836" i="5"/>
  <c r="AB836" i="5"/>
  <c r="AA836" i="5"/>
  <c r="Z836" i="5"/>
  <c r="Y836" i="5"/>
  <c r="X836" i="5"/>
  <c r="W836" i="5"/>
  <c r="V836" i="5"/>
  <c r="U836" i="5"/>
  <c r="T836" i="5"/>
  <c r="AG835" i="5"/>
  <c r="AF835" i="5"/>
  <c r="AE835" i="5"/>
  <c r="AD835" i="5"/>
  <c r="AC835" i="5"/>
  <c r="AB835" i="5"/>
  <c r="AA835" i="5"/>
  <c r="Z835" i="5"/>
  <c r="Y835" i="5"/>
  <c r="X835" i="5"/>
  <c r="W835" i="5"/>
  <c r="V835" i="5"/>
  <c r="U835" i="5"/>
  <c r="T835" i="5"/>
  <c r="AG834" i="5"/>
  <c r="AF834" i="5"/>
  <c r="AE834" i="5"/>
  <c r="AD834" i="5"/>
  <c r="AC834" i="5"/>
  <c r="AB834" i="5"/>
  <c r="AA834" i="5"/>
  <c r="Z834" i="5"/>
  <c r="Y834" i="5"/>
  <c r="X834" i="5"/>
  <c r="W834" i="5"/>
  <c r="V834" i="5"/>
  <c r="U834" i="5"/>
  <c r="T834" i="5"/>
  <c r="AG833" i="5"/>
  <c r="AF833" i="5"/>
  <c r="AE833" i="5"/>
  <c r="AD833" i="5"/>
  <c r="AC833" i="5"/>
  <c r="AB833" i="5"/>
  <c r="AA833" i="5"/>
  <c r="Z833" i="5"/>
  <c r="Y833" i="5"/>
  <c r="X833" i="5"/>
  <c r="W833" i="5"/>
  <c r="V833" i="5"/>
  <c r="U833" i="5"/>
  <c r="T833" i="5"/>
  <c r="AG832" i="5"/>
  <c r="AF832" i="5"/>
  <c r="AE832" i="5"/>
  <c r="AD832" i="5"/>
  <c r="AC832" i="5"/>
  <c r="AB832" i="5"/>
  <c r="AA832" i="5"/>
  <c r="Z832" i="5"/>
  <c r="Y832" i="5"/>
  <c r="X832" i="5"/>
  <c r="W832" i="5"/>
  <c r="V832" i="5"/>
  <c r="U832" i="5"/>
  <c r="T832" i="5"/>
  <c r="AG831" i="5"/>
  <c r="AF831" i="5"/>
  <c r="AE831" i="5"/>
  <c r="AD831" i="5"/>
  <c r="AC831" i="5"/>
  <c r="AB831" i="5"/>
  <c r="AA831" i="5"/>
  <c r="Z831" i="5"/>
  <c r="Y831" i="5"/>
  <c r="X831" i="5"/>
  <c r="W831" i="5"/>
  <c r="V831" i="5"/>
  <c r="U831" i="5"/>
  <c r="T831" i="5"/>
  <c r="AG830" i="5"/>
  <c r="AF830" i="5"/>
  <c r="AE830" i="5"/>
  <c r="AD830" i="5"/>
  <c r="AC830" i="5"/>
  <c r="AB830" i="5"/>
  <c r="AA830" i="5"/>
  <c r="Z830" i="5"/>
  <c r="Y830" i="5"/>
  <c r="X830" i="5"/>
  <c r="W830" i="5"/>
  <c r="V830" i="5"/>
  <c r="U830" i="5"/>
  <c r="T830" i="5"/>
  <c r="AG829" i="5"/>
  <c r="AF829" i="5"/>
  <c r="AE829" i="5"/>
  <c r="AD829" i="5"/>
  <c r="AC829" i="5"/>
  <c r="AB829" i="5"/>
  <c r="AA829" i="5"/>
  <c r="Z829" i="5"/>
  <c r="Y829" i="5"/>
  <c r="X829" i="5"/>
  <c r="W829" i="5"/>
  <c r="V829" i="5"/>
  <c r="U829" i="5"/>
  <c r="T829" i="5"/>
  <c r="AG828" i="5"/>
  <c r="AF828" i="5"/>
  <c r="AE828" i="5"/>
  <c r="AD828" i="5"/>
  <c r="AC828" i="5"/>
  <c r="AB828" i="5"/>
  <c r="AA828" i="5"/>
  <c r="Z828" i="5"/>
  <c r="Y828" i="5"/>
  <c r="X828" i="5"/>
  <c r="W828" i="5"/>
  <c r="V828" i="5"/>
  <c r="U828" i="5"/>
  <c r="T828" i="5"/>
  <c r="AG827" i="5"/>
  <c r="AF827" i="5"/>
  <c r="AE827" i="5"/>
  <c r="AD827" i="5"/>
  <c r="AC827" i="5"/>
  <c r="AB827" i="5"/>
  <c r="AA827" i="5"/>
  <c r="Z827" i="5"/>
  <c r="Y827" i="5"/>
  <c r="X827" i="5"/>
  <c r="W827" i="5"/>
  <c r="V827" i="5"/>
  <c r="U827" i="5"/>
  <c r="T827" i="5"/>
  <c r="AG826" i="5"/>
  <c r="AF826" i="5"/>
  <c r="AE826" i="5"/>
  <c r="AD826" i="5"/>
  <c r="AC826" i="5"/>
  <c r="AB826" i="5"/>
  <c r="AA826" i="5"/>
  <c r="Z826" i="5"/>
  <c r="Y826" i="5"/>
  <c r="X826" i="5"/>
  <c r="W826" i="5"/>
  <c r="V826" i="5"/>
  <c r="U826" i="5"/>
  <c r="T826" i="5"/>
  <c r="AG825" i="5"/>
  <c r="AF825" i="5"/>
  <c r="AE825" i="5"/>
  <c r="AD825" i="5"/>
  <c r="AC825" i="5"/>
  <c r="AB825" i="5"/>
  <c r="AA825" i="5"/>
  <c r="Z825" i="5"/>
  <c r="Y825" i="5"/>
  <c r="X825" i="5"/>
  <c r="W825" i="5"/>
  <c r="V825" i="5"/>
  <c r="U825" i="5"/>
  <c r="T825" i="5"/>
  <c r="AG824" i="5"/>
  <c r="AF824" i="5"/>
  <c r="AE824" i="5"/>
  <c r="AD824" i="5"/>
  <c r="AC824" i="5"/>
  <c r="AB824" i="5"/>
  <c r="AA824" i="5"/>
  <c r="Z824" i="5"/>
  <c r="Y824" i="5"/>
  <c r="X824" i="5"/>
  <c r="W824" i="5"/>
  <c r="V824" i="5"/>
  <c r="U824" i="5"/>
  <c r="T824" i="5"/>
  <c r="AG823" i="5"/>
  <c r="AF823" i="5"/>
  <c r="AE823" i="5"/>
  <c r="AD823" i="5"/>
  <c r="AC823" i="5"/>
  <c r="AB823" i="5"/>
  <c r="AA823" i="5"/>
  <c r="Z823" i="5"/>
  <c r="Y823" i="5"/>
  <c r="X823" i="5"/>
  <c r="W823" i="5"/>
  <c r="V823" i="5"/>
  <c r="U823" i="5"/>
  <c r="T823" i="5"/>
  <c r="AG822" i="5"/>
  <c r="AF822" i="5"/>
  <c r="AE822" i="5"/>
  <c r="AD822" i="5"/>
  <c r="AC822" i="5"/>
  <c r="AB822" i="5"/>
  <c r="AA822" i="5"/>
  <c r="Z822" i="5"/>
  <c r="Y822" i="5"/>
  <c r="X822" i="5"/>
  <c r="W822" i="5"/>
  <c r="V822" i="5"/>
  <c r="U822" i="5"/>
  <c r="T822" i="5"/>
  <c r="AG821" i="5"/>
  <c r="AF821" i="5"/>
  <c r="AE821" i="5"/>
  <c r="AD821" i="5"/>
  <c r="AC821" i="5"/>
  <c r="AB821" i="5"/>
  <c r="AA821" i="5"/>
  <c r="Z821" i="5"/>
  <c r="Y821" i="5"/>
  <c r="X821" i="5"/>
  <c r="W821" i="5"/>
  <c r="V821" i="5"/>
  <c r="U821" i="5"/>
  <c r="T821" i="5"/>
  <c r="AG820" i="5"/>
  <c r="AF820" i="5"/>
  <c r="AE820" i="5"/>
  <c r="AD820" i="5"/>
  <c r="AC820" i="5"/>
  <c r="AB820" i="5"/>
  <c r="AA820" i="5"/>
  <c r="Z820" i="5"/>
  <c r="Y820" i="5"/>
  <c r="X820" i="5"/>
  <c r="W820" i="5"/>
  <c r="V820" i="5"/>
  <c r="U820" i="5"/>
  <c r="T820" i="5"/>
  <c r="AG819" i="5"/>
  <c r="AF819" i="5"/>
  <c r="AE819" i="5"/>
  <c r="AD819" i="5"/>
  <c r="AC819" i="5"/>
  <c r="AB819" i="5"/>
  <c r="AA819" i="5"/>
  <c r="Z819" i="5"/>
  <c r="Y819" i="5"/>
  <c r="X819" i="5"/>
  <c r="W819" i="5"/>
  <c r="V819" i="5"/>
  <c r="U819" i="5"/>
  <c r="T819" i="5"/>
  <c r="AG818" i="5"/>
  <c r="AF818" i="5"/>
  <c r="AE818" i="5"/>
  <c r="AD818" i="5"/>
  <c r="AC818" i="5"/>
  <c r="AB818" i="5"/>
  <c r="AA818" i="5"/>
  <c r="Z818" i="5"/>
  <c r="Y818" i="5"/>
  <c r="X818" i="5"/>
  <c r="W818" i="5"/>
  <c r="V818" i="5"/>
  <c r="U818" i="5"/>
  <c r="T818" i="5"/>
  <c r="AG817" i="5"/>
  <c r="AF817" i="5"/>
  <c r="AE817" i="5"/>
  <c r="AD817" i="5"/>
  <c r="AC817" i="5"/>
  <c r="AB817" i="5"/>
  <c r="AA817" i="5"/>
  <c r="Z817" i="5"/>
  <c r="Y817" i="5"/>
  <c r="X817" i="5"/>
  <c r="W817" i="5"/>
  <c r="V817" i="5"/>
  <c r="U817" i="5"/>
  <c r="T817" i="5"/>
  <c r="AG816" i="5"/>
  <c r="AF816" i="5"/>
  <c r="AE816" i="5"/>
  <c r="AD816" i="5"/>
  <c r="AC816" i="5"/>
  <c r="AB816" i="5"/>
  <c r="AA816" i="5"/>
  <c r="Z816" i="5"/>
  <c r="Y816" i="5"/>
  <c r="X816" i="5"/>
  <c r="W816" i="5"/>
  <c r="V816" i="5"/>
  <c r="U816" i="5"/>
  <c r="T816" i="5"/>
  <c r="AG815" i="5"/>
  <c r="AF815" i="5"/>
  <c r="AE815" i="5"/>
  <c r="AD815" i="5"/>
  <c r="AC815" i="5"/>
  <c r="AB815" i="5"/>
  <c r="AA815" i="5"/>
  <c r="Z815" i="5"/>
  <c r="Y815" i="5"/>
  <c r="X815" i="5"/>
  <c r="W815" i="5"/>
  <c r="V815" i="5"/>
  <c r="U815" i="5"/>
  <c r="T815" i="5"/>
  <c r="AG814" i="5"/>
  <c r="AF814" i="5"/>
  <c r="AE814" i="5"/>
  <c r="AD814" i="5"/>
  <c r="AC814" i="5"/>
  <c r="AB814" i="5"/>
  <c r="AA814" i="5"/>
  <c r="Z814" i="5"/>
  <c r="Y814" i="5"/>
  <c r="X814" i="5"/>
  <c r="W814" i="5"/>
  <c r="V814" i="5"/>
  <c r="U814" i="5"/>
  <c r="T814" i="5"/>
  <c r="AG813" i="5"/>
  <c r="AF813" i="5"/>
  <c r="AE813" i="5"/>
  <c r="AD813" i="5"/>
  <c r="AC813" i="5"/>
  <c r="AB813" i="5"/>
  <c r="AA813" i="5"/>
  <c r="Z813" i="5"/>
  <c r="Y813" i="5"/>
  <c r="X813" i="5"/>
  <c r="W813" i="5"/>
  <c r="V813" i="5"/>
  <c r="U813" i="5"/>
  <c r="T813" i="5"/>
  <c r="AG812" i="5"/>
  <c r="AF812" i="5"/>
  <c r="AE812" i="5"/>
  <c r="AD812" i="5"/>
  <c r="AC812" i="5"/>
  <c r="AB812" i="5"/>
  <c r="AA812" i="5"/>
  <c r="Z812" i="5"/>
  <c r="Y812" i="5"/>
  <c r="X812" i="5"/>
  <c r="W812" i="5"/>
  <c r="V812" i="5"/>
  <c r="U812" i="5"/>
  <c r="T812" i="5"/>
  <c r="AG811" i="5"/>
  <c r="AF811" i="5"/>
  <c r="AE811" i="5"/>
  <c r="AD811" i="5"/>
  <c r="AC811" i="5"/>
  <c r="AB811" i="5"/>
  <c r="AA811" i="5"/>
  <c r="Z811" i="5"/>
  <c r="Y811" i="5"/>
  <c r="X811" i="5"/>
  <c r="W811" i="5"/>
  <c r="V811" i="5"/>
  <c r="U811" i="5"/>
  <c r="T811" i="5"/>
  <c r="AG810" i="5"/>
  <c r="AF810" i="5"/>
  <c r="AE810" i="5"/>
  <c r="AD810" i="5"/>
  <c r="AC810" i="5"/>
  <c r="AB810" i="5"/>
  <c r="AA810" i="5"/>
  <c r="Z810" i="5"/>
  <c r="Y810" i="5"/>
  <c r="X810" i="5"/>
  <c r="W810" i="5"/>
  <c r="V810" i="5"/>
  <c r="U810" i="5"/>
  <c r="T810" i="5"/>
  <c r="AG809" i="5"/>
  <c r="AF809" i="5"/>
  <c r="AE809" i="5"/>
  <c r="AD809" i="5"/>
  <c r="AC809" i="5"/>
  <c r="AB809" i="5"/>
  <c r="AA809" i="5"/>
  <c r="Z809" i="5"/>
  <c r="Y809" i="5"/>
  <c r="X809" i="5"/>
  <c r="W809" i="5"/>
  <c r="V809" i="5"/>
  <c r="U809" i="5"/>
  <c r="T809" i="5"/>
  <c r="AG808" i="5"/>
  <c r="AF808" i="5"/>
  <c r="AE808" i="5"/>
  <c r="AD808" i="5"/>
  <c r="AC808" i="5"/>
  <c r="AB808" i="5"/>
  <c r="AA808" i="5"/>
  <c r="Z808" i="5"/>
  <c r="Y808" i="5"/>
  <c r="X808" i="5"/>
  <c r="W808" i="5"/>
  <c r="V808" i="5"/>
  <c r="U808" i="5"/>
  <c r="T808" i="5"/>
  <c r="AG807" i="5"/>
  <c r="AF807" i="5"/>
  <c r="AE807" i="5"/>
  <c r="AD807" i="5"/>
  <c r="AC807" i="5"/>
  <c r="AB807" i="5"/>
  <c r="AA807" i="5"/>
  <c r="Z807" i="5"/>
  <c r="Y807" i="5"/>
  <c r="X807" i="5"/>
  <c r="W807" i="5"/>
  <c r="V807" i="5"/>
  <c r="U807" i="5"/>
  <c r="T807" i="5"/>
  <c r="AG806" i="5"/>
  <c r="AF806" i="5"/>
  <c r="AE806" i="5"/>
  <c r="AD806" i="5"/>
  <c r="AC806" i="5"/>
  <c r="AB806" i="5"/>
  <c r="AA806" i="5"/>
  <c r="Z806" i="5"/>
  <c r="Y806" i="5"/>
  <c r="X806" i="5"/>
  <c r="W806" i="5"/>
  <c r="V806" i="5"/>
  <c r="U806" i="5"/>
  <c r="T806" i="5"/>
  <c r="AG805" i="5"/>
  <c r="AF805" i="5"/>
  <c r="AE805" i="5"/>
  <c r="AD805" i="5"/>
  <c r="AC805" i="5"/>
  <c r="AB805" i="5"/>
  <c r="AA805" i="5"/>
  <c r="Z805" i="5"/>
  <c r="Y805" i="5"/>
  <c r="X805" i="5"/>
  <c r="W805" i="5"/>
  <c r="V805" i="5"/>
  <c r="U805" i="5"/>
  <c r="T805" i="5"/>
  <c r="AG804" i="5"/>
  <c r="AF804" i="5"/>
  <c r="AE804" i="5"/>
  <c r="AD804" i="5"/>
  <c r="AC804" i="5"/>
  <c r="AB804" i="5"/>
  <c r="AA804" i="5"/>
  <c r="Z804" i="5"/>
  <c r="Y804" i="5"/>
  <c r="X804" i="5"/>
  <c r="W804" i="5"/>
  <c r="V804" i="5"/>
  <c r="U804" i="5"/>
  <c r="T804" i="5"/>
  <c r="AG803" i="5"/>
  <c r="AF803" i="5"/>
  <c r="AE803" i="5"/>
  <c r="AD803" i="5"/>
  <c r="AC803" i="5"/>
  <c r="AB803" i="5"/>
  <c r="AA803" i="5"/>
  <c r="Z803" i="5"/>
  <c r="Y803" i="5"/>
  <c r="X803" i="5"/>
  <c r="W803" i="5"/>
  <c r="V803" i="5"/>
  <c r="U803" i="5"/>
  <c r="T803" i="5"/>
  <c r="AG802" i="5"/>
  <c r="AF802" i="5"/>
  <c r="AE802" i="5"/>
  <c r="AD802" i="5"/>
  <c r="AC802" i="5"/>
  <c r="AB802" i="5"/>
  <c r="AA802" i="5"/>
  <c r="Z802" i="5"/>
  <c r="Y802" i="5"/>
  <c r="X802" i="5"/>
  <c r="W802" i="5"/>
  <c r="V802" i="5"/>
  <c r="U802" i="5"/>
  <c r="T802" i="5"/>
  <c r="AG801" i="5"/>
  <c r="AF801" i="5"/>
  <c r="AE801" i="5"/>
  <c r="AD801" i="5"/>
  <c r="AC801" i="5"/>
  <c r="AB801" i="5"/>
  <c r="AA801" i="5"/>
  <c r="Z801" i="5"/>
  <c r="Y801" i="5"/>
  <c r="X801" i="5"/>
  <c r="W801" i="5"/>
  <c r="V801" i="5"/>
  <c r="U801" i="5"/>
  <c r="T801" i="5"/>
  <c r="AG800" i="5"/>
  <c r="AF800" i="5"/>
  <c r="AE800" i="5"/>
  <c r="AD800" i="5"/>
  <c r="AC800" i="5"/>
  <c r="AB800" i="5"/>
  <c r="AA800" i="5"/>
  <c r="Z800" i="5"/>
  <c r="Y800" i="5"/>
  <c r="X800" i="5"/>
  <c r="W800" i="5"/>
  <c r="V800" i="5"/>
  <c r="U800" i="5"/>
  <c r="T800" i="5"/>
  <c r="AG799" i="5"/>
  <c r="AF799" i="5"/>
  <c r="AE799" i="5"/>
  <c r="AD799" i="5"/>
  <c r="AC799" i="5"/>
  <c r="AB799" i="5"/>
  <c r="AA799" i="5"/>
  <c r="Z799" i="5"/>
  <c r="Y799" i="5"/>
  <c r="X799" i="5"/>
  <c r="W799" i="5"/>
  <c r="V799" i="5"/>
  <c r="U799" i="5"/>
  <c r="T799" i="5"/>
  <c r="AG798" i="5"/>
  <c r="AF798" i="5"/>
  <c r="AE798" i="5"/>
  <c r="AD798" i="5"/>
  <c r="AC798" i="5"/>
  <c r="AB798" i="5"/>
  <c r="AA798" i="5"/>
  <c r="Z798" i="5"/>
  <c r="Y798" i="5"/>
  <c r="X798" i="5"/>
  <c r="W798" i="5"/>
  <c r="V798" i="5"/>
  <c r="U798" i="5"/>
  <c r="T798" i="5"/>
  <c r="AG797" i="5"/>
  <c r="AF797" i="5"/>
  <c r="AE797" i="5"/>
  <c r="AD797" i="5"/>
  <c r="AC797" i="5"/>
  <c r="AB797" i="5"/>
  <c r="AA797" i="5"/>
  <c r="Z797" i="5"/>
  <c r="Y797" i="5"/>
  <c r="X797" i="5"/>
  <c r="W797" i="5"/>
  <c r="V797" i="5"/>
  <c r="U797" i="5"/>
  <c r="T797" i="5"/>
  <c r="AG796" i="5"/>
  <c r="AF796" i="5"/>
  <c r="AE796" i="5"/>
  <c r="AD796" i="5"/>
  <c r="AC796" i="5"/>
  <c r="AB796" i="5"/>
  <c r="AA796" i="5"/>
  <c r="Z796" i="5"/>
  <c r="Y796" i="5"/>
  <c r="X796" i="5"/>
  <c r="W796" i="5"/>
  <c r="V796" i="5"/>
  <c r="U796" i="5"/>
  <c r="T796" i="5"/>
  <c r="AG795" i="5"/>
  <c r="AF795" i="5"/>
  <c r="AE795" i="5"/>
  <c r="AD795" i="5"/>
  <c r="AC795" i="5"/>
  <c r="AB795" i="5"/>
  <c r="AA795" i="5"/>
  <c r="Z795" i="5"/>
  <c r="Y795" i="5"/>
  <c r="X795" i="5"/>
  <c r="W795" i="5"/>
  <c r="V795" i="5"/>
  <c r="U795" i="5"/>
  <c r="T795" i="5"/>
  <c r="AG794" i="5"/>
  <c r="AF794" i="5"/>
  <c r="AE794" i="5"/>
  <c r="AD794" i="5"/>
  <c r="AC794" i="5"/>
  <c r="AB794" i="5"/>
  <c r="AA794" i="5"/>
  <c r="Z794" i="5"/>
  <c r="Y794" i="5"/>
  <c r="X794" i="5"/>
  <c r="W794" i="5"/>
  <c r="V794" i="5"/>
  <c r="U794" i="5"/>
  <c r="T794" i="5"/>
  <c r="AG793" i="5"/>
  <c r="AF793" i="5"/>
  <c r="AE793" i="5"/>
  <c r="AD793" i="5"/>
  <c r="AC793" i="5"/>
  <c r="AB793" i="5"/>
  <c r="AA793" i="5"/>
  <c r="Z793" i="5"/>
  <c r="Y793" i="5"/>
  <c r="X793" i="5"/>
  <c r="W793" i="5"/>
  <c r="V793" i="5"/>
  <c r="U793" i="5"/>
  <c r="T793" i="5"/>
  <c r="AG792" i="5"/>
  <c r="AF792" i="5"/>
  <c r="AE792" i="5"/>
  <c r="AD792" i="5"/>
  <c r="AC792" i="5"/>
  <c r="AB792" i="5"/>
  <c r="AA792" i="5"/>
  <c r="Z792" i="5"/>
  <c r="Y792" i="5"/>
  <c r="X792" i="5"/>
  <c r="W792" i="5"/>
  <c r="V792" i="5"/>
  <c r="U792" i="5"/>
  <c r="T792" i="5"/>
  <c r="AG791" i="5"/>
  <c r="AF791" i="5"/>
  <c r="AE791" i="5"/>
  <c r="AD791" i="5"/>
  <c r="AC791" i="5"/>
  <c r="AB791" i="5"/>
  <c r="AA791" i="5"/>
  <c r="Z791" i="5"/>
  <c r="Y791" i="5"/>
  <c r="X791" i="5"/>
  <c r="W791" i="5"/>
  <c r="V791" i="5"/>
  <c r="U791" i="5"/>
  <c r="T791" i="5"/>
  <c r="AG790" i="5"/>
  <c r="AF790" i="5"/>
  <c r="AE790" i="5"/>
  <c r="AD790" i="5"/>
  <c r="AC790" i="5"/>
  <c r="AB790" i="5"/>
  <c r="AA790" i="5"/>
  <c r="Z790" i="5"/>
  <c r="Y790" i="5"/>
  <c r="X790" i="5"/>
  <c r="W790" i="5"/>
  <c r="V790" i="5"/>
  <c r="U790" i="5"/>
  <c r="T790" i="5"/>
  <c r="AG789" i="5"/>
  <c r="AF789" i="5"/>
  <c r="AE789" i="5"/>
  <c r="AD789" i="5"/>
  <c r="AC789" i="5"/>
  <c r="AB789" i="5"/>
  <c r="AA789" i="5"/>
  <c r="Z789" i="5"/>
  <c r="Y789" i="5"/>
  <c r="X789" i="5"/>
  <c r="W789" i="5"/>
  <c r="V789" i="5"/>
  <c r="U789" i="5"/>
  <c r="T789" i="5"/>
  <c r="AG788" i="5"/>
  <c r="AF788" i="5"/>
  <c r="AE788" i="5"/>
  <c r="AD788" i="5"/>
  <c r="AC788" i="5"/>
  <c r="AB788" i="5"/>
  <c r="AA788" i="5"/>
  <c r="Z788" i="5"/>
  <c r="Y788" i="5"/>
  <c r="X788" i="5"/>
  <c r="W788" i="5"/>
  <c r="V788" i="5"/>
  <c r="U788" i="5"/>
  <c r="T788" i="5"/>
  <c r="AG787" i="5"/>
  <c r="AF787" i="5"/>
  <c r="AE787" i="5"/>
  <c r="AD787" i="5"/>
  <c r="AC787" i="5"/>
  <c r="AB787" i="5"/>
  <c r="AA787" i="5"/>
  <c r="Z787" i="5"/>
  <c r="Y787" i="5"/>
  <c r="X787" i="5"/>
  <c r="W787" i="5"/>
  <c r="V787" i="5"/>
  <c r="U787" i="5"/>
  <c r="T787" i="5"/>
  <c r="AG786" i="5"/>
  <c r="AF786" i="5"/>
  <c r="AE786" i="5"/>
  <c r="AD786" i="5"/>
  <c r="AC786" i="5"/>
  <c r="AB786" i="5"/>
  <c r="AA786" i="5"/>
  <c r="Z786" i="5"/>
  <c r="Y786" i="5"/>
  <c r="X786" i="5"/>
  <c r="W786" i="5"/>
  <c r="V786" i="5"/>
  <c r="U786" i="5"/>
  <c r="T786" i="5"/>
  <c r="AG785" i="5"/>
  <c r="AF785" i="5"/>
  <c r="AE785" i="5"/>
  <c r="AD785" i="5"/>
  <c r="AC785" i="5"/>
  <c r="AB785" i="5"/>
  <c r="AA785" i="5"/>
  <c r="Z785" i="5"/>
  <c r="Y785" i="5"/>
  <c r="X785" i="5"/>
  <c r="W785" i="5"/>
  <c r="V785" i="5"/>
  <c r="U785" i="5"/>
  <c r="T785" i="5"/>
  <c r="AG784" i="5"/>
  <c r="AF784" i="5"/>
  <c r="AE784" i="5"/>
  <c r="AD784" i="5"/>
  <c r="AC784" i="5"/>
  <c r="AB784" i="5"/>
  <c r="AA784" i="5"/>
  <c r="Z784" i="5"/>
  <c r="Y784" i="5"/>
  <c r="X784" i="5"/>
  <c r="W784" i="5"/>
  <c r="V784" i="5"/>
  <c r="U784" i="5"/>
  <c r="T784" i="5"/>
  <c r="AG783" i="5"/>
  <c r="AF783" i="5"/>
  <c r="AE783" i="5"/>
  <c r="AD783" i="5"/>
  <c r="AC783" i="5"/>
  <c r="AB783" i="5"/>
  <c r="AA783" i="5"/>
  <c r="Z783" i="5"/>
  <c r="Y783" i="5"/>
  <c r="X783" i="5"/>
  <c r="W783" i="5"/>
  <c r="V783" i="5"/>
  <c r="U783" i="5"/>
  <c r="T783" i="5"/>
  <c r="AG782" i="5"/>
  <c r="AF782" i="5"/>
  <c r="AE782" i="5"/>
  <c r="AD782" i="5"/>
  <c r="AC782" i="5"/>
  <c r="AB782" i="5"/>
  <c r="AA782" i="5"/>
  <c r="Z782" i="5"/>
  <c r="Y782" i="5"/>
  <c r="X782" i="5"/>
  <c r="W782" i="5"/>
  <c r="V782" i="5"/>
  <c r="U782" i="5"/>
  <c r="T782" i="5"/>
  <c r="AG781" i="5"/>
  <c r="AF781" i="5"/>
  <c r="AE781" i="5"/>
  <c r="AD781" i="5"/>
  <c r="AC781" i="5"/>
  <c r="AB781" i="5"/>
  <c r="AA781" i="5"/>
  <c r="Z781" i="5"/>
  <c r="Y781" i="5"/>
  <c r="X781" i="5"/>
  <c r="W781" i="5"/>
  <c r="V781" i="5"/>
  <c r="U781" i="5"/>
  <c r="T781" i="5"/>
  <c r="AG780" i="5"/>
  <c r="AF780" i="5"/>
  <c r="AE780" i="5"/>
  <c r="AD780" i="5"/>
  <c r="AC780" i="5"/>
  <c r="AB780" i="5"/>
  <c r="AA780" i="5"/>
  <c r="Z780" i="5"/>
  <c r="Y780" i="5"/>
  <c r="X780" i="5"/>
  <c r="W780" i="5"/>
  <c r="V780" i="5"/>
  <c r="U780" i="5"/>
  <c r="T780" i="5"/>
  <c r="AG779" i="5"/>
  <c r="AF779" i="5"/>
  <c r="AE779" i="5"/>
  <c r="AD779" i="5"/>
  <c r="AC779" i="5"/>
  <c r="AB779" i="5"/>
  <c r="AA779" i="5"/>
  <c r="Z779" i="5"/>
  <c r="Y779" i="5"/>
  <c r="X779" i="5"/>
  <c r="W779" i="5"/>
  <c r="V779" i="5"/>
  <c r="U779" i="5"/>
  <c r="T779" i="5"/>
  <c r="AG778" i="5"/>
  <c r="AF778" i="5"/>
  <c r="AE778" i="5"/>
  <c r="AD778" i="5"/>
  <c r="AC778" i="5"/>
  <c r="AB778" i="5"/>
  <c r="AA778" i="5"/>
  <c r="Z778" i="5"/>
  <c r="Y778" i="5"/>
  <c r="X778" i="5"/>
  <c r="W778" i="5"/>
  <c r="V778" i="5"/>
  <c r="U778" i="5"/>
  <c r="T778" i="5"/>
  <c r="AG777" i="5"/>
  <c r="AF777" i="5"/>
  <c r="AE777" i="5"/>
  <c r="AD777" i="5"/>
  <c r="AC777" i="5"/>
  <c r="AB777" i="5"/>
  <c r="AA777" i="5"/>
  <c r="Z777" i="5"/>
  <c r="Y777" i="5"/>
  <c r="X777" i="5"/>
  <c r="W777" i="5"/>
  <c r="V777" i="5"/>
  <c r="U777" i="5"/>
  <c r="T777" i="5"/>
  <c r="AG776" i="5"/>
  <c r="AF776" i="5"/>
  <c r="AE776" i="5"/>
  <c r="AD776" i="5"/>
  <c r="AC776" i="5"/>
  <c r="AB776" i="5"/>
  <c r="AA776" i="5"/>
  <c r="Z776" i="5"/>
  <c r="Y776" i="5"/>
  <c r="X776" i="5"/>
  <c r="W776" i="5"/>
  <c r="V776" i="5"/>
  <c r="U776" i="5"/>
  <c r="T776" i="5"/>
  <c r="AG775" i="5"/>
  <c r="AF775" i="5"/>
  <c r="AE775" i="5"/>
  <c r="AD775" i="5"/>
  <c r="AC775" i="5"/>
  <c r="AB775" i="5"/>
  <c r="AA775" i="5"/>
  <c r="Z775" i="5"/>
  <c r="Y775" i="5"/>
  <c r="X775" i="5"/>
  <c r="W775" i="5"/>
  <c r="V775" i="5"/>
  <c r="U775" i="5"/>
  <c r="T775" i="5"/>
  <c r="AG774" i="5"/>
  <c r="AF774" i="5"/>
  <c r="AE774" i="5"/>
  <c r="AD774" i="5"/>
  <c r="AC774" i="5"/>
  <c r="AB774" i="5"/>
  <c r="AA774" i="5"/>
  <c r="Z774" i="5"/>
  <c r="Y774" i="5"/>
  <c r="X774" i="5"/>
  <c r="W774" i="5"/>
  <c r="V774" i="5"/>
  <c r="U774" i="5"/>
  <c r="T774" i="5"/>
  <c r="AG773" i="5"/>
  <c r="AF773" i="5"/>
  <c r="AE773" i="5"/>
  <c r="AD773" i="5"/>
  <c r="AC773" i="5"/>
  <c r="AB773" i="5"/>
  <c r="AA773" i="5"/>
  <c r="Z773" i="5"/>
  <c r="Y773" i="5"/>
  <c r="X773" i="5"/>
  <c r="W773" i="5"/>
  <c r="V773" i="5"/>
  <c r="U773" i="5"/>
  <c r="T773" i="5"/>
  <c r="AG772" i="5"/>
  <c r="AF772" i="5"/>
  <c r="AE772" i="5"/>
  <c r="AD772" i="5"/>
  <c r="AC772" i="5"/>
  <c r="AB772" i="5"/>
  <c r="AA772" i="5"/>
  <c r="Z772" i="5"/>
  <c r="Y772" i="5"/>
  <c r="X772" i="5"/>
  <c r="W772" i="5"/>
  <c r="V772" i="5"/>
  <c r="U772" i="5"/>
  <c r="T772" i="5"/>
  <c r="AG771" i="5"/>
  <c r="AF771" i="5"/>
  <c r="AE771" i="5"/>
  <c r="AD771" i="5"/>
  <c r="AC771" i="5"/>
  <c r="AB771" i="5"/>
  <c r="AA771" i="5"/>
  <c r="Z771" i="5"/>
  <c r="Y771" i="5"/>
  <c r="X771" i="5"/>
  <c r="W771" i="5"/>
  <c r="V771" i="5"/>
  <c r="U771" i="5"/>
  <c r="T771" i="5"/>
  <c r="AG770" i="5"/>
  <c r="AF770" i="5"/>
  <c r="AE770" i="5"/>
  <c r="AD770" i="5"/>
  <c r="AC770" i="5"/>
  <c r="AB770" i="5"/>
  <c r="AA770" i="5"/>
  <c r="Z770" i="5"/>
  <c r="Y770" i="5"/>
  <c r="X770" i="5"/>
  <c r="W770" i="5"/>
  <c r="V770" i="5"/>
  <c r="U770" i="5"/>
  <c r="T770" i="5"/>
  <c r="AG769" i="5"/>
  <c r="AF769" i="5"/>
  <c r="AE769" i="5"/>
  <c r="AD769" i="5"/>
  <c r="AC769" i="5"/>
  <c r="AB769" i="5"/>
  <c r="AA769" i="5"/>
  <c r="Z769" i="5"/>
  <c r="Y769" i="5"/>
  <c r="X769" i="5"/>
  <c r="W769" i="5"/>
  <c r="V769" i="5"/>
  <c r="U769" i="5"/>
  <c r="T769" i="5"/>
  <c r="AG768" i="5"/>
  <c r="AF768" i="5"/>
  <c r="AE768" i="5"/>
  <c r="AD768" i="5"/>
  <c r="AC768" i="5"/>
  <c r="AB768" i="5"/>
  <c r="AA768" i="5"/>
  <c r="Z768" i="5"/>
  <c r="Y768" i="5"/>
  <c r="X768" i="5"/>
  <c r="W768" i="5"/>
  <c r="V768" i="5"/>
  <c r="U768" i="5"/>
  <c r="T768" i="5"/>
  <c r="AG767" i="5"/>
  <c r="AF767" i="5"/>
  <c r="AE767" i="5"/>
  <c r="AD767" i="5"/>
  <c r="AC767" i="5"/>
  <c r="AB767" i="5"/>
  <c r="AA767" i="5"/>
  <c r="Z767" i="5"/>
  <c r="Y767" i="5"/>
  <c r="X767" i="5"/>
  <c r="W767" i="5"/>
  <c r="V767" i="5"/>
  <c r="U767" i="5"/>
  <c r="T767" i="5"/>
  <c r="AG766" i="5"/>
  <c r="AF766" i="5"/>
  <c r="AE766" i="5"/>
  <c r="AD766" i="5"/>
  <c r="AC766" i="5"/>
  <c r="AB766" i="5"/>
  <c r="AA766" i="5"/>
  <c r="Z766" i="5"/>
  <c r="Y766" i="5"/>
  <c r="X766" i="5"/>
  <c r="W766" i="5"/>
  <c r="V766" i="5"/>
  <c r="U766" i="5"/>
  <c r="T766" i="5"/>
  <c r="AG765" i="5"/>
  <c r="AF765" i="5"/>
  <c r="AE765" i="5"/>
  <c r="AD765" i="5"/>
  <c r="AC765" i="5"/>
  <c r="AB765" i="5"/>
  <c r="AA765" i="5"/>
  <c r="Z765" i="5"/>
  <c r="Y765" i="5"/>
  <c r="X765" i="5"/>
  <c r="W765" i="5"/>
  <c r="V765" i="5"/>
  <c r="U765" i="5"/>
  <c r="T765" i="5"/>
  <c r="AG764" i="5"/>
  <c r="AF764" i="5"/>
  <c r="AE764" i="5"/>
  <c r="AD764" i="5"/>
  <c r="AC764" i="5"/>
  <c r="AB764" i="5"/>
  <c r="AA764" i="5"/>
  <c r="Z764" i="5"/>
  <c r="Y764" i="5"/>
  <c r="X764" i="5"/>
  <c r="W764" i="5"/>
  <c r="V764" i="5"/>
  <c r="U764" i="5"/>
  <c r="T764" i="5"/>
  <c r="AG763" i="5"/>
  <c r="AF763" i="5"/>
  <c r="AE763" i="5"/>
  <c r="AD763" i="5"/>
  <c r="AC763" i="5"/>
  <c r="AB763" i="5"/>
  <c r="AA763" i="5"/>
  <c r="Z763" i="5"/>
  <c r="Y763" i="5"/>
  <c r="X763" i="5"/>
  <c r="W763" i="5"/>
  <c r="V763" i="5"/>
  <c r="U763" i="5"/>
  <c r="T763" i="5"/>
  <c r="AG762" i="5"/>
  <c r="AF762" i="5"/>
  <c r="AE762" i="5"/>
  <c r="AD762" i="5"/>
  <c r="AC762" i="5"/>
  <c r="AB762" i="5"/>
  <c r="AA762" i="5"/>
  <c r="Z762" i="5"/>
  <c r="Y762" i="5"/>
  <c r="X762" i="5"/>
  <c r="W762" i="5"/>
  <c r="V762" i="5"/>
  <c r="U762" i="5"/>
  <c r="T762" i="5"/>
  <c r="AG761" i="5"/>
  <c r="AF761" i="5"/>
  <c r="AE761" i="5"/>
  <c r="AD761" i="5"/>
  <c r="AC761" i="5"/>
  <c r="AB761" i="5"/>
  <c r="AA761" i="5"/>
  <c r="Z761" i="5"/>
  <c r="Y761" i="5"/>
  <c r="X761" i="5"/>
  <c r="W761" i="5"/>
  <c r="V761" i="5"/>
  <c r="U761" i="5"/>
  <c r="T761" i="5"/>
  <c r="AG760" i="5"/>
  <c r="AF760" i="5"/>
  <c r="AE760" i="5"/>
  <c r="AD760" i="5"/>
  <c r="AC760" i="5"/>
  <c r="AB760" i="5"/>
  <c r="AA760" i="5"/>
  <c r="Z760" i="5"/>
  <c r="Y760" i="5"/>
  <c r="X760" i="5"/>
  <c r="W760" i="5"/>
  <c r="V760" i="5"/>
  <c r="U760" i="5"/>
  <c r="T760" i="5"/>
  <c r="AG759" i="5"/>
  <c r="AF759" i="5"/>
  <c r="AE759" i="5"/>
  <c r="AD759" i="5"/>
  <c r="AC759" i="5"/>
  <c r="AB759" i="5"/>
  <c r="AA759" i="5"/>
  <c r="Z759" i="5"/>
  <c r="Y759" i="5"/>
  <c r="X759" i="5"/>
  <c r="W759" i="5"/>
  <c r="V759" i="5"/>
  <c r="U759" i="5"/>
  <c r="T759" i="5"/>
  <c r="AG758" i="5"/>
  <c r="AF758" i="5"/>
  <c r="AE758" i="5"/>
  <c r="AD758" i="5"/>
  <c r="AC758" i="5"/>
  <c r="AB758" i="5"/>
  <c r="AA758" i="5"/>
  <c r="Z758" i="5"/>
  <c r="Y758" i="5"/>
  <c r="X758" i="5"/>
  <c r="W758" i="5"/>
  <c r="V758" i="5"/>
  <c r="U758" i="5"/>
  <c r="T758" i="5"/>
  <c r="AG757" i="5"/>
  <c r="AF757" i="5"/>
  <c r="AE757" i="5"/>
  <c r="AD757" i="5"/>
  <c r="AC757" i="5"/>
  <c r="AB757" i="5"/>
  <c r="AA757" i="5"/>
  <c r="Z757" i="5"/>
  <c r="Y757" i="5"/>
  <c r="X757" i="5"/>
  <c r="W757" i="5"/>
  <c r="V757" i="5"/>
  <c r="U757" i="5"/>
  <c r="T757" i="5"/>
  <c r="AG756" i="5"/>
  <c r="AF756" i="5"/>
  <c r="AE756" i="5"/>
  <c r="AD756" i="5"/>
  <c r="AC756" i="5"/>
  <c r="AB756" i="5"/>
  <c r="AA756" i="5"/>
  <c r="Z756" i="5"/>
  <c r="Y756" i="5"/>
  <c r="X756" i="5"/>
  <c r="W756" i="5"/>
  <c r="V756" i="5"/>
  <c r="U756" i="5"/>
  <c r="T756" i="5"/>
  <c r="AG755" i="5"/>
  <c r="AF755" i="5"/>
  <c r="AE755" i="5"/>
  <c r="AD755" i="5"/>
  <c r="AC755" i="5"/>
  <c r="AB755" i="5"/>
  <c r="AA755" i="5"/>
  <c r="Z755" i="5"/>
  <c r="Y755" i="5"/>
  <c r="X755" i="5"/>
  <c r="W755" i="5"/>
  <c r="V755" i="5"/>
  <c r="U755" i="5"/>
  <c r="T755" i="5"/>
  <c r="AG754" i="5"/>
  <c r="AF754" i="5"/>
  <c r="AE754" i="5"/>
  <c r="AD754" i="5"/>
  <c r="AC754" i="5"/>
  <c r="AB754" i="5"/>
  <c r="AA754" i="5"/>
  <c r="Z754" i="5"/>
  <c r="Y754" i="5"/>
  <c r="X754" i="5"/>
  <c r="W754" i="5"/>
  <c r="V754" i="5"/>
  <c r="U754" i="5"/>
  <c r="T754" i="5"/>
  <c r="AG753" i="5"/>
  <c r="AF753" i="5"/>
  <c r="AE753" i="5"/>
  <c r="AD753" i="5"/>
  <c r="AC753" i="5"/>
  <c r="AB753" i="5"/>
  <c r="AA753" i="5"/>
  <c r="Z753" i="5"/>
  <c r="Y753" i="5"/>
  <c r="X753" i="5"/>
  <c r="W753" i="5"/>
  <c r="V753" i="5"/>
  <c r="U753" i="5"/>
  <c r="T753" i="5"/>
  <c r="AG752" i="5"/>
  <c r="AF752" i="5"/>
  <c r="AE752" i="5"/>
  <c r="AD752" i="5"/>
  <c r="AC752" i="5"/>
  <c r="AB752" i="5"/>
  <c r="AA752" i="5"/>
  <c r="Z752" i="5"/>
  <c r="Y752" i="5"/>
  <c r="X752" i="5"/>
  <c r="W752" i="5"/>
  <c r="V752" i="5"/>
  <c r="U752" i="5"/>
  <c r="T752" i="5"/>
  <c r="AG751" i="5"/>
  <c r="AF751" i="5"/>
  <c r="AE751" i="5"/>
  <c r="AD751" i="5"/>
  <c r="AC751" i="5"/>
  <c r="AB751" i="5"/>
  <c r="AA751" i="5"/>
  <c r="Z751" i="5"/>
  <c r="Y751" i="5"/>
  <c r="X751" i="5"/>
  <c r="W751" i="5"/>
  <c r="V751" i="5"/>
  <c r="U751" i="5"/>
  <c r="T751" i="5"/>
  <c r="AG750" i="5"/>
  <c r="AF750" i="5"/>
  <c r="AE750" i="5"/>
  <c r="AD750" i="5"/>
  <c r="AC750" i="5"/>
  <c r="AB750" i="5"/>
  <c r="AA750" i="5"/>
  <c r="Z750" i="5"/>
  <c r="Y750" i="5"/>
  <c r="X750" i="5"/>
  <c r="W750" i="5"/>
  <c r="V750" i="5"/>
  <c r="U750" i="5"/>
  <c r="T750" i="5"/>
  <c r="AG749" i="5"/>
  <c r="AF749" i="5"/>
  <c r="AE749" i="5"/>
  <c r="AD749" i="5"/>
  <c r="AC749" i="5"/>
  <c r="AB749" i="5"/>
  <c r="AA749" i="5"/>
  <c r="Z749" i="5"/>
  <c r="Y749" i="5"/>
  <c r="X749" i="5"/>
  <c r="W749" i="5"/>
  <c r="V749" i="5"/>
  <c r="U749" i="5"/>
  <c r="T749" i="5"/>
  <c r="AG748" i="5"/>
  <c r="AF748" i="5"/>
  <c r="AE748" i="5"/>
  <c r="AD748" i="5"/>
  <c r="AC748" i="5"/>
  <c r="AB748" i="5"/>
  <c r="AA748" i="5"/>
  <c r="Z748" i="5"/>
  <c r="Y748" i="5"/>
  <c r="X748" i="5"/>
  <c r="W748" i="5"/>
  <c r="V748" i="5"/>
  <c r="U748" i="5"/>
  <c r="T748" i="5"/>
  <c r="AG747" i="5"/>
  <c r="AF747" i="5"/>
  <c r="AE747" i="5"/>
  <c r="AD747" i="5"/>
  <c r="AC747" i="5"/>
  <c r="AB747" i="5"/>
  <c r="AA747" i="5"/>
  <c r="Z747" i="5"/>
  <c r="Y747" i="5"/>
  <c r="X747" i="5"/>
  <c r="W747" i="5"/>
  <c r="V747" i="5"/>
  <c r="U747" i="5"/>
  <c r="T747" i="5"/>
  <c r="AG746" i="5"/>
  <c r="AF746" i="5"/>
  <c r="AE746" i="5"/>
  <c r="AD746" i="5"/>
  <c r="AC746" i="5"/>
  <c r="AB746" i="5"/>
  <c r="AA746" i="5"/>
  <c r="Z746" i="5"/>
  <c r="Y746" i="5"/>
  <c r="X746" i="5"/>
  <c r="W746" i="5"/>
  <c r="V746" i="5"/>
  <c r="U746" i="5"/>
  <c r="T746" i="5"/>
  <c r="AG745" i="5"/>
  <c r="AF745" i="5"/>
  <c r="AE745" i="5"/>
  <c r="AD745" i="5"/>
  <c r="AC745" i="5"/>
  <c r="AB745" i="5"/>
  <c r="AA745" i="5"/>
  <c r="Z745" i="5"/>
  <c r="Y745" i="5"/>
  <c r="X745" i="5"/>
  <c r="W745" i="5"/>
  <c r="V745" i="5"/>
  <c r="U745" i="5"/>
  <c r="T745" i="5"/>
  <c r="AG744" i="5"/>
  <c r="AF744" i="5"/>
  <c r="AE744" i="5"/>
  <c r="AD744" i="5"/>
  <c r="AC744" i="5"/>
  <c r="AB744" i="5"/>
  <c r="AA744" i="5"/>
  <c r="Z744" i="5"/>
  <c r="Y744" i="5"/>
  <c r="X744" i="5"/>
  <c r="W744" i="5"/>
  <c r="V744" i="5"/>
  <c r="U744" i="5"/>
  <c r="T744" i="5"/>
  <c r="AG743" i="5"/>
  <c r="AF743" i="5"/>
  <c r="AE743" i="5"/>
  <c r="AD743" i="5"/>
  <c r="AC743" i="5"/>
  <c r="AB743" i="5"/>
  <c r="AA743" i="5"/>
  <c r="Z743" i="5"/>
  <c r="Y743" i="5"/>
  <c r="X743" i="5"/>
  <c r="W743" i="5"/>
  <c r="V743" i="5"/>
  <c r="U743" i="5"/>
  <c r="T743" i="5"/>
  <c r="AG742" i="5"/>
  <c r="AF742" i="5"/>
  <c r="AE742" i="5"/>
  <c r="AD742" i="5"/>
  <c r="AC742" i="5"/>
  <c r="AB742" i="5"/>
  <c r="AA742" i="5"/>
  <c r="Z742" i="5"/>
  <c r="Y742" i="5"/>
  <c r="X742" i="5"/>
  <c r="W742" i="5"/>
  <c r="V742" i="5"/>
  <c r="U742" i="5"/>
  <c r="T742" i="5"/>
  <c r="AG741" i="5"/>
  <c r="AF741" i="5"/>
  <c r="AE741" i="5"/>
  <c r="AD741" i="5"/>
  <c r="AC741" i="5"/>
  <c r="AB741" i="5"/>
  <c r="AA741" i="5"/>
  <c r="Z741" i="5"/>
  <c r="Y741" i="5"/>
  <c r="X741" i="5"/>
  <c r="W741" i="5"/>
  <c r="V741" i="5"/>
  <c r="U741" i="5"/>
  <c r="T741" i="5"/>
  <c r="AG740" i="5"/>
  <c r="AF740" i="5"/>
  <c r="AE740" i="5"/>
  <c r="AD740" i="5"/>
  <c r="AC740" i="5"/>
  <c r="AB740" i="5"/>
  <c r="AA740" i="5"/>
  <c r="Z740" i="5"/>
  <c r="Y740" i="5"/>
  <c r="X740" i="5"/>
  <c r="W740" i="5"/>
  <c r="V740" i="5"/>
  <c r="U740" i="5"/>
  <c r="T740" i="5"/>
  <c r="AG739" i="5"/>
  <c r="AF739" i="5"/>
  <c r="AE739" i="5"/>
  <c r="AD739" i="5"/>
  <c r="AC739" i="5"/>
  <c r="AB739" i="5"/>
  <c r="AA739" i="5"/>
  <c r="Z739" i="5"/>
  <c r="Y739" i="5"/>
  <c r="X739" i="5"/>
  <c r="W739" i="5"/>
  <c r="V739" i="5"/>
  <c r="U739" i="5"/>
  <c r="T739" i="5"/>
  <c r="AG738" i="5"/>
  <c r="AF738" i="5"/>
  <c r="AE738" i="5"/>
  <c r="AD738" i="5"/>
  <c r="AC738" i="5"/>
  <c r="AB738" i="5"/>
  <c r="AA738" i="5"/>
  <c r="Z738" i="5"/>
  <c r="Y738" i="5"/>
  <c r="X738" i="5"/>
  <c r="W738" i="5"/>
  <c r="V738" i="5"/>
  <c r="U738" i="5"/>
  <c r="T738" i="5"/>
  <c r="AG737" i="5"/>
  <c r="AF737" i="5"/>
  <c r="AE737" i="5"/>
  <c r="AD737" i="5"/>
  <c r="AC737" i="5"/>
  <c r="AB737" i="5"/>
  <c r="AA737" i="5"/>
  <c r="Z737" i="5"/>
  <c r="Y737" i="5"/>
  <c r="X737" i="5"/>
  <c r="W737" i="5"/>
  <c r="V737" i="5"/>
  <c r="U737" i="5"/>
  <c r="T737" i="5"/>
  <c r="AG736" i="5"/>
  <c r="AF736" i="5"/>
  <c r="AE736" i="5"/>
  <c r="AD736" i="5"/>
  <c r="AC736" i="5"/>
  <c r="AB736" i="5"/>
  <c r="AA736" i="5"/>
  <c r="Z736" i="5"/>
  <c r="Y736" i="5"/>
  <c r="X736" i="5"/>
  <c r="W736" i="5"/>
  <c r="V736" i="5"/>
  <c r="U736" i="5"/>
  <c r="T736" i="5"/>
  <c r="AG735" i="5"/>
  <c r="AF735" i="5"/>
  <c r="AE735" i="5"/>
  <c r="AD735" i="5"/>
  <c r="AC735" i="5"/>
  <c r="AB735" i="5"/>
  <c r="AA735" i="5"/>
  <c r="Z735" i="5"/>
  <c r="Y735" i="5"/>
  <c r="X735" i="5"/>
  <c r="W735" i="5"/>
  <c r="V735" i="5"/>
  <c r="U735" i="5"/>
  <c r="T735" i="5"/>
  <c r="AG734" i="5"/>
  <c r="AF734" i="5"/>
  <c r="AE734" i="5"/>
  <c r="AD734" i="5"/>
  <c r="AC734" i="5"/>
  <c r="AB734" i="5"/>
  <c r="AA734" i="5"/>
  <c r="Z734" i="5"/>
  <c r="Y734" i="5"/>
  <c r="X734" i="5"/>
  <c r="W734" i="5"/>
  <c r="V734" i="5"/>
  <c r="U734" i="5"/>
  <c r="T734" i="5"/>
  <c r="AG733" i="5"/>
  <c r="AF733" i="5"/>
  <c r="AE733" i="5"/>
  <c r="AD733" i="5"/>
  <c r="AC733" i="5"/>
  <c r="AB733" i="5"/>
  <c r="AA733" i="5"/>
  <c r="Z733" i="5"/>
  <c r="Y733" i="5"/>
  <c r="X733" i="5"/>
  <c r="W733" i="5"/>
  <c r="V733" i="5"/>
  <c r="U733" i="5"/>
  <c r="T733" i="5"/>
  <c r="AG732" i="5"/>
  <c r="AF732" i="5"/>
  <c r="AE732" i="5"/>
  <c r="AD732" i="5"/>
  <c r="AC732" i="5"/>
  <c r="AB732" i="5"/>
  <c r="AA732" i="5"/>
  <c r="Z732" i="5"/>
  <c r="Y732" i="5"/>
  <c r="X732" i="5"/>
  <c r="W732" i="5"/>
  <c r="V732" i="5"/>
  <c r="U732" i="5"/>
  <c r="T732" i="5"/>
  <c r="AG731" i="5"/>
  <c r="AF731" i="5"/>
  <c r="AE731" i="5"/>
  <c r="AD731" i="5"/>
  <c r="AC731" i="5"/>
  <c r="AB731" i="5"/>
  <c r="AA731" i="5"/>
  <c r="Z731" i="5"/>
  <c r="Y731" i="5"/>
  <c r="X731" i="5"/>
  <c r="W731" i="5"/>
  <c r="V731" i="5"/>
  <c r="U731" i="5"/>
  <c r="T731" i="5"/>
  <c r="AG730" i="5"/>
  <c r="AF730" i="5"/>
  <c r="AE730" i="5"/>
  <c r="AD730" i="5"/>
  <c r="AC730" i="5"/>
  <c r="AB730" i="5"/>
  <c r="AA730" i="5"/>
  <c r="Z730" i="5"/>
  <c r="Y730" i="5"/>
  <c r="X730" i="5"/>
  <c r="W730" i="5"/>
  <c r="V730" i="5"/>
  <c r="U730" i="5"/>
  <c r="T730" i="5"/>
  <c r="AG729" i="5"/>
  <c r="AF729" i="5"/>
  <c r="AE729" i="5"/>
  <c r="AD729" i="5"/>
  <c r="AC729" i="5"/>
  <c r="AB729" i="5"/>
  <c r="AA729" i="5"/>
  <c r="Z729" i="5"/>
  <c r="Y729" i="5"/>
  <c r="X729" i="5"/>
  <c r="W729" i="5"/>
  <c r="V729" i="5"/>
  <c r="U729" i="5"/>
  <c r="T729" i="5"/>
  <c r="AG728" i="5"/>
  <c r="AF728" i="5"/>
  <c r="AE728" i="5"/>
  <c r="AD728" i="5"/>
  <c r="AC728" i="5"/>
  <c r="AB728" i="5"/>
  <c r="AA728" i="5"/>
  <c r="Z728" i="5"/>
  <c r="Y728" i="5"/>
  <c r="X728" i="5"/>
  <c r="W728" i="5"/>
  <c r="V728" i="5"/>
  <c r="U728" i="5"/>
  <c r="T728" i="5"/>
  <c r="AG727" i="5"/>
  <c r="AF727" i="5"/>
  <c r="AE727" i="5"/>
  <c r="AD727" i="5"/>
  <c r="AC727" i="5"/>
  <c r="AB727" i="5"/>
  <c r="AA727" i="5"/>
  <c r="Z727" i="5"/>
  <c r="Y727" i="5"/>
  <c r="X727" i="5"/>
  <c r="W727" i="5"/>
  <c r="V727" i="5"/>
  <c r="U727" i="5"/>
  <c r="T727" i="5"/>
  <c r="AG726" i="5"/>
  <c r="AF726" i="5"/>
  <c r="AE726" i="5"/>
  <c r="AD726" i="5"/>
  <c r="AC726" i="5"/>
  <c r="AB726" i="5"/>
  <c r="AA726" i="5"/>
  <c r="Z726" i="5"/>
  <c r="Y726" i="5"/>
  <c r="X726" i="5"/>
  <c r="W726" i="5"/>
  <c r="V726" i="5"/>
  <c r="U726" i="5"/>
  <c r="T726" i="5"/>
  <c r="AG725" i="5"/>
  <c r="AF725" i="5"/>
  <c r="AE725" i="5"/>
  <c r="AD725" i="5"/>
  <c r="AC725" i="5"/>
  <c r="AB725" i="5"/>
  <c r="AA725" i="5"/>
  <c r="Z725" i="5"/>
  <c r="Y725" i="5"/>
  <c r="X725" i="5"/>
  <c r="W725" i="5"/>
  <c r="V725" i="5"/>
  <c r="U725" i="5"/>
  <c r="T725" i="5"/>
  <c r="AG724" i="5"/>
  <c r="AF724" i="5"/>
  <c r="AE724" i="5"/>
  <c r="AD724" i="5"/>
  <c r="AC724" i="5"/>
  <c r="AB724" i="5"/>
  <c r="AA724" i="5"/>
  <c r="Z724" i="5"/>
  <c r="Y724" i="5"/>
  <c r="X724" i="5"/>
  <c r="W724" i="5"/>
  <c r="V724" i="5"/>
  <c r="U724" i="5"/>
  <c r="T724" i="5"/>
  <c r="AG723" i="5"/>
  <c r="AF723" i="5"/>
  <c r="AE723" i="5"/>
  <c r="AD723" i="5"/>
  <c r="AC723" i="5"/>
  <c r="AB723" i="5"/>
  <c r="AA723" i="5"/>
  <c r="Z723" i="5"/>
  <c r="Y723" i="5"/>
  <c r="X723" i="5"/>
  <c r="W723" i="5"/>
  <c r="V723" i="5"/>
  <c r="U723" i="5"/>
  <c r="T723" i="5"/>
  <c r="AG722" i="5"/>
  <c r="AF722" i="5"/>
  <c r="AE722" i="5"/>
  <c r="AD722" i="5"/>
  <c r="AC722" i="5"/>
  <c r="AB722" i="5"/>
  <c r="AA722" i="5"/>
  <c r="Z722" i="5"/>
  <c r="Y722" i="5"/>
  <c r="X722" i="5"/>
  <c r="W722" i="5"/>
  <c r="V722" i="5"/>
  <c r="U722" i="5"/>
  <c r="T722" i="5"/>
  <c r="AG721" i="5"/>
  <c r="AF721" i="5"/>
  <c r="AE721" i="5"/>
  <c r="AD721" i="5"/>
  <c r="AC721" i="5"/>
  <c r="AB721" i="5"/>
  <c r="AA721" i="5"/>
  <c r="Z721" i="5"/>
  <c r="Y721" i="5"/>
  <c r="X721" i="5"/>
  <c r="W721" i="5"/>
  <c r="V721" i="5"/>
  <c r="U721" i="5"/>
  <c r="T721" i="5"/>
  <c r="AG720" i="5"/>
  <c r="AF720" i="5"/>
  <c r="AE720" i="5"/>
  <c r="AD720" i="5"/>
  <c r="AC720" i="5"/>
  <c r="AB720" i="5"/>
  <c r="AA720" i="5"/>
  <c r="Z720" i="5"/>
  <c r="Y720" i="5"/>
  <c r="X720" i="5"/>
  <c r="W720" i="5"/>
  <c r="V720" i="5"/>
  <c r="U720" i="5"/>
  <c r="T720" i="5"/>
  <c r="AG719" i="5"/>
  <c r="AF719" i="5"/>
  <c r="AE719" i="5"/>
  <c r="AD719" i="5"/>
  <c r="AC719" i="5"/>
  <c r="AB719" i="5"/>
  <c r="AA719" i="5"/>
  <c r="Z719" i="5"/>
  <c r="Y719" i="5"/>
  <c r="X719" i="5"/>
  <c r="W719" i="5"/>
  <c r="V719" i="5"/>
  <c r="U719" i="5"/>
  <c r="T719" i="5"/>
  <c r="AG718" i="5"/>
  <c r="AF718" i="5"/>
  <c r="AE718" i="5"/>
  <c r="AD718" i="5"/>
  <c r="AC718" i="5"/>
  <c r="AB718" i="5"/>
  <c r="AA718" i="5"/>
  <c r="Z718" i="5"/>
  <c r="Y718" i="5"/>
  <c r="X718" i="5"/>
  <c r="W718" i="5"/>
  <c r="V718" i="5"/>
  <c r="U718" i="5"/>
  <c r="T718" i="5"/>
  <c r="AG717" i="5"/>
  <c r="AF717" i="5"/>
  <c r="AE717" i="5"/>
  <c r="AD717" i="5"/>
  <c r="AC717" i="5"/>
  <c r="AB717" i="5"/>
  <c r="AA717" i="5"/>
  <c r="Z717" i="5"/>
  <c r="Y717" i="5"/>
  <c r="X717" i="5"/>
  <c r="W717" i="5"/>
  <c r="V717" i="5"/>
  <c r="U717" i="5"/>
  <c r="T717" i="5"/>
  <c r="AG716" i="5"/>
  <c r="AF716" i="5"/>
  <c r="AE716" i="5"/>
  <c r="AD716" i="5"/>
  <c r="AC716" i="5"/>
  <c r="AB716" i="5"/>
  <c r="AA716" i="5"/>
  <c r="Z716" i="5"/>
  <c r="Y716" i="5"/>
  <c r="X716" i="5"/>
  <c r="W716" i="5"/>
  <c r="V716" i="5"/>
  <c r="U716" i="5"/>
  <c r="T716" i="5"/>
  <c r="AG715" i="5"/>
  <c r="AF715" i="5"/>
  <c r="AE715" i="5"/>
  <c r="AD715" i="5"/>
  <c r="AC715" i="5"/>
  <c r="AB715" i="5"/>
  <c r="AA715" i="5"/>
  <c r="Z715" i="5"/>
  <c r="Y715" i="5"/>
  <c r="X715" i="5"/>
  <c r="W715" i="5"/>
  <c r="V715" i="5"/>
  <c r="U715" i="5"/>
  <c r="T715" i="5"/>
  <c r="AG714" i="5"/>
  <c r="AF714" i="5"/>
  <c r="AE714" i="5"/>
  <c r="AD714" i="5"/>
  <c r="AC714" i="5"/>
  <c r="AB714" i="5"/>
  <c r="AA714" i="5"/>
  <c r="Z714" i="5"/>
  <c r="Y714" i="5"/>
  <c r="X714" i="5"/>
  <c r="W714" i="5"/>
  <c r="V714" i="5"/>
  <c r="U714" i="5"/>
  <c r="T714" i="5"/>
  <c r="AG713" i="5"/>
  <c r="AF713" i="5"/>
  <c r="AE713" i="5"/>
  <c r="AD713" i="5"/>
  <c r="AC713" i="5"/>
  <c r="AB713" i="5"/>
  <c r="AA713" i="5"/>
  <c r="Z713" i="5"/>
  <c r="Y713" i="5"/>
  <c r="X713" i="5"/>
  <c r="W713" i="5"/>
  <c r="V713" i="5"/>
  <c r="U713" i="5"/>
  <c r="T713" i="5"/>
  <c r="AG712" i="5"/>
  <c r="AF712" i="5"/>
  <c r="AE712" i="5"/>
  <c r="AD712" i="5"/>
  <c r="AC712" i="5"/>
  <c r="AB712" i="5"/>
  <c r="AA712" i="5"/>
  <c r="Z712" i="5"/>
  <c r="Y712" i="5"/>
  <c r="X712" i="5"/>
  <c r="W712" i="5"/>
  <c r="V712" i="5"/>
  <c r="U712" i="5"/>
  <c r="T712" i="5"/>
  <c r="AG711" i="5"/>
  <c r="AF711" i="5"/>
  <c r="AE711" i="5"/>
  <c r="AD711" i="5"/>
  <c r="AC711" i="5"/>
  <c r="AB711" i="5"/>
  <c r="AA711" i="5"/>
  <c r="Z711" i="5"/>
  <c r="Y711" i="5"/>
  <c r="X711" i="5"/>
  <c r="W711" i="5"/>
  <c r="V711" i="5"/>
  <c r="U711" i="5"/>
  <c r="T711" i="5"/>
  <c r="AG710" i="5"/>
  <c r="AF710" i="5"/>
  <c r="AE710" i="5"/>
  <c r="AD710" i="5"/>
  <c r="AC710" i="5"/>
  <c r="AB710" i="5"/>
  <c r="AA710" i="5"/>
  <c r="Z710" i="5"/>
  <c r="Y710" i="5"/>
  <c r="X710" i="5"/>
  <c r="W710" i="5"/>
  <c r="V710" i="5"/>
  <c r="U710" i="5"/>
  <c r="T710" i="5"/>
  <c r="AG709" i="5"/>
  <c r="AF709" i="5"/>
  <c r="AE709" i="5"/>
  <c r="AD709" i="5"/>
  <c r="AC709" i="5"/>
  <c r="AB709" i="5"/>
  <c r="AA709" i="5"/>
  <c r="Z709" i="5"/>
  <c r="Y709" i="5"/>
  <c r="X709" i="5"/>
  <c r="W709" i="5"/>
  <c r="V709" i="5"/>
  <c r="U709" i="5"/>
  <c r="T709" i="5"/>
  <c r="AG708" i="5"/>
  <c r="AF708" i="5"/>
  <c r="AE708" i="5"/>
  <c r="AD708" i="5"/>
  <c r="AC708" i="5"/>
  <c r="AB708" i="5"/>
  <c r="AA708" i="5"/>
  <c r="Z708" i="5"/>
  <c r="Y708" i="5"/>
  <c r="X708" i="5"/>
  <c r="W708" i="5"/>
  <c r="V708" i="5"/>
  <c r="U708" i="5"/>
  <c r="T708" i="5"/>
  <c r="AG707" i="5"/>
  <c r="AF707" i="5"/>
  <c r="AE707" i="5"/>
  <c r="AD707" i="5"/>
  <c r="AC707" i="5"/>
  <c r="AB707" i="5"/>
  <c r="AA707" i="5"/>
  <c r="Z707" i="5"/>
  <c r="Y707" i="5"/>
  <c r="X707" i="5"/>
  <c r="W707" i="5"/>
  <c r="V707" i="5"/>
  <c r="U707" i="5"/>
  <c r="T707" i="5"/>
  <c r="AG706" i="5"/>
  <c r="AF706" i="5"/>
  <c r="AE706" i="5"/>
  <c r="AD706" i="5"/>
  <c r="AC706" i="5"/>
  <c r="AB706" i="5"/>
  <c r="AA706" i="5"/>
  <c r="Z706" i="5"/>
  <c r="Y706" i="5"/>
  <c r="X706" i="5"/>
  <c r="W706" i="5"/>
  <c r="V706" i="5"/>
  <c r="U706" i="5"/>
  <c r="T706" i="5"/>
  <c r="AG705" i="5"/>
  <c r="AF705" i="5"/>
  <c r="AE705" i="5"/>
  <c r="AD705" i="5"/>
  <c r="AC705" i="5"/>
  <c r="AB705" i="5"/>
  <c r="AA705" i="5"/>
  <c r="Z705" i="5"/>
  <c r="Y705" i="5"/>
  <c r="X705" i="5"/>
  <c r="W705" i="5"/>
  <c r="V705" i="5"/>
  <c r="U705" i="5"/>
  <c r="T705" i="5"/>
  <c r="AG704" i="5"/>
  <c r="AF704" i="5"/>
  <c r="AE704" i="5"/>
  <c r="AD704" i="5"/>
  <c r="AC704" i="5"/>
  <c r="AB704" i="5"/>
  <c r="AA704" i="5"/>
  <c r="Z704" i="5"/>
  <c r="Y704" i="5"/>
  <c r="X704" i="5"/>
  <c r="W704" i="5"/>
  <c r="V704" i="5"/>
  <c r="U704" i="5"/>
  <c r="T704" i="5"/>
  <c r="AG703" i="5"/>
  <c r="AF703" i="5"/>
  <c r="AE703" i="5"/>
  <c r="AD703" i="5"/>
  <c r="AC703" i="5"/>
  <c r="AB703" i="5"/>
  <c r="AA703" i="5"/>
  <c r="Z703" i="5"/>
  <c r="Y703" i="5"/>
  <c r="X703" i="5"/>
  <c r="W703" i="5"/>
  <c r="V703" i="5"/>
  <c r="U703" i="5"/>
  <c r="T703" i="5"/>
  <c r="AG702" i="5"/>
  <c r="AF702" i="5"/>
  <c r="AE702" i="5"/>
  <c r="AD702" i="5"/>
  <c r="AC702" i="5"/>
  <c r="AB702" i="5"/>
  <c r="AA702" i="5"/>
  <c r="Z702" i="5"/>
  <c r="Y702" i="5"/>
  <c r="X702" i="5"/>
  <c r="W702" i="5"/>
  <c r="V702" i="5"/>
  <c r="U702" i="5"/>
  <c r="T702" i="5"/>
  <c r="AG701" i="5"/>
  <c r="AF701" i="5"/>
  <c r="AE701" i="5"/>
  <c r="AD701" i="5"/>
  <c r="AC701" i="5"/>
  <c r="AB701" i="5"/>
  <c r="AA701" i="5"/>
  <c r="Z701" i="5"/>
  <c r="Y701" i="5"/>
  <c r="X701" i="5"/>
  <c r="W701" i="5"/>
  <c r="V701" i="5"/>
  <c r="U701" i="5"/>
  <c r="T701" i="5"/>
  <c r="AG700" i="5"/>
  <c r="AF700" i="5"/>
  <c r="AE700" i="5"/>
  <c r="AD700" i="5"/>
  <c r="AC700" i="5"/>
  <c r="AB700" i="5"/>
  <c r="AA700" i="5"/>
  <c r="Z700" i="5"/>
  <c r="Y700" i="5"/>
  <c r="X700" i="5"/>
  <c r="W700" i="5"/>
  <c r="V700" i="5"/>
  <c r="U700" i="5"/>
  <c r="T700" i="5"/>
  <c r="AG699" i="5"/>
  <c r="AF699" i="5"/>
  <c r="AE699" i="5"/>
  <c r="AD699" i="5"/>
  <c r="AC699" i="5"/>
  <c r="AB699" i="5"/>
  <c r="AA699" i="5"/>
  <c r="Z699" i="5"/>
  <c r="Y699" i="5"/>
  <c r="X699" i="5"/>
  <c r="W699" i="5"/>
  <c r="V699" i="5"/>
  <c r="U699" i="5"/>
  <c r="T699" i="5"/>
  <c r="AG698" i="5"/>
  <c r="AF698" i="5"/>
  <c r="AE698" i="5"/>
  <c r="AD698" i="5"/>
  <c r="AC698" i="5"/>
  <c r="AB698" i="5"/>
  <c r="AA698" i="5"/>
  <c r="Z698" i="5"/>
  <c r="Y698" i="5"/>
  <c r="X698" i="5"/>
  <c r="W698" i="5"/>
  <c r="V698" i="5"/>
  <c r="U698" i="5"/>
  <c r="T698" i="5"/>
  <c r="AG697" i="5"/>
  <c r="AF697" i="5"/>
  <c r="AE697" i="5"/>
  <c r="AD697" i="5"/>
  <c r="AC697" i="5"/>
  <c r="AB697" i="5"/>
  <c r="AA697" i="5"/>
  <c r="Z697" i="5"/>
  <c r="Y697" i="5"/>
  <c r="X697" i="5"/>
  <c r="W697" i="5"/>
  <c r="V697" i="5"/>
  <c r="U697" i="5"/>
  <c r="T697" i="5"/>
  <c r="AG696" i="5"/>
  <c r="AF696" i="5"/>
  <c r="AE696" i="5"/>
  <c r="AD696" i="5"/>
  <c r="AC696" i="5"/>
  <c r="AB696" i="5"/>
  <c r="AA696" i="5"/>
  <c r="Z696" i="5"/>
  <c r="Y696" i="5"/>
  <c r="X696" i="5"/>
  <c r="W696" i="5"/>
  <c r="V696" i="5"/>
  <c r="U696" i="5"/>
  <c r="T696" i="5"/>
  <c r="AG695" i="5"/>
  <c r="AF695" i="5"/>
  <c r="AE695" i="5"/>
  <c r="AD695" i="5"/>
  <c r="AC695" i="5"/>
  <c r="AB695" i="5"/>
  <c r="AA695" i="5"/>
  <c r="Z695" i="5"/>
  <c r="Y695" i="5"/>
  <c r="X695" i="5"/>
  <c r="W695" i="5"/>
  <c r="V695" i="5"/>
  <c r="U695" i="5"/>
  <c r="T695" i="5"/>
  <c r="AG694" i="5"/>
  <c r="AF694" i="5"/>
  <c r="AE694" i="5"/>
  <c r="AD694" i="5"/>
  <c r="AC694" i="5"/>
  <c r="AB694" i="5"/>
  <c r="AA694" i="5"/>
  <c r="Z694" i="5"/>
  <c r="Y694" i="5"/>
  <c r="X694" i="5"/>
  <c r="W694" i="5"/>
  <c r="V694" i="5"/>
  <c r="U694" i="5"/>
  <c r="T694" i="5"/>
  <c r="AG693" i="5"/>
  <c r="AF693" i="5"/>
  <c r="AE693" i="5"/>
  <c r="AD693" i="5"/>
  <c r="AC693" i="5"/>
  <c r="AB693" i="5"/>
  <c r="AA693" i="5"/>
  <c r="Z693" i="5"/>
  <c r="Y693" i="5"/>
  <c r="X693" i="5"/>
  <c r="W693" i="5"/>
  <c r="V693" i="5"/>
  <c r="U693" i="5"/>
  <c r="T693" i="5"/>
  <c r="AG692" i="5"/>
  <c r="AF692" i="5"/>
  <c r="AE692" i="5"/>
  <c r="AD692" i="5"/>
  <c r="AC692" i="5"/>
  <c r="AB692" i="5"/>
  <c r="AA692" i="5"/>
  <c r="Z692" i="5"/>
  <c r="Y692" i="5"/>
  <c r="X692" i="5"/>
  <c r="W692" i="5"/>
  <c r="V692" i="5"/>
  <c r="U692" i="5"/>
  <c r="T692" i="5"/>
  <c r="AG691" i="5"/>
  <c r="AF691" i="5"/>
  <c r="AE691" i="5"/>
  <c r="AD691" i="5"/>
  <c r="AC691" i="5"/>
  <c r="AB691" i="5"/>
  <c r="AA691" i="5"/>
  <c r="Z691" i="5"/>
  <c r="Y691" i="5"/>
  <c r="X691" i="5"/>
  <c r="W691" i="5"/>
  <c r="V691" i="5"/>
  <c r="U691" i="5"/>
  <c r="T691" i="5"/>
  <c r="AG690" i="5"/>
  <c r="AF690" i="5"/>
  <c r="AE690" i="5"/>
  <c r="AD690" i="5"/>
  <c r="AC690" i="5"/>
  <c r="AB690" i="5"/>
  <c r="AA690" i="5"/>
  <c r="Z690" i="5"/>
  <c r="Y690" i="5"/>
  <c r="X690" i="5"/>
  <c r="W690" i="5"/>
  <c r="V690" i="5"/>
  <c r="U690" i="5"/>
  <c r="T690" i="5"/>
  <c r="AG689" i="5"/>
  <c r="AF689" i="5"/>
  <c r="AE689" i="5"/>
  <c r="AD689" i="5"/>
  <c r="AC689" i="5"/>
  <c r="AB689" i="5"/>
  <c r="AA689" i="5"/>
  <c r="Z689" i="5"/>
  <c r="Y689" i="5"/>
  <c r="X689" i="5"/>
  <c r="W689" i="5"/>
  <c r="V689" i="5"/>
  <c r="U689" i="5"/>
  <c r="T689" i="5"/>
  <c r="AG688" i="5"/>
  <c r="AF688" i="5"/>
  <c r="AE688" i="5"/>
  <c r="AD688" i="5"/>
  <c r="AC688" i="5"/>
  <c r="AB688" i="5"/>
  <c r="AA688" i="5"/>
  <c r="Z688" i="5"/>
  <c r="Y688" i="5"/>
  <c r="X688" i="5"/>
  <c r="W688" i="5"/>
  <c r="V688" i="5"/>
  <c r="U688" i="5"/>
  <c r="T688" i="5"/>
  <c r="AG687" i="5"/>
  <c r="AF687" i="5"/>
  <c r="AE687" i="5"/>
  <c r="AD687" i="5"/>
  <c r="AC687" i="5"/>
  <c r="AB687" i="5"/>
  <c r="AA687" i="5"/>
  <c r="Z687" i="5"/>
  <c r="Y687" i="5"/>
  <c r="X687" i="5"/>
  <c r="W687" i="5"/>
  <c r="V687" i="5"/>
  <c r="U687" i="5"/>
  <c r="T687" i="5"/>
  <c r="AG686" i="5"/>
  <c r="AF686" i="5"/>
  <c r="AE686" i="5"/>
  <c r="AD686" i="5"/>
  <c r="AC686" i="5"/>
  <c r="AB686" i="5"/>
  <c r="AA686" i="5"/>
  <c r="Z686" i="5"/>
  <c r="Y686" i="5"/>
  <c r="X686" i="5"/>
  <c r="W686" i="5"/>
  <c r="V686" i="5"/>
  <c r="U686" i="5"/>
  <c r="T686" i="5"/>
  <c r="AG685" i="5"/>
  <c r="AF685" i="5"/>
  <c r="AE685" i="5"/>
  <c r="AD685" i="5"/>
  <c r="AC685" i="5"/>
  <c r="AB685" i="5"/>
  <c r="AA685" i="5"/>
  <c r="Z685" i="5"/>
  <c r="Y685" i="5"/>
  <c r="X685" i="5"/>
  <c r="W685" i="5"/>
  <c r="V685" i="5"/>
  <c r="U685" i="5"/>
  <c r="T685" i="5"/>
  <c r="AG684" i="5"/>
  <c r="AF684" i="5"/>
  <c r="AE684" i="5"/>
  <c r="AD684" i="5"/>
  <c r="AC684" i="5"/>
  <c r="AB684" i="5"/>
  <c r="AA684" i="5"/>
  <c r="Z684" i="5"/>
  <c r="Y684" i="5"/>
  <c r="X684" i="5"/>
  <c r="W684" i="5"/>
  <c r="V684" i="5"/>
  <c r="U684" i="5"/>
  <c r="T684" i="5"/>
  <c r="AG683" i="5"/>
  <c r="AF683" i="5"/>
  <c r="AE683" i="5"/>
  <c r="AD683" i="5"/>
  <c r="AC683" i="5"/>
  <c r="AB683" i="5"/>
  <c r="AA683" i="5"/>
  <c r="Z683" i="5"/>
  <c r="Y683" i="5"/>
  <c r="X683" i="5"/>
  <c r="W683" i="5"/>
  <c r="V683" i="5"/>
  <c r="U683" i="5"/>
  <c r="T683" i="5"/>
  <c r="AG682" i="5"/>
  <c r="AF682" i="5"/>
  <c r="AE682" i="5"/>
  <c r="AD682" i="5"/>
  <c r="AC682" i="5"/>
  <c r="AB682" i="5"/>
  <c r="AA682" i="5"/>
  <c r="Z682" i="5"/>
  <c r="Y682" i="5"/>
  <c r="X682" i="5"/>
  <c r="W682" i="5"/>
  <c r="V682" i="5"/>
  <c r="U682" i="5"/>
  <c r="T682" i="5"/>
  <c r="AG681" i="5"/>
  <c r="AF681" i="5"/>
  <c r="AE681" i="5"/>
  <c r="AD681" i="5"/>
  <c r="AC681" i="5"/>
  <c r="AB681" i="5"/>
  <c r="AA681" i="5"/>
  <c r="Z681" i="5"/>
  <c r="Y681" i="5"/>
  <c r="X681" i="5"/>
  <c r="W681" i="5"/>
  <c r="V681" i="5"/>
  <c r="U681" i="5"/>
  <c r="T681" i="5"/>
  <c r="AG680" i="5"/>
  <c r="AF680" i="5"/>
  <c r="AE680" i="5"/>
  <c r="AD680" i="5"/>
  <c r="AC680" i="5"/>
  <c r="AB680" i="5"/>
  <c r="AA680" i="5"/>
  <c r="Z680" i="5"/>
  <c r="Y680" i="5"/>
  <c r="X680" i="5"/>
  <c r="W680" i="5"/>
  <c r="V680" i="5"/>
  <c r="U680" i="5"/>
  <c r="T680" i="5"/>
  <c r="AG679" i="5"/>
  <c r="AF679" i="5"/>
  <c r="AE679" i="5"/>
  <c r="AD679" i="5"/>
  <c r="AC679" i="5"/>
  <c r="AB679" i="5"/>
  <c r="AA679" i="5"/>
  <c r="Z679" i="5"/>
  <c r="Y679" i="5"/>
  <c r="X679" i="5"/>
  <c r="W679" i="5"/>
  <c r="V679" i="5"/>
  <c r="U679" i="5"/>
  <c r="T679" i="5"/>
  <c r="AG678" i="5"/>
  <c r="AF678" i="5"/>
  <c r="AE678" i="5"/>
  <c r="AD678" i="5"/>
  <c r="AC678" i="5"/>
  <c r="AB678" i="5"/>
  <c r="AA678" i="5"/>
  <c r="Z678" i="5"/>
  <c r="Y678" i="5"/>
  <c r="X678" i="5"/>
  <c r="W678" i="5"/>
  <c r="V678" i="5"/>
  <c r="U678" i="5"/>
  <c r="T678" i="5"/>
  <c r="AG677" i="5"/>
  <c r="AF677" i="5"/>
  <c r="AE677" i="5"/>
  <c r="AD677" i="5"/>
  <c r="AC677" i="5"/>
  <c r="AB677" i="5"/>
  <c r="AA677" i="5"/>
  <c r="Z677" i="5"/>
  <c r="Y677" i="5"/>
  <c r="X677" i="5"/>
  <c r="W677" i="5"/>
  <c r="V677" i="5"/>
  <c r="U677" i="5"/>
  <c r="T677" i="5"/>
  <c r="AG676" i="5"/>
  <c r="AF676" i="5"/>
  <c r="AE676" i="5"/>
  <c r="AD676" i="5"/>
  <c r="AC676" i="5"/>
  <c r="AB676" i="5"/>
  <c r="AA676" i="5"/>
  <c r="Z676" i="5"/>
  <c r="Y676" i="5"/>
  <c r="X676" i="5"/>
  <c r="W676" i="5"/>
  <c r="V676" i="5"/>
  <c r="U676" i="5"/>
  <c r="T676" i="5"/>
  <c r="AG675" i="5"/>
  <c r="AF675" i="5"/>
  <c r="AE675" i="5"/>
  <c r="AD675" i="5"/>
  <c r="AC675" i="5"/>
  <c r="AB675" i="5"/>
  <c r="AA675" i="5"/>
  <c r="Z675" i="5"/>
  <c r="Y675" i="5"/>
  <c r="X675" i="5"/>
  <c r="W675" i="5"/>
  <c r="V675" i="5"/>
  <c r="U675" i="5"/>
  <c r="T675" i="5"/>
  <c r="AG674" i="5"/>
  <c r="AF674" i="5"/>
  <c r="AE674" i="5"/>
  <c r="AD674" i="5"/>
  <c r="AC674" i="5"/>
  <c r="AB674" i="5"/>
  <c r="AA674" i="5"/>
  <c r="Z674" i="5"/>
  <c r="Y674" i="5"/>
  <c r="X674" i="5"/>
  <c r="W674" i="5"/>
  <c r="V674" i="5"/>
  <c r="U674" i="5"/>
  <c r="T674" i="5"/>
  <c r="AG673" i="5"/>
  <c r="AF673" i="5"/>
  <c r="AE673" i="5"/>
  <c r="AD673" i="5"/>
  <c r="AC673" i="5"/>
  <c r="AB673" i="5"/>
  <c r="AA673" i="5"/>
  <c r="Z673" i="5"/>
  <c r="Y673" i="5"/>
  <c r="X673" i="5"/>
  <c r="W673" i="5"/>
  <c r="V673" i="5"/>
  <c r="U673" i="5"/>
  <c r="T673" i="5"/>
  <c r="AG672" i="5"/>
  <c r="AF672" i="5"/>
  <c r="AE672" i="5"/>
  <c r="AD672" i="5"/>
  <c r="AC672" i="5"/>
  <c r="AB672" i="5"/>
  <c r="AA672" i="5"/>
  <c r="Z672" i="5"/>
  <c r="Y672" i="5"/>
  <c r="X672" i="5"/>
  <c r="W672" i="5"/>
  <c r="V672" i="5"/>
  <c r="U672" i="5"/>
  <c r="T672" i="5"/>
  <c r="AG671" i="5"/>
  <c r="AF671" i="5"/>
  <c r="AE671" i="5"/>
  <c r="AD671" i="5"/>
  <c r="AC671" i="5"/>
  <c r="AB671" i="5"/>
  <c r="AA671" i="5"/>
  <c r="Z671" i="5"/>
  <c r="Y671" i="5"/>
  <c r="X671" i="5"/>
  <c r="W671" i="5"/>
  <c r="V671" i="5"/>
  <c r="U671" i="5"/>
  <c r="T671" i="5"/>
  <c r="AG670" i="5"/>
  <c r="AF670" i="5"/>
  <c r="AE670" i="5"/>
  <c r="AD670" i="5"/>
  <c r="AC670" i="5"/>
  <c r="AB670" i="5"/>
  <c r="AA670" i="5"/>
  <c r="Z670" i="5"/>
  <c r="Y670" i="5"/>
  <c r="X670" i="5"/>
  <c r="W670" i="5"/>
  <c r="V670" i="5"/>
  <c r="U670" i="5"/>
  <c r="T670" i="5"/>
  <c r="AG669" i="5"/>
  <c r="AF669" i="5"/>
  <c r="AE669" i="5"/>
  <c r="AD669" i="5"/>
  <c r="AC669" i="5"/>
  <c r="AB669" i="5"/>
  <c r="AA669" i="5"/>
  <c r="Z669" i="5"/>
  <c r="Y669" i="5"/>
  <c r="X669" i="5"/>
  <c r="W669" i="5"/>
  <c r="V669" i="5"/>
  <c r="U669" i="5"/>
  <c r="T669" i="5"/>
  <c r="AG668" i="5"/>
  <c r="AF668" i="5"/>
  <c r="AE668" i="5"/>
  <c r="AD668" i="5"/>
  <c r="AC668" i="5"/>
  <c r="AB668" i="5"/>
  <c r="AA668" i="5"/>
  <c r="Z668" i="5"/>
  <c r="Y668" i="5"/>
  <c r="X668" i="5"/>
  <c r="W668" i="5"/>
  <c r="V668" i="5"/>
  <c r="U668" i="5"/>
  <c r="T668" i="5"/>
  <c r="AG667" i="5"/>
  <c r="AF667" i="5"/>
  <c r="AE667" i="5"/>
  <c r="AD667" i="5"/>
  <c r="AC667" i="5"/>
  <c r="AB667" i="5"/>
  <c r="AA667" i="5"/>
  <c r="Z667" i="5"/>
  <c r="Y667" i="5"/>
  <c r="X667" i="5"/>
  <c r="W667" i="5"/>
  <c r="V667" i="5"/>
  <c r="U667" i="5"/>
  <c r="T667" i="5"/>
  <c r="AG666" i="5"/>
  <c r="AF666" i="5"/>
  <c r="AE666" i="5"/>
  <c r="AD666" i="5"/>
  <c r="AC666" i="5"/>
  <c r="AB666" i="5"/>
  <c r="AA666" i="5"/>
  <c r="Z666" i="5"/>
  <c r="Y666" i="5"/>
  <c r="X666" i="5"/>
  <c r="W666" i="5"/>
  <c r="V666" i="5"/>
  <c r="U666" i="5"/>
  <c r="T666" i="5"/>
  <c r="AG665" i="5"/>
  <c r="AF665" i="5"/>
  <c r="AE665" i="5"/>
  <c r="AD665" i="5"/>
  <c r="AC665" i="5"/>
  <c r="AB665" i="5"/>
  <c r="AA665" i="5"/>
  <c r="Z665" i="5"/>
  <c r="Y665" i="5"/>
  <c r="X665" i="5"/>
  <c r="W665" i="5"/>
  <c r="V665" i="5"/>
  <c r="U665" i="5"/>
  <c r="T665" i="5"/>
  <c r="AG664" i="5"/>
  <c r="AF664" i="5"/>
  <c r="AE664" i="5"/>
  <c r="AD664" i="5"/>
  <c r="AC664" i="5"/>
  <c r="AB664" i="5"/>
  <c r="AA664" i="5"/>
  <c r="Z664" i="5"/>
  <c r="Y664" i="5"/>
  <c r="X664" i="5"/>
  <c r="W664" i="5"/>
  <c r="V664" i="5"/>
  <c r="U664" i="5"/>
  <c r="T664" i="5"/>
  <c r="AG663" i="5"/>
  <c r="AF663" i="5"/>
  <c r="AE663" i="5"/>
  <c r="AD663" i="5"/>
  <c r="AC663" i="5"/>
  <c r="AB663" i="5"/>
  <c r="AA663" i="5"/>
  <c r="Z663" i="5"/>
  <c r="Y663" i="5"/>
  <c r="X663" i="5"/>
  <c r="W663" i="5"/>
  <c r="V663" i="5"/>
  <c r="U663" i="5"/>
  <c r="T663" i="5"/>
  <c r="AG662" i="5"/>
  <c r="AF662" i="5"/>
  <c r="AE662" i="5"/>
  <c r="AD662" i="5"/>
  <c r="AC662" i="5"/>
  <c r="AB662" i="5"/>
  <c r="AA662" i="5"/>
  <c r="Z662" i="5"/>
  <c r="Y662" i="5"/>
  <c r="X662" i="5"/>
  <c r="W662" i="5"/>
  <c r="V662" i="5"/>
  <c r="U662" i="5"/>
  <c r="T662" i="5"/>
  <c r="AG661" i="5"/>
  <c r="AF661" i="5"/>
  <c r="AE661" i="5"/>
  <c r="AD661" i="5"/>
  <c r="AC661" i="5"/>
  <c r="AB661" i="5"/>
  <c r="AA661" i="5"/>
  <c r="Z661" i="5"/>
  <c r="Y661" i="5"/>
  <c r="X661" i="5"/>
  <c r="W661" i="5"/>
  <c r="V661" i="5"/>
  <c r="U661" i="5"/>
  <c r="T661" i="5"/>
  <c r="AG660" i="5"/>
  <c r="AF660" i="5"/>
  <c r="AE660" i="5"/>
  <c r="AD660" i="5"/>
  <c r="AC660" i="5"/>
  <c r="AB660" i="5"/>
  <c r="AA660" i="5"/>
  <c r="Z660" i="5"/>
  <c r="Y660" i="5"/>
  <c r="X660" i="5"/>
  <c r="W660" i="5"/>
  <c r="V660" i="5"/>
  <c r="U660" i="5"/>
  <c r="T660" i="5"/>
  <c r="AG659" i="5"/>
  <c r="AF659" i="5"/>
  <c r="AE659" i="5"/>
  <c r="AD659" i="5"/>
  <c r="AC659" i="5"/>
  <c r="AB659" i="5"/>
  <c r="AA659" i="5"/>
  <c r="Z659" i="5"/>
  <c r="Y659" i="5"/>
  <c r="X659" i="5"/>
  <c r="W659" i="5"/>
  <c r="V659" i="5"/>
  <c r="U659" i="5"/>
  <c r="T659" i="5"/>
  <c r="AG658" i="5"/>
  <c r="AF658" i="5"/>
  <c r="AE658" i="5"/>
  <c r="AD658" i="5"/>
  <c r="AC658" i="5"/>
  <c r="AB658" i="5"/>
  <c r="AA658" i="5"/>
  <c r="Z658" i="5"/>
  <c r="Y658" i="5"/>
  <c r="X658" i="5"/>
  <c r="W658" i="5"/>
  <c r="V658" i="5"/>
  <c r="U658" i="5"/>
  <c r="T658" i="5"/>
  <c r="AG657" i="5"/>
  <c r="AF657" i="5"/>
  <c r="AE657" i="5"/>
  <c r="AD657" i="5"/>
  <c r="AC657" i="5"/>
  <c r="AB657" i="5"/>
  <c r="AA657" i="5"/>
  <c r="Z657" i="5"/>
  <c r="Y657" i="5"/>
  <c r="X657" i="5"/>
  <c r="W657" i="5"/>
  <c r="V657" i="5"/>
  <c r="U657" i="5"/>
  <c r="T657" i="5"/>
  <c r="AG656" i="5"/>
  <c r="AF656" i="5"/>
  <c r="AE656" i="5"/>
  <c r="AD656" i="5"/>
  <c r="AC656" i="5"/>
  <c r="AB656" i="5"/>
  <c r="AA656" i="5"/>
  <c r="Z656" i="5"/>
  <c r="Y656" i="5"/>
  <c r="X656" i="5"/>
  <c r="W656" i="5"/>
  <c r="V656" i="5"/>
  <c r="U656" i="5"/>
  <c r="T656" i="5"/>
  <c r="AG655" i="5"/>
  <c r="AF655" i="5"/>
  <c r="AE655" i="5"/>
  <c r="AD655" i="5"/>
  <c r="AC655" i="5"/>
  <c r="AB655" i="5"/>
  <c r="AA655" i="5"/>
  <c r="Z655" i="5"/>
  <c r="Y655" i="5"/>
  <c r="X655" i="5"/>
  <c r="W655" i="5"/>
  <c r="V655" i="5"/>
  <c r="U655" i="5"/>
  <c r="T655" i="5"/>
  <c r="AG654" i="5"/>
  <c r="AF654" i="5"/>
  <c r="AE654" i="5"/>
  <c r="AD654" i="5"/>
  <c r="AC654" i="5"/>
  <c r="AB654" i="5"/>
  <c r="AA654" i="5"/>
  <c r="Z654" i="5"/>
  <c r="Y654" i="5"/>
  <c r="X654" i="5"/>
  <c r="W654" i="5"/>
  <c r="V654" i="5"/>
  <c r="U654" i="5"/>
  <c r="T654" i="5"/>
  <c r="AG653" i="5"/>
  <c r="AF653" i="5"/>
  <c r="AE653" i="5"/>
  <c r="AD653" i="5"/>
  <c r="AC653" i="5"/>
  <c r="AB653" i="5"/>
  <c r="AA653" i="5"/>
  <c r="Z653" i="5"/>
  <c r="Y653" i="5"/>
  <c r="X653" i="5"/>
  <c r="W653" i="5"/>
  <c r="V653" i="5"/>
  <c r="U653" i="5"/>
  <c r="T653" i="5"/>
  <c r="AG652" i="5"/>
  <c r="AF652" i="5"/>
  <c r="AE652" i="5"/>
  <c r="AD652" i="5"/>
  <c r="AC652" i="5"/>
  <c r="AB652" i="5"/>
  <c r="AA652" i="5"/>
  <c r="Z652" i="5"/>
  <c r="Y652" i="5"/>
  <c r="X652" i="5"/>
  <c r="W652" i="5"/>
  <c r="V652" i="5"/>
  <c r="U652" i="5"/>
  <c r="T652" i="5"/>
  <c r="AG651" i="5"/>
  <c r="AF651" i="5"/>
  <c r="AE651" i="5"/>
  <c r="AD651" i="5"/>
  <c r="AC651" i="5"/>
  <c r="AB651" i="5"/>
  <c r="AA651" i="5"/>
  <c r="Z651" i="5"/>
  <c r="Y651" i="5"/>
  <c r="X651" i="5"/>
  <c r="W651" i="5"/>
  <c r="V651" i="5"/>
  <c r="U651" i="5"/>
  <c r="T651" i="5"/>
  <c r="AG650" i="5"/>
  <c r="AF650" i="5"/>
  <c r="AE650" i="5"/>
  <c r="AD650" i="5"/>
  <c r="AC650" i="5"/>
  <c r="AB650" i="5"/>
  <c r="AA650" i="5"/>
  <c r="Z650" i="5"/>
  <c r="Y650" i="5"/>
  <c r="X650" i="5"/>
  <c r="W650" i="5"/>
  <c r="V650" i="5"/>
  <c r="U650" i="5"/>
  <c r="T650" i="5"/>
  <c r="AG649" i="5"/>
  <c r="AF649" i="5"/>
  <c r="AE649" i="5"/>
  <c r="AD649" i="5"/>
  <c r="AC649" i="5"/>
  <c r="AB649" i="5"/>
  <c r="AA649" i="5"/>
  <c r="Z649" i="5"/>
  <c r="Y649" i="5"/>
  <c r="X649" i="5"/>
  <c r="W649" i="5"/>
  <c r="V649" i="5"/>
  <c r="U649" i="5"/>
  <c r="T649" i="5"/>
  <c r="AG648" i="5"/>
  <c r="AF648" i="5"/>
  <c r="AE648" i="5"/>
  <c r="AD648" i="5"/>
  <c r="AC648" i="5"/>
  <c r="AB648" i="5"/>
  <c r="AA648" i="5"/>
  <c r="Z648" i="5"/>
  <c r="Y648" i="5"/>
  <c r="X648" i="5"/>
  <c r="W648" i="5"/>
  <c r="V648" i="5"/>
  <c r="U648" i="5"/>
  <c r="T648" i="5"/>
  <c r="AG647" i="5"/>
  <c r="AF647" i="5"/>
  <c r="AE647" i="5"/>
  <c r="AD647" i="5"/>
  <c r="AC647" i="5"/>
  <c r="AB647" i="5"/>
  <c r="AA647" i="5"/>
  <c r="Z647" i="5"/>
  <c r="Y647" i="5"/>
  <c r="X647" i="5"/>
  <c r="W647" i="5"/>
  <c r="V647" i="5"/>
  <c r="U647" i="5"/>
  <c r="T647" i="5"/>
  <c r="AG646" i="5"/>
  <c r="AF646" i="5"/>
  <c r="AE646" i="5"/>
  <c r="AD646" i="5"/>
  <c r="AC646" i="5"/>
  <c r="AB646" i="5"/>
  <c r="AA646" i="5"/>
  <c r="Z646" i="5"/>
  <c r="Y646" i="5"/>
  <c r="X646" i="5"/>
  <c r="W646" i="5"/>
  <c r="V646" i="5"/>
  <c r="U646" i="5"/>
  <c r="T646" i="5"/>
  <c r="AG645" i="5"/>
  <c r="AF645" i="5"/>
  <c r="AE645" i="5"/>
  <c r="AD645" i="5"/>
  <c r="AC645" i="5"/>
  <c r="AB645" i="5"/>
  <c r="AA645" i="5"/>
  <c r="Z645" i="5"/>
  <c r="Y645" i="5"/>
  <c r="X645" i="5"/>
  <c r="W645" i="5"/>
  <c r="V645" i="5"/>
  <c r="U645" i="5"/>
  <c r="T645" i="5"/>
  <c r="AG644" i="5"/>
  <c r="AF644" i="5"/>
  <c r="AE644" i="5"/>
  <c r="AD644" i="5"/>
  <c r="AC644" i="5"/>
  <c r="AB644" i="5"/>
  <c r="AA644" i="5"/>
  <c r="Z644" i="5"/>
  <c r="Y644" i="5"/>
  <c r="X644" i="5"/>
  <c r="W644" i="5"/>
  <c r="V644" i="5"/>
  <c r="U644" i="5"/>
  <c r="T644" i="5"/>
  <c r="AG643" i="5"/>
  <c r="AF643" i="5"/>
  <c r="AE643" i="5"/>
  <c r="AD643" i="5"/>
  <c r="AC643" i="5"/>
  <c r="AB643" i="5"/>
  <c r="AA643" i="5"/>
  <c r="Z643" i="5"/>
  <c r="Y643" i="5"/>
  <c r="X643" i="5"/>
  <c r="W643" i="5"/>
  <c r="V643" i="5"/>
  <c r="U643" i="5"/>
  <c r="T643" i="5"/>
  <c r="AG642" i="5"/>
  <c r="AF642" i="5"/>
  <c r="AE642" i="5"/>
  <c r="AD642" i="5"/>
  <c r="AC642" i="5"/>
  <c r="AB642" i="5"/>
  <c r="AA642" i="5"/>
  <c r="Z642" i="5"/>
  <c r="Y642" i="5"/>
  <c r="X642" i="5"/>
  <c r="W642" i="5"/>
  <c r="V642" i="5"/>
  <c r="U642" i="5"/>
  <c r="T642" i="5"/>
  <c r="AG641" i="5"/>
  <c r="AF641" i="5"/>
  <c r="AE641" i="5"/>
  <c r="AD641" i="5"/>
  <c r="AC641" i="5"/>
  <c r="AB641" i="5"/>
  <c r="AA641" i="5"/>
  <c r="Z641" i="5"/>
  <c r="Y641" i="5"/>
  <c r="X641" i="5"/>
  <c r="W641" i="5"/>
  <c r="V641" i="5"/>
  <c r="U641" i="5"/>
  <c r="T641" i="5"/>
  <c r="AG640" i="5"/>
  <c r="AF640" i="5"/>
  <c r="AE640" i="5"/>
  <c r="AD640" i="5"/>
  <c r="AC640" i="5"/>
  <c r="AB640" i="5"/>
  <c r="AA640" i="5"/>
  <c r="Z640" i="5"/>
  <c r="Y640" i="5"/>
  <c r="X640" i="5"/>
  <c r="W640" i="5"/>
  <c r="V640" i="5"/>
  <c r="U640" i="5"/>
  <c r="T640" i="5"/>
  <c r="AG639" i="5"/>
  <c r="AF639" i="5"/>
  <c r="AE639" i="5"/>
  <c r="AD639" i="5"/>
  <c r="AC639" i="5"/>
  <c r="AB639" i="5"/>
  <c r="AA639" i="5"/>
  <c r="Z639" i="5"/>
  <c r="Y639" i="5"/>
  <c r="X639" i="5"/>
  <c r="W639" i="5"/>
  <c r="V639" i="5"/>
  <c r="U639" i="5"/>
  <c r="T639" i="5"/>
  <c r="AG638" i="5"/>
  <c r="AF638" i="5"/>
  <c r="AE638" i="5"/>
  <c r="AD638" i="5"/>
  <c r="AC638" i="5"/>
  <c r="AB638" i="5"/>
  <c r="AA638" i="5"/>
  <c r="Z638" i="5"/>
  <c r="Y638" i="5"/>
  <c r="X638" i="5"/>
  <c r="W638" i="5"/>
  <c r="V638" i="5"/>
  <c r="U638" i="5"/>
  <c r="T638" i="5"/>
  <c r="AG637" i="5"/>
  <c r="AF637" i="5"/>
  <c r="AE637" i="5"/>
  <c r="AD637" i="5"/>
  <c r="AC637" i="5"/>
  <c r="AB637" i="5"/>
  <c r="AA637" i="5"/>
  <c r="Z637" i="5"/>
  <c r="Y637" i="5"/>
  <c r="X637" i="5"/>
  <c r="W637" i="5"/>
  <c r="V637" i="5"/>
  <c r="U637" i="5"/>
  <c r="T637" i="5"/>
  <c r="AG636" i="5"/>
  <c r="AF636" i="5"/>
  <c r="AE636" i="5"/>
  <c r="AD636" i="5"/>
  <c r="AC636" i="5"/>
  <c r="AB636" i="5"/>
  <c r="AA636" i="5"/>
  <c r="Z636" i="5"/>
  <c r="Y636" i="5"/>
  <c r="X636" i="5"/>
  <c r="W636" i="5"/>
  <c r="V636" i="5"/>
  <c r="U636" i="5"/>
  <c r="T636" i="5"/>
  <c r="AG635" i="5"/>
  <c r="AF635" i="5"/>
  <c r="AE635" i="5"/>
  <c r="AD635" i="5"/>
  <c r="AC635" i="5"/>
  <c r="AB635" i="5"/>
  <c r="AA635" i="5"/>
  <c r="Z635" i="5"/>
  <c r="Y635" i="5"/>
  <c r="X635" i="5"/>
  <c r="W635" i="5"/>
  <c r="V635" i="5"/>
  <c r="U635" i="5"/>
  <c r="T635" i="5"/>
  <c r="AG634" i="5"/>
  <c r="AF634" i="5"/>
  <c r="AE634" i="5"/>
  <c r="AD634" i="5"/>
  <c r="AC634" i="5"/>
  <c r="AB634" i="5"/>
  <c r="AA634" i="5"/>
  <c r="Z634" i="5"/>
  <c r="Y634" i="5"/>
  <c r="X634" i="5"/>
  <c r="W634" i="5"/>
  <c r="V634" i="5"/>
  <c r="U634" i="5"/>
  <c r="T634" i="5"/>
  <c r="AG633" i="5"/>
  <c r="AF633" i="5"/>
  <c r="AE633" i="5"/>
  <c r="AD633" i="5"/>
  <c r="AC633" i="5"/>
  <c r="AB633" i="5"/>
  <c r="AA633" i="5"/>
  <c r="Z633" i="5"/>
  <c r="Y633" i="5"/>
  <c r="X633" i="5"/>
  <c r="W633" i="5"/>
  <c r="V633" i="5"/>
  <c r="U633" i="5"/>
  <c r="T633" i="5"/>
  <c r="AG632" i="5"/>
  <c r="AF632" i="5"/>
  <c r="AE632" i="5"/>
  <c r="AD632" i="5"/>
  <c r="AC632" i="5"/>
  <c r="AB632" i="5"/>
  <c r="AA632" i="5"/>
  <c r="Z632" i="5"/>
  <c r="Y632" i="5"/>
  <c r="X632" i="5"/>
  <c r="W632" i="5"/>
  <c r="V632" i="5"/>
  <c r="U632" i="5"/>
  <c r="T632" i="5"/>
  <c r="AG631" i="5"/>
  <c r="AF631" i="5"/>
  <c r="AE631" i="5"/>
  <c r="AD631" i="5"/>
  <c r="AC631" i="5"/>
  <c r="AB631" i="5"/>
  <c r="AA631" i="5"/>
  <c r="Z631" i="5"/>
  <c r="Y631" i="5"/>
  <c r="X631" i="5"/>
  <c r="W631" i="5"/>
  <c r="V631" i="5"/>
  <c r="U631" i="5"/>
  <c r="T631" i="5"/>
  <c r="AG630" i="5"/>
  <c r="AF630" i="5"/>
  <c r="AE630" i="5"/>
  <c r="AD630" i="5"/>
  <c r="AC630" i="5"/>
  <c r="AB630" i="5"/>
  <c r="AA630" i="5"/>
  <c r="Z630" i="5"/>
  <c r="Y630" i="5"/>
  <c r="X630" i="5"/>
  <c r="W630" i="5"/>
  <c r="V630" i="5"/>
  <c r="U630" i="5"/>
  <c r="T630" i="5"/>
  <c r="AG629" i="5"/>
  <c r="AF629" i="5"/>
  <c r="AE629" i="5"/>
  <c r="AD629" i="5"/>
  <c r="AC629" i="5"/>
  <c r="AB629" i="5"/>
  <c r="AA629" i="5"/>
  <c r="Z629" i="5"/>
  <c r="Y629" i="5"/>
  <c r="X629" i="5"/>
  <c r="W629" i="5"/>
  <c r="V629" i="5"/>
  <c r="U629" i="5"/>
  <c r="T629" i="5"/>
  <c r="AG628" i="5"/>
  <c r="AF628" i="5"/>
  <c r="AE628" i="5"/>
  <c r="AD628" i="5"/>
  <c r="AC628" i="5"/>
  <c r="AB628" i="5"/>
  <c r="AA628" i="5"/>
  <c r="Z628" i="5"/>
  <c r="Y628" i="5"/>
  <c r="X628" i="5"/>
  <c r="W628" i="5"/>
  <c r="V628" i="5"/>
  <c r="U628" i="5"/>
  <c r="T628" i="5"/>
  <c r="AG627" i="5"/>
  <c r="AF627" i="5"/>
  <c r="AE627" i="5"/>
  <c r="AD627" i="5"/>
  <c r="AC627" i="5"/>
  <c r="AB627" i="5"/>
  <c r="AA627" i="5"/>
  <c r="Z627" i="5"/>
  <c r="Y627" i="5"/>
  <c r="X627" i="5"/>
  <c r="W627" i="5"/>
  <c r="V627" i="5"/>
  <c r="U627" i="5"/>
  <c r="T627" i="5"/>
  <c r="AG626" i="5"/>
  <c r="AF626" i="5"/>
  <c r="AE626" i="5"/>
  <c r="AD626" i="5"/>
  <c r="AC626" i="5"/>
  <c r="AB626" i="5"/>
  <c r="AA626" i="5"/>
  <c r="Z626" i="5"/>
  <c r="Y626" i="5"/>
  <c r="X626" i="5"/>
  <c r="W626" i="5"/>
  <c r="V626" i="5"/>
  <c r="U626" i="5"/>
  <c r="T626" i="5"/>
  <c r="AG625" i="5"/>
  <c r="AF625" i="5"/>
  <c r="AE625" i="5"/>
  <c r="AD625" i="5"/>
  <c r="AC625" i="5"/>
  <c r="AB625" i="5"/>
  <c r="AA625" i="5"/>
  <c r="Z625" i="5"/>
  <c r="Y625" i="5"/>
  <c r="X625" i="5"/>
  <c r="W625" i="5"/>
  <c r="V625" i="5"/>
  <c r="U625" i="5"/>
  <c r="T625" i="5"/>
  <c r="AG624" i="5"/>
  <c r="AF624" i="5"/>
  <c r="AE624" i="5"/>
  <c r="AD624" i="5"/>
  <c r="AC624" i="5"/>
  <c r="AB624" i="5"/>
  <c r="AA624" i="5"/>
  <c r="Z624" i="5"/>
  <c r="Y624" i="5"/>
  <c r="X624" i="5"/>
  <c r="W624" i="5"/>
  <c r="V624" i="5"/>
  <c r="U624" i="5"/>
  <c r="T624" i="5"/>
  <c r="AG623" i="5"/>
  <c r="AF623" i="5"/>
  <c r="AE623" i="5"/>
  <c r="AD623" i="5"/>
  <c r="AC623" i="5"/>
  <c r="AB623" i="5"/>
  <c r="AA623" i="5"/>
  <c r="Z623" i="5"/>
  <c r="Y623" i="5"/>
  <c r="X623" i="5"/>
  <c r="W623" i="5"/>
  <c r="V623" i="5"/>
  <c r="U623" i="5"/>
  <c r="T623" i="5"/>
  <c r="AG622" i="5"/>
  <c r="AF622" i="5"/>
  <c r="AE622" i="5"/>
  <c r="AD622" i="5"/>
  <c r="AC622" i="5"/>
  <c r="AB622" i="5"/>
  <c r="AA622" i="5"/>
  <c r="Z622" i="5"/>
  <c r="Y622" i="5"/>
  <c r="X622" i="5"/>
  <c r="W622" i="5"/>
  <c r="V622" i="5"/>
  <c r="U622" i="5"/>
  <c r="T622" i="5"/>
  <c r="AG621" i="5"/>
  <c r="AF621" i="5"/>
  <c r="AE621" i="5"/>
  <c r="AD621" i="5"/>
  <c r="AC621" i="5"/>
  <c r="AB621" i="5"/>
  <c r="AA621" i="5"/>
  <c r="Z621" i="5"/>
  <c r="Y621" i="5"/>
  <c r="X621" i="5"/>
  <c r="W621" i="5"/>
  <c r="V621" i="5"/>
  <c r="U621" i="5"/>
  <c r="T621" i="5"/>
  <c r="AG620" i="5"/>
  <c r="AF620" i="5"/>
  <c r="AE620" i="5"/>
  <c r="AD620" i="5"/>
  <c r="AC620" i="5"/>
  <c r="AB620" i="5"/>
  <c r="AA620" i="5"/>
  <c r="Z620" i="5"/>
  <c r="Y620" i="5"/>
  <c r="X620" i="5"/>
  <c r="W620" i="5"/>
  <c r="V620" i="5"/>
  <c r="U620" i="5"/>
  <c r="T620" i="5"/>
  <c r="AG619" i="5"/>
  <c r="AF619" i="5"/>
  <c r="AE619" i="5"/>
  <c r="AD619" i="5"/>
  <c r="AC619" i="5"/>
  <c r="AB619" i="5"/>
  <c r="AA619" i="5"/>
  <c r="Z619" i="5"/>
  <c r="Y619" i="5"/>
  <c r="X619" i="5"/>
  <c r="W619" i="5"/>
  <c r="V619" i="5"/>
  <c r="U619" i="5"/>
  <c r="T619" i="5"/>
  <c r="AG618" i="5"/>
  <c r="AF618" i="5"/>
  <c r="AE618" i="5"/>
  <c r="AD618" i="5"/>
  <c r="AC618" i="5"/>
  <c r="AB618" i="5"/>
  <c r="AA618" i="5"/>
  <c r="Z618" i="5"/>
  <c r="Y618" i="5"/>
  <c r="X618" i="5"/>
  <c r="W618" i="5"/>
  <c r="V618" i="5"/>
  <c r="U618" i="5"/>
  <c r="T618" i="5"/>
  <c r="AG617" i="5"/>
  <c r="AF617" i="5"/>
  <c r="AE617" i="5"/>
  <c r="AD617" i="5"/>
  <c r="AC617" i="5"/>
  <c r="AB617" i="5"/>
  <c r="AA617" i="5"/>
  <c r="Z617" i="5"/>
  <c r="Y617" i="5"/>
  <c r="X617" i="5"/>
  <c r="W617" i="5"/>
  <c r="V617" i="5"/>
  <c r="U617" i="5"/>
  <c r="T617" i="5"/>
  <c r="AG616" i="5"/>
  <c r="AF616" i="5"/>
  <c r="AE616" i="5"/>
  <c r="AD616" i="5"/>
  <c r="AC616" i="5"/>
  <c r="AB616" i="5"/>
  <c r="AA616" i="5"/>
  <c r="Z616" i="5"/>
  <c r="Y616" i="5"/>
  <c r="X616" i="5"/>
  <c r="W616" i="5"/>
  <c r="V616" i="5"/>
  <c r="U616" i="5"/>
  <c r="T616" i="5"/>
  <c r="AG615" i="5"/>
  <c r="AF615" i="5"/>
  <c r="AE615" i="5"/>
  <c r="AD615" i="5"/>
  <c r="AC615" i="5"/>
  <c r="AB615" i="5"/>
  <c r="AA615" i="5"/>
  <c r="Z615" i="5"/>
  <c r="Y615" i="5"/>
  <c r="X615" i="5"/>
  <c r="W615" i="5"/>
  <c r="V615" i="5"/>
  <c r="U615" i="5"/>
  <c r="T615" i="5"/>
  <c r="AG614" i="5"/>
  <c r="AF614" i="5"/>
  <c r="AE614" i="5"/>
  <c r="AD614" i="5"/>
  <c r="AC614" i="5"/>
  <c r="AB614" i="5"/>
  <c r="AA614" i="5"/>
  <c r="Z614" i="5"/>
  <c r="Y614" i="5"/>
  <c r="X614" i="5"/>
  <c r="W614" i="5"/>
  <c r="V614" i="5"/>
  <c r="U614" i="5"/>
  <c r="T614" i="5"/>
  <c r="AG613" i="5"/>
  <c r="AF613" i="5"/>
  <c r="AE613" i="5"/>
  <c r="AD613" i="5"/>
  <c r="AC613" i="5"/>
  <c r="AB613" i="5"/>
  <c r="AA613" i="5"/>
  <c r="Z613" i="5"/>
  <c r="Y613" i="5"/>
  <c r="X613" i="5"/>
  <c r="W613" i="5"/>
  <c r="V613" i="5"/>
  <c r="U613" i="5"/>
  <c r="T613" i="5"/>
  <c r="AG612" i="5"/>
  <c r="AF612" i="5"/>
  <c r="AE612" i="5"/>
  <c r="AD612" i="5"/>
  <c r="AC612" i="5"/>
  <c r="AB612" i="5"/>
  <c r="AA612" i="5"/>
  <c r="Z612" i="5"/>
  <c r="Y612" i="5"/>
  <c r="X612" i="5"/>
  <c r="W612" i="5"/>
  <c r="V612" i="5"/>
  <c r="U612" i="5"/>
  <c r="T612" i="5"/>
  <c r="AG611" i="5"/>
  <c r="AF611" i="5"/>
  <c r="AE611" i="5"/>
  <c r="AD611" i="5"/>
  <c r="AC611" i="5"/>
  <c r="AB611" i="5"/>
  <c r="AA611" i="5"/>
  <c r="Z611" i="5"/>
  <c r="Y611" i="5"/>
  <c r="X611" i="5"/>
  <c r="W611" i="5"/>
  <c r="V611" i="5"/>
  <c r="U611" i="5"/>
  <c r="T611" i="5"/>
  <c r="AG610" i="5"/>
  <c r="AF610" i="5"/>
  <c r="AE610" i="5"/>
  <c r="AD610" i="5"/>
  <c r="AC610" i="5"/>
  <c r="AB610" i="5"/>
  <c r="AA610" i="5"/>
  <c r="Z610" i="5"/>
  <c r="Y610" i="5"/>
  <c r="X610" i="5"/>
  <c r="W610" i="5"/>
  <c r="V610" i="5"/>
  <c r="U610" i="5"/>
  <c r="T610" i="5"/>
  <c r="AG609" i="5"/>
  <c r="AF609" i="5"/>
  <c r="AE609" i="5"/>
  <c r="AD609" i="5"/>
  <c r="AC609" i="5"/>
  <c r="AB609" i="5"/>
  <c r="AA609" i="5"/>
  <c r="Z609" i="5"/>
  <c r="Y609" i="5"/>
  <c r="X609" i="5"/>
  <c r="W609" i="5"/>
  <c r="V609" i="5"/>
  <c r="U609" i="5"/>
  <c r="T609" i="5"/>
  <c r="AG608" i="5"/>
  <c r="AF608" i="5"/>
  <c r="AE608" i="5"/>
  <c r="AD608" i="5"/>
  <c r="AC608" i="5"/>
  <c r="AB608" i="5"/>
  <c r="AA608" i="5"/>
  <c r="Z608" i="5"/>
  <c r="Y608" i="5"/>
  <c r="X608" i="5"/>
  <c r="W608" i="5"/>
  <c r="V608" i="5"/>
  <c r="U608" i="5"/>
  <c r="T608" i="5"/>
  <c r="AG607" i="5"/>
  <c r="AF607" i="5"/>
  <c r="AE607" i="5"/>
  <c r="AD607" i="5"/>
  <c r="AC607" i="5"/>
  <c r="AB607" i="5"/>
  <c r="AA607" i="5"/>
  <c r="Z607" i="5"/>
  <c r="Y607" i="5"/>
  <c r="X607" i="5"/>
  <c r="W607" i="5"/>
  <c r="V607" i="5"/>
  <c r="U607" i="5"/>
  <c r="T607" i="5"/>
  <c r="AG606" i="5"/>
  <c r="AF606" i="5"/>
  <c r="AE606" i="5"/>
  <c r="AD606" i="5"/>
  <c r="AC606" i="5"/>
  <c r="AB606" i="5"/>
  <c r="AA606" i="5"/>
  <c r="Z606" i="5"/>
  <c r="Y606" i="5"/>
  <c r="X606" i="5"/>
  <c r="W606" i="5"/>
  <c r="V606" i="5"/>
  <c r="U606" i="5"/>
  <c r="T606" i="5"/>
  <c r="AG605" i="5"/>
  <c r="AF605" i="5"/>
  <c r="AE605" i="5"/>
  <c r="AD605" i="5"/>
  <c r="AC605" i="5"/>
  <c r="AB605" i="5"/>
  <c r="AA605" i="5"/>
  <c r="Z605" i="5"/>
  <c r="Y605" i="5"/>
  <c r="X605" i="5"/>
  <c r="W605" i="5"/>
  <c r="V605" i="5"/>
  <c r="U605" i="5"/>
  <c r="T605" i="5"/>
  <c r="AG604" i="5"/>
  <c r="AF604" i="5"/>
  <c r="AE604" i="5"/>
  <c r="AD604" i="5"/>
  <c r="AC604" i="5"/>
  <c r="AB604" i="5"/>
  <c r="AA604" i="5"/>
  <c r="Z604" i="5"/>
  <c r="Y604" i="5"/>
  <c r="X604" i="5"/>
  <c r="W604" i="5"/>
  <c r="V604" i="5"/>
  <c r="U604" i="5"/>
  <c r="T604" i="5"/>
  <c r="AG603" i="5"/>
  <c r="AF603" i="5"/>
  <c r="AE603" i="5"/>
  <c r="AD603" i="5"/>
  <c r="AC603" i="5"/>
  <c r="AB603" i="5"/>
  <c r="AA603" i="5"/>
  <c r="Z603" i="5"/>
  <c r="Y603" i="5"/>
  <c r="X603" i="5"/>
  <c r="W603" i="5"/>
  <c r="V603" i="5"/>
  <c r="U603" i="5"/>
  <c r="T603" i="5"/>
  <c r="AG602" i="5"/>
  <c r="AF602" i="5"/>
  <c r="AE602" i="5"/>
  <c r="AD602" i="5"/>
  <c r="AC602" i="5"/>
  <c r="AB602" i="5"/>
  <c r="AA602" i="5"/>
  <c r="Z602" i="5"/>
  <c r="Y602" i="5"/>
  <c r="X602" i="5"/>
  <c r="W602" i="5"/>
  <c r="V602" i="5"/>
  <c r="U602" i="5"/>
  <c r="T602" i="5"/>
  <c r="AG601" i="5"/>
  <c r="AF601" i="5"/>
  <c r="AE601" i="5"/>
  <c r="AD601" i="5"/>
  <c r="AC601" i="5"/>
  <c r="AB601" i="5"/>
  <c r="AA601" i="5"/>
  <c r="Z601" i="5"/>
  <c r="Y601" i="5"/>
  <c r="X601" i="5"/>
  <c r="W601" i="5"/>
  <c r="V601" i="5"/>
  <c r="U601" i="5"/>
  <c r="T601" i="5"/>
  <c r="AG600" i="5"/>
  <c r="AF600" i="5"/>
  <c r="AE600" i="5"/>
  <c r="AD600" i="5"/>
  <c r="AC600" i="5"/>
  <c r="AB600" i="5"/>
  <c r="AA600" i="5"/>
  <c r="Z600" i="5"/>
  <c r="Y600" i="5"/>
  <c r="X600" i="5"/>
  <c r="W600" i="5"/>
  <c r="V600" i="5"/>
  <c r="U600" i="5"/>
  <c r="T600" i="5"/>
  <c r="AG599" i="5"/>
  <c r="AF599" i="5"/>
  <c r="AE599" i="5"/>
  <c r="AD599" i="5"/>
  <c r="AC599" i="5"/>
  <c r="AB599" i="5"/>
  <c r="AA599" i="5"/>
  <c r="Z599" i="5"/>
  <c r="Y599" i="5"/>
  <c r="X599" i="5"/>
  <c r="W599" i="5"/>
  <c r="V599" i="5"/>
  <c r="U599" i="5"/>
  <c r="T599" i="5"/>
  <c r="AG598" i="5"/>
  <c r="AF598" i="5"/>
  <c r="AE598" i="5"/>
  <c r="AD598" i="5"/>
  <c r="AC598" i="5"/>
  <c r="AB598" i="5"/>
  <c r="AA598" i="5"/>
  <c r="Z598" i="5"/>
  <c r="Y598" i="5"/>
  <c r="X598" i="5"/>
  <c r="W598" i="5"/>
  <c r="V598" i="5"/>
  <c r="U598" i="5"/>
  <c r="T598" i="5"/>
  <c r="AG597" i="5"/>
  <c r="AF597" i="5"/>
  <c r="AE597" i="5"/>
  <c r="AD597" i="5"/>
  <c r="AC597" i="5"/>
  <c r="AB597" i="5"/>
  <c r="AA597" i="5"/>
  <c r="Z597" i="5"/>
  <c r="Y597" i="5"/>
  <c r="X597" i="5"/>
  <c r="W597" i="5"/>
  <c r="V597" i="5"/>
  <c r="U597" i="5"/>
  <c r="T597" i="5"/>
  <c r="AG596" i="5"/>
  <c r="AF596" i="5"/>
  <c r="AE596" i="5"/>
  <c r="AD596" i="5"/>
  <c r="AC596" i="5"/>
  <c r="AB596" i="5"/>
  <c r="AA596" i="5"/>
  <c r="Z596" i="5"/>
  <c r="Y596" i="5"/>
  <c r="X596" i="5"/>
  <c r="W596" i="5"/>
  <c r="V596" i="5"/>
  <c r="U596" i="5"/>
  <c r="T596" i="5"/>
  <c r="AG595" i="5"/>
  <c r="AF595" i="5"/>
  <c r="AE595" i="5"/>
  <c r="AD595" i="5"/>
  <c r="AC595" i="5"/>
  <c r="AB595" i="5"/>
  <c r="AA595" i="5"/>
  <c r="Z595" i="5"/>
  <c r="Y595" i="5"/>
  <c r="X595" i="5"/>
  <c r="W595" i="5"/>
  <c r="V595" i="5"/>
  <c r="U595" i="5"/>
  <c r="T595" i="5"/>
  <c r="AG594" i="5"/>
  <c r="AF594" i="5"/>
  <c r="AE594" i="5"/>
  <c r="AD594" i="5"/>
  <c r="AC594" i="5"/>
  <c r="AB594" i="5"/>
  <c r="AA594" i="5"/>
  <c r="Z594" i="5"/>
  <c r="Y594" i="5"/>
  <c r="X594" i="5"/>
  <c r="W594" i="5"/>
  <c r="V594" i="5"/>
  <c r="U594" i="5"/>
  <c r="T594" i="5"/>
  <c r="AG593" i="5"/>
  <c r="AF593" i="5"/>
  <c r="AE593" i="5"/>
  <c r="AD593" i="5"/>
  <c r="AC593" i="5"/>
  <c r="AB593" i="5"/>
  <c r="AA593" i="5"/>
  <c r="Z593" i="5"/>
  <c r="Y593" i="5"/>
  <c r="X593" i="5"/>
  <c r="W593" i="5"/>
  <c r="V593" i="5"/>
  <c r="U593" i="5"/>
  <c r="T593" i="5"/>
  <c r="AG592" i="5"/>
  <c r="AF592" i="5"/>
  <c r="AE592" i="5"/>
  <c r="AD592" i="5"/>
  <c r="AC592" i="5"/>
  <c r="AB592" i="5"/>
  <c r="AA592" i="5"/>
  <c r="Z592" i="5"/>
  <c r="Y592" i="5"/>
  <c r="X592" i="5"/>
  <c r="W592" i="5"/>
  <c r="V592" i="5"/>
  <c r="U592" i="5"/>
  <c r="T592" i="5"/>
  <c r="AG591" i="5"/>
  <c r="AF591" i="5"/>
  <c r="AE591" i="5"/>
  <c r="AD591" i="5"/>
  <c r="AC591" i="5"/>
  <c r="AB591" i="5"/>
  <c r="AA591" i="5"/>
  <c r="Z591" i="5"/>
  <c r="Y591" i="5"/>
  <c r="X591" i="5"/>
  <c r="W591" i="5"/>
  <c r="V591" i="5"/>
  <c r="U591" i="5"/>
  <c r="T591" i="5"/>
  <c r="AG590" i="5"/>
  <c r="AF590" i="5"/>
  <c r="AE590" i="5"/>
  <c r="AD590" i="5"/>
  <c r="AC590" i="5"/>
  <c r="AB590" i="5"/>
  <c r="AA590" i="5"/>
  <c r="Z590" i="5"/>
  <c r="Y590" i="5"/>
  <c r="X590" i="5"/>
  <c r="W590" i="5"/>
  <c r="V590" i="5"/>
  <c r="U590" i="5"/>
  <c r="T590" i="5"/>
  <c r="AG589" i="5"/>
  <c r="AF589" i="5"/>
  <c r="AE589" i="5"/>
  <c r="AD589" i="5"/>
  <c r="AC589" i="5"/>
  <c r="AB589" i="5"/>
  <c r="AA589" i="5"/>
  <c r="Z589" i="5"/>
  <c r="Y589" i="5"/>
  <c r="X589" i="5"/>
  <c r="W589" i="5"/>
  <c r="V589" i="5"/>
  <c r="U589" i="5"/>
  <c r="T589" i="5"/>
  <c r="AG588" i="5"/>
  <c r="AF588" i="5"/>
  <c r="AE588" i="5"/>
  <c r="AD588" i="5"/>
  <c r="AC588" i="5"/>
  <c r="AB588" i="5"/>
  <c r="AA588" i="5"/>
  <c r="Z588" i="5"/>
  <c r="Y588" i="5"/>
  <c r="X588" i="5"/>
  <c r="W588" i="5"/>
  <c r="V588" i="5"/>
  <c r="U588" i="5"/>
  <c r="T588" i="5"/>
  <c r="AG587" i="5"/>
  <c r="AF587" i="5"/>
  <c r="AE587" i="5"/>
  <c r="AD587" i="5"/>
  <c r="AC587" i="5"/>
  <c r="AB587" i="5"/>
  <c r="AA587" i="5"/>
  <c r="Z587" i="5"/>
  <c r="Y587" i="5"/>
  <c r="X587" i="5"/>
  <c r="W587" i="5"/>
  <c r="V587" i="5"/>
  <c r="U587" i="5"/>
  <c r="T587" i="5"/>
  <c r="AG586" i="5"/>
  <c r="AF586" i="5"/>
  <c r="AE586" i="5"/>
  <c r="AD586" i="5"/>
  <c r="AC586" i="5"/>
  <c r="AB586" i="5"/>
  <c r="AA586" i="5"/>
  <c r="Z586" i="5"/>
  <c r="Y586" i="5"/>
  <c r="X586" i="5"/>
  <c r="W586" i="5"/>
  <c r="V586" i="5"/>
  <c r="U586" i="5"/>
  <c r="T586" i="5"/>
  <c r="AG585" i="5"/>
  <c r="AF585" i="5"/>
  <c r="AE585" i="5"/>
  <c r="AD585" i="5"/>
  <c r="AC585" i="5"/>
  <c r="AB585" i="5"/>
  <c r="AA585" i="5"/>
  <c r="Z585" i="5"/>
  <c r="Y585" i="5"/>
  <c r="X585" i="5"/>
  <c r="W585" i="5"/>
  <c r="V585" i="5"/>
  <c r="U585" i="5"/>
  <c r="T585" i="5"/>
  <c r="AG584" i="5"/>
  <c r="AF584" i="5"/>
  <c r="AE584" i="5"/>
  <c r="AD584" i="5"/>
  <c r="AC584" i="5"/>
  <c r="AB584" i="5"/>
  <c r="AA584" i="5"/>
  <c r="Z584" i="5"/>
  <c r="Y584" i="5"/>
  <c r="X584" i="5"/>
  <c r="W584" i="5"/>
  <c r="V584" i="5"/>
  <c r="U584" i="5"/>
  <c r="T584" i="5"/>
  <c r="AG583" i="5"/>
  <c r="AF583" i="5"/>
  <c r="AE583" i="5"/>
  <c r="AD583" i="5"/>
  <c r="AC583" i="5"/>
  <c r="AB583" i="5"/>
  <c r="AA583" i="5"/>
  <c r="Z583" i="5"/>
  <c r="Y583" i="5"/>
  <c r="X583" i="5"/>
  <c r="W583" i="5"/>
  <c r="V583" i="5"/>
  <c r="U583" i="5"/>
  <c r="T583" i="5"/>
  <c r="AG582" i="5"/>
  <c r="AF582" i="5"/>
  <c r="AE582" i="5"/>
  <c r="AD582" i="5"/>
  <c r="AC582" i="5"/>
  <c r="AB582" i="5"/>
  <c r="AA582" i="5"/>
  <c r="Z582" i="5"/>
  <c r="Y582" i="5"/>
  <c r="X582" i="5"/>
  <c r="W582" i="5"/>
  <c r="V582" i="5"/>
  <c r="U582" i="5"/>
  <c r="T582" i="5"/>
  <c r="AG581" i="5"/>
  <c r="AF581" i="5"/>
  <c r="AE581" i="5"/>
  <c r="AD581" i="5"/>
  <c r="AC581" i="5"/>
  <c r="AB581" i="5"/>
  <c r="AA581" i="5"/>
  <c r="Z581" i="5"/>
  <c r="Y581" i="5"/>
  <c r="X581" i="5"/>
  <c r="W581" i="5"/>
  <c r="V581" i="5"/>
  <c r="U581" i="5"/>
  <c r="T581" i="5"/>
  <c r="AG580" i="5"/>
  <c r="AF580" i="5"/>
  <c r="AE580" i="5"/>
  <c r="AD580" i="5"/>
  <c r="AC580" i="5"/>
  <c r="AB580" i="5"/>
  <c r="AA580" i="5"/>
  <c r="Z580" i="5"/>
  <c r="Y580" i="5"/>
  <c r="X580" i="5"/>
  <c r="W580" i="5"/>
  <c r="V580" i="5"/>
  <c r="U580" i="5"/>
  <c r="T580" i="5"/>
  <c r="AG579" i="5"/>
  <c r="AF579" i="5"/>
  <c r="AE579" i="5"/>
  <c r="AD579" i="5"/>
  <c r="AC579" i="5"/>
  <c r="AB579" i="5"/>
  <c r="AA579" i="5"/>
  <c r="Z579" i="5"/>
  <c r="Y579" i="5"/>
  <c r="X579" i="5"/>
  <c r="W579" i="5"/>
  <c r="V579" i="5"/>
  <c r="U579" i="5"/>
  <c r="T579" i="5"/>
  <c r="AG578" i="5"/>
  <c r="AF578" i="5"/>
  <c r="AE578" i="5"/>
  <c r="AD578" i="5"/>
  <c r="AC578" i="5"/>
  <c r="AB578" i="5"/>
  <c r="AA578" i="5"/>
  <c r="Z578" i="5"/>
  <c r="Y578" i="5"/>
  <c r="X578" i="5"/>
  <c r="W578" i="5"/>
  <c r="V578" i="5"/>
  <c r="U578" i="5"/>
  <c r="T578" i="5"/>
  <c r="AG577" i="5"/>
  <c r="AF577" i="5"/>
  <c r="AE577" i="5"/>
  <c r="AD577" i="5"/>
  <c r="AC577" i="5"/>
  <c r="AB577" i="5"/>
  <c r="AA577" i="5"/>
  <c r="Z577" i="5"/>
  <c r="Y577" i="5"/>
  <c r="X577" i="5"/>
  <c r="W577" i="5"/>
  <c r="V577" i="5"/>
  <c r="U577" i="5"/>
  <c r="T577" i="5"/>
  <c r="AG576" i="5"/>
  <c r="AF576" i="5"/>
  <c r="AE576" i="5"/>
  <c r="AD576" i="5"/>
  <c r="AC576" i="5"/>
  <c r="AB576" i="5"/>
  <c r="AA576" i="5"/>
  <c r="Z576" i="5"/>
  <c r="Y576" i="5"/>
  <c r="X576" i="5"/>
  <c r="W576" i="5"/>
  <c r="V576" i="5"/>
  <c r="U576" i="5"/>
  <c r="T576" i="5"/>
  <c r="AG575" i="5"/>
  <c r="AF575" i="5"/>
  <c r="AE575" i="5"/>
  <c r="AD575" i="5"/>
  <c r="AC575" i="5"/>
  <c r="AB575" i="5"/>
  <c r="AA575" i="5"/>
  <c r="Z575" i="5"/>
  <c r="Y575" i="5"/>
  <c r="X575" i="5"/>
  <c r="W575" i="5"/>
  <c r="V575" i="5"/>
  <c r="U575" i="5"/>
  <c r="T575" i="5"/>
  <c r="AG574" i="5"/>
  <c r="AF574" i="5"/>
  <c r="AE574" i="5"/>
  <c r="AD574" i="5"/>
  <c r="AC574" i="5"/>
  <c r="AB574" i="5"/>
  <c r="AA574" i="5"/>
  <c r="Z574" i="5"/>
  <c r="Y574" i="5"/>
  <c r="X574" i="5"/>
  <c r="W574" i="5"/>
  <c r="V574" i="5"/>
  <c r="U574" i="5"/>
  <c r="T574" i="5"/>
  <c r="AG573" i="5"/>
  <c r="AF573" i="5"/>
  <c r="AE573" i="5"/>
  <c r="AD573" i="5"/>
  <c r="AC573" i="5"/>
  <c r="AB573" i="5"/>
  <c r="AA573" i="5"/>
  <c r="Z573" i="5"/>
  <c r="Y573" i="5"/>
  <c r="X573" i="5"/>
  <c r="W573" i="5"/>
  <c r="V573" i="5"/>
  <c r="U573" i="5"/>
  <c r="T573" i="5"/>
  <c r="AG572" i="5"/>
  <c r="AF572" i="5"/>
  <c r="AE572" i="5"/>
  <c r="AD572" i="5"/>
  <c r="AC572" i="5"/>
  <c r="AB572" i="5"/>
  <c r="AA572" i="5"/>
  <c r="Z572" i="5"/>
  <c r="Y572" i="5"/>
  <c r="X572" i="5"/>
  <c r="W572" i="5"/>
  <c r="V572" i="5"/>
  <c r="U572" i="5"/>
  <c r="T572" i="5"/>
  <c r="AG571" i="5"/>
  <c r="AF571" i="5"/>
  <c r="AE571" i="5"/>
  <c r="AD571" i="5"/>
  <c r="AC571" i="5"/>
  <c r="AB571" i="5"/>
  <c r="AA571" i="5"/>
  <c r="Z571" i="5"/>
  <c r="Y571" i="5"/>
  <c r="X571" i="5"/>
  <c r="W571" i="5"/>
  <c r="V571" i="5"/>
  <c r="U571" i="5"/>
  <c r="T571" i="5"/>
  <c r="AG570" i="5"/>
  <c r="AF570" i="5"/>
  <c r="AE570" i="5"/>
  <c r="AD570" i="5"/>
  <c r="AC570" i="5"/>
  <c r="AB570" i="5"/>
  <c r="AA570" i="5"/>
  <c r="Z570" i="5"/>
  <c r="Y570" i="5"/>
  <c r="X570" i="5"/>
  <c r="W570" i="5"/>
  <c r="V570" i="5"/>
  <c r="U570" i="5"/>
  <c r="T570" i="5"/>
  <c r="AG569" i="5"/>
  <c r="AF569" i="5"/>
  <c r="AE569" i="5"/>
  <c r="AD569" i="5"/>
  <c r="AC569" i="5"/>
  <c r="AB569" i="5"/>
  <c r="AA569" i="5"/>
  <c r="Z569" i="5"/>
  <c r="Y569" i="5"/>
  <c r="X569" i="5"/>
  <c r="W569" i="5"/>
  <c r="V569" i="5"/>
  <c r="U569" i="5"/>
  <c r="T569" i="5"/>
  <c r="AG568" i="5"/>
  <c r="AF568" i="5"/>
  <c r="AE568" i="5"/>
  <c r="AD568" i="5"/>
  <c r="AC568" i="5"/>
  <c r="AB568" i="5"/>
  <c r="AA568" i="5"/>
  <c r="Z568" i="5"/>
  <c r="Y568" i="5"/>
  <c r="X568" i="5"/>
  <c r="W568" i="5"/>
  <c r="V568" i="5"/>
  <c r="U568" i="5"/>
  <c r="T568" i="5"/>
  <c r="AG567" i="5"/>
  <c r="AF567" i="5"/>
  <c r="AE567" i="5"/>
  <c r="AD567" i="5"/>
  <c r="AC567" i="5"/>
  <c r="AB567" i="5"/>
  <c r="AA567" i="5"/>
  <c r="Z567" i="5"/>
  <c r="Y567" i="5"/>
  <c r="X567" i="5"/>
  <c r="W567" i="5"/>
  <c r="V567" i="5"/>
  <c r="U567" i="5"/>
  <c r="T567" i="5"/>
  <c r="AG566" i="5"/>
  <c r="AF566" i="5"/>
  <c r="AE566" i="5"/>
  <c r="AD566" i="5"/>
  <c r="AC566" i="5"/>
  <c r="AB566" i="5"/>
  <c r="AA566" i="5"/>
  <c r="Z566" i="5"/>
  <c r="Y566" i="5"/>
  <c r="X566" i="5"/>
  <c r="W566" i="5"/>
  <c r="V566" i="5"/>
  <c r="U566" i="5"/>
  <c r="T566" i="5"/>
  <c r="AG565" i="5"/>
  <c r="AF565" i="5"/>
  <c r="AE565" i="5"/>
  <c r="AD565" i="5"/>
  <c r="AC565" i="5"/>
  <c r="AB565" i="5"/>
  <c r="AA565" i="5"/>
  <c r="Z565" i="5"/>
  <c r="Y565" i="5"/>
  <c r="X565" i="5"/>
  <c r="W565" i="5"/>
  <c r="V565" i="5"/>
  <c r="U565" i="5"/>
  <c r="T565" i="5"/>
  <c r="AG564" i="5"/>
  <c r="AF564" i="5"/>
  <c r="AE564" i="5"/>
  <c r="AD564" i="5"/>
  <c r="AC564" i="5"/>
  <c r="AB564" i="5"/>
  <c r="AA564" i="5"/>
  <c r="Z564" i="5"/>
  <c r="Y564" i="5"/>
  <c r="X564" i="5"/>
  <c r="W564" i="5"/>
  <c r="V564" i="5"/>
  <c r="U564" i="5"/>
  <c r="T564" i="5"/>
  <c r="AG563" i="5"/>
  <c r="AF563" i="5"/>
  <c r="AE563" i="5"/>
  <c r="AD563" i="5"/>
  <c r="AC563" i="5"/>
  <c r="AB563" i="5"/>
  <c r="AA563" i="5"/>
  <c r="Z563" i="5"/>
  <c r="Y563" i="5"/>
  <c r="X563" i="5"/>
  <c r="W563" i="5"/>
  <c r="V563" i="5"/>
  <c r="U563" i="5"/>
  <c r="T563" i="5"/>
  <c r="AG562" i="5"/>
  <c r="AF562" i="5"/>
  <c r="AE562" i="5"/>
  <c r="AD562" i="5"/>
  <c r="AC562" i="5"/>
  <c r="AB562" i="5"/>
  <c r="AA562" i="5"/>
  <c r="Z562" i="5"/>
  <c r="Y562" i="5"/>
  <c r="X562" i="5"/>
  <c r="W562" i="5"/>
  <c r="V562" i="5"/>
  <c r="U562" i="5"/>
  <c r="T562" i="5"/>
  <c r="AG561" i="5"/>
  <c r="AF561" i="5"/>
  <c r="AE561" i="5"/>
  <c r="AD561" i="5"/>
  <c r="AC561" i="5"/>
  <c r="AB561" i="5"/>
  <c r="AA561" i="5"/>
  <c r="Z561" i="5"/>
  <c r="Y561" i="5"/>
  <c r="X561" i="5"/>
  <c r="W561" i="5"/>
  <c r="V561" i="5"/>
  <c r="U561" i="5"/>
  <c r="T561" i="5"/>
  <c r="AG560" i="5"/>
  <c r="AF560" i="5"/>
  <c r="AE560" i="5"/>
  <c r="AD560" i="5"/>
  <c r="AC560" i="5"/>
  <c r="AB560" i="5"/>
  <c r="AA560" i="5"/>
  <c r="Z560" i="5"/>
  <c r="Y560" i="5"/>
  <c r="X560" i="5"/>
  <c r="W560" i="5"/>
  <c r="V560" i="5"/>
  <c r="U560" i="5"/>
  <c r="T560" i="5"/>
  <c r="AG559" i="5"/>
  <c r="AF559" i="5"/>
  <c r="AE559" i="5"/>
  <c r="AD559" i="5"/>
  <c r="AC559" i="5"/>
  <c r="AB559" i="5"/>
  <c r="AA559" i="5"/>
  <c r="Z559" i="5"/>
  <c r="Y559" i="5"/>
  <c r="X559" i="5"/>
  <c r="W559" i="5"/>
  <c r="V559" i="5"/>
  <c r="U559" i="5"/>
  <c r="T559" i="5"/>
  <c r="AG558" i="5"/>
  <c r="AF558" i="5"/>
  <c r="AE558" i="5"/>
  <c r="AD558" i="5"/>
  <c r="AC558" i="5"/>
  <c r="AB558" i="5"/>
  <c r="AA558" i="5"/>
  <c r="Z558" i="5"/>
  <c r="Y558" i="5"/>
  <c r="X558" i="5"/>
  <c r="W558" i="5"/>
  <c r="V558" i="5"/>
  <c r="U558" i="5"/>
  <c r="T558" i="5"/>
  <c r="AG557" i="5"/>
  <c r="AF557" i="5"/>
  <c r="AE557" i="5"/>
  <c r="AD557" i="5"/>
  <c r="AC557" i="5"/>
  <c r="AB557" i="5"/>
  <c r="AA557" i="5"/>
  <c r="Z557" i="5"/>
  <c r="Y557" i="5"/>
  <c r="X557" i="5"/>
  <c r="W557" i="5"/>
  <c r="V557" i="5"/>
  <c r="U557" i="5"/>
  <c r="T557" i="5"/>
  <c r="AG556" i="5"/>
  <c r="AF556" i="5"/>
  <c r="AE556" i="5"/>
  <c r="AD556" i="5"/>
  <c r="AC556" i="5"/>
  <c r="AB556" i="5"/>
  <c r="AA556" i="5"/>
  <c r="Z556" i="5"/>
  <c r="Y556" i="5"/>
  <c r="X556" i="5"/>
  <c r="W556" i="5"/>
  <c r="V556" i="5"/>
  <c r="U556" i="5"/>
  <c r="T556" i="5"/>
  <c r="AG555" i="5"/>
  <c r="AF555" i="5"/>
  <c r="AE555" i="5"/>
  <c r="AD555" i="5"/>
  <c r="AC555" i="5"/>
  <c r="AB555" i="5"/>
  <c r="AA555" i="5"/>
  <c r="Z555" i="5"/>
  <c r="Y555" i="5"/>
  <c r="X555" i="5"/>
  <c r="W555" i="5"/>
  <c r="V555" i="5"/>
  <c r="U555" i="5"/>
  <c r="T555" i="5"/>
  <c r="AG554" i="5"/>
  <c r="AF554" i="5"/>
  <c r="AE554" i="5"/>
  <c r="AD554" i="5"/>
  <c r="AC554" i="5"/>
  <c r="AB554" i="5"/>
  <c r="AA554" i="5"/>
  <c r="Z554" i="5"/>
  <c r="Y554" i="5"/>
  <c r="X554" i="5"/>
  <c r="W554" i="5"/>
  <c r="V554" i="5"/>
  <c r="U554" i="5"/>
  <c r="T554" i="5"/>
  <c r="AG553" i="5"/>
  <c r="AF553" i="5"/>
  <c r="AE553" i="5"/>
  <c r="AD553" i="5"/>
  <c r="AC553" i="5"/>
  <c r="AB553" i="5"/>
  <c r="AA553" i="5"/>
  <c r="Z553" i="5"/>
  <c r="Y553" i="5"/>
  <c r="X553" i="5"/>
  <c r="W553" i="5"/>
  <c r="V553" i="5"/>
  <c r="U553" i="5"/>
  <c r="T553" i="5"/>
  <c r="AG552" i="5"/>
  <c r="AF552" i="5"/>
  <c r="AE552" i="5"/>
  <c r="AD552" i="5"/>
  <c r="AC552" i="5"/>
  <c r="AB552" i="5"/>
  <c r="AA552" i="5"/>
  <c r="Z552" i="5"/>
  <c r="Y552" i="5"/>
  <c r="X552" i="5"/>
  <c r="W552" i="5"/>
  <c r="V552" i="5"/>
  <c r="U552" i="5"/>
  <c r="T552" i="5"/>
  <c r="AG551" i="5"/>
  <c r="AF551" i="5"/>
  <c r="AE551" i="5"/>
  <c r="AD551" i="5"/>
  <c r="AC551" i="5"/>
  <c r="AB551" i="5"/>
  <c r="AA551" i="5"/>
  <c r="Z551" i="5"/>
  <c r="Y551" i="5"/>
  <c r="X551" i="5"/>
  <c r="W551" i="5"/>
  <c r="V551" i="5"/>
  <c r="U551" i="5"/>
  <c r="T551" i="5"/>
  <c r="AG550" i="5"/>
  <c r="AF550" i="5"/>
  <c r="AE550" i="5"/>
  <c r="AD550" i="5"/>
  <c r="AC550" i="5"/>
  <c r="AB550" i="5"/>
  <c r="AA550" i="5"/>
  <c r="Z550" i="5"/>
  <c r="Y550" i="5"/>
  <c r="X550" i="5"/>
  <c r="W550" i="5"/>
  <c r="V550" i="5"/>
  <c r="U550" i="5"/>
  <c r="T550" i="5"/>
  <c r="AG549" i="5"/>
  <c r="AF549" i="5"/>
  <c r="AE549" i="5"/>
  <c r="AD549" i="5"/>
  <c r="AC549" i="5"/>
  <c r="AB549" i="5"/>
  <c r="AA549" i="5"/>
  <c r="Z549" i="5"/>
  <c r="Y549" i="5"/>
  <c r="X549" i="5"/>
  <c r="W549" i="5"/>
  <c r="V549" i="5"/>
  <c r="U549" i="5"/>
  <c r="T549" i="5"/>
  <c r="AG548" i="5"/>
  <c r="AF548" i="5"/>
  <c r="AE548" i="5"/>
  <c r="AD548" i="5"/>
  <c r="AC548" i="5"/>
  <c r="AB548" i="5"/>
  <c r="AA548" i="5"/>
  <c r="Z548" i="5"/>
  <c r="Y548" i="5"/>
  <c r="X548" i="5"/>
  <c r="W548" i="5"/>
  <c r="V548" i="5"/>
  <c r="U548" i="5"/>
  <c r="T548" i="5"/>
  <c r="AG547" i="5"/>
  <c r="AF547" i="5"/>
  <c r="AE547" i="5"/>
  <c r="AD547" i="5"/>
  <c r="AC547" i="5"/>
  <c r="AB547" i="5"/>
  <c r="AA547" i="5"/>
  <c r="Z547" i="5"/>
  <c r="Y547" i="5"/>
  <c r="X547" i="5"/>
  <c r="W547" i="5"/>
  <c r="V547" i="5"/>
  <c r="U547" i="5"/>
  <c r="T547" i="5"/>
  <c r="AG546" i="5"/>
  <c r="AF546" i="5"/>
  <c r="AE546" i="5"/>
  <c r="AD546" i="5"/>
  <c r="AC546" i="5"/>
  <c r="AB546" i="5"/>
  <c r="AA546" i="5"/>
  <c r="Z546" i="5"/>
  <c r="Y546" i="5"/>
  <c r="X546" i="5"/>
  <c r="W546" i="5"/>
  <c r="V546" i="5"/>
  <c r="U546" i="5"/>
  <c r="T546" i="5"/>
  <c r="AG545" i="5"/>
  <c r="AF545" i="5"/>
  <c r="AE545" i="5"/>
  <c r="AD545" i="5"/>
  <c r="AC545" i="5"/>
  <c r="AB545" i="5"/>
  <c r="AA545" i="5"/>
  <c r="Z545" i="5"/>
  <c r="Y545" i="5"/>
  <c r="X545" i="5"/>
  <c r="W545" i="5"/>
  <c r="V545" i="5"/>
  <c r="U545" i="5"/>
  <c r="T545" i="5"/>
  <c r="AG544" i="5"/>
  <c r="AF544" i="5"/>
  <c r="AE544" i="5"/>
  <c r="AD544" i="5"/>
  <c r="AC544" i="5"/>
  <c r="AB544" i="5"/>
  <c r="AA544" i="5"/>
  <c r="Z544" i="5"/>
  <c r="Y544" i="5"/>
  <c r="X544" i="5"/>
  <c r="W544" i="5"/>
  <c r="V544" i="5"/>
  <c r="U544" i="5"/>
  <c r="T544" i="5"/>
  <c r="AG543" i="5"/>
  <c r="AF543" i="5"/>
  <c r="AE543" i="5"/>
  <c r="AD543" i="5"/>
  <c r="AC543" i="5"/>
  <c r="AB543" i="5"/>
  <c r="AA543" i="5"/>
  <c r="Z543" i="5"/>
  <c r="Y543" i="5"/>
  <c r="X543" i="5"/>
  <c r="W543" i="5"/>
  <c r="V543" i="5"/>
  <c r="U543" i="5"/>
  <c r="T543" i="5"/>
  <c r="AG542" i="5"/>
  <c r="AF542" i="5"/>
  <c r="AE542" i="5"/>
  <c r="AD542" i="5"/>
  <c r="AC542" i="5"/>
  <c r="AB542" i="5"/>
  <c r="AA542" i="5"/>
  <c r="Z542" i="5"/>
  <c r="Y542" i="5"/>
  <c r="X542" i="5"/>
  <c r="W542" i="5"/>
  <c r="V542" i="5"/>
  <c r="U542" i="5"/>
  <c r="T542" i="5"/>
  <c r="AG541" i="5"/>
  <c r="AF541" i="5"/>
  <c r="AE541" i="5"/>
  <c r="AD541" i="5"/>
  <c r="AC541" i="5"/>
  <c r="AB541" i="5"/>
  <c r="AA541" i="5"/>
  <c r="Z541" i="5"/>
  <c r="Y541" i="5"/>
  <c r="X541" i="5"/>
  <c r="W541" i="5"/>
  <c r="V541" i="5"/>
  <c r="U541" i="5"/>
  <c r="T541" i="5"/>
  <c r="AG540" i="5"/>
  <c r="AF540" i="5"/>
  <c r="AE540" i="5"/>
  <c r="AD540" i="5"/>
  <c r="AC540" i="5"/>
  <c r="AB540" i="5"/>
  <c r="AA540" i="5"/>
  <c r="Z540" i="5"/>
  <c r="Y540" i="5"/>
  <c r="X540" i="5"/>
  <c r="W540" i="5"/>
  <c r="V540" i="5"/>
  <c r="U540" i="5"/>
  <c r="T540" i="5"/>
  <c r="AG539" i="5"/>
  <c r="AF539" i="5"/>
  <c r="AE539" i="5"/>
  <c r="AD539" i="5"/>
  <c r="AC539" i="5"/>
  <c r="AB539" i="5"/>
  <c r="AA539" i="5"/>
  <c r="Z539" i="5"/>
  <c r="Y539" i="5"/>
  <c r="X539" i="5"/>
  <c r="W539" i="5"/>
  <c r="V539" i="5"/>
  <c r="U539" i="5"/>
  <c r="T539" i="5"/>
  <c r="AG538" i="5"/>
  <c r="AF538" i="5"/>
  <c r="AE538" i="5"/>
  <c r="AD538" i="5"/>
  <c r="AC538" i="5"/>
  <c r="AB538" i="5"/>
  <c r="AA538" i="5"/>
  <c r="Z538" i="5"/>
  <c r="Y538" i="5"/>
  <c r="X538" i="5"/>
  <c r="W538" i="5"/>
  <c r="V538" i="5"/>
  <c r="U538" i="5"/>
  <c r="T538" i="5"/>
  <c r="AG537" i="5"/>
  <c r="AF537" i="5"/>
  <c r="AE537" i="5"/>
  <c r="AD537" i="5"/>
  <c r="AC537" i="5"/>
  <c r="AB537" i="5"/>
  <c r="AA537" i="5"/>
  <c r="Z537" i="5"/>
  <c r="Y537" i="5"/>
  <c r="X537" i="5"/>
  <c r="W537" i="5"/>
  <c r="V537" i="5"/>
  <c r="U537" i="5"/>
  <c r="T537" i="5"/>
  <c r="AG536" i="5"/>
  <c r="AF536" i="5"/>
  <c r="AE536" i="5"/>
  <c r="AD536" i="5"/>
  <c r="AC536" i="5"/>
  <c r="AB536" i="5"/>
  <c r="AA536" i="5"/>
  <c r="Z536" i="5"/>
  <c r="Y536" i="5"/>
  <c r="X536" i="5"/>
  <c r="W536" i="5"/>
  <c r="V536" i="5"/>
  <c r="U536" i="5"/>
  <c r="T536" i="5"/>
  <c r="AG535" i="5"/>
  <c r="AF535" i="5"/>
  <c r="AE535" i="5"/>
  <c r="AD535" i="5"/>
  <c r="AC535" i="5"/>
  <c r="AB535" i="5"/>
  <c r="AA535" i="5"/>
  <c r="Z535" i="5"/>
  <c r="Y535" i="5"/>
  <c r="X535" i="5"/>
  <c r="W535" i="5"/>
  <c r="V535" i="5"/>
  <c r="U535" i="5"/>
  <c r="T535" i="5"/>
  <c r="AG534" i="5"/>
  <c r="AF534" i="5"/>
  <c r="AE534" i="5"/>
  <c r="AD534" i="5"/>
  <c r="AC534" i="5"/>
  <c r="AB534" i="5"/>
  <c r="AA534" i="5"/>
  <c r="Z534" i="5"/>
  <c r="Y534" i="5"/>
  <c r="X534" i="5"/>
  <c r="W534" i="5"/>
  <c r="V534" i="5"/>
  <c r="U534" i="5"/>
  <c r="T534" i="5"/>
  <c r="AG533" i="5"/>
  <c r="AF533" i="5"/>
  <c r="AE533" i="5"/>
  <c r="AD533" i="5"/>
  <c r="AC533" i="5"/>
  <c r="AB533" i="5"/>
  <c r="AA533" i="5"/>
  <c r="Z533" i="5"/>
  <c r="Y533" i="5"/>
  <c r="X533" i="5"/>
  <c r="W533" i="5"/>
  <c r="V533" i="5"/>
  <c r="U533" i="5"/>
  <c r="T533" i="5"/>
  <c r="AG532" i="5"/>
  <c r="AF532" i="5"/>
  <c r="AE532" i="5"/>
  <c r="AD532" i="5"/>
  <c r="AC532" i="5"/>
  <c r="AB532" i="5"/>
  <c r="AA532" i="5"/>
  <c r="Z532" i="5"/>
  <c r="Y532" i="5"/>
  <c r="X532" i="5"/>
  <c r="W532" i="5"/>
  <c r="V532" i="5"/>
  <c r="U532" i="5"/>
  <c r="T532" i="5"/>
  <c r="AG531" i="5"/>
  <c r="AF531" i="5"/>
  <c r="AE531" i="5"/>
  <c r="AD531" i="5"/>
  <c r="AC531" i="5"/>
  <c r="AB531" i="5"/>
  <c r="AA531" i="5"/>
  <c r="Z531" i="5"/>
  <c r="Y531" i="5"/>
  <c r="X531" i="5"/>
  <c r="W531" i="5"/>
  <c r="V531" i="5"/>
  <c r="U531" i="5"/>
  <c r="T531" i="5"/>
  <c r="AG530" i="5"/>
  <c r="AF530" i="5"/>
  <c r="AE530" i="5"/>
  <c r="AD530" i="5"/>
  <c r="AC530" i="5"/>
  <c r="AB530" i="5"/>
  <c r="AA530" i="5"/>
  <c r="Z530" i="5"/>
  <c r="Y530" i="5"/>
  <c r="X530" i="5"/>
  <c r="W530" i="5"/>
  <c r="V530" i="5"/>
  <c r="U530" i="5"/>
  <c r="T530" i="5"/>
  <c r="AG529" i="5"/>
  <c r="AF529" i="5"/>
  <c r="AE529" i="5"/>
  <c r="AD529" i="5"/>
  <c r="AC529" i="5"/>
  <c r="AB529" i="5"/>
  <c r="AA529" i="5"/>
  <c r="Z529" i="5"/>
  <c r="Y529" i="5"/>
  <c r="X529" i="5"/>
  <c r="W529" i="5"/>
  <c r="V529" i="5"/>
  <c r="U529" i="5"/>
  <c r="T529" i="5"/>
  <c r="AG528" i="5"/>
  <c r="AF528" i="5"/>
  <c r="AE528" i="5"/>
  <c r="AD528" i="5"/>
  <c r="AC528" i="5"/>
  <c r="AB528" i="5"/>
  <c r="AA528" i="5"/>
  <c r="Z528" i="5"/>
  <c r="Y528" i="5"/>
  <c r="X528" i="5"/>
  <c r="W528" i="5"/>
  <c r="V528" i="5"/>
  <c r="U528" i="5"/>
  <c r="T528" i="5"/>
  <c r="AG527" i="5"/>
  <c r="AF527" i="5"/>
  <c r="AE527" i="5"/>
  <c r="AD527" i="5"/>
  <c r="AC527" i="5"/>
  <c r="AB527" i="5"/>
  <c r="AA527" i="5"/>
  <c r="Z527" i="5"/>
  <c r="Y527" i="5"/>
  <c r="X527" i="5"/>
  <c r="W527" i="5"/>
  <c r="V527" i="5"/>
  <c r="U527" i="5"/>
  <c r="T527" i="5"/>
  <c r="AG526" i="5"/>
  <c r="AF526" i="5"/>
  <c r="AE526" i="5"/>
  <c r="AD526" i="5"/>
  <c r="AC526" i="5"/>
  <c r="AB526" i="5"/>
  <c r="AA526" i="5"/>
  <c r="Z526" i="5"/>
  <c r="Y526" i="5"/>
  <c r="X526" i="5"/>
  <c r="W526" i="5"/>
  <c r="V526" i="5"/>
  <c r="U526" i="5"/>
  <c r="T526" i="5"/>
  <c r="AG525" i="5"/>
  <c r="AF525" i="5"/>
  <c r="AE525" i="5"/>
  <c r="AD525" i="5"/>
  <c r="AC525" i="5"/>
  <c r="AB525" i="5"/>
  <c r="AA525" i="5"/>
  <c r="Z525" i="5"/>
  <c r="Y525" i="5"/>
  <c r="X525" i="5"/>
  <c r="W525" i="5"/>
  <c r="V525" i="5"/>
  <c r="U525" i="5"/>
  <c r="T525" i="5"/>
  <c r="AG524" i="5"/>
  <c r="AF524" i="5"/>
  <c r="AE524" i="5"/>
  <c r="AD524" i="5"/>
  <c r="AC524" i="5"/>
  <c r="AB524" i="5"/>
  <c r="AA524" i="5"/>
  <c r="Z524" i="5"/>
  <c r="Y524" i="5"/>
  <c r="X524" i="5"/>
  <c r="W524" i="5"/>
  <c r="V524" i="5"/>
  <c r="U524" i="5"/>
  <c r="T524" i="5"/>
  <c r="AG523" i="5"/>
  <c r="AF523" i="5"/>
  <c r="AE523" i="5"/>
  <c r="AD523" i="5"/>
  <c r="AC523" i="5"/>
  <c r="AB523" i="5"/>
  <c r="AA523" i="5"/>
  <c r="Z523" i="5"/>
  <c r="Y523" i="5"/>
  <c r="X523" i="5"/>
  <c r="W523" i="5"/>
  <c r="V523" i="5"/>
  <c r="U523" i="5"/>
  <c r="T523" i="5"/>
  <c r="AG522" i="5"/>
  <c r="AF522" i="5"/>
  <c r="AE522" i="5"/>
  <c r="AD522" i="5"/>
  <c r="AC522" i="5"/>
  <c r="AB522" i="5"/>
  <c r="AA522" i="5"/>
  <c r="Z522" i="5"/>
  <c r="Y522" i="5"/>
  <c r="X522" i="5"/>
  <c r="W522" i="5"/>
  <c r="V522" i="5"/>
  <c r="U522" i="5"/>
  <c r="T522" i="5"/>
  <c r="AG521" i="5"/>
  <c r="AF521" i="5"/>
  <c r="AE521" i="5"/>
  <c r="AD521" i="5"/>
  <c r="AC521" i="5"/>
  <c r="AB521" i="5"/>
  <c r="AA521" i="5"/>
  <c r="Z521" i="5"/>
  <c r="Y521" i="5"/>
  <c r="X521" i="5"/>
  <c r="W521" i="5"/>
  <c r="V521" i="5"/>
  <c r="U521" i="5"/>
  <c r="T521" i="5"/>
  <c r="AG520" i="5"/>
  <c r="AF520" i="5"/>
  <c r="AE520" i="5"/>
  <c r="AD520" i="5"/>
  <c r="AC520" i="5"/>
  <c r="AB520" i="5"/>
  <c r="AA520" i="5"/>
  <c r="Z520" i="5"/>
  <c r="Y520" i="5"/>
  <c r="X520" i="5"/>
  <c r="W520" i="5"/>
  <c r="V520" i="5"/>
  <c r="U520" i="5"/>
  <c r="T520" i="5"/>
  <c r="AG519" i="5"/>
  <c r="AF519" i="5"/>
  <c r="AE519" i="5"/>
  <c r="AD519" i="5"/>
  <c r="AC519" i="5"/>
  <c r="AB519" i="5"/>
  <c r="AA519" i="5"/>
  <c r="Z519" i="5"/>
  <c r="Y519" i="5"/>
  <c r="X519" i="5"/>
  <c r="W519" i="5"/>
  <c r="V519" i="5"/>
  <c r="U519" i="5"/>
  <c r="T519" i="5"/>
  <c r="AG518" i="5"/>
  <c r="AF518" i="5"/>
  <c r="AE518" i="5"/>
  <c r="AD518" i="5"/>
  <c r="AC518" i="5"/>
  <c r="AB518" i="5"/>
  <c r="AA518" i="5"/>
  <c r="Z518" i="5"/>
  <c r="Y518" i="5"/>
  <c r="X518" i="5"/>
  <c r="W518" i="5"/>
  <c r="V518" i="5"/>
  <c r="U518" i="5"/>
  <c r="T518" i="5"/>
  <c r="AG517" i="5"/>
  <c r="AF517" i="5"/>
  <c r="AE517" i="5"/>
  <c r="AD517" i="5"/>
  <c r="AC517" i="5"/>
  <c r="AB517" i="5"/>
  <c r="AA517" i="5"/>
  <c r="Z517" i="5"/>
  <c r="Y517" i="5"/>
  <c r="X517" i="5"/>
  <c r="W517" i="5"/>
  <c r="V517" i="5"/>
  <c r="U517" i="5"/>
  <c r="T517" i="5"/>
  <c r="AG516" i="5"/>
  <c r="AF516" i="5"/>
  <c r="AE516" i="5"/>
  <c r="AD516" i="5"/>
  <c r="AC516" i="5"/>
  <c r="AB516" i="5"/>
  <c r="AA516" i="5"/>
  <c r="Z516" i="5"/>
  <c r="Y516" i="5"/>
  <c r="X516" i="5"/>
  <c r="W516" i="5"/>
  <c r="V516" i="5"/>
  <c r="U516" i="5"/>
  <c r="T516" i="5"/>
  <c r="AG515" i="5"/>
  <c r="AF515" i="5"/>
  <c r="AE515" i="5"/>
  <c r="AD515" i="5"/>
  <c r="AC515" i="5"/>
  <c r="AB515" i="5"/>
  <c r="AA515" i="5"/>
  <c r="Z515" i="5"/>
  <c r="Y515" i="5"/>
  <c r="X515" i="5"/>
  <c r="W515" i="5"/>
  <c r="V515" i="5"/>
  <c r="U515" i="5"/>
  <c r="T515" i="5"/>
  <c r="AG514" i="5"/>
  <c r="AF514" i="5"/>
  <c r="AE514" i="5"/>
  <c r="AD514" i="5"/>
  <c r="AC514" i="5"/>
  <c r="AB514" i="5"/>
  <c r="AA514" i="5"/>
  <c r="Z514" i="5"/>
  <c r="Y514" i="5"/>
  <c r="X514" i="5"/>
  <c r="W514" i="5"/>
  <c r="V514" i="5"/>
  <c r="U514" i="5"/>
  <c r="T514" i="5"/>
  <c r="AG513" i="5"/>
  <c r="AF513" i="5"/>
  <c r="AE513" i="5"/>
  <c r="AD513" i="5"/>
  <c r="AC513" i="5"/>
  <c r="AB513" i="5"/>
  <c r="AA513" i="5"/>
  <c r="Z513" i="5"/>
  <c r="Y513" i="5"/>
  <c r="X513" i="5"/>
  <c r="W513" i="5"/>
  <c r="V513" i="5"/>
  <c r="U513" i="5"/>
  <c r="T513" i="5"/>
  <c r="AG512" i="5"/>
  <c r="AF512" i="5"/>
  <c r="AE512" i="5"/>
  <c r="AD512" i="5"/>
  <c r="AC512" i="5"/>
  <c r="AB512" i="5"/>
  <c r="AA512" i="5"/>
  <c r="Z512" i="5"/>
  <c r="Y512" i="5"/>
  <c r="X512" i="5"/>
  <c r="W512" i="5"/>
  <c r="V512" i="5"/>
  <c r="U512" i="5"/>
  <c r="T512" i="5"/>
  <c r="AG511" i="5"/>
  <c r="AF511" i="5"/>
  <c r="AE511" i="5"/>
  <c r="AD511" i="5"/>
  <c r="AC511" i="5"/>
  <c r="AB511" i="5"/>
  <c r="AA511" i="5"/>
  <c r="Z511" i="5"/>
  <c r="Y511" i="5"/>
  <c r="X511" i="5"/>
  <c r="W511" i="5"/>
  <c r="V511" i="5"/>
  <c r="U511" i="5"/>
  <c r="T511" i="5"/>
  <c r="AG510" i="5"/>
  <c r="AF510" i="5"/>
  <c r="AE510" i="5"/>
  <c r="AD510" i="5"/>
  <c r="AC510" i="5"/>
  <c r="AB510" i="5"/>
  <c r="AA510" i="5"/>
  <c r="Z510" i="5"/>
  <c r="Y510" i="5"/>
  <c r="X510" i="5"/>
  <c r="W510" i="5"/>
  <c r="V510" i="5"/>
  <c r="U510" i="5"/>
  <c r="T510" i="5"/>
  <c r="AG509" i="5"/>
  <c r="AF509" i="5"/>
  <c r="AE509" i="5"/>
  <c r="AD509" i="5"/>
  <c r="AC509" i="5"/>
  <c r="AB509" i="5"/>
  <c r="AA509" i="5"/>
  <c r="Z509" i="5"/>
  <c r="Y509" i="5"/>
  <c r="X509" i="5"/>
  <c r="W509" i="5"/>
  <c r="V509" i="5"/>
  <c r="U509" i="5"/>
  <c r="T509" i="5"/>
  <c r="AG508" i="5"/>
  <c r="AF508" i="5"/>
  <c r="AE508" i="5"/>
  <c r="AD508" i="5"/>
  <c r="AC508" i="5"/>
  <c r="AB508" i="5"/>
  <c r="AA508" i="5"/>
  <c r="Z508" i="5"/>
  <c r="Y508" i="5"/>
  <c r="X508" i="5"/>
  <c r="W508" i="5"/>
  <c r="V508" i="5"/>
  <c r="U508" i="5"/>
  <c r="T508" i="5"/>
  <c r="AG507" i="5"/>
  <c r="AF507" i="5"/>
  <c r="AE507" i="5"/>
  <c r="AD507" i="5"/>
  <c r="AC507" i="5"/>
  <c r="AB507" i="5"/>
  <c r="AA507" i="5"/>
  <c r="Z507" i="5"/>
  <c r="Y507" i="5"/>
  <c r="X507" i="5"/>
  <c r="W507" i="5"/>
  <c r="V507" i="5"/>
  <c r="U507" i="5"/>
  <c r="T507" i="5"/>
  <c r="AG506" i="5"/>
  <c r="AF506" i="5"/>
  <c r="AE506" i="5"/>
  <c r="AD506" i="5"/>
  <c r="AC506" i="5"/>
  <c r="AB506" i="5"/>
  <c r="AA506" i="5"/>
  <c r="Z506" i="5"/>
  <c r="Y506" i="5"/>
  <c r="X506" i="5"/>
  <c r="W506" i="5"/>
  <c r="V506" i="5"/>
  <c r="U506" i="5"/>
  <c r="T506" i="5"/>
  <c r="AG505" i="5"/>
  <c r="AF505" i="5"/>
  <c r="AE505" i="5"/>
  <c r="AD505" i="5"/>
  <c r="AC505" i="5"/>
  <c r="AB505" i="5"/>
  <c r="AA505" i="5"/>
  <c r="Z505" i="5"/>
  <c r="Y505" i="5"/>
  <c r="X505" i="5"/>
  <c r="W505" i="5"/>
  <c r="V505" i="5"/>
  <c r="U505" i="5"/>
  <c r="T505" i="5"/>
  <c r="AG504" i="5"/>
  <c r="AF504" i="5"/>
  <c r="AE504" i="5"/>
  <c r="AD504" i="5"/>
  <c r="AC504" i="5"/>
  <c r="AB504" i="5"/>
  <c r="AA504" i="5"/>
  <c r="Z504" i="5"/>
  <c r="Y504" i="5"/>
  <c r="X504" i="5"/>
  <c r="W504" i="5"/>
  <c r="V504" i="5"/>
  <c r="U504" i="5"/>
  <c r="T504" i="5"/>
  <c r="AG503" i="5"/>
  <c r="AF503" i="5"/>
  <c r="AE503" i="5"/>
  <c r="AD503" i="5"/>
  <c r="AC503" i="5"/>
  <c r="AB503" i="5"/>
  <c r="AA503" i="5"/>
  <c r="Z503" i="5"/>
  <c r="Y503" i="5"/>
  <c r="X503" i="5"/>
  <c r="W503" i="5"/>
  <c r="V503" i="5"/>
  <c r="U503" i="5"/>
  <c r="T503" i="5"/>
  <c r="AG502" i="5"/>
  <c r="AF502" i="5"/>
  <c r="AE502" i="5"/>
  <c r="AD502" i="5"/>
  <c r="AC502" i="5"/>
  <c r="AB502" i="5"/>
  <c r="AA502" i="5"/>
  <c r="Z502" i="5"/>
  <c r="Y502" i="5"/>
  <c r="X502" i="5"/>
  <c r="W502" i="5"/>
  <c r="V502" i="5"/>
  <c r="U502" i="5"/>
  <c r="T502" i="5"/>
  <c r="AG501" i="5"/>
  <c r="AF501" i="5"/>
  <c r="AE501" i="5"/>
  <c r="AD501" i="5"/>
  <c r="AC501" i="5"/>
  <c r="AB501" i="5"/>
  <c r="AA501" i="5"/>
  <c r="Z501" i="5"/>
  <c r="Y501" i="5"/>
  <c r="X501" i="5"/>
  <c r="W501" i="5"/>
  <c r="V501" i="5"/>
  <c r="U501" i="5"/>
  <c r="T501" i="5"/>
  <c r="AG500" i="5"/>
  <c r="AF500" i="5"/>
  <c r="AE500" i="5"/>
  <c r="AD500" i="5"/>
  <c r="AC500" i="5"/>
  <c r="AB500" i="5"/>
  <c r="AA500" i="5"/>
  <c r="Z500" i="5"/>
  <c r="Y500" i="5"/>
  <c r="X500" i="5"/>
  <c r="W500" i="5"/>
  <c r="V500" i="5"/>
  <c r="U500" i="5"/>
  <c r="T500" i="5"/>
  <c r="AG499" i="5"/>
  <c r="AF499" i="5"/>
  <c r="AE499" i="5"/>
  <c r="AD499" i="5"/>
  <c r="AC499" i="5"/>
  <c r="AB499" i="5"/>
  <c r="AA499" i="5"/>
  <c r="Z499" i="5"/>
  <c r="Y499" i="5"/>
  <c r="X499" i="5"/>
  <c r="W499" i="5"/>
  <c r="V499" i="5"/>
  <c r="U499" i="5"/>
  <c r="T499" i="5"/>
  <c r="AG498" i="5"/>
  <c r="AF498" i="5"/>
  <c r="AE498" i="5"/>
  <c r="AD498" i="5"/>
  <c r="AC498" i="5"/>
  <c r="AB498" i="5"/>
  <c r="AA498" i="5"/>
  <c r="Z498" i="5"/>
  <c r="Y498" i="5"/>
  <c r="X498" i="5"/>
  <c r="W498" i="5"/>
  <c r="V498" i="5"/>
  <c r="U498" i="5"/>
  <c r="T498" i="5"/>
  <c r="AG497" i="5"/>
  <c r="AF497" i="5"/>
  <c r="AE497" i="5"/>
  <c r="AD497" i="5"/>
  <c r="AC497" i="5"/>
  <c r="AB497" i="5"/>
  <c r="AA497" i="5"/>
  <c r="Z497" i="5"/>
  <c r="Y497" i="5"/>
  <c r="X497" i="5"/>
  <c r="W497" i="5"/>
  <c r="V497" i="5"/>
  <c r="U497" i="5"/>
  <c r="T497" i="5"/>
  <c r="AG496" i="5"/>
  <c r="AF496" i="5"/>
  <c r="AE496" i="5"/>
  <c r="AD496" i="5"/>
  <c r="AC496" i="5"/>
  <c r="AB496" i="5"/>
  <c r="AA496" i="5"/>
  <c r="Z496" i="5"/>
  <c r="Y496" i="5"/>
  <c r="X496" i="5"/>
  <c r="W496" i="5"/>
  <c r="V496" i="5"/>
  <c r="U496" i="5"/>
  <c r="T496" i="5"/>
  <c r="AG495" i="5"/>
  <c r="AF495" i="5"/>
  <c r="AE495" i="5"/>
  <c r="AD495" i="5"/>
  <c r="AC495" i="5"/>
  <c r="AB495" i="5"/>
  <c r="AA495" i="5"/>
  <c r="Z495" i="5"/>
  <c r="Y495" i="5"/>
  <c r="X495" i="5"/>
  <c r="W495" i="5"/>
  <c r="V495" i="5"/>
  <c r="U495" i="5"/>
  <c r="T495" i="5"/>
  <c r="AG494" i="5"/>
  <c r="AF494" i="5"/>
  <c r="AE494" i="5"/>
  <c r="AD494" i="5"/>
  <c r="AC494" i="5"/>
  <c r="AB494" i="5"/>
  <c r="AA494" i="5"/>
  <c r="Z494" i="5"/>
  <c r="Y494" i="5"/>
  <c r="X494" i="5"/>
  <c r="W494" i="5"/>
  <c r="V494" i="5"/>
  <c r="U494" i="5"/>
  <c r="T494" i="5"/>
  <c r="AG493" i="5"/>
  <c r="AF493" i="5"/>
  <c r="AE493" i="5"/>
  <c r="AD493" i="5"/>
  <c r="AC493" i="5"/>
  <c r="AB493" i="5"/>
  <c r="AA493" i="5"/>
  <c r="Z493" i="5"/>
  <c r="Y493" i="5"/>
  <c r="X493" i="5"/>
  <c r="W493" i="5"/>
  <c r="V493" i="5"/>
  <c r="U493" i="5"/>
  <c r="T493" i="5"/>
  <c r="AG492" i="5"/>
  <c r="AF492" i="5"/>
  <c r="AE492" i="5"/>
  <c r="AD492" i="5"/>
  <c r="AC492" i="5"/>
  <c r="AB492" i="5"/>
  <c r="AA492" i="5"/>
  <c r="Z492" i="5"/>
  <c r="Y492" i="5"/>
  <c r="X492" i="5"/>
  <c r="W492" i="5"/>
  <c r="V492" i="5"/>
  <c r="U492" i="5"/>
  <c r="T492" i="5"/>
  <c r="AG491" i="5"/>
  <c r="AF491" i="5"/>
  <c r="AE491" i="5"/>
  <c r="AD491" i="5"/>
  <c r="AC491" i="5"/>
  <c r="AB491" i="5"/>
  <c r="AA491" i="5"/>
  <c r="Z491" i="5"/>
  <c r="Y491" i="5"/>
  <c r="X491" i="5"/>
  <c r="W491" i="5"/>
  <c r="V491" i="5"/>
  <c r="U491" i="5"/>
  <c r="T491" i="5"/>
  <c r="AG490" i="5"/>
  <c r="AF490" i="5"/>
  <c r="AE490" i="5"/>
  <c r="AD490" i="5"/>
  <c r="AC490" i="5"/>
  <c r="AB490" i="5"/>
  <c r="AA490" i="5"/>
  <c r="Z490" i="5"/>
  <c r="Y490" i="5"/>
  <c r="X490" i="5"/>
  <c r="W490" i="5"/>
  <c r="V490" i="5"/>
  <c r="U490" i="5"/>
  <c r="T490" i="5"/>
  <c r="AG489" i="5"/>
  <c r="AF489" i="5"/>
  <c r="AE489" i="5"/>
  <c r="AD489" i="5"/>
  <c r="AC489" i="5"/>
  <c r="AB489" i="5"/>
  <c r="AA489" i="5"/>
  <c r="Z489" i="5"/>
  <c r="Y489" i="5"/>
  <c r="X489" i="5"/>
  <c r="W489" i="5"/>
  <c r="V489" i="5"/>
  <c r="U489" i="5"/>
  <c r="T489" i="5"/>
  <c r="AG488" i="5"/>
  <c r="AF488" i="5"/>
  <c r="AE488" i="5"/>
  <c r="AD488" i="5"/>
  <c r="AC488" i="5"/>
  <c r="AB488" i="5"/>
  <c r="AA488" i="5"/>
  <c r="Z488" i="5"/>
  <c r="Y488" i="5"/>
  <c r="X488" i="5"/>
  <c r="W488" i="5"/>
  <c r="V488" i="5"/>
  <c r="U488" i="5"/>
  <c r="T488" i="5"/>
  <c r="AG487" i="5"/>
  <c r="AF487" i="5"/>
  <c r="AE487" i="5"/>
  <c r="AD487" i="5"/>
  <c r="AC487" i="5"/>
  <c r="AB487" i="5"/>
  <c r="AA487" i="5"/>
  <c r="Z487" i="5"/>
  <c r="Y487" i="5"/>
  <c r="X487" i="5"/>
  <c r="W487" i="5"/>
  <c r="V487" i="5"/>
  <c r="U487" i="5"/>
  <c r="T487" i="5"/>
  <c r="AG486" i="5"/>
  <c r="AF486" i="5"/>
  <c r="AE486" i="5"/>
  <c r="AD486" i="5"/>
  <c r="AC486" i="5"/>
  <c r="AB486" i="5"/>
  <c r="AA486" i="5"/>
  <c r="Z486" i="5"/>
  <c r="Y486" i="5"/>
  <c r="X486" i="5"/>
  <c r="W486" i="5"/>
  <c r="V486" i="5"/>
  <c r="U486" i="5"/>
  <c r="T486" i="5"/>
  <c r="AG485" i="5"/>
  <c r="AF485" i="5"/>
  <c r="AE485" i="5"/>
  <c r="AD485" i="5"/>
  <c r="AC485" i="5"/>
  <c r="AB485" i="5"/>
  <c r="AA485" i="5"/>
  <c r="Z485" i="5"/>
  <c r="Y485" i="5"/>
  <c r="X485" i="5"/>
  <c r="W485" i="5"/>
  <c r="V485" i="5"/>
  <c r="U485" i="5"/>
  <c r="T485" i="5"/>
  <c r="AG484" i="5"/>
  <c r="AF484" i="5"/>
  <c r="AE484" i="5"/>
  <c r="AD484" i="5"/>
  <c r="AC484" i="5"/>
  <c r="AB484" i="5"/>
  <c r="AA484" i="5"/>
  <c r="Z484" i="5"/>
  <c r="Y484" i="5"/>
  <c r="X484" i="5"/>
  <c r="W484" i="5"/>
  <c r="V484" i="5"/>
  <c r="U484" i="5"/>
  <c r="T484" i="5"/>
  <c r="AG483" i="5"/>
  <c r="AF483" i="5"/>
  <c r="AE483" i="5"/>
  <c r="AD483" i="5"/>
  <c r="AC483" i="5"/>
  <c r="AB483" i="5"/>
  <c r="AA483" i="5"/>
  <c r="Z483" i="5"/>
  <c r="Y483" i="5"/>
  <c r="X483" i="5"/>
  <c r="W483" i="5"/>
  <c r="V483" i="5"/>
  <c r="U483" i="5"/>
  <c r="T483" i="5"/>
  <c r="AG482" i="5"/>
  <c r="AF482" i="5"/>
  <c r="AE482" i="5"/>
  <c r="AD482" i="5"/>
  <c r="AC482" i="5"/>
  <c r="AB482" i="5"/>
  <c r="AA482" i="5"/>
  <c r="Z482" i="5"/>
  <c r="Y482" i="5"/>
  <c r="X482" i="5"/>
  <c r="W482" i="5"/>
  <c r="V482" i="5"/>
  <c r="U482" i="5"/>
  <c r="T482" i="5"/>
  <c r="AG481" i="5"/>
  <c r="AF481" i="5"/>
  <c r="AE481" i="5"/>
  <c r="AD481" i="5"/>
  <c r="AC481" i="5"/>
  <c r="AB481" i="5"/>
  <c r="AA481" i="5"/>
  <c r="Z481" i="5"/>
  <c r="Y481" i="5"/>
  <c r="X481" i="5"/>
  <c r="W481" i="5"/>
  <c r="V481" i="5"/>
  <c r="U481" i="5"/>
  <c r="T481" i="5"/>
  <c r="AG480" i="5"/>
  <c r="AF480" i="5"/>
  <c r="AE480" i="5"/>
  <c r="AD480" i="5"/>
  <c r="AC480" i="5"/>
  <c r="AB480" i="5"/>
  <c r="AA480" i="5"/>
  <c r="Z480" i="5"/>
  <c r="Y480" i="5"/>
  <c r="X480" i="5"/>
  <c r="W480" i="5"/>
  <c r="V480" i="5"/>
  <c r="U480" i="5"/>
  <c r="T480" i="5"/>
  <c r="AG479" i="5"/>
  <c r="AF479" i="5"/>
  <c r="AE479" i="5"/>
  <c r="AD479" i="5"/>
  <c r="AC479" i="5"/>
  <c r="AB479" i="5"/>
  <c r="AA479" i="5"/>
  <c r="Z479" i="5"/>
  <c r="Y479" i="5"/>
  <c r="X479" i="5"/>
  <c r="W479" i="5"/>
  <c r="V479" i="5"/>
  <c r="U479" i="5"/>
  <c r="T479" i="5"/>
  <c r="AG478" i="5"/>
  <c r="AF478" i="5"/>
  <c r="AE478" i="5"/>
  <c r="AD478" i="5"/>
  <c r="AC478" i="5"/>
  <c r="AB478" i="5"/>
  <c r="AA478" i="5"/>
  <c r="Z478" i="5"/>
  <c r="Y478" i="5"/>
  <c r="X478" i="5"/>
  <c r="W478" i="5"/>
  <c r="V478" i="5"/>
  <c r="U478" i="5"/>
  <c r="T478" i="5"/>
  <c r="AG477" i="5"/>
  <c r="AF477" i="5"/>
  <c r="AE477" i="5"/>
  <c r="AD477" i="5"/>
  <c r="AC477" i="5"/>
  <c r="AB477" i="5"/>
  <c r="AA477" i="5"/>
  <c r="Z477" i="5"/>
  <c r="Y477" i="5"/>
  <c r="X477" i="5"/>
  <c r="W477" i="5"/>
  <c r="V477" i="5"/>
  <c r="U477" i="5"/>
  <c r="T477" i="5"/>
  <c r="AG476" i="5"/>
  <c r="AF476" i="5"/>
  <c r="AE476" i="5"/>
  <c r="AD476" i="5"/>
  <c r="AC476" i="5"/>
  <c r="AB476" i="5"/>
  <c r="AA476" i="5"/>
  <c r="Z476" i="5"/>
  <c r="Y476" i="5"/>
  <c r="X476" i="5"/>
  <c r="W476" i="5"/>
  <c r="V476" i="5"/>
  <c r="U476" i="5"/>
  <c r="T476" i="5"/>
  <c r="AG475" i="5"/>
  <c r="AF475" i="5"/>
  <c r="AE475" i="5"/>
  <c r="AD475" i="5"/>
  <c r="AC475" i="5"/>
  <c r="AB475" i="5"/>
  <c r="AA475" i="5"/>
  <c r="Z475" i="5"/>
  <c r="Y475" i="5"/>
  <c r="X475" i="5"/>
  <c r="W475" i="5"/>
  <c r="V475" i="5"/>
  <c r="U475" i="5"/>
  <c r="T475" i="5"/>
  <c r="AG474" i="5"/>
  <c r="AF474" i="5"/>
  <c r="AE474" i="5"/>
  <c r="AD474" i="5"/>
  <c r="AC474" i="5"/>
  <c r="AB474" i="5"/>
  <c r="AA474" i="5"/>
  <c r="Z474" i="5"/>
  <c r="Y474" i="5"/>
  <c r="X474" i="5"/>
  <c r="W474" i="5"/>
  <c r="V474" i="5"/>
  <c r="U474" i="5"/>
  <c r="T474" i="5"/>
  <c r="AG473" i="5"/>
  <c r="AF473" i="5"/>
  <c r="AE473" i="5"/>
  <c r="AD473" i="5"/>
  <c r="AC473" i="5"/>
  <c r="AB473" i="5"/>
  <c r="AA473" i="5"/>
  <c r="Z473" i="5"/>
  <c r="Y473" i="5"/>
  <c r="X473" i="5"/>
  <c r="W473" i="5"/>
  <c r="V473" i="5"/>
  <c r="U473" i="5"/>
  <c r="T473" i="5"/>
  <c r="AG472" i="5"/>
  <c r="AF472" i="5"/>
  <c r="AE472" i="5"/>
  <c r="AD472" i="5"/>
  <c r="AC472" i="5"/>
  <c r="AB472" i="5"/>
  <c r="AA472" i="5"/>
  <c r="Z472" i="5"/>
  <c r="Y472" i="5"/>
  <c r="X472" i="5"/>
  <c r="W472" i="5"/>
  <c r="V472" i="5"/>
  <c r="U472" i="5"/>
  <c r="T472" i="5"/>
  <c r="AG471" i="5"/>
  <c r="AF471" i="5"/>
  <c r="AE471" i="5"/>
  <c r="AD471" i="5"/>
  <c r="AC471" i="5"/>
  <c r="AB471" i="5"/>
  <c r="AA471" i="5"/>
  <c r="Z471" i="5"/>
  <c r="Y471" i="5"/>
  <c r="X471" i="5"/>
  <c r="W471" i="5"/>
  <c r="V471" i="5"/>
  <c r="U471" i="5"/>
  <c r="T471" i="5"/>
  <c r="AG470" i="5"/>
  <c r="AF470" i="5"/>
  <c r="AE470" i="5"/>
  <c r="AD470" i="5"/>
  <c r="AC470" i="5"/>
  <c r="AB470" i="5"/>
  <c r="AA470" i="5"/>
  <c r="Z470" i="5"/>
  <c r="Y470" i="5"/>
  <c r="X470" i="5"/>
  <c r="W470" i="5"/>
  <c r="V470" i="5"/>
  <c r="U470" i="5"/>
  <c r="T470" i="5"/>
  <c r="AG469" i="5"/>
  <c r="AF469" i="5"/>
  <c r="AE469" i="5"/>
  <c r="AD469" i="5"/>
  <c r="AC469" i="5"/>
  <c r="AB469" i="5"/>
  <c r="AA469" i="5"/>
  <c r="Z469" i="5"/>
  <c r="Y469" i="5"/>
  <c r="X469" i="5"/>
  <c r="W469" i="5"/>
  <c r="V469" i="5"/>
  <c r="U469" i="5"/>
  <c r="T469" i="5"/>
  <c r="AG468" i="5"/>
  <c r="AF468" i="5"/>
  <c r="AE468" i="5"/>
  <c r="AD468" i="5"/>
  <c r="AC468" i="5"/>
  <c r="AB468" i="5"/>
  <c r="AA468" i="5"/>
  <c r="Z468" i="5"/>
  <c r="Y468" i="5"/>
  <c r="X468" i="5"/>
  <c r="W468" i="5"/>
  <c r="V468" i="5"/>
  <c r="U468" i="5"/>
  <c r="T468" i="5"/>
  <c r="AG467" i="5"/>
  <c r="AF467" i="5"/>
  <c r="AE467" i="5"/>
  <c r="AD467" i="5"/>
  <c r="AC467" i="5"/>
  <c r="AB467" i="5"/>
  <c r="AA467" i="5"/>
  <c r="Z467" i="5"/>
  <c r="Y467" i="5"/>
  <c r="X467" i="5"/>
  <c r="W467" i="5"/>
  <c r="V467" i="5"/>
  <c r="U467" i="5"/>
  <c r="T467" i="5"/>
  <c r="AG466" i="5"/>
  <c r="AF466" i="5"/>
  <c r="AE466" i="5"/>
  <c r="AD466" i="5"/>
  <c r="AC466" i="5"/>
  <c r="AB466" i="5"/>
  <c r="AA466" i="5"/>
  <c r="Z466" i="5"/>
  <c r="Y466" i="5"/>
  <c r="X466" i="5"/>
  <c r="W466" i="5"/>
  <c r="V466" i="5"/>
  <c r="U466" i="5"/>
  <c r="T466" i="5"/>
  <c r="AG465" i="5"/>
  <c r="AF465" i="5"/>
  <c r="AE465" i="5"/>
  <c r="AD465" i="5"/>
  <c r="AC465" i="5"/>
  <c r="AB465" i="5"/>
  <c r="AA465" i="5"/>
  <c r="Z465" i="5"/>
  <c r="Y465" i="5"/>
  <c r="X465" i="5"/>
  <c r="W465" i="5"/>
  <c r="V465" i="5"/>
  <c r="U465" i="5"/>
  <c r="T465" i="5"/>
  <c r="AG464" i="5"/>
  <c r="AF464" i="5"/>
  <c r="AE464" i="5"/>
  <c r="AD464" i="5"/>
  <c r="AC464" i="5"/>
  <c r="AB464" i="5"/>
  <c r="AA464" i="5"/>
  <c r="Z464" i="5"/>
  <c r="Y464" i="5"/>
  <c r="X464" i="5"/>
  <c r="W464" i="5"/>
  <c r="V464" i="5"/>
  <c r="U464" i="5"/>
  <c r="T464" i="5"/>
  <c r="AG463" i="5"/>
  <c r="AF463" i="5"/>
  <c r="AE463" i="5"/>
  <c r="AD463" i="5"/>
  <c r="AC463" i="5"/>
  <c r="AB463" i="5"/>
  <c r="AA463" i="5"/>
  <c r="Z463" i="5"/>
  <c r="Y463" i="5"/>
  <c r="X463" i="5"/>
  <c r="W463" i="5"/>
  <c r="V463" i="5"/>
  <c r="U463" i="5"/>
  <c r="T463" i="5"/>
  <c r="AG462" i="5"/>
  <c r="AF462" i="5"/>
  <c r="AE462" i="5"/>
  <c r="AD462" i="5"/>
  <c r="AC462" i="5"/>
  <c r="AB462" i="5"/>
  <c r="AA462" i="5"/>
  <c r="Z462" i="5"/>
  <c r="Y462" i="5"/>
  <c r="X462" i="5"/>
  <c r="W462" i="5"/>
  <c r="V462" i="5"/>
  <c r="U462" i="5"/>
  <c r="T462" i="5"/>
  <c r="AG461" i="5"/>
  <c r="AF461" i="5"/>
  <c r="AE461" i="5"/>
  <c r="AD461" i="5"/>
  <c r="AC461" i="5"/>
  <c r="AB461" i="5"/>
  <c r="AA461" i="5"/>
  <c r="Z461" i="5"/>
  <c r="Y461" i="5"/>
  <c r="X461" i="5"/>
  <c r="W461" i="5"/>
  <c r="V461" i="5"/>
  <c r="U461" i="5"/>
  <c r="T461" i="5"/>
  <c r="AG460" i="5"/>
  <c r="AF460" i="5"/>
  <c r="AE460" i="5"/>
  <c r="AD460" i="5"/>
  <c r="AC460" i="5"/>
  <c r="AB460" i="5"/>
  <c r="AA460" i="5"/>
  <c r="Z460" i="5"/>
  <c r="Y460" i="5"/>
  <c r="X460" i="5"/>
  <c r="W460" i="5"/>
  <c r="V460" i="5"/>
  <c r="U460" i="5"/>
  <c r="T460" i="5"/>
  <c r="AG459" i="5"/>
  <c r="AF459" i="5"/>
  <c r="AE459" i="5"/>
  <c r="AD459" i="5"/>
  <c r="AC459" i="5"/>
  <c r="AB459" i="5"/>
  <c r="AA459" i="5"/>
  <c r="Z459" i="5"/>
  <c r="Y459" i="5"/>
  <c r="X459" i="5"/>
  <c r="W459" i="5"/>
  <c r="V459" i="5"/>
  <c r="U459" i="5"/>
  <c r="T459" i="5"/>
  <c r="AG458" i="5"/>
  <c r="AF458" i="5"/>
  <c r="AE458" i="5"/>
  <c r="AD458" i="5"/>
  <c r="AC458" i="5"/>
  <c r="AB458" i="5"/>
  <c r="AA458" i="5"/>
  <c r="Z458" i="5"/>
  <c r="Y458" i="5"/>
  <c r="X458" i="5"/>
  <c r="W458" i="5"/>
  <c r="V458" i="5"/>
  <c r="U458" i="5"/>
  <c r="T458" i="5"/>
  <c r="AG457" i="5"/>
  <c r="AF457" i="5"/>
  <c r="AE457" i="5"/>
  <c r="AD457" i="5"/>
  <c r="AC457" i="5"/>
  <c r="AB457" i="5"/>
  <c r="AA457" i="5"/>
  <c r="Z457" i="5"/>
  <c r="Y457" i="5"/>
  <c r="X457" i="5"/>
  <c r="W457" i="5"/>
  <c r="V457" i="5"/>
  <c r="U457" i="5"/>
  <c r="T457" i="5"/>
  <c r="AG456" i="5"/>
  <c r="AF456" i="5"/>
  <c r="AE456" i="5"/>
  <c r="AD456" i="5"/>
  <c r="AC456" i="5"/>
  <c r="AB456" i="5"/>
  <c r="AA456" i="5"/>
  <c r="Z456" i="5"/>
  <c r="Y456" i="5"/>
  <c r="X456" i="5"/>
  <c r="W456" i="5"/>
  <c r="V456" i="5"/>
  <c r="U456" i="5"/>
  <c r="T456" i="5"/>
  <c r="AG455" i="5"/>
  <c r="AF455" i="5"/>
  <c r="AE455" i="5"/>
  <c r="AD455" i="5"/>
  <c r="AC455" i="5"/>
  <c r="AB455" i="5"/>
  <c r="AA455" i="5"/>
  <c r="Z455" i="5"/>
  <c r="Y455" i="5"/>
  <c r="X455" i="5"/>
  <c r="W455" i="5"/>
  <c r="V455" i="5"/>
  <c r="U455" i="5"/>
  <c r="T455" i="5"/>
  <c r="AG454" i="5"/>
  <c r="AF454" i="5"/>
  <c r="AE454" i="5"/>
  <c r="AD454" i="5"/>
  <c r="AC454" i="5"/>
  <c r="AB454" i="5"/>
  <c r="AA454" i="5"/>
  <c r="Z454" i="5"/>
  <c r="Y454" i="5"/>
  <c r="X454" i="5"/>
  <c r="W454" i="5"/>
  <c r="V454" i="5"/>
  <c r="U454" i="5"/>
  <c r="T454" i="5"/>
  <c r="AG453" i="5"/>
  <c r="AF453" i="5"/>
  <c r="AE453" i="5"/>
  <c r="AD453" i="5"/>
  <c r="AC453" i="5"/>
  <c r="AB453" i="5"/>
  <c r="AA453" i="5"/>
  <c r="Z453" i="5"/>
  <c r="Y453" i="5"/>
  <c r="X453" i="5"/>
  <c r="W453" i="5"/>
  <c r="V453" i="5"/>
  <c r="U453" i="5"/>
  <c r="T453" i="5"/>
  <c r="AG452" i="5"/>
  <c r="AF452" i="5"/>
  <c r="AE452" i="5"/>
  <c r="AD452" i="5"/>
  <c r="AC452" i="5"/>
  <c r="AB452" i="5"/>
  <c r="AA452" i="5"/>
  <c r="Z452" i="5"/>
  <c r="Y452" i="5"/>
  <c r="X452" i="5"/>
  <c r="W452" i="5"/>
  <c r="V452" i="5"/>
  <c r="U452" i="5"/>
  <c r="T452" i="5"/>
  <c r="AG451" i="5"/>
  <c r="AF451" i="5"/>
  <c r="AE451" i="5"/>
  <c r="AD451" i="5"/>
  <c r="AC451" i="5"/>
  <c r="AB451" i="5"/>
  <c r="AA451" i="5"/>
  <c r="Z451" i="5"/>
  <c r="Y451" i="5"/>
  <c r="X451" i="5"/>
  <c r="W451" i="5"/>
  <c r="V451" i="5"/>
  <c r="U451" i="5"/>
  <c r="T451" i="5"/>
  <c r="AG450" i="5"/>
  <c r="AF450" i="5"/>
  <c r="AE450" i="5"/>
  <c r="AD450" i="5"/>
  <c r="AC450" i="5"/>
  <c r="AB450" i="5"/>
  <c r="AA450" i="5"/>
  <c r="Z450" i="5"/>
  <c r="Y450" i="5"/>
  <c r="X450" i="5"/>
  <c r="W450" i="5"/>
  <c r="V450" i="5"/>
  <c r="U450" i="5"/>
  <c r="T450" i="5"/>
  <c r="AG449" i="5"/>
  <c r="AF449" i="5"/>
  <c r="AE449" i="5"/>
  <c r="AD449" i="5"/>
  <c r="AC449" i="5"/>
  <c r="AB449" i="5"/>
  <c r="AA449" i="5"/>
  <c r="Z449" i="5"/>
  <c r="Y449" i="5"/>
  <c r="X449" i="5"/>
  <c r="W449" i="5"/>
  <c r="V449" i="5"/>
  <c r="U449" i="5"/>
  <c r="T449" i="5"/>
  <c r="AG448" i="5"/>
  <c r="AF448" i="5"/>
  <c r="AE448" i="5"/>
  <c r="AD448" i="5"/>
  <c r="AC448" i="5"/>
  <c r="AB448" i="5"/>
  <c r="AA448" i="5"/>
  <c r="Z448" i="5"/>
  <c r="Y448" i="5"/>
  <c r="X448" i="5"/>
  <c r="W448" i="5"/>
  <c r="V448" i="5"/>
  <c r="U448" i="5"/>
  <c r="T448" i="5"/>
  <c r="AG447" i="5"/>
  <c r="AF447" i="5"/>
  <c r="AE447" i="5"/>
  <c r="AD447" i="5"/>
  <c r="AC447" i="5"/>
  <c r="AB447" i="5"/>
  <c r="AA447" i="5"/>
  <c r="Z447" i="5"/>
  <c r="Y447" i="5"/>
  <c r="X447" i="5"/>
  <c r="W447" i="5"/>
  <c r="V447" i="5"/>
  <c r="U447" i="5"/>
  <c r="T447" i="5"/>
  <c r="AG446" i="5"/>
  <c r="AF446" i="5"/>
  <c r="AE446" i="5"/>
  <c r="AD446" i="5"/>
  <c r="AC446" i="5"/>
  <c r="AB446" i="5"/>
  <c r="AA446" i="5"/>
  <c r="Z446" i="5"/>
  <c r="Y446" i="5"/>
  <c r="X446" i="5"/>
  <c r="W446" i="5"/>
  <c r="V446" i="5"/>
  <c r="U446" i="5"/>
  <c r="T446" i="5"/>
  <c r="AG445" i="5"/>
  <c r="AF445" i="5"/>
  <c r="AE445" i="5"/>
  <c r="AD445" i="5"/>
  <c r="AC445" i="5"/>
  <c r="AB445" i="5"/>
  <c r="AA445" i="5"/>
  <c r="Z445" i="5"/>
  <c r="Y445" i="5"/>
  <c r="X445" i="5"/>
  <c r="W445" i="5"/>
  <c r="V445" i="5"/>
  <c r="U445" i="5"/>
  <c r="T445" i="5"/>
  <c r="AG444" i="5"/>
  <c r="AF444" i="5"/>
  <c r="AE444" i="5"/>
  <c r="AD444" i="5"/>
  <c r="AC444" i="5"/>
  <c r="AB444" i="5"/>
  <c r="AA444" i="5"/>
  <c r="Z444" i="5"/>
  <c r="Y444" i="5"/>
  <c r="X444" i="5"/>
  <c r="W444" i="5"/>
  <c r="V444" i="5"/>
  <c r="U444" i="5"/>
  <c r="T444" i="5"/>
  <c r="AG443" i="5"/>
  <c r="AF443" i="5"/>
  <c r="AE443" i="5"/>
  <c r="AD443" i="5"/>
  <c r="AC443" i="5"/>
  <c r="AB443" i="5"/>
  <c r="AA443" i="5"/>
  <c r="Z443" i="5"/>
  <c r="Y443" i="5"/>
  <c r="X443" i="5"/>
  <c r="W443" i="5"/>
  <c r="V443" i="5"/>
  <c r="U443" i="5"/>
  <c r="T443" i="5"/>
  <c r="AG442" i="5"/>
  <c r="AF442" i="5"/>
  <c r="AE442" i="5"/>
  <c r="AD442" i="5"/>
  <c r="AC442" i="5"/>
  <c r="AB442" i="5"/>
  <c r="AA442" i="5"/>
  <c r="Z442" i="5"/>
  <c r="Y442" i="5"/>
  <c r="X442" i="5"/>
  <c r="W442" i="5"/>
  <c r="V442" i="5"/>
  <c r="U442" i="5"/>
  <c r="T442" i="5"/>
  <c r="AG441" i="5"/>
  <c r="AF441" i="5"/>
  <c r="AE441" i="5"/>
  <c r="AD441" i="5"/>
  <c r="AC441" i="5"/>
  <c r="AB441" i="5"/>
  <c r="AA441" i="5"/>
  <c r="Z441" i="5"/>
  <c r="Y441" i="5"/>
  <c r="X441" i="5"/>
  <c r="W441" i="5"/>
  <c r="V441" i="5"/>
  <c r="U441" i="5"/>
  <c r="T441" i="5"/>
  <c r="AG440" i="5"/>
  <c r="AF440" i="5"/>
  <c r="AE440" i="5"/>
  <c r="AD440" i="5"/>
  <c r="AC440" i="5"/>
  <c r="AB440" i="5"/>
  <c r="AA440" i="5"/>
  <c r="Z440" i="5"/>
  <c r="Y440" i="5"/>
  <c r="X440" i="5"/>
  <c r="W440" i="5"/>
  <c r="V440" i="5"/>
  <c r="U440" i="5"/>
  <c r="T440" i="5"/>
  <c r="AG439" i="5"/>
  <c r="AF439" i="5"/>
  <c r="AE439" i="5"/>
  <c r="AD439" i="5"/>
  <c r="AC439" i="5"/>
  <c r="AB439" i="5"/>
  <c r="AA439" i="5"/>
  <c r="Z439" i="5"/>
  <c r="Y439" i="5"/>
  <c r="X439" i="5"/>
  <c r="W439" i="5"/>
  <c r="V439" i="5"/>
  <c r="U439" i="5"/>
  <c r="T439" i="5"/>
  <c r="AG438" i="5"/>
  <c r="AF438" i="5"/>
  <c r="AE438" i="5"/>
  <c r="AD438" i="5"/>
  <c r="AC438" i="5"/>
  <c r="AB438" i="5"/>
  <c r="AA438" i="5"/>
  <c r="Z438" i="5"/>
  <c r="Y438" i="5"/>
  <c r="X438" i="5"/>
  <c r="W438" i="5"/>
  <c r="V438" i="5"/>
  <c r="U438" i="5"/>
  <c r="T438" i="5"/>
  <c r="AG437" i="5"/>
  <c r="AF437" i="5"/>
  <c r="AE437" i="5"/>
  <c r="AD437" i="5"/>
  <c r="AC437" i="5"/>
  <c r="AB437" i="5"/>
  <c r="AA437" i="5"/>
  <c r="Z437" i="5"/>
  <c r="Y437" i="5"/>
  <c r="X437" i="5"/>
  <c r="W437" i="5"/>
  <c r="V437" i="5"/>
  <c r="U437" i="5"/>
  <c r="T437" i="5"/>
  <c r="AG436" i="5"/>
  <c r="AF436" i="5"/>
  <c r="AE436" i="5"/>
  <c r="AD436" i="5"/>
  <c r="AC436" i="5"/>
  <c r="AB436" i="5"/>
  <c r="AA436" i="5"/>
  <c r="Z436" i="5"/>
  <c r="Y436" i="5"/>
  <c r="X436" i="5"/>
  <c r="W436" i="5"/>
  <c r="V436" i="5"/>
  <c r="U436" i="5"/>
  <c r="T436" i="5"/>
  <c r="AG435" i="5"/>
  <c r="AF435" i="5"/>
  <c r="AE435" i="5"/>
  <c r="AD435" i="5"/>
  <c r="AC435" i="5"/>
  <c r="AB435" i="5"/>
  <c r="AA435" i="5"/>
  <c r="Z435" i="5"/>
  <c r="Y435" i="5"/>
  <c r="X435" i="5"/>
  <c r="W435" i="5"/>
  <c r="V435" i="5"/>
  <c r="U435" i="5"/>
  <c r="T435" i="5"/>
  <c r="AG434" i="5"/>
  <c r="AF434" i="5"/>
  <c r="AE434" i="5"/>
  <c r="AD434" i="5"/>
  <c r="AC434" i="5"/>
  <c r="AB434" i="5"/>
  <c r="AA434" i="5"/>
  <c r="Z434" i="5"/>
  <c r="Y434" i="5"/>
  <c r="X434" i="5"/>
  <c r="W434" i="5"/>
  <c r="V434" i="5"/>
  <c r="U434" i="5"/>
  <c r="T434" i="5"/>
  <c r="AG433" i="5"/>
  <c r="AF433" i="5"/>
  <c r="AE433" i="5"/>
  <c r="AD433" i="5"/>
  <c r="AC433" i="5"/>
  <c r="AB433" i="5"/>
  <c r="AA433" i="5"/>
  <c r="Z433" i="5"/>
  <c r="Y433" i="5"/>
  <c r="X433" i="5"/>
  <c r="W433" i="5"/>
  <c r="V433" i="5"/>
  <c r="U433" i="5"/>
  <c r="T433" i="5"/>
  <c r="AG432" i="5"/>
  <c r="AF432" i="5"/>
  <c r="AE432" i="5"/>
  <c r="AD432" i="5"/>
  <c r="AC432" i="5"/>
  <c r="AB432" i="5"/>
  <c r="AA432" i="5"/>
  <c r="Z432" i="5"/>
  <c r="Y432" i="5"/>
  <c r="X432" i="5"/>
  <c r="W432" i="5"/>
  <c r="V432" i="5"/>
  <c r="U432" i="5"/>
  <c r="T432" i="5"/>
  <c r="AG431" i="5"/>
  <c r="AF431" i="5"/>
  <c r="AE431" i="5"/>
  <c r="AD431" i="5"/>
  <c r="AC431" i="5"/>
  <c r="AB431" i="5"/>
  <c r="AA431" i="5"/>
  <c r="Z431" i="5"/>
  <c r="Y431" i="5"/>
  <c r="X431" i="5"/>
  <c r="W431" i="5"/>
  <c r="V431" i="5"/>
  <c r="U431" i="5"/>
  <c r="T431" i="5"/>
  <c r="AG430" i="5"/>
  <c r="AF430" i="5"/>
  <c r="AE430" i="5"/>
  <c r="AD430" i="5"/>
  <c r="AC430" i="5"/>
  <c r="AB430" i="5"/>
  <c r="AA430" i="5"/>
  <c r="Z430" i="5"/>
  <c r="Y430" i="5"/>
  <c r="X430" i="5"/>
  <c r="W430" i="5"/>
  <c r="V430" i="5"/>
  <c r="U430" i="5"/>
  <c r="T430" i="5"/>
  <c r="AG429" i="5"/>
  <c r="AF429" i="5"/>
  <c r="AE429" i="5"/>
  <c r="AD429" i="5"/>
  <c r="AC429" i="5"/>
  <c r="AB429" i="5"/>
  <c r="AA429" i="5"/>
  <c r="Z429" i="5"/>
  <c r="Y429" i="5"/>
  <c r="X429" i="5"/>
  <c r="W429" i="5"/>
  <c r="V429" i="5"/>
  <c r="U429" i="5"/>
  <c r="T429" i="5"/>
  <c r="AG428" i="5"/>
  <c r="AF428" i="5"/>
  <c r="AE428" i="5"/>
  <c r="AD428" i="5"/>
  <c r="AC428" i="5"/>
  <c r="AB428" i="5"/>
  <c r="AA428" i="5"/>
  <c r="Z428" i="5"/>
  <c r="Y428" i="5"/>
  <c r="X428" i="5"/>
  <c r="W428" i="5"/>
  <c r="V428" i="5"/>
  <c r="U428" i="5"/>
  <c r="T428" i="5"/>
  <c r="AG427" i="5"/>
  <c r="AF427" i="5"/>
  <c r="AE427" i="5"/>
  <c r="AD427" i="5"/>
  <c r="AC427" i="5"/>
  <c r="AB427" i="5"/>
  <c r="AA427" i="5"/>
  <c r="Z427" i="5"/>
  <c r="Y427" i="5"/>
  <c r="X427" i="5"/>
  <c r="W427" i="5"/>
  <c r="V427" i="5"/>
  <c r="U427" i="5"/>
  <c r="T427" i="5"/>
  <c r="AG426" i="5"/>
  <c r="AF426" i="5"/>
  <c r="AE426" i="5"/>
  <c r="AD426" i="5"/>
  <c r="AC426" i="5"/>
  <c r="AB426" i="5"/>
  <c r="AA426" i="5"/>
  <c r="Z426" i="5"/>
  <c r="Y426" i="5"/>
  <c r="X426" i="5"/>
  <c r="W426" i="5"/>
  <c r="V426" i="5"/>
  <c r="U426" i="5"/>
  <c r="T426" i="5"/>
  <c r="AG425" i="5"/>
  <c r="AF425" i="5"/>
  <c r="AE425" i="5"/>
  <c r="AD425" i="5"/>
  <c r="AC425" i="5"/>
  <c r="AB425" i="5"/>
  <c r="AA425" i="5"/>
  <c r="Z425" i="5"/>
  <c r="Y425" i="5"/>
  <c r="X425" i="5"/>
  <c r="W425" i="5"/>
  <c r="V425" i="5"/>
  <c r="U425" i="5"/>
  <c r="T425" i="5"/>
  <c r="AG424" i="5"/>
  <c r="AF424" i="5"/>
  <c r="AE424" i="5"/>
  <c r="AD424" i="5"/>
  <c r="AC424" i="5"/>
  <c r="AB424" i="5"/>
  <c r="AA424" i="5"/>
  <c r="Z424" i="5"/>
  <c r="Y424" i="5"/>
  <c r="X424" i="5"/>
  <c r="W424" i="5"/>
  <c r="V424" i="5"/>
  <c r="U424" i="5"/>
  <c r="T424" i="5"/>
  <c r="AG423" i="5"/>
  <c r="AF423" i="5"/>
  <c r="AE423" i="5"/>
  <c r="AD423" i="5"/>
  <c r="AC423" i="5"/>
  <c r="AB423" i="5"/>
  <c r="AA423" i="5"/>
  <c r="Z423" i="5"/>
  <c r="Y423" i="5"/>
  <c r="X423" i="5"/>
  <c r="W423" i="5"/>
  <c r="V423" i="5"/>
  <c r="U423" i="5"/>
  <c r="T423" i="5"/>
  <c r="AG422" i="5"/>
  <c r="AF422" i="5"/>
  <c r="AE422" i="5"/>
  <c r="AD422" i="5"/>
  <c r="AC422" i="5"/>
  <c r="AB422" i="5"/>
  <c r="AA422" i="5"/>
  <c r="Z422" i="5"/>
  <c r="Y422" i="5"/>
  <c r="X422" i="5"/>
  <c r="W422" i="5"/>
  <c r="V422" i="5"/>
  <c r="U422" i="5"/>
  <c r="T422" i="5"/>
  <c r="AG421" i="5"/>
  <c r="AF421" i="5"/>
  <c r="AE421" i="5"/>
  <c r="AD421" i="5"/>
  <c r="AC421" i="5"/>
  <c r="AB421" i="5"/>
  <c r="AA421" i="5"/>
  <c r="Z421" i="5"/>
  <c r="Y421" i="5"/>
  <c r="X421" i="5"/>
  <c r="W421" i="5"/>
  <c r="V421" i="5"/>
  <c r="U421" i="5"/>
  <c r="T421" i="5"/>
  <c r="AG420" i="5"/>
  <c r="AF420" i="5"/>
  <c r="AE420" i="5"/>
  <c r="AD420" i="5"/>
  <c r="AC420" i="5"/>
  <c r="AB420" i="5"/>
  <c r="AA420" i="5"/>
  <c r="Z420" i="5"/>
  <c r="Y420" i="5"/>
  <c r="X420" i="5"/>
  <c r="W420" i="5"/>
  <c r="V420" i="5"/>
  <c r="U420" i="5"/>
  <c r="T420" i="5"/>
  <c r="AG419" i="5"/>
  <c r="AF419" i="5"/>
  <c r="AE419" i="5"/>
  <c r="AD419" i="5"/>
  <c r="AC419" i="5"/>
  <c r="AB419" i="5"/>
  <c r="AA419" i="5"/>
  <c r="Z419" i="5"/>
  <c r="Y419" i="5"/>
  <c r="X419" i="5"/>
  <c r="W419" i="5"/>
  <c r="V419" i="5"/>
  <c r="U419" i="5"/>
  <c r="T419" i="5"/>
  <c r="AG418" i="5"/>
  <c r="AF418" i="5"/>
  <c r="AE418" i="5"/>
  <c r="AD418" i="5"/>
  <c r="AC418" i="5"/>
  <c r="AB418" i="5"/>
  <c r="AA418" i="5"/>
  <c r="Z418" i="5"/>
  <c r="Y418" i="5"/>
  <c r="X418" i="5"/>
  <c r="W418" i="5"/>
  <c r="V418" i="5"/>
  <c r="U418" i="5"/>
  <c r="T418" i="5"/>
  <c r="AG417" i="5"/>
  <c r="AF417" i="5"/>
  <c r="AE417" i="5"/>
  <c r="AD417" i="5"/>
  <c r="AC417" i="5"/>
  <c r="AB417" i="5"/>
  <c r="AA417" i="5"/>
  <c r="Z417" i="5"/>
  <c r="Y417" i="5"/>
  <c r="X417" i="5"/>
  <c r="W417" i="5"/>
  <c r="V417" i="5"/>
  <c r="U417" i="5"/>
  <c r="T417" i="5"/>
  <c r="AG416" i="5"/>
  <c r="AF416" i="5"/>
  <c r="AE416" i="5"/>
  <c r="AD416" i="5"/>
  <c r="AC416" i="5"/>
  <c r="AB416" i="5"/>
  <c r="AA416" i="5"/>
  <c r="Z416" i="5"/>
  <c r="Y416" i="5"/>
  <c r="X416" i="5"/>
  <c r="W416" i="5"/>
  <c r="V416" i="5"/>
  <c r="U416" i="5"/>
  <c r="T416" i="5"/>
  <c r="AG415" i="5"/>
  <c r="AF415" i="5"/>
  <c r="AE415" i="5"/>
  <c r="AD415" i="5"/>
  <c r="AC415" i="5"/>
  <c r="AB415" i="5"/>
  <c r="AA415" i="5"/>
  <c r="Z415" i="5"/>
  <c r="Y415" i="5"/>
  <c r="X415" i="5"/>
  <c r="W415" i="5"/>
  <c r="V415" i="5"/>
  <c r="U415" i="5"/>
  <c r="T415" i="5"/>
  <c r="AG414" i="5"/>
  <c r="AF414" i="5"/>
  <c r="AE414" i="5"/>
  <c r="AD414" i="5"/>
  <c r="AC414" i="5"/>
  <c r="AB414" i="5"/>
  <c r="AA414" i="5"/>
  <c r="Z414" i="5"/>
  <c r="Y414" i="5"/>
  <c r="X414" i="5"/>
  <c r="W414" i="5"/>
  <c r="V414" i="5"/>
  <c r="U414" i="5"/>
  <c r="T414" i="5"/>
  <c r="AG413" i="5"/>
  <c r="AF413" i="5"/>
  <c r="AE413" i="5"/>
  <c r="AD413" i="5"/>
  <c r="AC413" i="5"/>
  <c r="AB413" i="5"/>
  <c r="AA413" i="5"/>
  <c r="Z413" i="5"/>
  <c r="Y413" i="5"/>
  <c r="X413" i="5"/>
  <c r="W413" i="5"/>
  <c r="V413" i="5"/>
  <c r="U413" i="5"/>
  <c r="T413" i="5"/>
  <c r="AG412" i="5"/>
  <c r="AF412" i="5"/>
  <c r="AE412" i="5"/>
  <c r="AD412" i="5"/>
  <c r="AC412" i="5"/>
  <c r="AB412" i="5"/>
  <c r="AA412" i="5"/>
  <c r="Z412" i="5"/>
  <c r="Y412" i="5"/>
  <c r="X412" i="5"/>
  <c r="W412" i="5"/>
  <c r="V412" i="5"/>
  <c r="U412" i="5"/>
  <c r="T412" i="5"/>
  <c r="AG411" i="5"/>
  <c r="AF411" i="5"/>
  <c r="AE411" i="5"/>
  <c r="AD411" i="5"/>
  <c r="AC411" i="5"/>
  <c r="AB411" i="5"/>
  <c r="AA411" i="5"/>
  <c r="Z411" i="5"/>
  <c r="Y411" i="5"/>
  <c r="X411" i="5"/>
  <c r="W411" i="5"/>
  <c r="V411" i="5"/>
  <c r="U411" i="5"/>
  <c r="T411" i="5"/>
  <c r="AG410" i="5"/>
  <c r="AF410" i="5"/>
  <c r="AE410" i="5"/>
  <c r="AD410" i="5"/>
  <c r="AC410" i="5"/>
  <c r="AB410" i="5"/>
  <c r="AA410" i="5"/>
  <c r="Z410" i="5"/>
  <c r="Y410" i="5"/>
  <c r="X410" i="5"/>
  <c r="W410" i="5"/>
  <c r="V410" i="5"/>
  <c r="U410" i="5"/>
  <c r="T410" i="5"/>
  <c r="AG409" i="5"/>
  <c r="AF409" i="5"/>
  <c r="AE409" i="5"/>
  <c r="AD409" i="5"/>
  <c r="AC409" i="5"/>
  <c r="AB409" i="5"/>
  <c r="AA409" i="5"/>
  <c r="Z409" i="5"/>
  <c r="Y409" i="5"/>
  <c r="X409" i="5"/>
  <c r="W409" i="5"/>
  <c r="V409" i="5"/>
  <c r="U409" i="5"/>
  <c r="T409" i="5"/>
  <c r="AG408" i="5"/>
  <c r="AF408" i="5"/>
  <c r="AE408" i="5"/>
  <c r="AD408" i="5"/>
  <c r="AC408" i="5"/>
  <c r="AB408" i="5"/>
  <c r="AA408" i="5"/>
  <c r="Z408" i="5"/>
  <c r="Y408" i="5"/>
  <c r="X408" i="5"/>
  <c r="W408" i="5"/>
  <c r="V408" i="5"/>
  <c r="U408" i="5"/>
  <c r="T408" i="5"/>
  <c r="AG407" i="5"/>
  <c r="AF407" i="5"/>
  <c r="AE407" i="5"/>
  <c r="AD407" i="5"/>
  <c r="AC407" i="5"/>
  <c r="AB407" i="5"/>
  <c r="AA407" i="5"/>
  <c r="Z407" i="5"/>
  <c r="Y407" i="5"/>
  <c r="X407" i="5"/>
  <c r="W407" i="5"/>
  <c r="V407" i="5"/>
  <c r="U407" i="5"/>
  <c r="T407" i="5"/>
  <c r="AG406" i="5"/>
  <c r="AF406" i="5"/>
  <c r="AE406" i="5"/>
  <c r="AD406" i="5"/>
  <c r="AC406" i="5"/>
  <c r="AB406" i="5"/>
  <c r="AA406" i="5"/>
  <c r="Z406" i="5"/>
  <c r="Y406" i="5"/>
  <c r="X406" i="5"/>
  <c r="W406" i="5"/>
  <c r="V406" i="5"/>
  <c r="U406" i="5"/>
  <c r="T406" i="5"/>
  <c r="AG405" i="5"/>
  <c r="AF405" i="5"/>
  <c r="AE405" i="5"/>
  <c r="AD405" i="5"/>
  <c r="AC405" i="5"/>
  <c r="AB405" i="5"/>
  <c r="AA405" i="5"/>
  <c r="Z405" i="5"/>
  <c r="Y405" i="5"/>
  <c r="X405" i="5"/>
  <c r="W405" i="5"/>
  <c r="V405" i="5"/>
  <c r="U405" i="5"/>
  <c r="T405" i="5"/>
  <c r="AG404" i="5"/>
  <c r="AF404" i="5"/>
  <c r="AE404" i="5"/>
  <c r="AD404" i="5"/>
  <c r="AC404" i="5"/>
  <c r="AB404" i="5"/>
  <c r="AA404" i="5"/>
  <c r="Z404" i="5"/>
  <c r="Y404" i="5"/>
  <c r="X404" i="5"/>
  <c r="W404" i="5"/>
  <c r="V404" i="5"/>
  <c r="U404" i="5"/>
  <c r="T404" i="5"/>
  <c r="AG403" i="5"/>
  <c r="AF403" i="5"/>
  <c r="AE403" i="5"/>
  <c r="AD403" i="5"/>
  <c r="AC403" i="5"/>
  <c r="AB403" i="5"/>
  <c r="AA403" i="5"/>
  <c r="Z403" i="5"/>
  <c r="Y403" i="5"/>
  <c r="X403" i="5"/>
  <c r="W403" i="5"/>
  <c r="V403" i="5"/>
  <c r="U403" i="5"/>
  <c r="T403" i="5"/>
  <c r="AG402" i="5"/>
  <c r="AF402" i="5"/>
  <c r="AE402" i="5"/>
  <c r="AD402" i="5"/>
  <c r="AC402" i="5"/>
  <c r="AB402" i="5"/>
  <c r="AA402" i="5"/>
  <c r="Z402" i="5"/>
  <c r="Y402" i="5"/>
  <c r="X402" i="5"/>
  <c r="W402" i="5"/>
  <c r="V402" i="5"/>
  <c r="U402" i="5"/>
  <c r="T402" i="5"/>
  <c r="AG401" i="5"/>
  <c r="AF401" i="5"/>
  <c r="AE401" i="5"/>
  <c r="AD401" i="5"/>
  <c r="AC401" i="5"/>
  <c r="AB401" i="5"/>
  <c r="AA401" i="5"/>
  <c r="Z401" i="5"/>
  <c r="Y401" i="5"/>
  <c r="X401" i="5"/>
  <c r="W401" i="5"/>
  <c r="V401" i="5"/>
  <c r="U401" i="5"/>
  <c r="T401" i="5"/>
  <c r="AG400" i="5"/>
  <c r="AF400" i="5"/>
  <c r="AE400" i="5"/>
  <c r="AD400" i="5"/>
  <c r="AC400" i="5"/>
  <c r="AB400" i="5"/>
  <c r="AA400" i="5"/>
  <c r="Z400" i="5"/>
  <c r="Y400" i="5"/>
  <c r="X400" i="5"/>
  <c r="W400" i="5"/>
  <c r="V400" i="5"/>
  <c r="U400" i="5"/>
  <c r="T400" i="5"/>
  <c r="AG399" i="5"/>
  <c r="AF399" i="5"/>
  <c r="AE399" i="5"/>
  <c r="AD399" i="5"/>
  <c r="AC399" i="5"/>
  <c r="AB399" i="5"/>
  <c r="AA399" i="5"/>
  <c r="Z399" i="5"/>
  <c r="Y399" i="5"/>
  <c r="X399" i="5"/>
  <c r="W399" i="5"/>
  <c r="V399" i="5"/>
  <c r="U399" i="5"/>
  <c r="T399" i="5"/>
  <c r="AG398" i="5"/>
  <c r="AF398" i="5"/>
  <c r="AE398" i="5"/>
  <c r="AD398" i="5"/>
  <c r="AC398" i="5"/>
  <c r="AB398" i="5"/>
  <c r="AA398" i="5"/>
  <c r="Z398" i="5"/>
  <c r="Y398" i="5"/>
  <c r="X398" i="5"/>
  <c r="W398" i="5"/>
  <c r="V398" i="5"/>
  <c r="U398" i="5"/>
  <c r="T398" i="5"/>
  <c r="AG397" i="5"/>
  <c r="AF397" i="5"/>
  <c r="AE397" i="5"/>
  <c r="AD397" i="5"/>
  <c r="AC397" i="5"/>
  <c r="AB397" i="5"/>
  <c r="AA397" i="5"/>
  <c r="Z397" i="5"/>
  <c r="Y397" i="5"/>
  <c r="X397" i="5"/>
  <c r="W397" i="5"/>
  <c r="V397" i="5"/>
  <c r="U397" i="5"/>
  <c r="T397" i="5"/>
  <c r="AG396" i="5"/>
  <c r="AF396" i="5"/>
  <c r="AE396" i="5"/>
  <c r="AD396" i="5"/>
  <c r="AC396" i="5"/>
  <c r="AB396" i="5"/>
  <c r="AA396" i="5"/>
  <c r="Z396" i="5"/>
  <c r="Y396" i="5"/>
  <c r="X396" i="5"/>
  <c r="W396" i="5"/>
  <c r="V396" i="5"/>
  <c r="U396" i="5"/>
  <c r="T396" i="5"/>
  <c r="AG395" i="5"/>
  <c r="AF395" i="5"/>
  <c r="AE395" i="5"/>
  <c r="AD395" i="5"/>
  <c r="AC395" i="5"/>
  <c r="AB395" i="5"/>
  <c r="AA395" i="5"/>
  <c r="Z395" i="5"/>
  <c r="Y395" i="5"/>
  <c r="X395" i="5"/>
  <c r="W395" i="5"/>
  <c r="V395" i="5"/>
  <c r="U395" i="5"/>
  <c r="T395" i="5"/>
  <c r="AG394" i="5"/>
  <c r="AF394" i="5"/>
  <c r="AE394" i="5"/>
  <c r="AD394" i="5"/>
  <c r="AC394" i="5"/>
  <c r="AB394" i="5"/>
  <c r="AA394" i="5"/>
  <c r="Z394" i="5"/>
  <c r="Y394" i="5"/>
  <c r="X394" i="5"/>
  <c r="W394" i="5"/>
  <c r="V394" i="5"/>
  <c r="U394" i="5"/>
  <c r="T394" i="5"/>
  <c r="AG393" i="5"/>
  <c r="AF393" i="5"/>
  <c r="AE393" i="5"/>
  <c r="AD393" i="5"/>
  <c r="AC393" i="5"/>
  <c r="AB393" i="5"/>
  <c r="AA393" i="5"/>
  <c r="Z393" i="5"/>
  <c r="Y393" i="5"/>
  <c r="X393" i="5"/>
  <c r="W393" i="5"/>
  <c r="V393" i="5"/>
  <c r="U393" i="5"/>
  <c r="T393" i="5"/>
  <c r="AG392" i="5"/>
  <c r="AF392" i="5"/>
  <c r="AE392" i="5"/>
  <c r="AD392" i="5"/>
  <c r="AC392" i="5"/>
  <c r="AB392" i="5"/>
  <c r="AA392" i="5"/>
  <c r="Z392" i="5"/>
  <c r="Y392" i="5"/>
  <c r="X392" i="5"/>
  <c r="W392" i="5"/>
  <c r="V392" i="5"/>
  <c r="U392" i="5"/>
  <c r="T392" i="5"/>
  <c r="AG391" i="5"/>
  <c r="AF391" i="5"/>
  <c r="AE391" i="5"/>
  <c r="AD391" i="5"/>
  <c r="AC391" i="5"/>
  <c r="AB391" i="5"/>
  <c r="AA391" i="5"/>
  <c r="Z391" i="5"/>
  <c r="Y391" i="5"/>
  <c r="X391" i="5"/>
  <c r="W391" i="5"/>
  <c r="V391" i="5"/>
  <c r="U391" i="5"/>
  <c r="T391" i="5"/>
  <c r="AG390" i="5"/>
  <c r="AF390" i="5"/>
  <c r="AE390" i="5"/>
  <c r="AD390" i="5"/>
  <c r="AC390" i="5"/>
  <c r="AB390" i="5"/>
  <c r="AA390" i="5"/>
  <c r="Z390" i="5"/>
  <c r="Y390" i="5"/>
  <c r="X390" i="5"/>
  <c r="W390" i="5"/>
  <c r="V390" i="5"/>
  <c r="U390" i="5"/>
  <c r="T390" i="5"/>
  <c r="AG389" i="5"/>
  <c r="AF389" i="5"/>
  <c r="AE389" i="5"/>
  <c r="AD389" i="5"/>
  <c r="AC389" i="5"/>
  <c r="AB389" i="5"/>
  <c r="AA389" i="5"/>
  <c r="Z389" i="5"/>
  <c r="Y389" i="5"/>
  <c r="X389" i="5"/>
  <c r="W389" i="5"/>
  <c r="V389" i="5"/>
  <c r="U389" i="5"/>
  <c r="T389" i="5"/>
  <c r="AG388" i="5"/>
  <c r="AF388" i="5"/>
  <c r="AE388" i="5"/>
  <c r="AD388" i="5"/>
  <c r="AC388" i="5"/>
  <c r="AB388" i="5"/>
  <c r="AA388" i="5"/>
  <c r="Z388" i="5"/>
  <c r="Y388" i="5"/>
  <c r="X388" i="5"/>
  <c r="W388" i="5"/>
  <c r="V388" i="5"/>
  <c r="U388" i="5"/>
  <c r="T388" i="5"/>
  <c r="AG387" i="5"/>
  <c r="AF387" i="5"/>
  <c r="AE387" i="5"/>
  <c r="AD387" i="5"/>
  <c r="AC387" i="5"/>
  <c r="AB387" i="5"/>
  <c r="AA387" i="5"/>
  <c r="Z387" i="5"/>
  <c r="Y387" i="5"/>
  <c r="X387" i="5"/>
  <c r="W387" i="5"/>
  <c r="V387" i="5"/>
  <c r="U387" i="5"/>
  <c r="T387" i="5"/>
  <c r="AG386" i="5"/>
  <c r="AF386" i="5"/>
  <c r="AE386" i="5"/>
  <c r="AD386" i="5"/>
  <c r="AC386" i="5"/>
  <c r="AB386" i="5"/>
  <c r="AA386" i="5"/>
  <c r="Z386" i="5"/>
  <c r="Y386" i="5"/>
  <c r="X386" i="5"/>
  <c r="W386" i="5"/>
  <c r="V386" i="5"/>
  <c r="U386" i="5"/>
  <c r="T386" i="5"/>
  <c r="AG385" i="5"/>
  <c r="AF385" i="5"/>
  <c r="AE385" i="5"/>
  <c r="AD385" i="5"/>
  <c r="AC385" i="5"/>
  <c r="AB385" i="5"/>
  <c r="AA385" i="5"/>
  <c r="Z385" i="5"/>
  <c r="Y385" i="5"/>
  <c r="X385" i="5"/>
  <c r="W385" i="5"/>
  <c r="V385" i="5"/>
  <c r="U385" i="5"/>
  <c r="T385" i="5"/>
  <c r="AG384" i="5"/>
  <c r="AF384" i="5"/>
  <c r="AE384" i="5"/>
  <c r="AD384" i="5"/>
  <c r="AC384" i="5"/>
  <c r="AB384" i="5"/>
  <c r="AA384" i="5"/>
  <c r="Z384" i="5"/>
  <c r="Y384" i="5"/>
  <c r="X384" i="5"/>
  <c r="W384" i="5"/>
  <c r="V384" i="5"/>
  <c r="U384" i="5"/>
  <c r="T384" i="5"/>
  <c r="AG383" i="5"/>
  <c r="AF383" i="5"/>
  <c r="AE383" i="5"/>
  <c r="AD383" i="5"/>
  <c r="AC383" i="5"/>
  <c r="AB383" i="5"/>
  <c r="AA383" i="5"/>
  <c r="Z383" i="5"/>
  <c r="Y383" i="5"/>
  <c r="X383" i="5"/>
  <c r="W383" i="5"/>
  <c r="V383" i="5"/>
  <c r="U383" i="5"/>
  <c r="T383" i="5"/>
  <c r="AG382" i="5"/>
  <c r="AF382" i="5"/>
  <c r="AE382" i="5"/>
  <c r="AD382" i="5"/>
  <c r="AC382" i="5"/>
  <c r="AB382" i="5"/>
  <c r="AA382" i="5"/>
  <c r="Z382" i="5"/>
  <c r="Y382" i="5"/>
  <c r="X382" i="5"/>
  <c r="W382" i="5"/>
  <c r="V382" i="5"/>
  <c r="U382" i="5"/>
  <c r="T382" i="5"/>
  <c r="AG381" i="5"/>
  <c r="AF381" i="5"/>
  <c r="AE381" i="5"/>
  <c r="AD381" i="5"/>
  <c r="AC381" i="5"/>
  <c r="AB381" i="5"/>
  <c r="AA381" i="5"/>
  <c r="Z381" i="5"/>
  <c r="Y381" i="5"/>
  <c r="X381" i="5"/>
  <c r="W381" i="5"/>
  <c r="V381" i="5"/>
  <c r="U381" i="5"/>
  <c r="T381" i="5"/>
  <c r="AG380" i="5"/>
  <c r="AF380" i="5"/>
  <c r="AE380" i="5"/>
  <c r="AD380" i="5"/>
  <c r="AC380" i="5"/>
  <c r="AB380" i="5"/>
  <c r="AA380" i="5"/>
  <c r="Z380" i="5"/>
  <c r="Y380" i="5"/>
  <c r="X380" i="5"/>
  <c r="W380" i="5"/>
  <c r="V380" i="5"/>
  <c r="U380" i="5"/>
  <c r="T380" i="5"/>
  <c r="AG379" i="5"/>
  <c r="AF379" i="5"/>
  <c r="AE379" i="5"/>
  <c r="AD379" i="5"/>
  <c r="AC379" i="5"/>
  <c r="AB379" i="5"/>
  <c r="AA379" i="5"/>
  <c r="Z379" i="5"/>
  <c r="Y379" i="5"/>
  <c r="X379" i="5"/>
  <c r="W379" i="5"/>
  <c r="V379" i="5"/>
  <c r="U379" i="5"/>
  <c r="T379" i="5"/>
  <c r="AG378" i="5"/>
  <c r="AF378" i="5"/>
  <c r="AE378" i="5"/>
  <c r="AD378" i="5"/>
  <c r="AC378" i="5"/>
  <c r="AB378" i="5"/>
  <c r="AA378" i="5"/>
  <c r="Z378" i="5"/>
  <c r="Y378" i="5"/>
  <c r="X378" i="5"/>
  <c r="W378" i="5"/>
  <c r="V378" i="5"/>
  <c r="U378" i="5"/>
  <c r="T378" i="5"/>
  <c r="AG377" i="5"/>
  <c r="AF377" i="5"/>
  <c r="AE377" i="5"/>
  <c r="AD377" i="5"/>
  <c r="AC377" i="5"/>
  <c r="AB377" i="5"/>
  <c r="AA377" i="5"/>
  <c r="Z377" i="5"/>
  <c r="Y377" i="5"/>
  <c r="X377" i="5"/>
  <c r="W377" i="5"/>
  <c r="V377" i="5"/>
  <c r="U377" i="5"/>
  <c r="T377" i="5"/>
  <c r="AG376" i="5"/>
  <c r="AF376" i="5"/>
  <c r="AE376" i="5"/>
  <c r="AD376" i="5"/>
  <c r="AC376" i="5"/>
  <c r="AB376" i="5"/>
  <c r="AA376" i="5"/>
  <c r="Z376" i="5"/>
  <c r="Y376" i="5"/>
  <c r="X376" i="5"/>
  <c r="W376" i="5"/>
  <c r="V376" i="5"/>
  <c r="U376" i="5"/>
  <c r="T376" i="5"/>
  <c r="AG375" i="5"/>
  <c r="AF375" i="5"/>
  <c r="AE375" i="5"/>
  <c r="AD375" i="5"/>
  <c r="AC375" i="5"/>
  <c r="AB375" i="5"/>
  <c r="AA375" i="5"/>
  <c r="Z375" i="5"/>
  <c r="Y375" i="5"/>
  <c r="X375" i="5"/>
  <c r="W375" i="5"/>
  <c r="V375" i="5"/>
  <c r="U375" i="5"/>
  <c r="T375" i="5"/>
  <c r="AG374" i="5"/>
  <c r="AF374" i="5"/>
  <c r="AE374" i="5"/>
  <c r="AD374" i="5"/>
  <c r="AC374" i="5"/>
  <c r="AB374" i="5"/>
  <c r="AA374" i="5"/>
  <c r="Z374" i="5"/>
  <c r="Y374" i="5"/>
  <c r="X374" i="5"/>
  <c r="W374" i="5"/>
  <c r="V374" i="5"/>
  <c r="U374" i="5"/>
  <c r="T374" i="5"/>
  <c r="AG373" i="5"/>
  <c r="AF373" i="5"/>
  <c r="AE373" i="5"/>
  <c r="AD373" i="5"/>
  <c r="AC373" i="5"/>
  <c r="AB373" i="5"/>
  <c r="AA373" i="5"/>
  <c r="Z373" i="5"/>
  <c r="Y373" i="5"/>
  <c r="X373" i="5"/>
  <c r="W373" i="5"/>
  <c r="V373" i="5"/>
  <c r="U373" i="5"/>
  <c r="T373" i="5"/>
  <c r="AG372" i="5"/>
  <c r="AF372" i="5"/>
  <c r="AE372" i="5"/>
  <c r="AD372" i="5"/>
  <c r="AC372" i="5"/>
  <c r="AB372" i="5"/>
  <c r="AA372" i="5"/>
  <c r="Z372" i="5"/>
  <c r="Y372" i="5"/>
  <c r="X372" i="5"/>
  <c r="W372" i="5"/>
  <c r="V372" i="5"/>
  <c r="U372" i="5"/>
  <c r="T372" i="5"/>
  <c r="AG371" i="5"/>
  <c r="AF371" i="5"/>
  <c r="AE371" i="5"/>
  <c r="AD371" i="5"/>
  <c r="AC371" i="5"/>
  <c r="AB371" i="5"/>
  <c r="AA371" i="5"/>
  <c r="Z371" i="5"/>
  <c r="Y371" i="5"/>
  <c r="X371" i="5"/>
  <c r="W371" i="5"/>
  <c r="V371" i="5"/>
  <c r="U371" i="5"/>
  <c r="T371" i="5"/>
  <c r="AG370" i="5"/>
  <c r="AF370" i="5"/>
  <c r="AE370" i="5"/>
  <c r="AD370" i="5"/>
  <c r="AC370" i="5"/>
  <c r="AB370" i="5"/>
  <c r="AA370" i="5"/>
  <c r="Z370" i="5"/>
  <c r="Y370" i="5"/>
  <c r="X370" i="5"/>
  <c r="W370" i="5"/>
  <c r="V370" i="5"/>
  <c r="U370" i="5"/>
  <c r="T370" i="5"/>
  <c r="AG369" i="5"/>
  <c r="AF369" i="5"/>
  <c r="AE369" i="5"/>
  <c r="AD369" i="5"/>
  <c r="AC369" i="5"/>
  <c r="AB369" i="5"/>
  <c r="AA369" i="5"/>
  <c r="Z369" i="5"/>
  <c r="Y369" i="5"/>
  <c r="X369" i="5"/>
  <c r="W369" i="5"/>
  <c r="V369" i="5"/>
  <c r="U369" i="5"/>
  <c r="T369" i="5"/>
  <c r="AG368" i="5"/>
  <c r="AF368" i="5"/>
  <c r="AE368" i="5"/>
  <c r="AD368" i="5"/>
  <c r="AC368" i="5"/>
  <c r="AB368" i="5"/>
  <c r="AA368" i="5"/>
  <c r="Z368" i="5"/>
  <c r="Y368" i="5"/>
  <c r="X368" i="5"/>
  <c r="W368" i="5"/>
  <c r="V368" i="5"/>
  <c r="U368" i="5"/>
  <c r="T368" i="5"/>
  <c r="AG367" i="5"/>
  <c r="AF367" i="5"/>
  <c r="AE367" i="5"/>
  <c r="AD367" i="5"/>
  <c r="AC367" i="5"/>
  <c r="AB367" i="5"/>
  <c r="AA367" i="5"/>
  <c r="Z367" i="5"/>
  <c r="Y367" i="5"/>
  <c r="X367" i="5"/>
  <c r="W367" i="5"/>
  <c r="V367" i="5"/>
  <c r="U367" i="5"/>
  <c r="T367" i="5"/>
  <c r="AG366" i="5"/>
  <c r="AF366" i="5"/>
  <c r="AE366" i="5"/>
  <c r="AD366" i="5"/>
  <c r="AC366" i="5"/>
  <c r="AB366" i="5"/>
  <c r="AA366" i="5"/>
  <c r="Z366" i="5"/>
  <c r="Y366" i="5"/>
  <c r="X366" i="5"/>
  <c r="W366" i="5"/>
  <c r="V366" i="5"/>
  <c r="U366" i="5"/>
  <c r="T366" i="5"/>
  <c r="AG365" i="5"/>
  <c r="AF365" i="5"/>
  <c r="AE365" i="5"/>
  <c r="AD365" i="5"/>
  <c r="AC365" i="5"/>
  <c r="AB365" i="5"/>
  <c r="AA365" i="5"/>
  <c r="Z365" i="5"/>
  <c r="Y365" i="5"/>
  <c r="X365" i="5"/>
  <c r="W365" i="5"/>
  <c r="V365" i="5"/>
  <c r="U365" i="5"/>
  <c r="T365" i="5"/>
  <c r="AG364" i="5"/>
  <c r="AF364" i="5"/>
  <c r="AE364" i="5"/>
  <c r="AD364" i="5"/>
  <c r="AC364" i="5"/>
  <c r="AB364" i="5"/>
  <c r="AA364" i="5"/>
  <c r="Z364" i="5"/>
  <c r="Y364" i="5"/>
  <c r="X364" i="5"/>
  <c r="W364" i="5"/>
  <c r="V364" i="5"/>
  <c r="U364" i="5"/>
  <c r="T364" i="5"/>
  <c r="AG363" i="5"/>
  <c r="AF363" i="5"/>
  <c r="AE363" i="5"/>
  <c r="AD363" i="5"/>
  <c r="AC363" i="5"/>
  <c r="AB363" i="5"/>
  <c r="AA363" i="5"/>
  <c r="Z363" i="5"/>
  <c r="Y363" i="5"/>
  <c r="X363" i="5"/>
  <c r="W363" i="5"/>
  <c r="V363" i="5"/>
  <c r="U363" i="5"/>
  <c r="T363" i="5"/>
  <c r="AG362" i="5"/>
  <c r="AF362" i="5"/>
  <c r="AE362" i="5"/>
  <c r="AD362" i="5"/>
  <c r="AC362" i="5"/>
  <c r="AB362" i="5"/>
  <c r="AA362" i="5"/>
  <c r="Z362" i="5"/>
  <c r="Y362" i="5"/>
  <c r="X362" i="5"/>
  <c r="W362" i="5"/>
  <c r="V362" i="5"/>
  <c r="U362" i="5"/>
  <c r="T362" i="5"/>
  <c r="AG361" i="5"/>
  <c r="AF361" i="5"/>
  <c r="AE361" i="5"/>
  <c r="AD361" i="5"/>
  <c r="AC361" i="5"/>
  <c r="AB361" i="5"/>
  <c r="AA361" i="5"/>
  <c r="Z361" i="5"/>
  <c r="Y361" i="5"/>
  <c r="X361" i="5"/>
  <c r="W361" i="5"/>
  <c r="V361" i="5"/>
  <c r="U361" i="5"/>
  <c r="T361" i="5"/>
  <c r="AG360" i="5"/>
  <c r="AF360" i="5"/>
  <c r="AE360" i="5"/>
  <c r="AD360" i="5"/>
  <c r="AC360" i="5"/>
  <c r="AB360" i="5"/>
  <c r="AA360" i="5"/>
  <c r="Z360" i="5"/>
  <c r="Y360" i="5"/>
  <c r="X360" i="5"/>
  <c r="W360" i="5"/>
  <c r="V360" i="5"/>
  <c r="U360" i="5"/>
  <c r="T360" i="5"/>
  <c r="AG359" i="5"/>
  <c r="AF359" i="5"/>
  <c r="AE359" i="5"/>
  <c r="AD359" i="5"/>
  <c r="AC359" i="5"/>
  <c r="AB359" i="5"/>
  <c r="AA359" i="5"/>
  <c r="Z359" i="5"/>
  <c r="Y359" i="5"/>
  <c r="X359" i="5"/>
  <c r="W359" i="5"/>
  <c r="V359" i="5"/>
  <c r="U359" i="5"/>
  <c r="T359" i="5"/>
  <c r="AG358" i="5"/>
  <c r="AF358" i="5"/>
  <c r="AE358" i="5"/>
  <c r="AD358" i="5"/>
  <c r="AC358" i="5"/>
  <c r="AB358" i="5"/>
  <c r="AA358" i="5"/>
  <c r="Z358" i="5"/>
  <c r="Y358" i="5"/>
  <c r="X358" i="5"/>
  <c r="W358" i="5"/>
  <c r="V358" i="5"/>
  <c r="U358" i="5"/>
  <c r="T358" i="5"/>
  <c r="AG357" i="5"/>
  <c r="AF357" i="5"/>
  <c r="AE357" i="5"/>
  <c r="AD357" i="5"/>
  <c r="AC357" i="5"/>
  <c r="AB357" i="5"/>
  <c r="AA357" i="5"/>
  <c r="Z357" i="5"/>
  <c r="Y357" i="5"/>
  <c r="X357" i="5"/>
  <c r="W357" i="5"/>
  <c r="V357" i="5"/>
  <c r="U357" i="5"/>
  <c r="T357" i="5"/>
  <c r="AG356" i="5"/>
  <c r="AF356" i="5"/>
  <c r="AE356" i="5"/>
  <c r="AD356" i="5"/>
  <c r="AC356" i="5"/>
  <c r="AB356" i="5"/>
  <c r="AA356" i="5"/>
  <c r="Z356" i="5"/>
  <c r="Y356" i="5"/>
  <c r="X356" i="5"/>
  <c r="W356" i="5"/>
  <c r="V356" i="5"/>
  <c r="U356" i="5"/>
  <c r="T356" i="5"/>
  <c r="AG355" i="5"/>
  <c r="AF355" i="5"/>
  <c r="AE355" i="5"/>
  <c r="AD355" i="5"/>
  <c r="AC355" i="5"/>
  <c r="AB355" i="5"/>
  <c r="AA355" i="5"/>
  <c r="Z355" i="5"/>
  <c r="Y355" i="5"/>
  <c r="X355" i="5"/>
  <c r="W355" i="5"/>
  <c r="V355" i="5"/>
  <c r="U355" i="5"/>
  <c r="T355" i="5"/>
  <c r="AG354" i="5"/>
  <c r="AF354" i="5"/>
  <c r="AE354" i="5"/>
  <c r="AD354" i="5"/>
  <c r="AC354" i="5"/>
  <c r="AB354" i="5"/>
  <c r="AA354" i="5"/>
  <c r="Z354" i="5"/>
  <c r="Y354" i="5"/>
  <c r="X354" i="5"/>
  <c r="W354" i="5"/>
  <c r="V354" i="5"/>
  <c r="U354" i="5"/>
  <c r="T354" i="5"/>
  <c r="AG353" i="5"/>
  <c r="AF353" i="5"/>
  <c r="AE353" i="5"/>
  <c r="AD353" i="5"/>
  <c r="AC353" i="5"/>
  <c r="AB353" i="5"/>
  <c r="AA353" i="5"/>
  <c r="Z353" i="5"/>
  <c r="Y353" i="5"/>
  <c r="X353" i="5"/>
  <c r="W353" i="5"/>
  <c r="V353" i="5"/>
  <c r="U353" i="5"/>
  <c r="T353" i="5"/>
  <c r="AG352" i="5"/>
  <c r="AF352" i="5"/>
  <c r="AE352" i="5"/>
  <c r="AD352" i="5"/>
  <c r="AC352" i="5"/>
  <c r="AB352" i="5"/>
  <c r="AA352" i="5"/>
  <c r="Z352" i="5"/>
  <c r="Y352" i="5"/>
  <c r="X352" i="5"/>
  <c r="W352" i="5"/>
  <c r="V352" i="5"/>
  <c r="U352" i="5"/>
  <c r="T352" i="5"/>
  <c r="AG351" i="5"/>
  <c r="AF351" i="5"/>
  <c r="AE351" i="5"/>
  <c r="AD351" i="5"/>
  <c r="AC351" i="5"/>
  <c r="AB351" i="5"/>
  <c r="AA351" i="5"/>
  <c r="Z351" i="5"/>
  <c r="Y351" i="5"/>
  <c r="X351" i="5"/>
  <c r="W351" i="5"/>
  <c r="V351" i="5"/>
  <c r="U351" i="5"/>
  <c r="T351" i="5"/>
  <c r="AG350" i="5"/>
  <c r="AF350" i="5"/>
  <c r="AE350" i="5"/>
  <c r="AD350" i="5"/>
  <c r="AC350" i="5"/>
  <c r="AB350" i="5"/>
  <c r="AA350" i="5"/>
  <c r="Z350" i="5"/>
  <c r="Y350" i="5"/>
  <c r="X350" i="5"/>
  <c r="W350" i="5"/>
  <c r="V350" i="5"/>
  <c r="U350" i="5"/>
  <c r="T350" i="5"/>
  <c r="AG349" i="5"/>
  <c r="AF349" i="5"/>
  <c r="AE349" i="5"/>
  <c r="AD349" i="5"/>
  <c r="AC349" i="5"/>
  <c r="AB349" i="5"/>
  <c r="AA349" i="5"/>
  <c r="Z349" i="5"/>
  <c r="Y349" i="5"/>
  <c r="X349" i="5"/>
  <c r="W349" i="5"/>
  <c r="V349" i="5"/>
  <c r="U349" i="5"/>
  <c r="T349" i="5"/>
  <c r="AG348" i="5"/>
  <c r="AF348" i="5"/>
  <c r="AE348" i="5"/>
  <c r="AD348" i="5"/>
  <c r="AC348" i="5"/>
  <c r="AB348" i="5"/>
  <c r="AA348" i="5"/>
  <c r="Z348" i="5"/>
  <c r="Y348" i="5"/>
  <c r="X348" i="5"/>
  <c r="W348" i="5"/>
  <c r="V348" i="5"/>
  <c r="U348" i="5"/>
  <c r="T348" i="5"/>
  <c r="AG347" i="5"/>
  <c r="AF347" i="5"/>
  <c r="AE347" i="5"/>
  <c r="AD347" i="5"/>
  <c r="AC347" i="5"/>
  <c r="AB347" i="5"/>
  <c r="AA347" i="5"/>
  <c r="Z347" i="5"/>
  <c r="Y347" i="5"/>
  <c r="X347" i="5"/>
  <c r="W347" i="5"/>
  <c r="V347" i="5"/>
  <c r="U347" i="5"/>
  <c r="T347" i="5"/>
  <c r="AG346" i="5"/>
  <c r="AF346" i="5"/>
  <c r="AE346" i="5"/>
  <c r="AD346" i="5"/>
  <c r="AC346" i="5"/>
  <c r="AB346" i="5"/>
  <c r="AA346" i="5"/>
  <c r="Z346" i="5"/>
  <c r="Y346" i="5"/>
  <c r="X346" i="5"/>
  <c r="W346" i="5"/>
  <c r="V346" i="5"/>
  <c r="U346" i="5"/>
  <c r="T346" i="5"/>
  <c r="AG345" i="5"/>
  <c r="AF345" i="5"/>
  <c r="AE345" i="5"/>
  <c r="AD345" i="5"/>
  <c r="AC345" i="5"/>
  <c r="AB345" i="5"/>
  <c r="AA345" i="5"/>
  <c r="Z345" i="5"/>
  <c r="Y345" i="5"/>
  <c r="X345" i="5"/>
  <c r="W345" i="5"/>
  <c r="V345" i="5"/>
  <c r="U345" i="5"/>
  <c r="T345" i="5"/>
  <c r="AG344" i="5"/>
  <c r="AF344" i="5"/>
  <c r="AE344" i="5"/>
  <c r="AD344" i="5"/>
  <c r="AC344" i="5"/>
  <c r="AB344" i="5"/>
  <c r="AA344" i="5"/>
  <c r="Z344" i="5"/>
  <c r="Y344" i="5"/>
  <c r="X344" i="5"/>
  <c r="W344" i="5"/>
  <c r="V344" i="5"/>
  <c r="U344" i="5"/>
  <c r="T344" i="5"/>
  <c r="AG343" i="5"/>
  <c r="AF343" i="5"/>
  <c r="AE343" i="5"/>
  <c r="AD343" i="5"/>
  <c r="AC343" i="5"/>
  <c r="AB343" i="5"/>
  <c r="AA343" i="5"/>
  <c r="Z343" i="5"/>
  <c r="Y343" i="5"/>
  <c r="X343" i="5"/>
  <c r="W343" i="5"/>
  <c r="V343" i="5"/>
  <c r="U343" i="5"/>
  <c r="T343" i="5"/>
  <c r="AG342" i="5"/>
  <c r="AF342" i="5"/>
  <c r="AE342" i="5"/>
  <c r="AD342" i="5"/>
  <c r="AC342" i="5"/>
  <c r="AB342" i="5"/>
  <c r="AA342" i="5"/>
  <c r="Z342" i="5"/>
  <c r="Y342" i="5"/>
  <c r="X342" i="5"/>
  <c r="W342" i="5"/>
  <c r="V342" i="5"/>
  <c r="U342" i="5"/>
  <c r="T342" i="5"/>
  <c r="AG341" i="5"/>
  <c r="AF341" i="5"/>
  <c r="AE341" i="5"/>
  <c r="AD341" i="5"/>
  <c r="AC341" i="5"/>
  <c r="AB341" i="5"/>
  <c r="AA341" i="5"/>
  <c r="Z341" i="5"/>
  <c r="Y341" i="5"/>
  <c r="X341" i="5"/>
  <c r="W341" i="5"/>
  <c r="V341" i="5"/>
  <c r="U341" i="5"/>
  <c r="T341" i="5"/>
  <c r="AG340" i="5"/>
  <c r="AF340" i="5"/>
  <c r="AE340" i="5"/>
  <c r="AD340" i="5"/>
  <c r="AC340" i="5"/>
  <c r="AB340" i="5"/>
  <c r="AA340" i="5"/>
  <c r="Z340" i="5"/>
  <c r="Y340" i="5"/>
  <c r="X340" i="5"/>
  <c r="W340" i="5"/>
  <c r="V340" i="5"/>
  <c r="U340" i="5"/>
  <c r="T340" i="5"/>
  <c r="AG339" i="5"/>
  <c r="AF339" i="5"/>
  <c r="AE339" i="5"/>
  <c r="AD339" i="5"/>
  <c r="AC339" i="5"/>
  <c r="AB339" i="5"/>
  <c r="AA339" i="5"/>
  <c r="Z339" i="5"/>
  <c r="Y339" i="5"/>
  <c r="X339" i="5"/>
  <c r="W339" i="5"/>
  <c r="V339" i="5"/>
  <c r="U339" i="5"/>
  <c r="T339" i="5"/>
  <c r="AG338" i="5"/>
  <c r="AF338" i="5"/>
  <c r="AE338" i="5"/>
  <c r="AD338" i="5"/>
  <c r="AC338" i="5"/>
  <c r="AB338" i="5"/>
  <c r="AA338" i="5"/>
  <c r="Z338" i="5"/>
  <c r="Y338" i="5"/>
  <c r="X338" i="5"/>
  <c r="W338" i="5"/>
  <c r="V338" i="5"/>
  <c r="U338" i="5"/>
  <c r="T338" i="5"/>
  <c r="AG337" i="5"/>
  <c r="AF337" i="5"/>
  <c r="AE337" i="5"/>
  <c r="AD337" i="5"/>
  <c r="AC337" i="5"/>
  <c r="AB337" i="5"/>
  <c r="AA337" i="5"/>
  <c r="Z337" i="5"/>
  <c r="Y337" i="5"/>
  <c r="X337" i="5"/>
  <c r="W337" i="5"/>
  <c r="V337" i="5"/>
  <c r="U337" i="5"/>
  <c r="T337" i="5"/>
  <c r="AG336" i="5"/>
  <c r="AF336" i="5"/>
  <c r="AE336" i="5"/>
  <c r="AD336" i="5"/>
  <c r="AC336" i="5"/>
  <c r="AB336" i="5"/>
  <c r="AA336" i="5"/>
  <c r="Z336" i="5"/>
  <c r="Y336" i="5"/>
  <c r="X336" i="5"/>
  <c r="W336" i="5"/>
  <c r="V336" i="5"/>
  <c r="U336" i="5"/>
  <c r="T336" i="5"/>
  <c r="AG335" i="5"/>
  <c r="AF335" i="5"/>
  <c r="AE335" i="5"/>
  <c r="AD335" i="5"/>
  <c r="AC335" i="5"/>
  <c r="AB335" i="5"/>
  <c r="AA335" i="5"/>
  <c r="Z335" i="5"/>
  <c r="Y335" i="5"/>
  <c r="X335" i="5"/>
  <c r="W335" i="5"/>
  <c r="V335" i="5"/>
  <c r="U335" i="5"/>
  <c r="T335" i="5"/>
  <c r="AG334" i="5"/>
  <c r="AF334" i="5"/>
  <c r="AE334" i="5"/>
  <c r="AD334" i="5"/>
  <c r="AC334" i="5"/>
  <c r="AB334" i="5"/>
  <c r="AA334" i="5"/>
  <c r="Z334" i="5"/>
  <c r="Y334" i="5"/>
  <c r="X334" i="5"/>
  <c r="W334" i="5"/>
  <c r="V334" i="5"/>
  <c r="U334" i="5"/>
  <c r="T334" i="5"/>
  <c r="AG333" i="5"/>
  <c r="AF333" i="5"/>
  <c r="AE333" i="5"/>
  <c r="AD333" i="5"/>
  <c r="AC333" i="5"/>
  <c r="AB333" i="5"/>
  <c r="AA333" i="5"/>
  <c r="Z333" i="5"/>
  <c r="Y333" i="5"/>
  <c r="X333" i="5"/>
  <c r="W333" i="5"/>
  <c r="V333" i="5"/>
  <c r="U333" i="5"/>
  <c r="T333" i="5"/>
  <c r="AG332" i="5"/>
  <c r="AF332" i="5"/>
  <c r="AE332" i="5"/>
  <c r="AD332" i="5"/>
  <c r="AC332" i="5"/>
  <c r="AB332" i="5"/>
  <c r="AA332" i="5"/>
  <c r="Z332" i="5"/>
  <c r="Y332" i="5"/>
  <c r="X332" i="5"/>
  <c r="W332" i="5"/>
  <c r="V332" i="5"/>
  <c r="U332" i="5"/>
  <c r="T332" i="5"/>
  <c r="AG331" i="5"/>
  <c r="AF331" i="5"/>
  <c r="AE331" i="5"/>
  <c r="AD331" i="5"/>
  <c r="AC331" i="5"/>
  <c r="AB331" i="5"/>
  <c r="AA331" i="5"/>
  <c r="Z331" i="5"/>
  <c r="Y331" i="5"/>
  <c r="X331" i="5"/>
  <c r="W331" i="5"/>
  <c r="V331" i="5"/>
  <c r="U331" i="5"/>
  <c r="T331" i="5"/>
  <c r="AG330" i="5"/>
  <c r="AF330" i="5"/>
  <c r="AE330" i="5"/>
  <c r="AD330" i="5"/>
  <c r="AC330" i="5"/>
  <c r="AB330" i="5"/>
  <c r="AA330" i="5"/>
  <c r="Z330" i="5"/>
  <c r="Y330" i="5"/>
  <c r="X330" i="5"/>
  <c r="W330" i="5"/>
  <c r="V330" i="5"/>
  <c r="U330" i="5"/>
  <c r="T330" i="5"/>
  <c r="AG329" i="5"/>
  <c r="AF329" i="5"/>
  <c r="AE329" i="5"/>
  <c r="AD329" i="5"/>
  <c r="AC329" i="5"/>
  <c r="AB329" i="5"/>
  <c r="AA329" i="5"/>
  <c r="Z329" i="5"/>
  <c r="Y329" i="5"/>
  <c r="X329" i="5"/>
  <c r="W329" i="5"/>
  <c r="V329" i="5"/>
  <c r="U329" i="5"/>
  <c r="T329" i="5"/>
  <c r="AG328" i="5"/>
  <c r="AF328" i="5"/>
  <c r="AE328" i="5"/>
  <c r="AD328" i="5"/>
  <c r="AC328" i="5"/>
  <c r="AB328" i="5"/>
  <c r="AA328" i="5"/>
  <c r="Z328" i="5"/>
  <c r="Y328" i="5"/>
  <c r="X328" i="5"/>
  <c r="W328" i="5"/>
  <c r="V328" i="5"/>
  <c r="U328" i="5"/>
  <c r="T328" i="5"/>
  <c r="AG327" i="5"/>
  <c r="AF327" i="5"/>
  <c r="AE327" i="5"/>
  <c r="AD327" i="5"/>
  <c r="AC327" i="5"/>
  <c r="AB327" i="5"/>
  <c r="AA327" i="5"/>
  <c r="Z327" i="5"/>
  <c r="Y327" i="5"/>
  <c r="X327" i="5"/>
  <c r="W327" i="5"/>
  <c r="V327" i="5"/>
  <c r="U327" i="5"/>
  <c r="T327" i="5"/>
  <c r="AG326" i="5"/>
  <c r="AF326" i="5"/>
  <c r="AE326" i="5"/>
  <c r="AD326" i="5"/>
  <c r="AC326" i="5"/>
  <c r="AB326" i="5"/>
  <c r="AA326" i="5"/>
  <c r="Z326" i="5"/>
  <c r="Y326" i="5"/>
  <c r="X326" i="5"/>
  <c r="W326" i="5"/>
  <c r="V326" i="5"/>
  <c r="U326" i="5"/>
  <c r="T326" i="5"/>
  <c r="AG325" i="5"/>
  <c r="AF325" i="5"/>
  <c r="AE325" i="5"/>
  <c r="AD325" i="5"/>
  <c r="AC325" i="5"/>
  <c r="AB325" i="5"/>
  <c r="AA325" i="5"/>
  <c r="Z325" i="5"/>
  <c r="Y325" i="5"/>
  <c r="X325" i="5"/>
  <c r="W325" i="5"/>
  <c r="V325" i="5"/>
  <c r="U325" i="5"/>
  <c r="T325" i="5"/>
  <c r="AG324" i="5"/>
  <c r="AF324" i="5"/>
  <c r="AE324" i="5"/>
  <c r="AD324" i="5"/>
  <c r="AC324" i="5"/>
  <c r="AB324" i="5"/>
  <c r="AA324" i="5"/>
  <c r="Z324" i="5"/>
  <c r="Y324" i="5"/>
  <c r="X324" i="5"/>
  <c r="W324" i="5"/>
  <c r="V324" i="5"/>
  <c r="U324" i="5"/>
  <c r="T324" i="5"/>
  <c r="AG323" i="5"/>
  <c r="AF323" i="5"/>
  <c r="AE323" i="5"/>
  <c r="AD323" i="5"/>
  <c r="AC323" i="5"/>
  <c r="AB323" i="5"/>
  <c r="AA323" i="5"/>
  <c r="Z323" i="5"/>
  <c r="Y323" i="5"/>
  <c r="X323" i="5"/>
  <c r="W323" i="5"/>
  <c r="V323" i="5"/>
  <c r="U323" i="5"/>
  <c r="T323" i="5"/>
  <c r="AG322" i="5"/>
  <c r="AF322" i="5"/>
  <c r="AE322" i="5"/>
  <c r="AD322" i="5"/>
  <c r="AC322" i="5"/>
  <c r="AB322" i="5"/>
  <c r="AA322" i="5"/>
  <c r="Z322" i="5"/>
  <c r="Y322" i="5"/>
  <c r="X322" i="5"/>
  <c r="W322" i="5"/>
  <c r="V322" i="5"/>
  <c r="U322" i="5"/>
  <c r="T322" i="5"/>
  <c r="AG321" i="5"/>
  <c r="AF321" i="5"/>
  <c r="AE321" i="5"/>
  <c r="AD321" i="5"/>
  <c r="AC321" i="5"/>
  <c r="AB321" i="5"/>
  <c r="AA321" i="5"/>
  <c r="Z321" i="5"/>
  <c r="Y321" i="5"/>
  <c r="X321" i="5"/>
  <c r="W321" i="5"/>
  <c r="V321" i="5"/>
  <c r="U321" i="5"/>
  <c r="T321" i="5"/>
  <c r="AG320" i="5"/>
  <c r="AF320" i="5"/>
  <c r="AE320" i="5"/>
  <c r="AD320" i="5"/>
  <c r="AC320" i="5"/>
  <c r="AB320" i="5"/>
  <c r="AA320" i="5"/>
  <c r="Z320" i="5"/>
  <c r="Y320" i="5"/>
  <c r="X320" i="5"/>
  <c r="W320" i="5"/>
  <c r="V320" i="5"/>
  <c r="U320" i="5"/>
  <c r="T320" i="5"/>
  <c r="AG319" i="5"/>
  <c r="AF319" i="5"/>
  <c r="AE319" i="5"/>
  <c r="AD319" i="5"/>
  <c r="AC319" i="5"/>
  <c r="AB319" i="5"/>
  <c r="AA319" i="5"/>
  <c r="Z319" i="5"/>
  <c r="Y319" i="5"/>
  <c r="X319" i="5"/>
  <c r="W319" i="5"/>
  <c r="V319" i="5"/>
  <c r="U319" i="5"/>
  <c r="T319" i="5"/>
  <c r="AG318" i="5"/>
  <c r="AF318" i="5"/>
  <c r="AE318" i="5"/>
  <c r="AD318" i="5"/>
  <c r="AC318" i="5"/>
  <c r="AB318" i="5"/>
  <c r="AA318" i="5"/>
  <c r="Z318" i="5"/>
  <c r="Y318" i="5"/>
  <c r="X318" i="5"/>
  <c r="W318" i="5"/>
  <c r="V318" i="5"/>
  <c r="U318" i="5"/>
  <c r="T318" i="5"/>
  <c r="AG317" i="5"/>
  <c r="AF317" i="5"/>
  <c r="AE317" i="5"/>
  <c r="AD317" i="5"/>
  <c r="AC317" i="5"/>
  <c r="AB317" i="5"/>
  <c r="AA317" i="5"/>
  <c r="Z317" i="5"/>
  <c r="Y317" i="5"/>
  <c r="X317" i="5"/>
  <c r="W317" i="5"/>
  <c r="V317" i="5"/>
  <c r="U317" i="5"/>
  <c r="T317" i="5"/>
  <c r="AG316" i="5"/>
  <c r="AF316" i="5"/>
  <c r="AE316" i="5"/>
  <c r="AD316" i="5"/>
  <c r="AC316" i="5"/>
  <c r="AB316" i="5"/>
  <c r="AA316" i="5"/>
  <c r="Z316" i="5"/>
  <c r="Y316" i="5"/>
  <c r="X316" i="5"/>
  <c r="W316" i="5"/>
  <c r="V316" i="5"/>
  <c r="U316" i="5"/>
  <c r="T316" i="5"/>
  <c r="AG315" i="5"/>
  <c r="AF315" i="5"/>
  <c r="AE315" i="5"/>
  <c r="AD315" i="5"/>
  <c r="AC315" i="5"/>
  <c r="AB315" i="5"/>
  <c r="AA315" i="5"/>
  <c r="Z315" i="5"/>
  <c r="Y315" i="5"/>
  <c r="X315" i="5"/>
  <c r="W315" i="5"/>
  <c r="V315" i="5"/>
  <c r="U315" i="5"/>
  <c r="T315" i="5"/>
  <c r="AG314" i="5"/>
  <c r="AF314" i="5"/>
  <c r="AE314" i="5"/>
  <c r="AD314" i="5"/>
  <c r="AC314" i="5"/>
  <c r="AB314" i="5"/>
  <c r="AA314" i="5"/>
  <c r="Z314" i="5"/>
  <c r="Y314" i="5"/>
  <c r="X314" i="5"/>
  <c r="W314" i="5"/>
  <c r="V314" i="5"/>
  <c r="U314" i="5"/>
  <c r="T314" i="5"/>
  <c r="AG313" i="5"/>
  <c r="AF313" i="5"/>
  <c r="AE313" i="5"/>
  <c r="AD313" i="5"/>
  <c r="AC313" i="5"/>
  <c r="AB313" i="5"/>
  <c r="AA313" i="5"/>
  <c r="Z313" i="5"/>
  <c r="Y313" i="5"/>
  <c r="X313" i="5"/>
  <c r="W313" i="5"/>
  <c r="V313" i="5"/>
  <c r="U313" i="5"/>
  <c r="T313" i="5"/>
  <c r="AG312" i="5"/>
  <c r="AF312" i="5"/>
  <c r="AE312" i="5"/>
  <c r="AD312" i="5"/>
  <c r="AC312" i="5"/>
  <c r="AB312" i="5"/>
  <c r="AA312" i="5"/>
  <c r="Z312" i="5"/>
  <c r="Y312" i="5"/>
  <c r="X312" i="5"/>
  <c r="W312" i="5"/>
  <c r="V312" i="5"/>
  <c r="U312" i="5"/>
  <c r="T312" i="5"/>
  <c r="AG311" i="5"/>
  <c r="AF311" i="5"/>
  <c r="AE311" i="5"/>
  <c r="AD311" i="5"/>
  <c r="AC311" i="5"/>
  <c r="AB311" i="5"/>
  <c r="AA311" i="5"/>
  <c r="Z311" i="5"/>
  <c r="Y311" i="5"/>
  <c r="X311" i="5"/>
  <c r="W311" i="5"/>
  <c r="V311" i="5"/>
  <c r="U311" i="5"/>
  <c r="T311" i="5"/>
  <c r="AG310" i="5"/>
  <c r="AF310" i="5"/>
  <c r="AE310" i="5"/>
  <c r="AD310" i="5"/>
  <c r="AC310" i="5"/>
  <c r="AB310" i="5"/>
  <c r="AA310" i="5"/>
  <c r="Z310" i="5"/>
  <c r="Y310" i="5"/>
  <c r="X310" i="5"/>
  <c r="W310" i="5"/>
  <c r="V310" i="5"/>
  <c r="U310" i="5"/>
  <c r="T310" i="5"/>
  <c r="AG309" i="5"/>
  <c r="AF309" i="5"/>
  <c r="AE309" i="5"/>
  <c r="AD309" i="5"/>
  <c r="AC309" i="5"/>
  <c r="AB309" i="5"/>
  <c r="AA309" i="5"/>
  <c r="Z309" i="5"/>
  <c r="Y309" i="5"/>
  <c r="X309" i="5"/>
  <c r="W309" i="5"/>
  <c r="V309" i="5"/>
  <c r="U309" i="5"/>
  <c r="T309" i="5"/>
  <c r="AG308" i="5"/>
  <c r="AF308" i="5"/>
  <c r="AE308" i="5"/>
  <c r="AD308" i="5"/>
  <c r="AC308" i="5"/>
  <c r="AB308" i="5"/>
  <c r="AA308" i="5"/>
  <c r="Z308" i="5"/>
  <c r="Y308" i="5"/>
  <c r="X308" i="5"/>
  <c r="W308" i="5"/>
  <c r="V308" i="5"/>
  <c r="U308" i="5"/>
  <c r="T308" i="5"/>
  <c r="AG307" i="5"/>
  <c r="AF307" i="5"/>
  <c r="AE307" i="5"/>
  <c r="AD307" i="5"/>
  <c r="AC307" i="5"/>
  <c r="AB307" i="5"/>
  <c r="AA307" i="5"/>
  <c r="Z307" i="5"/>
  <c r="Y307" i="5"/>
  <c r="X307" i="5"/>
  <c r="W307" i="5"/>
  <c r="V307" i="5"/>
  <c r="U307" i="5"/>
  <c r="T307" i="5"/>
  <c r="AG306" i="5"/>
  <c r="AF306" i="5"/>
  <c r="AE306" i="5"/>
  <c r="AD306" i="5"/>
  <c r="AC306" i="5"/>
  <c r="AB306" i="5"/>
  <c r="AA306" i="5"/>
  <c r="Z306" i="5"/>
  <c r="Y306" i="5"/>
  <c r="X306" i="5"/>
  <c r="W306" i="5"/>
  <c r="V306" i="5"/>
  <c r="U306" i="5"/>
  <c r="T306" i="5"/>
  <c r="AG305" i="5"/>
  <c r="AF305" i="5"/>
  <c r="AE305" i="5"/>
  <c r="AD305" i="5"/>
  <c r="AC305" i="5"/>
  <c r="AB305" i="5"/>
  <c r="AA305" i="5"/>
  <c r="Z305" i="5"/>
  <c r="Y305" i="5"/>
  <c r="X305" i="5"/>
  <c r="W305" i="5"/>
  <c r="V305" i="5"/>
  <c r="U305" i="5"/>
  <c r="T305" i="5"/>
  <c r="AG304" i="5"/>
  <c r="AF304" i="5"/>
  <c r="AE304" i="5"/>
  <c r="AD304" i="5"/>
  <c r="AC304" i="5"/>
  <c r="AB304" i="5"/>
  <c r="AA304" i="5"/>
  <c r="Z304" i="5"/>
  <c r="Y304" i="5"/>
  <c r="X304" i="5"/>
  <c r="W304" i="5"/>
  <c r="V304" i="5"/>
  <c r="U304" i="5"/>
  <c r="T304" i="5"/>
  <c r="AG303" i="5"/>
  <c r="AF303" i="5"/>
  <c r="AE303" i="5"/>
  <c r="AD303" i="5"/>
  <c r="AC303" i="5"/>
  <c r="AB303" i="5"/>
  <c r="AA303" i="5"/>
  <c r="Z303" i="5"/>
  <c r="Y303" i="5"/>
  <c r="X303" i="5"/>
  <c r="W303" i="5"/>
  <c r="V303" i="5"/>
  <c r="U303" i="5"/>
  <c r="T303" i="5"/>
  <c r="AG302" i="5"/>
  <c r="AF302" i="5"/>
  <c r="AE302" i="5"/>
  <c r="AD302" i="5"/>
  <c r="AC302" i="5"/>
  <c r="AB302" i="5"/>
  <c r="AA302" i="5"/>
  <c r="Z302" i="5"/>
  <c r="Y302" i="5"/>
  <c r="X302" i="5"/>
  <c r="W302" i="5"/>
  <c r="V302" i="5"/>
  <c r="U302" i="5"/>
  <c r="T302" i="5"/>
  <c r="AG301" i="5"/>
  <c r="AF301" i="5"/>
  <c r="AE301" i="5"/>
  <c r="AD301" i="5"/>
  <c r="AC301" i="5"/>
  <c r="AB301" i="5"/>
  <c r="AA301" i="5"/>
  <c r="Z301" i="5"/>
  <c r="Y301" i="5"/>
  <c r="X301" i="5"/>
  <c r="W301" i="5"/>
  <c r="V301" i="5"/>
  <c r="U301" i="5"/>
  <c r="T301" i="5"/>
  <c r="AG300" i="5"/>
  <c r="AF300" i="5"/>
  <c r="AE300" i="5"/>
  <c r="AD300" i="5"/>
  <c r="AC300" i="5"/>
  <c r="AB300" i="5"/>
  <c r="AA300" i="5"/>
  <c r="Z300" i="5"/>
  <c r="Y300" i="5"/>
  <c r="X300" i="5"/>
  <c r="W300" i="5"/>
  <c r="V300" i="5"/>
  <c r="U300" i="5"/>
  <c r="T300" i="5"/>
  <c r="AG299" i="5"/>
  <c r="AF299" i="5"/>
  <c r="AE299" i="5"/>
  <c r="AD299" i="5"/>
  <c r="AC299" i="5"/>
  <c r="AB299" i="5"/>
  <c r="AA299" i="5"/>
  <c r="Z299" i="5"/>
  <c r="Y299" i="5"/>
  <c r="X299" i="5"/>
  <c r="W299" i="5"/>
  <c r="V299" i="5"/>
  <c r="U299" i="5"/>
  <c r="T299" i="5"/>
  <c r="AG298" i="5"/>
  <c r="AF298" i="5"/>
  <c r="AE298" i="5"/>
  <c r="AD298" i="5"/>
  <c r="AC298" i="5"/>
  <c r="AB298" i="5"/>
  <c r="AA298" i="5"/>
  <c r="Z298" i="5"/>
  <c r="Y298" i="5"/>
  <c r="X298" i="5"/>
  <c r="W298" i="5"/>
  <c r="V298" i="5"/>
  <c r="U298" i="5"/>
  <c r="T298" i="5"/>
  <c r="AG297" i="5"/>
  <c r="AF297" i="5"/>
  <c r="AE297" i="5"/>
  <c r="AD297" i="5"/>
  <c r="AC297" i="5"/>
  <c r="AB297" i="5"/>
  <c r="AA297" i="5"/>
  <c r="Z297" i="5"/>
  <c r="Y297" i="5"/>
  <c r="X297" i="5"/>
  <c r="W297" i="5"/>
  <c r="V297" i="5"/>
  <c r="U297" i="5"/>
  <c r="T297" i="5"/>
  <c r="AG296" i="5"/>
  <c r="AF296" i="5"/>
  <c r="AE296" i="5"/>
  <c r="AD296" i="5"/>
  <c r="AC296" i="5"/>
  <c r="AB296" i="5"/>
  <c r="AA296" i="5"/>
  <c r="Z296" i="5"/>
  <c r="Y296" i="5"/>
  <c r="X296" i="5"/>
  <c r="W296" i="5"/>
  <c r="V296" i="5"/>
  <c r="U296" i="5"/>
  <c r="T296" i="5"/>
  <c r="AG295" i="5"/>
  <c r="AF295" i="5"/>
  <c r="AE295" i="5"/>
  <c r="AD295" i="5"/>
  <c r="AC295" i="5"/>
  <c r="AB295" i="5"/>
  <c r="AA295" i="5"/>
  <c r="Z295" i="5"/>
  <c r="Y295" i="5"/>
  <c r="X295" i="5"/>
  <c r="W295" i="5"/>
  <c r="V295" i="5"/>
  <c r="U295" i="5"/>
  <c r="T295" i="5"/>
  <c r="AG294" i="5"/>
  <c r="AF294" i="5"/>
  <c r="AE294" i="5"/>
  <c r="AD294" i="5"/>
  <c r="AC294" i="5"/>
  <c r="AB294" i="5"/>
  <c r="AA294" i="5"/>
  <c r="Z294" i="5"/>
  <c r="Y294" i="5"/>
  <c r="X294" i="5"/>
  <c r="W294" i="5"/>
  <c r="V294" i="5"/>
  <c r="U294" i="5"/>
  <c r="T294" i="5"/>
  <c r="AG293" i="5"/>
  <c r="AF293" i="5"/>
  <c r="AE293" i="5"/>
  <c r="AD293" i="5"/>
  <c r="AC293" i="5"/>
  <c r="AB293" i="5"/>
  <c r="AA293" i="5"/>
  <c r="Z293" i="5"/>
  <c r="Y293" i="5"/>
  <c r="X293" i="5"/>
  <c r="W293" i="5"/>
  <c r="V293" i="5"/>
  <c r="U293" i="5"/>
  <c r="T293" i="5"/>
  <c r="AG292" i="5"/>
  <c r="AF292" i="5"/>
  <c r="AE292" i="5"/>
  <c r="AD292" i="5"/>
  <c r="AC292" i="5"/>
  <c r="AB292" i="5"/>
  <c r="AA292" i="5"/>
  <c r="Z292" i="5"/>
  <c r="Y292" i="5"/>
  <c r="X292" i="5"/>
  <c r="W292" i="5"/>
  <c r="V292" i="5"/>
  <c r="U292" i="5"/>
  <c r="T292" i="5"/>
  <c r="AG291" i="5"/>
  <c r="AF291" i="5"/>
  <c r="AE291" i="5"/>
  <c r="AD291" i="5"/>
  <c r="AC291" i="5"/>
  <c r="AB291" i="5"/>
  <c r="AA291" i="5"/>
  <c r="Z291" i="5"/>
  <c r="Y291" i="5"/>
  <c r="X291" i="5"/>
  <c r="W291" i="5"/>
  <c r="V291" i="5"/>
  <c r="U291" i="5"/>
  <c r="T291" i="5"/>
  <c r="AG290" i="5"/>
  <c r="AF290" i="5"/>
  <c r="AE290" i="5"/>
  <c r="AD290" i="5"/>
  <c r="AC290" i="5"/>
  <c r="AB290" i="5"/>
  <c r="AA290" i="5"/>
  <c r="Z290" i="5"/>
  <c r="Y290" i="5"/>
  <c r="X290" i="5"/>
  <c r="W290" i="5"/>
  <c r="V290" i="5"/>
  <c r="U290" i="5"/>
  <c r="T290" i="5"/>
  <c r="AG289" i="5"/>
  <c r="AF289" i="5"/>
  <c r="AE289" i="5"/>
  <c r="AD289" i="5"/>
  <c r="AC289" i="5"/>
  <c r="AB289" i="5"/>
  <c r="AA289" i="5"/>
  <c r="Z289" i="5"/>
  <c r="Y289" i="5"/>
  <c r="X289" i="5"/>
  <c r="W289" i="5"/>
  <c r="V289" i="5"/>
  <c r="U289" i="5"/>
  <c r="T289" i="5"/>
  <c r="AG288" i="5"/>
  <c r="AF288" i="5"/>
  <c r="AE288" i="5"/>
  <c r="AD288" i="5"/>
  <c r="AC288" i="5"/>
  <c r="AB288" i="5"/>
  <c r="AA288" i="5"/>
  <c r="Z288" i="5"/>
  <c r="Y288" i="5"/>
  <c r="X288" i="5"/>
  <c r="W288" i="5"/>
  <c r="V288" i="5"/>
  <c r="U288" i="5"/>
  <c r="T288" i="5"/>
  <c r="AG287" i="5"/>
  <c r="AF287" i="5"/>
  <c r="AE287" i="5"/>
  <c r="AD287" i="5"/>
  <c r="AC287" i="5"/>
  <c r="AB287" i="5"/>
  <c r="AA287" i="5"/>
  <c r="Z287" i="5"/>
  <c r="Y287" i="5"/>
  <c r="X287" i="5"/>
  <c r="W287" i="5"/>
  <c r="V287" i="5"/>
  <c r="U287" i="5"/>
  <c r="T287" i="5"/>
  <c r="AG286" i="5"/>
  <c r="AF286" i="5"/>
  <c r="AE286" i="5"/>
  <c r="AD286" i="5"/>
  <c r="AC286" i="5"/>
  <c r="AB286" i="5"/>
  <c r="AA286" i="5"/>
  <c r="Z286" i="5"/>
  <c r="Y286" i="5"/>
  <c r="X286" i="5"/>
  <c r="W286" i="5"/>
  <c r="V286" i="5"/>
  <c r="U286" i="5"/>
  <c r="T286" i="5"/>
  <c r="AG285" i="5"/>
  <c r="AF285" i="5"/>
  <c r="AE285" i="5"/>
  <c r="AD285" i="5"/>
  <c r="AC285" i="5"/>
  <c r="AB285" i="5"/>
  <c r="AA285" i="5"/>
  <c r="Z285" i="5"/>
  <c r="Y285" i="5"/>
  <c r="X285" i="5"/>
  <c r="W285" i="5"/>
  <c r="V285" i="5"/>
  <c r="U285" i="5"/>
  <c r="T285" i="5"/>
  <c r="AG284" i="5"/>
  <c r="AF284" i="5"/>
  <c r="AE284" i="5"/>
  <c r="AD284" i="5"/>
  <c r="AC284" i="5"/>
  <c r="AB284" i="5"/>
  <c r="AA284" i="5"/>
  <c r="Z284" i="5"/>
  <c r="Y284" i="5"/>
  <c r="X284" i="5"/>
  <c r="W284" i="5"/>
  <c r="V284" i="5"/>
  <c r="U284" i="5"/>
  <c r="T284" i="5"/>
  <c r="AG283" i="5"/>
  <c r="AF283" i="5"/>
  <c r="AE283" i="5"/>
  <c r="AD283" i="5"/>
  <c r="AC283" i="5"/>
  <c r="AB283" i="5"/>
  <c r="AA283" i="5"/>
  <c r="Z283" i="5"/>
  <c r="Y283" i="5"/>
  <c r="X283" i="5"/>
  <c r="W283" i="5"/>
  <c r="V283" i="5"/>
  <c r="U283" i="5"/>
  <c r="T283" i="5"/>
  <c r="AG282" i="5"/>
  <c r="AF282" i="5"/>
  <c r="AE282" i="5"/>
  <c r="AD282" i="5"/>
  <c r="AC282" i="5"/>
  <c r="AB282" i="5"/>
  <c r="AA282" i="5"/>
  <c r="Z282" i="5"/>
  <c r="Y282" i="5"/>
  <c r="X282" i="5"/>
  <c r="W282" i="5"/>
  <c r="V282" i="5"/>
  <c r="U282" i="5"/>
  <c r="T282" i="5"/>
  <c r="AG281" i="5"/>
  <c r="AF281" i="5"/>
  <c r="AE281" i="5"/>
  <c r="AD281" i="5"/>
  <c r="AC281" i="5"/>
  <c r="AB281" i="5"/>
  <c r="AA281" i="5"/>
  <c r="Z281" i="5"/>
  <c r="Y281" i="5"/>
  <c r="X281" i="5"/>
  <c r="W281" i="5"/>
  <c r="V281" i="5"/>
  <c r="U281" i="5"/>
  <c r="T281" i="5"/>
  <c r="AG280" i="5"/>
  <c r="AF280" i="5"/>
  <c r="AE280" i="5"/>
  <c r="AD280" i="5"/>
  <c r="AC280" i="5"/>
  <c r="AB280" i="5"/>
  <c r="AA280" i="5"/>
  <c r="Z280" i="5"/>
  <c r="Y280" i="5"/>
  <c r="X280" i="5"/>
  <c r="W280" i="5"/>
  <c r="V280" i="5"/>
  <c r="U280" i="5"/>
  <c r="T280" i="5"/>
  <c r="AG279" i="5"/>
  <c r="AF279" i="5"/>
  <c r="AE279" i="5"/>
  <c r="AD279" i="5"/>
  <c r="AC279" i="5"/>
  <c r="AB279" i="5"/>
  <c r="AA279" i="5"/>
  <c r="Z279" i="5"/>
  <c r="Y279" i="5"/>
  <c r="X279" i="5"/>
  <c r="W279" i="5"/>
  <c r="V279" i="5"/>
  <c r="U279" i="5"/>
  <c r="T279" i="5"/>
  <c r="AG278" i="5"/>
  <c r="AF278" i="5"/>
  <c r="AE278" i="5"/>
  <c r="AD278" i="5"/>
  <c r="AC278" i="5"/>
  <c r="AB278" i="5"/>
  <c r="AA278" i="5"/>
  <c r="Z278" i="5"/>
  <c r="Y278" i="5"/>
  <c r="X278" i="5"/>
  <c r="W278" i="5"/>
  <c r="V278" i="5"/>
  <c r="U278" i="5"/>
  <c r="T278" i="5"/>
  <c r="AG277" i="5"/>
  <c r="AF277" i="5"/>
  <c r="AE277" i="5"/>
  <c r="AD277" i="5"/>
  <c r="AC277" i="5"/>
  <c r="AB277" i="5"/>
  <c r="AA277" i="5"/>
  <c r="Z277" i="5"/>
  <c r="Y277" i="5"/>
  <c r="X277" i="5"/>
  <c r="W277" i="5"/>
  <c r="V277" i="5"/>
  <c r="U277" i="5"/>
  <c r="T277" i="5"/>
  <c r="AG276" i="5"/>
  <c r="AF276" i="5"/>
  <c r="AE276" i="5"/>
  <c r="AD276" i="5"/>
  <c r="AC276" i="5"/>
  <c r="AB276" i="5"/>
  <c r="AA276" i="5"/>
  <c r="Z276" i="5"/>
  <c r="Y276" i="5"/>
  <c r="X276" i="5"/>
  <c r="W276" i="5"/>
  <c r="V276" i="5"/>
  <c r="U276" i="5"/>
  <c r="T276" i="5"/>
  <c r="AG275" i="5"/>
  <c r="AF275" i="5"/>
  <c r="AE275" i="5"/>
  <c r="AD275" i="5"/>
  <c r="AC275" i="5"/>
  <c r="AB275" i="5"/>
  <c r="AA275" i="5"/>
  <c r="Z275" i="5"/>
  <c r="Y275" i="5"/>
  <c r="X275" i="5"/>
  <c r="W275" i="5"/>
  <c r="V275" i="5"/>
  <c r="U275" i="5"/>
  <c r="T275" i="5"/>
  <c r="AG274" i="5"/>
  <c r="AF274" i="5"/>
  <c r="AE274" i="5"/>
  <c r="AD274" i="5"/>
  <c r="AC274" i="5"/>
  <c r="AB274" i="5"/>
  <c r="AA274" i="5"/>
  <c r="Z274" i="5"/>
  <c r="Y274" i="5"/>
  <c r="X274" i="5"/>
  <c r="W274" i="5"/>
  <c r="V274" i="5"/>
  <c r="U274" i="5"/>
  <c r="T274" i="5"/>
  <c r="AG273" i="5"/>
  <c r="AF273" i="5"/>
  <c r="AE273" i="5"/>
  <c r="AD273" i="5"/>
  <c r="AC273" i="5"/>
  <c r="AB273" i="5"/>
  <c r="AA273" i="5"/>
  <c r="Z273" i="5"/>
  <c r="Y273" i="5"/>
  <c r="X273" i="5"/>
  <c r="W273" i="5"/>
  <c r="V273" i="5"/>
  <c r="U273" i="5"/>
  <c r="T273" i="5"/>
  <c r="AG272" i="5"/>
  <c r="AF272" i="5"/>
  <c r="AE272" i="5"/>
  <c r="AD272" i="5"/>
  <c r="AC272" i="5"/>
  <c r="AB272" i="5"/>
  <c r="AA272" i="5"/>
  <c r="Z272" i="5"/>
  <c r="Y272" i="5"/>
  <c r="X272" i="5"/>
  <c r="W272" i="5"/>
  <c r="V272" i="5"/>
  <c r="U272" i="5"/>
  <c r="T272" i="5"/>
  <c r="AG271" i="5"/>
  <c r="AF271" i="5"/>
  <c r="AE271" i="5"/>
  <c r="AD271" i="5"/>
  <c r="AC271" i="5"/>
  <c r="AB271" i="5"/>
  <c r="AA271" i="5"/>
  <c r="Z271" i="5"/>
  <c r="Y271" i="5"/>
  <c r="X271" i="5"/>
  <c r="W271" i="5"/>
  <c r="V271" i="5"/>
  <c r="U271" i="5"/>
  <c r="T271" i="5"/>
  <c r="AG270" i="5"/>
  <c r="AF270" i="5"/>
  <c r="AE270" i="5"/>
  <c r="AD270" i="5"/>
  <c r="AC270" i="5"/>
  <c r="AB270" i="5"/>
  <c r="AA270" i="5"/>
  <c r="Z270" i="5"/>
  <c r="Y270" i="5"/>
  <c r="X270" i="5"/>
  <c r="W270" i="5"/>
  <c r="V270" i="5"/>
  <c r="U270" i="5"/>
  <c r="T270" i="5"/>
  <c r="AG269" i="5"/>
  <c r="AF269" i="5"/>
  <c r="AE269" i="5"/>
  <c r="AD269" i="5"/>
  <c r="AC269" i="5"/>
  <c r="AB269" i="5"/>
  <c r="AA269" i="5"/>
  <c r="Z269" i="5"/>
  <c r="Y269" i="5"/>
  <c r="X269" i="5"/>
  <c r="W269" i="5"/>
  <c r="V269" i="5"/>
  <c r="U269" i="5"/>
  <c r="T269" i="5"/>
  <c r="AG268" i="5"/>
  <c r="AF268" i="5"/>
  <c r="AE268" i="5"/>
  <c r="AD268" i="5"/>
  <c r="AC268" i="5"/>
  <c r="AB268" i="5"/>
  <c r="AA268" i="5"/>
  <c r="Z268" i="5"/>
  <c r="Y268" i="5"/>
  <c r="X268" i="5"/>
  <c r="W268" i="5"/>
  <c r="V268" i="5"/>
  <c r="U268" i="5"/>
  <c r="T268" i="5"/>
  <c r="AG267" i="5"/>
  <c r="AF267" i="5"/>
  <c r="AE267" i="5"/>
  <c r="AD267" i="5"/>
  <c r="AC267" i="5"/>
  <c r="AB267" i="5"/>
  <c r="AA267" i="5"/>
  <c r="Z267" i="5"/>
  <c r="Y267" i="5"/>
  <c r="X267" i="5"/>
  <c r="W267" i="5"/>
  <c r="V267" i="5"/>
  <c r="U267" i="5"/>
  <c r="T267" i="5"/>
  <c r="AG266" i="5"/>
  <c r="AF266" i="5"/>
  <c r="AE266" i="5"/>
  <c r="AD266" i="5"/>
  <c r="AC266" i="5"/>
  <c r="AB266" i="5"/>
  <c r="AA266" i="5"/>
  <c r="Z266" i="5"/>
  <c r="Y266" i="5"/>
  <c r="X266" i="5"/>
  <c r="W266" i="5"/>
  <c r="V266" i="5"/>
  <c r="U266" i="5"/>
  <c r="T266" i="5"/>
  <c r="AG265" i="5"/>
  <c r="AF265" i="5"/>
  <c r="AE265" i="5"/>
  <c r="AD265" i="5"/>
  <c r="AC265" i="5"/>
  <c r="AB265" i="5"/>
  <c r="AA265" i="5"/>
  <c r="Z265" i="5"/>
  <c r="Y265" i="5"/>
  <c r="X265" i="5"/>
  <c r="W265" i="5"/>
  <c r="V265" i="5"/>
  <c r="U265" i="5"/>
  <c r="T265" i="5"/>
  <c r="AG264" i="5"/>
  <c r="AF264" i="5"/>
  <c r="AE264" i="5"/>
  <c r="AD264" i="5"/>
  <c r="AC264" i="5"/>
  <c r="AB264" i="5"/>
  <c r="AA264" i="5"/>
  <c r="Z264" i="5"/>
  <c r="Y264" i="5"/>
  <c r="X264" i="5"/>
  <c r="W264" i="5"/>
  <c r="V264" i="5"/>
  <c r="U264" i="5"/>
  <c r="T264" i="5"/>
  <c r="AG263" i="5"/>
  <c r="AF263" i="5"/>
  <c r="AE263" i="5"/>
  <c r="AD263" i="5"/>
  <c r="AC263" i="5"/>
  <c r="AB263" i="5"/>
  <c r="AA263" i="5"/>
  <c r="Z263" i="5"/>
  <c r="Y263" i="5"/>
  <c r="X263" i="5"/>
  <c r="W263" i="5"/>
  <c r="V263" i="5"/>
  <c r="U263" i="5"/>
  <c r="T263" i="5"/>
  <c r="AG262" i="5"/>
  <c r="AF262" i="5"/>
  <c r="AE262" i="5"/>
  <c r="AD262" i="5"/>
  <c r="AC262" i="5"/>
  <c r="AB262" i="5"/>
  <c r="AA262" i="5"/>
  <c r="Z262" i="5"/>
  <c r="Y262" i="5"/>
  <c r="X262" i="5"/>
  <c r="W262" i="5"/>
  <c r="V262" i="5"/>
  <c r="U262" i="5"/>
  <c r="T262" i="5"/>
  <c r="AG261" i="5"/>
  <c r="AF261" i="5"/>
  <c r="AE261" i="5"/>
  <c r="AD261" i="5"/>
  <c r="AC261" i="5"/>
  <c r="AB261" i="5"/>
  <c r="AA261" i="5"/>
  <c r="Z261" i="5"/>
  <c r="Y261" i="5"/>
  <c r="X261" i="5"/>
  <c r="W261" i="5"/>
  <c r="V261" i="5"/>
  <c r="U261" i="5"/>
  <c r="T261" i="5"/>
  <c r="AG260" i="5"/>
  <c r="AF260" i="5"/>
  <c r="AE260" i="5"/>
  <c r="AD260" i="5"/>
  <c r="AC260" i="5"/>
  <c r="AB260" i="5"/>
  <c r="AA260" i="5"/>
  <c r="Z260" i="5"/>
  <c r="Y260" i="5"/>
  <c r="X260" i="5"/>
  <c r="W260" i="5"/>
  <c r="V260" i="5"/>
  <c r="U260" i="5"/>
  <c r="T260" i="5"/>
  <c r="AG259" i="5"/>
  <c r="AF259" i="5"/>
  <c r="AE259" i="5"/>
  <c r="AD259" i="5"/>
  <c r="AC259" i="5"/>
  <c r="AB259" i="5"/>
  <c r="AA259" i="5"/>
  <c r="Z259" i="5"/>
  <c r="Y259" i="5"/>
  <c r="X259" i="5"/>
  <c r="W259" i="5"/>
  <c r="V259" i="5"/>
  <c r="U259" i="5"/>
  <c r="T259" i="5"/>
  <c r="AG258" i="5"/>
  <c r="AF258" i="5"/>
  <c r="AE258" i="5"/>
  <c r="AD258" i="5"/>
  <c r="AC258" i="5"/>
  <c r="AB258" i="5"/>
  <c r="AA258" i="5"/>
  <c r="Z258" i="5"/>
  <c r="Y258" i="5"/>
  <c r="X258" i="5"/>
  <c r="W258" i="5"/>
  <c r="V258" i="5"/>
  <c r="U258" i="5"/>
  <c r="T258" i="5"/>
  <c r="AG257" i="5"/>
  <c r="AF257" i="5"/>
  <c r="AE257" i="5"/>
  <c r="AD257" i="5"/>
  <c r="AC257" i="5"/>
  <c r="AB257" i="5"/>
  <c r="AA257" i="5"/>
  <c r="Z257" i="5"/>
  <c r="Y257" i="5"/>
  <c r="X257" i="5"/>
  <c r="W257" i="5"/>
  <c r="V257" i="5"/>
  <c r="U257" i="5"/>
  <c r="T257" i="5"/>
  <c r="AG256" i="5"/>
  <c r="AF256" i="5"/>
  <c r="AE256" i="5"/>
  <c r="AD256" i="5"/>
  <c r="AC256" i="5"/>
  <c r="AB256" i="5"/>
  <c r="AA256" i="5"/>
  <c r="Z256" i="5"/>
  <c r="Y256" i="5"/>
  <c r="X256" i="5"/>
  <c r="W256" i="5"/>
  <c r="V256" i="5"/>
  <c r="U256" i="5"/>
  <c r="T256" i="5"/>
  <c r="AG255" i="5"/>
  <c r="AF255" i="5"/>
  <c r="AE255" i="5"/>
  <c r="AD255" i="5"/>
  <c r="AC255" i="5"/>
  <c r="AB255" i="5"/>
  <c r="AA255" i="5"/>
  <c r="Z255" i="5"/>
  <c r="Y255" i="5"/>
  <c r="X255" i="5"/>
  <c r="W255" i="5"/>
  <c r="V255" i="5"/>
  <c r="U255" i="5"/>
  <c r="T255" i="5"/>
  <c r="AG254" i="5"/>
  <c r="AF254" i="5"/>
  <c r="AE254" i="5"/>
  <c r="AD254" i="5"/>
  <c r="AC254" i="5"/>
  <c r="AB254" i="5"/>
  <c r="AA254" i="5"/>
  <c r="Z254" i="5"/>
  <c r="Y254" i="5"/>
  <c r="X254" i="5"/>
  <c r="W254" i="5"/>
  <c r="V254" i="5"/>
  <c r="U254" i="5"/>
  <c r="T254" i="5"/>
  <c r="AG253" i="5"/>
  <c r="AF253" i="5"/>
  <c r="AE253" i="5"/>
  <c r="AD253" i="5"/>
  <c r="AC253" i="5"/>
  <c r="AB253" i="5"/>
  <c r="AA253" i="5"/>
  <c r="Z253" i="5"/>
  <c r="Y253" i="5"/>
  <c r="X253" i="5"/>
  <c r="W253" i="5"/>
  <c r="V253" i="5"/>
  <c r="U253" i="5"/>
  <c r="T253" i="5"/>
  <c r="AG252" i="5"/>
  <c r="AF252" i="5"/>
  <c r="AE252" i="5"/>
  <c r="AD252" i="5"/>
  <c r="AC252" i="5"/>
  <c r="AB252" i="5"/>
  <c r="AA252" i="5"/>
  <c r="Z252" i="5"/>
  <c r="Y252" i="5"/>
  <c r="X252" i="5"/>
  <c r="W252" i="5"/>
  <c r="V252" i="5"/>
  <c r="U252" i="5"/>
  <c r="T252" i="5"/>
  <c r="AG251" i="5"/>
  <c r="AF251" i="5"/>
  <c r="AE251" i="5"/>
  <c r="AD251" i="5"/>
  <c r="AC251" i="5"/>
  <c r="AB251" i="5"/>
  <c r="AA251" i="5"/>
  <c r="Z251" i="5"/>
  <c r="Y251" i="5"/>
  <c r="X251" i="5"/>
  <c r="W251" i="5"/>
  <c r="V251" i="5"/>
  <c r="U251" i="5"/>
  <c r="T251" i="5"/>
  <c r="AG250" i="5"/>
  <c r="AF250" i="5"/>
  <c r="AE250" i="5"/>
  <c r="AD250" i="5"/>
  <c r="AC250" i="5"/>
  <c r="AB250" i="5"/>
  <c r="AA250" i="5"/>
  <c r="Z250" i="5"/>
  <c r="Y250" i="5"/>
  <c r="X250" i="5"/>
  <c r="W250" i="5"/>
  <c r="V250" i="5"/>
  <c r="U250" i="5"/>
  <c r="T250" i="5"/>
  <c r="AG249" i="5"/>
  <c r="AF249" i="5"/>
  <c r="AE249" i="5"/>
  <c r="AD249" i="5"/>
  <c r="AC249" i="5"/>
  <c r="AB249" i="5"/>
  <c r="AA249" i="5"/>
  <c r="Z249" i="5"/>
  <c r="Y249" i="5"/>
  <c r="X249" i="5"/>
  <c r="W249" i="5"/>
  <c r="V249" i="5"/>
  <c r="U249" i="5"/>
  <c r="T249" i="5"/>
  <c r="AG248" i="5"/>
  <c r="AF248" i="5"/>
  <c r="AE248" i="5"/>
  <c r="AD248" i="5"/>
  <c r="AC248" i="5"/>
  <c r="AB248" i="5"/>
  <c r="AA248" i="5"/>
  <c r="Z248" i="5"/>
  <c r="Y248" i="5"/>
  <c r="X248" i="5"/>
  <c r="W248" i="5"/>
  <c r="V248" i="5"/>
  <c r="U248" i="5"/>
  <c r="T248" i="5"/>
  <c r="AG247" i="5"/>
  <c r="AF247" i="5"/>
  <c r="AE247" i="5"/>
  <c r="AD247" i="5"/>
  <c r="AC247" i="5"/>
  <c r="AB247" i="5"/>
  <c r="AA247" i="5"/>
  <c r="Z247" i="5"/>
  <c r="Y247" i="5"/>
  <c r="X247" i="5"/>
  <c r="W247" i="5"/>
  <c r="V247" i="5"/>
  <c r="U247" i="5"/>
  <c r="T247" i="5"/>
  <c r="AG246" i="5"/>
  <c r="AF246" i="5"/>
  <c r="AE246" i="5"/>
  <c r="AD246" i="5"/>
  <c r="AC246" i="5"/>
  <c r="AB246" i="5"/>
  <c r="AA246" i="5"/>
  <c r="Z246" i="5"/>
  <c r="Y246" i="5"/>
  <c r="X246" i="5"/>
  <c r="W246" i="5"/>
  <c r="V246" i="5"/>
  <c r="U246" i="5"/>
  <c r="T246" i="5"/>
  <c r="AG245" i="5"/>
  <c r="AF245" i="5"/>
  <c r="AE245" i="5"/>
  <c r="AD245" i="5"/>
  <c r="AC245" i="5"/>
  <c r="AB245" i="5"/>
  <c r="AA245" i="5"/>
  <c r="Z245" i="5"/>
  <c r="Y245" i="5"/>
  <c r="X245" i="5"/>
  <c r="W245" i="5"/>
  <c r="V245" i="5"/>
  <c r="U245" i="5"/>
  <c r="T245" i="5"/>
  <c r="AG244" i="5"/>
  <c r="AF244" i="5"/>
  <c r="AE244" i="5"/>
  <c r="AD244" i="5"/>
  <c r="AC244" i="5"/>
  <c r="AB244" i="5"/>
  <c r="AA244" i="5"/>
  <c r="Z244" i="5"/>
  <c r="Y244" i="5"/>
  <c r="X244" i="5"/>
  <c r="W244" i="5"/>
  <c r="V244" i="5"/>
  <c r="U244" i="5"/>
  <c r="T244" i="5"/>
  <c r="AG243" i="5"/>
  <c r="AF243" i="5"/>
  <c r="AE243" i="5"/>
  <c r="AD243" i="5"/>
  <c r="AC243" i="5"/>
  <c r="AB243" i="5"/>
  <c r="AA243" i="5"/>
  <c r="Z243" i="5"/>
  <c r="Y243" i="5"/>
  <c r="X243" i="5"/>
  <c r="W243" i="5"/>
  <c r="V243" i="5"/>
  <c r="U243" i="5"/>
  <c r="T243" i="5"/>
  <c r="AG242" i="5"/>
  <c r="AF242" i="5"/>
  <c r="AE242" i="5"/>
  <c r="AD242" i="5"/>
  <c r="AC242" i="5"/>
  <c r="AB242" i="5"/>
  <c r="AA242" i="5"/>
  <c r="Z242" i="5"/>
  <c r="Y242" i="5"/>
  <c r="X242" i="5"/>
  <c r="W242" i="5"/>
  <c r="V242" i="5"/>
  <c r="U242" i="5"/>
  <c r="T242" i="5"/>
  <c r="AG241" i="5"/>
  <c r="AF241" i="5"/>
  <c r="AE241" i="5"/>
  <c r="AD241" i="5"/>
  <c r="AC241" i="5"/>
  <c r="AB241" i="5"/>
  <c r="AA241" i="5"/>
  <c r="Z241" i="5"/>
  <c r="Y241" i="5"/>
  <c r="X241" i="5"/>
  <c r="W241" i="5"/>
  <c r="V241" i="5"/>
  <c r="U241" i="5"/>
  <c r="T241" i="5"/>
  <c r="AG240" i="5"/>
  <c r="AF240" i="5"/>
  <c r="AE240" i="5"/>
  <c r="AD240" i="5"/>
  <c r="AC240" i="5"/>
  <c r="AB240" i="5"/>
  <c r="AA240" i="5"/>
  <c r="Z240" i="5"/>
  <c r="Y240" i="5"/>
  <c r="X240" i="5"/>
  <c r="W240" i="5"/>
  <c r="V240" i="5"/>
  <c r="U240" i="5"/>
  <c r="T240" i="5"/>
  <c r="AG239" i="5"/>
  <c r="AF239" i="5"/>
  <c r="AE239" i="5"/>
  <c r="AD239" i="5"/>
  <c r="AC239" i="5"/>
  <c r="AB239" i="5"/>
  <c r="AA239" i="5"/>
  <c r="Z239" i="5"/>
  <c r="Y239" i="5"/>
  <c r="X239" i="5"/>
  <c r="W239" i="5"/>
  <c r="V239" i="5"/>
  <c r="U239" i="5"/>
  <c r="T239" i="5"/>
  <c r="AG238" i="5"/>
  <c r="AF238" i="5"/>
  <c r="AE238" i="5"/>
  <c r="AD238" i="5"/>
  <c r="AC238" i="5"/>
  <c r="AB238" i="5"/>
  <c r="AA238" i="5"/>
  <c r="Z238" i="5"/>
  <c r="Y238" i="5"/>
  <c r="X238" i="5"/>
  <c r="W238" i="5"/>
  <c r="V238" i="5"/>
  <c r="U238" i="5"/>
  <c r="T238" i="5"/>
  <c r="AG237" i="5"/>
  <c r="AF237" i="5"/>
  <c r="AE237" i="5"/>
  <c r="AD237" i="5"/>
  <c r="AC237" i="5"/>
  <c r="AB237" i="5"/>
  <c r="AA237" i="5"/>
  <c r="Z237" i="5"/>
  <c r="Y237" i="5"/>
  <c r="X237" i="5"/>
  <c r="W237" i="5"/>
  <c r="V237" i="5"/>
  <c r="U237" i="5"/>
  <c r="T237" i="5"/>
  <c r="AG236" i="5"/>
  <c r="AF236" i="5"/>
  <c r="AE236" i="5"/>
  <c r="AD236" i="5"/>
  <c r="AC236" i="5"/>
  <c r="AB236" i="5"/>
  <c r="AA236" i="5"/>
  <c r="Z236" i="5"/>
  <c r="Y236" i="5"/>
  <c r="X236" i="5"/>
  <c r="W236" i="5"/>
  <c r="V236" i="5"/>
  <c r="U236" i="5"/>
  <c r="T236" i="5"/>
  <c r="AG235" i="5"/>
  <c r="AF235" i="5"/>
  <c r="AE235" i="5"/>
  <c r="AD235" i="5"/>
  <c r="AC235" i="5"/>
  <c r="AB235" i="5"/>
  <c r="AA235" i="5"/>
  <c r="Z235" i="5"/>
  <c r="Y235" i="5"/>
  <c r="X235" i="5"/>
  <c r="W235" i="5"/>
  <c r="V235" i="5"/>
  <c r="U235" i="5"/>
  <c r="T235" i="5"/>
  <c r="AG234" i="5"/>
  <c r="AF234" i="5"/>
  <c r="AE234" i="5"/>
  <c r="AD234" i="5"/>
  <c r="AC234" i="5"/>
  <c r="AB234" i="5"/>
  <c r="AA234" i="5"/>
  <c r="Z234" i="5"/>
  <c r="Y234" i="5"/>
  <c r="X234" i="5"/>
  <c r="W234" i="5"/>
  <c r="V234" i="5"/>
  <c r="U234" i="5"/>
  <c r="T234" i="5"/>
  <c r="AG233" i="5"/>
  <c r="AF233" i="5"/>
  <c r="AE233" i="5"/>
  <c r="AD233" i="5"/>
  <c r="AC233" i="5"/>
  <c r="AB233" i="5"/>
  <c r="AA233" i="5"/>
  <c r="Z233" i="5"/>
  <c r="Y233" i="5"/>
  <c r="X233" i="5"/>
  <c r="W233" i="5"/>
  <c r="V233" i="5"/>
  <c r="U233" i="5"/>
  <c r="T233" i="5"/>
  <c r="AG232" i="5"/>
  <c r="AF232" i="5"/>
  <c r="AE232" i="5"/>
  <c r="AD232" i="5"/>
  <c r="AC232" i="5"/>
  <c r="AB232" i="5"/>
  <c r="AA232" i="5"/>
  <c r="Z232" i="5"/>
  <c r="Y232" i="5"/>
  <c r="X232" i="5"/>
  <c r="W232" i="5"/>
  <c r="V232" i="5"/>
  <c r="U232" i="5"/>
  <c r="T232" i="5"/>
  <c r="AG231" i="5"/>
  <c r="AF231" i="5"/>
  <c r="AE231" i="5"/>
  <c r="AD231" i="5"/>
  <c r="AC231" i="5"/>
  <c r="AB231" i="5"/>
  <c r="AA231" i="5"/>
  <c r="Z231" i="5"/>
  <c r="Y231" i="5"/>
  <c r="X231" i="5"/>
  <c r="W231" i="5"/>
  <c r="V231" i="5"/>
  <c r="U231" i="5"/>
  <c r="T231" i="5"/>
  <c r="AG230" i="5"/>
  <c r="AF230" i="5"/>
  <c r="AE230" i="5"/>
  <c r="AD230" i="5"/>
  <c r="AC230" i="5"/>
  <c r="AB230" i="5"/>
  <c r="AA230" i="5"/>
  <c r="Z230" i="5"/>
  <c r="Y230" i="5"/>
  <c r="X230" i="5"/>
  <c r="W230" i="5"/>
  <c r="V230" i="5"/>
  <c r="U230" i="5"/>
  <c r="T230" i="5"/>
  <c r="AG229" i="5"/>
  <c r="AF229" i="5"/>
  <c r="AE229" i="5"/>
  <c r="AD229" i="5"/>
  <c r="AC229" i="5"/>
  <c r="AB229" i="5"/>
  <c r="AA229" i="5"/>
  <c r="Z229" i="5"/>
  <c r="Y229" i="5"/>
  <c r="X229" i="5"/>
  <c r="W229" i="5"/>
  <c r="V229" i="5"/>
  <c r="U229" i="5"/>
  <c r="T229" i="5"/>
  <c r="AG228" i="5"/>
  <c r="AF228" i="5"/>
  <c r="AE228" i="5"/>
  <c r="AD228" i="5"/>
  <c r="AC228" i="5"/>
  <c r="AB228" i="5"/>
  <c r="AA228" i="5"/>
  <c r="Z228" i="5"/>
  <c r="Y228" i="5"/>
  <c r="X228" i="5"/>
  <c r="W228" i="5"/>
  <c r="V228" i="5"/>
  <c r="U228" i="5"/>
  <c r="T228" i="5"/>
  <c r="AG227" i="5"/>
  <c r="AF227" i="5"/>
  <c r="AE227" i="5"/>
  <c r="AD227" i="5"/>
  <c r="AC227" i="5"/>
  <c r="AB227" i="5"/>
  <c r="AA227" i="5"/>
  <c r="Z227" i="5"/>
  <c r="Y227" i="5"/>
  <c r="X227" i="5"/>
  <c r="W227" i="5"/>
  <c r="V227" i="5"/>
  <c r="U227" i="5"/>
  <c r="T227" i="5"/>
  <c r="AG226" i="5"/>
  <c r="AF226" i="5"/>
  <c r="AE226" i="5"/>
  <c r="AD226" i="5"/>
  <c r="AC226" i="5"/>
  <c r="AB226" i="5"/>
  <c r="AA226" i="5"/>
  <c r="Z226" i="5"/>
  <c r="Y226" i="5"/>
  <c r="X226" i="5"/>
  <c r="W226" i="5"/>
  <c r="V226" i="5"/>
  <c r="U226" i="5"/>
  <c r="T226" i="5"/>
  <c r="AG225" i="5"/>
  <c r="AF225" i="5"/>
  <c r="AE225" i="5"/>
  <c r="AD225" i="5"/>
  <c r="AC225" i="5"/>
  <c r="AB225" i="5"/>
  <c r="AA225" i="5"/>
  <c r="Z225" i="5"/>
  <c r="Y225" i="5"/>
  <c r="X225" i="5"/>
  <c r="W225" i="5"/>
  <c r="V225" i="5"/>
  <c r="U225" i="5"/>
  <c r="T225" i="5"/>
  <c r="AG224" i="5"/>
  <c r="AF224" i="5"/>
  <c r="AE224" i="5"/>
  <c r="AD224" i="5"/>
  <c r="AC224" i="5"/>
  <c r="AB224" i="5"/>
  <c r="AA224" i="5"/>
  <c r="Z224" i="5"/>
  <c r="Y224" i="5"/>
  <c r="X224" i="5"/>
  <c r="W224" i="5"/>
  <c r="V224" i="5"/>
  <c r="U224" i="5"/>
  <c r="T224" i="5"/>
  <c r="AG223" i="5"/>
  <c r="AF223" i="5"/>
  <c r="AE223" i="5"/>
  <c r="AD223" i="5"/>
  <c r="AC223" i="5"/>
  <c r="AB223" i="5"/>
  <c r="AA223" i="5"/>
  <c r="Z223" i="5"/>
  <c r="Y223" i="5"/>
  <c r="X223" i="5"/>
  <c r="W223" i="5"/>
  <c r="V223" i="5"/>
  <c r="U223" i="5"/>
  <c r="T223" i="5"/>
  <c r="AG222" i="5"/>
  <c r="AF222" i="5"/>
  <c r="AE222" i="5"/>
  <c r="AD222" i="5"/>
  <c r="AC222" i="5"/>
  <c r="AB222" i="5"/>
  <c r="AA222" i="5"/>
  <c r="Z222" i="5"/>
  <c r="Y222" i="5"/>
  <c r="X222" i="5"/>
  <c r="W222" i="5"/>
  <c r="V222" i="5"/>
  <c r="U222" i="5"/>
  <c r="T222" i="5"/>
  <c r="AG221" i="5"/>
  <c r="AF221" i="5"/>
  <c r="AE221" i="5"/>
  <c r="AD221" i="5"/>
  <c r="AC221" i="5"/>
  <c r="AB221" i="5"/>
  <c r="AA221" i="5"/>
  <c r="Z221" i="5"/>
  <c r="Y221" i="5"/>
  <c r="X221" i="5"/>
  <c r="W221" i="5"/>
  <c r="V221" i="5"/>
  <c r="U221" i="5"/>
  <c r="T221" i="5"/>
  <c r="AG220" i="5"/>
  <c r="AF220" i="5"/>
  <c r="AE220" i="5"/>
  <c r="AD220" i="5"/>
  <c r="AC220" i="5"/>
  <c r="AB220" i="5"/>
  <c r="AA220" i="5"/>
  <c r="Z220" i="5"/>
  <c r="Y220" i="5"/>
  <c r="X220" i="5"/>
  <c r="W220" i="5"/>
  <c r="V220" i="5"/>
  <c r="U220" i="5"/>
  <c r="T220" i="5"/>
  <c r="AG219" i="5"/>
  <c r="AF219" i="5"/>
  <c r="AE219" i="5"/>
  <c r="AD219" i="5"/>
  <c r="AC219" i="5"/>
  <c r="AB219" i="5"/>
  <c r="AA219" i="5"/>
  <c r="Z219" i="5"/>
  <c r="Y219" i="5"/>
  <c r="X219" i="5"/>
  <c r="W219" i="5"/>
  <c r="V219" i="5"/>
  <c r="U219" i="5"/>
  <c r="T219" i="5"/>
  <c r="AG218" i="5"/>
  <c r="AF218" i="5"/>
  <c r="AE218" i="5"/>
  <c r="AD218" i="5"/>
  <c r="AC218" i="5"/>
  <c r="AB218" i="5"/>
  <c r="AA218" i="5"/>
  <c r="Z218" i="5"/>
  <c r="Y218" i="5"/>
  <c r="X218" i="5"/>
  <c r="W218" i="5"/>
  <c r="V218" i="5"/>
  <c r="U218" i="5"/>
  <c r="T218" i="5"/>
  <c r="AG217" i="5"/>
  <c r="AF217" i="5"/>
  <c r="AE217" i="5"/>
  <c r="AD217" i="5"/>
  <c r="AC217" i="5"/>
  <c r="AB217" i="5"/>
  <c r="AA217" i="5"/>
  <c r="Z217" i="5"/>
  <c r="Y217" i="5"/>
  <c r="X217" i="5"/>
  <c r="W217" i="5"/>
  <c r="V217" i="5"/>
  <c r="U217" i="5"/>
  <c r="T217" i="5"/>
  <c r="AG216" i="5"/>
  <c r="AF216" i="5"/>
  <c r="AE216" i="5"/>
  <c r="AD216" i="5"/>
  <c r="AC216" i="5"/>
  <c r="AB216" i="5"/>
  <c r="AA216" i="5"/>
  <c r="Z216" i="5"/>
  <c r="Y216" i="5"/>
  <c r="X216" i="5"/>
  <c r="W216" i="5"/>
  <c r="V216" i="5"/>
  <c r="U216" i="5"/>
  <c r="T216" i="5"/>
  <c r="AG215" i="5"/>
  <c r="AF215" i="5"/>
  <c r="AE215" i="5"/>
  <c r="AD215" i="5"/>
  <c r="AC215" i="5"/>
  <c r="AB215" i="5"/>
  <c r="AA215" i="5"/>
  <c r="Z215" i="5"/>
  <c r="Y215" i="5"/>
  <c r="X215" i="5"/>
  <c r="W215" i="5"/>
  <c r="V215" i="5"/>
  <c r="U215" i="5"/>
  <c r="T215" i="5"/>
  <c r="AG214" i="5"/>
  <c r="AF214" i="5"/>
  <c r="AE214" i="5"/>
  <c r="AD214" i="5"/>
  <c r="AC214" i="5"/>
  <c r="AB214" i="5"/>
  <c r="AA214" i="5"/>
  <c r="Z214" i="5"/>
  <c r="Y214" i="5"/>
  <c r="X214" i="5"/>
  <c r="W214" i="5"/>
  <c r="V214" i="5"/>
  <c r="U214" i="5"/>
  <c r="T214" i="5"/>
  <c r="AG213" i="5"/>
  <c r="AF213" i="5"/>
  <c r="AE213" i="5"/>
  <c r="AD213" i="5"/>
  <c r="AC213" i="5"/>
  <c r="AB213" i="5"/>
  <c r="AA213" i="5"/>
  <c r="Z213" i="5"/>
  <c r="Y213" i="5"/>
  <c r="X213" i="5"/>
  <c r="W213" i="5"/>
  <c r="V213" i="5"/>
  <c r="U213" i="5"/>
  <c r="T213" i="5"/>
  <c r="AG212" i="5"/>
  <c r="AF212" i="5"/>
  <c r="AE212" i="5"/>
  <c r="AD212" i="5"/>
  <c r="AC212" i="5"/>
  <c r="AB212" i="5"/>
  <c r="AA212" i="5"/>
  <c r="Z212" i="5"/>
  <c r="Y212" i="5"/>
  <c r="X212" i="5"/>
  <c r="W212" i="5"/>
  <c r="V212" i="5"/>
  <c r="U212" i="5"/>
  <c r="T212" i="5"/>
  <c r="AG211" i="5"/>
  <c r="AF211" i="5"/>
  <c r="AE211" i="5"/>
  <c r="AD211" i="5"/>
  <c r="AC211" i="5"/>
  <c r="AB211" i="5"/>
  <c r="AA211" i="5"/>
  <c r="Z211" i="5"/>
  <c r="Y211" i="5"/>
  <c r="X211" i="5"/>
  <c r="W211" i="5"/>
  <c r="V211" i="5"/>
  <c r="U211" i="5"/>
  <c r="T211" i="5"/>
  <c r="AG210" i="5"/>
  <c r="AF210" i="5"/>
  <c r="AE210" i="5"/>
  <c r="AD210" i="5"/>
  <c r="AC210" i="5"/>
  <c r="AB210" i="5"/>
  <c r="AA210" i="5"/>
  <c r="Z210" i="5"/>
  <c r="Y210" i="5"/>
  <c r="X210" i="5"/>
  <c r="W210" i="5"/>
  <c r="V210" i="5"/>
  <c r="U210" i="5"/>
  <c r="T210" i="5"/>
  <c r="AG209" i="5"/>
  <c r="AF209" i="5"/>
  <c r="AE209" i="5"/>
  <c r="AD209" i="5"/>
  <c r="AC209" i="5"/>
  <c r="AB209" i="5"/>
  <c r="AA209" i="5"/>
  <c r="Z209" i="5"/>
  <c r="Y209" i="5"/>
  <c r="X209" i="5"/>
  <c r="W209" i="5"/>
  <c r="V209" i="5"/>
  <c r="U209" i="5"/>
  <c r="T209" i="5"/>
  <c r="AG208" i="5"/>
  <c r="AF208" i="5"/>
  <c r="AE208" i="5"/>
  <c r="AD208" i="5"/>
  <c r="AC208" i="5"/>
  <c r="AB208" i="5"/>
  <c r="AA208" i="5"/>
  <c r="Z208" i="5"/>
  <c r="Y208" i="5"/>
  <c r="X208" i="5"/>
  <c r="W208" i="5"/>
  <c r="V208" i="5"/>
  <c r="U208" i="5"/>
  <c r="T208" i="5"/>
  <c r="AG207" i="5"/>
  <c r="AF207" i="5"/>
  <c r="AE207" i="5"/>
  <c r="AD207" i="5"/>
  <c r="AC207" i="5"/>
  <c r="AB207" i="5"/>
  <c r="AA207" i="5"/>
  <c r="Z207" i="5"/>
  <c r="Y207" i="5"/>
  <c r="X207" i="5"/>
  <c r="W207" i="5"/>
  <c r="V207" i="5"/>
  <c r="U207" i="5"/>
  <c r="T207" i="5"/>
  <c r="AG206" i="5"/>
  <c r="AF206" i="5"/>
  <c r="AE206" i="5"/>
  <c r="AD206" i="5"/>
  <c r="AC206" i="5"/>
  <c r="AB206" i="5"/>
  <c r="AA206" i="5"/>
  <c r="Z206" i="5"/>
  <c r="Y206" i="5"/>
  <c r="X206" i="5"/>
  <c r="W206" i="5"/>
  <c r="V206" i="5"/>
  <c r="U206" i="5"/>
  <c r="T206" i="5"/>
  <c r="AG205" i="5"/>
  <c r="AF205" i="5"/>
  <c r="AE205" i="5"/>
  <c r="AD205" i="5"/>
  <c r="AC205" i="5"/>
  <c r="AB205" i="5"/>
  <c r="AA205" i="5"/>
  <c r="Z205" i="5"/>
  <c r="Y205" i="5"/>
  <c r="X205" i="5"/>
  <c r="W205" i="5"/>
  <c r="V205" i="5"/>
  <c r="U205" i="5"/>
  <c r="T205" i="5"/>
  <c r="AG204" i="5"/>
  <c r="AF204" i="5"/>
  <c r="AE204" i="5"/>
  <c r="AD204" i="5"/>
  <c r="AC204" i="5"/>
  <c r="AB204" i="5"/>
  <c r="AA204" i="5"/>
  <c r="Z204" i="5"/>
  <c r="Y204" i="5"/>
  <c r="X204" i="5"/>
  <c r="W204" i="5"/>
  <c r="V204" i="5"/>
  <c r="U204" i="5"/>
  <c r="T204" i="5"/>
  <c r="AG203" i="5"/>
  <c r="AF203" i="5"/>
  <c r="AE203" i="5"/>
  <c r="AD203" i="5"/>
  <c r="AC203" i="5"/>
  <c r="AB203" i="5"/>
  <c r="AA203" i="5"/>
  <c r="Z203" i="5"/>
  <c r="Y203" i="5"/>
  <c r="X203" i="5"/>
  <c r="W203" i="5"/>
  <c r="V203" i="5"/>
  <c r="U203" i="5"/>
  <c r="T203" i="5"/>
  <c r="AG202" i="5"/>
  <c r="AF202" i="5"/>
  <c r="AE202" i="5"/>
  <c r="AD202" i="5"/>
  <c r="AC202" i="5"/>
  <c r="AB202" i="5"/>
  <c r="AA202" i="5"/>
  <c r="Z202" i="5"/>
  <c r="Y202" i="5"/>
  <c r="X202" i="5"/>
  <c r="W202" i="5"/>
  <c r="V202" i="5"/>
  <c r="U202" i="5"/>
  <c r="T202" i="5"/>
  <c r="AG201" i="5"/>
  <c r="AF201" i="5"/>
  <c r="AE201" i="5"/>
  <c r="AD201" i="5"/>
  <c r="AC201" i="5"/>
  <c r="AB201" i="5"/>
  <c r="AA201" i="5"/>
  <c r="Z201" i="5"/>
  <c r="Y201" i="5"/>
  <c r="X201" i="5"/>
  <c r="W201" i="5"/>
  <c r="V201" i="5"/>
  <c r="U201" i="5"/>
  <c r="T201" i="5"/>
  <c r="AG200" i="5"/>
  <c r="AF200" i="5"/>
  <c r="AE200" i="5"/>
  <c r="AD200" i="5"/>
  <c r="AC200" i="5"/>
  <c r="AB200" i="5"/>
  <c r="AA200" i="5"/>
  <c r="Z200" i="5"/>
  <c r="Y200" i="5"/>
  <c r="X200" i="5"/>
  <c r="W200" i="5"/>
  <c r="V200" i="5"/>
  <c r="U200" i="5"/>
  <c r="T200" i="5"/>
  <c r="AG199" i="5"/>
  <c r="AF199" i="5"/>
  <c r="AE199" i="5"/>
  <c r="AD199" i="5"/>
  <c r="AC199" i="5"/>
  <c r="AB199" i="5"/>
  <c r="AA199" i="5"/>
  <c r="Z199" i="5"/>
  <c r="Y199" i="5"/>
  <c r="X199" i="5"/>
  <c r="W199" i="5"/>
  <c r="V199" i="5"/>
  <c r="U199" i="5"/>
  <c r="T199" i="5"/>
  <c r="AG198" i="5"/>
  <c r="AF198" i="5"/>
  <c r="AE198" i="5"/>
  <c r="AD198" i="5"/>
  <c r="AC198" i="5"/>
  <c r="AB198" i="5"/>
  <c r="AA198" i="5"/>
  <c r="Z198" i="5"/>
  <c r="Y198" i="5"/>
  <c r="X198" i="5"/>
  <c r="W198" i="5"/>
  <c r="V198" i="5"/>
  <c r="U198" i="5"/>
  <c r="T198" i="5"/>
  <c r="AG197" i="5"/>
  <c r="AF197" i="5"/>
  <c r="AE197" i="5"/>
  <c r="AD197" i="5"/>
  <c r="AC197" i="5"/>
  <c r="AB197" i="5"/>
  <c r="AA197" i="5"/>
  <c r="Z197" i="5"/>
  <c r="Y197" i="5"/>
  <c r="X197" i="5"/>
  <c r="W197" i="5"/>
  <c r="V197" i="5"/>
  <c r="U197" i="5"/>
  <c r="T197" i="5"/>
  <c r="AG196" i="5"/>
  <c r="AF196" i="5"/>
  <c r="AE196" i="5"/>
  <c r="AD196" i="5"/>
  <c r="AC196" i="5"/>
  <c r="AB196" i="5"/>
  <c r="AA196" i="5"/>
  <c r="Z196" i="5"/>
  <c r="Y196" i="5"/>
  <c r="X196" i="5"/>
  <c r="W196" i="5"/>
  <c r="V196" i="5"/>
  <c r="U196" i="5"/>
  <c r="T196" i="5"/>
  <c r="AG195" i="5"/>
  <c r="AF195" i="5"/>
  <c r="AE195" i="5"/>
  <c r="AD195" i="5"/>
  <c r="AC195" i="5"/>
  <c r="AB195" i="5"/>
  <c r="AA195" i="5"/>
  <c r="Z195" i="5"/>
  <c r="Y195" i="5"/>
  <c r="X195" i="5"/>
  <c r="W195" i="5"/>
  <c r="V195" i="5"/>
  <c r="U195" i="5"/>
  <c r="T195" i="5"/>
  <c r="AG194" i="5"/>
  <c r="AF194" i="5"/>
  <c r="AE194" i="5"/>
  <c r="AD194" i="5"/>
  <c r="AC194" i="5"/>
  <c r="AB194" i="5"/>
  <c r="AA194" i="5"/>
  <c r="Z194" i="5"/>
  <c r="Y194" i="5"/>
  <c r="X194" i="5"/>
  <c r="W194" i="5"/>
  <c r="V194" i="5"/>
  <c r="U194" i="5"/>
  <c r="T194" i="5"/>
  <c r="AG193" i="5"/>
  <c r="AF193" i="5"/>
  <c r="AE193" i="5"/>
  <c r="AD193" i="5"/>
  <c r="AC193" i="5"/>
  <c r="AB193" i="5"/>
  <c r="AA193" i="5"/>
  <c r="Z193" i="5"/>
  <c r="Y193" i="5"/>
  <c r="X193" i="5"/>
  <c r="W193" i="5"/>
  <c r="V193" i="5"/>
  <c r="U193" i="5"/>
  <c r="T193" i="5"/>
  <c r="AG192" i="5"/>
  <c r="AF192" i="5"/>
  <c r="AE192" i="5"/>
  <c r="AD192" i="5"/>
  <c r="AC192" i="5"/>
  <c r="AB192" i="5"/>
  <c r="AA192" i="5"/>
  <c r="Z192" i="5"/>
  <c r="Y192" i="5"/>
  <c r="X192" i="5"/>
  <c r="W192" i="5"/>
  <c r="V192" i="5"/>
  <c r="U192" i="5"/>
  <c r="T192" i="5"/>
  <c r="AG191" i="5"/>
  <c r="AF191" i="5"/>
  <c r="AE191" i="5"/>
  <c r="AD191" i="5"/>
  <c r="AC191" i="5"/>
  <c r="AB191" i="5"/>
  <c r="AA191" i="5"/>
  <c r="Z191" i="5"/>
  <c r="Y191" i="5"/>
  <c r="X191" i="5"/>
  <c r="W191" i="5"/>
  <c r="V191" i="5"/>
  <c r="U191" i="5"/>
  <c r="T191" i="5"/>
  <c r="AG190" i="5"/>
  <c r="AF190" i="5"/>
  <c r="AE190" i="5"/>
  <c r="AD190" i="5"/>
  <c r="AC190" i="5"/>
  <c r="AB190" i="5"/>
  <c r="AA190" i="5"/>
  <c r="Z190" i="5"/>
  <c r="Y190" i="5"/>
  <c r="X190" i="5"/>
  <c r="W190" i="5"/>
  <c r="V190" i="5"/>
  <c r="U190" i="5"/>
  <c r="T190" i="5"/>
  <c r="AG189" i="5"/>
  <c r="AF189" i="5"/>
  <c r="AE189" i="5"/>
  <c r="AD189" i="5"/>
  <c r="AC189" i="5"/>
  <c r="AB189" i="5"/>
  <c r="AA189" i="5"/>
  <c r="Z189" i="5"/>
  <c r="Y189" i="5"/>
  <c r="X189" i="5"/>
  <c r="W189" i="5"/>
  <c r="V189" i="5"/>
  <c r="U189" i="5"/>
  <c r="T189" i="5"/>
  <c r="AG188" i="5"/>
  <c r="AF188" i="5"/>
  <c r="AE188" i="5"/>
  <c r="AD188" i="5"/>
  <c r="AC188" i="5"/>
  <c r="AB188" i="5"/>
  <c r="AA188" i="5"/>
  <c r="Z188" i="5"/>
  <c r="Y188" i="5"/>
  <c r="X188" i="5"/>
  <c r="W188" i="5"/>
  <c r="V188" i="5"/>
  <c r="U188" i="5"/>
  <c r="T188" i="5"/>
  <c r="AG187" i="5"/>
  <c r="AF187" i="5"/>
  <c r="AE187" i="5"/>
  <c r="AD187" i="5"/>
  <c r="AC187" i="5"/>
  <c r="AB187" i="5"/>
  <c r="AA187" i="5"/>
  <c r="Z187" i="5"/>
  <c r="Y187" i="5"/>
  <c r="X187" i="5"/>
  <c r="W187" i="5"/>
  <c r="V187" i="5"/>
  <c r="U187" i="5"/>
  <c r="T187" i="5"/>
  <c r="AG186" i="5"/>
  <c r="AF186" i="5"/>
  <c r="AE186" i="5"/>
  <c r="AD186" i="5"/>
  <c r="AC186" i="5"/>
  <c r="AB186" i="5"/>
  <c r="AA186" i="5"/>
  <c r="Z186" i="5"/>
  <c r="Y186" i="5"/>
  <c r="X186" i="5"/>
  <c r="W186" i="5"/>
  <c r="V186" i="5"/>
  <c r="U186" i="5"/>
  <c r="T186" i="5"/>
  <c r="AG185" i="5"/>
  <c r="AF185" i="5"/>
  <c r="AE185" i="5"/>
  <c r="AD185" i="5"/>
  <c r="AC185" i="5"/>
  <c r="AB185" i="5"/>
  <c r="AA185" i="5"/>
  <c r="Z185" i="5"/>
  <c r="Y185" i="5"/>
  <c r="X185" i="5"/>
  <c r="W185" i="5"/>
  <c r="V185" i="5"/>
  <c r="U185" i="5"/>
  <c r="T185" i="5"/>
  <c r="AG184" i="5"/>
  <c r="AF184" i="5"/>
  <c r="AE184" i="5"/>
  <c r="AD184" i="5"/>
  <c r="AC184" i="5"/>
  <c r="AB184" i="5"/>
  <c r="AA184" i="5"/>
  <c r="Z184" i="5"/>
  <c r="Y184" i="5"/>
  <c r="X184" i="5"/>
  <c r="W184" i="5"/>
  <c r="V184" i="5"/>
  <c r="U184" i="5"/>
  <c r="T184" i="5"/>
  <c r="AG183" i="5"/>
  <c r="AF183" i="5"/>
  <c r="AE183" i="5"/>
  <c r="AD183" i="5"/>
  <c r="AC183" i="5"/>
  <c r="AB183" i="5"/>
  <c r="AA183" i="5"/>
  <c r="Z183" i="5"/>
  <c r="Y183" i="5"/>
  <c r="X183" i="5"/>
  <c r="W183" i="5"/>
  <c r="V183" i="5"/>
  <c r="U183" i="5"/>
  <c r="T183" i="5"/>
  <c r="AG182" i="5"/>
  <c r="AF182" i="5"/>
  <c r="AE182" i="5"/>
  <c r="AD182" i="5"/>
  <c r="AC182" i="5"/>
  <c r="AB182" i="5"/>
  <c r="AA182" i="5"/>
  <c r="Z182" i="5"/>
  <c r="Y182" i="5"/>
  <c r="X182" i="5"/>
  <c r="W182" i="5"/>
  <c r="V182" i="5"/>
  <c r="U182" i="5"/>
  <c r="T182" i="5"/>
  <c r="AG181" i="5"/>
  <c r="AF181" i="5"/>
  <c r="AE181" i="5"/>
  <c r="AD181" i="5"/>
  <c r="AC181" i="5"/>
  <c r="AB181" i="5"/>
  <c r="AA181" i="5"/>
  <c r="Z181" i="5"/>
  <c r="Y181" i="5"/>
  <c r="X181" i="5"/>
  <c r="W181" i="5"/>
  <c r="V181" i="5"/>
  <c r="U181" i="5"/>
  <c r="T181" i="5"/>
  <c r="AG180" i="5"/>
  <c r="AF180" i="5"/>
  <c r="AE180" i="5"/>
  <c r="AD180" i="5"/>
  <c r="AC180" i="5"/>
  <c r="AB180" i="5"/>
  <c r="AA180" i="5"/>
  <c r="Z180" i="5"/>
  <c r="Y180" i="5"/>
  <c r="X180" i="5"/>
  <c r="W180" i="5"/>
  <c r="V180" i="5"/>
  <c r="U180" i="5"/>
  <c r="T180" i="5"/>
  <c r="AG179" i="5"/>
  <c r="AF179" i="5"/>
  <c r="AE179" i="5"/>
  <c r="AD179" i="5"/>
  <c r="AC179" i="5"/>
  <c r="AB179" i="5"/>
  <c r="AA179" i="5"/>
  <c r="Z179" i="5"/>
  <c r="Y179" i="5"/>
  <c r="X179" i="5"/>
  <c r="W179" i="5"/>
  <c r="V179" i="5"/>
  <c r="U179" i="5"/>
  <c r="T179" i="5"/>
  <c r="AG178" i="5"/>
  <c r="AF178" i="5"/>
  <c r="AE178" i="5"/>
  <c r="AD178" i="5"/>
  <c r="AC178" i="5"/>
  <c r="AB178" i="5"/>
  <c r="AA178" i="5"/>
  <c r="Z178" i="5"/>
  <c r="Y178" i="5"/>
  <c r="X178" i="5"/>
  <c r="W178" i="5"/>
  <c r="V178" i="5"/>
  <c r="U178" i="5"/>
  <c r="T178" i="5"/>
  <c r="AG177" i="5"/>
  <c r="AF177" i="5"/>
  <c r="AE177" i="5"/>
  <c r="AD177" i="5"/>
  <c r="AC177" i="5"/>
  <c r="AB177" i="5"/>
  <c r="AA177" i="5"/>
  <c r="Z177" i="5"/>
  <c r="Y177" i="5"/>
  <c r="X177" i="5"/>
  <c r="W177" i="5"/>
  <c r="V177" i="5"/>
  <c r="U177" i="5"/>
  <c r="T177" i="5"/>
  <c r="AG176" i="5"/>
  <c r="AF176" i="5"/>
  <c r="AE176" i="5"/>
  <c r="AD176" i="5"/>
  <c r="AC176" i="5"/>
  <c r="AB176" i="5"/>
  <c r="AA176" i="5"/>
  <c r="Z176" i="5"/>
  <c r="Y176" i="5"/>
  <c r="X176" i="5"/>
  <c r="W176" i="5"/>
  <c r="V176" i="5"/>
  <c r="U176" i="5"/>
  <c r="T176" i="5"/>
  <c r="AG175" i="5"/>
  <c r="AF175" i="5"/>
  <c r="AE175" i="5"/>
  <c r="AD175" i="5"/>
  <c r="AC175" i="5"/>
  <c r="AB175" i="5"/>
  <c r="AA175" i="5"/>
  <c r="Z175" i="5"/>
  <c r="Y175" i="5"/>
  <c r="X175" i="5"/>
  <c r="W175" i="5"/>
  <c r="V175" i="5"/>
  <c r="U175" i="5"/>
  <c r="T175" i="5"/>
  <c r="AG174" i="5"/>
  <c r="AF174" i="5"/>
  <c r="AE174" i="5"/>
  <c r="AD174" i="5"/>
  <c r="AC174" i="5"/>
  <c r="AB174" i="5"/>
  <c r="AA174" i="5"/>
  <c r="Z174" i="5"/>
  <c r="Y174" i="5"/>
  <c r="X174" i="5"/>
  <c r="W174" i="5"/>
  <c r="V174" i="5"/>
  <c r="U174" i="5"/>
  <c r="T174" i="5"/>
  <c r="AG173" i="5"/>
  <c r="AF173" i="5"/>
  <c r="AE173" i="5"/>
  <c r="AD173" i="5"/>
  <c r="AC173" i="5"/>
  <c r="AB173" i="5"/>
  <c r="AA173" i="5"/>
  <c r="Z173" i="5"/>
  <c r="Y173" i="5"/>
  <c r="X173" i="5"/>
  <c r="W173" i="5"/>
  <c r="V173" i="5"/>
  <c r="U173" i="5"/>
  <c r="T173" i="5"/>
  <c r="AG172" i="5"/>
  <c r="AF172" i="5"/>
  <c r="AE172" i="5"/>
  <c r="AD172" i="5"/>
  <c r="AC172" i="5"/>
  <c r="AB172" i="5"/>
  <c r="AA172" i="5"/>
  <c r="Z172" i="5"/>
  <c r="Y172" i="5"/>
  <c r="X172" i="5"/>
  <c r="W172" i="5"/>
  <c r="V172" i="5"/>
  <c r="U172" i="5"/>
  <c r="T172" i="5"/>
  <c r="AG171" i="5"/>
  <c r="AF171" i="5"/>
  <c r="AE171" i="5"/>
  <c r="AD171" i="5"/>
  <c r="AC171" i="5"/>
  <c r="AB171" i="5"/>
  <c r="AA171" i="5"/>
  <c r="Z171" i="5"/>
  <c r="Y171" i="5"/>
  <c r="X171" i="5"/>
  <c r="W171" i="5"/>
  <c r="V171" i="5"/>
  <c r="U171" i="5"/>
  <c r="T171" i="5"/>
  <c r="AG170" i="5"/>
  <c r="AF170" i="5"/>
  <c r="AE170" i="5"/>
  <c r="AD170" i="5"/>
  <c r="AC170" i="5"/>
  <c r="AB170" i="5"/>
  <c r="AA170" i="5"/>
  <c r="Z170" i="5"/>
  <c r="Y170" i="5"/>
  <c r="X170" i="5"/>
  <c r="W170" i="5"/>
  <c r="V170" i="5"/>
  <c r="U170" i="5"/>
  <c r="T170" i="5"/>
  <c r="AG169" i="5"/>
  <c r="AF169" i="5"/>
  <c r="AE169" i="5"/>
  <c r="AD169" i="5"/>
  <c r="AC169" i="5"/>
  <c r="AB169" i="5"/>
  <c r="AA169" i="5"/>
  <c r="Z169" i="5"/>
  <c r="Y169" i="5"/>
  <c r="X169" i="5"/>
  <c r="W169" i="5"/>
  <c r="V169" i="5"/>
  <c r="U169" i="5"/>
  <c r="T169" i="5"/>
  <c r="AG168" i="5"/>
  <c r="AF168" i="5"/>
  <c r="AE168" i="5"/>
  <c r="AD168" i="5"/>
  <c r="AC168" i="5"/>
  <c r="AB168" i="5"/>
  <c r="AA168" i="5"/>
  <c r="Z168" i="5"/>
  <c r="Y168" i="5"/>
  <c r="X168" i="5"/>
  <c r="W168" i="5"/>
  <c r="V168" i="5"/>
  <c r="U168" i="5"/>
  <c r="T168" i="5"/>
  <c r="AG167" i="5"/>
  <c r="AF167" i="5"/>
  <c r="AE167" i="5"/>
  <c r="AD167" i="5"/>
  <c r="AC167" i="5"/>
  <c r="AB167" i="5"/>
  <c r="AA167" i="5"/>
  <c r="Z167" i="5"/>
  <c r="Y167" i="5"/>
  <c r="X167" i="5"/>
  <c r="W167" i="5"/>
  <c r="V167" i="5"/>
  <c r="U167" i="5"/>
  <c r="T167" i="5"/>
  <c r="AG166" i="5"/>
  <c r="AF166" i="5"/>
  <c r="AE166" i="5"/>
  <c r="AD166" i="5"/>
  <c r="AC166" i="5"/>
  <c r="AB166" i="5"/>
  <c r="AA166" i="5"/>
  <c r="Z166" i="5"/>
  <c r="Y166" i="5"/>
  <c r="X166" i="5"/>
  <c r="W166" i="5"/>
  <c r="V166" i="5"/>
  <c r="U166" i="5"/>
  <c r="T166" i="5"/>
  <c r="AG165" i="5"/>
  <c r="AF165" i="5"/>
  <c r="AE165" i="5"/>
  <c r="AD165" i="5"/>
  <c r="AC165" i="5"/>
  <c r="AB165" i="5"/>
  <c r="AA165" i="5"/>
  <c r="Z165" i="5"/>
  <c r="Y165" i="5"/>
  <c r="X165" i="5"/>
  <c r="W165" i="5"/>
  <c r="V165" i="5"/>
  <c r="U165" i="5"/>
  <c r="T165" i="5"/>
  <c r="AG164" i="5"/>
  <c r="AF164" i="5"/>
  <c r="AE164" i="5"/>
  <c r="AD164" i="5"/>
  <c r="AC164" i="5"/>
  <c r="AB164" i="5"/>
  <c r="AA164" i="5"/>
  <c r="Z164" i="5"/>
  <c r="Y164" i="5"/>
  <c r="X164" i="5"/>
  <c r="W164" i="5"/>
  <c r="V164" i="5"/>
  <c r="U164" i="5"/>
  <c r="T164" i="5"/>
  <c r="AG163" i="5"/>
  <c r="AF163" i="5"/>
  <c r="AE163" i="5"/>
  <c r="AD163" i="5"/>
  <c r="AC163" i="5"/>
  <c r="AB163" i="5"/>
  <c r="AA163" i="5"/>
  <c r="Z163" i="5"/>
  <c r="Y163" i="5"/>
  <c r="X163" i="5"/>
  <c r="W163" i="5"/>
  <c r="V163" i="5"/>
  <c r="U163" i="5"/>
  <c r="T163" i="5"/>
  <c r="AG162" i="5"/>
  <c r="AF162" i="5"/>
  <c r="AE162" i="5"/>
  <c r="AD162" i="5"/>
  <c r="AC162" i="5"/>
  <c r="AB162" i="5"/>
  <c r="AA162" i="5"/>
  <c r="Z162" i="5"/>
  <c r="Y162" i="5"/>
  <c r="X162" i="5"/>
  <c r="W162" i="5"/>
  <c r="V162" i="5"/>
  <c r="U162" i="5"/>
  <c r="T162" i="5"/>
  <c r="AG161" i="5"/>
  <c r="AF161" i="5"/>
  <c r="AE161" i="5"/>
  <c r="AD161" i="5"/>
  <c r="AC161" i="5"/>
  <c r="AB161" i="5"/>
  <c r="AA161" i="5"/>
  <c r="Z161" i="5"/>
  <c r="Y161" i="5"/>
  <c r="X161" i="5"/>
  <c r="W161" i="5"/>
  <c r="V161" i="5"/>
  <c r="U161" i="5"/>
  <c r="T161" i="5"/>
  <c r="AG160" i="5"/>
  <c r="AF160" i="5"/>
  <c r="AE160" i="5"/>
  <c r="AD160" i="5"/>
  <c r="AC160" i="5"/>
  <c r="AB160" i="5"/>
  <c r="AA160" i="5"/>
  <c r="Z160" i="5"/>
  <c r="Y160" i="5"/>
  <c r="X160" i="5"/>
  <c r="W160" i="5"/>
  <c r="V160" i="5"/>
  <c r="U160" i="5"/>
  <c r="T160" i="5"/>
  <c r="AG159" i="5"/>
  <c r="AF159" i="5"/>
  <c r="AE159" i="5"/>
  <c r="AD159" i="5"/>
  <c r="AC159" i="5"/>
  <c r="AB159" i="5"/>
  <c r="AA159" i="5"/>
  <c r="Z159" i="5"/>
  <c r="Y159" i="5"/>
  <c r="X159" i="5"/>
  <c r="W159" i="5"/>
  <c r="V159" i="5"/>
  <c r="U159" i="5"/>
  <c r="T159" i="5"/>
  <c r="AG158" i="5"/>
  <c r="AF158" i="5"/>
  <c r="AE158" i="5"/>
  <c r="AD158" i="5"/>
  <c r="AC158" i="5"/>
  <c r="AB158" i="5"/>
  <c r="AA158" i="5"/>
  <c r="Z158" i="5"/>
  <c r="Y158" i="5"/>
  <c r="X158" i="5"/>
  <c r="W158" i="5"/>
  <c r="V158" i="5"/>
  <c r="U158" i="5"/>
  <c r="T158" i="5"/>
  <c r="AG157" i="5"/>
  <c r="AF157" i="5"/>
  <c r="AE157" i="5"/>
  <c r="AD157" i="5"/>
  <c r="AC157" i="5"/>
  <c r="AB157" i="5"/>
  <c r="AA157" i="5"/>
  <c r="Z157" i="5"/>
  <c r="Y157" i="5"/>
  <c r="X157" i="5"/>
  <c r="W157" i="5"/>
  <c r="V157" i="5"/>
  <c r="U157" i="5"/>
  <c r="T157" i="5"/>
  <c r="AG156" i="5"/>
  <c r="AF156" i="5"/>
  <c r="AE156" i="5"/>
  <c r="AD156" i="5"/>
  <c r="AC156" i="5"/>
  <c r="AB156" i="5"/>
  <c r="AA156" i="5"/>
  <c r="Z156" i="5"/>
  <c r="Y156" i="5"/>
  <c r="X156" i="5"/>
  <c r="W156" i="5"/>
  <c r="V156" i="5"/>
  <c r="U156" i="5"/>
  <c r="T156" i="5"/>
  <c r="AG155" i="5"/>
  <c r="AF155" i="5"/>
  <c r="AE155" i="5"/>
  <c r="AD155" i="5"/>
  <c r="AC155" i="5"/>
  <c r="AB155" i="5"/>
  <c r="AA155" i="5"/>
  <c r="Z155" i="5"/>
  <c r="Y155" i="5"/>
  <c r="X155" i="5"/>
  <c r="W155" i="5"/>
  <c r="V155" i="5"/>
  <c r="U155" i="5"/>
  <c r="T155" i="5"/>
  <c r="AG154" i="5"/>
  <c r="AF154" i="5"/>
  <c r="AE154" i="5"/>
  <c r="AD154" i="5"/>
  <c r="AC154" i="5"/>
  <c r="AB154" i="5"/>
  <c r="AA154" i="5"/>
  <c r="Z154" i="5"/>
  <c r="Y154" i="5"/>
  <c r="X154" i="5"/>
  <c r="W154" i="5"/>
  <c r="V154" i="5"/>
  <c r="U154" i="5"/>
  <c r="T154" i="5"/>
  <c r="AG153" i="5"/>
  <c r="AF153" i="5"/>
  <c r="AE153" i="5"/>
  <c r="AD153" i="5"/>
  <c r="AC153" i="5"/>
  <c r="AB153" i="5"/>
  <c r="AA153" i="5"/>
  <c r="Z153" i="5"/>
  <c r="Y153" i="5"/>
  <c r="X153" i="5"/>
  <c r="W153" i="5"/>
  <c r="V153" i="5"/>
  <c r="U153" i="5"/>
  <c r="T153" i="5"/>
  <c r="AG152" i="5"/>
  <c r="AF152" i="5"/>
  <c r="AE152" i="5"/>
  <c r="AD152" i="5"/>
  <c r="AC152" i="5"/>
  <c r="AB152" i="5"/>
  <c r="AA152" i="5"/>
  <c r="Z152" i="5"/>
  <c r="Y152" i="5"/>
  <c r="X152" i="5"/>
  <c r="W152" i="5"/>
  <c r="V152" i="5"/>
  <c r="U152" i="5"/>
  <c r="T152" i="5"/>
  <c r="AG151" i="5"/>
  <c r="AF151" i="5"/>
  <c r="AE151" i="5"/>
  <c r="AD151" i="5"/>
  <c r="AC151" i="5"/>
  <c r="AB151" i="5"/>
  <c r="AA151" i="5"/>
  <c r="Z151" i="5"/>
  <c r="Y151" i="5"/>
  <c r="X151" i="5"/>
  <c r="W151" i="5"/>
  <c r="V151" i="5"/>
  <c r="U151" i="5"/>
  <c r="T151" i="5"/>
  <c r="AG150" i="5"/>
  <c r="AF150" i="5"/>
  <c r="AE150" i="5"/>
  <c r="AD150" i="5"/>
  <c r="AC150" i="5"/>
  <c r="AB150" i="5"/>
  <c r="AA150" i="5"/>
  <c r="Z150" i="5"/>
  <c r="Y150" i="5"/>
  <c r="X150" i="5"/>
  <c r="W150" i="5"/>
  <c r="V150" i="5"/>
  <c r="U150" i="5"/>
  <c r="T150" i="5"/>
  <c r="AG149" i="5"/>
  <c r="AF149" i="5"/>
  <c r="AE149" i="5"/>
  <c r="AD149" i="5"/>
  <c r="AC149" i="5"/>
  <c r="AB149" i="5"/>
  <c r="AA149" i="5"/>
  <c r="Z149" i="5"/>
  <c r="Y149" i="5"/>
  <c r="X149" i="5"/>
  <c r="W149" i="5"/>
  <c r="V149" i="5"/>
  <c r="U149" i="5"/>
  <c r="T149" i="5"/>
  <c r="AG148" i="5"/>
  <c r="AF148" i="5"/>
  <c r="AE148" i="5"/>
  <c r="AD148" i="5"/>
  <c r="AC148" i="5"/>
  <c r="AB148" i="5"/>
  <c r="AA148" i="5"/>
  <c r="Z148" i="5"/>
  <c r="Y148" i="5"/>
  <c r="X148" i="5"/>
  <c r="W148" i="5"/>
  <c r="V148" i="5"/>
  <c r="U148" i="5"/>
  <c r="T148" i="5"/>
  <c r="AG147" i="5"/>
  <c r="AF147" i="5"/>
  <c r="AE147" i="5"/>
  <c r="AD147" i="5"/>
  <c r="AC147" i="5"/>
  <c r="AB147" i="5"/>
  <c r="AA147" i="5"/>
  <c r="Z147" i="5"/>
  <c r="Y147" i="5"/>
  <c r="X147" i="5"/>
  <c r="W147" i="5"/>
  <c r="V147" i="5"/>
  <c r="U147" i="5"/>
  <c r="T147" i="5"/>
  <c r="AG146" i="5"/>
  <c r="AF146" i="5"/>
  <c r="AE146" i="5"/>
  <c r="AD146" i="5"/>
  <c r="AC146" i="5"/>
  <c r="AB146" i="5"/>
  <c r="AA146" i="5"/>
  <c r="Z146" i="5"/>
  <c r="Y146" i="5"/>
  <c r="X146" i="5"/>
  <c r="W146" i="5"/>
  <c r="V146" i="5"/>
  <c r="U146" i="5"/>
  <c r="T146" i="5"/>
  <c r="AG145" i="5"/>
  <c r="AF145" i="5"/>
  <c r="AE145" i="5"/>
  <c r="AD145" i="5"/>
  <c r="AC145" i="5"/>
  <c r="AB145" i="5"/>
  <c r="AA145" i="5"/>
  <c r="Z145" i="5"/>
  <c r="Y145" i="5"/>
  <c r="X145" i="5"/>
  <c r="W145" i="5"/>
  <c r="V145" i="5"/>
  <c r="U145" i="5"/>
  <c r="T145" i="5"/>
  <c r="AG144" i="5"/>
  <c r="AF144" i="5"/>
  <c r="AE144" i="5"/>
  <c r="AD144" i="5"/>
  <c r="AC144" i="5"/>
  <c r="AB144" i="5"/>
  <c r="AA144" i="5"/>
  <c r="Z144" i="5"/>
  <c r="Y144" i="5"/>
  <c r="X144" i="5"/>
  <c r="W144" i="5"/>
  <c r="V144" i="5"/>
  <c r="U144" i="5"/>
  <c r="T144" i="5"/>
  <c r="AG143" i="5"/>
  <c r="AF143" i="5"/>
  <c r="AE143" i="5"/>
  <c r="AD143" i="5"/>
  <c r="AC143" i="5"/>
  <c r="AB143" i="5"/>
  <c r="AA143" i="5"/>
  <c r="Z143" i="5"/>
  <c r="Y143" i="5"/>
  <c r="X143" i="5"/>
  <c r="W143" i="5"/>
  <c r="V143" i="5"/>
  <c r="U143" i="5"/>
  <c r="T143" i="5"/>
  <c r="AG142" i="5"/>
  <c r="AF142" i="5"/>
  <c r="AE142" i="5"/>
  <c r="AD142" i="5"/>
  <c r="AC142" i="5"/>
  <c r="AB142" i="5"/>
  <c r="AA142" i="5"/>
  <c r="Z142" i="5"/>
  <c r="Y142" i="5"/>
  <c r="X142" i="5"/>
  <c r="W142" i="5"/>
  <c r="V142" i="5"/>
  <c r="U142" i="5"/>
  <c r="T142" i="5"/>
  <c r="AG141" i="5"/>
  <c r="AF141" i="5"/>
  <c r="AE141" i="5"/>
  <c r="AD141" i="5"/>
  <c r="AC141" i="5"/>
  <c r="AB141" i="5"/>
  <c r="AA141" i="5"/>
  <c r="Z141" i="5"/>
  <c r="Y141" i="5"/>
  <c r="X141" i="5"/>
  <c r="W141" i="5"/>
  <c r="V141" i="5"/>
  <c r="U141" i="5"/>
  <c r="T141" i="5"/>
  <c r="AG140" i="5"/>
  <c r="AF140" i="5"/>
  <c r="AE140" i="5"/>
  <c r="AD140" i="5"/>
  <c r="AC140" i="5"/>
  <c r="AB140" i="5"/>
  <c r="AA140" i="5"/>
  <c r="Z140" i="5"/>
  <c r="Y140" i="5"/>
  <c r="X140" i="5"/>
  <c r="W140" i="5"/>
  <c r="V140" i="5"/>
  <c r="U140" i="5"/>
  <c r="T140" i="5"/>
  <c r="AG139" i="5"/>
  <c r="AF139" i="5"/>
  <c r="AE139" i="5"/>
  <c r="AD139" i="5"/>
  <c r="AC139" i="5"/>
  <c r="AB139" i="5"/>
  <c r="AA139" i="5"/>
  <c r="Z139" i="5"/>
  <c r="Y139" i="5"/>
  <c r="X139" i="5"/>
  <c r="W139" i="5"/>
  <c r="V139" i="5"/>
  <c r="U139" i="5"/>
  <c r="T139" i="5"/>
  <c r="AG138" i="5"/>
  <c r="AF138" i="5"/>
  <c r="AE138" i="5"/>
  <c r="AD138" i="5"/>
  <c r="AC138" i="5"/>
  <c r="AB138" i="5"/>
  <c r="AA138" i="5"/>
  <c r="Z138" i="5"/>
  <c r="Y138" i="5"/>
  <c r="X138" i="5"/>
  <c r="W138" i="5"/>
  <c r="V138" i="5"/>
  <c r="U138" i="5"/>
  <c r="T138" i="5"/>
  <c r="AG137" i="5"/>
  <c r="AF137" i="5"/>
  <c r="AE137" i="5"/>
  <c r="AD137" i="5"/>
  <c r="AC137" i="5"/>
  <c r="AB137" i="5"/>
  <c r="AA137" i="5"/>
  <c r="Z137" i="5"/>
  <c r="Y137" i="5"/>
  <c r="X137" i="5"/>
  <c r="W137" i="5"/>
  <c r="V137" i="5"/>
  <c r="U137" i="5"/>
  <c r="T137" i="5"/>
  <c r="AG136" i="5"/>
  <c r="AF136" i="5"/>
  <c r="AE136" i="5"/>
  <c r="AD136" i="5"/>
  <c r="AC136" i="5"/>
  <c r="AB136" i="5"/>
  <c r="AA136" i="5"/>
  <c r="Z136" i="5"/>
  <c r="Y136" i="5"/>
  <c r="X136" i="5"/>
  <c r="W136" i="5"/>
  <c r="V136" i="5"/>
  <c r="U136" i="5"/>
  <c r="T136" i="5"/>
  <c r="AG135" i="5"/>
  <c r="AF135" i="5"/>
  <c r="AE135" i="5"/>
  <c r="AD135" i="5"/>
  <c r="AC135" i="5"/>
  <c r="AB135" i="5"/>
  <c r="AA135" i="5"/>
  <c r="Z135" i="5"/>
  <c r="Y135" i="5"/>
  <c r="X135" i="5"/>
  <c r="W135" i="5"/>
  <c r="V135" i="5"/>
  <c r="U135" i="5"/>
  <c r="T135" i="5"/>
  <c r="AG134" i="5"/>
  <c r="AF134" i="5"/>
  <c r="AE134" i="5"/>
  <c r="AD134" i="5"/>
  <c r="AC134" i="5"/>
  <c r="AB134" i="5"/>
  <c r="AA134" i="5"/>
  <c r="Z134" i="5"/>
  <c r="Y134" i="5"/>
  <c r="X134" i="5"/>
  <c r="W134" i="5"/>
  <c r="V134" i="5"/>
  <c r="U134" i="5"/>
  <c r="T134" i="5"/>
  <c r="AG133" i="5"/>
  <c r="AF133" i="5"/>
  <c r="AE133" i="5"/>
  <c r="AD133" i="5"/>
  <c r="AC133" i="5"/>
  <c r="AB133" i="5"/>
  <c r="AA133" i="5"/>
  <c r="Z133" i="5"/>
  <c r="Y133" i="5"/>
  <c r="X133" i="5"/>
  <c r="W133" i="5"/>
  <c r="V133" i="5"/>
  <c r="U133" i="5"/>
  <c r="T133" i="5"/>
  <c r="AG132" i="5"/>
  <c r="AF132" i="5"/>
  <c r="AE132" i="5"/>
  <c r="AD132" i="5"/>
  <c r="AC132" i="5"/>
  <c r="AB132" i="5"/>
  <c r="AA132" i="5"/>
  <c r="Z132" i="5"/>
  <c r="Y132" i="5"/>
  <c r="X132" i="5"/>
  <c r="W132" i="5"/>
  <c r="V132" i="5"/>
  <c r="U132" i="5"/>
  <c r="T132" i="5"/>
  <c r="AG131" i="5"/>
  <c r="AF131" i="5"/>
  <c r="AE131" i="5"/>
  <c r="AD131" i="5"/>
  <c r="AC131" i="5"/>
  <c r="AB131" i="5"/>
  <c r="AA131" i="5"/>
  <c r="Z131" i="5"/>
  <c r="Y131" i="5"/>
  <c r="X131" i="5"/>
  <c r="W131" i="5"/>
  <c r="V131" i="5"/>
  <c r="U131" i="5"/>
  <c r="T131" i="5"/>
  <c r="AG130" i="5"/>
  <c r="AF130" i="5"/>
  <c r="AE130" i="5"/>
  <c r="AD130" i="5"/>
  <c r="AC130" i="5"/>
  <c r="AB130" i="5"/>
  <c r="AA130" i="5"/>
  <c r="Z130" i="5"/>
  <c r="Y130" i="5"/>
  <c r="X130" i="5"/>
  <c r="W130" i="5"/>
  <c r="V130" i="5"/>
  <c r="U130" i="5"/>
  <c r="T130" i="5"/>
  <c r="AG129" i="5"/>
  <c r="AF129" i="5"/>
  <c r="AE129" i="5"/>
  <c r="AD129" i="5"/>
  <c r="AC129" i="5"/>
  <c r="AB129" i="5"/>
  <c r="AA129" i="5"/>
  <c r="Z129" i="5"/>
  <c r="Y129" i="5"/>
  <c r="X129" i="5"/>
  <c r="W129" i="5"/>
  <c r="V129" i="5"/>
  <c r="U129" i="5"/>
  <c r="T129" i="5"/>
  <c r="AG128" i="5"/>
  <c r="AF128" i="5"/>
  <c r="AE128" i="5"/>
  <c r="AD128" i="5"/>
  <c r="AC128" i="5"/>
  <c r="AB128" i="5"/>
  <c r="AA128" i="5"/>
  <c r="Z128" i="5"/>
  <c r="Y128" i="5"/>
  <c r="X128" i="5"/>
  <c r="W128" i="5"/>
  <c r="V128" i="5"/>
  <c r="U128" i="5"/>
  <c r="T128" i="5"/>
  <c r="AG127" i="5"/>
  <c r="AF127" i="5"/>
  <c r="AE127" i="5"/>
  <c r="AD127" i="5"/>
  <c r="AC127" i="5"/>
  <c r="AB127" i="5"/>
  <c r="AA127" i="5"/>
  <c r="Z127" i="5"/>
  <c r="Y127" i="5"/>
  <c r="X127" i="5"/>
  <c r="W127" i="5"/>
  <c r="V127" i="5"/>
  <c r="U127" i="5"/>
  <c r="T127" i="5"/>
  <c r="AG126" i="5"/>
  <c r="AF126" i="5"/>
  <c r="AE126" i="5"/>
  <c r="AD126" i="5"/>
  <c r="AC126" i="5"/>
  <c r="AB126" i="5"/>
  <c r="AA126" i="5"/>
  <c r="Z126" i="5"/>
  <c r="Y126" i="5"/>
  <c r="X126" i="5"/>
  <c r="W126" i="5"/>
  <c r="V126" i="5"/>
  <c r="U126" i="5"/>
  <c r="T126" i="5"/>
  <c r="AG125" i="5"/>
  <c r="AF125" i="5"/>
  <c r="AE125" i="5"/>
  <c r="AD125" i="5"/>
  <c r="AC125" i="5"/>
  <c r="AB125" i="5"/>
  <c r="AA125" i="5"/>
  <c r="Z125" i="5"/>
  <c r="Y125" i="5"/>
  <c r="X125" i="5"/>
  <c r="W125" i="5"/>
  <c r="V125" i="5"/>
  <c r="U125" i="5"/>
  <c r="T125" i="5"/>
  <c r="AG124" i="5"/>
  <c r="AF124" i="5"/>
  <c r="AE124" i="5"/>
  <c r="AD124" i="5"/>
  <c r="AC124" i="5"/>
  <c r="AB124" i="5"/>
  <c r="AA124" i="5"/>
  <c r="Z124" i="5"/>
  <c r="Y124" i="5"/>
  <c r="X124" i="5"/>
  <c r="W124" i="5"/>
  <c r="V124" i="5"/>
  <c r="U124" i="5"/>
  <c r="T124" i="5"/>
  <c r="AG123" i="5"/>
  <c r="AF123" i="5"/>
  <c r="AE123" i="5"/>
  <c r="AD123" i="5"/>
  <c r="AC123" i="5"/>
  <c r="AB123" i="5"/>
  <c r="AA123" i="5"/>
  <c r="Z123" i="5"/>
  <c r="Y123" i="5"/>
  <c r="X123" i="5"/>
  <c r="W123" i="5"/>
  <c r="V123" i="5"/>
  <c r="U123" i="5"/>
  <c r="T123" i="5"/>
  <c r="AG122" i="5"/>
  <c r="AF122" i="5"/>
  <c r="AE122" i="5"/>
  <c r="AD122" i="5"/>
  <c r="AC122" i="5"/>
  <c r="AB122" i="5"/>
  <c r="AA122" i="5"/>
  <c r="Z122" i="5"/>
  <c r="Y122" i="5"/>
  <c r="X122" i="5"/>
  <c r="W122" i="5"/>
  <c r="V122" i="5"/>
  <c r="U122" i="5"/>
  <c r="T122" i="5"/>
  <c r="AG121" i="5"/>
  <c r="AF121" i="5"/>
  <c r="AE121" i="5"/>
  <c r="AD121" i="5"/>
  <c r="AC121" i="5"/>
  <c r="AB121" i="5"/>
  <c r="AA121" i="5"/>
  <c r="Z121" i="5"/>
  <c r="Y121" i="5"/>
  <c r="X121" i="5"/>
  <c r="W121" i="5"/>
  <c r="V121" i="5"/>
  <c r="U121" i="5"/>
  <c r="T121" i="5"/>
  <c r="AG120" i="5"/>
  <c r="AF120" i="5"/>
  <c r="AE120" i="5"/>
  <c r="AD120" i="5"/>
  <c r="AC120" i="5"/>
  <c r="AB120" i="5"/>
  <c r="AA120" i="5"/>
  <c r="Z120" i="5"/>
  <c r="Y120" i="5"/>
  <c r="X120" i="5"/>
  <c r="W120" i="5"/>
  <c r="V120" i="5"/>
  <c r="U120" i="5"/>
  <c r="T120" i="5"/>
  <c r="AG119" i="5"/>
  <c r="AF119" i="5"/>
  <c r="AE119" i="5"/>
  <c r="AD119" i="5"/>
  <c r="AC119" i="5"/>
  <c r="AB119" i="5"/>
  <c r="AA119" i="5"/>
  <c r="Z119" i="5"/>
  <c r="Y119" i="5"/>
  <c r="X119" i="5"/>
  <c r="W119" i="5"/>
  <c r="V119" i="5"/>
  <c r="U119" i="5"/>
  <c r="T119" i="5"/>
  <c r="AG118" i="5"/>
  <c r="AF118" i="5"/>
  <c r="AE118" i="5"/>
  <c r="AD118" i="5"/>
  <c r="AC118" i="5"/>
  <c r="AB118" i="5"/>
  <c r="AA118" i="5"/>
  <c r="Z118" i="5"/>
  <c r="Y118" i="5"/>
  <c r="X118" i="5"/>
  <c r="W118" i="5"/>
  <c r="V118" i="5"/>
  <c r="U118" i="5"/>
  <c r="T118" i="5"/>
  <c r="AG117" i="5"/>
  <c r="AF117" i="5"/>
  <c r="AE117" i="5"/>
  <c r="AD117" i="5"/>
  <c r="AC117" i="5"/>
  <c r="AB117" i="5"/>
  <c r="AA117" i="5"/>
  <c r="Z117" i="5"/>
  <c r="Y117" i="5"/>
  <c r="X117" i="5"/>
  <c r="W117" i="5"/>
  <c r="V117" i="5"/>
  <c r="U117" i="5"/>
  <c r="T117" i="5"/>
  <c r="AG116" i="5"/>
  <c r="AF116" i="5"/>
  <c r="AE116" i="5"/>
  <c r="AD116" i="5"/>
  <c r="AC116" i="5"/>
  <c r="AB116" i="5"/>
  <c r="AA116" i="5"/>
  <c r="Z116" i="5"/>
  <c r="Y116" i="5"/>
  <c r="X116" i="5"/>
  <c r="W116" i="5"/>
  <c r="V116" i="5"/>
  <c r="U116" i="5"/>
  <c r="T116" i="5"/>
  <c r="AG115" i="5"/>
  <c r="AF115" i="5"/>
  <c r="AE115" i="5"/>
  <c r="AD115" i="5"/>
  <c r="AC115" i="5"/>
  <c r="AB115" i="5"/>
  <c r="AA115" i="5"/>
  <c r="Z115" i="5"/>
  <c r="Y115" i="5"/>
  <c r="X115" i="5"/>
  <c r="W115" i="5"/>
  <c r="V115" i="5"/>
  <c r="U115" i="5"/>
  <c r="T115" i="5"/>
  <c r="AG114" i="5"/>
  <c r="AF114" i="5"/>
  <c r="AE114" i="5"/>
  <c r="AD114" i="5"/>
  <c r="AC114" i="5"/>
  <c r="AB114" i="5"/>
  <c r="AA114" i="5"/>
  <c r="Z114" i="5"/>
  <c r="Y114" i="5"/>
  <c r="X114" i="5"/>
  <c r="W114" i="5"/>
  <c r="V114" i="5"/>
  <c r="U114" i="5"/>
  <c r="T114" i="5"/>
  <c r="AG113" i="5"/>
  <c r="AF113" i="5"/>
  <c r="AE113" i="5"/>
  <c r="AD113" i="5"/>
  <c r="AC113" i="5"/>
  <c r="AB113" i="5"/>
  <c r="AA113" i="5"/>
  <c r="Z113" i="5"/>
  <c r="Y113" i="5"/>
  <c r="X113" i="5"/>
  <c r="W113" i="5"/>
  <c r="V113" i="5"/>
  <c r="U113" i="5"/>
  <c r="T113" i="5"/>
  <c r="AG112" i="5"/>
  <c r="AF112" i="5"/>
  <c r="AE112" i="5"/>
  <c r="AD112" i="5"/>
  <c r="AC112" i="5"/>
  <c r="AB112" i="5"/>
  <c r="AA112" i="5"/>
  <c r="Z112" i="5"/>
  <c r="Y112" i="5"/>
  <c r="X112" i="5"/>
  <c r="W112" i="5"/>
  <c r="V112" i="5"/>
  <c r="U112" i="5"/>
  <c r="T112" i="5"/>
  <c r="AG111" i="5"/>
  <c r="AF111" i="5"/>
  <c r="AE111" i="5"/>
  <c r="AD111" i="5"/>
  <c r="AC111" i="5"/>
  <c r="AB111" i="5"/>
  <c r="AA111" i="5"/>
  <c r="Z111" i="5"/>
  <c r="Y111" i="5"/>
  <c r="X111" i="5"/>
  <c r="W111" i="5"/>
  <c r="V111" i="5"/>
  <c r="U111" i="5"/>
  <c r="T111" i="5"/>
  <c r="AG110" i="5"/>
  <c r="AF110" i="5"/>
  <c r="AE110" i="5"/>
  <c r="AD110" i="5"/>
  <c r="AC110" i="5"/>
  <c r="AB110" i="5"/>
  <c r="AA110" i="5"/>
  <c r="Z110" i="5"/>
  <c r="Y110" i="5"/>
  <c r="X110" i="5"/>
  <c r="W110" i="5"/>
  <c r="V110" i="5"/>
  <c r="U110" i="5"/>
  <c r="T110" i="5"/>
  <c r="AG109" i="5"/>
  <c r="AF109" i="5"/>
  <c r="AE109" i="5"/>
  <c r="AD109" i="5"/>
  <c r="AC109" i="5"/>
  <c r="AB109" i="5"/>
  <c r="AA109" i="5"/>
  <c r="Z109" i="5"/>
  <c r="Y109" i="5"/>
  <c r="X109" i="5"/>
  <c r="W109" i="5"/>
  <c r="V109" i="5"/>
  <c r="U109" i="5"/>
  <c r="T109" i="5"/>
  <c r="AG108" i="5"/>
  <c r="AF108" i="5"/>
  <c r="AE108" i="5"/>
  <c r="AD108" i="5"/>
  <c r="AC108" i="5"/>
  <c r="AB108" i="5"/>
  <c r="AA108" i="5"/>
  <c r="Z108" i="5"/>
  <c r="Y108" i="5"/>
  <c r="X108" i="5"/>
  <c r="W108" i="5"/>
  <c r="V108" i="5"/>
  <c r="U108" i="5"/>
  <c r="T108" i="5"/>
  <c r="AG107" i="5"/>
  <c r="AF107" i="5"/>
  <c r="AE107" i="5"/>
  <c r="AD107" i="5"/>
  <c r="AC107" i="5"/>
  <c r="AB107" i="5"/>
  <c r="AA107" i="5"/>
  <c r="Z107" i="5"/>
  <c r="Y107" i="5"/>
  <c r="X107" i="5"/>
  <c r="W107" i="5"/>
  <c r="V107" i="5"/>
  <c r="U107" i="5"/>
  <c r="T107" i="5"/>
  <c r="AG106" i="5"/>
  <c r="AF106" i="5"/>
  <c r="AE106" i="5"/>
  <c r="AD106" i="5"/>
  <c r="AC106" i="5"/>
  <c r="AB106" i="5"/>
  <c r="AA106" i="5"/>
  <c r="Z106" i="5"/>
  <c r="Y106" i="5"/>
  <c r="X106" i="5"/>
  <c r="W106" i="5"/>
  <c r="V106" i="5"/>
  <c r="U106" i="5"/>
  <c r="T106" i="5"/>
  <c r="AG105" i="5"/>
  <c r="AF105" i="5"/>
  <c r="AE105" i="5"/>
  <c r="AD105" i="5"/>
  <c r="AC105" i="5"/>
  <c r="AB105" i="5"/>
  <c r="AA105" i="5"/>
  <c r="Z105" i="5"/>
  <c r="Y105" i="5"/>
  <c r="X105" i="5"/>
  <c r="W105" i="5"/>
  <c r="V105" i="5"/>
  <c r="U105" i="5"/>
  <c r="T105" i="5"/>
  <c r="AG104" i="5"/>
  <c r="AF104" i="5"/>
  <c r="AE104" i="5"/>
  <c r="AD104" i="5"/>
  <c r="AC104" i="5"/>
  <c r="AB104" i="5"/>
  <c r="AA104" i="5"/>
  <c r="Z104" i="5"/>
  <c r="Y104" i="5"/>
  <c r="X104" i="5"/>
  <c r="W104" i="5"/>
  <c r="V104" i="5"/>
  <c r="U104" i="5"/>
  <c r="T104" i="5"/>
  <c r="AG103" i="5"/>
  <c r="AF103" i="5"/>
  <c r="AE103" i="5"/>
  <c r="AD103" i="5"/>
  <c r="AC103" i="5"/>
  <c r="AB103" i="5"/>
  <c r="AA103" i="5"/>
  <c r="Z103" i="5"/>
  <c r="Y103" i="5"/>
  <c r="X103" i="5"/>
  <c r="W103" i="5"/>
  <c r="V103" i="5"/>
  <c r="U103" i="5"/>
  <c r="T103" i="5"/>
  <c r="AG102" i="5"/>
  <c r="AF102" i="5"/>
  <c r="AE102" i="5"/>
  <c r="AD102" i="5"/>
  <c r="AC102" i="5"/>
  <c r="AB102" i="5"/>
  <c r="AA102" i="5"/>
  <c r="Z102" i="5"/>
  <c r="Y102" i="5"/>
  <c r="X102" i="5"/>
  <c r="W102" i="5"/>
  <c r="V102" i="5"/>
  <c r="U102" i="5"/>
  <c r="T102" i="5"/>
  <c r="AG101" i="5"/>
  <c r="AF101" i="5"/>
  <c r="AE101" i="5"/>
  <c r="AD101" i="5"/>
  <c r="AC101" i="5"/>
  <c r="AB101" i="5"/>
  <c r="AA101" i="5"/>
  <c r="Z101" i="5"/>
  <c r="Y101" i="5"/>
  <c r="X101" i="5"/>
  <c r="W101" i="5"/>
  <c r="V101" i="5"/>
  <c r="U101" i="5"/>
  <c r="T101" i="5"/>
  <c r="AG100" i="5"/>
  <c r="AF100" i="5"/>
  <c r="AE100" i="5"/>
  <c r="AD100" i="5"/>
  <c r="AC100" i="5"/>
  <c r="AB100" i="5"/>
  <c r="AA100" i="5"/>
  <c r="Z100" i="5"/>
  <c r="Y100" i="5"/>
  <c r="X100" i="5"/>
  <c r="W100" i="5"/>
  <c r="V100" i="5"/>
  <c r="U100" i="5"/>
  <c r="T100" i="5"/>
  <c r="AG99" i="5"/>
  <c r="AF99" i="5"/>
  <c r="AE99" i="5"/>
  <c r="AD99" i="5"/>
  <c r="AC99" i="5"/>
  <c r="AB99" i="5"/>
  <c r="AA99" i="5"/>
  <c r="Z99" i="5"/>
  <c r="Y99" i="5"/>
  <c r="X99" i="5"/>
  <c r="W99" i="5"/>
  <c r="V99" i="5"/>
  <c r="U99" i="5"/>
  <c r="T99" i="5"/>
  <c r="AG98" i="5"/>
  <c r="AF98" i="5"/>
  <c r="AE98" i="5"/>
  <c r="AD98" i="5"/>
  <c r="AC98" i="5"/>
  <c r="AB98" i="5"/>
  <c r="AA98" i="5"/>
  <c r="Z98" i="5"/>
  <c r="Y98" i="5"/>
  <c r="X98" i="5"/>
  <c r="W98" i="5"/>
  <c r="V98" i="5"/>
  <c r="U98" i="5"/>
  <c r="T98" i="5"/>
  <c r="AG97" i="5"/>
  <c r="AF97" i="5"/>
  <c r="AE97" i="5"/>
  <c r="AD97" i="5"/>
  <c r="AC97" i="5"/>
  <c r="AB97" i="5"/>
  <c r="AA97" i="5"/>
  <c r="Z97" i="5"/>
  <c r="Y97" i="5"/>
  <c r="X97" i="5"/>
  <c r="W97" i="5"/>
  <c r="V97" i="5"/>
  <c r="U97" i="5"/>
  <c r="T97" i="5"/>
  <c r="AG96" i="5"/>
  <c r="AF96" i="5"/>
  <c r="AE96" i="5"/>
  <c r="AD96" i="5"/>
  <c r="AC96" i="5"/>
  <c r="AB96" i="5"/>
  <c r="AA96" i="5"/>
  <c r="Z96" i="5"/>
  <c r="Y96" i="5"/>
  <c r="X96" i="5"/>
  <c r="W96" i="5"/>
  <c r="V96" i="5"/>
  <c r="U96" i="5"/>
  <c r="T96" i="5"/>
  <c r="AG95" i="5"/>
  <c r="AF95" i="5"/>
  <c r="AE95" i="5"/>
  <c r="AD95" i="5"/>
  <c r="AC95" i="5"/>
  <c r="AB95" i="5"/>
  <c r="AA95" i="5"/>
  <c r="Z95" i="5"/>
  <c r="Y95" i="5"/>
  <c r="X95" i="5"/>
  <c r="W95" i="5"/>
  <c r="V95" i="5"/>
  <c r="U95" i="5"/>
  <c r="T95" i="5"/>
  <c r="AG94" i="5"/>
  <c r="AF94" i="5"/>
  <c r="AE94" i="5"/>
  <c r="AD94" i="5"/>
  <c r="AC94" i="5"/>
  <c r="AB94" i="5"/>
  <c r="AA94" i="5"/>
  <c r="Z94" i="5"/>
  <c r="Y94" i="5"/>
  <c r="X94" i="5"/>
  <c r="W94" i="5"/>
  <c r="V94" i="5"/>
  <c r="U94" i="5"/>
  <c r="T94" i="5"/>
  <c r="AG93" i="5"/>
  <c r="AF93" i="5"/>
  <c r="AE93" i="5"/>
  <c r="AD93" i="5"/>
  <c r="AC93" i="5"/>
  <c r="AB93" i="5"/>
  <c r="AA93" i="5"/>
  <c r="Z93" i="5"/>
  <c r="Y93" i="5"/>
  <c r="X93" i="5"/>
  <c r="W93" i="5"/>
  <c r="V93" i="5"/>
  <c r="U93" i="5"/>
  <c r="T93" i="5"/>
  <c r="AG92" i="5"/>
  <c r="AF92" i="5"/>
  <c r="AE92" i="5"/>
  <c r="AD92" i="5"/>
  <c r="AC92" i="5"/>
  <c r="AB92" i="5"/>
  <c r="AA92" i="5"/>
  <c r="Z92" i="5"/>
  <c r="Y92" i="5"/>
  <c r="X92" i="5"/>
  <c r="W92" i="5"/>
  <c r="V92" i="5"/>
  <c r="U92" i="5"/>
  <c r="T92" i="5"/>
  <c r="AG91" i="5"/>
  <c r="AF91" i="5"/>
  <c r="AE91" i="5"/>
  <c r="AD91" i="5"/>
  <c r="AC91" i="5"/>
  <c r="AB91" i="5"/>
  <c r="AA91" i="5"/>
  <c r="Z91" i="5"/>
  <c r="Y91" i="5"/>
  <c r="X91" i="5"/>
  <c r="W91" i="5"/>
  <c r="V91" i="5"/>
  <c r="U91" i="5"/>
  <c r="T91" i="5"/>
  <c r="AG90" i="5"/>
  <c r="AF90" i="5"/>
  <c r="AE90" i="5"/>
  <c r="AD90" i="5"/>
  <c r="AC90" i="5"/>
  <c r="AB90" i="5"/>
  <c r="AA90" i="5"/>
  <c r="Z90" i="5"/>
  <c r="Y90" i="5"/>
  <c r="X90" i="5"/>
  <c r="W90" i="5"/>
  <c r="V90" i="5"/>
  <c r="U90" i="5"/>
  <c r="T90" i="5"/>
  <c r="AG89" i="5"/>
  <c r="AF89" i="5"/>
  <c r="AE89" i="5"/>
  <c r="AD89" i="5"/>
  <c r="AC89" i="5"/>
  <c r="AB89" i="5"/>
  <c r="AA89" i="5"/>
  <c r="Z89" i="5"/>
  <c r="Y89" i="5"/>
  <c r="X89" i="5"/>
  <c r="W89" i="5"/>
  <c r="V89" i="5"/>
  <c r="U89" i="5"/>
  <c r="T89" i="5"/>
  <c r="AG88" i="5"/>
  <c r="AF88" i="5"/>
  <c r="AE88" i="5"/>
  <c r="AD88" i="5"/>
  <c r="AC88" i="5"/>
  <c r="AB88" i="5"/>
  <c r="AA88" i="5"/>
  <c r="Z88" i="5"/>
  <c r="Y88" i="5"/>
  <c r="X88" i="5"/>
  <c r="W88" i="5"/>
  <c r="V88" i="5"/>
  <c r="U88" i="5"/>
  <c r="T88" i="5"/>
  <c r="AG87" i="5"/>
  <c r="AF87" i="5"/>
  <c r="AE87" i="5"/>
  <c r="AD87" i="5"/>
  <c r="AC87" i="5"/>
  <c r="AB87" i="5"/>
  <c r="AA87" i="5"/>
  <c r="Z87" i="5"/>
  <c r="Y87" i="5"/>
  <c r="X87" i="5"/>
  <c r="W87" i="5"/>
  <c r="V87" i="5"/>
  <c r="U87" i="5"/>
  <c r="T87" i="5"/>
  <c r="AG86" i="5"/>
  <c r="AF86" i="5"/>
  <c r="AE86" i="5"/>
  <c r="AD86" i="5"/>
  <c r="AC86" i="5"/>
  <c r="AB86" i="5"/>
  <c r="AA86" i="5"/>
  <c r="Z86" i="5"/>
  <c r="Y86" i="5"/>
  <c r="X86" i="5"/>
  <c r="W86" i="5"/>
  <c r="V86" i="5"/>
  <c r="U86" i="5"/>
  <c r="T86" i="5"/>
  <c r="AG85" i="5"/>
  <c r="AF85" i="5"/>
  <c r="AE85" i="5"/>
  <c r="AD85" i="5"/>
  <c r="AC85" i="5"/>
  <c r="AB85" i="5"/>
  <c r="AA85" i="5"/>
  <c r="Z85" i="5"/>
  <c r="Y85" i="5"/>
  <c r="X85" i="5"/>
  <c r="W85" i="5"/>
  <c r="V85" i="5"/>
  <c r="U85" i="5"/>
  <c r="T85" i="5"/>
  <c r="AG84" i="5"/>
  <c r="AF84" i="5"/>
  <c r="AE84" i="5"/>
  <c r="AD84" i="5"/>
  <c r="AC84" i="5"/>
  <c r="AB84" i="5"/>
  <c r="AA84" i="5"/>
  <c r="Z84" i="5"/>
  <c r="Y84" i="5"/>
  <c r="X84" i="5"/>
  <c r="W84" i="5"/>
  <c r="V84" i="5"/>
  <c r="U84" i="5"/>
  <c r="T84" i="5"/>
  <c r="AG83" i="5"/>
  <c r="AF83" i="5"/>
  <c r="AE83" i="5"/>
  <c r="AD83" i="5"/>
  <c r="AC83" i="5"/>
  <c r="AB83" i="5"/>
  <c r="AA83" i="5"/>
  <c r="Z83" i="5"/>
  <c r="Y83" i="5"/>
  <c r="X83" i="5"/>
  <c r="W83" i="5"/>
  <c r="V83" i="5"/>
  <c r="U83" i="5"/>
  <c r="T83" i="5"/>
  <c r="AG82" i="5"/>
  <c r="AF82" i="5"/>
  <c r="AE82" i="5"/>
  <c r="AD82" i="5"/>
  <c r="AC82" i="5"/>
  <c r="AB82" i="5"/>
  <c r="AA82" i="5"/>
  <c r="Z82" i="5"/>
  <c r="Y82" i="5"/>
  <c r="X82" i="5"/>
  <c r="W82" i="5"/>
  <c r="V82" i="5"/>
  <c r="U82" i="5"/>
  <c r="T82" i="5"/>
  <c r="AG81" i="5"/>
  <c r="AF81" i="5"/>
  <c r="AE81" i="5"/>
  <c r="AD81" i="5"/>
  <c r="AC81" i="5"/>
  <c r="AB81" i="5"/>
  <c r="AA81" i="5"/>
  <c r="Z81" i="5"/>
  <c r="Y81" i="5"/>
  <c r="X81" i="5"/>
  <c r="W81" i="5"/>
  <c r="V81" i="5"/>
  <c r="U81" i="5"/>
  <c r="T81" i="5"/>
  <c r="AG80" i="5"/>
  <c r="AF80" i="5"/>
  <c r="AE80" i="5"/>
  <c r="AD80" i="5"/>
  <c r="AC80" i="5"/>
  <c r="AB80" i="5"/>
  <c r="AA80" i="5"/>
  <c r="Z80" i="5"/>
  <c r="Y80" i="5"/>
  <c r="X80" i="5"/>
  <c r="W80" i="5"/>
  <c r="V80" i="5"/>
  <c r="U80" i="5"/>
  <c r="T80" i="5"/>
  <c r="AG79" i="5"/>
  <c r="AF79" i="5"/>
  <c r="AE79" i="5"/>
  <c r="AD79" i="5"/>
  <c r="AC79" i="5"/>
  <c r="AB79" i="5"/>
  <c r="AA79" i="5"/>
  <c r="Z79" i="5"/>
  <c r="Y79" i="5"/>
  <c r="X79" i="5"/>
  <c r="W79" i="5"/>
  <c r="V79" i="5"/>
  <c r="U79" i="5"/>
  <c r="T79" i="5"/>
  <c r="AG78" i="5"/>
  <c r="AF78" i="5"/>
  <c r="AE78" i="5"/>
  <c r="AD78" i="5"/>
  <c r="AC78" i="5"/>
  <c r="AB78" i="5"/>
  <c r="AA78" i="5"/>
  <c r="Z78" i="5"/>
  <c r="Y78" i="5"/>
  <c r="X78" i="5"/>
  <c r="W78" i="5"/>
  <c r="V78" i="5"/>
  <c r="U78" i="5"/>
  <c r="T78" i="5"/>
  <c r="AG77" i="5"/>
  <c r="AF77" i="5"/>
  <c r="AE77" i="5"/>
  <c r="AD77" i="5"/>
  <c r="AC77" i="5"/>
  <c r="AB77" i="5"/>
  <c r="AA77" i="5"/>
  <c r="Z77" i="5"/>
  <c r="Y77" i="5"/>
  <c r="X77" i="5"/>
  <c r="W77" i="5"/>
  <c r="V77" i="5"/>
  <c r="U77" i="5"/>
  <c r="T77" i="5"/>
  <c r="AG76" i="5"/>
  <c r="AF76" i="5"/>
  <c r="AE76" i="5"/>
  <c r="AD76" i="5"/>
  <c r="AC76" i="5"/>
  <c r="AB76" i="5"/>
  <c r="AA76" i="5"/>
  <c r="Z76" i="5"/>
  <c r="Y76" i="5"/>
  <c r="X76" i="5"/>
  <c r="W76" i="5"/>
  <c r="V76" i="5"/>
  <c r="U76" i="5"/>
  <c r="T76" i="5"/>
  <c r="AG75" i="5"/>
  <c r="AF75" i="5"/>
  <c r="AE75" i="5"/>
  <c r="AD75" i="5"/>
  <c r="AC75" i="5"/>
  <c r="AB75" i="5"/>
  <c r="AA75" i="5"/>
  <c r="Z75" i="5"/>
  <c r="Y75" i="5"/>
  <c r="X75" i="5"/>
  <c r="W75" i="5"/>
  <c r="V75" i="5"/>
  <c r="U75" i="5"/>
  <c r="T75" i="5"/>
  <c r="AG74" i="5"/>
  <c r="AF74" i="5"/>
  <c r="AE74" i="5"/>
  <c r="AD74" i="5"/>
  <c r="AC74" i="5"/>
  <c r="AB74" i="5"/>
  <c r="AA74" i="5"/>
  <c r="Z74" i="5"/>
  <c r="Y74" i="5"/>
  <c r="X74" i="5"/>
  <c r="W74" i="5"/>
  <c r="V74" i="5"/>
  <c r="U74" i="5"/>
  <c r="T74" i="5"/>
  <c r="AG73" i="5"/>
  <c r="AF73" i="5"/>
  <c r="AE73" i="5"/>
  <c r="AD73" i="5"/>
  <c r="AC73" i="5"/>
  <c r="AB73" i="5"/>
  <c r="AA73" i="5"/>
  <c r="Z73" i="5"/>
  <c r="Y73" i="5"/>
  <c r="X73" i="5"/>
  <c r="W73" i="5"/>
  <c r="V73" i="5"/>
  <c r="U73" i="5"/>
  <c r="T73" i="5"/>
  <c r="AG72" i="5"/>
  <c r="AF72" i="5"/>
  <c r="AE72" i="5"/>
  <c r="AD72" i="5"/>
  <c r="AC72" i="5"/>
  <c r="AB72" i="5"/>
  <c r="AA72" i="5"/>
  <c r="Z72" i="5"/>
  <c r="Y72" i="5"/>
  <c r="X72" i="5"/>
  <c r="W72" i="5"/>
  <c r="V72" i="5"/>
  <c r="U72" i="5"/>
  <c r="T72" i="5"/>
  <c r="AG71" i="5"/>
  <c r="AF71" i="5"/>
  <c r="AE71" i="5"/>
  <c r="AD71" i="5"/>
  <c r="AC71" i="5"/>
  <c r="AB71" i="5"/>
  <c r="AA71" i="5"/>
  <c r="Z71" i="5"/>
  <c r="Y71" i="5"/>
  <c r="X71" i="5"/>
  <c r="W71" i="5"/>
  <c r="V71" i="5"/>
  <c r="U71" i="5"/>
  <c r="T71" i="5"/>
  <c r="AG70" i="5"/>
  <c r="AF70" i="5"/>
  <c r="AE70" i="5"/>
  <c r="AD70" i="5"/>
  <c r="AC70" i="5"/>
  <c r="AB70" i="5"/>
  <c r="AA70" i="5"/>
  <c r="Z70" i="5"/>
  <c r="Y70" i="5"/>
  <c r="X70" i="5"/>
  <c r="W70" i="5"/>
  <c r="V70" i="5"/>
  <c r="U70" i="5"/>
  <c r="T70" i="5"/>
  <c r="AG69" i="5"/>
  <c r="AF69" i="5"/>
  <c r="AE69" i="5"/>
  <c r="AD69" i="5"/>
  <c r="AC69" i="5"/>
  <c r="AB69" i="5"/>
  <c r="AA69" i="5"/>
  <c r="Z69" i="5"/>
  <c r="Y69" i="5"/>
  <c r="X69" i="5"/>
  <c r="W69" i="5"/>
  <c r="V69" i="5"/>
  <c r="U69" i="5"/>
  <c r="T69" i="5"/>
  <c r="AG68" i="5"/>
  <c r="AF68" i="5"/>
  <c r="AE68" i="5"/>
  <c r="AD68" i="5"/>
  <c r="AC68" i="5"/>
  <c r="AB68" i="5"/>
  <c r="AA68" i="5"/>
  <c r="Z68" i="5"/>
  <c r="Y68" i="5"/>
  <c r="X68" i="5"/>
  <c r="W68" i="5"/>
  <c r="V68" i="5"/>
  <c r="U68" i="5"/>
  <c r="T68" i="5"/>
  <c r="AG67" i="5"/>
  <c r="AF67" i="5"/>
  <c r="AE67" i="5"/>
  <c r="AD67" i="5"/>
  <c r="AC67" i="5"/>
  <c r="AB67" i="5"/>
  <c r="AA67" i="5"/>
  <c r="Z67" i="5"/>
  <c r="Y67" i="5"/>
  <c r="X67" i="5"/>
  <c r="W67" i="5"/>
  <c r="V67" i="5"/>
  <c r="U67" i="5"/>
  <c r="T67" i="5"/>
  <c r="AG66" i="5"/>
  <c r="AF66" i="5"/>
  <c r="AE66" i="5"/>
  <c r="AD66" i="5"/>
  <c r="AC66" i="5"/>
  <c r="AB66" i="5"/>
  <c r="AA66" i="5"/>
  <c r="Z66" i="5"/>
  <c r="Y66" i="5"/>
  <c r="X66" i="5"/>
  <c r="W66" i="5"/>
  <c r="V66" i="5"/>
  <c r="U66" i="5"/>
  <c r="T66" i="5"/>
  <c r="AG65" i="5"/>
  <c r="AF65" i="5"/>
  <c r="AE65" i="5"/>
  <c r="AD65" i="5"/>
  <c r="AC65" i="5"/>
  <c r="AB65" i="5"/>
  <c r="AA65" i="5"/>
  <c r="Z65" i="5"/>
  <c r="Y65" i="5"/>
  <c r="X65" i="5"/>
  <c r="W65" i="5"/>
  <c r="V65" i="5"/>
  <c r="U65" i="5"/>
  <c r="T65" i="5"/>
  <c r="AG64" i="5"/>
  <c r="AF64" i="5"/>
  <c r="AE64" i="5"/>
  <c r="AD64" i="5"/>
  <c r="AC64" i="5"/>
  <c r="AB64" i="5"/>
  <c r="AA64" i="5"/>
  <c r="Z64" i="5"/>
  <c r="Y64" i="5"/>
  <c r="X64" i="5"/>
  <c r="W64" i="5"/>
  <c r="V64" i="5"/>
  <c r="U64" i="5"/>
  <c r="T64" i="5"/>
  <c r="AG63" i="5"/>
  <c r="AF63" i="5"/>
  <c r="AE63" i="5"/>
  <c r="AD63" i="5"/>
  <c r="AC63" i="5"/>
  <c r="AB63" i="5"/>
  <c r="AA63" i="5"/>
  <c r="Z63" i="5"/>
  <c r="Y63" i="5"/>
  <c r="X63" i="5"/>
  <c r="W63" i="5"/>
  <c r="V63" i="5"/>
  <c r="U63" i="5"/>
  <c r="T63" i="5"/>
  <c r="AG62" i="5"/>
  <c r="AF62" i="5"/>
  <c r="AE62" i="5"/>
  <c r="AD62" i="5"/>
  <c r="AC62" i="5"/>
  <c r="AB62" i="5"/>
  <c r="AA62" i="5"/>
  <c r="Z62" i="5"/>
  <c r="Y62" i="5"/>
  <c r="X62" i="5"/>
  <c r="W62" i="5"/>
  <c r="V62" i="5"/>
  <c r="U62" i="5"/>
  <c r="T62" i="5"/>
  <c r="AG61" i="5"/>
  <c r="AF61" i="5"/>
  <c r="AE61" i="5"/>
  <c r="AD61" i="5"/>
  <c r="AC61" i="5"/>
  <c r="AB61" i="5"/>
  <c r="AA61" i="5"/>
  <c r="Z61" i="5"/>
  <c r="Y61" i="5"/>
  <c r="X61" i="5"/>
  <c r="W61" i="5"/>
  <c r="V61" i="5"/>
  <c r="U61" i="5"/>
  <c r="T61" i="5"/>
  <c r="AG60" i="5"/>
  <c r="AF60" i="5"/>
  <c r="AE60" i="5"/>
  <c r="AD60" i="5"/>
  <c r="AC60" i="5"/>
  <c r="AB60" i="5"/>
  <c r="AA60" i="5"/>
  <c r="Z60" i="5"/>
  <c r="Y60" i="5"/>
  <c r="X60" i="5"/>
  <c r="W60" i="5"/>
  <c r="V60" i="5"/>
  <c r="U60" i="5"/>
  <c r="T60" i="5"/>
  <c r="AG59" i="5"/>
  <c r="AF59" i="5"/>
  <c r="AE59" i="5"/>
  <c r="AD59" i="5"/>
  <c r="AC59" i="5"/>
  <c r="AB59" i="5"/>
  <c r="AA59" i="5"/>
  <c r="Z59" i="5"/>
  <c r="Y59" i="5"/>
  <c r="X59" i="5"/>
  <c r="W59" i="5"/>
  <c r="V59" i="5"/>
  <c r="U59" i="5"/>
  <c r="T59" i="5"/>
  <c r="AG58" i="5"/>
  <c r="AF58" i="5"/>
  <c r="AE58" i="5"/>
  <c r="AD58" i="5"/>
  <c r="AC58" i="5"/>
  <c r="AB58" i="5"/>
  <c r="AA58" i="5"/>
  <c r="Z58" i="5"/>
  <c r="Y58" i="5"/>
  <c r="X58" i="5"/>
  <c r="W58" i="5"/>
  <c r="V58" i="5"/>
  <c r="U58" i="5"/>
  <c r="T58" i="5"/>
  <c r="AG57" i="5"/>
  <c r="AF57" i="5"/>
  <c r="AE57" i="5"/>
  <c r="AD57" i="5"/>
  <c r="AC57" i="5"/>
  <c r="AB57" i="5"/>
  <c r="AA57" i="5"/>
  <c r="Z57" i="5"/>
  <c r="Y57" i="5"/>
  <c r="X57" i="5"/>
  <c r="W57" i="5"/>
  <c r="V57" i="5"/>
  <c r="U57" i="5"/>
  <c r="T57" i="5"/>
  <c r="AG56" i="5"/>
  <c r="AF56" i="5"/>
  <c r="AE56" i="5"/>
  <c r="AD56" i="5"/>
  <c r="AC56" i="5"/>
  <c r="AB56" i="5"/>
  <c r="AA56" i="5"/>
  <c r="Z56" i="5"/>
  <c r="Y56" i="5"/>
  <c r="X56" i="5"/>
  <c r="W56" i="5"/>
  <c r="V56" i="5"/>
  <c r="U56" i="5"/>
  <c r="T56" i="5"/>
  <c r="AG55" i="5"/>
  <c r="AF55" i="5"/>
  <c r="AE55" i="5"/>
  <c r="AD55" i="5"/>
  <c r="AC55" i="5"/>
  <c r="AB55" i="5"/>
  <c r="AA55" i="5"/>
  <c r="Z55" i="5"/>
  <c r="Y55" i="5"/>
  <c r="X55" i="5"/>
  <c r="W55" i="5"/>
  <c r="V55" i="5"/>
  <c r="U55" i="5"/>
  <c r="T55" i="5"/>
  <c r="AG54" i="5"/>
  <c r="AF54" i="5"/>
  <c r="AE54" i="5"/>
  <c r="AD54" i="5"/>
  <c r="AC54" i="5"/>
  <c r="AB54" i="5"/>
  <c r="AA54" i="5"/>
  <c r="Z54" i="5"/>
  <c r="Y54" i="5"/>
  <c r="X54" i="5"/>
  <c r="W54" i="5"/>
  <c r="V54" i="5"/>
  <c r="U54" i="5"/>
  <c r="T54" i="5"/>
  <c r="AG53" i="5"/>
  <c r="AF53" i="5"/>
  <c r="AE53" i="5"/>
  <c r="AD53" i="5"/>
  <c r="AC53" i="5"/>
  <c r="AB53" i="5"/>
  <c r="AA53" i="5"/>
  <c r="Z53" i="5"/>
  <c r="Y53" i="5"/>
  <c r="X53" i="5"/>
  <c r="W53" i="5"/>
  <c r="V53" i="5"/>
  <c r="U53" i="5"/>
  <c r="T53" i="5"/>
  <c r="AG52" i="5"/>
  <c r="AF52" i="5"/>
  <c r="AE52" i="5"/>
  <c r="AD52" i="5"/>
  <c r="AC52" i="5"/>
  <c r="AB52" i="5"/>
  <c r="AA52" i="5"/>
  <c r="Z52" i="5"/>
  <c r="Y52" i="5"/>
  <c r="X52" i="5"/>
  <c r="W52" i="5"/>
  <c r="V52" i="5"/>
  <c r="U52" i="5"/>
  <c r="T52" i="5"/>
  <c r="AG51" i="5"/>
  <c r="AF51" i="5"/>
  <c r="AE51" i="5"/>
  <c r="AD51" i="5"/>
  <c r="AC51" i="5"/>
  <c r="AB51" i="5"/>
  <c r="AA51" i="5"/>
  <c r="Z51" i="5"/>
  <c r="Y51" i="5"/>
  <c r="X51" i="5"/>
  <c r="W51" i="5"/>
  <c r="V51" i="5"/>
  <c r="U51" i="5"/>
  <c r="T51" i="5"/>
  <c r="AG50" i="5"/>
  <c r="AF50" i="5"/>
  <c r="AE50" i="5"/>
  <c r="AD50" i="5"/>
  <c r="AC50" i="5"/>
  <c r="AB50" i="5"/>
  <c r="AA50" i="5"/>
  <c r="Z50" i="5"/>
  <c r="Y50" i="5"/>
  <c r="X50" i="5"/>
  <c r="W50" i="5"/>
  <c r="V50" i="5"/>
  <c r="U50" i="5"/>
  <c r="T50" i="5"/>
  <c r="AG49" i="5"/>
  <c r="AF49" i="5"/>
  <c r="AE49" i="5"/>
  <c r="AD49" i="5"/>
  <c r="AC49" i="5"/>
  <c r="AB49" i="5"/>
  <c r="AA49" i="5"/>
  <c r="Z49" i="5"/>
  <c r="Y49" i="5"/>
  <c r="X49" i="5"/>
  <c r="W49" i="5"/>
  <c r="V49" i="5"/>
  <c r="U49" i="5"/>
  <c r="T49" i="5"/>
  <c r="AG48" i="5"/>
  <c r="AF48" i="5"/>
  <c r="AE48" i="5"/>
  <c r="AD48" i="5"/>
  <c r="AC48" i="5"/>
  <c r="AB48" i="5"/>
  <c r="AA48" i="5"/>
  <c r="Z48" i="5"/>
  <c r="Y48" i="5"/>
  <c r="X48" i="5"/>
  <c r="W48" i="5"/>
  <c r="V48" i="5"/>
  <c r="U48" i="5"/>
  <c r="T48" i="5"/>
  <c r="AG47" i="5"/>
  <c r="AF47" i="5"/>
  <c r="AE47" i="5"/>
  <c r="AD47" i="5"/>
  <c r="AC47" i="5"/>
  <c r="AB47" i="5"/>
  <c r="AA47" i="5"/>
  <c r="Z47" i="5"/>
  <c r="Y47" i="5"/>
  <c r="X47" i="5"/>
  <c r="W47" i="5"/>
  <c r="V47" i="5"/>
  <c r="U47" i="5"/>
  <c r="T47" i="5"/>
  <c r="AG46" i="5"/>
  <c r="AF46" i="5"/>
  <c r="AE46" i="5"/>
  <c r="AD46" i="5"/>
  <c r="AC46" i="5"/>
  <c r="AB46" i="5"/>
  <c r="AA46" i="5"/>
  <c r="Z46" i="5"/>
  <c r="Y46" i="5"/>
  <c r="X46" i="5"/>
  <c r="W46" i="5"/>
  <c r="V46" i="5"/>
  <c r="U46" i="5"/>
  <c r="T46" i="5"/>
  <c r="AG45" i="5"/>
  <c r="AF45" i="5"/>
  <c r="AE45" i="5"/>
  <c r="AD45" i="5"/>
  <c r="AC45" i="5"/>
  <c r="AB45" i="5"/>
  <c r="AA45" i="5"/>
  <c r="Z45" i="5"/>
  <c r="Y45" i="5"/>
  <c r="X45" i="5"/>
  <c r="W45" i="5"/>
  <c r="V45" i="5"/>
  <c r="U45" i="5"/>
  <c r="T45" i="5"/>
  <c r="AG44" i="5"/>
  <c r="AF44" i="5"/>
  <c r="AE44" i="5"/>
  <c r="AD44" i="5"/>
  <c r="AC44" i="5"/>
  <c r="AB44" i="5"/>
  <c r="AA44" i="5"/>
  <c r="Z44" i="5"/>
  <c r="Y44" i="5"/>
  <c r="X44" i="5"/>
  <c r="W44" i="5"/>
  <c r="V44" i="5"/>
  <c r="U44" i="5"/>
  <c r="T44" i="5"/>
  <c r="AG43" i="5"/>
  <c r="AF43" i="5"/>
  <c r="AE43" i="5"/>
  <c r="AD43" i="5"/>
  <c r="AC43" i="5"/>
  <c r="AB43" i="5"/>
  <c r="AA43" i="5"/>
  <c r="Z43" i="5"/>
  <c r="Y43" i="5"/>
  <c r="X43" i="5"/>
  <c r="W43" i="5"/>
  <c r="V43" i="5"/>
  <c r="U43" i="5"/>
  <c r="T43" i="5"/>
  <c r="AG42" i="5"/>
  <c r="AF42" i="5"/>
  <c r="AE42" i="5"/>
  <c r="AD42" i="5"/>
  <c r="AC42" i="5"/>
  <c r="AB42" i="5"/>
  <c r="AA42" i="5"/>
  <c r="Z42" i="5"/>
  <c r="Y42" i="5"/>
  <c r="X42" i="5"/>
  <c r="W42" i="5"/>
  <c r="V42" i="5"/>
  <c r="U42" i="5"/>
  <c r="T42" i="5"/>
  <c r="AG41" i="5"/>
  <c r="AF41" i="5"/>
  <c r="AE41" i="5"/>
  <c r="AD41" i="5"/>
  <c r="AC41" i="5"/>
  <c r="AB41" i="5"/>
  <c r="AA41" i="5"/>
  <c r="Z41" i="5"/>
  <c r="Y41" i="5"/>
  <c r="X41" i="5"/>
  <c r="W41" i="5"/>
  <c r="V41" i="5"/>
  <c r="U41" i="5"/>
  <c r="T41" i="5"/>
  <c r="AG40" i="5"/>
  <c r="AF40" i="5"/>
  <c r="AE40" i="5"/>
  <c r="AD40" i="5"/>
  <c r="AC40" i="5"/>
  <c r="AB40" i="5"/>
  <c r="AA40" i="5"/>
  <c r="Z40" i="5"/>
  <c r="Y40" i="5"/>
  <c r="X40" i="5"/>
  <c r="W40" i="5"/>
  <c r="V40" i="5"/>
  <c r="U40" i="5"/>
  <c r="T40" i="5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AG38" i="5"/>
  <c r="AF38" i="5"/>
  <c r="AE38" i="5"/>
  <c r="AD38" i="5"/>
  <c r="AC38" i="5"/>
  <c r="AB38" i="5"/>
  <c r="AA38" i="5"/>
  <c r="Z38" i="5"/>
  <c r="Y38" i="5"/>
  <c r="X38" i="5"/>
  <c r="W38" i="5"/>
  <c r="V38" i="5"/>
  <c r="U38" i="5"/>
  <c r="T38" i="5"/>
  <c r="AG37" i="5"/>
  <c r="AF37" i="5"/>
  <c r="AE37" i="5"/>
  <c r="AD37" i="5"/>
  <c r="AC37" i="5"/>
  <c r="AB37" i="5"/>
  <c r="AA37" i="5"/>
  <c r="Z37" i="5"/>
  <c r="Y37" i="5"/>
  <c r="X37" i="5"/>
  <c r="W37" i="5"/>
  <c r="V37" i="5"/>
  <c r="U37" i="5"/>
  <c r="T37" i="5"/>
  <c r="AG36" i="5"/>
  <c r="AF36" i="5"/>
  <c r="AE36" i="5"/>
  <c r="AD36" i="5"/>
  <c r="AC36" i="5"/>
  <c r="AB36" i="5"/>
  <c r="AA36" i="5"/>
  <c r="Z36" i="5"/>
  <c r="Y36" i="5"/>
  <c r="X36" i="5"/>
  <c r="W36" i="5"/>
  <c r="V36" i="5"/>
  <c r="U36" i="5"/>
  <c r="T36" i="5"/>
  <c r="AG35" i="5"/>
  <c r="AF35" i="5"/>
  <c r="AE35" i="5"/>
  <c r="AD35" i="5"/>
  <c r="AC35" i="5"/>
  <c r="AB35" i="5"/>
  <c r="AA35" i="5"/>
  <c r="Z35" i="5"/>
  <c r="Y35" i="5"/>
  <c r="X35" i="5"/>
  <c r="W35" i="5"/>
  <c r="V35" i="5"/>
  <c r="U35" i="5"/>
  <c r="T35" i="5"/>
  <c r="AG34" i="5"/>
  <c r="AF34" i="5"/>
  <c r="AE34" i="5"/>
  <c r="AD34" i="5"/>
  <c r="AC34" i="5"/>
  <c r="AB34" i="5"/>
  <c r="AA34" i="5"/>
  <c r="Z34" i="5"/>
  <c r="Y34" i="5"/>
  <c r="X34" i="5"/>
  <c r="W34" i="5"/>
  <c r="V34" i="5"/>
  <c r="U34" i="5"/>
  <c r="T34" i="5"/>
  <c r="AG33" i="5"/>
  <c r="AF33" i="5"/>
  <c r="AE33" i="5"/>
  <c r="AD33" i="5"/>
  <c r="AC33" i="5"/>
  <c r="AB33" i="5"/>
  <c r="AA33" i="5"/>
  <c r="Z33" i="5"/>
  <c r="Y33" i="5"/>
  <c r="X33" i="5"/>
  <c r="W33" i="5"/>
  <c r="V33" i="5"/>
  <c r="U33" i="5"/>
  <c r="T33" i="5"/>
  <c r="AG32" i="5"/>
  <c r="AF32" i="5"/>
  <c r="AE32" i="5"/>
  <c r="AD32" i="5"/>
  <c r="AC32" i="5"/>
  <c r="AB32" i="5"/>
  <c r="AA32" i="5"/>
  <c r="Z32" i="5"/>
  <c r="Y32" i="5"/>
  <c r="X32" i="5"/>
  <c r="W32" i="5"/>
  <c r="V32" i="5"/>
  <c r="U32" i="5"/>
  <c r="T32" i="5"/>
  <c r="AG31" i="5"/>
  <c r="AF31" i="5"/>
  <c r="AE31" i="5"/>
  <c r="AD31" i="5"/>
  <c r="AC31" i="5"/>
  <c r="AB31" i="5"/>
  <c r="AA31" i="5"/>
  <c r="Z31" i="5"/>
  <c r="Y31" i="5"/>
  <c r="X31" i="5"/>
  <c r="W31" i="5"/>
  <c r="V31" i="5"/>
  <c r="U31" i="5"/>
  <c r="T31" i="5"/>
  <c r="AG30" i="5"/>
  <c r="AF30" i="5"/>
  <c r="AE30" i="5"/>
  <c r="AD30" i="5"/>
  <c r="AC30" i="5"/>
  <c r="AB30" i="5"/>
  <c r="AA30" i="5"/>
  <c r="Z30" i="5"/>
  <c r="Y30" i="5"/>
  <c r="X30" i="5"/>
  <c r="W30" i="5"/>
  <c r="V30" i="5"/>
  <c r="U30" i="5"/>
  <c r="T30" i="5"/>
  <c r="AG29" i="5"/>
  <c r="AF29" i="5"/>
  <c r="AE29" i="5"/>
  <c r="AD29" i="5"/>
  <c r="AC29" i="5"/>
  <c r="AB29" i="5"/>
  <c r="AA29" i="5"/>
  <c r="Z29" i="5"/>
  <c r="Y29" i="5"/>
  <c r="X29" i="5"/>
  <c r="W29" i="5"/>
  <c r="V29" i="5"/>
  <c r="U29" i="5"/>
  <c r="T29" i="5"/>
  <c r="AG28" i="5"/>
  <c r="AF28" i="5"/>
  <c r="AE28" i="5"/>
  <c r="AD28" i="5"/>
  <c r="AC28" i="5"/>
  <c r="AB28" i="5"/>
  <c r="AA28" i="5"/>
  <c r="Z28" i="5"/>
  <c r="Y28" i="5"/>
  <c r="X28" i="5"/>
  <c r="W28" i="5"/>
  <c r="V28" i="5"/>
  <c r="U28" i="5"/>
  <c r="T28" i="5"/>
  <c r="AG27" i="5"/>
  <c r="AF27" i="5"/>
  <c r="AE27" i="5"/>
  <c r="AD27" i="5"/>
  <c r="AC27" i="5"/>
  <c r="AB27" i="5"/>
  <c r="AA27" i="5"/>
  <c r="Z27" i="5"/>
  <c r="Y27" i="5"/>
  <c r="X27" i="5"/>
  <c r="W27" i="5"/>
  <c r="V27" i="5"/>
  <c r="U27" i="5"/>
  <c r="T27" i="5"/>
  <c r="AG26" i="5"/>
  <c r="AF26" i="5"/>
  <c r="AE26" i="5"/>
  <c r="AD26" i="5"/>
  <c r="AC26" i="5"/>
  <c r="AB26" i="5"/>
  <c r="AA26" i="5"/>
  <c r="Z26" i="5"/>
  <c r="Y26" i="5"/>
  <c r="X26" i="5"/>
  <c r="W26" i="5"/>
  <c r="V26" i="5"/>
  <c r="U26" i="5"/>
  <c r="T26" i="5"/>
  <c r="AG25" i="5"/>
  <c r="AF25" i="5"/>
  <c r="AE25" i="5"/>
  <c r="AD25" i="5"/>
  <c r="AC25" i="5"/>
  <c r="AB25" i="5"/>
  <c r="AA25" i="5"/>
  <c r="Z25" i="5"/>
  <c r="Y25" i="5"/>
  <c r="X25" i="5"/>
  <c r="W25" i="5"/>
  <c r="V25" i="5"/>
  <c r="U25" i="5"/>
  <c r="T25" i="5"/>
  <c r="AG24" i="5"/>
  <c r="AF24" i="5"/>
  <c r="AE24" i="5"/>
  <c r="AD24" i="5"/>
  <c r="AC24" i="5"/>
  <c r="AB24" i="5"/>
  <c r="AA24" i="5"/>
  <c r="Z24" i="5"/>
  <c r="Y24" i="5"/>
  <c r="X24" i="5"/>
  <c r="W24" i="5"/>
  <c r="V24" i="5"/>
  <c r="U24" i="5"/>
  <c r="T24" i="5"/>
  <c r="AG23" i="5"/>
  <c r="AF23" i="5"/>
  <c r="AE23" i="5"/>
  <c r="AD23" i="5"/>
  <c r="AC23" i="5"/>
  <c r="AB23" i="5"/>
  <c r="AA23" i="5"/>
  <c r="Z23" i="5"/>
  <c r="Y23" i="5"/>
  <c r="X23" i="5"/>
  <c r="W23" i="5"/>
  <c r="V23" i="5"/>
  <c r="U23" i="5"/>
  <c r="T23" i="5"/>
  <c r="AG22" i="5"/>
  <c r="AF22" i="5"/>
  <c r="AE22" i="5"/>
  <c r="AD22" i="5"/>
  <c r="AC22" i="5"/>
  <c r="AB22" i="5"/>
  <c r="AA22" i="5"/>
  <c r="Z22" i="5"/>
  <c r="Y22" i="5"/>
  <c r="X22" i="5"/>
  <c r="W22" i="5"/>
  <c r="V22" i="5"/>
  <c r="U22" i="5"/>
  <c r="T22" i="5"/>
  <c r="AG21" i="5"/>
  <c r="AF21" i="5"/>
  <c r="AE21" i="5"/>
  <c r="AD21" i="5"/>
  <c r="AC21" i="5"/>
  <c r="AB21" i="5"/>
  <c r="AA21" i="5"/>
  <c r="Z21" i="5"/>
  <c r="Y21" i="5"/>
  <c r="X21" i="5"/>
  <c r="W21" i="5"/>
  <c r="V21" i="5"/>
  <c r="U21" i="5"/>
  <c r="T21" i="5"/>
  <c r="AG20" i="5"/>
  <c r="AF20" i="5"/>
  <c r="AE20" i="5"/>
  <c r="AD20" i="5"/>
  <c r="AC20" i="5"/>
  <c r="AB20" i="5"/>
  <c r="AA20" i="5"/>
  <c r="Z20" i="5"/>
  <c r="Y20" i="5"/>
  <c r="X20" i="5"/>
  <c r="W20" i="5"/>
  <c r="V20" i="5"/>
  <c r="U20" i="5"/>
  <c r="T20" i="5"/>
  <c r="AG19" i="5"/>
  <c r="AF19" i="5"/>
  <c r="AE19" i="5"/>
  <c r="AD19" i="5"/>
  <c r="AC19" i="5"/>
  <c r="AB19" i="5"/>
  <c r="AA19" i="5"/>
  <c r="Z19" i="5"/>
  <c r="Y19" i="5"/>
  <c r="X19" i="5"/>
  <c r="W19" i="5"/>
  <c r="V19" i="5"/>
  <c r="U19" i="5"/>
  <c r="T19" i="5"/>
  <c r="AG18" i="5"/>
  <c r="AF18" i="5"/>
  <c r="AE18" i="5"/>
  <c r="AD18" i="5"/>
  <c r="AC18" i="5"/>
  <c r="AB18" i="5"/>
  <c r="AA18" i="5"/>
  <c r="Z18" i="5"/>
  <c r="Y18" i="5"/>
  <c r="X18" i="5"/>
  <c r="W18" i="5"/>
  <c r="V18" i="5"/>
  <c r="U18" i="5"/>
  <c r="T18" i="5"/>
  <c r="AG17" i="5"/>
  <c r="AF17" i="5"/>
  <c r="AE17" i="5"/>
  <c r="AD17" i="5"/>
  <c r="AC17" i="5"/>
  <c r="AB17" i="5"/>
  <c r="AA17" i="5"/>
  <c r="Z17" i="5"/>
  <c r="Y17" i="5"/>
  <c r="X17" i="5"/>
  <c r="W17" i="5"/>
  <c r="V17" i="5"/>
  <c r="U17" i="5"/>
  <c r="T17" i="5"/>
  <c r="AG16" i="5"/>
  <c r="AF16" i="5"/>
  <c r="AE16" i="5"/>
  <c r="AD16" i="5"/>
  <c r="AC16" i="5"/>
  <c r="AB16" i="5"/>
  <c r="AA16" i="5"/>
  <c r="Z16" i="5"/>
  <c r="Y16" i="5"/>
  <c r="X16" i="5"/>
  <c r="W16" i="5"/>
  <c r="V16" i="5"/>
  <c r="U16" i="5"/>
  <c r="T16" i="5"/>
  <c r="AG15" i="5"/>
  <c r="AF15" i="5"/>
  <c r="AE15" i="5"/>
  <c r="AD15" i="5"/>
  <c r="AC15" i="5"/>
  <c r="AB15" i="5"/>
  <c r="AA15" i="5"/>
  <c r="Z15" i="5"/>
  <c r="Y15" i="5"/>
  <c r="X15" i="5"/>
  <c r="W15" i="5"/>
  <c r="V15" i="5"/>
  <c r="U15" i="5"/>
  <c r="T15" i="5"/>
  <c r="AG14" i="5"/>
  <c r="AF14" i="5"/>
  <c r="AE14" i="5"/>
  <c r="AD14" i="5"/>
  <c r="AC14" i="5"/>
  <c r="AB14" i="5"/>
  <c r="AA14" i="5"/>
  <c r="Z14" i="5"/>
  <c r="Y14" i="5"/>
  <c r="X14" i="5"/>
  <c r="W14" i="5"/>
  <c r="V14" i="5"/>
  <c r="U14" i="5"/>
  <c r="T14" i="5"/>
  <c r="AG13" i="5"/>
  <c r="AF13" i="5"/>
  <c r="AE13" i="5"/>
  <c r="AD13" i="5"/>
  <c r="AC13" i="5"/>
  <c r="AB13" i="5"/>
  <c r="AA13" i="5"/>
  <c r="Z13" i="5"/>
  <c r="Y13" i="5"/>
  <c r="X13" i="5"/>
  <c r="W13" i="5"/>
  <c r="V13" i="5"/>
  <c r="U13" i="5"/>
  <c r="T13" i="5"/>
  <c r="AG12" i="5"/>
  <c r="AF12" i="5"/>
  <c r="AE12" i="5"/>
  <c r="AD12" i="5"/>
  <c r="AC12" i="5"/>
  <c r="AB12" i="5"/>
  <c r="AA12" i="5"/>
  <c r="Z12" i="5"/>
  <c r="Y12" i="5"/>
  <c r="X12" i="5"/>
  <c r="W12" i="5"/>
  <c r="V12" i="5"/>
  <c r="U12" i="5"/>
  <c r="T12" i="5"/>
  <c r="AG11" i="5"/>
  <c r="AF11" i="5"/>
  <c r="AE11" i="5"/>
  <c r="AD11" i="5"/>
  <c r="AC11" i="5"/>
  <c r="AB11" i="5"/>
  <c r="AA11" i="5"/>
  <c r="Z11" i="5"/>
  <c r="Y11" i="5"/>
  <c r="X11" i="5"/>
  <c r="W11" i="5"/>
  <c r="V11" i="5"/>
  <c r="U11" i="5"/>
  <c r="T11" i="5"/>
  <c r="AG10" i="5"/>
  <c r="AF10" i="5"/>
  <c r="AE10" i="5"/>
  <c r="AD10" i="5"/>
  <c r="AC10" i="5"/>
  <c r="AB10" i="5"/>
  <c r="AA10" i="5"/>
  <c r="Z10" i="5"/>
  <c r="Y10" i="5"/>
  <c r="X10" i="5"/>
  <c r="W10" i="5"/>
  <c r="V10" i="5"/>
  <c r="U10" i="5"/>
  <c r="T10" i="5"/>
  <c r="AG9" i="5"/>
  <c r="AF9" i="5"/>
  <c r="AE9" i="5"/>
  <c r="AD9" i="5"/>
  <c r="AC9" i="5"/>
  <c r="AB9" i="5"/>
  <c r="AA9" i="5"/>
  <c r="Z9" i="5"/>
  <c r="Y9" i="5"/>
  <c r="X9" i="5"/>
  <c r="W9" i="5"/>
  <c r="V9" i="5"/>
  <c r="U9" i="5"/>
  <c r="T9" i="5"/>
  <c r="AG8" i="5"/>
  <c r="AF8" i="5"/>
  <c r="AE8" i="5"/>
  <c r="AD8" i="5"/>
  <c r="AC8" i="5"/>
  <c r="AB8" i="5"/>
  <c r="AA8" i="5"/>
  <c r="Z8" i="5"/>
  <c r="Y8" i="5"/>
  <c r="X8" i="5"/>
  <c r="W8" i="5"/>
  <c r="V8" i="5"/>
  <c r="U8" i="5"/>
  <c r="T8" i="5"/>
  <c r="AG7" i="5"/>
  <c r="AF7" i="5"/>
  <c r="AE7" i="5"/>
  <c r="AD7" i="5"/>
  <c r="AC7" i="5"/>
  <c r="AB7" i="5"/>
  <c r="AA7" i="5"/>
  <c r="Z7" i="5"/>
  <c r="Y7" i="5"/>
  <c r="X7" i="5"/>
  <c r="W7" i="5"/>
  <c r="V7" i="5"/>
  <c r="U7" i="5"/>
  <c r="T7" i="5"/>
  <c r="AG2007" i="5"/>
  <c r="AF2007" i="5"/>
  <c r="AE2007" i="5"/>
  <c r="AD2007" i="5"/>
  <c r="AC2007" i="5"/>
  <c r="AB2007" i="5"/>
  <c r="AA2007" i="5"/>
  <c r="Z2007" i="5"/>
  <c r="Y2007" i="5"/>
  <c r="X2007" i="5"/>
  <c r="W2007" i="5"/>
  <c r="V2007" i="5"/>
  <c r="U2007" i="5"/>
  <c r="T2007" i="5"/>
  <c r="D2007" i="5"/>
  <c r="F2007" i="5"/>
  <c r="E2007" i="5"/>
  <c r="G2007" i="5"/>
  <c r="H2007" i="5"/>
  <c r="I2007" i="5"/>
  <c r="J2007" i="5"/>
  <c r="K2007" i="5"/>
  <c r="M2007" i="5"/>
  <c r="N2007" i="5"/>
  <c r="O2007" i="5"/>
  <c r="P2007" i="5"/>
  <c r="B34" i="5"/>
  <c r="B33" i="5"/>
  <c r="B9" i="5" l="1"/>
  <c r="B30" i="5"/>
  <c r="B21" i="5"/>
  <c r="B23" i="5"/>
  <c r="B25" i="5"/>
  <c r="B27" i="5"/>
  <c r="B17" i="5"/>
  <c r="B19" i="5"/>
  <c r="B15" i="5"/>
  <c r="B13" i="5"/>
  <c r="B11" i="5"/>
  <c r="X6" i="3" l="1"/>
  <c r="Y5" i="3"/>
  <c r="K132" i="6"/>
  <c r="K131" i="6"/>
  <c r="K130" i="6"/>
  <c r="K129" i="6"/>
  <c r="K128" i="6"/>
  <c r="K127" i="6"/>
  <c r="K126" i="6"/>
  <c r="K125" i="6"/>
  <c r="K124" i="6"/>
  <c r="K123" i="6"/>
  <c r="K122" i="6"/>
  <c r="K121" i="6"/>
  <c r="K120" i="6"/>
  <c r="K119" i="6"/>
  <c r="K118" i="6"/>
  <c r="K117" i="6"/>
  <c r="K116" i="6"/>
  <c r="K115" i="6"/>
  <c r="K114" i="6"/>
  <c r="K113" i="6"/>
  <c r="K112" i="6"/>
  <c r="K111" i="6"/>
  <c r="K110" i="6"/>
  <c r="K109" i="6"/>
  <c r="K108" i="6"/>
  <c r="K107" i="6"/>
  <c r="K106" i="6"/>
  <c r="K105" i="6"/>
  <c r="K104" i="6"/>
  <c r="K103" i="6"/>
  <c r="K102" i="6"/>
  <c r="K101" i="6"/>
  <c r="K100" i="6"/>
  <c r="K99" i="6"/>
  <c r="K98" i="6"/>
  <c r="K97" i="6"/>
  <c r="K96" i="6"/>
  <c r="K95" i="6"/>
  <c r="K94" i="6"/>
  <c r="K93" i="6"/>
  <c r="K92" i="6"/>
  <c r="K91" i="6"/>
  <c r="K90" i="6"/>
  <c r="K89" i="6"/>
  <c r="K88" i="6"/>
  <c r="K87" i="6"/>
  <c r="K86" i="6"/>
  <c r="K85" i="6"/>
  <c r="K84" i="6"/>
  <c r="K83" i="6"/>
  <c r="K82" i="6"/>
  <c r="K81" i="6"/>
  <c r="K80" i="6"/>
  <c r="K79" i="6"/>
  <c r="K78" i="6"/>
  <c r="K77" i="6"/>
  <c r="K76" i="6"/>
  <c r="K75" i="6"/>
  <c r="K74" i="6"/>
  <c r="K73" i="6"/>
  <c r="K72" i="6"/>
  <c r="K71" i="6"/>
  <c r="K70" i="6"/>
  <c r="K69" i="6"/>
  <c r="K68" i="6"/>
  <c r="K67" i="6"/>
  <c r="K66" i="6"/>
  <c r="K65" i="6"/>
  <c r="K64" i="6"/>
  <c r="K63" i="6"/>
  <c r="K62" i="6"/>
  <c r="K61" i="6"/>
  <c r="K60" i="6"/>
  <c r="K59" i="6"/>
  <c r="K58" i="6"/>
  <c r="K57" i="6"/>
  <c r="K56" i="6"/>
  <c r="K55" i="6"/>
  <c r="K54" i="6"/>
  <c r="K53" i="6"/>
  <c r="K52" i="6"/>
  <c r="K51" i="6"/>
  <c r="K50" i="6"/>
  <c r="K49" i="6"/>
  <c r="K48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AJ66" i="6" l="1"/>
  <c r="AI66" i="6"/>
  <c r="AH66" i="6"/>
  <c r="AJ67" i="6"/>
  <c r="AI67" i="6"/>
  <c r="AH67" i="6"/>
  <c r="AJ64" i="6"/>
  <c r="AI64" i="6"/>
  <c r="AH64" i="6"/>
  <c r="AJ65" i="6"/>
  <c r="AI65" i="6"/>
  <c r="AH65" i="6"/>
  <c r="AJ62" i="6"/>
  <c r="AI62" i="6"/>
  <c r="AH62" i="6"/>
  <c r="AJ63" i="6"/>
  <c r="AI63" i="6"/>
  <c r="AH63" i="6"/>
  <c r="AJ60" i="6"/>
  <c r="AI60" i="6"/>
  <c r="AH60" i="6"/>
  <c r="AJ61" i="6"/>
  <c r="AI61" i="6"/>
  <c r="AH61" i="6"/>
  <c r="AJ58" i="6"/>
  <c r="AI58" i="6"/>
  <c r="AH58" i="6"/>
  <c r="AJ59" i="6"/>
  <c r="AI59" i="6"/>
  <c r="AH59" i="6"/>
  <c r="AJ111" i="6"/>
  <c r="AI111" i="6"/>
  <c r="AH111" i="6"/>
  <c r="AJ110" i="6"/>
  <c r="AI110" i="6"/>
  <c r="AH110" i="6"/>
  <c r="AJ109" i="6"/>
  <c r="AI109" i="6"/>
  <c r="AH109" i="6"/>
  <c r="AJ108" i="6"/>
  <c r="AI108" i="6"/>
  <c r="AH108" i="6"/>
  <c r="AJ106" i="6"/>
  <c r="AI106" i="6"/>
  <c r="AH106" i="6"/>
  <c r="AJ105" i="6"/>
  <c r="AI105" i="6"/>
  <c r="AH105" i="6"/>
  <c r="AJ107" i="6"/>
  <c r="AI107" i="6"/>
  <c r="AH107" i="6"/>
  <c r="AJ104" i="6"/>
  <c r="AI104" i="6"/>
  <c r="AH104" i="6"/>
  <c r="AJ91" i="6"/>
  <c r="AI91" i="6"/>
  <c r="AH91" i="6"/>
  <c r="AJ103" i="6"/>
  <c r="AI103" i="6"/>
  <c r="AH103" i="6"/>
  <c r="AJ90" i="6"/>
  <c r="AI90" i="6"/>
  <c r="AH90" i="6"/>
  <c r="AJ101" i="6"/>
  <c r="AI101" i="6"/>
  <c r="AH101" i="6"/>
  <c r="AJ88" i="6"/>
  <c r="AI88" i="6"/>
  <c r="AH88" i="6"/>
  <c r="AJ102" i="6"/>
  <c r="AI102" i="6"/>
  <c r="AH102" i="6"/>
  <c r="AJ89" i="6"/>
  <c r="AI89" i="6"/>
  <c r="AH89" i="6"/>
  <c r="AJ99" i="6"/>
  <c r="AI99" i="6"/>
  <c r="AH99" i="6"/>
  <c r="AJ87" i="6"/>
  <c r="AI87" i="6"/>
  <c r="AH87" i="6"/>
  <c r="AJ98" i="6"/>
  <c r="AI98" i="6"/>
  <c r="AH98" i="6"/>
  <c r="AJ86" i="6"/>
  <c r="AI86" i="6"/>
  <c r="AH86" i="6"/>
  <c r="AJ97" i="6"/>
  <c r="AI97" i="6"/>
  <c r="AH97" i="6"/>
  <c r="AJ85" i="6"/>
  <c r="AI85" i="6"/>
  <c r="AH85" i="6"/>
  <c r="AJ96" i="6"/>
  <c r="AI96" i="6"/>
  <c r="AH96" i="6"/>
  <c r="AJ84" i="6"/>
  <c r="AI84" i="6"/>
  <c r="AH84" i="6"/>
  <c r="AJ95" i="6"/>
  <c r="AI95" i="6"/>
  <c r="AH95" i="6"/>
  <c r="AJ100" i="6"/>
  <c r="AI100" i="6"/>
  <c r="AH100" i="6"/>
  <c r="AJ94" i="6"/>
  <c r="AI94" i="6"/>
  <c r="AH94" i="6"/>
  <c r="AJ93" i="6"/>
  <c r="AI93" i="6"/>
  <c r="AH93" i="6"/>
  <c r="AJ92" i="6"/>
  <c r="AI92" i="6"/>
  <c r="AH92" i="6"/>
  <c r="AJ78" i="6"/>
  <c r="AI78" i="6"/>
  <c r="AH78" i="6"/>
  <c r="AJ83" i="6"/>
  <c r="AI83" i="6"/>
  <c r="AH83" i="6"/>
  <c r="AJ77" i="6"/>
  <c r="AI77" i="6"/>
  <c r="AH77" i="6"/>
  <c r="AJ76" i="6"/>
  <c r="AI76" i="6"/>
  <c r="AH76" i="6"/>
  <c r="AJ80" i="6"/>
  <c r="AI80" i="6"/>
  <c r="AH80" i="6"/>
  <c r="AJ75" i="6"/>
  <c r="AI75" i="6"/>
  <c r="AH75" i="6"/>
  <c r="AJ79" i="6"/>
  <c r="AI79" i="6"/>
  <c r="AH79" i="6"/>
  <c r="AJ73" i="6"/>
  <c r="AI73" i="6"/>
  <c r="AH73" i="6"/>
  <c r="AJ71" i="6"/>
  <c r="AI71" i="6"/>
  <c r="AH71" i="6"/>
  <c r="AJ72" i="6"/>
  <c r="AI72" i="6"/>
  <c r="AH72" i="6"/>
  <c r="AJ12" i="6"/>
  <c r="AI12" i="6"/>
  <c r="AH12" i="6"/>
  <c r="AJ70" i="6"/>
  <c r="AI70" i="6"/>
  <c r="AH70" i="6"/>
  <c r="AJ57" i="6"/>
  <c r="AI57" i="6"/>
  <c r="AH57" i="6"/>
  <c r="AJ52" i="6"/>
  <c r="AI52" i="6"/>
  <c r="AH52" i="6"/>
  <c r="AJ54" i="6"/>
  <c r="AI54" i="6"/>
  <c r="AH54" i="6"/>
  <c r="AJ69" i="6"/>
  <c r="AI69" i="6"/>
  <c r="AH69" i="6"/>
  <c r="AJ49" i="6"/>
  <c r="AI49" i="6"/>
  <c r="AH49" i="6"/>
  <c r="AJ40" i="6"/>
  <c r="AI40" i="6"/>
  <c r="AH40" i="6"/>
  <c r="AJ43" i="6"/>
  <c r="AI43" i="6"/>
  <c r="AH43" i="6"/>
  <c r="AJ42" i="6"/>
  <c r="AI42" i="6"/>
  <c r="AH42" i="6"/>
  <c r="AJ41" i="6"/>
  <c r="AI41" i="6"/>
  <c r="AH41" i="6"/>
  <c r="AJ68" i="6"/>
  <c r="AI68" i="6"/>
  <c r="AH68" i="6"/>
  <c r="AJ37" i="6"/>
  <c r="AI37" i="6"/>
  <c r="AH37" i="6"/>
  <c r="AJ74" i="6"/>
  <c r="AI74" i="6"/>
  <c r="AH74" i="6"/>
  <c r="AJ19" i="6"/>
  <c r="AI19" i="6"/>
  <c r="AH19" i="6"/>
  <c r="AJ9" i="6"/>
  <c r="AI9" i="6"/>
  <c r="AH9" i="6"/>
  <c r="AJ6" i="6"/>
  <c r="AI6" i="6"/>
  <c r="AH6" i="6"/>
  <c r="AJ10" i="6"/>
  <c r="AI10" i="6"/>
  <c r="AH10" i="6"/>
  <c r="AJ30" i="6"/>
  <c r="AI30" i="6"/>
  <c r="AH30" i="6"/>
  <c r="AJ21" i="6"/>
  <c r="AI21" i="6"/>
  <c r="AH21" i="6"/>
  <c r="AJ53" i="6"/>
  <c r="AI53" i="6"/>
  <c r="AH53" i="6"/>
  <c r="AJ31" i="6"/>
  <c r="AI31" i="6"/>
  <c r="AH31" i="6"/>
  <c r="AJ22" i="6"/>
  <c r="AI22" i="6"/>
  <c r="AH22" i="6"/>
  <c r="AJ47" i="6"/>
  <c r="AI47" i="6"/>
  <c r="AH47" i="6"/>
  <c r="AJ35" i="6"/>
  <c r="AI35" i="6"/>
  <c r="AH35" i="6"/>
  <c r="AJ24" i="6"/>
  <c r="AI24" i="6"/>
  <c r="AH24" i="6"/>
  <c r="AJ82" i="6"/>
  <c r="AI82" i="6"/>
  <c r="AH82" i="6"/>
  <c r="AJ81" i="6"/>
  <c r="AI81" i="6"/>
  <c r="AH81" i="6"/>
  <c r="AJ51" i="6"/>
  <c r="AI51" i="6"/>
  <c r="AH51" i="6"/>
  <c r="AJ39" i="6"/>
  <c r="AI39" i="6"/>
  <c r="AH39" i="6"/>
  <c r="AJ29" i="6"/>
  <c r="AI29" i="6"/>
  <c r="AH29" i="6"/>
  <c r="AJ20" i="6"/>
  <c r="AI20" i="6"/>
  <c r="AH20" i="6"/>
  <c r="AJ13" i="6"/>
  <c r="AI13" i="6"/>
  <c r="AH13" i="6"/>
  <c r="AJ27" i="6"/>
  <c r="AI27" i="6"/>
  <c r="AH27" i="6"/>
  <c r="AJ32" i="6"/>
  <c r="AI32" i="6"/>
  <c r="AH32" i="6"/>
  <c r="AJ16" i="6"/>
  <c r="AI16" i="6"/>
  <c r="AH16" i="6"/>
  <c r="AJ46" i="6"/>
  <c r="AI46" i="6"/>
  <c r="AH46" i="6"/>
  <c r="AJ50" i="6"/>
  <c r="AI50" i="6"/>
  <c r="AH50" i="6"/>
  <c r="AJ34" i="6"/>
  <c r="AI34" i="6"/>
  <c r="AH34" i="6"/>
  <c r="AJ38" i="6"/>
  <c r="AI38" i="6"/>
  <c r="AH38" i="6"/>
  <c r="AJ28" i="6"/>
  <c r="AI28" i="6"/>
  <c r="AH28" i="6"/>
  <c r="AJ18" i="6"/>
  <c r="AI18" i="6"/>
  <c r="AH18" i="6"/>
  <c r="AJ7" i="6"/>
  <c r="AI7" i="6"/>
  <c r="AH7" i="6"/>
  <c r="AJ5" i="6"/>
  <c r="AI5" i="6"/>
  <c r="AH5" i="6"/>
  <c r="AJ11" i="6"/>
  <c r="AI11" i="6"/>
  <c r="AH11" i="6"/>
  <c r="AJ55" i="6"/>
  <c r="AI55" i="6"/>
  <c r="AH55" i="6"/>
  <c r="AJ44" i="6"/>
  <c r="AI44" i="6"/>
  <c r="AH44" i="6"/>
  <c r="AJ26" i="6"/>
  <c r="AI26" i="6"/>
  <c r="AH26" i="6"/>
  <c r="AJ15" i="6"/>
  <c r="AI15" i="6"/>
  <c r="AH15" i="6"/>
  <c r="AJ113" i="6"/>
  <c r="AI113" i="6"/>
  <c r="AH113" i="6"/>
  <c r="AJ48" i="6"/>
  <c r="AI48" i="6"/>
  <c r="AH48" i="6"/>
  <c r="AJ36" i="6"/>
  <c r="AI36" i="6"/>
  <c r="AH36" i="6"/>
  <c r="AJ25" i="6"/>
  <c r="AI25" i="6"/>
  <c r="AH25" i="6"/>
  <c r="AJ17" i="6"/>
  <c r="AI17" i="6"/>
  <c r="AH17" i="6"/>
  <c r="AJ8" i="6"/>
  <c r="AI8" i="6"/>
  <c r="AH8" i="6"/>
  <c r="AJ3" i="6"/>
  <c r="AI3" i="6"/>
  <c r="AH3" i="6"/>
  <c r="AJ4" i="6"/>
  <c r="AI4" i="6"/>
  <c r="AH4" i="6"/>
  <c r="AJ56" i="6"/>
  <c r="AI56" i="6"/>
  <c r="AH56" i="6"/>
  <c r="AJ45" i="6"/>
  <c r="AI45" i="6"/>
  <c r="AH45" i="6"/>
  <c r="AJ33" i="6"/>
  <c r="AI33" i="6"/>
  <c r="AH33" i="6"/>
  <c r="AJ23" i="6"/>
  <c r="AI23" i="6"/>
  <c r="AH23" i="6"/>
  <c r="AJ14" i="6"/>
  <c r="AI14" i="6"/>
  <c r="AH14" i="6"/>
  <c r="AJ112" i="6"/>
  <c r="AI112" i="6"/>
  <c r="AH112" i="6"/>
  <c r="L4" i="1"/>
  <c r="M4" i="1" s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21" i="4"/>
  <c r="U2" i="2" a="1"/>
  <c r="U2" i="2" s="1"/>
  <c r="I2" i="2" a="1"/>
  <c r="I2" i="2" s="1"/>
  <c r="C2" i="2" a="1"/>
  <c r="C2" i="2" s="1"/>
  <c r="F2" i="2" a="1"/>
  <c r="F2" i="2" s="1"/>
  <c r="L2" i="2" a="1"/>
  <c r="L2" i="2" s="1"/>
  <c r="O2" i="2" a="1"/>
  <c r="O2" i="2" s="1"/>
  <c r="R2" i="2" a="1"/>
  <c r="R2" i="2" s="1"/>
  <c r="AG5" i="3"/>
  <c r="AP15" i="3"/>
  <c r="AP14" i="3"/>
  <c r="AP13" i="3"/>
  <c r="AP12" i="3"/>
  <c r="AP11" i="3"/>
  <c r="AP10" i="3"/>
  <c r="AP9" i="3"/>
  <c r="AP8" i="3"/>
  <c r="AP7" i="3"/>
  <c r="AP6" i="3"/>
  <c r="AP5" i="3"/>
  <c r="AP19" i="3"/>
  <c r="AP18" i="3"/>
  <c r="AP17" i="3"/>
  <c r="AP16" i="3"/>
  <c r="AN6" i="3"/>
  <c r="C5" i="3"/>
  <c r="B6" i="3"/>
  <c r="C6" i="3" s="1"/>
  <c r="J5" i="3"/>
  <c r="AF6" i="3"/>
  <c r="AF7" i="3" s="1"/>
  <c r="AF8" i="3" s="1"/>
  <c r="AF9" i="3" s="1"/>
  <c r="AF10" i="3" s="1"/>
  <c r="AF11" i="3" s="1"/>
  <c r="AF12" i="3" s="1"/>
  <c r="AF13" i="3" s="1"/>
  <c r="AF14" i="3" s="1"/>
  <c r="AF15" i="3" s="1"/>
  <c r="AF16" i="3" s="1"/>
  <c r="AF17" i="3" s="1"/>
  <c r="AF18" i="3" s="1"/>
  <c r="AF19" i="3" s="1"/>
  <c r="AF20" i="3" s="1"/>
  <c r="AF21" i="3" s="1"/>
  <c r="AF22" i="3" s="1"/>
  <c r="AF23" i="3" s="1"/>
  <c r="AF24" i="3" s="1"/>
  <c r="AF25" i="3" s="1"/>
  <c r="AF26" i="3" s="1"/>
  <c r="AF27" i="3" s="1"/>
  <c r="AF28" i="3" s="1"/>
  <c r="AF29" i="3" s="1"/>
  <c r="AF30" i="3" s="1"/>
  <c r="AF31" i="3" s="1"/>
  <c r="AF32" i="3" s="1"/>
  <c r="AF33" i="3" s="1"/>
  <c r="AF34" i="3" s="1"/>
  <c r="AF35" i="3" s="1"/>
  <c r="AF36" i="3" s="1"/>
  <c r="AF37" i="3" s="1"/>
  <c r="AF38" i="3" s="1"/>
  <c r="AF39" i="3" s="1"/>
  <c r="AF40" i="3" s="1"/>
  <c r="AF41" i="3" s="1"/>
  <c r="AF42" i="3" s="1"/>
  <c r="AF43" i="3" s="1"/>
  <c r="AF44" i="3" s="1"/>
  <c r="AF45" i="3" s="1"/>
  <c r="AF46" i="3" s="1"/>
  <c r="AF47" i="3" s="1"/>
  <c r="AF48" i="3" s="1"/>
  <c r="AF49" i="3" s="1"/>
  <c r="AF50" i="3" s="1"/>
  <c r="AF51" i="3" s="1"/>
  <c r="AF52" i="3" s="1"/>
  <c r="AF53" i="3" s="1"/>
  <c r="AF54" i="3" s="1"/>
  <c r="I6" i="3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J52" i="3" s="1"/>
  <c r="Q5" i="3"/>
  <c r="P6" i="3"/>
  <c r="P7" i="3" s="1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P21" i="3" s="1"/>
  <c r="P22" i="3" s="1"/>
  <c r="P23" i="3" s="1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69" i="3" s="1"/>
  <c r="P70" i="3" s="1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P85" i="3" l="1"/>
  <c r="AF55" i="3"/>
  <c r="AN7" i="3"/>
  <c r="I53" i="3"/>
  <c r="B7" i="3"/>
  <c r="J6" i="3"/>
  <c r="J7" i="3"/>
  <c r="AG6" i="3"/>
  <c r="J22" i="3"/>
  <c r="J23" i="3"/>
  <c r="J8" i="3"/>
  <c r="J40" i="3"/>
  <c r="J9" i="3"/>
  <c r="J10" i="3"/>
  <c r="J42" i="3"/>
  <c r="J11" i="3"/>
  <c r="J30" i="3"/>
  <c r="AG7" i="3"/>
  <c r="AG8" i="3"/>
  <c r="J16" i="3"/>
  <c r="J32" i="3"/>
  <c r="J48" i="3"/>
  <c r="J47" i="3"/>
  <c r="J17" i="3"/>
  <c r="J49" i="3"/>
  <c r="J25" i="3"/>
  <c r="J26" i="3"/>
  <c r="J27" i="3"/>
  <c r="J14" i="3"/>
  <c r="J15" i="3"/>
  <c r="AG9" i="3"/>
  <c r="J33" i="3"/>
  <c r="AG10" i="3"/>
  <c r="J18" i="3"/>
  <c r="J34" i="3"/>
  <c r="J50" i="3"/>
  <c r="J39" i="3"/>
  <c r="J24" i="3"/>
  <c r="J41" i="3"/>
  <c r="J43" i="3"/>
  <c r="J46" i="3"/>
  <c r="J31" i="3"/>
  <c r="AG21" i="3"/>
  <c r="J19" i="3"/>
  <c r="J35" i="3"/>
  <c r="J51" i="3"/>
  <c r="AG22" i="3"/>
  <c r="J20" i="3"/>
  <c r="J36" i="3"/>
  <c r="J21" i="3"/>
  <c r="J37" i="3"/>
  <c r="J38" i="3"/>
  <c r="J12" i="3"/>
  <c r="J28" i="3"/>
  <c r="J44" i="3"/>
  <c r="J13" i="3"/>
  <c r="J29" i="3"/>
  <c r="J45" i="3"/>
  <c r="AG23" i="3"/>
  <c r="AG39" i="3"/>
  <c r="AG55" i="3"/>
  <c r="AG37" i="3"/>
  <c r="AG54" i="3"/>
  <c r="AG24" i="3"/>
  <c r="AG40" i="3"/>
  <c r="AG25" i="3"/>
  <c r="AG41" i="3"/>
  <c r="AG11" i="3"/>
  <c r="AG27" i="3"/>
  <c r="AG43" i="3"/>
  <c r="AG12" i="3"/>
  <c r="AG28" i="3"/>
  <c r="AG44" i="3"/>
  <c r="AG42" i="3"/>
  <c r="AG13" i="3"/>
  <c r="AG29" i="3"/>
  <c r="AG45" i="3"/>
  <c r="AG53" i="3"/>
  <c r="AG26" i="3"/>
  <c r="AG14" i="3"/>
  <c r="AG30" i="3"/>
  <c r="AG46" i="3"/>
  <c r="AG15" i="3"/>
  <c r="AG31" i="3"/>
  <c r="AG47" i="3"/>
  <c r="AG38" i="3"/>
  <c r="AG16" i="3"/>
  <c r="AG32" i="3"/>
  <c r="AG48" i="3"/>
  <c r="AG17" i="3"/>
  <c r="AG33" i="3"/>
  <c r="AG49" i="3"/>
  <c r="AG18" i="3"/>
  <c r="AG34" i="3"/>
  <c r="AG50" i="3"/>
  <c r="AG19" i="3"/>
  <c r="AG35" i="3"/>
  <c r="AG51" i="3"/>
  <c r="AG20" i="3"/>
  <c r="AG36" i="3"/>
  <c r="AG52" i="3"/>
  <c r="Q63" i="3"/>
  <c r="Q79" i="3"/>
  <c r="Q62" i="3"/>
  <c r="Q16" i="3"/>
  <c r="Q32" i="3"/>
  <c r="Q48" i="3"/>
  <c r="Q64" i="3"/>
  <c r="Q80" i="3"/>
  <c r="Q14" i="3"/>
  <c r="Q17" i="3"/>
  <c r="Q33" i="3"/>
  <c r="Q49" i="3"/>
  <c r="Q65" i="3"/>
  <c r="Q81" i="3"/>
  <c r="Q50" i="3"/>
  <c r="Q66" i="3"/>
  <c r="Q82" i="3"/>
  <c r="Q19" i="3"/>
  <c r="Q35" i="3"/>
  <c r="Q51" i="3"/>
  <c r="Q67" i="3"/>
  <c r="Q83" i="3"/>
  <c r="Q20" i="3"/>
  <c r="Q36" i="3"/>
  <c r="Q52" i="3"/>
  <c r="Q68" i="3"/>
  <c r="Q84" i="3"/>
  <c r="Q30" i="3"/>
  <c r="Q18" i="3"/>
  <c r="Q85" i="3"/>
  <c r="Q47" i="3"/>
  <c r="Q22" i="3"/>
  <c r="Q38" i="3"/>
  <c r="Q54" i="3"/>
  <c r="Q70" i="3"/>
  <c r="Q31" i="3"/>
  <c r="Q7" i="3"/>
  <c r="Q23" i="3"/>
  <c r="Q39" i="3"/>
  <c r="Q55" i="3"/>
  <c r="Q71" i="3"/>
  <c r="Q8" i="3"/>
  <c r="Q24" i="3"/>
  <c r="Q40" i="3"/>
  <c r="Q56" i="3"/>
  <c r="Q72" i="3"/>
  <c r="Q34" i="3"/>
  <c r="Q6" i="3"/>
  <c r="Q9" i="3"/>
  <c r="Q25" i="3"/>
  <c r="Q41" i="3"/>
  <c r="Q57" i="3"/>
  <c r="Q73" i="3"/>
  <c r="Q46" i="3"/>
  <c r="Q37" i="3"/>
  <c r="Q10" i="3"/>
  <c r="Q26" i="3"/>
  <c r="Q42" i="3"/>
  <c r="Q58" i="3"/>
  <c r="Q74" i="3"/>
  <c r="Q78" i="3"/>
  <c r="Q21" i="3"/>
  <c r="Q11" i="3"/>
  <c r="Q27" i="3"/>
  <c r="Q43" i="3"/>
  <c r="Q59" i="3"/>
  <c r="Q75" i="3"/>
  <c r="Q15" i="3"/>
  <c r="Q69" i="3"/>
  <c r="Q12" i="3"/>
  <c r="Q28" i="3"/>
  <c r="Q44" i="3"/>
  <c r="Q60" i="3"/>
  <c r="Q76" i="3"/>
  <c r="Q53" i="3"/>
  <c r="Q13" i="3"/>
  <c r="Q29" i="3"/>
  <c r="Q45" i="3"/>
  <c r="Q61" i="3"/>
  <c r="Q77" i="3"/>
  <c r="AN8" i="3" l="1"/>
  <c r="S8" i="3"/>
  <c r="L7" i="3"/>
  <c r="L23" i="3"/>
  <c r="L41" i="3"/>
  <c r="L39" i="3"/>
  <c r="L9" i="3"/>
  <c r="S38" i="3"/>
  <c r="S70" i="3"/>
  <c r="S22" i="3"/>
  <c r="S69" i="3"/>
  <c r="S53" i="3"/>
  <c r="S21" i="3"/>
  <c r="S5" i="3"/>
  <c r="L38" i="3"/>
  <c r="L22" i="3"/>
  <c r="L6" i="3"/>
  <c r="AI19" i="3"/>
  <c r="AI45" i="3"/>
  <c r="AI24" i="3"/>
  <c r="S68" i="3"/>
  <c r="L36" i="3"/>
  <c r="AF56" i="3"/>
  <c r="AI55" i="3"/>
  <c r="L43" i="3"/>
  <c r="L40" i="3"/>
  <c r="S76" i="3"/>
  <c r="AI50" i="3"/>
  <c r="AI29" i="3"/>
  <c r="AI8" i="3"/>
  <c r="S52" i="3"/>
  <c r="L20" i="3"/>
  <c r="L34" i="3"/>
  <c r="S31" i="3"/>
  <c r="S77" i="3"/>
  <c r="L13" i="3"/>
  <c r="L27" i="3"/>
  <c r="L24" i="3"/>
  <c r="AI34" i="3"/>
  <c r="AI13" i="3"/>
  <c r="AI39" i="3"/>
  <c r="S36" i="3"/>
  <c r="S82" i="3"/>
  <c r="L18" i="3"/>
  <c r="S15" i="3"/>
  <c r="S61" i="3"/>
  <c r="S72" i="3"/>
  <c r="L11" i="3"/>
  <c r="L8" i="3"/>
  <c r="L28" i="3"/>
  <c r="AI47" i="3"/>
  <c r="AI18" i="3"/>
  <c r="AI44" i="3"/>
  <c r="AI23" i="3"/>
  <c r="S20" i="3"/>
  <c r="S66" i="3"/>
  <c r="L48" i="3"/>
  <c r="S45" i="3"/>
  <c r="S75" i="3"/>
  <c r="S73" i="3"/>
  <c r="S84" i="3"/>
  <c r="S46" i="3"/>
  <c r="AI21" i="3"/>
  <c r="L12" i="3"/>
  <c r="AI49" i="3"/>
  <c r="AI28" i="3"/>
  <c r="AI7" i="3"/>
  <c r="L37" i="3"/>
  <c r="S50" i="3"/>
  <c r="S56" i="3"/>
  <c r="L32" i="3"/>
  <c r="S29" i="3"/>
  <c r="S59" i="3"/>
  <c r="S57" i="3"/>
  <c r="P86" i="3"/>
  <c r="S85" i="3"/>
  <c r="J53" i="3"/>
  <c r="C7" i="3"/>
  <c r="D7" i="3" s="1"/>
  <c r="B8" i="3"/>
  <c r="E8" i="3" s="1"/>
  <c r="AA5" i="3" l="1"/>
  <c r="Z5" i="3"/>
  <c r="R77" i="3"/>
  <c r="R61" i="3"/>
  <c r="R45" i="3"/>
  <c r="R29" i="3"/>
  <c r="R13" i="3"/>
  <c r="R53" i="3"/>
  <c r="R76" i="3"/>
  <c r="R60" i="3"/>
  <c r="R44" i="3"/>
  <c r="R28" i="3"/>
  <c r="R12" i="3"/>
  <c r="R69" i="3"/>
  <c r="R15" i="3"/>
  <c r="R75" i="3"/>
  <c r="R59" i="3"/>
  <c r="R43" i="3"/>
  <c r="R27" i="3"/>
  <c r="R11" i="3"/>
  <c r="R21" i="3"/>
  <c r="R78" i="3"/>
  <c r="R74" i="3"/>
  <c r="R58" i="3"/>
  <c r="R42" i="3"/>
  <c r="R26" i="3"/>
  <c r="R10" i="3"/>
  <c r="R37" i="3"/>
  <c r="R46" i="3"/>
  <c r="R73" i="3"/>
  <c r="R57" i="3"/>
  <c r="R41" i="3"/>
  <c r="R25" i="3"/>
  <c r="R9" i="3"/>
  <c r="R6" i="3"/>
  <c r="R34" i="3"/>
  <c r="R72" i="3"/>
  <c r="R56" i="3"/>
  <c r="R40" i="3"/>
  <c r="R24" i="3"/>
  <c r="R8" i="3"/>
  <c r="R71" i="3"/>
  <c r="R55" i="3"/>
  <c r="R39" i="3"/>
  <c r="R23" i="3"/>
  <c r="R7" i="3"/>
  <c r="R31" i="3"/>
  <c r="R70" i="3"/>
  <c r="R54" i="3"/>
  <c r="R38" i="3"/>
  <c r="R22" i="3"/>
  <c r="R47" i="3"/>
  <c r="R85" i="3"/>
  <c r="R18" i="3"/>
  <c r="R30" i="3"/>
  <c r="R84" i="3"/>
  <c r="R68" i="3"/>
  <c r="R52" i="3"/>
  <c r="R36" i="3"/>
  <c r="R20" i="3"/>
  <c r="R83" i="3"/>
  <c r="R67" i="3"/>
  <c r="R51" i="3"/>
  <c r="R35" i="3"/>
  <c r="R19" i="3"/>
  <c r="R82" i="3"/>
  <c r="R66" i="3"/>
  <c r="R50" i="3"/>
  <c r="R81" i="3"/>
  <c r="R65" i="3"/>
  <c r="R49" i="3"/>
  <c r="R33" i="3"/>
  <c r="R17" i="3"/>
  <c r="R14" i="3"/>
  <c r="R80" i="3"/>
  <c r="R64" i="3"/>
  <c r="R48" i="3"/>
  <c r="R32" i="3"/>
  <c r="R16" i="3"/>
  <c r="R62" i="3"/>
  <c r="R79" i="3"/>
  <c r="R63" i="3"/>
  <c r="AH52" i="3"/>
  <c r="AH36" i="3"/>
  <c r="AH20" i="3"/>
  <c r="AH51" i="3"/>
  <c r="AH35" i="3"/>
  <c r="AH19" i="3"/>
  <c r="AH50" i="3"/>
  <c r="AH34" i="3"/>
  <c r="AH18" i="3"/>
  <c r="AH49" i="3"/>
  <c r="AH33" i="3"/>
  <c r="AH17" i="3"/>
  <c r="AH48" i="3"/>
  <c r="AH32" i="3"/>
  <c r="AH16" i="3"/>
  <c r="AH38" i="3"/>
  <c r="AH47" i="3"/>
  <c r="AH31" i="3"/>
  <c r="AH15" i="3"/>
  <c r="AH46" i="3"/>
  <c r="AH30" i="3"/>
  <c r="AH14" i="3"/>
  <c r="AH26" i="3"/>
  <c r="AH53" i="3"/>
  <c r="AH45" i="3"/>
  <c r="AH29" i="3"/>
  <c r="AH13" i="3"/>
  <c r="AH42" i="3"/>
  <c r="AH44" i="3"/>
  <c r="AH28" i="3"/>
  <c r="AH12" i="3"/>
  <c r="AH43" i="3"/>
  <c r="AH27" i="3"/>
  <c r="AH11" i="3"/>
  <c r="AH41" i="3"/>
  <c r="AH25" i="3"/>
  <c r="AH40" i="3"/>
  <c r="AH24" i="3"/>
  <c r="AH54" i="3"/>
  <c r="AH37" i="3"/>
  <c r="AH55" i="3"/>
  <c r="AH39" i="3"/>
  <c r="AH23" i="3"/>
  <c r="K45" i="3"/>
  <c r="K29" i="3"/>
  <c r="K13" i="3"/>
  <c r="K44" i="3"/>
  <c r="K28" i="3"/>
  <c r="K12" i="3"/>
  <c r="K38" i="3"/>
  <c r="K37" i="3"/>
  <c r="K21" i="3"/>
  <c r="K36" i="3"/>
  <c r="K20" i="3"/>
  <c r="AH22" i="3"/>
  <c r="K51" i="3"/>
  <c r="K35" i="3"/>
  <c r="K19" i="3"/>
  <c r="AH21" i="3"/>
  <c r="K31" i="3"/>
  <c r="K46" i="3"/>
  <c r="K43" i="3"/>
  <c r="K41" i="3"/>
  <c r="K24" i="3"/>
  <c r="K39" i="3"/>
  <c r="K50" i="3"/>
  <c r="K34" i="3"/>
  <c r="K18" i="3"/>
  <c r="AH10" i="3"/>
  <c r="K33" i="3"/>
  <c r="AH9" i="3"/>
  <c r="K15" i="3"/>
  <c r="K14" i="3"/>
  <c r="K27" i="3"/>
  <c r="K26" i="3"/>
  <c r="K25" i="3"/>
  <c r="K49" i="3"/>
  <c r="K17" i="3"/>
  <c r="K47" i="3"/>
  <c r="K48" i="3"/>
  <c r="K32" i="3"/>
  <c r="K16" i="3"/>
  <c r="AH8" i="3"/>
  <c r="AH7" i="3"/>
  <c r="K30" i="3"/>
  <c r="K11" i="3"/>
  <c r="K42" i="3"/>
  <c r="K10" i="3"/>
  <c r="K9" i="3"/>
  <c r="K40" i="3"/>
  <c r="K8" i="3"/>
  <c r="K23" i="3"/>
  <c r="K22" i="3"/>
  <c r="AH6" i="3"/>
  <c r="K7" i="3"/>
  <c r="K6" i="3"/>
  <c r="R5" i="3"/>
  <c r="K52" i="3"/>
  <c r="K5" i="3"/>
  <c r="D6" i="3"/>
  <c r="D5" i="3"/>
  <c r="AH5" i="3"/>
  <c r="AI27" i="3"/>
  <c r="AI6" i="3"/>
  <c r="E6" i="3"/>
  <c r="L51" i="3"/>
  <c r="S48" i="3"/>
  <c r="AI32" i="3"/>
  <c r="AI11" i="3"/>
  <c r="AI5" i="3"/>
  <c r="L35" i="3"/>
  <c r="S32" i="3"/>
  <c r="AI26" i="3"/>
  <c r="AI10" i="3"/>
  <c r="S67" i="3"/>
  <c r="S81" i="3"/>
  <c r="L33" i="3"/>
  <c r="S14" i="3"/>
  <c r="AI36" i="3"/>
  <c r="AI15" i="3"/>
  <c r="AI41" i="3"/>
  <c r="L10" i="3"/>
  <c r="S35" i="3"/>
  <c r="S49" i="3"/>
  <c r="L31" i="3"/>
  <c r="S28" i="3"/>
  <c r="AI51" i="3"/>
  <c r="AI30" i="3"/>
  <c r="AI35" i="3"/>
  <c r="AI40" i="3"/>
  <c r="L52" i="3"/>
  <c r="S17" i="3"/>
  <c r="S63" i="3"/>
  <c r="AI54" i="3"/>
  <c r="L45" i="3"/>
  <c r="AI25" i="3"/>
  <c r="AI31" i="3"/>
  <c r="L26" i="3"/>
  <c r="AI53" i="3"/>
  <c r="AI48" i="3"/>
  <c r="S37" i="3"/>
  <c r="E5" i="3"/>
  <c r="AI14" i="3"/>
  <c r="AI46" i="3"/>
  <c r="E7" i="3"/>
  <c r="AI52" i="3"/>
  <c r="AI20" i="3"/>
  <c r="S23" i="3"/>
  <c r="AN9" i="3"/>
  <c r="AI37" i="3"/>
  <c r="S13" i="3"/>
  <c r="AI22" i="3"/>
  <c r="L21" i="3"/>
  <c r="S16" i="3"/>
  <c r="S64" i="3"/>
  <c r="AI38" i="3"/>
  <c r="AI16" i="3"/>
  <c r="AI17" i="3"/>
  <c r="L16" i="3"/>
  <c r="S80" i="3"/>
  <c r="AI43" i="3"/>
  <c r="L19" i="3"/>
  <c r="S27" i="3"/>
  <c r="S43" i="3"/>
  <c r="AI33" i="3"/>
  <c r="L46" i="3"/>
  <c r="S41" i="3"/>
  <c r="AI12" i="3"/>
  <c r="L5" i="3"/>
  <c r="AI42" i="3"/>
  <c r="S18" i="3"/>
  <c r="S34" i="3"/>
  <c r="S25" i="3"/>
  <c r="S26" i="3"/>
  <c r="S55" i="3"/>
  <c r="L49" i="3"/>
  <c r="P87" i="3"/>
  <c r="S86" i="3"/>
  <c r="Q86" i="3"/>
  <c r="S12" i="3"/>
  <c r="S58" i="3"/>
  <c r="L29" i="3"/>
  <c r="S24" i="3"/>
  <c r="L15" i="3"/>
  <c r="S44" i="3"/>
  <c r="S54" i="3"/>
  <c r="S79" i="3"/>
  <c r="S30" i="3"/>
  <c r="L47" i="3"/>
  <c r="L42" i="3"/>
  <c r="S9" i="3"/>
  <c r="AF57" i="3"/>
  <c r="AI56" i="3"/>
  <c r="AG56" i="3"/>
  <c r="AH56" i="3" s="1"/>
  <c r="S40" i="3"/>
  <c r="S33" i="3"/>
  <c r="L17" i="3"/>
  <c r="S71" i="3"/>
  <c r="L44" i="3"/>
  <c r="S11" i="3"/>
  <c r="S47" i="3"/>
  <c r="S6" i="3"/>
  <c r="S19" i="3"/>
  <c r="S39" i="3"/>
  <c r="S65" i="3"/>
  <c r="S74" i="3"/>
  <c r="L14" i="3"/>
  <c r="L30" i="3"/>
  <c r="L50" i="3"/>
  <c r="S83" i="3"/>
  <c r="L25" i="3"/>
  <c r="S10" i="3"/>
  <c r="AI9" i="3"/>
  <c r="S42" i="3"/>
  <c r="S51" i="3"/>
  <c r="S60" i="3"/>
  <c r="S62" i="3"/>
  <c r="S78" i="3"/>
  <c r="S7" i="3"/>
  <c r="B9" i="3"/>
  <c r="E9" i="3" s="1"/>
  <c r="C8" i="3"/>
  <c r="D8" i="3" s="1"/>
  <c r="R86" i="3" l="1"/>
  <c r="AN10" i="3"/>
  <c r="AN11" i="3" s="1"/>
  <c r="AN12" i="3" s="1"/>
  <c r="AN13" i="3" s="1"/>
  <c r="AN14" i="3" s="1"/>
  <c r="AN15" i="3" s="1"/>
  <c r="AN16" i="3" s="1"/>
  <c r="AN17" i="3" s="1"/>
  <c r="AN18" i="3" s="1"/>
  <c r="AN19" i="3" s="1"/>
  <c r="K53" i="3"/>
  <c r="P88" i="3"/>
  <c r="S87" i="3"/>
  <c r="Q87" i="3"/>
  <c r="AF58" i="3"/>
  <c r="AI57" i="3"/>
  <c r="AG57" i="3"/>
  <c r="AH57" i="3" s="1"/>
  <c r="L53" i="3"/>
  <c r="B10" i="3"/>
  <c r="E10" i="3" s="1"/>
  <c r="C9" i="3"/>
  <c r="D9" i="3" s="1"/>
  <c r="R87" i="3" l="1"/>
  <c r="AF59" i="3"/>
  <c r="AI58" i="3"/>
  <c r="AG58" i="3"/>
  <c r="AH58" i="3" s="1"/>
  <c r="P89" i="3"/>
  <c r="S88" i="3"/>
  <c r="Q88" i="3"/>
  <c r="B11" i="3"/>
  <c r="E11" i="3" s="1"/>
  <c r="C10" i="3"/>
  <c r="D10" i="3" s="1"/>
  <c r="R665" i="2" a="1"/>
  <c r="R641" i="2" a="1"/>
  <c r="O342" i="2" a="1"/>
  <c r="L48" i="2" a="1"/>
  <c r="L92" i="2" a="1"/>
  <c r="O457" i="2" a="1"/>
  <c r="L637" i="2" a="1"/>
  <c r="R140" i="2" a="1"/>
  <c r="R624" i="2" a="1"/>
  <c r="R88" i="2" a="1"/>
  <c r="O637" i="2" a="1"/>
  <c r="R496" i="2" a="1"/>
  <c r="R639" i="2" a="1"/>
  <c r="O660" i="2" a="1"/>
  <c r="O319" i="2" a="1"/>
  <c r="I643" i="2" a="1"/>
  <c r="L35" i="2" a="1"/>
  <c r="L81" i="2" a="1"/>
  <c r="O274" i="2" a="1"/>
  <c r="L623" i="2" a="1"/>
  <c r="R46" i="2" a="1"/>
  <c r="L597" i="2" a="1"/>
  <c r="R162" i="2" a="1"/>
  <c r="O617" i="2" a="1"/>
  <c r="L511" i="2" a="1"/>
  <c r="R68" i="2" a="1"/>
  <c r="R532" i="2" a="1"/>
  <c r="R142" i="2" a="1"/>
  <c r="L565" i="2" a="1"/>
  <c r="R670" i="2" a="1"/>
  <c r="L670" i="2" a="1"/>
  <c r="R3" i="2" a="1"/>
  <c r="O66" i="2" a="1"/>
  <c r="L612" i="2" a="1"/>
  <c r="R182" i="2" a="1"/>
  <c r="R129" i="2" a="1"/>
  <c r="O241" i="2" a="1"/>
  <c r="R83" i="2" a="1"/>
  <c r="R646" i="2" a="1"/>
  <c r="O333" i="2" a="1"/>
  <c r="R652" i="2" a="1"/>
  <c r="O60" i="2" a="1"/>
  <c r="R49" i="2" a="1"/>
  <c r="R644" i="2" a="1"/>
  <c r="L132" i="2" a="1"/>
  <c r="O402" i="2" a="1"/>
  <c r="R174" i="2" a="1"/>
  <c r="R505" i="2" a="1"/>
  <c r="L595" i="2" a="1"/>
  <c r="O315" i="2" a="1"/>
  <c r="O644" i="2" a="1"/>
  <c r="R655" i="2" a="1"/>
  <c r="O91" i="2" a="1"/>
  <c r="O25" i="2" a="1"/>
  <c r="O433" i="2" a="1"/>
  <c r="L40" i="2" a="1"/>
  <c r="L545" i="2" a="1"/>
  <c r="O370" i="2" a="1"/>
  <c r="L646" i="2" a="1"/>
  <c r="R39" i="2" a="1"/>
  <c r="I433" i="2" a="1"/>
  <c r="L600" i="2" a="1"/>
  <c r="O671" i="2" a="1"/>
  <c r="O252" i="2" a="1"/>
  <c r="L182" i="2" a="1"/>
  <c r="R615" i="2" a="1"/>
  <c r="R591" i="2" a="1"/>
  <c r="O589" i="2" a="1"/>
  <c r="O57" i="2" a="1"/>
  <c r="R65" i="2" a="1"/>
  <c r="O401" i="2" a="1"/>
  <c r="L70" i="2" a="1"/>
  <c r="O583" i="2" a="1"/>
  <c r="O338" i="2" a="1"/>
  <c r="R93" i="2" a="1"/>
  <c r="O92" i="2" a="1"/>
  <c r="R518" i="2" a="1"/>
  <c r="R662" i="2" a="1"/>
  <c r="L534" i="2" a="1"/>
  <c r="R494" i="2" a="1"/>
  <c r="R48" i="2" a="1"/>
  <c r="L616" i="2" a="1"/>
  <c r="R520" i="2" a="1"/>
  <c r="F49" i="2" a="1"/>
  <c r="F533" i="2" a="1"/>
  <c r="L665" i="2" a="1"/>
  <c r="R191" i="2" a="1"/>
  <c r="R169" i="2" a="1"/>
  <c r="F10" i="2" a="1"/>
  <c r="O210" i="2" a="1"/>
  <c r="I235" i="2" a="1"/>
  <c r="R155" i="2" a="1"/>
  <c r="F627" i="2" a="1"/>
  <c r="F568" i="2" a="1"/>
  <c r="I314" i="2" a="1"/>
  <c r="F113" i="2" a="1"/>
  <c r="I298" i="2" a="1"/>
  <c r="I273" i="2" a="1"/>
  <c r="I202" i="2" a="1"/>
  <c r="F502" i="2" a="1"/>
  <c r="I432" i="2" a="1"/>
  <c r="I470" i="2" a="1"/>
  <c r="I285" i="2" a="1"/>
  <c r="I466" i="2" a="1"/>
  <c r="I396" i="2" a="1"/>
  <c r="F123" i="2" a="1"/>
  <c r="O85" i="2" a="1"/>
  <c r="L66" i="2" a="1"/>
  <c r="I390" i="2" a="1"/>
  <c r="F14" i="2" a="1"/>
  <c r="L83" i="2" a="1"/>
  <c r="I263" i="2" a="1"/>
  <c r="O657" i="2" a="1"/>
  <c r="L533" i="2" a="1"/>
  <c r="F89" i="2" a="1"/>
  <c r="I64" i="2" a="1"/>
  <c r="F172" i="2" a="1"/>
  <c r="I582" i="2" a="1"/>
  <c r="F106" i="2" a="1"/>
  <c r="I40" i="2" a="1"/>
  <c r="F624" i="2" a="1"/>
  <c r="F641" i="2" a="1"/>
  <c r="F555" i="2" a="1"/>
  <c r="R176" i="2" a="1"/>
  <c r="O414" i="2" a="1"/>
  <c r="R180" i="2" a="1"/>
  <c r="F103" i="2" a="1"/>
  <c r="L531" i="2" a="1"/>
  <c r="L507" i="2" a="1"/>
  <c r="R572" i="2" a="1"/>
  <c r="R562" i="2" a="1"/>
  <c r="O47" i="2" a="1"/>
  <c r="O377" i="2" a="1"/>
  <c r="O481" i="2" a="1"/>
  <c r="L14" i="2" a="1"/>
  <c r="R117" i="2" a="1"/>
  <c r="L672" i="2" a="1"/>
  <c r="O219" i="2" a="1"/>
  <c r="R636" i="2" a="1"/>
  <c r="L544" i="2" a="1"/>
  <c r="R504" i="2" a="1"/>
  <c r="R96" i="2" a="1"/>
  <c r="O261" i="2" a="1"/>
  <c r="R635" i="2" a="1"/>
  <c r="O8" i="2" a="1"/>
  <c r="O322" i="2" a="1"/>
  <c r="O298" i="2" a="1"/>
  <c r="L49" i="2" a="1"/>
  <c r="R11" i="2" a="1"/>
  <c r="O363" i="2" a="1"/>
  <c r="O452" i="2" a="1"/>
  <c r="O63" i="2" a="1"/>
  <c r="L628" i="2" a="1"/>
  <c r="O18" i="2" a="1"/>
  <c r="L135" i="2" a="1"/>
  <c r="O226" i="2" a="1"/>
  <c r="L532" i="2" a="1"/>
  <c r="O600" i="2" a="1"/>
  <c r="L99" i="2" a="1"/>
  <c r="R616" i="2" a="1"/>
  <c r="R651" i="2" a="1"/>
  <c r="O256" i="2" a="1"/>
  <c r="O674" i="2" a="1"/>
  <c r="R190" i="2" a="1"/>
  <c r="R607" i="2" a="1"/>
  <c r="L559" i="2" a="1"/>
  <c r="R55" i="2" a="1"/>
  <c r="L512" i="2" a="1"/>
  <c r="O673" i="2" a="1"/>
  <c r="R500" i="2" a="1"/>
  <c r="R485" i="2" a="1"/>
  <c r="O29" i="2" a="1"/>
  <c r="L57" i="2" a="1"/>
  <c r="O376" i="2" a="1"/>
  <c r="O410" i="2" a="1"/>
  <c r="O331" i="2" a="1"/>
  <c r="L128" i="2" a="1"/>
  <c r="R489" i="2" a="1"/>
  <c r="R30" i="2" a="1"/>
  <c r="O348" i="2" a="1"/>
  <c r="L120" i="2" a="1"/>
  <c r="R660" i="2" a="1"/>
  <c r="O670" i="2" a="1"/>
  <c r="O386" i="2" a="1"/>
  <c r="R106" i="2" a="1"/>
  <c r="O474" i="2" a="1"/>
  <c r="L622" i="2" a="1"/>
  <c r="I334" i="2" a="1"/>
  <c r="O291" i="2" a="1"/>
  <c r="L165" i="2" a="1"/>
  <c r="O216" i="2" a="1"/>
  <c r="R40" i="2" a="1"/>
  <c r="R184" i="2" a="1"/>
  <c r="L624" i="2" a="1"/>
  <c r="R567" i="2" a="1"/>
  <c r="R593" i="2" a="1"/>
  <c r="L571" i="2" a="1"/>
  <c r="R553" i="2" a="1"/>
  <c r="F146" i="2" a="1"/>
  <c r="F630" i="2" a="1"/>
  <c r="L59" i="2" a="1"/>
  <c r="R600" i="2" a="1"/>
  <c r="R177" i="2" a="1"/>
  <c r="O80" i="2" a="1"/>
  <c r="L183" i="2" a="1"/>
  <c r="O631" i="2" a="1"/>
  <c r="R158" i="2" a="1"/>
  <c r="L581" i="2" a="1"/>
  <c r="O307" i="2" a="1"/>
  <c r="L530" i="2" a="1"/>
  <c r="F491" i="2" a="1"/>
  <c r="L175" i="2" a="1"/>
  <c r="O618" i="2" a="1"/>
  <c r="O654" i="2" a="1"/>
  <c r="R141" i="2" a="1"/>
  <c r="I278" i="2" a="1"/>
  <c r="L89" i="2" a="1"/>
  <c r="F524" i="2" a="1"/>
  <c r="O14" i="2" a="1"/>
  <c r="I414" i="2" a="1"/>
  <c r="I52" i="2" a="1"/>
  <c r="F129" i="2" a="1"/>
  <c r="F43" i="2" a="1"/>
  <c r="F34" i="2" a="1"/>
  <c r="F151" i="2" a="1"/>
  <c r="O374" i="2" a="1"/>
  <c r="I75" i="2" a="1"/>
  <c r="I47" i="2" a="1"/>
  <c r="I353" i="2" a="1"/>
  <c r="I482" i="2" a="1"/>
  <c r="I427" i="2" a="1"/>
  <c r="L93" i="2" a="1"/>
  <c r="I387" i="2" a="1"/>
  <c r="L125" i="2" a="1"/>
  <c r="O354" i="2" a="1"/>
  <c r="R661" i="2" a="1"/>
  <c r="F584" i="2" a="1"/>
  <c r="O265" i="2" a="1"/>
  <c r="I10" i="2" a="1"/>
  <c r="R668" i="2" a="1"/>
  <c r="F530" i="2" a="1"/>
  <c r="F87" i="2" a="1"/>
  <c r="I431" i="2" a="1"/>
  <c r="F16" i="2" a="1"/>
  <c r="I345" i="2" a="1"/>
  <c r="I56" i="2" a="1"/>
  <c r="I249" i="2" a="1"/>
  <c r="I283" i="2" a="1"/>
  <c r="I463" i="2" a="1"/>
  <c r="R166" i="2" a="1"/>
  <c r="L513" i="2" a="1"/>
  <c r="L172" i="2" a="1"/>
  <c r="O432" i="2" a="1"/>
  <c r="I412" i="2" a="1"/>
  <c r="R20" i="2" a="1"/>
  <c r="O371" i="2" a="1"/>
  <c r="L605" i="2" a="1"/>
  <c r="L643" i="2" a="1"/>
  <c r="R80" i="2" a="1"/>
  <c r="R131" i="2" a="1"/>
  <c r="R674" i="2" a="1"/>
  <c r="O287" i="2" a="1"/>
  <c r="L62" i="2" a="1"/>
  <c r="O465" i="2" a="1"/>
  <c r="L171" i="2" a="1"/>
  <c r="L108" i="2" a="1"/>
  <c r="O337" i="2" a="1"/>
  <c r="L639" i="2" a="1"/>
  <c r="L615" i="2" a="1"/>
  <c r="R85" i="2" a="1"/>
  <c r="O260" i="2" a="1"/>
  <c r="R113" i="2" a="1"/>
  <c r="I675" i="2" a="1"/>
  <c r="R619" i="2" a="1"/>
  <c r="O248" i="2" a="1"/>
  <c r="R570" i="2" a="1"/>
  <c r="O590" i="2" a="1"/>
  <c r="L65" i="2" a="1"/>
  <c r="L487" i="2" a="1"/>
  <c r="O76" i="2" a="1"/>
  <c r="L603" i="2" a="1"/>
  <c r="O255" i="2" a="1"/>
  <c r="L61" i="2" a="1"/>
  <c r="O360" i="2" a="1"/>
  <c r="R544" i="2" a="1"/>
  <c r="L591" i="2" a="1"/>
  <c r="O42" i="2" a="1"/>
  <c r="R23" i="2" a="1"/>
  <c r="R153" i="2" a="1"/>
  <c r="O86" i="2" a="1"/>
  <c r="O648" i="2" a="1"/>
  <c r="L163" i="2" a="1"/>
  <c r="O208" i="2" a="1"/>
  <c r="L528" i="2" a="1"/>
  <c r="O250" i="2" a="1"/>
  <c r="L137" i="2" a="1"/>
  <c r="L673" i="2" a="1"/>
  <c r="O295" i="2" a="1"/>
  <c r="L162" i="2" a="1"/>
  <c r="L560" i="2" a="1"/>
  <c r="R657" i="2" a="1"/>
  <c r="O206" i="2" a="1"/>
  <c r="R626" i="2" a="1"/>
  <c r="O328" i="2" a="1"/>
  <c r="O217" i="2" a="1"/>
  <c r="R4" i="2" a="1"/>
  <c r="R571" i="2" a="1"/>
  <c r="R601" i="2" a="1"/>
  <c r="L579" i="2" a="1"/>
  <c r="R656" i="2" a="1"/>
  <c r="R634" i="2" a="1"/>
  <c r="O244" i="2" a="1"/>
  <c r="R27" i="2" a="1"/>
  <c r="F499" i="2" a="1"/>
  <c r="F184" i="2" a="1"/>
  <c r="L604" i="2" a="1"/>
  <c r="L490" i="2" a="1"/>
  <c r="L492" i="2" a="1"/>
  <c r="O592" i="2" a="1"/>
  <c r="L101" i="2" a="1"/>
  <c r="O464" i="2" a="1"/>
  <c r="R487" i="2" a="1"/>
  <c r="L504" i="2" a="1"/>
  <c r="R37" i="2" a="1"/>
  <c r="O52" i="2" a="1"/>
  <c r="I61" i="2" a="1"/>
  <c r="F114" i="2" a="1"/>
  <c r="O58" i="2" a="1"/>
  <c r="R115" i="2" a="1"/>
  <c r="O454" i="2" a="1"/>
  <c r="O205" i="2" a="1"/>
  <c r="O647" i="2" a="1"/>
  <c r="R492" i="2" a="1"/>
  <c r="L20" i="2" a="1"/>
  <c r="O344" i="2" a="1"/>
  <c r="L193" i="2" a="1"/>
  <c r="O667" i="2" a="1"/>
  <c r="I631" i="2" a="1"/>
  <c r="O367" i="2" a="1"/>
  <c r="R10" i="2" a="1"/>
  <c r="I383" i="2" a="1"/>
  <c r="L43" i="2" a="1"/>
  <c r="I378" i="2" a="1"/>
  <c r="O390" i="2" a="1"/>
  <c r="F161" i="2" a="1"/>
  <c r="R167" i="2" a="1"/>
  <c r="I258" i="2" a="1"/>
  <c r="L144" i="2" a="1"/>
  <c r="I207" i="2" a="1"/>
  <c r="I245" i="2" a="1"/>
  <c r="F176" i="2" a="1"/>
  <c r="F121" i="2" a="1"/>
  <c r="F574" i="2" a="1"/>
  <c r="F132" i="2" a="1"/>
  <c r="F179" i="2" a="1"/>
  <c r="L116" i="2" a="1"/>
  <c r="F492" i="2" a="1"/>
  <c r="F613" i="2" a="1"/>
  <c r="I251" i="2" a="1"/>
  <c r="O606" i="2" a="1"/>
  <c r="O422" i="2" a="1"/>
  <c r="L655" i="2" a="1"/>
  <c r="O641" i="2" a="1"/>
  <c r="I53" i="2" a="1"/>
  <c r="R147" i="2" a="1"/>
  <c r="F535" i="2" a="1"/>
  <c r="O84" i="2" a="1"/>
  <c r="I317" i="2" a="1"/>
  <c r="F498" i="2" a="1"/>
  <c r="F32" i="2" a="1"/>
  <c r="F489" i="2" a="1"/>
  <c r="F608" i="2" a="1"/>
  <c r="O71" i="2" a="1"/>
  <c r="I419" i="2" a="1"/>
  <c r="I665" i="2" a="1"/>
  <c r="F601" i="2" a="1"/>
  <c r="L133" i="2" a="1"/>
  <c r="O240" i="2" a="1"/>
  <c r="F37" i="2" a="1"/>
  <c r="I243" i="2" a="1"/>
  <c r="I336" i="2" a="1"/>
  <c r="O664" i="2" a="1"/>
  <c r="L30" i="2" a="1"/>
  <c r="R148" i="2" a="1"/>
  <c r="R44" i="2" a="1"/>
  <c r="L485" i="2" a="1"/>
  <c r="R104" i="2" a="1"/>
  <c r="O13" i="2" a="1"/>
  <c r="O207" i="2" a="1"/>
  <c r="O311" i="2" a="1"/>
  <c r="R658" i="2" a="1"/>
  <c r="O79" i="2" a="1"/>
  <c r="O55" i="2" a="1"/>
  <c r="R530" i="2" a="1"/>
  <c r="O11" i="2" a="1"/>
  <c r="O34" i="2" a="1"/>
  <c r="R517" i="2" a="1"/>
  <c r="R493" i="2" a="1"/>
  <c r="L599" i="2" a="1"/>
  <c r="R9" i="2" a="1"/>
  <c r="O653" i="2" a="1"/>
  <c r="R103" i="2" a="1"/>
  <c r="L22" i="2" a="1"/>
  <c r="O332" i="2" a="1"/>
  <c r="R623" i="2" a="1"/>
  <c r="R611" i="2" a="1"/>
  <c r="L159" i="2" a="1"/>
  <c r="O318" i="2" a="1"/>
  <c r="R126" i="2" a="1"/>
  <c r="O406" i="2" a="1"/>
  <c r="R560" i="2" a="1"/>
  <c r="L641" i="2" a="1"/>
  <c r="O368" i="2" a="1"/>
  <c r="O397" i="2" a="1"/>
  <c r="R627" i="2" a="1"/>
  <c r="O651" i="2" a="1"/>
  <c r="R598" i="2" a="1"/>
  <c r="L561" i="2" a="1"/>
  <c r="O224" i="2" a="1"/>
  <c r="R610" i="2" a="1"/>
  <c r="O624" i="2" a="1"/>
  <c r="R73" i="2" a="1"/>
  <c r="O239" i="2" a="1"/>
  <c r="R637" i="2" a="1"/>
  <c r="L656" i="2" a="1"/>
  <c r="R497" i="2" a="1"/>
  <c r="I651" i="2" a="1"/>
  <c r="L178" i="2" a="1"/>
  <c r="L95" i="2" a="1"/>
  <c r="O221" i="2" a="1"/>
  <c r="R35" i="2" a="1"/>
  <c r="O635" i="2" a="1"/>
  <c r="L674" i="2" a="1"/>
  <c r="R60" i="2" a="1"/>
  <c r="L575" i="2" a="1"/>
  <c r="O417" i="2" a="1"/>
  <c r="R576" i="2" a="1"/>
  <c r="L570" i="2" a="1"/>
  <c r="R118" i="2" a="1"/>
  <c r="O445" i="2" a="1"/>
  <c r="I286" i="2" a="1"/>
  <c r="F595" i="2" a="1"/>
  <c r="R643" i="2" a="1"/>
  <c r="O413" i="2" a="1"/>
  <c r="O407" i="2" a="1"/>
  <c r="O30" i="2" a="1"/>
  <c r="O480" i="2" a="1"/>
  <c r="R171" i="2" a="1"/>
  <c r="L558" i="2" a="1"/>
  <c r="O297" i="2" a="1"/>
  <c r="L118" i="2" a="1"/>
  <c r="R525" i="2" a="1"/>
  <c r="I472" i="2" a="1"/>
  <c r="L510" i="2" a="1"/>
  <c r="L111" i="2" a="1"/>
  <c r="R130" i="2" a="1"/>
  <c r="L82" i="2" a="1"/>
  <c r="R542" i="2" a="1"/>
  <c r="R134" i="2" a="1"/>
  <c r="O77" i="2" a="1"/>
  <c r="O655" i="2" a="1"/>
  <c r="R32" i="2" a="1"/>
  <c r="O64" i="2" a="1"/>
  <c r="L145" i="2" a="1"/>
  <c r="I475" i="2" a="1"/>
  <c r="R588" i="2" a="1"/>
  <c r="O229" i="2" a="1"/>
  <c r="I417" i="2" a="1"/>
  <c r="F111" i="2" a="1"/>
  <c r="L549" i="2" a="1"/>
  <c r="I360" i="2" a="1"/>
  <c r="I14" i="2" a="1"/>
  <c r="L519" i="2" a="1"/>
  <c r="I656" i="2" a="1"/>
  <c r="I281" i="2" a="1"/>
  <c r="F663" i="2" a="1"/>
  <c r="I8" i="2" a="1"/>
  <c r="F587" i="2" a="1"/>
  <c r="I257" i="2" a="1"/>
  <c r="F178" i="2" a="1"/>
  <c r="F579" i="2" a="1"/>
  <c r="I92" i="2" a="1"/>
  <c r="I76" i="2" a="1"/>
  <c r="F187" i="2" a="1"/>
  <c r="F512" i="2" a="1"/>
  <c r="F135" i="2" a="1"/>
  <c r="R124" i="2" a="1"/>
  <c r="R164" i="2" a="1"/>
  <c r="F138" i="2" a="1"/>
  <c r="O293" i="2" a="1"/>
  <c r="I297" i="2" a="1"/>
  <c r="O309" i="2" a="1"/>
  <c r="F64" i="2" a="1"/>
  <c r="R653" i="2" a="1"/>
  <c r="I600" i="2" a="1"/>
  <c r="I370" i="2" a="1"/>
  <c r="I238" i="2" a="1"/>
  <c r="I20" i="2" a="1"/>
  <c r="F525" i="2" a="1"/>
  <c r="F24" i="2" a="1"/>
  <c r="F93" i="2" a="1"/>
  <c r="F76" i="2" a="1"/>
  <c r="F625" i="2" a="1"/>
  <c r="R555" i="2" a="1"/>
  <c r="R552" i="2" a="1"/>
  <c r="I293" i="2" a="1"/>
  <c r="F588" i="2" a="1"/>
  <c r="L151" i="2" a="1"/>
  <c r="O56" i="2" a="1"/>
  <c r="L129" i="2" a="1"/>
  <c r="L46" i="2" a="1"/>
  <c r="O585" i="2" a="1"/>
  <c r="R629" i="2" a="1"/>
  <c r="L610" i="2" a="1"/>
  <c r="O301" i="2" a="1"/>
  <c r="O277" i="2" a="1"/>
  <c r="R516" i="2" a="1"/>
  <c r="O24" i="2" a="1"/>
  <c r="L106" i="2" a="1"/>
  <c r="O582" i="2" a="1"/>
  <c r="O447" i="2" a="1"/>
  <c r="L152" i="2" a="1"/>
  <c r="O19" i="2" a="1"/>
  <c r="O580" i="2" a="1"/>
  <c r="L636" i="2" a="1"/>
  <c r="R15" i="2" a="1"/>
  <c r="O292" i="2" a="1"/>
  <c r="O254" i="2" a="1"/>
  <c r="O230" i="2" a="1"/>
  <c r="R617" i="2" a="1"/>
  <c r="R86" i="2" a="1"/>
  <c r="L664" i="2" a="1"/>
  <c r="R34" i="2" a="1"/>
  <c r="L25" i="2" a="1"/>
  <c r="R580" i="2" a="1"/>
  <c r="L660" i="2" a="1"/>
  <c r="R168" i="2" a="1"/>
  <c r="O286" i="2" a="1"/>
  <c r="R75" i="2" a="1"/>
  <c r="O93" i="2" a="1"/>
  <c r="R602" i="2" a="1"/>
  <c r="O366" i="2" a="1"/>
  <c r="O633" i="2" a="1"/>
  <c r="L127" i="2" a="1"/>
  <c r="L569" i="2" a="1"/>
  <c r="O21" i="2" a="1"/>
  <c r="O258" i="2" a="1"/>
  <c r="R508" i="2" a="1"/>
  <c r="O90" i="2" a="1"/>
  <c r="L42" i="2" a="1"/>
  <c r="O597" i="2" a="1"/>
  <c r="O475" i="2" a="1"/>
  <c r="O228" i="2" a="1"/>
  <c r="R554" i="2" a="1"/>
  <c r="O442" i="2" a="1"/>
  <c r="R133" i="2" a="1"/>
  <c r="L574" i="2" a="1"/>
  <c r="O263" i="2" a="1"/>
  <c r="R185" i="2" a="1"/>
  <c r="O429" i="2" a="1"/>
  <c r="O399" i="2" a="1"/>
  <c r="R122" i="2" a="1"/>
  <c r="O449" i="2" a="1"/>
  <c r="O451" i="2" a="1"/>
  <c r="L633" i="2" a="1"/>
  <c r="O365" i="2" a="1"/>
  <c r="R173" i="2" a="1"/>
  <c r="O197" i="2" a="1"/>
  <c r="O288" i="2" a="1"/>
  <c r="I425" i="2" a="1"/>
  <c r="O351" i="2" a="1"/>
  <c r="O415" i="2" a="1"/>
  <c r="O234" i="2" a="1"/>
  <c r="O612" i="2" a="1"/>
  <c r="O642" i="2" a="1"/>
  <c r="R490" i="2" a="1"/>
  <c r="O380" i="2" a="1"/>
  <c r="O459" i="2" a="1"/>
  <c r="L620" i="2" a="1"/>
  <c r="R21" i="2" a="1"/>
  <c r="F45" i="2" a="1"/>
  <c r="I467" i="2" a="1"/>
  <c r="R604" i="2" a="1"/>
  <c r="L103" i="2" a="1"/>
  <c r="O381" i="2" a="1"/>
  <c r="L115" i="2" a="1"/>
  <c r="R540" i="2" a="1"/>
  <c r="O28" i="2" a="1"/>
  <c r="O321" i="2" a="1"/>
  <c r="R524" i="2" a="1"/>
  <c r="O623" i="2" a="1"/>
  <c r="L80" i="2" a="1"/>
  <c r="F134" i="2" a="1"/>
  <c r="O353" i="2" a="1"/>
  <c r="R664" i="2" a="1"/>
  <c r="O586" i="2" a="1"/>
  <c r="O646" i="2" a="1"/>
  <c r="F545" i="2" a="1"/>
  <c r="R551" i="2" a="1"/>
  <c r="I386" i="2" a="1"/>
  <c r="L502" i="2" a="1"/>
  <c r="F169" i="2" a="1"/>
  <c r="F494" i="2" a="1"/>
  <c r="F100" i="2" a="1"/>
  <c r="F485" i="2" a="1"/>
  <c r="F122" i="2" a="1"/>
  <c r="I90" i="2" a="1"/>
  <c r="I24" i="2" a="1"/>
  <c r="I638" i="2" a="1"/>
  <c r="L26" i="2" a="1"/>
  <c r="I357" i="2" a="1"/>
  <c r="I630" i="2" a="1"/>
  <c r="I319" i="2" a="1"/>
  <c r="I54" i="2" a="1"/>
  <c r="R491" i="2" a="1"/>
  <c r="L542" i="2" a="1"/>
  <c r="R528" i="2" a="1"/>
  <c r="O317" i="2" a="1"/>
  <c r="I303" i="2" a="1"/>
  <c r="O61" i="2" a="1"/>
  <c r="I445" i="2" a="1"/>
  <c r="R149" i="2" a="1"/>
  <c r="F173" i="2" a="1"/>
  <c r="I603" i="2" a="1"/>
  <c r="I401" i="2" a="1"/>
  <c r="I330" i="2" a="1"/>
  <c r="I593" i="2" a="1"/>
  <c r="I372" i="2" a="1"/>
  <c r="I660" i="2" a="1"/>
  <c r="I37" i="2" a="1"/>
  <c r="F571" i="2" a="1"/>
  <c r="L553" i="2" a="1"/>
  <c r="O72" i="2" a="1"/>
  <c r="L609" i="2" a="1"/>
  <c r="O364" i="2" a="1"/>
  <c r="F638" i="2" a="1"/>
  <c r="R673" i="2" a="1"/>
  <c r="R123" i="2" a="1"/>
  <c r="O303" i="2" a="1"/>
  <c r="R595" i="2" a="1"/>
  <c r="L16" i="2" a="1"/>
  <c r="O26" i="2" a="1"/>
  <c r="R590" i="2" a="1"/>
  <c r="R54" i="2" a="1"/>
  <c r="R25" i="2" a="1"/>
  <c r="R628" i="2" a="1"/>
  <c r="O645" i="2" a="1"/>
  <c r="R632" i="2" a="1"/>
  <c r="R608" i="2" a="1"/>
  <c r="O389" i="2" a="1"/>
  <c r="L170" i="2" a="1"/>
  <c r="L168" i="2" a="1"/>
  <c r="O632" i="2" a="1"/>
  <c r="L3" i="2" a="1"/>
  <c r="O666" i="2" a="1"/>
  <c r="R535" i="2" a="1"/>
  <c r="R596" i="2" a="1"/>
  <c r="O20" i="2" a="1"/>
  <c r="O672" i="2" a="1"/>
  <c r="L74" i="2" a="1"/>
  <c r="O235" i="2" a="1"/>
  <c r="R127" i="2" a="1"/>
  <c r="R42" i="2" a="1"/>
  <c r="R484" i="2" a="1"/>
  <c r="L649" i="2" a="1"/>
  <c r="R144" i="2" a="1"/>
  <c r="L578" i="2" a="1"/>
  <c r="O59" i="2" a="1"/>
  <c r="R522" i="2" a="1"/>
  <c r="L629" i="2" a="1"/>
  <c r="R488" i="2" a="1"/>
  <c r="O335" i="2" a="1"/>
  <c r="R91" i="2" a="1"/>
  <c r="L23" i="2" a="1"/>
  <c r="R506" i="2" a="1"/>
  <c r="O468" i="2" a="1"/>
  <c r="R650" i="2" a="1"/>
  <c r="O613" i="2" a="1"/>
  <c r="R24" i="2" a="1"/>
  <c r="O596" i="2" a="1"/>
  <c r="L60" i="2" a="1"/>
  <c r="R101" i="2" a="1"/>
  <c r="R647" i="2" a="1"/>
  <c r="R507" i="2" a="1"/>
  <c r="R609" i="2" a="1"/>
  <c r="R565" i="2" a="1"/>
  <c r="O340" i="2" a="1"/>
  <c r="R105" i="2" a="1"/>
  <c r="R583" i="2" a="1"/>
  <c r="O588" i="2" a="1"/>
  <c r="O467" i="2" a="1"/>
  <c r="R563" i="2" a="1"/>
  <c r="O299" i="2" a="1"/>
  <c r="R189" i="2" a="1"/>
  <c r="L53" i="2" a="1"/>
  <c r="R102" i="2" a="1"/>
  <c r="F142" i="2" a="1"/>
  <c r="O455" i="2" a="1"/>
  <c r="R33" i="2" a="1"/>
  <c r="O593" i="2" a="1"/>
  <c r="O268" i="2" a="1"/>
  <c r="L668" i="2" a="1"/>
  <c r="R67" i="2" a="1"/>
  <c r="O620" i="2" a="1"/>
  <c r="O394" i="2" a="1"/>
  <c r="R59" i="2" a="1"/>
  <c r="O456" i="2" a="1"/>
  <c r="L164" i="2" a="1"/>
  <c r="F487" i="2" a="1"/>
  <c r="F13" i="2" a="1"/>
  <c r="O661" i="2" a="1"/>
  <c r="O4" i="2" a="1"/>
  <c r="L58" i="2" a="1"/>
  <c r="R675" i="2" a="1"/>
  <c r="L632" i="2" a="1"/>
  <c r="R165" i="2" a="1"/>
  <c r="R514" i="2" a="1"/>
  <c r="O372" i="2" a="1"/>
  <c r="R561" i="2" a="1"/>
  <c r="O599" i="2" a="1"/>
  <c r="F99" i="2" a="1"/>
  <c r="L586" i="2" a="1"/>
  <c r="L192" i="2" a="1"/>
  <c r="I406" i="2" a="1"/>
  <c r="I616" i="2" a="1"/>
  <c r="I270" i="2" a="1"/>
  <c r="L647" i="2" a="1"/>
  <c r="L78" i="2" a="1"/>
  <c r="O202" i="2" a="1"/>
  <c r="I437" i="2" a="1"/>
  <c r="F83" i="2" a="1"/>
  <c r="F59" i="2" a="1"/>
  <c r="F128" i="2" a="1"/>
  <c r="L11" i="2" a="1"/>
  <c r="F36" i="2" a="1"/>
  <c r="I434" i="2" a="1"/>
  <c r="I451" i="2" a="1"/>
  <c r="F109" i="2" a="1"/>
  <c r="I62" i="2" a="1"/>
  <c r="I315" i="2" a="1"/>
  <c r="I625" i="2" a="1"/>
  <c r="I15" i="2" a="1"/>
  <c r="R26" i="2" a="1"/>
  <c r="O435" i="2" a="1"/>
  <c r="O87" i="2" a="1"/>
  <c r="O437" i="2" a="1"/>
  <c r="F192" i="2" a="1"/>
  <c r="R94" i="2" a="1"/>
  <c r="I49" i="2" a="1"/>
  <c r="L5" i="2" a="1"/>
  <c r="F615" i="2" a="1"/>
  <c r="F141" i="2" a="1"/>
  <c r="F570" i="2" a="1"/>
  <c r="I668" i="2" a="1"/>
  <c r="F599" i="2" a="1"/>
  <c r="I9" i="2" a="1"/>
  <c r="I598" i="2" a="1"/>
  <c r="I413" i="2" a="1"/>
  <c r="I594" i="2" a="1"/>
  <c r="O62" i="2" a="1"/>
  <c r="O339" i="2" a="1"/>
  <c r="F52" i="2" a="1"/>
  <c r="I294" i="2" a="1"/>
  <c r="O460" i="2" a="1"/>
  <c r="O44" i="2" a="1"/>
  <c r="R592" i="2" a="1"/>
  <c r="O463" i="2" a="1"/>
  <c r="O16" i="2" a="1"/>
  <c r="R603" i="2" a="1"/>
  <c r="O434" i="2" a="1"/>
  <c r="L68" i="2" a="1"/>
  <c r="L601" i="2" a="1"/>
  <c r="L577" i="2" a="1"/>
  <c r="R38" i="2" a="1"/>
  <c r="L576" i="2" a="1"/>
  <c r="L552" i="2" a="1"/>
  <c r="R597" i="2" a="1"/>
  <c r="R521" i="2" a="1"/>
  <c r="O222" i="2" a="1"/>
  <c r="O296" i="2" a="1"/>
  <c r="O656" i="2" a="1"/>
  <c r="L71" i="2" a="1"/>
  <c r="O643" i="2" a="1"/>
  <c r="L621" i="2" a="1"/>
  <c r="O266" i="2" a="1"/>
  <c r="R62" i="2" a="1"/>
  <c r="R186" i="2" a="1"/>
  <c r="O462" i="2" a="1"/>
  <c r="O81" i="2" a="1"/>
  <c r="O627" i="2" a="1"/>
  <c r="L589" i="2" a="1"/>
  <c r="O33" i="2" a="1"/>
  <c r="O68" i="2" a="1"/>
  <c r="O203" i="2" a="1"/>
  <c r="L31" i="2" a="1"/>
  <c r="O444" i="2" a="1"/>
  <c r="R666" i="2" a="1"/>
  <c r="O609" i="2" a="1"/>
  <c r="R501" i="2" a="1"/>
  <c r="O45" i="2" a="1"/>
  <c r="R584" i="2" a="1"/>
  <c r="L657" i="2" a="1"/>
  <c r="R564" i="2" a="1"/>
  <c r="O476" i="2" a="1"/>
  <c r="R92" i="2" a="1"/>
  <c r="L546" i="2" a="1"/>
  <c r="R527" i="2" a="1"/>
  <c r="R578" i="2" a="1"/>
  <c r="O39" i="2" a="1"/>
  <c r="O601" i="2" a="1"/>
  <c r="R109" i="2" a="1"/>
  <c r="R150" i="2" a="1"/>
  <c r="L150" i="2" a="1"/>
  <c r="R669" i="2" a="1"/>
  <c r="L76" i="2" a="1"/>
  <c r="O615" i="2" a="1"/>
  <c r="O436" i="2" a="1"/>
  <c r="L185" i="2" a="1"/>
  <c r="O469" i="2" a="1"/>
  <c r="O347" i="2" a="1"/>
  <c r="L109" i="2" a="1"/>
  <c r="O409" i="2" a="1"/>
  <c r="L669" i="2" a="1"/>
  <c r="F41" i="2" a="1"/>
  <c r="F110" i="2" a="1"/>
  <c r="R135" i="2" a="1"/>
  <c r="R613" i="2" a="1"/>
  <c r="L55" i="2" a="1"/>
  <c r="L91" i="2" a="1"/>
  <c r="L587" i="2" a="1"/>
  <c r="R502" i="2" a="1"/>
  <c r="I619" i="2" a="1"/>
  <c r="O349" i="2" a="1"/>
  <c r="R163" i="2" a="1"/>
  <c r="O604" i="2" a="1"/>
  <c r="I308" i="2" a="1"/>
  <c r="R667" i="2" a="1"/>
  <c r="O625" i="2" a="1"/>
  <c r="L155" i="2" a="1"/>
  <c r="R132" i="2" a="1"/>
  <c r="O373" i="2" a="1"/>
  <c r="O425" i="2" a="1"/>
  <c r="L540" i="2" a="1"/>
  <c r="L537" i="2" a="1"/>
  <c r="O362" i="2" a="1"/>
  <c r="L497" i="2" a="1"/>
  <c r="I274" i="2" a="1"/>
  <c r="I623" i="2" a="1"/>
  <c r="L671" i="2" a="1"/>
  <c r="O383" i="2" a="1"/>
  <c r="F591" i="2" a="1"/>
  <c r="I363" i="2" a="1"/>
  <c r="R539" i="2" a="1"/>
  <c r="I588" i="2" a="1"/>
  <c r="O325" i="2" a="1"/>
  <c r="L73" i="2" a="1"/>
  <c r="I620" i="2" a="1"/>
  <c r="I29" i="2" a="1"/>
  <c r="I338" i="2" a="1"/>
  <c r="F659" i="2" a="1"/>
  <c r="F102" i="2" a="1"/>
  <c r="I5" i="2" a="1"/>
  <c r="F20" i="2" a="1"/>
  <c r="F637" i="2" a="1"/>
  <c r="F551" i="2" a="1"/>
  <c r="F636" i="2" a="1"/>
  <c r="F629" i="2" a="1"/>
  <c r="F155" i="2" a="1"/>
  <c r="F104" i="2" a="1"/>
  <c r="R568" i="2" a="1"/>
  <c r="R89" i="2" a="1"/>
  <c r="F673" i="2" a="1"/>
  <c r="I391" i="2" a="1"/>
  <c r="O218" i="2" a="1"/>
  <c r="L661" i="2" a="1"/>
  <c r="F539" i="2" a="1"/>
  <c r="O257" i="2" a="1"/>
  <c r="I332" i="2" a="1"/>
  <c r="F560" i="2" a="1"/>
  <c r="F505" i="2" a="1"/>
  <c r="F31" i="2" a="1"/>
  <c r="I203" i="2" a="1"/>
  <c r="I272" i="2" a="1"/>
  <c r="I481" i="2" a="1"/>
  <c r="I610" i="2" a="1"/>
  <c r="L10" i="2" a="1"/>
  <c r="L157" i="2" a="1"/>
  <c r="R179" i="2" a="1"/>
  <c r="O273" i="2" a="1"/>
  <c r="I57" i="2" a="1"/>
  <c r="R5" i="2" a="1"/>
  <c r="R556" i="2" a="1"/>
  <c r="L613" i="2" a="1"/>
  <c r="R145" i="2" a="1"/>
  <c r="R548" i="2" a="1"/>
  <c r="R523" i="2" a="1"/>
  <c r="R499" i="2" a="1"/>
  <c r="O628" i="2" a="1"/>
  <c r="O395" i="2" a="1"/>
  <c r="O418" i="2" a="1"/>
  <c r="L33" i="2" a="1"/>
  <c r="O267" i="2" a="1"/>
  <c r="O290" i="2" a="1"/>
  <c r="L508" i="2" a="1"/>
  <c r="L585" i="2" a="1"/>
  <c r="R558" i="2" a="1"/>
  <c r="R58" i="2" a="1"/>
  <c r="R633" i="2" a="1"/>
  <c r="O334" i="2" a="1"/>
  <c r="L184" i="2" a="1"/>
  <c r="O640" i="2" a="1"/>
  <c r="R587" i="2" a="1"/>
  <c r="O392" i="2" a="1"/>
  <c r="L100" i="2" a="1"/>
  <c r="R663" i="2" a="1"/>
  <c r="R66" i="2" a="1"/>
  <c r="O470" i="2" a="1"/>
  <c r="O49" i="2" a="1"/>
  <c r="R620" i="2" a="1"/>
  <c r="O10" i="2" a="1"/>
  <c r="R498" i="2" a="1"/>
  <c r="O200" i="2" a="1"/>
  <c r="L486" i="2" a="1"/>
  <c r="O611" i="2" a="1"/>
  <c r="O269" i="2" a="1"/>
  <c r="O439" i="2" a="1"/>
  <c r="O306" i="2" a="1"/>
  <c r="O65" i="2" a="1"/>
  <c r="O242" i="2" a="1"/>
  <c r="L518" i="2" a="1"/>
  <c r="O595" i="2" a="1"/>
  <c r="L87" i="2" a="1"/>
  <c r="O427" i="2" a="1"/>
  <c r="O225" i="2" a="1"/>
  <c r="R509" i="2" a="1"/>
  <c r="R120" i="2" a="1"/>
  <c r="O5" i="2" a="1"/>
  <c r="O431" i="2" a="1"/>
  <c r="L79" i="2" a="1"/>
  <c r="O247" i="2" a="1"/>
  <c r="L495" i="2" a="1"/>
  <c r="L181" i="2" a="1"/>
  <c r="L520" i="2" a="1"/>
  <c r="L557" i="2" a="1"/>
  <c r="O357" i="2" a="1"/>
  <c r="R575" i="2" a="1"/>
  <c r="L28" i="2" a="1"/>
  <c r="O302" i="2" a="1"/>
  <c r="L121" i="2" a="1"/>
  <c r="O74" i="2" a="1"/>
  <c r="I309" i="2" a="1"/>
  <c r="L188" i="2" a="1"/>
  <c r="R515" i="2" a="1"/>
  <c r="L640" i="2" a="1"/>
  <c r="R14" i="2" a="1"/>
  <c r="O326" i="2" a="1"/>
  <c r="O626" i="2" a="1"/>
  <c r="L543" i="2" a="1"/>
  <c r="O412" i="2" a="1"/>
  <c r="O443" i="2" a="1"/>
  <c r="L555" i="2" a="1"/>
  <c r="I371" i="2" a="1"/>
  <c r="I464" i="2" a="1"/>
  <c r="O398" i="2" a="1"/>
  <c r="O659" i="2" a="1"/>
  <c r="O38" i="2" a="1"/>
  <c r="O605" i="2" a="1"/>
  <c r="O313" i="2" a="1"/>
  <c r="R193" i="2" a="1"/>
  <c r="L594" i="2" a="1"/>
  <c r="O634" i="2" a="1"/>
  <c r="L77" i="2" a="1"/>
  <c r="O419" i="2" a="1"/>
  <c r="L506" i="2" a="1"/>
  <c r="O387" i="2" a="1"/>
  <c r="O438" i="2" a="1"/>
  <c r="L158" i="2" a="1"/>
  <c r="O312" i="2" a="1"/>
  <c r="F668" i="2" a="1"/>
  <c r="O270" i="2" a="1"/>
  <c r="I670" i="2" a="1"/>
  <c r="R486" i="2" a="1"/>
  <c r="F526" i="2" a="1"/>
  <c r="F597" i="2" a="1"/>
  <c r="I354" i="2" a="1"/>
  <c r="I299" i="2" a="1"/>
  <c r="I674" i="2" a="1"/>
  <c r="I21" i="2" a="1"/>
  <c r="I94" i="2" a="1"/>
  <c r="I359" i="2" a="1"/>
  <c r="I452" i="2" a="1"/>
  <c r="F194" i="2" a="1"/>
  <c r="F168" i="2" a="1"/>
  <c r="I614" i="2" a="1"/>
  <c r="F15" i="2" a="1"/>
  <c r="F647" i="2" a="1"/>
  <c r="R16" i="2" a="1"/>
  <c r="L562" i="2" a="1"/>
  <c r="O346" i="2" a="1"/>
  <c r="I266" i="2" a="1"/>
  <c r="R82" i="2" a="1"/>
  <c r="F658" i="2" a="1"/>
  <c r="O3" i="2" a="1"/>
  <c r="L194" i="2" a="1"/>
  <c r="I592" i="2" a="1"/>
  <c r="I28" i="2" a="1"/>
  <c r="I385" i="2" a="1"/>
  <c r="F562" i="2" a="1"/>
  <c r="F5" i="2" a="1"/>
  <c r="F563" i="2" a="1"/>
  <c r="L593" i="2" a="1"/>
  <c r="F68" i="2" a="1"/>
  <c r="L619" i="2" a="1"/>
  <c r="R114" i="2" a="1"/>
  <c r="O43" i="2" a="1"/>
  <c r="L675" i="2" a="1"/>
  <c r="O37" i="2" a="1"/>
  <c r="O448" i="2" a="1"/>
  <c r="O591" i="2" a="1"/>
  <c r="O272" i="2" a="1"/>
  <c r="I635" i="2" a="1"/>
  <c r="R116" i="2" a="1"/>
  <c r="O243" i="2" a="1"/>
  <c r="R31" i="2" a="1"/>
  <c r="R574" i="2" a="1"/>
  <c r="L602" i="2" a="1"/>
  <c r="R50" i="2" a="1"/>
  <c r="O478" i="2" a="1"/>
  <c r="R192" i="2" a="1"/>
  <c r="R649" i="2" a="1"/>
  <c r="O350" i="2" a="1"/>
  <c r="R138" i="2" a="1"/>
  <c r="L138" i="2" a="1"/>
  <c r="O209" i="2" a="1"/>
  <c r="R125" i="2" a="1"/>
  <c r="R108" i="2" a="1"/>
  <c r="R671" i="2" a="1"/>
  <c r="R519" i="2" a="1"/>
  <c r="O196" i="2" a="1"/>
  <c r="R543" i="2" a="1"/>
  <c r="L146" i="2" a="1"/>
  <c r="R621" i="2" a="1"/>
  <c r="R137" i="2" a="1"/>
  <c r="O40" i="2" a="1"/>
  <c r="L136" i="2" a="1"/>
  <c r="O220" i="2" a="1"/>
  <c r="R63" i="2" a="1"/>
  <c r="O629" i="2" a="1"/>
  <c r="R181" i="2" a="1"/>
  <c r="O308" i="2" a="1"/>
  <c r="R151" i="2" a="1"/>
  <c r="O36" i="2" a="1"/>
  <c r="R538" i="2" a="1"/>
  <c r="L572" i="2" a="1"/>
  <c r="L509" i="2" a="1"/>
  <c r="L179" i="2" a="1"/>
  <c r="O46" i="2" a="1"/>
  <c r="L24" i="2" a="1"/>
  <c r="O271" i="2" a="1"/>
  <c r="R71" i="2" a="1"/>
  <c r="L36" i="2" a="1"/>
  <c r="L84" i="2" a="1"/>
  <c r="R143" i="2" a="1"/>
  <c r="O382" i="2" a="1"/>
  <c r="R18" i="2" a="1"/>
  <c r="L143" i="2" a="1"/>
  <c r="R81" i="2" a="1"/>
  <c r="L554" i="2" a="1"/>
  <c r="O345" i="2" a="1"/>
  <c r="O423" i="2" a="1"/>
  <c r="R95" i="2" a="1"/>
  <c r="R622" i="2" a="1"/>
  <c r="L147" i="2" a="1"/>
  <c r="O482" i="2" a="1"/>
  <c r="R56" i="2" a="1"/>
  <c r="L496" i="2" a="1"/>
  <c r="R183" i="2" a="1"/>
  <c r="O6" i="2" a="1"/>
  <c r="F576" i="2" a="1"/>
  <c r="R136" i="2" a="1"/>
  <c r="R7" i="2" a="1"/>
  <c r="O284" i="2" a="1"/>
  <c r="L564" i="2" a="1"/>
  <c r="L177" i="2" a="1"/>
  <c r="L527" i="2" a="1"/>
  <c r="R577" i="2" a="1"/>
  <c r="I627" i="2" a="1"/>
  <c r="O479" i="2" a="1"/>
  <c r="O472" i="2" a="1"/>
  <c r="I642" i="2" a="1"/>
  <c r="O82" i="2" a="1"/>
  <c r="I374" i="2" a="1"/>
  <c r="F575" i="2" a="1"/>
  <c r="F567" i="2" a="1"/>
  <c r="F497" i="2" a="1"/>
  <c r="R642" i="2" a="1"/>
  <c r="I30" i="2" a="1"/>
  <c r="L167" i="2" a="1"/>
  <c r="F486" i="2" a="1"/>
  <c r="O199" i="2" a="1"/>
  <c r="I443" i="2" a="1"/>
  <c r="R175" i="2" a="1"/>
  <c r="L119" i="2" a="1"/>
  <c r="I380" i="2" a="1"/>
  <c r="R545" i="2" a="1"/>
  <c r="L113" i="2" a="1"/>
  <c r="L64" i="2" a="1"/>
  <c r="R512" i="2" a="1"/>
  <c r="F85" i="2" a="1"/>
  <c r="I671" i="2" a="1"/>
  <c r="I32" i="2" a="1"/>
  <c r="I622" i="2" a="1"/>
  <c r="F25" i="2" a="1"/>
  <c r="L523" i="2" a="1"/>
  <c r="I209" i="2" a="1"/>
  <c r="I73" i="2" a="1"/>
  <c r="F515" i="2" a="1"/>
  <c r="U153" i="2" a="1"/>
  <c r="U93" i="2" a="1"/>
  <c r="C605" i="2" a="1"/>
  <c r="U95" i="2" a="1"/>
  <c r="U34" i="2" a="1"/>
  <c r="C179" i="2" a="1"/>
  <c r="U6" i="2" a="1"/>
  <c r="U176" i="2" a="1"/>
  <c r="U109" i="2" a="1"/>
  <c r="U183" i="2" a="1"/>
  <c r="O466" i="2" a="1"/>
  <c r="F549" i="2" a="1"/>
  <c r="F186" i="2" a="1"/>
  <c r="I450" i="2" a="1"/>
  <c r="I79" i="2" a="1"/>
  <c r="F75" i="2" a="1"/>
  <c r="I403" i="2" a="1"/>
  <c r="F500" i="2" a="1"/>
  <c r="I50" i="2" a="1"/>
  <c r="F666" i="2" a="1"/>
  <c r="F28" i="2" a="1"/>
  <c r="C107" i="2" a="1"/>
  <c r="U577" i="2" a="1"/>
  <c r="C636" i="2" a="1"/>
  <c r="U135" i="2" a="1"/>
  <c r="U52" i="2" a="1"/>
  <c r="C144" i="2" a="1"/>
  <c r="C602" i="2" a="1"/>
  <c r="R41" i="2" a="1"/>
  <c r="R529" i="2" a="1"/>
  <c r="R121" i="2" a="1"/>
  <c r="O78" i="2" a="1"/>
  <c r="O408" i="2" a="1"/>
  <c r="L189" i="2" a="1"/>
  <c r="L525" i="2" a="1"/>
  <c r="L6" i="2" a="1"/>
  <c r="O355" i="2" a="1"/>
  <c r="L626" i="2" a="1"/>
  <c r="R503" i="2" a="1"/>
  <c r="L648" i="2" a="1"/>
  <c r="L498" i="2" a="1"/>
  <c r="R119" i="2" a="1"/>
  <c r="O638" i="2" a="1"/>
  <c r="O614" i="2" a="1"/>
  <c r="R146" i="2" a="1"/>
  <c r="O361" i="2" a="1"/>
  <c r="L7" i="2" a="1"/>
  <c r="L614" i="2" a="1"/>
  <c r="L590" i="2" a="1"/>
  <c r="R12" i="2" a="1"/>
  <c r="O236" i="2" a="1"/>
  <c r="R72" i="2" a="1"/>
  <c r="O264" i="2" a="1"/>
  <c r="O426" i="2" a="1"/>
  <c r="R582" i="2" a="1"/>
  <c r="R100" i="2" a="1"/>
  <c r="O195" i="2" a="1"/>
  <c r="L608" i="2" a="1"/>
  <c r="R22" i="2" a="1"/>
  <c r="L69" i="2" a="1"/>
  <c r="R541" i="2" a="1"/>
  <c r="I659" i="2" a="1"/>
  <c r="L653" i="2" a="1"/>
  <c r="O483" i="2" a="1"/>
  <c r="R631" i="2" a="1"/>
  <c r="R546" i="2" a="1"/>
  <c r="O237" i="2" a="1"/>
  <c r="R45" i="2" a="1"/>
  <c r="O453" i="2" a="1"/>
  <c r="R87" i="2" a="1"/>
  <c r="L551" i="2" a="1"/>
  <c r="O279" i="2" a="1"/>
  <c r="R625" i="2" a="1"/>
  <c r="O97" i="2" a="1"/>
  <c r="R84" i="2" a="1"/>
  <c r="L659" i="2" a="1"/>
  <c r="R111" i="2" a="1"/>
  <c r="L567" i="2" a="1"/>
  <c r="R28" i="2" a="1"/>
  <c r="L598" i="2" a="1"/>
  <c r="O378" i="2" a="1"/>
  <c r="O96" i="2" a="1"/>
  <c r="L117" i="2" a="1"/>
  <c r="O639" i="2" a="1"/>
  <c r="L15" i="2" a="1"/>
  <c r="L4" i="2" a="1"/>
  <c r="O336" i="2" a="1"/>
  <c r="L21" i="2" a="1"/>
  <c r="I647" i="2" a="1"/>
  <c r="I301" i="2" a="1"/>
  <c r="L617" i="2" a="1"/>
  <c r="R178" i="2" a="1"/>
  <c r="O253" i="2" a="1"/>
  <c r="R534" i="2" a="1"/>
  <c r="O12" i="2" a="1"/>
  <c r="O405" i="2" a="1"/>
  <c r="L104" i="2" a="1"/>
  <c r="L12" i="2" a="1"/>
  <c r="I453" i="2" a="1"/>
  <c r="O289" i="2" a="1"/>
  <c r="R614" i="2" a="1"/>
  <c r="I232" i="2" a="1"/>
  <c r="I358" i="2" a="1"/>
  <c r="F559" i="2" a="1"/>
  <c r="I291" i="2" a="1"/>
  <c r="I264" i="2" a="1"/>
  <c r="L88" i="2" a="1"/>
  <c r="O212" i="2" a="1"/>
  <c r="O53" i="2" a="1"/>
  <c r="F4" i="2" a="1"/>
  <c r="L47" i="2" a="1"/>
  <c r="I447" i="2" a="1"/>
  <c r="L96" i="2" a="1"/>
  <c r="I658" i="2" a="1"/>
  <c r="I208" i="2" a="1"/>
  <c r="O428" i="2" a="1"/>
  <c r="L488" i="2" a="1"/>
  <c r="I347" i="2" a="1"/>
  <c r="I355" i="2" a="1"/>
  <c r="I13" i="2" a="1"/>
  <c r="I16" i="2" a="1"/>
  <c r="O246" i="2" a="1"/>
  <c r="F528" i="2" a="1"/>
  <c r="I351" i="2" a="1"/>
  <c r="I633" i="2" a="1"/>
  <c r="I12" i="2" a="1"/>
  <c r="I465" i="2" a="1"/>
  <c r="I31" i="2" a="1"/>
  <c r="U550" i="2" a="1"/>
  <c r="C145" i="2" a="1"/>
  <c r="U618" i="2" a="1"/>
  <c r="U45" i="2" a="1"/>
  <c r="U103" i="2" a="1"/>
  <c r="C111" i="2" a="1"/>
  <c r="C212" i="2" a="1"/>
  <c r="U150" i="2" a="1"/>
  <c r="U507" i="2" a="1"/>
  <c r="U649" i="2" a="1"/>
  <c r="R606" i="2" a="1"/>
  <c r="O95" i="2" a="1"/>
  <c r="F137" i="2" a="1"/>
  <c r="F655" i="2" a="1"/>
  <c r="F656" i="2" a="1"/>
  <c r="F182" i="2" a="1"/>
  <c r="I601" i="2" a="1"/>
  <c r="I411" i="2" a="1"/>
  <c r="I640" i="2" a="1"/>
  <c r="L19" i="2" a="1"/>
  <c r="I248" i="2" a="1"/>
  <c r="C170" i="2" a="1"/>
  <c r="C209" i="2" a="1"/>
  <c r="C246" i="2" a="1"/>
  <c r="U106" i="2" a="1"/>
  <c r="U50" i="2" a="1"/>
  <c r="C221" i="2" a="1"/>
  <c r="U68" i="2" a="1"/>
  <c r="L547" i="2" a="1"/>
  <c r="R70" i="2" a="1"/>
  <c r="L499" i="2" a="1"/>
  <c r="R537" i="2" a="1"/>
  <c r="R513" i="2" a="1"/>
  <c r="O214" i="2" a="1"/>
  <c r="O369" i="2" a="1"/>
  <c r="O89" i="2" a="1"/>
  <c r="O403" i="2" a="1"/>
  <c r="O379" i="2" a="1"/>
  <c r="L149" i="2" a="1"/>
  <c r="O275" i="2" a="1"/>
  <c r="O251" i="2" a="1"/>
  <c r="L52" i="2" a="1"/>
  <c r="R112" i="2" a="1"/>
  <c r="R511" i="2" a="1"/>
  <c r="R194" i="2" a="1"/>
  <c r="R170" i="2" a="1"/>
  <c r="O598" i="2" a="1"/>
  <c r="O314" i="2" a="1"/>
  <c r="O473" i="2" a="1"/>
  <c r="L187" i="2" a="1"/>
  <c r="O50" i="2" a="1"/>
  <c r="R645" i="2" a="1"/>
  <c r="L536" i="2" a="1"/>
  <c r="O94" i="2" a="1"/>
  <c r="O400" i="2" a="1"/>
  <c r="O211" i="2" a="1"/>
  <c r="R51" i="2" a="1"/>
  <c r="O602" i="2" a="1"/>
  <c r="L596" i="2" a="1"/>
  <c r="O636" i="2" a="1"/>
  <c r="R77" i="2" a="1"/>
  <c r="R566" i="2" a="1"/>
  <c r="O238" i="2" a="1"/>
  <c r="L94" i="2" a="1"/>
  <c r="O329" i="2" a="1"/>
  <c r="O619" i="2" a="1"/>
  <c r="R61" i="2" a="1"/>
  <c r="L516" i="2" a="1"/>
  <c r="R589" i="2" a="1"/>
  <c r="L85" i="2" a="1"/>
  <c r="O610" i="2" a="1"/>
  <c r="L652" i="2" a="1"/>
  <c r="O658" i="2" a="1"/>
  <c r="O324" i="2" a="1"/>
  <c r="O358" i="2" a="1"/>
  <c r="O233" i="2" a="1"/>
  <c r="O663" i="2" a="1"/>
  <c r="O41" i="2" a="1"/>
  <c r="L37" i="2" a="1"/>
  <c r="R17" i="2" a="1"/>
  <c r="L107" i="2" a="1"/>
  <c r="L662" i="2" a="1"/>
  <c r="O15" i="2" a="1"/>
  <c r="R638" i="2" a="1"/>
  <c r="L114" i="2" a="1"/>
  <c r="O352" i="2" a="1"/>
  <c r="R43" i="2" a="1"/>
  <c r="O649" i="2" a="1"/>
  <c r="I394" i="2" a="1"/>
  <c r="I456" i="2" a="1"/>
  <c r="O411" i="2" a="1"/>
  <c r="O249" i="2" a="1"/>
  <c r="R573" i="2" a="1"/>
  <c r="R6" i="2" a="1"/>
  <c r="O32" i="2" a="1"/>
  <c r="O227" i="2" a="1"/>
  <c r="R187" i="2" a="1"/>
  <c r="L131" i="2" a="1"/>
  <c r="F669" i="2" a="1"/>
  <c r="I398" i="2" a="1"/>
  <c r="L186" i="2" a="1"/>
  <c r="F33" i="2" a="1"/>
  <c r="L524" i="2" a="1"/>
  <c r="I454" i="2" a="1"/>
  <c r="F667" i="2" a="1"/>
  <c r="F651" i="2" a="1"/>
  <c r="I652" i="2" a="1"/>
  <c r="O385" i="2" a="1"/>
  <c r="I415" i="2" a="1"/>
  <c r="I280" i="2" a="1"/>
  <c r="F578" i="2" a="1"/>
  <c r="O67" i="2" a="1"/>
  <c r="F18" i="2" a="1"/>
  <c r="F180" i="2" a="1"/>
  <c r="L142" i="2" a="1"/>
  <c r="I581" i="2" a="1"/>
  <c r="L566" i="2" a="1"/>
  <c r="O343" i="2" a="1"/>
  <c r="F661" i="2" a="1"/>
  <c r="F590" i="2" a="1"/>
  <c r="I215" i="2" a="1"/>
  <c r="I339" i="2" a="1"/>
  <c r="I664" i="2" a="1"/>
  <c r="I440" i="2" a="1"/>
  <c r="I311" i="2" a="1"/>
  <c r="F38" i="2" a="1"/>
  <c r="I457" i="2" a="1"/>
  <c r="I364" i="2" a="1"/>
  <c r="U573" i="2" a="1"/>
  <c r="U543" i="2" a="1"/>
  <c r="C167" i="2" a="1"/>
  <c r="U518" i="2" a="1"/>
  <c r="C638" i="2" a="1"/>
  <c r="C214" i="2" a="1"/>
  <c r="C9" i="2" a="1"/>
  <c r="U591" i="2" a="1"/>
  <c r="C178" i="2" a="1"/>
  <c r="L514" i="2" a="1"/>
  <c r="I375" i="2" a="1"/>
  <c r="I639" i="2" a="1"/>
  <c r="L191" i="2" a="1"/>
  <c r="L123" i="2" a="1"/>
  <c r="I636" i="2" a="1"/>
  <c r="I596" i="2" a="1"/>
  <c r="I459" i="2" a="1"/>
  <c r="F47" i="2" a="1"/>
  <c r="I201" i="2" a="1"/>
  <c r="F631" i="2" a="1"/>
  <c r="I368" i="2" a="1"/>
  <c r="U101" i="2" a="1"/>
  <c r="U642" i="2" a="1"/>
  <c r="C166" i="2" a="1"/>
  <c r="U84" i="2" a="1"/>
  <c r="C125" i="2" a="1"/>
  <c r="C280" i="2" a="1"/>
  <c r="R13" i="2" a="1"/>
  <c r="L97" i="2" a="1"/>
  <c r="O282" i="2" a="1"/>
  <c r="L642" i="2" a="1"/>
  <c r="L618" i="2" a="1"/>
  <c r="R550" i="2" a="1"/>
  <c r="O669" i="2" a="1"/>
  <c r="R154" i="2" a="1"/>
  <c r="L140" i="2" a="1"/>
  <c r="L122" i="2" a="1"/>
  <c r="O201" i="2" a="1"/>
  <c r="L27" i="2" a="1"/>
  <c r="L9" i="2" a="1"/>
  <c r="O73" i="2" a="1"/>
  <c r="R172" i="2" a="1"/>
  <c r="L607" i="2" a="1"/>
  <c r="O300" i="2" a="1"/>
  <c r="O420" i="2" a="1"/>
  <c r="R495" i="2" a="1"/>
  <c r="O622" i="2" a="1"/>
  <c r="R99" i="2" a="1"/>
  <c r="O70" i="2" a="1"/>
  <c r="O356" i="2" a="1"/>
  <c r="O416" i="2" a="1"/>
  <c r="O450" i="2" a="1"/>
  <c r="L130" i="2" a="1"/>
  <c r="L627" i="2" a="1"/>
  <c r="I611" i="2" a="1"/>
  <c r="O213" i="2" a="1"/>
  <c r="L556" i="2" a="1"/>
  <c r="O7" i="2" a="1"/>
  <c r="R57" i="2" a="1"/>
  <c r="L17" i="2" a="1"/>
  <c r="O384" i="2" a="1"/>
  <c r="L501" i="2" a="1"/>
  <c r="L515" i="2" a="1"/>
  <c r="R612" i="2" a="1"/>
  <c r="O31" i="2" a="1"/>
  <c r="L139" i="2" a="1"/>
  <c r="O281" i="2" a="1"/>
  <c r="L98" i="2" a="1"/>
  <c r="O88" i="2" a="1"/>
  <c r="L112" i="2" a="1"/>
  <c r="O285" i="2" a="1"/>
  <c r="O424" i="2" a="1"/>
  <c r="L90" i="2" a="1"/>
  <c r="L582" i="2" a="1"/>
  <c r="L635" i="2" a="1"/>
  <c r="O616" i="2" a="1"/>
  <c r="R672" i="2" a="1"/>
  <c r="O17" i="2" a="1"/>
  <c r="R139" i="2" a="1"/>
  <c r="L484" i="2" a="1"/>
  <c r="R98" i="2" a="1"/>
  <c r="R654" i="2" a="1"/>
  <c r="L654" i="2" a="1"/>
  <c r="O23" i="2" a="1"/>
  <c r="R79" i="2" a="1"/>
  <c r="O461" i="2" a="1"/>
  <c r="R659" i="2" a="1"/>
  <c r="F572" i="2" a="1"/>
  <c r="O359" i="2" a="1"/>
  <c r="L493" i="2" a="1"/>
  <c r="R152" i="2" a="1"/>
  <c r="R557" i="2" a="1"/>
  <c r="R569" i="2" a="1"/>
  <c r="I615" i="2" a="1"/>
  <c r="R64" i="2" a="1"/>
  <c r="L34" i="2" a="1"/>
  <c r="L563" i="2" a="1"/>
  <c r="R599" i="2" a="1"/>
  <c r="L584" i="2" a="1"/>
  <c r="I22" i="2" a="1"/>
  <c r="I45" i="2" a="1"/>
  <c r="I242" i="2" a="1"/>
  <c r="F649" i="2" a="1"/>
  <c r="F513" i="2" a="1"/>
  <c r="R107" i="2" a="1"/>
  <c r="R531" i="2" a="1"/>
  <c r="F72" i="2" a="1"/>
  <c r="I72" i="2" a="1"/>
  <c r="I469" i="2" a="1"/>
  <c r="I206" i="2" a="1"/>
  <c r="R157" i="2" a="1"/>
  <c r="O388" i="2" a="1"/>
  <c r="F646" i="2" a="1"/>
  <c r="O607" i="2" a="1"/>
  <c r="I480" i="2" a="1"/>
  <c r="L72" i="2" a="1"/>
  <c r="F514" i="2" a="1"/>
  <c r="I328" i="2" a="1"/>
  <c r="F35" i="2" a="1"/>
  <c r="F598" i="2" a="1"/>
  <c r="I233" i="2" a="1"/>
  <c r="I295" i="2" a="1"/>
  <c r="I393" i="2" a="1"/>
  <c r="I198" i="2" a="1"/>
  <c r="I632" i="2" a="1"/>
  <c r="F507" i="2" a="1"/>
  <c r="U486" i="2" a="1"/>
  <c r="U558" i="2" a="1"/>
  <c r="C173" i="2" a="1"/>
  <c r="U14" i="2" a="1"/>
  <c r="C132" i="2" a="1"/>
  <c r="U502" i="2" a="1"/>
  <c r="C653" i="2" a="1"/>
  <c r="U170" i="2" a="1"/>
  <c r="U545" i="2" a="1"/>
  <c r="C185" i="2" a="1"/>
  <c r="R160" i="2" a="1"/>
  <c r="L126" i="2" a="1"/>
  <c r="I654" i="2" a="1"/>
  <c r="I327" i="2" a="1"/>
  <c r="I58" i="2" a="1"/>
  <c r="I42" i="2" a="1"/>
  <c r="F12" i="2" a="1"/>
  <c r="F120" i="2" a="1"/>
  <c r="L38" i="2" a="1"/>
  <c r="F585" i="2" a="1"/>
  <c r="F580" i="2" a="1"/>
  <c r="F181" i="2" a="1"/>
  <c r="C585" i="2" a="1"/>
  <c r="C80" i="2" a="1"/>
  <c r="C595" i="2" a="1"/>
  <c r="C116" i="2" a="1"/>
  <c r="C186" i="2" a="1"/>
  <c r="C151" i="2" a="1"/>
  <c r="U143" i="2" a="1"/>
  <c r="U560" i="2" a="1"/>
  <c r="C609" i="2" a="1"/>
  <c r="C181" i="2" a="1"/>
  <c r="O471" i="2" a="1"/>
  <c r="L592" i="2" a="1"/>
  <c r="F133" i="2" a="1"/>
  <c r="O652" i="2" a="1"/>
  <c r="F23" i="2" a="1"/>
  <c r="I474" i="2" a="1"/>
  <c r="I89" i="2" a="1"/>
  <c r="I621" i="2" a="1"/>
  <c r="I477" i="2" a="1"/>
  <c r="I666" i="2" a="1"/>
  <c r="I310" i="2" a="1"/>
  <c r="C239" i="2" a="1"/>
  <c r="U138" i="2" a="1"/>
  <c r="C140" i="2" a="1"/>
  <c r="U182" i="2" a="1"/>
  <c r="C79" i="2" a="1"/>
  <c r="C238" i="2" a="1"/>
  <c r="U583" i="2" a="1"/>
  <c r="U602" i="2" a="1"/>
  <c r="C12" i="2" a="1"/>
  <c r="R36" i="2" a="1"/>
  <c r="F626" i="2" a="1"/>
  <c r="I458" i="2" a="1"/>
  <c r="C148" i="2" a="1"/>
  <c r="C290" i="2" a="1"/>
  <c r="U76" i="2" a="1"/>
  <c r="U495" i="2" a="1"/>
  <c r="L539" i="2" a="1"/>
  <c r="I43" i="2" a="1"/>
  <c r="I290" i="2" a="1"/>
  <c r="C6" i="2" a="1"/>
  <c r="C228" i="2" a="1"/>
  <c r="C198" i="2" a="1"/>
  <c r="U671" i="2" a="1"/>
  <c r="U151" i="2" a="1"/>
  <c r="C102" i="2" a="1"/>
  <c r="U535" i="2" a="1"/>
  <c r="C599" i="2" a="1"/>
  <c r="U491" i="2" a="1"/>
  <c r="I66" i="2" a="1"/>
  <c r="C160" i="2" a="1"/>
  <c r="U124" i="2" a="1"/>
  <c r="C123" i="2" a="1"/>
  <c r="C92" i="2" a="1"/>
  <c r="C70" i="2" a="1"/>
  <c r="U509" i="2" a="1"/>
  <c r="C283" i="2" a="1"/>
  <c r="I91" i="2" a="1"/>
  <c r="F648" i="2" a="1"/>
  <c r="F542" i="2" a="1"/>
  <c r="U47" i="2" a="1"/>
  <c r="U114" i="2" a="1"/>
  <c r="C52" i="2" a="1"/>
  <c r="U91" i="2" a="1"/>
  <c r="C60" i="2" a="1"/>
  <c r="U129" i="2" a="1"/>
  <c r="U587" i="2" a="1"/>
  <c r="U548" i="2" a="1"/>
  <c r="O404" i="2" a="1"/>
  <c r="F51" i="2" a="1"/>
  <c r="U120" i="2" a="1"/>
  <c r="R97" i="2" a="1"/>
  <c r="L134" i="2" a="1"/>
  <c r="O396" i="2" a="1"/>
  <c r="O22" i="2" a="1"/>
  <c r="O441" i="2" a="1"/>
  <c r="O584" i="2" a="1"/>
  <c r="R29" i="2" a="1"/>
  <c r="O608" i="2" a="1"/>
  <c r="I628" i="2" a="1"/>
  <c r="I250" i="2" a="1"/>
  <c r="I287" i="2" a="1"/>
  <c r="I607" i="2" a="1"/>
  <c r="I599" i="2" a="1"/>
  <c r="I335" i="2" a="1"/>
  <c r="R585" i="2" a="1"/>
  <c r="L494" i="2" a="1"/>
  <c r="I356" i="2" a="1"/>
  <c r="F506" i="2" a="1"/>
  <c r="I200" i="2" a="1"/>
  <c r="F552" i="2" a="1"/>
  <c r="R526" i="2" a="1"/>
  <c r="L538" i="2" a="1"/>
  <c r="L631" i="2" a="1"/>
  <c r="L658" i="2" a="1"/>
  <c r="F619" i="2" a="1"/>
  <c r="F17" i="2" a="1"/>
  <c r="O662" i="2" a="1"/>
  <c r="I331" i="2" a="1"/>
  <c r="I609" i="2" a="1"/>
  <c r="I51" i="2" a="1"/>
  <c r="I661" i="2" a="1"/>
  <c r="F50" i="2" a="1"/>
  <c r="I300" i="2" a="1"/>
  <c r="F112" i="2" a="1"/>
  <c r="F546" i="2" a="1"/>
  <c r="I292" i="2" a="1"/>
  <c r="C665" i="2" a="1"/>
  <c r="C263" i="2" a="1"/>
  <c r="C643" i="2" a="1"/>
  <c r="C48" i="2" a="1"/>
  <c r="U36" i="2" a="1"/>
  <c r="C81" i="2" a="1"/>
  <c r="C31" i="2" a="1"/>
  <c r="U35" i="2" a="1"/>
  <c r="C67" i="2" a="1"/>
  <c r="U32" i="2" a="1"/>
  <c r="O276" i="2" a="1"/>
  <c r="L650" i="2" a="1"/>
  <c r="F596" i="2" a="1"/>
  <c r="F58" i="2" a="1"/>
  <c r="I246" i="2" a="1"/>
  <c r="I289" i="2" a="1"/>
  <c r="I439" i="2" a="1"/>
  <c r="I471" i="2" a="1"/>
  <c r="I342" i="2" a="1"/>
  <c r="F616" i="2" a="1"/>
  <c r="I624" i="2" a="1"/>
  <c r="F156" i="2" a="1"/>
  <c r="U631" i="2" a="1"/>
  <c r="C670" i="2" a="1"/>
  <c r="C26" i="2" a="1"/>
  <c r="U494" i="2" a="1"/>
  <c r="C156" i="2" a="1"/>
  <c r="U513" i="2" a="1"/>
  <c r="U63" i="2" a="1"/>
  <c r="U5" i="2" a="1"/>
  <c r="R78" i="2" a="1"/>
  <c r="F642" i="2" a="1"/>
  <c r="F522" i="2" a="1"/>
  <c r="I265" i="2" a="1"/>
  <c r="I6" i="2" a="1"/>
  <c r="F97" i="2" a="1"/>
  <c r="I645" i="2" a="1"/>
  <c r="I618" i="2" a="1"/>
  <c r="I604" i="2" a="1"/>
  <c r="I240" i="2" a="1"/>
  <c r="F69" i="2" a="1"/>
  <c r="I271" i="2" a="1"/>
  <c r="C84" i="2" a="1"/>
  <c r="U27" i="2" a="1"/>
  <c r="C234" i="2" a="1"/>
  <c r="U157" i="2" a="1"/>
  <c r="C32" i="2" a="1"/>
  <c r="C43" i="2" a="1"/>
  <c r="C584" i="2" a="1"/>
  <c r="C286" i="2" a="1"/>
  <c r="U23" i="2" a="1"/>
  <c r="F541" i="2" a="1"/>
  <c r="F671" i="2" a="1"/>
  <c r="I589" i="2" a="1"/>
  <c r="U58" i="2" a="1"/>
  <c r="C223" i="2" a="1"/>
  <c r="U119" i="2" a="1"/>
  <c r="U75" i="2" a="1"/>
  <c r="L29" i="2" a="1"/>
  <c r="I649" i="2" a="1"/>
  <c r="I585" i="2" a="1"/>
  <c r="C671" i="2" a="1"/>
  <c r="C158" i="2" a="1"/>
  <c r="C583" i="2" a="1"/>
  <c r="C655" i="2" a="1"/>
  <c r="U162" i="2" a="1"/>
  <c r="C184" i="2" a="1"/>
  <c r="C58" i="2" a="1"/>
  <c r="U19" i="2" a="1"/>
  <c r="U184" i="2" a="1"/>
  <c r="I408" i="2" a="1"/>
  <c r="C202" i="2" a="1"/>
  <c r="U609" i="2" a="1"/>
  <c r="U99" i="2" a="1"/>
  <c r="C34" i="2" a="1"/>
  <c r="C203" i="2" a="1"/>
  <c r="C592" i="2" a="1"/>
  <c r="U156" i="2" a="1"/>
  <c r="I307" i="2" a="1"/>
  <c r="F556" i="2" a="1"/>
  <c r="F53" i="2" a="1"/>
  <c r="C587" i="2" a="1"/>
  <c r="C78" i="2" a="1"/>
  <c r="U130" i="2" a="1"/>
  <c r="U586" i="2" a="1"/>
  <c r="U38" i="2" a="1"/>
  <c r="C44" i="2" a="1"/>
  <c r="U90" i="2" a="1"/>
  <c r="C21" i="2" a="1"/>
  <c r="F665" i="2" a="1"/>
  <c r="F523" i="2" a="1"/>
  <c r="C39" i="2" a="1"/>
  <c r="R618" i="2" a="1"/>
  <c r="L44" i="2" a="1"/>
  <c r="O440" i="2" a="1"/>
  <c r="O458" i="2" a="1"/>
  <c r="R549" i="2" a="1"/>
  <c r="O245" i="2" a="1"/>
  <c r="R161" i="2" a="1"/>
  <c r="L18" i="2" a="1"/>
  <c r="F644" i="2" a="1"/>
  <c r="L548" i="2" a="1"/>
  <c r="I59" i="2" a="1"/>
  <c r="I653" i="2" a="1"/>
  <c r="I583" i="2" a="1"/>
  <c r="F171" i="2" a="1"/>
  <c r="O668" i="2" a="1"/>
  <c r="I305" i="2" a="1"/>
  <c r="O9" i="2" a="1"/>
  <c r="I277" i="2" a="1"/>
  <c r="F94" i="2" a="1"/>
  <c r="F86" i="2" a="1"/>
  <c r="F495" i="2" a="1"/>
  <c r="O304" i="2" a="1"/>
  <c r="F510" i="2" a="1"/>
  <c r="R52" i="2" a="1"/>
  <c r="I88" i="2" a="1"/>
  <c r="F504" i="2" a="1"/>
  <c r="L13" i="2" a="1"/>
  <c r="I428" i="2" a="1"/>
  <c r="I236" i="2" a="1"/>
  <c r="F582" i="2" a="1"/>
  <c r="F540" i="2" a="1"/>
  <c r="I231" i="2" a="1"/>
  <c r="I455" i="2" a="1"/>
  <c r="F193" i="2" a="1"/>
  <c r="F57" i="2" a="1"/>
  <c r="F61" i="2" a="1"/>
  <c r="C240" i="2" a="1"/>
  <c r="U165" i="2" a="1"/>
  <c r="U552" i="2" a="1"/>
  <c r="U611" i="2" a="1"/>
  <c r="C610" i="2" a="1"/>
  <c r="C108" i="2" a="1"/>
  <c r="U89" i="2" a="1"/>
  <c r="C122" i="2" a="1"/>
  <c r="U193" i="2" a="1"/>
  <c r="C93" i="2" a="1"/>
  <c r="I227" i="2" a="1"/>
  <c r="F157" i="2" a="1"/>
  <c r="I262" i="2" a="1"/>
  <c r="F609" i="2" a="1"/>
  <c r="F117" i="2" a="1"/>
  <c r="I365" i="2" a="1"/>
  <c r="I326" i="2" a="1"/>
  <c r="I304" i="2" a="1"/>
  <c r="I229" i="2" a="1"/>
  <c r="I279" i="2" a="1"/>
  <c r="F550" i="2" a="1"/>
  <c r="U137" i="2" a="1"/>
  <c r="U551" i="2" a="1"/>
  <c r="U31" i="2" a="1"/>
  <c r="C5" i="2" a="1"/>
  <c r="U155" i="2" a="1"/>
  <c r="C204" i="2" a="1"/>
  <c r="C8" i="2" a="1"/>
  <c r="U64" i="2" a="1"/>
  <c r="C288" i="2" a="1"/>
  <c r="L174" i="2" a="1"/>
  <c r="R640" i="2" a="1"/>
  <c r="F91" i="2" a="1"/>
  <c r="I276" i="2" a="1"/>
  <c r="I67" i="2" a="1"/>
  <c r="I252" i="2" a="1"/>
  <c r="L634" i="2" a="1"/>
  <c r="I323" i="2" a="1"/>
  <c r="I35" i="2" a="1"/>
  <c r="F554" i="2" a="1"/>
  <c r="L588" i="2" a="1"/>
  <c r="F42" i="2" a="1"/>
  <c r="C247" i="2" a="1"/>
  <c r="C660" i="2" a="1"/>
  <c r="C82" i="2" a="1"/>
  <c r="U567" i="2" a="1"/>
  <c r="U17" i="2" a="1"/>
  <c r="C278" i="2" a="1"/>
  <c r="U115" i="2" a="1"/>
  <c r="C23" i="2" a="1"/>
  <c r="U601" i="2" a="1"/>
  <c r="F165" i="2" a="1"/>
  <c r="I220" i="2" a="1"/>
  <c r="I259" i="2" a="1"/>
  <c r="U78" i="2" a="1"/>
  <c r="C608" i="2" a="1"/>
  <c r="C36" i="2" a="1"/>
  <c r="C19" i="2" a="1"/>
  <c r="F164" i="2" a="1"/>
  <c r="F603" i="2" a="1"/>
  <c r="I213" i="2" a="1"/>
  <c r="U26" i="2" a="1"/>
  <c r="U65" i="2" a="1"/>
  <c r="C114" i="2" a="1"/>
  <c r="U564" i="2" a="1"/>
  <c r="U572" i="2" a="1"/>
  <c r="U594" i="2" a="1"/>
  <c r="C616" i="2" a="1"/>
  <c r="C613" i="2" a="1"/>
  <c r="F623" i="2" a="1"/>
  <c r="I410" i="2" a="1"/>
  <c r="C630" i="2" a="1"/>
  <c r="C172" i="2" a="1"/>
  <c r="C268" i="2" a="1"/>
  <c r="C124" i="2" a="1"/>
  <c r="C177" i="2" a="1"/>
  <c r="U621" i="2" a="1"/>
  <c r="O75" i="2" a="1"/>
  <c r="F583" i="2" a="1"/>
  <c r="F167" i="2" a="1"/>
  <c r="C666" i="2" a="1"/>
  <c r="U51" i="2" a="1"/>
  <c r="C40" i="2" a="1"/>
  <c r="C182" i="2" a="1"/>
  <c r="U634" i="2" a="1"/>
  <c r="C155" i="2" a="1"/>
  <c r="U541" i="2" a="1"/>
  <c r="U172" i="2" a="1"/>
  <c r="U597" i="2" a="1"/>
  <c r="I228" i="2" a="1"/>
  <c r="U85" i="2" a="1"/>
  <c r="U140" i="2" a="1"/>
  <c r="L141" i="2" a="1"/>
  <c r="L176" i="2" a="1"/>
  <c r="I422" i="2" a="1"/>
  <c r="O280" i="2" a="1"/>
  <c r="O316" i="2" a="1"/>
  <c r="O310" i="2" a="1"/>
  <c r="I352" i="2" a="1"/>
  <c r="L638" i="2" a="1"/>
  <c r="L630" i="2" a="1"/>
  <c r="I650" i="2" a="1"/>
  <c r="I63" i="2" a="1"/>
  <c r="F105" i="2" a="1"/>
  <c r="F148" i="2" a="1"/>
  <c r="I426" i="2" a="1"/>
  <c r="O341" i="2" a="1"/>
  <c r="R533" i="2" a="1"/>
  <c r="I7" i="2" a="1"/>
  <c r="I261" i="2" a="1"/>
  <c r="F78" i="2" a="1"/>
  <c r="L491" i="2" a="1"/>
  <c r="R74" i="2" a="1"/>
  <c r="I38" i="2" a="1"/>
  <c r="O320" i="2" a="1"/>
  <c r="L39" i="2" a="1"/>
  <c r="O98" i="2" a="1"/>
  <c r="L75" i="2" a="1"/>
  <c r="F126" i="2" a="1"/>
  <c r="I617" i="2" a="1"/>
  <c r="I669" i="2" a="1"/>
  <c r="I444" i="2" a="1"/>
  <c r="I478" i="2" a="1"/>
  <c r="F521" i="2" a="1"/>
  <c r="I196" i="2" a="1"/>
  <c r="I221" i="2" a="1"/>
  <c r="F643" i="2" a="1"/>
  <c r="F662" i="2" a="1"/>
  <c r="C615" i="2" a="1"/>
  <c r="U568" i="2" a="1"/>
  <c r="U178" i="2" a="1"/>
  <c r="U59" i="2" a="1"/>
  <c r="C216" i="2" a="1"/>
  <c r="U580" i="2" a="1"/>
  <c r="C105" i="2" a="1"/>
  <c r="C153" i="2" a="1"/>
  <c r="C242" i="2" a="1"/>
  <c r="U175" i="2" a="1"/>
  <c r="I18" i="2" a="1"/>
  <c r="O27" i="2" a="1"/>
  <c r="I195" i="2" a="1"/>
  <c r="I349" i="2" a="1"/>
  <c r="I606" i="2" a="1"/>
  <c r="I397" i="2" a="1"/>
  <c r="F118" i="2" a="1"/>
  <c r="I435" i="2" a="1"/>
  <c r="I407" i="2" a="1"/>
  <c r="I655" i="2" a="1"/>
  <c r="F577" i="2" a="1"/>
  <c r="C29" i="2" a="1"/>
  <c r="U116" i="2" a="1"/>
  <c r="C675" i="2" a="1"/>
  <c r="U105" i="2" a="1"/>
  <c r="C259" i="2" a="1"/>
  <c r="U563" i="2" a="1"/>
  <c r="U663" i="2" a="1"/>
  <c r="C188" i="2" a="1"/>
  <c r="C45" i="2" a="1"/>
  <c r="R128" i="2" a="1"/>
  <c r="I483" i="2" a="1"/>
  <c r="F56" i="2" a="1"/>
  <c r="I55" i="2" a="1"/>
  <c r="I244" i="2" a="1"/>
  <c r="F71" i="2" a="1"/>
  <c r="I306" i="2" a="1"/>
  <c r="L645" i="2" a="1"/>
  <c r="I225" i="2" a="1"/>
  <c r="I268" i="2" a="1"/>
  <c r="F170" i="2" a="1"/>
  <c r="U154" i="2" a="1"/>
  <c r="C96" i="2" a="1"/>
  <c r="C131" i="2" a="1"/>
  <c r="C626" i="2" a="1"/>
  <c r="C63" i="2" a="1"/>
  <c r="U92" i="2" a="1"/>
  <c r="C596" i="2" a="1"/>
  <c r="U110" i="2" a="1"/>
  <c r="U136" i="2" a="1"/>
  <c r="C197" i="2" a="1"/>
  <c r="I48" i="2" a="1"/>
  <c r="I320" i="2" a="1"/>
  <c r="I46" i="2" a="1"/>
  <c r="C141" i="2" a="1"/>
  <c r="C7" i="2" a="1"/>
  <c r="U82" i="2" a="1"/>
  <c r="U672" i="2" a="1"/>
  <c r="I395" i="2" a="1"/>
  <c r="F84" i="2" a="1"/>
  <c r="U80" i="2" a="1"/>
  <c r="U56" i="2" a="1"/>
  <c r="U554" i="2" a="1"/>
  <c r="C35" i="2" a="1"/>
  <c r="U556" i="2" a="1"/>
  <c r="U98" i="2" a="1"/>
  <c r="C51" i="2" a="1"/>
  <c r="U589" i="2" a="1"/>
  <c r="C276" i="2" a="1"/>
  <c r="I226" i="2" a="1"/>
  <c r="U496" i="2" a="1"/>
  <c r="C611" i="2" a="1"/>
  <c r="U139" i="2" a="1"/>
  <c r="C262" i="2" a="1"/>
  <c r="C83" i="2" a="1"/>
  <c r="C232" i="2" a="1"/>
  <c r="U498" i="2" a="1"/>
  <c r="O223" i="2" a="1"/>
  <c r="F174" i="2" a="1"/>
  <c r="F88" i="2" a="1"/>
  <c r="C106" i="2" a="1"/>
  <c r="U123" i="2" a="1"/>
  <c r="C227" i="2" a="1"/>
  <c r="U600" i="2" a="1"/>
  <c r="C72" i="2" a="1"/>
  <c r="C594" i="2" a="1"/>
  <c r="U561" i="2" a="1"/>
  <c r="U607" i="2" a="1"/>
  <c r="C601" i="2" a="1"/>
  <c r="O630" i="2" a="1"/>
  <c r="C284" i="2" a="1"/>
  <c r="L173" i="2" a="1"/>
  <c r="L63" i="2" a="1"/>
  <c r="L573" i="2" a="1"/>
  <c r="F95" i="2" a="1"/>
  <c r="L166" i="2" a="1"/>
  <c r="O477" i="2" a="1"/>
  <c r="O294" i="2" a="1"/>
  <c r="F634" i="2" a="1"/>
  <c r="L666" i="2" a="1"/>
  <c r="F654" i="2" a="1"/>
  <c r="I429" i="2" a="1"/>
  <c r="F558" i="2" a="1"/>
  <c r="I217" i="2" a="1"/>
  <c r="I409" i="2" a="1"/>
  <c r="F503" i="2" a="1"/>
  <c r="F537" i="2" a="1"/>
  <c r="L568" i="2" a="1"/>
  <c r="F607" i="2" a="1"/>
  <c r="I19" i="2" a="1"/>
  <c r="I613" i="2" a="1"/>
  <c r="R581" i="2" a="1"/>
  <c r="I460" i="2" a="1"/>
  <c r="I608" i="2" a="1"/>
  <c r="R648" i="2" a="1"/>
  <c r="F177" i="2" a="1"/>
  <c r="O323" i="2" a="1"/>
  <c r="I197" i="2" a="1"/>
  <c r="I646" i="2" a="1"/>
  <c r="I253" i="2" a="1"/>
  <c r="F604" i="2" a="1"/>
  <c r="O204" i="2" a="1"/>
  <c r="F547" i="2" a="1"/>
  <c r="F67" i="2" a="1"/>
  <c r="F66" i="2" a="1"/>
  <c r="I316" i="2" a="1"/>
  <c r="I333" i="2" a="1"/>
  <c r="C633" i="2" a="1"/>
  <c r="C273" i="2" a="1"/>
  <c r="U126" i="2" a="1"/>
  <c r="C88" i="2" a="1"/>
  <c r="U21" i="2" a="1"/>
  <c r="U516" i="2" a="1"/>
  <c r="U665" i="2" a="1"/>
  <c r="C62" i="2" a="1"/>
  <c r="C668" i="2" a="1"/>
  <c r="C76" i="2" a="1"/>
  <c r="O603" i="2" a="1"/>
  <c r="I367" i="2" a="1"/>
  <c r="I662" i="2" a="1"/>
  <c r="I404" i="2" a="1"/>
  <c r="O327" i="2" a="1"/>
  <c r="L153" i="2" a="1"/>
  <c r="F175" i="2" a="1"/>
  <c r="I382" i="2" a="1"/>
  <c r="I416" i="2" a="1"/>
  <c r="F7" i="2" a="1"/>
  <c r="I376" i="2" a="1"/>
  <c r="F516" i="2" a="1"/>
  <c r="U506" i="2" a="1"/>
  <c r="C661" i="2" a="1"/>
  <c r="U70" i="2" a="1"/>
  <c r="U169" i="2" a="1"/>
  <c r="C649" i="2" a="1"/>
  <c r="U605" i="2" a="1"/>
  <c r="U604" i="2" a="1"/>
  <c r="U46" i="2" a="1"/>
  <c r="U97" i="2" a="1"/>
  <c r="U544" i="2" a="1"/>
  <c r="I325" i="2" a="1"/>
  <c r="O215" i="2" a="1"/>
  <c r="I312" i="2" a="1"/>
  <c r="I81" i="2" a="1"/>
  <c r="I3" i="2" a="1"/>
  <c r="F90" i="2" a="1"/>
  <c r="I211" i="2" a="1"/>
  <c r="I641" i="2" a="1"/>
  <c r="I85" i="2" a="1"/>
  <c r="I430" i="2" a="1"/>
  <c r="F639" i="2" a="1"/>
  <c r="U77" i="2" a="1"/>
  <c r="C61" i="2" a="1"/>
  <c r="U7" i="2" a="1"/>
  <c r="C143" i="2" a="1"/>
  <c r="U488" i="2" a="1"/>
  <c r="U610" i="2" a="1"/>
  <c r="C164" i="2" a="1"/>
  <c r="C161" i="2" a="1"/>
  <c r="C85" i="2" a="1"/>
  <c r="O305" i="2" a="1"/>
  <c r="F672" i="2" a="1"/>
  <c r="F163" i="2" a="1"/>
  <c r="U81" i="2" a="1"/>
  <c r="U160" i="2" a="1"/>
  <c r="U158" i="2" a="1"/>
  <c r="U525" i="2" a="1"/>
  <c r="L663" i="2" a="1"/>
  <c r="I423" i="2" a="1"/>
  <c r="F534" i="2" a="1"/>
  <c r="U118" i="2" a="1"/>
  <c r="U608" i="2" a="1"/>
  <c r="C14" i="2" a="1"/>
  <c r="U529" i="2" a="1"/>
  <c r="C187" i="2" a="1"/>
  <c r="U505" i="2" a="1"/>
  <c r="U653" i="2" a="1"/>
  <c r="C270" i="2" a="1"/>
  <c r="C624" i="2" a="1"/>
  <c r="F620" i="2" a="1"/>
  <c r="U635" i="2" a="1"/>
  <c r="U625" i="2" a="1"/>
  <c r="C231" i="2" a="1"/>
  <c r="C142" i="2" a="1"/>
  <c r="C657" i="2" a="1"/>
  <c r="U504" i="2" a="1"/>
  <c r="U578" i="2" a="1"/>
  <c r="F149" i="2" a="1"/>
  <c r="I392" i="2" a="1"/>
  <c r="F569" i="2" a="1"/>
  <c r="U636" i="2" a="1"/>
  <c r="U574" i="2" a="1"/>
  <c r="C672" i="2" a="1"/>
  <c r="U67" i="2" a="1"/>
  <c r="C46" i="2" a="1"/>
  <c r="C281" i="2" a="1"/>
  <c r="U579" i="2" a="1"/>
  <c r="U527" i="2" a="1"/>
  <c r="F6" i="2" a="1"/>
  <c r="F593" i="2" a="1"/>
  <c r="O83" i="2" a="1"/>
  <c r="O665" i="2" a="1"/>
  <c r="R110" i="2" a="1"/>
  <c r="R47" i="2" a="1"/>
  <c r="L529" i="2" a="1"/>
  <c r="R547" i="2" a="1"/>
  <c r="L45" i="2" a="1"/>
  <c r="L583" i="2" a="1"/>
  <c r="I255" i="2" a="1"/>
  <c r="L102" i="2" a="1"/>
  <c r="F40" i="2" a="1"/>
  <c r="I462" i="2" a="1"/>
  <c r="L651" i="2" a="1"/>
  <c r="F632" i="2" a="1"/>
  <c r="L160" i="2" a="1"/>
  <c r="F115" i="2" a="1"/>
  <c r="I41" i="2" a="1"/>
  <c r="L32" i="2" a="1"/>
  <c r="I95" i="2" a="1"/>
  <c r="I87" i="2" a="1"/>
  <c r="L526" i="2" a="1"/>
  <c r="R76" i="2" a="1"/>
  <c r="I216" i="2" a="1"/>
  <c r="L161" i="2" a="1"/>
  <c r="F518" i="2" a="1"/>
  <c r="L541" i="2" a="1"/>
  <c r="O594" i="2" a="1"/>
  <c r="F490" i="2" a="1"/>
  <c r="F81" i="2" a="1"/>
  <c r="F82" i="2" a="1"/>
  <c r="I361" i="2" a="1"/>
  <c r="I11" i="2" a="1"/>
  <c r="F140" i="2" a="1"/>
  <c r="I473" i="2" a="1"/>
  <c r="F660" i="2" a="1"/>
  <c r="I337" i="2" a="1"/>
  <c r="U188" i="2" a="1"/>
  <c r="C614" i="2" a="1"/>
  <c r="C17" i="2" a="1"/>
  <c r="C199" i="2" a="1"/>
  <c r="C94" i="2" a="1"/>
  <c r="C90" i="2" a="1"/>
  <c r="U187" i="2" a="1"/>
  <c r="U61" i="2" a="1"/>
  <c r="C603" i="2" a="1"/>
  <c r="C634" i="2" a="1"/>
  <c r="R510" i="2" a="1"/>
  <c r="F80" i="2" a="1"/>
  <c r="I421" i="2" a="1"/>
  <c r="I44" i="2" a="1"/>
  <c r="F60" i="2" a="1"/>
  <c r="I595" i="2" a="1"/>
  <c r="F640" i="2" a="1"/>
  <c r="F160" i="2" a="1"/>
  <c r="F159" i="2" a="1"/>
  <c r="I388" i="2" a="1"/>
  <c r="F22" i="2" a="1"/>
  <c r="C604" i="2" a="1"/>
  <c r="C128" i="2" a="1"/>
  <c r="U533" i="2" a="1"/>
  <c r="C244" i="2" a="1"/>
  <c r="U633" i="2" a="1"/>
  <c r="U523" i="2" a="1"/>
  <c r="U657" i="2" a="1"/>
  <c r="U606" i="2" a="1"/>
  <c r="C4" i="2" a="1"/>
  <c r="C667" i="2" a="1"/>
  <c r="O232" i="2" a="1"/>
  <c r="O35" i="2" a="1"/>
  <c r="I667" i="2" a="1"/>
  <c r="L517" i="2" a="1"/>
  <c r="F544" i="2" a="1"/>
  <c r="F108" i="2" a="1"/>
  <c r="U60" i="2" a="1"/>
  <c r="U499" i="2" a="1"/>
  <c r="C146" i="2" a="1"/>
  <c r="C598" i="2" a="1"/>
  <c r="C282" i="2" a="1"/>
  <c r="U670" i="2" a="1"/>
  <c r="F564" i="2" a="1"/>
  <c r="C75" i="2" a="1"/>
  <c r="C53" i="2" a="1"/>
  <c r="C24" i="2" a="1"/>
  <c r="C639" i="2" a="1"/>
  <c r="C625" i="2" a="1"/>
  <c r="L522" i="2" a="1"/>
  <c r="U4" i="2" a="1"/>
  <c r="C251" i="2" a="1"/>
  <c r="U510" i="2" a="1"/>
  <c r="I657" i="2" a="1"/>
  <c r="U43" i="2" a="1"/>
  <c r="C103" i="2" a="1"/>
  <c r="C190" i="2" a="1"/>
  <c r="U599" i="2" a="1"/>
  <c r="U559" i="2" a="1"/>
  <c r="U612" i="2" a="1"/>
  <c r="C99" i="2" a="1"/>
  <c r="U69" i="2" a="1"/>
  <c r="I461" i="2" a="1"/>
  <c r="C49" i="2" a="1"/>
  <c r="U159" i="2" a="1"/>
  <c r="U538" i="2" a="1"/>
  <c r="C274" i="2" a="1"/>
  <c r="I70" i="2" a="1"/>
  <c r="F46" i="2" a="1"/>
  <c r="F670" i="2" a="1"/>
  <c r="C279" i="2" a="1"/>
  <c r="U71" i="2" a="1"/>
  <c r="C57" i="2" a="1"/>
  <c r="I340" i="2" a="1"/>
  <c r="C612" i="2" a="1"/>
  <c r="L505" i="2" a="1"/>
  <c r="C162" i="2" a="1"/>
  <c r="U662" i="2" a="1"/>
  <c r="U675" i="2" a="1"/>
  <c r="I17" i="2" a="1"/>
  <c r="C42" i="2" a="1"/>
  <c r="U645" i="2" a="1"/>
  <c r="F664" i="2" a="1"/>
  <c r="U521" i="2" a="1"/>
  <c r="U186" i="2" a="1"/>
  <c r="C589" i="2" a="1"/>
  <c r="U104" i="2" a="1"/>
  <c r="C258" i="2" a="1"/>
  <c r="U565" i="2" a="1"/>
  <c r="U149" i="2" a="1"/>
  <c r="U8" i="2" a="1"/>
  <c r="C189" i="2" a="1"/>
  <c r="U674" i="2" a="1"/>
  <c r="U177" i="2" a="1"/>
  <c r="C104" i="2" a="1"/>
  <c r="U111" i="2" a="1"/>
  <c r="C287" i="2" a="1"/>
  <c r="F127" i="2" a="1"/>
  <c r="F622" i="2" a="1"/>
  <c r="F600" i="2" a="1"/>
  <c r="C628" i="2" a="1"/>
  <c r="C254" i="2" a="1"/>
  <c r="C256" i="2" a="1"/>
  <c r="I230" i="2" a="1"/>
  <c r="U623" i="2" a="1"/>
  <c r="I96" i="2" a="1"/>
  <c r="C169" i="2" a="1"/>
  <c r="U133" i="2" a="1"/>
  <c r="C645" i="2" a="1"/>
  <c r="I33" i="2" a="1"/>
  <c r="U148" i="2" a="1"/>
  <c r="C149" i="2" a="1"/>
  <c r="U592" i="2" a="1"/>
  <c r="C637" i="2" a="1"/>
  <c r="I269" i="2" a="1"/>
  <c r="U585" i="2" a="1"/>
  <c r="C147" i="2" a="1"/>
  <c r="U40" i="2" a="1"/>
  <c r="U503" i="2" a="1"/>
  <c r="R579" i="2" a="1"/>
  <c r="O231" i="2" a="1"/>
  <c r="F611" i="2" a="1"/>
  <c r="F152" i="2" a="1"/>
  <c r="I234" i="2" a="1"/>
  <c r="I648" i="2" a="1"/>
  <c r="I586" i="2" a="1"/>
  <c r="I580" i="2" a="1"/>
  <c r="I350" i="2" a="1"/>
  <c r="F635" i="2" a="1"/>
  <c r="I23" i="2" a="1"/>
  <c r="I446" i="2" a="1"/>
  <c r="U125" i="2" a="1"/>
  <c r="U534" i="2" a="1"/>
  <c r="C86" i="2" a="1"/>
  <c r="C134" i="2" a="1"/>
  <c r="U96" i="2" a="1"/>
  <c r="U28" i="2" a="1"/>
  <c r="C71" i="2" a="1"/>
  <c r="U640" i="2" a="1"/>
  <c r="U644" i="2" a="1"/>
  <c r="I449" i="2" a="1"/>
  <c r="F79" i="2" a="1"/>
  <c r="I205" i="2" a="1"/>
  <c r="U191" i="2" a="1"/>
  <c r="C152" i="2" a="1"/>
  <c r="U656" i="2" a="1"/>
  <c r="U168" i="2" a="1"/>
  <c r="F130" i="2" a="1"/>
  <c r="I74" i="2" a="1"/>
  <c r="I341" i="2" a="1"/>
  <c r="C171" i="2" a="1"/>
  <c r="U590" i="2" a="1"/>
  <c r="U598" i="2" a="1"/>
  <c r="C289" i="2" a="1"/>
  <c r="C174" i="2" a="1"/>
  <c r="C229" i="2" a="1"/>
  <c r="U540" i="2" a="1"/>
  <c r="C648" i="2" a="1"/>
  <c r="I626" i="2" a="1"/>
  <c r="O421" i="2" a="1"/>
  <c r="C275" i="2" a="1"/>
  <c r="U54" i="2" a="1"/>
  <c r="C157" i="2" a="1"/>
  <c r="C25" i="2" a="1"/>
  <c r="U632" i="2" a="1"/>
  <c r="U179" i="2" a="1"/>
  <c r="C664" i="2" a="1"/>
  <c r="I214" i="2" a="1"/>
  <c r="I346" i="2" a="1"/>
  <c r="U628" i="2" a="1"/>
  <c r="C224" i="2" a="1"/>
  <c r="U514" i="2" a="1"/>
  <c r="U517" i="2" a="1"/>
  <c r="U83" i="2" a="1"/>
  <c r="U190" i="2" a="1"/>
  <c r="C285" i="2" a="1"/>
  <c r="C250" i="2" a="1"/>
  <c r="C18" i="2" a="1"/>
  <c r="F125" i="2" a="1"/>
  <c r="F188" i="2" a="1"/>
  <c r="R630" i="2" a="1"/>
  <c r="O198" i="2" a="1"/>
  <c r="R586" i="2" a="1"/>
  <c r="R605" i="2" a="1"/>
  <c r="L611" i="2" a="1"/>
  <c r="R69" i="2" a="1"/>
  <c r="L667" i="2" a="1"/>
  <c r="L550" i="2" a="1"/>
  <c r="O581" i="2" a="1"/>
  <c r="O262" i="2" a="1"/>
  <c r="F501" i="2" a="1"/>
  <c r="I256" i="2" a="1"/>
  <c r="I672" i="2" a="1"/>
  <c r="I373" i="2" a="1"/>
  <c r="R90" i="2" a="1"/>
  <c r="I237" i="2" a="1"/>
  <c r="R19" i="2" a="1"/>
  <c r="I218" i="2" a="1"/>
  <c r="I348" i="2" a="1"/>
  <c r="I71" i="2" a="1"/>
  <c r="F628" i="2" a="1"/>
  <c r="L51" i="2" a="1"/>
  <c r="L503" i="2" a="1"/>
  <c r="O48" i="2" a="1"/>
  <c r="R159" i="2" a="1"/>
  <c r="L56" i="2" a="1"/>
  <c r="L124" i="2" a="1"/>
  <c r="I384" i="2" a="1"/>
  <c r="F21" i="2" a="1"/>
  <c r="I86" i="2" a="1"/>
  <c r="I82" i="2" a="1"/>
  <c r="L606" i="2" a="1"/>
  <c r="F144" i="2" a="1"/>
  <c r="I26" i="2" a="1"/>
  <c r="F548" i="2" a="1"/>
  <c r="I329" i="2" a="1"/>
  <c r="C607" i="2" a="1"/>
  <c r="C581" i="2" a="1"/>
  <c r="C176" i="2" a="1"/>
  <c r="C277" i="2" a="1"/>
  <c r="C150" i="2" a="1"/>
  <c r="C59" i="2" a="1"/>
  <c r="U171" i="2" a="1"/>
  <c r="C66" i="2" a="1"/>
  <c r="C115" i="2" a="1"/>
  <c r="C252" i="2" a="1"/>
  <c r="O69" i="2" a="1"/>
  <c r="L535" i="2" a="1"/>
  <c r="I362" i="2" a="1"/>
  <c r="I97" i="2" a="1"/>
  <c r="I210" i="2" a="1"/>
  <c r="I476" i="2" a="1"/>
  <c r="F143" i="2" a="1"/>
  <c r="F633" i="2" a="1"/>
  <c r="F589" i="2" a="1"/>
  <c r="F65" i="2" a="1"/>
  <c r="F139" i="2" a="1"/>
  <c r="U668" i="2" a="1"/>
  <c r="U3" i="2" a="1"/>
  <c r="U571" i="2" a="1"/>
  <c r="C191" i="2" a="1"/>
  <c r="U557" i="2" a="1"/>
  <c r="U596" i="2" a="1"/>
  <c r="U593" i="2" a="1"/>
  <c r="C117" i="2" a="1"/>
  <c r="U582" i="2" a="1"/>
  <c r="C580" i="2" a="1"/>
  <c r="I587" i="2" a="1"/>
  <c r="L500" i="2" a="1"/>
  <c r="F145" i="2" a="1"/>
  <c r="F136" i="2" a="1"/>
  <c r="F543" i="2" a="1"/>
  <c r="I212" i="2" a="1"/>
  <c r="C618" i="2" a="1"/>
  <c r="C600" i="2" a="1"/>
  <c r="U637" i="2" a="1"/>
  <c r="I254" i="2" a="1"/>
  <c r="U581" i="2" a="1"/>
  <c r="U515" i="2" a="1"/>
  <c r="C260" i="2" a="1"/>
  <c r="U542" i="2" a="1"/>
  <c r="C22" i="2" a="1"/>
  <c r="F3" i="2" a="1"/>
  <c r="U10" i="2" a="1"/>
  <c r="C662" i="2" a="1"/>
  <c r="F586" i="2" a="1"/>
  <c r="U532" i="2" a="1"/>
  <c r="U497" i="2" a="1"/>
  <c r="C126" i="2" a="1"/>
  <c r="C237" i="2" a="1"/>
  <c r="U102" i="2" a="1"/>
  <c r="C100" i="2" a="1"/>
  <c r="U519" i="2" a="1"/>
  <c r="U553" i="2" a="1"/>
  <c r="C635" i="2" a="1"/>
  <c r="U147" i="2" a="1"/>
  <c r="C205" i="2" a="1"/>
  <c r="C215" i="2" a="1"/>
  <c r="C56" i="2" a="1"/>
  <c r="C110" i="2" a="1"/>
  <c r="C101" i="2" a="1"/>
  <c r="U603" i="2" a="1"/>
  <c r="C226" i="2" a="1"/>
  <c r="L154" i="2" a="1"/>
  <c r="F63" i="2" a="1"/>
  <c r="F508" i="2" a="1"/>
  <c r="U501" i="2" a="1"/>
  <c r="C95" i="2" a="1"/>
  <c r="U180" i="2" a="1"/>
  <c r="F652" i="2" a="1"/>
  <c r="C3" i="2" a="1"/>
  <c r="F39" i="2" a="1"/>
  <c r="C91" i="2" a="1"/>
  <c r="C631" i="2" a="1"/>
  <c r="U539" i="2" a="1"/>
  <c r="C647" i="2" a="1"/>
  <c r="U134" i="2" a="1"/>
  <c r="C16" i="2" a="1"/>
  <c r="F674" i="2" a="1"/>
  <c r="C619" i="2" a="1"/>
  <c r="U13" i="2" a="1"/>
  <c r="U500" i="2" a="1"/>
  <c r="C135" i="2" a="1"/>
  <c r="U152" i="2" a="1"/>
  <c r="C163" i="2" a="1"/>
  <c r="C113" i="2" a="1"/>
  <c r="U94" i="2" a="1"/>
  <c r="C87" i="2" a="1"/>
  <c r="I663" i="2" a="1"/>
  <c r="U112" i="2" a="1"/>
  <c r="U146" i="2" a="1"/>
  <c r="C77" i="2" a="1"/>
  <c r="C582" i="2" a="1"/>
  <c r="I199" i="2" a="1"/>
  <c r="F536" i="2" a="1"/>
  <c r="I36" i="2" a="1"/>
  <c r="U655" i="2" a="1"/>
  <c r="F183" i="2" a="1"/>
  <c r="U616" i="2" a="1"/>
  <c r="F509" i="2" a="1"/>
  <c r="C255" i="2" a="1"/>
  <c r="C37" i="2" a="1"/>
  <c r="C73" i="2" a="1"/>
  <c r="C674" i="2" a="1"/>
  <c r="O446" i="2" a="1"/>
  <c r="L110" i="2" a="1"/>
  <c r="I83" i="2" a="1"/>
  <c r="I377" i="2" a="1"/>
  <c r="F98" i="2" a="1"/>
  <c r="F657" i="2" a="1"/>
  <c r="I629" i="2" a="1"/>
  <c r="I405" i="2" a="1"/>
  <c r="I4" i="2" a="1"/>
  <c r="F44" i="2" a="1"/>
  <c r="I399" i="2" a="1"/>
  <c r="F73" i="2" a="1"/>
  <c r="U549" i="2" a="1"/>
  <c r="C130" i="2" a="1"/>
  <c r="U661" i="2" a="1"/>
  <c r="U192" i="2" a="1"/>
  <c r="U562" i="2" a="1"/>
  <c r="U595" i="2" a="1"/>
  <c r="U41" i="2" a="1"/>
  <c r="U22" i="2" a="1"/>
  <c r="U30" i="2" a="1"/>
  <c r="I673" i="2" a="1"/>
  <c r="I68" i="2" a="1"/>
  <c r="I302" i="2" a="1"/>
  <c r="C272" i="2" a="1"/>
  <c r="U652" i="2" a="1"/>
  <c r="C593" i="2" a="1"/>
  <c r="C623" i="2" a="1"/>
  <c r="F55" i="2" a="1"/>
  <c r="F618" i="2" a="1"/>
  <c r="I605" i="2" a="1"/>
  <c r="C248" i="2" a="1"/>
  <c r="U490" i="2" a="1"/>
  <c r="U25" i="2" a="1"/>
  <c r="U57" i="2" a="1"/>
  <c r="C159" i="2" a="1"/>
  <c r="U537" i="2" a="1"/>
  <c r="U141" i="2" a="1"/>
  <c r="U88" i="2" a="1"/>
  <c r="L169" i="2" a="1"/>
  <c r="I282" i="2" a="1"/>
  <c r="C236" i="2" a="1"/>
  <c r="U164" i="2" a="1"/>
  <c r="C629" i="2" a="1"/>
  <c r="U72" i="2" a="1"/>
  <c r="U9" i="2" a="1"/>
  <c r="C119" i="2" a="1"/>
  <c r="L156" i="2" a="1"/>
  <c r="F602" i="2" a="1"/>
  <c r="I39" i="2" a="1"/>
  <c r="U617" i="2" a="1"/>
  <c r="C201" i="2" a="1"/>
  <c r="U536" i="2" a="1"/>
  <c r="C98" i="2" a="1"/>
  <c r="C621" i="2" a="1"/>
  <c r="C245" i="2" a="1"/>
  <c r="C69" i="2" a="1"/>
  <c r="U18" i="2" a="1"/>
  <c r="C207" i="2" a="1"/>
  <c r="F566" i="2" a="1"/>
  <c r="U531" i="2" a="1"/>
  <c r="O621" i="2" a="1"/>
  <c r="O391" i="2" a="1"/>
  <c r="I313" i="2" a="1"/>
  <c r="L54" i="2" a="1"/>
  <c r="O587" i="2" a="1"/>
  <c r="R188" i="2" a="1"/>
  <c r="L580" i="2" a="1"/>
  <c r="I65" i="2" a="1"/>
  <c r="O330" i="2" a="1"/>
  <c r="F116" i="2" a="1"/>
  <c r="I369" i="2" a="1"/>
  <c r="F675" i="2" a="1"/>
  <c r="F496" i="2" a="1"/>
  <c r="F511" i="2" a="1"/>
  <c r="L8" i="2" a="1"/>
  <c r="L86" i="2" a="1"/>
  <c r="I441" i="2" a="1"/>
  <c r="I222" i="2" a="1"/>
  <c r="F8" i="2" a="1"/>
  <c r="L50" i="2" a="1"/>
  <c r="L148" i="2" a="1"/>
  <c r="F561" i="2" a="1"/>
  <c r="L625" i="2" a="1"/>
  <c r="I402" i="2" a="1"/>
  <c r="R53" i="2" a="1"/>
  <c r="L489" i="2" a="1"/>
  <c r="I80" i="2" a="1"/>
  <c r="I296" i="2" a="1"/>
  <c r="F621" i="2" a="1"/>
  <c r="I267" i="2" a="1"/>
  <c r="F70" i="2" a="1"/>
  <c r="I400" i="2" a="1"/>
  <c r="I27" i="2" a="1"/>
  <c r="F26" i="2" a="1"/>
  <c r="F189" i="2" a="1"/>
  <c r="F154" i="2" a="1"/>
  <c r="C165" i="2" a="1"/>
  <c r="C225" i="2" a="1"/>
  <c r="C590" i="2" a="1"/>
  <c r="C654" i="2" a="1"/>
  <c r="C241" i="2" a="1"/>
  <c r="U666" i="2" a="1"/>
  <c r="U566" i="2" a="1"/>
  <c r="C127" i="2" a="1"/>
  <c r="U569" i="2" a="1"/>
  <c r="C210" i="2" a="1"/>
  <c r="I224" i="2" a="1"/>
  <c r="I321" i="2" a="1"/>
  <c r="F610" i="2" a="1"/>
  <c r="F131" i="2" a="1"/>
  <c r="F101" i="2" a="1"/>
  <c r="F124" i="2" a="1"/>
  <c r="F529" i="2" a="1"/>
  <c r="I389" i="2" a="1"/>
  <c r="F30" i="2" a="1"/>
  <c r="F11" i="2" a="1"/>
  <c r="F612" i="2" a="1"/>
  <c r="U651" i="2" a="1"/>
  <c r="C641" i="2" a="1"/>
  <c r="C154" i="2" a="1"/>
  <c r="U12" i="2" a="1"/>
  <c r="U163" i="2" a="1"/>
  <c r="U42" i="2" a="1"/>
  <c r="C651" i="2" a="1"/>
  <c r="U33" i="2" a="1"/>
  <c r="C642" i="2" a="1"/>
  <c r="C121" i="2" a="1"/>
  <c r="R594" i="2" a="1"/>
  <c r="L105" i="2" a="1"/>
  <c r="I223" i="2" a="1"/>
  <c r="F9" i="2" a="1"/>
  <c r="F517" i="2" a="1"/>
  <c r="F96" i="2" a="1"/>
  <c r="U669" i="2" a="1"/>
  <c r="U108" i="2" a="1"/>
  <c r="U629" i="2" a="1"/>
  <c r="F191" i="2" a="1"/>
  <c r="C620" i="2" a="1"/>
  <c r="F48" i="2" a="1"/>
  <c r="U174" i="2" a="1"/>
  <c r="U626" i="2" a="1"/>
  <c r="C673" i="2" a="1"/>
  <c r="I84" i="2" a="1"/>
  <c r="C109" i="2" a="1"/>
  <c r="U647" i="2" a="1"/>
  <c r="I424" i="2" a="1"/>
  <c r="C659" i="2" a="1"/>
  <c r="U132" i="2" a="1"/>
  <c r="U528" i="2" a="1"/>
  <c r="C219" i="2" a="1"/>
  <c r="U570" i="2" a="1"/>
  <c r="U62" i="2" a="1"/>
  <c r="C222" i="2" a="1"/>
  <c r="U185" i="2" a="1"/>
  <c r="C168" i="2" a="1"/>
  <c r="U613" i="2" a="1"/>
  <c r="U638" i="2" a="1"/>
  <c r="U11" i="2" a="1"/>
  <c r="U648" i="2" a="1"/>
  <c r="C650" i="2" a="1"/>
  <c r="U622" i="2" a="1"/>
  <c r="U122" i="2" a="1"/>
  <c r="U511" i="2" a="1"/>
  <c r="F527" i="2" a="1"/>
  <c r="F520" i="2" a="1"/>
  <c r="F488" i="2" a="1"/>
  <c r="C640" i="2" a="1"/>
  <c r="U555" i="2" a="1"/>
  <c r="C20" i="2" a="1"/>
  <c r="F573" i="2" a="1"/>
  <c r="C196" i="2" a="1"/>
  <c r="F190" i="2" a="1"/>
  <c r="C38" i="2" a="1"/>
  <c r="U588" i="2" a="1"/>
  <c r="C74" i="2" a="1"/>
  <c r="U575" i="2" a="1"/>
  <c r="C588" i="2" a="1"/>
  <c r="U48" i="2" a="1"/>
  <c r="U173" i="2" a="1"/>
  <c r="C41" i="2" a="1"/>
  <c r="U86" i="2" a="1"/>
  <c r="F594" i="2" a="1"/>
  <c r="U620" i="2" a="1"/>
  <c r="U127" i="2" a="1"/>
  <c r="U161" i="2" a="1"/>
  <c r="C243" i="2" a="1"/>
  <c r="C586" i="2" a="1"/>
  <c r="C175" i="2" a="1"/>
  <c r="U576" i="2" a="1"/>
  <c r="C606" i="2" a="1"/>
  <c r="U522" i="2" a="1"/>
  <c r="C646" i="2" a="1"/>
  <c r="C206" i="2" a="1"/>
  <c r="I448" i="2" a="1"/>
  <c r="F62" i="2" a="1"/>
  <c r="C27" i="2" a="1"/>
  <c r="C591" i="2" a="1"/>
  <c r="U546" i="2" a="1"/>
  <c r="C89" i="2" a="1"/>
  <c r="I418" i="2" a="1"/>
  <c r="U624" i="2" a="1"/>
  <c r="C627" i="2" a="1"/>
  <c r="U489" i="2" a="1"/>
  <c r="U121" i="2" a="1"/>
  <c r="U142" i="2" a="1"/>
  <c r="I634" i="2" a="1"/>
  <c r="I219" i="2" a="1"/>
  <c r="F653" i="2" a="1"/>
  <c r="F605" i="2" a="1"/>
  <c r="F27" i="2" a="1"/>
  <c r="I98" i="2" a="1"/>
  <c r="I420" i="2" a="1"/>
  <c r="I366" i="2" a="1"/>
  <c r="F19" i="2" a="1"/>
  <c r="I597" i="2" a="1"/>
  <c r="I93" i="2" a="1"/>
  <c r="U66" i="2" a="1"/>
  <c r="U100" i="2" a="1"/>
  <c r="C28" i="2" a="1"/>
  <c r="C112" i="2" a="1"/>
  <c r="U113" i="2" a="1"/>
  <c r="U664" i="2" a="1"/>
  <c r="U643" i="2" a="1"/>
  <c r="U659" i="2" a="1"/>
  <c r="C133" i="2" a="1"/>
  <c r="U131" i="2" a="1"/>
  <c r="I288" i="2" a="1"/>
  <c r="I612" i="2" a="1"/>
  <c r="C129" i="2" a="1"/>
  <c r="U487" i="2" a="1"/>
  <c r="U584" i="2" a="1"/>
  <c r="C33" i="2" a="1"/>
  <c r="L521" i="2" a="1"/>
  <c r="I25" i="2" a="1"/>
  <c r="I381" i="2" a="1"/>
  <c r="U512" i="2" a="1"/>
  <c r="U144" i="2" a="1"/>
  <c r="C211" i="2" a="1"/>
  <c r="C218" i="2" a="1"/>
  <c r="U667" i="2" a="1"/>
  <c r="U524" i="2" a="1"/>
  <c r="U508" i="2" a="1"/>
  <c r="U20" i="2" a="1"/>
  <c r="U87" i="2" a="1"/>
  <c r="I241" i="2" a="1"/>
  <c r="C194" i="2" a="1"/>
  <c r="C267" i="2" a="1"/>
  <c r="C64" i="2" a="1"/>
  <c r="U53" i="2" a="1"/>
  <c r="C235" i="2" a="1"/>
  <c r="C213" i="2" a="1"/>
  <c r="U145" i="2" a="1"/>
  <c r="I247" i="2" a="1"/>
  <c r="F645" i="2" a="1"/>
  <c r="I34" i="2" a="1"/>
  <c r="C271" i="2" a="1"/>
  <c r="C220" i="2" a="1"/>
  <c r="C138" i="2" a="1"/>
  <c r="U117" i="2" a="1"/>
  <c r="U485" i="2" a="1"/>
  <c r="C65" i="2" a="1"/>
  <c r="U673" i="2" a="1"/>
  <c r="C183" i="2" a="1"/>
  <c r="U646" i="2" a="1"/>
  <c r="F147" i="2" a="1"/>
  <c r="O54" i="2" a="1"/>
  <c r="O430" i="2" a="1"/>
  <c r="O375" i="2" a="1"/>
  <c r="I284" i="2" a="1"/>
  <c r="O51" i="2" a="1"/>
  <c r="R156" i="2" a="1"/>
  <c r="R536" i="2" a="1"/>
  <c r="O259" i="2" a="1"/>
  <c r="L67" i="2" a="1"/>
  <c r="F553" i="2" a="1"/>
  <c r="I584" i="2" a="1"/>
  <c r="I438" i="2" a="1"/>
  <c r="F532" i="2" a="1"/>
  <c r="I442" i="2" a="1"/>
  <c r="F185" i="2" a="1"/>
  <c r="L180" i="2" a="1"/>
  <c r="F557" i="2" a="1"/>
  <c r="I204" i="2" a="1"/>
  <c r="F77" i="2" a="1"/>
  <c r="I318" i="2" a="1"/>
  <c r="L644" i="2" a="1"/>
  <c r="I344" i="2" a="1"/>
  <c r="I436" i="2" a="1"/>
  <c r="O675" i="2" a="1"/>
  <c r="F484" i="2" a="1"/>
  <c r="O278" i="2" a="1"/>
  <c r="F650" i="2" a="1"/>
  <c r="F493" i="2" a="1"/>
  <c r="L190" i="2" a="1"/>
  <c r="I591" i="2" a="1"/>
  <c r="I260" i="2" a="1"/>
  <c r="I78" i="2" a="1"/>
  <c r="I590" i="2" a="1"/>
  <c r="I275" i="2" a="1"/>
  <c r="F150" i="2" a="1"/>
  <c r="F565" i="2" a="1"/>
  <c r="U660" i="2" a="1"/>
  <c r="U73" i="2" a="1"/>
  <c r="C632" i="2" a="1"/>
  <c r="C180" i="2" a="1"/>
  <c r="U24" i="2" a="1"/>
  <c r="C15" i="2" a="1"/>
  <c r="U39" i="2" a="1"/>
  <c r="C663" i="2" a="1"/>
  <c r="C50" i="2" a="1"/>
  <c r="C139" i="2" a="1"/>
  <c r="O650" i="2" a="1"/>
  <c r="R8" i="2" a="1"/>
  <c r="F29" i="2" a="1"/>
  <c r="I468" i="2" a="1"/>
  <c r="I644" i="2" a="1"/>
  <c r="F531" i="2" a="1"/>
  <c r="I637" i="2" a="1"/>
  <c r="F614" i="2" a="1"/>
  <c r="F617" i="2" a="1"/>
  <c r="F519" i="2" a="1"/>
  <c r="F162" i="2" a="1"/>
  <c r="F166" i="2" a="1"/>
  <c r="U654" i="2" a="1"/>
  <c r="C11" i="2" a="1"/>
  <c r="U29" i="2" a="1"/>
  <c r="C249" i="2" a="1"/>
  <c r="U189" i="2" a="1"/>
  <c r="U128" i="2" a="1"/>
  <c r="C208" i="2" a="1"/>
  <c r="U49" i="2" a="1"/>
  <c r="C658" i="2" a="1"/>
  <c r="C253" i="2" a="1"/>
  <c r="F107" i="2" a="1"/>
  <c r="I69" i="2" a="1"/>
  <c r="F606" i="2" a="1"/>
  <c r="I322" i="2" a="1"/>
  <c r="I324" i="2" a="1"/>
  <c r="I379" i="2" a="1"/>
  <c r="C233" i="2" a="1"/>
  <c r="U79" i="2" a="1"/>
  <c r="U74" i="2" a="1"/>
  <c r="L41" i="2" a="1"/>
  <c r="C193" i="2" a="1"/>
  <c r="I479" i="2" a="1"/>
  <c r="U547" i="2" a="1"/>
  <c r="U630" i="2" a="1"/>
  <c r="U181" i="2" a="1"/>
  <c r="C617" i="2" a="1"/>
  <c r="U615" i="2" a="1"/>
  <c r="C30" i="2" a="1"/>
  <c r="F158" i="2" a="1"/>
  <c r="C261" i="2" a="1"/>
  <c r="U492" i="2" a="1"/>
  <c r="I239" i="2" a="1"/>
  <c r="U658" i="2" a="1"/>
  <c r="C264" i="2" a="1"/>
  <c r="C669" i="2" a="1"/>
  <c r="U15" i="2" a="1"/>
  <c r="C257" i="2" a="1"/>
  <c r="C47" i="2" a="1"/>
  <c r="C55" i="2" a="1"/>
  <c r="C597" i="2" a="1"/>
  <c r="F592" i="2" a="1"/>
  <c r="C195" i="2" a="1"/>
  <c r="F153" i="2" a="1"/>
  <c r="C137" i="2" a="1"/>
  <c r="U639" i="2" a="1"/>
  <c r="U55" i="2" a="1"/>
  <c r="F54" i="2" a="1"/>
  <c r="F92" i="2" a="1"/>
  <c r="U627" i="2" a="1"/>
  <c r="U107" i="2" a="1"/>
  <c r="U166" i="2" a="1"/>
  <c r="O393" i="2" a="1"/>
  <c r="C97" i="2" a="1"/>
  <c r="C68" i="2" a="1"/>
  <c r="I60" i="2" a="1"/>
  <c r="U44" i="2" a="1"/>
  <c r="C120" i="2" a="1"/>
  <c r="C217" i="2" a="1"/>
  <c r="U16" i="2" a="1"/>
  <c r="U650" i="2" a="1"/>
  <c r="I343" i="2" a="1"/>
  <c r="U641" i="2" a="1"/>
  <c r="C230" i="2" a="1"/>
  <c r="C192" i="2" a="1"/>
  <c r="F538" i="2" a="1"/>
  <c r="C136" i="2" a="1"/>
  <c r="U520" i="2" a="1"/>
  <c r="C10" i="2" a="1"/>
  <c r="U37" i="2" a="1"/>
  <c r="O283" i="2" a="1"/>
  <c r="C656" i="2" a="1"/>
  <c r="U526" i="2" a="1"/>
  <c r="C200" i="2" a="1"/>
  <c r="C118" i="2" a="1"/>
  <c r="C269" i="2" a="1"/>
  <c r="U619" i="2" a="1"/>
  <c r="F74" i="2" a="1"/>
  <c r="F119" i="2" a="1"/>
  <c r="C644" i="2" a="1"/>
  <c r="C266" i="2" a="1"/>
  <c r="C622" i="2" a="1"/>
  <c r="R559" i="2" a="1"/>
  <c r="U167" i="2" a="1"/>
  <c r="U493" i="2" a="1"/>
  <c r="F581" i="2" a="1"/>
  <c r="U530" i="2" a="1"/>
  <c r="U614" i="2" a="1"/>
  <c r="C13" i="2" a="1"/>
  <c r="C265" i="2" a="1"/>
  <c r="I602" i="2" a="1"/>
  <c r="C54" i="2" a="1"/>
  <c r="I77" i="2" a="1"/>
  <c r="C652" i="2" a="1"/>
  <c r="C652" i="2" l="1"/>
  <c r="I77" i="2"/>
  <c r="C54" i="2"/>
  <c r="I602" i="2"/>
  <c r="C265" i="2"/>
  <c r="C13" i="2"/>
  <c r="U614" i="2"/>
  <c r="U530" i="2"/>
  <c r="F581" i="2"/>
  <c r="U493" i="2"/>
  <c r="U167" i="2"/>
  <c r="R559" i="2"/>
  <c r="C622" i="2"/>
  <c r="C266" i="2"/>
  <c r="C644" i="2"/>
  <c r="F119" i="2"/>
  <c r="F74" i="2"/>
  <c r="U619" i="2"/>
  <c r="C269" i="2"/>
  <c r="C118" i="2"/>
  <c r="C200" i="2"/>
  <c r="U526" i="2"/>
  <c r="C656" i="2"/>
  <c r="O283" i="2"/>
  <c r="U37" i="2"/>
  <c r="C10" i="2"/>
  <c r="U520" i="2"/>
  <c r="C136" i="2"/>
  <c r="F538" i="2"/>
  <c r="C192" i="2"/>
  <c r="C230" i="2"/>
  <c r="U641" i="2"/>
  <c r="I343" i="2"/>
  <c r="U650" i="2"/>
  <c r="U16" i="2"/>
  <c r="C217" i="2"/>
  <c r="C120" i="2"/>
  <c r="U44" i="2"/>
  <c r="I60" i="2"/>
  <c r="C68" i="2"/>
  <c r="C97" i="2"/>
  <c r="O393" i="2"/>
  <c r="U166" i="2"/>
  <c r="U107" i="2"/>
  <c r="U627" i="2"/>
  <c r="F92" i="2"/>
  <c r="F54" i="2"/>
  <c r="U55" i="2"/>
  <c r="U639" i="2"/>
  <c r="C137" i="2"/>
  <c r="F153" i="2"/>
  <c r="C195" i="2"/>
  <c r="F592" i="2"/>
  <c r="C597" i="2"/>
  <c r="C55" i="2"/>
  <c r="C47" i="2"/>
  <c r="C257" i="2"/>
  <c r="U15" i="2"/>
  <c r="C669" i="2"/>
  <c r="C264" i="2"/>
  <c r="U658" i="2"/>
  <c r="I239" i="2"/>
  <c r="U492" i="2"/>
  <c r="C261" i="2"/>
  <c r="F158" i="2"/>
  <c r="C30" i="2"/>
  <c r="U615" i="2"/>
  <c r="C617" i="2"/>
  <c r="U181" i="2"/>
  <c r="U630" i="2"/>
  <c r="U547" i="2"/>
  <c r="I479" i="2"/>
  <c r="C193" i="2"/>
  <c r="L41" i="2"/>
  <c r="U74" i="2"/>
  <c r="U79" i="2"/>
  <c r="C233" i="2"/>
  <c r="I379" i="2"/>
  <c r="I324" i="2"/>
  <c r="I322" i="2"/>
  <c r="F606" i="2"/>
  <c r="I69" i="2"/>
  <c r="F107" i="2"/>
  <c r="C253" i="2"/>
  <c r="C658" i="2"/>
  <c r="U49" i="2"/>
  <c r="C208" i="2"/>
  <c r="U128" i="2"/>
  <c r="U189" i="2"/>
  <c r="C249" i="2"/>
  <c r="U29" i="2"/>
  <c r="C11" i="2"/>
  <c r="U654" i="2"/>
  <c r="F166" i="2"/>
  <c r="F162" i="2"/>
  <c r="F519" i="2"/>
  <c r="F617" i="2"/>
  <c r="F614" i="2"/>
  <c r="I637" i="2"/>
  <c r="F531" i="2"/>
  <c r="I644" i="2"/>
  <c r="I468" i="2"/>
  <c r="F29" i="2"/>
  <c r="R8" i="2"/>
  <c r="O650" i="2"/>
  <c r="C139" i="2"/>
  <c r="C50" i="2"/>
  <c r="C663" i="2"/>
  <c r="U39" i="2"/>
  <c r="C15" i="2"/>
  <c r="U24" i="2"/>
  <c r="C180" i="2"/>
  <c r="C632" i="2"/>
  <c r="U73" i="2"/>
  <c r="U660" i="2"/>
  <c r="F565" i="2"/>
  <c r="F150" i="2"/>
  <c r="I275" i="2"/>
  <c r="I590" i="2"/>
  <c r="I78" i="2"/>
  <c r="I260" i="2"/>
  <c r="I591" i="2"/>
  <c r="L190" i="2"/>
  <c r="F493" i="2"/>
  <c r="F650" i="2"/>
  <c r="O278" i="2"/>
  <c r="F484" i="2"/>
  <c r="O675" i="2"/>
  <c r="I436" i="2"/>
  <c r="I344" i="2"/>
  <c r="L644" i="2"/>
  <c r="I318" i="2"/>
  <c r="F77" i="2"/>
  <c r="I204" i="2"/>
  <c r="F557" i="2"/>
  <c r="L180" i="2"/>
  <c r="F185" i="2"/>
  <c r="I442" i="2"/>
  <c r="F532" i="2"/>
  <c r="I438" i="2"/>
  <c r="I584" i="2"/>
  <c r="F553" i="2"/>
  <c r="L67" i="2"/>
  <c r="O259" i="2"/>
  <c r="R536" i="2"/>
  <c r="R156" i="2"/>
  <c r="O51" i="2"/>
  <c r="I284" i="2"/>
  <c r="O375" i="2"/>
  <c r="O430" i="2"/>
  <c r="O54" i="2"/>
  <c r="F147" i="2"/>
  <c r="U646" i="2"/>
  <c r="C183" i="2"/>
  <c r="U673" i="2"/>
  <c r="C65" i="2"/>
  <c r="U485" i="2"/>
  <c r="U117" i="2"/>
  <c r="C138" i="2"/>
  <c r="C220" i="2"/>
  <c r="C271" i="2"/>
  <c r="I34" i="2"/>
  <c r="F645" i="2"/>
  <c r="I247" i="2"/>
  <c r="U145" i="2"/>
  <c r="C213" i="2"/>
  <c r="C235" i="2"/>
  <c r="U53" i="2"/>
  <c r="C64" i="2"/>
  <c r="C267" i="2"/>
  <c r="C194" i="2"/>
  <c r="I241" i="2"/>
  <c r="U87" i="2"/>
  <c r="U20" i="2"/>
  <c r="U508" i="2"/>
  <c r="U524" i="2"/>
  <c r="U667" i="2"/>
  <c r="C218" i="2"/>
  <c r="C211" i="2"/>
  <c r="U144" i="2"/>
  <c r="U512" i="2"/>
  <c r="I381" i="2"/>
  <c r="I25" i="2"/>
  <c r="L521" i="2"/>
  <c r="C33" i="2"/>
  <c r="U584" i="2"/>
  <c r="U487" i="2"/>
  <c r="C129" i="2"/>
  <c r="I612" i="2"/>
  <c r="I288" i="2"/>
  <c r="U131" i="2"/>
  <c r="C133" i="2"/>
  <c r="U659" i="2"/>
  <c r="U643" i="2"/>
  <c r="U664" i="2"/>
  <c r="U113" i="2"/>
  <c r="C112" i="2"/>
  <c r="C28" i="2"/>
  <c r="U100" i="2"/>
  <c r="U66" i="2"/>
  <c r="I93" i="2"/>
  <c r="I597" i="2"/>
  <c r="F19" i="2"/>
  <c r="I366" i="2"/>
  <c r="I420" i="2"/>
  <c r="I98" i="2"/>
  <c r="F27" i="2"/>
  <c r="F605" i="2"/>
  <c r="F653" i="2"/>
  <c r="I219" i="2"/>
  <c r="I634" i="2"/>
  <c r="U142" i="2"/>
  <c r="U121" i="2"/>
  <c r="U489" i="2"/>
  <c r="C627" i="2"/>
  <c r="U624" i="2"/>
  <c r="I418" i="2"/>
  <c r="C89" i="2"/>
  <c r="U546" i="2"/>
  <c r="C591" i="2"/>
  <c r="C27" i="2"/>
  <c r="F62" i="2"/>
  <c r="I448" i="2"/>
  <c r="C206" i="2"/>
  <c r="C646" i="2"/>
  <c r="U522" i="2"/>
  <c r="C606" i="2"/>
  <c r="U576" i="2"/>
  <c r="C175" i="2"/>
  <c r="C586" i="2"/>
  <c r="C243" i="2"/>
  <c r="U161" i="2"/>
  <c r="U127" i="2"/>
  <c r="U620" i="2"/>
  <c r="F594" i="2"/>
  <c r="U86" i="2"/>
  <c r="C41" i="2"/>
  <c r="U173" i="2"/>
  <c r="U48" i="2"/>
  <c r="C588" i="2"/>
  <c r="U575" i="2"/>
  <c r="C74" i="2"/>
  <c r="U588" i="2"/>
  <c r="C38" i="2"/>
  <c r="F190" i="2"/>
  <c r="C196" i="2"/>
  <c r="F573" i="2"/>
  <c r="C20" i="2"/>
  <c r="U555" i="2"/>
  <c r="C640" i="2"/>
  <c r="F488" i="2"/>
  <c r="F520" i="2"/>
  <c r="F527" i="2"/>
  <c r="U511" i="2"/>
  <c r="U122" i="2"/>
  <c r="U622" i="2"/>
  <c r="C650" i="2"/>
  <c r="U648" i="2"/>
  <c r="U11" i="2"/>
  <c r="U638" i="2"/>
  <c r="U613" i="2"/>
  <c r="C168" i="2"/>
  <c r="U185" i="2"/>
  <c r="C222" i="2"/>
  <c r="U62" i="2"/>
  <c r="U570" i="2"/>
  <c r="C219" i="2"/>
  <c r="U528" i="2"/>
  <c r="U132" i="2"/>
  <c r="C659" i="2"/>
  <c r="I424" i="2"/>
  <c r="U647" i="2"/>
  <c r="C109" i="2"/>
  <c r="I84" i="2"/>
  <c r="C673" i="2"/>
  <c r="U626" i="2"/>
  <c r="U174" i="2"/>
  <c r="F48" i="2"/>
  <c r="C620" i="2"/>
  <c r="F191" i="2"/>
  <c r="U629" i="2"/>
  <c r="U108" i="2"/>
  <c r="U669" i="2"/>
  <c r="F96" i="2"/>
  <c r="F517" i="2"/>
  <c r="F9" i="2"/>
  <c r="I223" i="2"/>
  <c r="L105" i="2"/>
  <c r="R594" i="2"/>
  <c r="C121" i="2"/>
  <c r="C642" i="2"/>
  <c r="U33" i="2"/>
  <c r="C651" i="2"/>
  <c r="U42" i="2"/>
  <c r="U163" i="2"/>
  <c r="U12" i="2"/>
  <c r="C154" i="2"/>
  <c r="C641" i="2"/>
  <c r="U651" i="2"/>
  <c r="F612" i="2"/>
  <c r="F11" i="2"/>
  <c r="F30" i="2"/>
  <c r="I389" i="2"/>
  <c r="F529" i="2"/>
  <c r="F124" i="2"/>
  <c r="F101" i="2"/>
  <c r="F131" i="2"/>
  <c r="F610" i="2"/>
  <c r="I321" i="2"/>
  <c r="I224" i="2"/>
  <c r="C210" i="2"/>
  <c r="U569" i="2"/>
  <c r="C127" i="2"/>
  <c r="U566" i="2"/>
  <c r="U666" i="2"/>
  <c r="C241" i="2"/>
  <c r="C654" i="2"/>
  <c r="C590" i="2"/>
  <c r="C225" i="2"/>
  <c r="C165" i="2"/>
  <c r="F154" i="2"/>
  <c r="F189" i="2"/>
  <c r="F26" i="2"/>
  <c r="I27" i="2"/>
  <c r="I400" i="2"/>
  <c r="F70" i="2"/>
  <c r="I267" i="2"/>
  <c r="F621" i="2"/>
  <c r="I296" i="2"/>
  <c r="I80" i="2"/>
  <c r="L489" i="2"/>
  <c r="R53" i="2"/>
  <c r="I402" i="2"/>
  <c r="L625" i="2"/>
  <c r="F561" i="2"/>
  <c r="L148" i="2"/>
  <c r="L50" i="2"/>
  <c r="F8" i="2"/>
  <c r="I222" i="2"/>
  <c r="I441" i="2"/>
  <c r="L86" i="2"/>
  <c r="L8" i="2"/>
  <c r="F511" i="2"/>
  <c r="F496" i="2"/>
  <c r="F675" i="2"/>
  <c r="I369" i="2"/>
  <c r="F116" i="2"/>
  <c r="O330" i="2"/>
  <c r="I65" i="2"/>
  <c r="L580" i="2"/>
  <c r="R188" i="2"/>
  <c r="O587" i="2"/>
  <c r="L54" i="2"/>
  <c r="I313" i="2"/>
  <c r="O391" i="2"/>
  <c r="O621" i="2"/>
  <c r="U531" i="2"/>
  <c r="F566" i="2"/>
  <c r="C207" i="2"/>
  <c r="U18" i="2"/>
  <c r="C69" i="2"/>
  <c r="C245" i="2"/>
  <c r="C621" i="2"/>
  <c r="C98" i="2"/>
  <c r="U536" i="2"/>
  <c r="C201" i="2"/>
  <c r="U617" i="2"/>
  <c r="I39" i="2"/>
  <c r="F602" i="2"/>
  <c r="L156" i="2"/>
  <c r="C119" i="2"/>
  <c r="U9" i="2"/>
  <c r="U72" i="2"/>
  <c r="C629" i="2"/>
  <c r="U164" i="2"/>
  <c r="C236" i="2"/>
  <c r="I282" i="2"/>
  <c r="L169" i="2"/>
  <c r="U88" i="2"/>
  <c r="U141" i="2"/>
  <c r="U537" i="2"/>
  <c r="C159" i="2"/>
  <c r="U57" i="2"/>
  <c r="U25" i="2"/>
  <c r="U490" i="2"/>
  <c r="C248" i="2"/>
  <c r="I605" i="2"/>
  <c r="F618" i="2"/>
  <c r="F55" i="2"/>
  <c r="C623" i="2"/>
  <c r="C593" i="2"/>
  <c r="U652" i="2"/>
  <c r="C272" i="2"/>
  <c r="I302" i="2"/>
  <c r="I68" i="2"/>
  <c r="I673" i="2"/>
  <c r="U30" i="2"/>
  <c r="U22" i="2"/>
  <c r="U41" i="2"/>
  <c r="U595" i="2"/>
  <c r="U562" i="2"/>
  <c r="U192" i="2"/>
  <c r="U661" i="2"/>
  <c r="C130" i="2"/>
  <c r="U549" i="2"/>
  <c r="F73" i="2"/>
  <c r="I399" i="2"/>
  <c r="F44" i="2"/>
  <c r="I4" i="2"/>
  <c r="I405" i="2"/>
  <c r="I629" i="2"/>
  <c r="F657" i="2"/>
  <c r="F98" i="2"/>
  <c r="I377" i="2"/>
  <c r="I83" i="2"/>
  <c r="L110" i="2"/>
  <c r="O446" i="2"/>
  <c r="C674" i="2"/>
  <c r="C73" i="2"/>
  <c r="C37" i="2"/>
  <c r="C255" i="2"/>
  <c r="F509" i="2"/>
  <c r="U616" i="2"/>
  <c r="F183" i="2"/>
  <c r="U655" i="2"/>
  <c r="I36" i="2"/>
  <c r="F536" i="2"/>
  <c r="I199" i="2"/>
  <c r="C582" i="2"/>
  <c r="C77" i="2"/>
  <c r="U146" i="2"/>
  <c r="U112" i="2"/>
  <c r="I663" i="2"/>
  <c r="C87" i="2"/>
  <c r="U94" i="2"/>
  <c r="C113" i="2"/>
  <c r="C163" i="2"/>
  <c r="U152" i="2"/>
  <c r="C135" i="2"/>
  <c r="U500" i="2"/>
  <c r="U13" i="2"/>
  <c r="C619" i="2"/>
  <c r="F674" i="2"/>
  <c r="C16" i="2"/>
  <c r="U134" i="2"/>
  <c r="C647" i="2"/>
  <c r="U539" i="2"/>
  <c r="C631" i="2"/>
  <c r="C91" i="2"/>
  <c r="F39" i="2"/>
  <c r="C3" i="2"/>
  <c r="F652" i="2"/>
  <c r="U180" i="2"/>
  <c r="C95" i="2"/>
  <c r="U501" i="2"/>
  <c r="F508" i="2"/>
  <c r="F63" i="2"/>
  <c r="L154" i="2"/>
  <c r="C226" i="2"/>
  <c r="U603" i="2"/>
  <c r="C101" i="2"/>
  <c r="C110" i="2"/>
  <c r="C56" i="2"/>
  <c r="C215" i="2"/>
  <c r="C205" i="2"/>
  <c r="U147" i="2"/>
  <c r="C635" i="2"/>
  <c r="U553" i="2"/>
  <c r="U519" i="2"/>
  <c r="C100" i="2"/>
  <c r="U102" i="2"/>
  <c r="C237" i="2"/>
  <c r="C126" i="2"/>
  <c r="U497" i="2"/>
  <c r="U532" i="2"/>
  <c r="F586" i="2"/>
  <c r="C662" i="2"/>
  <c r="U10" i="2"/>
  <c r="F3" i="2"/>
  <c r="C22" i="2"/>
  <c r="U542" i="2"/>
  <c r="C260" i="2"/>
  <c r="U515" i="2"/>
  <c r="U581" i="2"/>
  <c r="I254" i="2"/>
  <c r="U637" i="2"/>
  <c r="C600" i="2"/>
  <c r="C618" i="2"/>
  <c r="I212" i="2"/>
  <c r="F543" i="2"/>
  <c r="F136" i="2"/>
  <c r="F145" i="2"/>
  <c r="L500" i="2"/>
  <c r="I587" i="2"/>
  <c r="C580" i="2"/>
  <c r="U582" i="2"/>
  <c r="C117" i="2"/>
  <c r="U593" i="2"/>
  <c r="U596" i="2"/>
  <c r="U557" i="2"/>
  <c r="C191" i="2"/>
  <c r="U571" i="2"/>
  <c r="U3" i="2"/>
  <c r="U668" i="2"/>
  <c r="F139" i="2"/>
  <c r="F65" i="2"/>
  <c r="F589" i="2"/>
  <c r="F633" i="2"/>
  <c r="F143" i="2"/>
  <c r="I476" i="2"/>
  <c r="I210" i="2"/>
  <c r="I97" i="2"/>
  <c r="I362" i="2"/>
  <c r="L535" i="2"/>
  <c r="O69" i="2"/>
  <c r="C252" i="2"/>
  <c r="C115" i="2"/>
  <c r="C66" i="2"/>
  <c r="U171" i="2"/>
  <c r="C59" i="2"/>
  <c r="C150" i="2"/>
  <c r="C277" i="2"/>
  <c r="C176" i="2"/>
  <c r="C581" i="2"/>
  <c r="C607" i="2"/>
  <c r="I329" i="2"/>
  <c r="F548" i="2"/>
  <c r="I26" i="2"/>
  <c r="F144" i="2"/>
  <c r="L606" i="2"/>
  <c r="I82" i="2"/>
  <c r="I86" i="2"/>
  <c r="F21" i="2"/>
  <c r="I384" i="2"/>
  <c r="L124" i="2"/>
  <c r="L56" i="2"/>
  <c r="R159" i="2"/>
  <c r="O48" i="2"/>
  <c r="L503" i="2"/>
  <c r="L51" i="2"/>
  <c r="F628" i="2"/>
  <c r="I71" i="2"/>
  <c r="I348" i="2"/>
  <c r="I218" i="2"/>
  <c r="R19" i="2"/>
  <c r="I237" i="2"/>
  <c r="R90" i="2"/>
  <c r="I373" i="2"/>
  <c r="I672" i="2"/>
  <c r="I256" i="2"/>
  <c r="F501" i="2"/>
  <c r="O262" i="2"/>
  <c r="O581" i="2"/>
  <c r="L550" i="2"/>
  <c r="L667" i="2"/>
  <c r="R69" i="2"/>
  <c r="L611" i="2"/>
  <c r="R605" i="2"/>
  <c r="R586" i="2"/>
  <c r="O198" i="2"/>
  <c r="R630" i="2"/>
  <c r="F188" i="2"/>
  <c r="F125" i="2"/>
  <c r="C18" i="2"/>
  <c r="C250" i="2"/>
  <c r="C285" i="2"/>
  <c r="U190" i="2"/>
  <c r="U83" i="2"/>
  <c r="U517" i="2"/>
  <c r="U514" i="2"/>
  <c r="C224" i="2"/>
  <c r="U628" i="2"/>
  <c r="I346" i="2"/>
  <c r="I214" i="2"/>
  <c r="C664" i="2"/>
  <c r="U179" i="2"/>
  <c r="U632" i="2"/>
  <c r="C25" i="2"/>
  <c r="C157" i="2"/>
  <c r="U54" i="2"/>
  <c r="C275" i="2"/>
  <c r="O421" i="2"/>
  <c r="I626" i="2"/>
  <c r="C648" i="2"/>
  <c r="U540" i="2"/>
  <c r="C229" i="2"/>
  <c r="C174" i="2"/>
  <c r="C289" i="2"/>
  <c r="U598" i="2"/>
  <c r="U590" i="2"/>
  <c r="C171" i="2"/>
  <c r="I341" i="2"/>
  <c r="I74" i="2"/>
  <c r="F130" i="2"/>
  <c r="U168" i="2"/>
  <c r="U656" i="2"/>
  <c r="C152" i="2"/>
  <c r="U191" i="2"/>
  <c r="I205" i="2"/>
  <c r="F79" i="2"/>
  <c r="I449" i="2"/>
  <c r="U644" i="2"/>
  <c r="U640" i="2"/>
  <c r="C71" i="2"/>
  <c r="U28" i="2"/>
  <c r="U96" i="2"/>
  <c r="C134" i="2"/>
  <c r="C86" i="2"/>
  <c r="U534" i="2"/>
  <c r="U125" i="2"/>
  <c r="I446" i="2"/>
  <c r="I23" i="2"/>
  <c r="F635" i="2"/>
  <c r="I350" i="2"/>
  <c r="I580" i="2"/>
  <c r="I586" i="2"/>
  <c r="I648" i="2"/>
  <c r="I234" i="2"/>
  <c r="F152" i="2"/>
  <c r="F611" i="2"/>
  <c r="O231" i="2"/>
  <c r="R579" i="2"/>
  <c r="U503" i="2"/>
  <c r="U40" i="2"/>
  <c r="C147" i="2"/>
  <c r="U585" i="2"/>
  <c r="I269" i="2"/>
  <c r="C637" i="2"/>
  <c r="U592" i="2"/>
  <c r="C149" i="2"/>
  <c r="U148" i="2"/>
  <c r="I33" i="2"/>
  <c r="C645" i="2"/>
  <c r="U133" i="2"/>
  <c r="C169" i="2"/>
  <c r="I96" i="2"/>
  <c r="U623" i="2"/>
  <c r="I230" i="2"/>
  <c r="C256" i="2"/>
  <c r="C254" i="2"/>
  <c r="C628" i="2"/>
  <c r="F600" i="2"/>
  <c r="F622" i="2"/>
  <c r="F127" i="2"/>
  <c r="C287" i="2"/>
  <c r="U111" i="2"/>
  <c r="C104" i="2"/>
  <c r="U177" i="2"/>
  <c r="U674" i="2"/>
  <c r="C189" i="2"/>
  <c r="U8" i="2"/>
  <c r="U149" i="2"/>
  <c r="U565" i="2"/>
  <c r="C258" i="2"/>
  <c r="U104" i="2"/>
  <c r="C589" i="2"/>
  <c r="U186" i="2"/>
  <c r="U521" i="2"/>
  <c r="F664" i="2"/>
  <c r="U645" i="2"/>
  <c r="C42" i="2"/>
  <c r="I17" i="2"/>
  <c r="U675" i="2"/>
  <c r="U662" i="2"/>
  <c r="C162" i="2"/>
  <c r="L505" i="2"/>
  <c r="C612" i="2"/>
  <c r="I340" i="2"/>
  <c r="C57" i="2"/>
  <c r="U71" i="2"/>
  <c r="C279" i="2"/>
  <c r="F670" i="2"/>
  <c r="F46" i="2"/>
  <c r="I70" i="2"/>
  <c r="C274" i="2"/>
  <c r="U538" i="2"/>
  <c r="U159" i="2"/>
  <c r="C49" i="2"/>
  <c r="I461" i="2"/>
  <c r="U69" i="2"/>
  <c r="C99" i="2"/>
  <c r="U612" i="2"/>
  <c r="U559" i="2"/>
  <c r="U599" i="2"/>
  <c r="C190" i="2"/>
  <c r="C103" i="2"/>
  <c r="U43" i="2"/>
  <c r="I657" i="2"/>
  <c r="U510" i="2"/>
  <c r="C251" i="2"/>
  <c r="U4" i="2"/>
  <c r="L522" i="2"/>
  <c r="C625" i="2"/>
  <c r="C639" i="2"/>
  <c r="C24" i="2"/>
  <c r="C53" i="2"/>
  <c r="C75" i="2"/>
  <c r="F564" i="2"/>
  <c r="U670" i="2"/>
  <c r="C282" i="2"/>
  <c r="C598" i="2"/>
  <c r="C146" i="2"/>
  <c r="U499" i="2"/>
  <c r="U60" i="2"/>
  <c r="F108" i="2"/>
  <c r="F544" i="2"/>
  <c r="L517" i="2"/>
  <c r="I667" i="2"/>
  <c r="O35" i="2"/>
  <c r="O232" i="2"/>
  <c r="C667" i="2"/>
  <c r="C4" i="2"/>
  <c r="U606" i="2"/>
  <c r="U657" i="2"/>
  <c r="U523" i="2"/>
  <c r="U633" i="2"/>
  <c r="C244" i="2"/>
  <c r="U533" i="2"/>
  <c r="C128" i="2"/>
  <c r="C604" i="2"/>
  <c r="F22" i="2"/>
  <c r="I388" i="2"/>
  <c r="F159" i="2"/>
  <c r="F160" i="2"/>
  <c r="F640" i="2"/>
  <c r="I595" i="2"/>
  <c r="F60" i="2"/>
  <c r="I44" i="2"/>
  <c r="I421" i="2"/>
  <c r="F80" i="2"/>
  <c r="R510" i="2"/>
  <c r="C634" i="2"/>
  <c r="C603" i="2"/>
  <c r="U61" i="2"/>
  <c r="U187" i="2"/>
  <c r="C90" i="2"/>
  <c r="C94" i="2"/>
  <c r="C199" i="2"/>
  <c r="C17" i="2"/>
  <c r="C614" i="2"/>
  <c r="U188" i="2"/>
  <c r="I337" i="2"/>
  <c r="F660" i="2"/>
  <c r="I473" i="2"/>
  <c r="F140" i="2"/>
  <c r="I11" i="2"/>
  <c r="I361" i="2"/>
  <c r="F82" i="2"/>
  <c r="F81" i="2"/>
  <c r="F490" i="2"/>
  <c r="O594" i="2"/>
  <c r="L541" i="2"/>
  <c r="F518" i="2"/>
  <c r="L161" i="2"/>
  <c r="I216" i="2"/>
  <c r="R76" i="2"/>
  <c r="L526" i="2"/>
  <c r="I87" i="2"/>
  <c r="I95" i="2"/>
  <c r="L32" i="2"/>
  <c r="I41" i="2"/>
  <c r="F115" i="2"/>
  <c r="L160" i="2"/>
  <c r="F632" i="2"/>
  <c r="L651" i="2"/>
  <c r="I462" i="2"/>
  <c r="F40" i="2"/>
  <c r="L102" i="2"/>
  <c r="I255" i="2"/>
  <c r="L583" i="2"/>
  <c r="L45" i="2"/>
  <c r="R547" i="2"/>
  <c r="L529" i="2"/>
  <c r="R47" i="2"/>
  <c r="R110" i="2"/>
  <c r="O665" i="2"/>
  <c r="O83" i="2"/>
  <c r="F593" i="2"/>
  <c r="F6" i="2"/>
  <c r="U527" i="2"/>
  <c r="U579" i="2"/>
  <c r="C281" i="2"/>
  <c r="C46" i="2"/>
  <c r="U67" i="2"/>
  <c r="C672" i="2"/>
  <c r="U574" i="2"/>
  <c r="U636" i="2"/>
  <c r="F569" i="2"/>
  <c r="I392" i="2"/>
  <c r="F149" i="2"/>
  <c r="U578" i="2"/>
  <c r="U504" i="2"/>
  <c r="C657" i="2"/>
  <c r="C142" i="2"/>
  <c r="C231" i="2"/>
  <c r="U625" i="2"/>
  <c r="U635" i="2"/>
  <c r="F620" i="2"/>
  <c r="C624" i="2"/>
  <c r="C270" i="2"/>
  <c r="U653" i="2"/>
  <c r="U505" i="2"/>
  <c r="C187" i="2"/>
  <c r="U529" i="2"/>
  <c r="C14" i="2"/>
  <c r="U608" i="2"/>
  <c r="U118" i="2"/>
  <c r="F534" i="2"/>
  <c r="I423" i="2"/>
  <c r="L663" i="2"/>
  <c r="U525" i="2"/>
  <c r="U158" i="2"/>
  <c r="U160" i="2"/>
  <c r="U81" i="2"/>
  <c r="F163" i="2"/>
  <c r="F672" i="2"/>
  <c r="O305" i="2"/>
  <c r="C85" i="2"/>
  <c r="C161" i="2"/>
  <c r="C164" i="2"/>
  <c r="U610" i="2"/>
  <c r="U488" i="2"/>
  <c r="C143" i="2"/>
  <c r="U7" i="2"/>
  <c r="C61" i="2"/>
  <c r="U77" i="2"/>
  <c r="F639" i="2"/>
  <c r="I430" i="2"/>
  <c r="I85" i="2"/>
  <c r="I641" i="2"/>
  <c r="I211" i="2"/>
  <c r="F90" i="2"/>
  <c r="I3" i="2"/>
  <c r="I81" i="2"/>
  <c r="I312" i="2"/>
  <c r="O215" i="2"/>
  <c r="I325" i="2"/>
  <c r="U544" i="2"/>
  <c r="U97" i="2"/>
  <c r="U46" i="2"/>
  <c r="U604" i="2"/>
  <c r="U605" i="2"/>
  <c r="C649" i="2"/>
  <c r="U169" i="2"/>
  <c r="U70" i="2"/>
  <c r="C661" i="2"/>
  <c r="U506" i="2"/>
  <c r="F516" i="2"/>
  <c r="I376" i="2"/>
  <c r="F7" i="2"/>
  <c r="I416" i="2"/>
  <c r="I382" i="2"/>
  <c r="F175" i="2"/>
  <c r="L153" i="2"/>
  <c r="O327" i="2"/>
  <c r="I404" i="2"/>
  <c r="I662" i="2"/>
  <c r="I367" i="2"/>
  <c r="O603" i="2"/>
  <c r="C76" i="2"/>
  <c r="C668" i="2"/>
  <c r="C62" i="2"/>
  <c r="U665" i="2"/>
  <c r="U516" i="2"/>
  <c r="U21" i="2"/>
  <c r="C88" i="2"/>
  <c r="U126" i="2"/>
  <c r="C273" i="2"/>
  <c r="C633" i="2"/>
  <c r="I333" i="2"/>
  <c r="I316" i="2"/>
  <c r="F66" i="2"/>
  <c r="F67" i="2"/>
  <c r="F547" i="2"/>
  <c r="O204" i="2"/>
  <c r="F604" i="2"/>
  <c r="I253" i="2"/>
  <c r="I646" i="2"/>
  <c r="I197" i="2"/>
  <c r="O323" i="2"/>
  <c r="F177" i="2"/>
  <c r="R648" i="2"/>
  <c r="I608" i="2"/>
  <c r="I460" i="2"/>
  <c r="R581" i="2"/>
  <c r="I613" i="2"/>
  <c r="I19" i="2"/>
  <c r="F607" i="2"/>
  <c r="L568" i="2"/>
  <c r="F537" i="2"/>
  <c r="F503" i="2"/>
  <c r="I409" i="2"/>
  <c r="I217" i="2"/>
  <c r="F558" i="2"/>
  <c r="I429" i="2"/>
  <c r="F654" i="2"/>
  <c r="L666" i="2"/>
  <c r="F634" i="2"/>
  <c r="O294" i="2"/>
  <c r="O477" i="2"/>
  <c r="L166" i="2"/>
  <c r="F95" i="2"/>
  <c r="L573" i="2"/>
  <c r="L63" i="2"/>
  <c r="L173" i="2"/>
  <c r="C284" i="2"/>
  <c r="O630" i="2"/>
  <c r="C601" i="2"/>
  <c r="U607" i="2"/>
  <c r="U561" i="2"/>
  <c r="C594" i="2"/>
  <c r="C72" i="2"/>
  <c r="U600" i="2"/>
  <c r="C227" i="2"/>
  <c r="U123" i="2"/>
  <c r="C106" i="2"/>
  <c r="F88" i="2"/>
  <c r="F174" i="2"/>
  <c r="O223" i="2"/>
  <c r="U498" i="2"/>
  <c r="C232" i="2"/>
  <c r="C83" i="2"/>
  <c r="C262" i="2"/>
  <c r="U139" i="2"/>
  <c r="C611" i="2"/>
  <c r="U496" i="2"/>
  <c r="I226" i="2"/>
  <c r="C276" i="2"/>
  <c r="U589" i="2"/>
  <c r="C51" i="2"/>
  <c r="U98" i="2"/>
  <c r="U556" i="2"/>
  <c r="C35" i="2"/>
  <c r="U554" i="2"/>
  <c r="U56" i="2"/>
  <c r="U80" i="2"/>
  <c r="F84" i="2"/>
  <c r="I395" i="2"/>
  <c r="U672" i="2"/>
  <c r="U82" i="2"/>
  <c r="C7" i="2"/>
  <c r="C141" i="2"/>
  <c r="I46" i="2"/>
  <c r="I320" i="2"/>
  <c r="I48" i="2"/>
  <c r="C197" i="2"/>
  <c r="U136" i="2"/>
  <c r="U110" i="2"/>
  <c r="C596" i="2"/>
  <c r="U92" i="2"/>
  <c r="C63" i="2"/>
  <c r="C626" i="2"/>
  <c r="C131" i="2"/>
  <c r="C96" i="2"/>
  <c r="U154" i="2"/>
  <c r="F170" i="2"/>
  <c r="I268" i="2"/>
  <c r="I225" i="2"/>
  <c r="L645" i="2"/>
  <c r="I306" i="2"/>
  <c r="F71" i="2"/>
  <c r="I244" i="2"/>
  <c r="I55" i="2"/>
  <c r="F56" i="2"/>
  <c r="I483" i="2"/>
  <c r="R128" i="2"/>
  <c r="C45" i="2"/>
  <c r="C188" i="2"/>
  <c r="U663" i="2"/>
  <c r="U563" i="2"/>
  <c r="C259" i="2"/>
  <c r="U105" i="2"/>
  <c r="C675" i="2"/>
  <c r="U116" i="2"/>
  <c r="C29" i="2"/>
  <c r="F577" i="2"/>
  <c r="I655" i="2"/>
  <c r="I407" i="2"/>
  <c r="I435" i="2"/>
  <c r="F118" i="2"/>
  <c r="I397" i="2"/>
  <c r="I606" i="2"/>
  <c r="I349" i="2"/>
  <c r="I195" i="2"/>
  <c r="O27" i="2"/>
  <c r="I18" i="2"/>
  <c r="U175" i="2"/>
  <c r="C242" i="2"/>
  <c r="C153" i="2"/>
  <c r="C105" i="2"/>
  <c r="U580" i="2"/>
  <c r="C216" i="2"/>
  <c r="U59" i="2"/>
  <c r="U178" i="2"/>
  <c r="U568" i="2"/>
  <c r="C615" i="2"/>
  <c r="F662" i="2"/>
  <c r="F643" i="2"/>
  <c r="I221" i="2"/>
  <c r="I196" i="2"/>
  <c r="F521" i="2"/>
  <c r="I478" i="2"/>
  <c r="I444" i="2"/>
  <c r="I669" i="2"/>
  <c r="I617" i="2"/>
  <c r="F126" i="2"/>
  <c r="L75" i="2"/>
  <c r="O98" i="2"/>
  <c r="L39" i="2"/>
  <c r="O320" i="2"/>
  <c r="I38" i="2"/>
  <c r="R74" i="2"/>
  <c r="L491" i="2"/>
  <c r="F78" i="2"/>
  <c r="I261" i="2"/>
  <c r="I7" i="2"/>
  <c r="R533" i="2"/>
  <c r="O341" i="2"/>
  <c r="I426" i="2"/>
  <c r="F148" i="2"/>
  <c r="F105" i="2"/>
  <c r="I63" i="2"/>
  <c r="I650" i="2"/>
  <c r="L630" i="2"/>
  <c r="L638" i="2"/>
  <c r="I352" i="2"/>
  <c r="O310" i="2"/>
  <c r="O316" i="2"/>
  <c r="O280" i="2"/>
  <c r="I422" i="2"/>
  <c r="L176" i="2"/>
  <c r="L141" i="2"/>
  <c r="U140" i="2"/>
  <c r="U85" i="2"/>
  <c r="I228" i="2"/>
  <c r="U597" i="2"/>
  <c r="U172" i="2"/>
  <c r="U541" i="2"/>
  <c r="C155" i="2"/>
  <c r="U634" i="2"/>
  <c r="C182" i="2"/>
  <c r="C40" i="2"/>
  <c r="U51" i="2"/>
  <c r="C666" i="2"/>
  <c r="F167" i="2"/>
  <c r="F583" i="2"/>
  <c r="O75" i="2"/>
  <c r="U621" i="2"/>
  <c r="C177" i="2"/>
  <c r="C124" i="2"/>
  <c r="C268" i="2"/>
  <c r="C172" i="2"/>
  <c r="C630" i="2"/>
  <c r="I410" i="2"/>
  <c r="F623" i="2"/>
  <c r="C613" i="2"/>
  <c r="C616" i="2"/>
  <c r="U594" i="2"/>
  <c r="U572" i="2"/>
  <c r="U564" i="2"/>
  <c r="C114" i="2"/>
  <c r="U65" i="2"/>
  <c r="U26" i="2"/>
  <c r="I213" i="2"/>
  <c r="F603" i="2"/>
  <c r="F164" i="2"/>
  <c r="C19" i="2"/>
  <c r="C36" i="2"/>
  <c r="C608" i="2"/>
  <c r="U78" i="2"/>
  <c r="I259" i="2"/>
  <c r="I220" i="2"/>
  <c r="F165" i="2"/>
  <c r="U601" i="2"/>
  <c r="C23" i="2"/>
  <c r="U115" i="2"/>
  <c r="C278" i="2"/>
  <c r="U17" i="2"/>
  <c r="U567" i="2"/>
  <c r="C82" i="2"/>
  <c r="C660" i="2"/>
  <c r="C247" i="2"/>
  <c r="F42" i="2"/>
  <c r="L588" i="2"/>
  <c r="F554" i="2"/>
  <c r="I35" i="2"/>
  <c r="I323" i="2"/>
  <c r="L634" i="2"/>
  <c r="I252" i="2"/>
  <c r="I67" i="2"/>
  <c r="I276" i="2"/>
  <c r="F91" i="2"/>
  <c r="R640" i="2"/>
  <c r="L174" i="2"/>
  <c r="C288" i="2"/>
  <c r="U64" i="2"/>
  <c r="C8" i="2"/>
  <c r="C204" i="2"/>
  <c r="U155" i="2"/>
  <c r="C5" i="2"/>
  <c r="U31" i="2"/>
  <c r="U551" i="2"/>
  <c r="U137" i="2"/>
  <c r="F550" i="2"/>
  <c r="I279" i="2"/>
  <c r="I229" i="2"/>
  <c r="I304" i="2"/>
  <c r="I326" i="2"/>
  <c r="I365" i="2"/>
  <c r="F117" i="2"/>
  <c r="F609" i="2"/>
  <c r="I262" i="2"/>
  <c r="F157" i="2"/>
  <c r="I227" i="2"/>
  <c r="C93" i="2"/>
  <c r="U193" i="2"/>
  <c r="C122" i="2"/>
  <c r="U89" i="2"/>
  <c r="C108" i="2"/>
  <c r="C610" i="2"/>
  <c r="U611" i="2"/>
  <c r="U552" i="2"/>
  <c r="U165" i="2"/>
  <c r="C240" i="2"/>
  <c r="F61" i="2"/>
  <c r="F57" i="2"/>
  <c r="F193" i="2"/>
  <c r="I455" i="2"/>
  <c r="I231" i="2"/>
  <c r="F540" i="2"/>
  <c r="F582" i="2"/>
  <c r="I236" i="2"/>
  <c r="I428" i="2"/>
  <c r="L13" i="2"/>
  <c r="F504" i="2"/>
  <c r="I88" i="2"/>
  <c r="R52" i="2"/>
  <c r="F510" i="2"/>
  <c r="O304" i="2"/>
  <c r="F495" i="2"/>
  <c r="F86" i="2"/>
  <c r="F94" i="2"/>
  <c r="I277" i="2"/>
  <c r="O9" i="2"/>
  <c r="I305" i="2"/>
  <c r="O668" i="2"/>
  <c r="F171" i="2"/>
  <c r="I583" i="2"/>
  <c r="I653" i="2"/>
  <c r="I59" i="2"/>
  <c r="L548" i="2"/>
  <c r="F644" i="2"/>
  <c r="L18" i="2"/>
  <c r="R161" i="2"/>
  <c r="O245" i="2"/>
  <c r="R549" i="2"/>
  <c r="O458" i="2"/>
  <c r="O440" i="2"/>
  <c r="L44" i="2"/>
  <c r="R618" i="2"/>
  <c r="C39" i="2"/>
  <c r="F523" i="2"/>
  <c r="F665" i="2"/>
  <c r="C21" i="2"/>
  <c r="U90" i="2"/>
  <c r="C44" i="2"/>
  <c r="U38" i="2"/>
  <c r="U586" i="2"/>
  <c r="U130" i="2"/>
  <c r="C78" i="2"/>
  <c r="C587" i="2"/>
  <c r="F53" i="2"/>
  <c r="F556" i="2"/>
  <c r="I307" i="2"/>
  <c r="U156" i="2"/>
  <c r="C592" i="2"/>
  <c r="C203" i="2"/>
  <c r="C34" i="2"/>
  <c r="U99" i="2"/>
  <c r="U609" i="2"/>
  <c r="C202" i="2"/>
  <c r="I408" i="2"/>
  <c r="U184" i="2"/>
  <c r="U19" i="2"/>
  <c r="C58" i="2"/>
  <c r="C184" i="2"/>
  <c r="U162" i="2"/>
  <c r="C655" i="2"/>
  <c r="C583" i="2"/>
  <c r="C158" i="2"/>
  <c r="C671" i="2"/>
  <c r="I585" i="2"/>
  <c r="I649" i="2"/>
  <c r="L29" i="2"/>
  <c r="U75" i="2"/>
  <c r="U119" i="2"/>
  <c r="C223" i="2"/>
  <c r="U58" i="2"/>
  <c r="I589" i="2"/>
  <c r="F671" i="2"/>
  <c r="F541" i="2"/>
  <c r="U23" i="2"/>
  <c r="C286" i="2"/>
  <c r="C584" i="2"/>
  <c r="C43" i="2"/>
  <c r="C32" i="2"/>
  <c r="U157" i="2"/>
  <c r="C234" i="2"/>
  <c r="U27" i="2"/>
  <c r="C84" i="2"/>
  <c r="I271" i="2"/>
  <c r="F69" i="2"/>
  <c r="I240" i="2"/>
  <c r="I604" i="2"/>
  <c r="I618" i="2"/>
  <c r="I645" i="2"/>
  <c r="F97" i="2"/>
  <c r="I6" i="2"/>
  <c r="I265" i="2"/>
  <c r="F522" i="2"/>
  <c r="F642" i="2"/>
  <c r="R78" i="2"/>
  <c r="U5" i="2"/>
  <c r="U63" i="2"/>
  <c r="U513" i="2"/>
  <c r="C156" i="2"/>
  <c r="U494" i="2"/>
  <c r="C26" i="2"/>
  <c r="C670" i="2"/>
  <c r="U631" i="2"/>
  <c r="F156" i="2"/>
  <c r="I624" i="2"/>
  <c r="F616" i="2"/>
  <c r="I342" i="2"/>
  <c r="I471" i="2"/>
  <c r="I439" i="2"/>
  <c r="I289" i="2"/>
  <c r="I246" i="2"/>
  <c r="F58" i="2"/>
  <c r="F596" i="2"/>
  <c r="L650" i="2"/>
  <c r="O276" i="2"/>
  <c r="U32" i="2"/>
  <c r="C67" i="2"/>
  <c r="U35" i="2"/>
  <c r="C31" i="2"/>
  <c r="C81" i="2"/>
  <c r="U36" i="2"/>
  <c r="C48" i="2"/>
  <c r="C643" i="2"/>
  <c r="C263" i="2"/>
  <c r="C665" i="2"/>
  <c r="I292" i="2"/>
  <c r="F546" i="2"/>
  <c r="F112" i="2"/>
  <c r="I300" i="2"/>
  <c r="F50" i="2"/>
  <c r="I661" i="2"/>
  <c r="I51" i="2"/>
  <c r="I609" i="2"/>
  <c r="I331" i="2"/>
  <c r="O662" i="2"/>
  <c r="F17" i="2"/>
  <c r="F619" i="2"/>
  <c r="L658" i="2"/>
  <c r="L631" i="2"/>
  <c r="L538" i="2"/>
  <c r="R526" i="2"/>
  <c r="F552" i="2"/>
  <c r="I200" i="2"/>
  <c r="F506" i="2"/>
  <c r="I356" i="2"/>
  <c r="L494" i="2"/>
  <c r="R585" i="2"/>
  <c r="I335" i="2"/>
  <c r="I599" i="2"/>
  <c r="I607" i="2"/>
  <c r="I287" i="2"/>
  <c r="I250" i="2"/>
  <c r="I628" i="2"/>
  <c r="O608" i="2"/>
  <c r="R29" i="2"/>
  <c r="O584" i="2"/>
  <c r="O441" i="2"/>
  <c r="O22" i="2"/>
  <c r="O396" i="2"/>
  <c r="L134" i="2"/>
  <c r="R97" i="2"/>
  <c r="U120" i="2"/>
  <c r="F51" i="2"/>
  <c r="O404" i="2"/>
  <c r="U548" i="2"/>
  <c r="U587" i="2"/>
  <c r="U129" i="2"/>
  <c r="C60" i="2"/>
  <c r="U91" i="2"/>
  <c r="C52" i="2"/>
  <c r="U114" i="2"/>
  <c r="U47" i="2"/>
  <c r="F542" i="2"/>
  <c r="F648" i="2"/>
  <c r="I91" i="2"/>
  <c r="C283" i="2"/>
  <c r="U509" i="2"/>
  <c r="C70" i="2"/>
  <c r="C92" i="2"/>
  <c r="C123" i="2"/>
  <c r="U124" i="2"/>
  <c r="C160" i="2"/>
  <c r="I66" i="2"/>
  <c r="U491" i="2"/>
  <c r="C599" i="2"/>
  <c r="U535" i="2"/>
  <c r="C102" i="2"/>
  <c r="U151" i="2"/>
  <c r="U671" i="2"/>
  <c r="C198" i="2"/>
  <c r="C228" i="2"/>
  <c r="C6" i="2"/>
  <c r="I290" i="2"/>
  <c r="I43" i="2"/>
  <c r="L539" i="2"/>
  <c r="U495" i="2"/>
  <c r="U76" i="2"/>
  <c r="C290" i="2"/>
  <c r="C148" i="2"/>
  <c r="I458" i="2"/>
  <c r="F626" i="2"/>
  <c r="R36" i="2"/>
  <c r="C12" i="2"/>
  <c r="U602" i="2"/>
  <c r="U583" i="2"/>
  <c r="C238" i="2"/>
  <c r="C79" i="2"/>
  <c r="U182" i="2"/>
  <c r="C140" i="2"/>
  <c r="U138" i="2"/>
  <c r="C239" i="2"/>
  <c r="I310" i="2"/>
  <c r="I666" i="2"/>
  <c r="I477" i="2"/>
  <c r="I621" i="2"/>
  <c r="I89" i="2"/>
  <c r="I474" i="2"/>
  <c r="F23" i="2"/>
  <c r="O652" i="2"/>
  <c r="F133" i="2"/>
  <c r="L592" i="2"/>
  <c r="O471" i="2"/>
  <c r="C181" i="2"/>
  <c r="C609" i="2"/>
  <c r="U560" i="2"/>
  <c r="U143" i="2"/>
  <c r="C151" i="2"/>
  <c r="C186" i="2"/>
  <c r="C116" i="2"/>
  <c r="C595" i="2"/>
  <c r="C80" i="2"/>
  <c r="C585" i="2"/>
  <c r="F181" i="2"/>
  <c r="F580" i="2"/>
  <c r="F585" i="2"/>
  <c r="L38" i="2"/>
  <c r="F120" i="2"/>
  <c r="F12" i="2"/>
  <c r="I42" i="2"/>
  <c r="I58" i="2"/>
  <c r="I327" i="2"/>
  <c r="I654" i="2"/>
  <c r="L126" i="2"/>
  <c r="R160" i="2"/>
  <c r="C185" i="2"/>
  <c r="U545" i="2"/>
  <c r="U170" i="2"/>
  <c r="C653" i="2"/>
  <c r="U502" i="2"/>
  <c r="C132" i="2"/>
  <c r="U14" i="2"/>
  <c r="C173" i="2"/>
  <c r="U558" i="2"/>
  <c r="U486" i="2"/>
  <c r="F507" i="2"/>
  <c r="I632" i="2"/>
  <c r="I198" i="2"/>
  <c r="I393" i="2"/>
  <c r="I295" i="2"/>
  <c r="I233" i="2"/>
  <c r="F598" i="2"/>
  <c r="F35" i="2"/>
  <c r="I328" i="2"/>
  <c r="F514" i="2"/>
  <c r="L72" i="2"/>
  <c r="I480" i="2"/>
  <c r="O607" i="2"/>
  <c r="F646" i="2"/>
  <c r="O388" i="2"/>
  <c r="R157" i="2"/>
  <c r="I206" i="2"/>
  <c r="I469" i="2"/>
  <c r="I72" i="2"/>
  <c r="F72" i="2"/>
  <c r="R531" i="2"/>
  <c r="R107" i="2"/>
  <c r="F513" i="2"/>
  <c r="F649" i="2"/>
  <c r="I242" i="2"/>
  <c r="I45" i="2"/>
  <c r="I22" i="2"/>
  <c r="L584" i="2"/>
  <c r="R599" i="2"/>
  <c r="L563" i="2"/>
  <c r="L34" i="2"/>
  <c r="R64" i="2"/>
  <c r="I615" i="2"/>
  <c r="R569" i="2"/>
  <c r="R557" i="2"/>
  <c r="R152" i="2"/>
  <c r="L493" i="2"/>
  <c r="O359" i="2"/>
  <c r="F572" i="2"/>
  <c r="R659" i="2"/>
  <c r="O461" i="2"/>
  <c r="R79" i="2"/>
  <c r="O23" i="2"/>
  <c r="L654" i="2"/>
  <c r="R654" i="2"/>
  <c r="R98" i="2"/>
  <c r="L484" i="2"/>
  <c r="R139" i="2"/>
  <c r="O17" i="2"/>
  <c r="R672" i="2"/>
  <c r="O616" i="2"/>
  <c r="L635" i="2"/>
  <c r="L582" i="2"/>
  <c r="L90" i="2"/>
  <c r="O424" i="2"/>
  <c r="O285" i="2"/>
  <c r="L112" i="2"/>
  <c r="O88" i="2"/>
  <c r="L98" i="2"/>
  <c r="O281" i="2"/>
  <c r="L139" i="2"/>
  <c r="O31" i="2"/>
  <c r="R612" i="2"/>
  <c r="L515" i="2"/>
  <c r="L501" i="2"/>
  <c r="O384" i="2"/>
  <c r="L17" i="2"/>
  <c r="R57" i="2"/>
  <c r="O7" i="2"/>
  <c r="L556" i="2"/>
  <c r="O213" i="2"/>
  <c r="I611" i="2"/>
  <c r="L627" i="2"/>
  <c r="L130" i="2"/>
  <c r="O450" i="2"/>
  <c r="O416" i="2"/>
  <c r="O356" i="2"/>
  <c r="O70" i="2"/>
  <c r="R99" i="2"/>
  <c r="O622" i="2"/>
  <c r="R495" i="2"/>
  <c r="O420" i="2"/>
  <c r="O300" i="2"/>
  <c r="L607" i="2"/>
  <c r="R172" i="2"/>
  <c r="O73" i="2"/>
  <c r="L9" i="2"/>
  <c r="L27" i="2"/>
  <c r="O201" i="2"/>
  <c r="L122" i="2"/>
  <c r="L140" i="2"/>
  <c r="R154" i="2"/>
  <c r="O669" i="2"/>
  <c r="R550" i="2"/>
  <c r="L618" i="2"/>
  <c r="L642" i="2"/>
  <c r="O282" i="2"/>
  <c r="L97" i="2"/>
  <c r="R13" i="2"/>
  <c r="C280" i="2"/>
  <c r="C125" i="2"/>
  <c r="U84" i="2"/>
  <c r="C166" i="2"/>
  <c r="U642" i="2"/>
  <c r="U101" i="2"/>
  <c r="I368" i="2"/>
  <c r="F631" i="2"/>
  <c r="I201" i="2"/>
  <c r="F47" i="2"/>
  <c r="I459" i="2"/>
  <c r="I596" i="2"/>
  <c r="I636" i="2"/>
  <c r="L123" i="2"/>
  <c r="L191" i="2"/>
  <c r="I639" i="2"/>
  <c r="I375" i="2"/>
  <c r="L514" i="2"/>
  <c r="C178" i="2"/>
  <c r="U591" i="2"/>
  <c r="C9" i="2"/>
  <c r="C214" i="2"/>
  <c r="C638" i="2"/>
  <c r="U518" i="2"/>
  <c r="C167" i="2"/>
  <c r="U543" i="2"/>
  <c r="U573" i="2"/>
  <c r="I364" i="2"/>
  <c r="I457" i="2"/>
  <c r="F38" i="2"/>
  <c r="I311" i="2"/>
  <c r="I440" i="2"/>
  <c r="I664" i="2"/>
  <c r="I339" i="2"/>
  <c r="I215" i="2"/>
  <c r="F590" i="2"/>
  <c r="F661" i="2"/>
  <c r="O343" i="2"/>
  <c r="L566" i="2"/>
  <c r="I581" i="2"/>
  <c r="L142" i="2"/>
  <c r="F180" i="2"/>
  <c r="F18" i="2"/>
  <c r="O67" i="2"/>
  <c r="F578" i="2"/>
  <c r="I280" i="2"/>
  <c r="I415" i="2"/>
  <c r="O385" i="2"/>
  <c r="I652" i="2"/>
  <c r="F651" i="2"/>
  <c r="F667" i="2"/>
  <c r="I454" i="2"/>
  <c r="L524" i="2"/>
  <c r="F33" i="2"/>
  <c r="L186" i="2"/>
  <c r="I398" i="2"/>
  <c r="F669" i="2"/>
  <c r="L131" i="2"/>
  <c r="R187" i="2"/>
  <c r="O227" i="2"/>
  <c r="O32" i="2"/>
  <c r="R6" i="2"/>
  <c r="R573" i="2"/>
  <c r="O249" i="2"/>
  <c r="O411" i="2"/>
  <c r="I456" i="2"/>
  <c r="I394" i="2"/>
  <c r="O649" i="2"/>
  <c r="R43" i="2"/>
  <c r="O352" i="2"/>
  <c r="L114" i="2"/>
  <c r="R638" i="2"/>
  <c r="O15" i="2"/>
  <c r="L662" i="2"/>
  <c r="L107" i="2"/>
  <c r="R17" i="2"/>
  <c r="L37" i="2"/>
  <c r="O41" i="2"/>
  <c r="O663" i="2"/>
  <c r="O233" i="2"/>
  <c r="O358" i="2"/>
  <c r="O324" i="2"/>
  <c r="O658" i="2"/>
  <c r="L652" i="2"/>
  <c r="O610" i="2"/>
  <c r="L85" i="2"/>
  <c r="R589" i="2"/>
  <c r="L516" i="2"/>
  <c r="R61" i="2"/>
  <c r="O619" i="2"/>
  <c r="O329" i="2"/>
  <c r="L94" i="2"/>
  <c r="O238" i="2"/>
  <c r="R566" i="2"/>
  <c r="R77" i="2"/>
  <c r="O636" i="2"/>
  <c r="L596" i="2"/>
  <c r="O602" i="2"/>
  <c r="R51" i="2"/>
  <c r="O211" i="2"/>
  <c r="O400" i="2"/>
  <c r="O94" i="2"/>
  <c r="L536" i="2"/>
  <c r="R645" i="2"/>
  <c r="O50" i="2"/>
  <c r="L187" i="2"/>
  <c r="O473" i="2"/>
  <c r="O314" i="2"/>
  <c r="O598" i="2"/>
  <c r="R170" i="2"/>
  <c r="R194" i="2"/>
  <c r="R511" i="2"/>
  <c r="R112" i="2"/>
  <c r="L52" i="2"/>
  <c r="O251" i="2"/>
  <c r="O275" i="2"/>
  <c r="L149" i="2"/>
  <c r="O379" i="2"/>
  <c r="O403" i="2"/>
  <c r="O89" i="2"/>
  <c r="O369" i="2"/>
  <c r="O214" i="2"/>
  <c r="R513" i="2"/>
  <c r="R537" i="2"/>
  <c r="L499" i="2"/>
  <c r="R70" i="2"/>
  <c r="L547" i="2"/>
  <c r="U68" i="2"/>
  <c r="C221" i="2"/>
  <c r="U50" i="2"/>
  <c r="U106" i="2"/>
  <c r="C246" i="2"/>
  <c r="C209" i="2"/>
  <c r="C170" i="2"/>
  <c r="I248" i="2"/>
  <c r="L19" i="2"/>
  <c r="I640" i="2"/>
  <c r="I411" i="2"/>
  <c r="I601" i="2"/>
  <c r="F182" i="2"/>
  <c r="F656" i="2"/>
  <c r="F655" i="2"/>
  <c r="F137" i="2"/>
  <c r="O95" i="2"/>
  <c r="R606" i="2"/>
  <c r="U649" i="2"/>
  <c r="U507" i="2"/>
  <c r="U150" i="2"/>
  <c r="C212" i="2"/>
  <c r="C111" i="2"/>
  <c r="U103" i="2"/>
  <c r="U45" i="2"/>
  <c r="U618" i="2"/>
  <c r="C145" i="2"/>
  <c r="U550" i="2"/>
  <c r="I31" i="2"/>
  <c r="I465" i="2"/>
  <c r="I12" i="2"/>
  <c r="I633" i="2"/>
  <c r="I351" i="2"/>
  <c r="F528" i="2"/>
  <c r="O246" i="2"/>
  <c r="I16" i="2"/>
  <c r="I13" i="2"/>
  <c r="I355" i="2"/>
  <c r="I347" i="2"/>
  <c r="L488" i="2"/>
  <c r="O428" i="2"/>
  <c r="I208" i="2"/>
  <c r="I658" i="2"/>
  <c r="L96" i="2"/>
  <c r="I447" i="2"/>
  <c r="L47" i="2"/>
  <c r="F4" i="2"/>
  <c r="O53" i="2"/>
  <c r="O212" i="2"/>
  <c r="L88" i="2"/>
  <c r="I264" i="2"/>
  <c r="I291" i="2"/>
  <c r="F559" i="2"/>
  <c r="I358" i="2"/>
  <c r="I232" i="2"/>
  <c r="R614" i="2"/>
  <c r="O289" i="2"/>
  <c r="I453" i="2"/>
  <c r="L12" i="2"/>
  <c r="L104" i="2"/>
  <c r="O405" i="2"/>
  <c r="O12" i="2"/>
  <c r="R534" i="2"/>
  <c r="O253" i="2"/>
  <c r="R178" i="2"/>
  <c r="L617" i="2"/>
  <c r="I301" i="2"/>
  <c r="I647" i="2"/>
  <c r="L21" i="2"/>
  <c r="O336" i="2"/>
  <c r="L4" i="2"/>
  <c r="L15" i="2"/>
  <c r="O639" i="2"/>
  <c r="L117" i="2"/>
  <c r="O96" i="2"/>
  <c r="O378" i="2"/>
  <c r="L598" i="2"/>
  <c r="R28" i="2"/>
  <c r="L567" i="2"/>
  <c r="R111" i="2"/>
  <c r="L659" i="2"/>
  <c r="R84" i="2"/>
  <c r="O97" i="2"/>
  <c r="R625" i="2"/>
  <c r="O279" i="2"/>
  <c r="L551" i="2"/>
  <c r="R87" i="2"/>
  <c r="O453" i="2"/>
  <c r="R45" i="2"/>
  <c r="O237" i="2"/>
  <c r="R546" i="2"/>
  <c r="R631" i="2"/>
  <c r="O483" i="2"/>
  <c r="L653" i="2"/>
  <c r="I659" i="2"/>
  <c r="R541" i="2"/>
  <c r="L69" i="2"/>
  <c r="R22" i="2"/>
  <c r="L608" i="2"/>
  <c r="O195" i="2"/>
  <c r="R100" i="2"/>
  <c r="R582" i="2"/>
  <c r="O426" i="2"/>
  <c r="O264" i="2"/>
  <c r="R72" i="2"/>
  <c r="O236" i="2"/>
  <c r="R12" i="2"/>
  <c r="L590" i="2"/>
  <c r="L614" i="2"/>
  <c r="L7" i="2"/>
  <c r="O361" i="2"/>
  <c r="R146" i="2"/>
  <c r="O614" i="2"/>
  <c r="O638" i="2"/>
  <c r="R119" i="2"/>
  <c r="L498" i="2"/>
  <c r="L648" i="2"/>
  <c r="R503" i="2"/>
  <c r="L626" i="2"/>
  <c r="O355" i="2"/>
  <c r="L6" i="2"/>
  <c r="L525" i="2"/>
  <c r="L189" i="2"/>
  <c r="O408" i="2"/>
  <c r="O78" i="2"/>
  <c r="R121" i="2"/>
  <c r="R529" i="2"/>
  <c r="R41" i="2"/>
  <c r="C602" i="2"/>
  <c r="C144" i="2"/>
  <c r="U52" i="2"/>
  <c r="U135" i="2"/>
  <c r="C636" i="2"/>
  <c r="U577" i="2"/>
  <c r="C107" i="2"/>
  <c r="F28" i="2"/>
  <c r="F666" i="2"/>
  <c r="I50" i="2"/>
  <c r="F500" i="2"/>
  <c r="I403" i="2"/>
  <c r="F75" i="2"/>
  <c r="I79" i="2"/>
  <c r="I450" i="2"/>
  <c r="F186" i="2"/>
  <c r="F549" i="2"/>
  <c r="O466" i="2"/>
  <c r="U183" i="2"/>
  <c r="U109" i="2"/>
  <c r="U176" i="2"/>
  <c r="U6" i="2"/>
  <c r="C179" i="2"/>
  <c r="U34" i="2"/>
  <c r="U95" i="2"/>
  <c r="C605" i="2"/>
  <c r="U93" i="2"/>
  <c r="U153" i="2"/>
  <c r="F515" i="2"/>
  <c r="I73" i="2"/>
  <c r="I209" i="2"/>
  <c r="L523" i="2"/>
  <c r="F25" i="2"/>
  <c r="I622" i="2"/>
  <c r="I32" i="2"/>
  <c r="I671" i="2"/>
  <c r="F85" i="2"/>
  <c r="R512" i="2"/>
  <c r="L64" i="2"/>
  <c r="L113" i="2"/>
  <c r="R545" i="2"/>
  <c r="I380" i="2"/>
  <c r="L119" i="2"/>
  <c r="R175" i="2"/>
  <c r="I443" i="2"/>
  <c r="O199" i="2"/>
  <c r="F486" i="2"/>
  <c r="L167" i="2"/>
  <c r="I30" i="2"/>
  <c r="R642" i="2"/>
  <c r="F497" i="2"/>
  <c r="F567" i="2"/>
  <c r="F575" i="2"/>
  <c r="I374" i="2"/>
  <c r="O82" i="2"/>
  <c r="I642" i="2"/>
  <c r="O472" i="2"/>
  <c r="O479" i="2"/>
  <c r="I627" i="2"/>
  <c r="R577" i="2"/>
  <c r="L527" i="2"/>
  <c r="L177" i="2"/>
  <c r="L564" i="2"/>
  <c r="O284" i="2"/>
  <c r="R7" i="2"/>
  <c r="R136" i="2"/>
  <c r="F576" i="2"/>
  <c r="O6" i="2"/>
  <c r="R183" i="2"/>
  <c r="L496" i="2"/>
  <c r="R56" i="2"/>
  <c r="O482" i="2"/>
  <c r="L147" i="2"/>
  <c r="R622" i="2"/>
  <c r="R95" i="2"/>
  <c r="O423" i="2"/>
  <c r="O345" i="2"/>
  <c r="L554" i="2"/>
  <c r="R81" i="2"/>
  <c r="L143" i="2"/>
  <c r="R18" i="2"/>
  <c r="O382" i="2"/>
  <c r="R143" i="2"/>
  <c r="L84" i="2"/>
  <c r="L36" i="2"/>
  <c r="R71" i="2"/>
  <c r="O271" i="2"/>
  <c r="L24" i="2"/>
  <c r="O46" i="2"/>
  <c r="L179" i="2"/>
  <c r="L509" i="2"/>
  <c r="L572" i="2"/>
  <c r="R538" i="2"/>
  <c r="O36" i="2"/>
  <c r="R151" i="2"/>
  <c r="O308" i="2"/>
  <c r="R181" i="2"/>
  <c r="O629" i="2"/>
  <c r="R63" i="2"/>
  <c r="O220" i="2"/>
  <c r="L136" i="2"/>
  <c r="O40" i="2"/>
  <c r="R137" i="2"/>
  <c r="R621" i="2"/>
  <c r="L146" i="2"/>
  <c r="R543" i="2"/>
  <c r="O196" i="2"/>
  <c r="R519" i="2"/>
  <c r="R671" i="2"/>
  <c r="R108" i="2"/>
  <c r="R125" i="2"/>
  <c r="O209" i="2"/>
  <c r="L138" i="2"/>
  <c r="R138" i="2"/>
  <c r="O350" i="2"/>
  <c r="R649" i="2"/>
  <c r="R192" i="2"/>
  <c r="O478" i="2"/>
  <c r="R50" i="2"/>
  <c r="L602" i="2"/>
  <c r="R574" i="2"/>
  <c r="R31" i="2"/>
  <c r="O243" i="2"/>
  <c r="R116" i="2"/>
  <c r="I635" i="2"/>
  <c r="O272" i="2"/>
  <c r="O591" i="2"/>
  <c r="O448" i="2"/>
  <c r="O37" i="2"/>
  <c r="L675" i="2"/>
  <c r="O43" i="2"/>
  <c r="R114" i="2"/>
  <c r="L619" i="2"/>
  <c r="F68" i="2"/>
  <c r="L593" i="2"/>
  <c r="F563" i="2"/>
  <c r="F5" i="2"/>
  <c r="F562" i="2"/>
  <c r="I385" i="2"/>
  <c r="I28" i="2"/>
  <c r="I592" i="2"/>
  <c r="L194" i="2"/>
  <c r="O3" i="2"/>
  <c r="F658" i="2"/>
  <c r="R82" i="2"/>
  <c r="I266" i="2"/>
  <c r="O346" i="2"/>
  <c r="L562" i="2"/>
  <c r="R16" i="2"/>
  <c r="F647" i="2"/>
  <c r="F15" i="2"/>
  <c r="I614" i="2"/>
  <c r="F168" i="2"/>
  <c r="F194" i="2"/>
  <c r="I452" i="2"/>
  <c r="I359" i="2"/>
  <c r="I94" i="2"/>
  <c r="I21" i="2"/>
  <c r="I674" i="2"/>
  <c r="I299" i="2"/>
  <c r="I354" i="2"/>
  <c r="F597" i="2"/>
  <c r="F526" i="2"/>
  <c r="R486" i="2"/>
  <c r="I670" i="2"/>
  <c r="O270" i="2"/>
  <c r="F668" i="2"/>
  <c r="O312" i="2"/>
  <c r="L158" i="2"/>
  <c r="O438" i="2"/>
  <c r="O387" i="2"/>
  <c r="L506" i="2"/>
  <c r="O419" i="2"/>
  <c r="L77" i="2"/>
  <c r="O634" i="2"/>
  <c r="L594" i="2"/>
  <c r="R193" i="2"/>
  <c r="O313" i="2"/>
  <c r="O605" i="2"/>
  <c r="O38" i="2"/>
  <c r="O659" i="2"/>
  <c r="O398" i="2"/>
  <c r="I464" i="2"/>
  <c r="I371" i="2"/>
  <c r="L555" i="2"/>
  <c r="O443" i="2"/>
  <c r="O412" i="2"/>
  <c r="L543" i="2"/>
  <c r="O626" i="2"/>
  <c r="O326" i="2"/>
  <c r="R14" i="2"/>
  <c r="L640" i="2"/>
  <c r="R515" i="2"/>
  <c r="L188" i="2"/>
  <c r="I309" i="2"/>
  <c r="O74" i="2"/>
  <c r="L121" i="2"/>
  <c r="O302" i="2"/>
  <c r="L28" i="2"/>
  <c r="R575" i="2"/>
  <c r="O357" i="2"/>
  <c r="L557" i="2"/>
  <c r="L520" i="2"/>
  <c r="L181" i="2"/>
  <c r="L495" i="2"/>
  <c r="O247" i="2"/>
  <c r="L79" i="2"/>
  <c r="O431" i="2"/>
  <c r="O5" i="2"/>
  <c r="R120" i="2"/>
  <c r="R509" i="2"/>
  <c r="O225" i="2"/>
  <c r="O427" i="2"/>
  <c r="L87" i="2"/>
  <c r="O595" i="2"/>
  <c r="L518" i="2"/>
  <c r="O242" i="2"/>
  <c r="O65" i="2"/>
  <c r="O306" i="2"/>
  <c r="O439" i="2"/>
  <c r="O269" i="2"/>
  <c r="O611" i="2"/>
  <c r="L486" i="2"/>
  <c r="O200" i="2"/>
  <c r="R498" i="2"/>
  <c r="O10" i="2"/>
  <c r="R620" i="2"/>
  <c r="O49" i="2"/>
  <c r="O470" i="2"/>
  <c r="R66" i="2"/>
  <c r="R663" i="2"/>
  <c r="L100" i="2"/>
  <c r="O392" i="2"/>
  <c r="R587" i="2"/>
  <c r="O640" i="2"/>
  <c r="L184" i="2"/>
  <c r="O334" i="2"/>
  <c r="R633" i="2"/>
  <c r="R58" i="2"/>
  <c r="R558" i="2"/>
  <c r="L585" i="2"/>
  <c r="L508" i="2"/>
  <c r="O290" i="2"/>
  <c r="O267" i="2"/>
  <c r="L33" i="2"/>
  <c r="O418" i="2"/>
  <c r="O395" i="2"/>
  <c r="O628" i="2"/>
  <c r="R499" i="2"/>
  <c r="R523" i="2"/>
  <c r="R548" i="2"/>
  <c r="R145" i="2"/>
  <c r="L613" i="2"/>
  <c r="R556" i="2"/>
  <c r="R5" i="2"/>
  <c r="I57" i="2"/>
  <c r="O273" i="2"/>
  <c r="R179" i="2"/>
  <c r="L157" i="2"/>
  <c r="L10" i="2"/>
  <c r="I610" i="2"/>
  <c r="I481" i="2"/>
  <c r="I272" i="2"/>
  <c r="I203" i="2"/>
  <c r="F31" i="2"/>
  <c r="F505" i="2"/>
  <c r="F560" i="2"/>
  <c r="I332" i="2"/>
  <c r="O257" i="2"/>
  <c r="F539" i="2"/>
  <c r="L661" i="2"/>
  <c r="O218" i="2"/>
  <c r="I391" i="2"/>
  <c r="F673" i="2"/>
  <c r="R89" i="2"/>
  <c r="R568" i="2"/>
  <c r="F104" i="2"/>
  <c r="F155" i="2"/>
  <c r="F629" i="2"/>
  <c r="F636" i="2"/>
  <c r="F551" i="2"/>
  <c r="F637" i="2"/>
  <c r="F20" i="2"/>
  <c r="I5" i="2"/>
  <c r="F102" i="2"/>
  <c r="F659" i="2"/>
  <c r="I338" i="2"/>
  <c r="I29" i="2"/>
  <c r="I620" i="2"/>
  <c r="L73" i="2"/>
  <c r="O325" i="2"/>
  <c r="I588" i="2"/>
  <c r="R539" i="2"/>
  <c r="I363" i="2"/>
  <c r="F591" i="2"/>
  <c r="O383" i="2"/>
  <c r="L671" i="2"/>
  <c r="I623" i="2"/>
  <c r="I274" i="2"/>
  <c r="L497" i="2"/>
  <c r="O362" i="2"/>
  <c r="L537" i="2"/>
  <c r="L540" i="2"/>
  <c r="O425" i="2"/>
  <c r="O373" i="2"/>
  <c r="R132" i="2"/>
  <c r="L155" i="2"/>
  <c r="O625" i="2"/>
  <c r="R667" i="2"/>
  <c r="I308" i="2"/>
  <c r="O604" i="2"/>
  <c r="R163" i="2"/>
  <c r="O349" i="2"/>
  <c r="I619" i="2"/>
  <c r="R502" i="2"/>
  <c r="L587" i="2"/>
  <c r="L91" i="2"/>
  <c r="L55" i="2"/>
  <c r="R613" i="2"/>
  <c r="R135" i="2"/>
  <c r="F110" i="2"/>
  <c r="F41" i="2"/>
  <c r="L669" i="2"/>
  <c r="O409" i="2"/>
  <c r="L109" i="2"/>
  <c r="O347" i="2"/>
  <c r="O469" i="2"/>
  <c r="L185" i="2"/>
  <c r="O436" i="2"/>
  <c r="O615" i="2"/>
  <c r="L76" i="2"/>
  <c r="R669" i="2"/>
  <c r="L150" i="2"/>
  <c r="R150" i="2"/>
  <c r="R109" i="2"/>
  <c r="O601" i="2"/>
  <c r="O39" i="2"/>
  <c r="R578" i="2"/>
  <c r="R527" i="2"/>
  <c r="L546" i="2"/>
  <c r="R92" i="2"/>
  <c r="O476" i="2"/>
  <c r="R564" i="2"/>
  <c r="L657" i="2"/>
  <c r="R584" i="2"/>
  <c r="O45" i="2"/>
  <c r="R501" i="2"/>
  <c r="O609" i="2"/>
  <c r="R666" i="2"/>
  <c r="O444" i="2"/>
  <c r="L31" i="2"/>
  <c r="O203" i="2"/>
  <c r="O68" i="2"/>
  <c r="O33" i="2"/>
  <c r="L589" i="2"/>
  <c r="O627" i="2"/>
  <c r="O81" i="2"/>
  <c r="O462" i="2"/>
  <c r="R186" i="2"/>
  <c r="R62" i="2"/>
  <c r="O266" i="2"/>
  <c r="L621" i="2"/>
  <c r="O643" i="2"/>
  <c r="L71" i="2"/>
  <c r="O656" i="2"/>
  <c r="O296" i="2"/>
  <c r="O222" i="2"/>
  <c r="R521" i="2"/>
  <c r="R597" i="2"/>
  <c r="L552" i="2"/>
  <c r="L576" i="2"/>
  <c r="R38" i="2"/>
  <c r="L577" i="2"/>
  <c r="L601" i="2"/>
  <c r="L68" i="2"/>
  <c r="O434" i="2"/>
  <c r="R603" i="2"/>
  <c r="O16" i="2"/>
  <c r="O463" i="2"/>
  <c r="R592" i="2"/>
  <c r="O44" i="2"/>
  <c r="O460" i="2"/>
  <c r="I294" i="2"/>
  <c r="F52" i="2"/>
  <c r="O339" i="2"/>
  <c r="O62" i="2"/>
  <c r="I594" i="2"/>
  <c r="I413" i="2"/>
  <c r="I598" i="2"/>
  <c r="I9" i="2"/>
  <c r="F599" i="2"/>
  <c r="I668" i="2"/>
  <c r="F570" i="2"/>
  <c r="F141" i="2"/>
  <c r="F615" i="2"/>
  <c r="L5" i="2"/>
  <c r="I49" i="2"/>
  <c r="R94" i="2"/>
  <c r="F192" i="2"/>
  <c r="O437" i="2"/>
  <c r="O87" i="2"/>
  <c r="O435" i="2"/>
  <c r="R26" i="2"/>
  <c r="I15" i="2"/>
  <c r="I625" i="2"/>
  <c r="I315" i="2"/>
  <c r="I62" i="2"/>
  <c r="F109" i="2"/>
  <c r="I451" i="2"/>
  <c r="I434" i="2"/>
  <c r="F36" i="2"/>
  <c r="L11" i="2"/>
  <c r="F128" i="2"/>
  <c r="F59" i="2"/>
  <c r="F83" i="2"/>
  <c r="I437" i="2"/>
  <c r="O202" i="2"/>
  <c r="L78" i="2"/>
  <c r="L647" i="2"/>
  <c r="I270" i="2"/>
  <c r="I616" i="2"/>
  <c r="I406" i="2"/>
  <c r="L192" i="2"/>
  <c r="L586" i="2"/>
  <c r="F99" i="2"/>
  <c r="O599" i="2"/>
  <c r="R561" i="2"/>
  <c r="O372" i="2"/>
  <c r="R514" i="2"/>
  <c r="R165" i="2"/>
  <c r="L632" i="2"/>
  <c r="R675" i="2"/>
  <c r="L58" i="2"/>
  <c r="O4" i="2"/>
  <c r="O661" i="2"/>
  <c r="F13" i="2"/>
  <c r="F487" i="2"/>
  <c r="L164" i="2"/>
  <c r="O456" i="2"/>
  <c r="R59" i="2"/>
  <c r="O394" i="2"/>
  <c r="O620" i="2"/>
  <c r="R67" i="2"/>
  <c r="L668" i="2"/>
  <c r="O268" i="2"/>
  <c r="O593" i="2"/>
  <c r="R33" i="2"/>
  <c r="O455" i="2"/>
  <c r="F142" i="2"/>
  <c r="R102" i="2"/>
  <c r="L53" i="2"/>
  <c r="R189" i="2"/>
  <c r="O299" i="2"/>
  <c r="R563" i="2"/>
  <c r="O467" i="2"/>
  <c r="O588" i="2"/>
  <c r="R583" i="2"/>
  <c r="R105" i="2"/>
  <c r="O340" i="2"/>
  <c r="R565" i="2"/>
  <c r="R609" i="2"/>
  <c r="R507" i="2"/>
  <c r="R647" i="2"/>
  <c r="R101" i="2"/>
  <c r="L60" i="2"/>
  <c r="O596" i="2"/>
  <c r="R24" i="2"/>
  <c r="O613" i="2"/>
  <c r="R650" i="2"/>
  <c r="O468" i="2"/>
  <c r="R506" i="2"/>
  <c r="L23" i="2"/>
  <c r="R91" i="2"/>
  <c r="O335" i="2"/>
  <c r="R488" i="2"/>
  <c r="L629" i="2"/>
  <c r="R522" i="2"/>
  <c r="O59" i="2"/>
  <c r="L578" i="2"/>
  <c r="R144" i="2"/>
  <c r="L649" i="2"/>
  <c r="R484" i="2"/>
  <c r="R42" i="2"/>
  <c r="R127" i="2"/>
  <c r="O235" i="2"/>
  <c r="L74" i="2"/>
  <c r="O672" i="2"/>
  <c r="O20" i="2"/>
  <c r="R596" i="2"/>
  <c r="R535" i="2"/>
  <c r="O666" i="2"/>
  <c r="L3" i="2"/>
  <c r="O632" i="2"/>
  <c r="L168" i="2"/>
  <c r="L170" i="2"/>
  <c r="O389" i="2"/>
  <c r="R608" i="2"/>
  <c r="R632" i="2"/>
  <c r="O645" i="2"/>
  <c r="R628" i="2"/>
  <c r="R25" i="2"/>
  <c r="R54" i="2"/>
  <c r="R590" i="2"/>
  <c r="O26" i="2"/>
  <c r="L16" i="2"/>
  <c r="R595" i="2"/>
  <c r="O303" i="2"/>
  <c r="R123" i="2"/>
  <c r="R673" i="2"/>
  <c r="F638" i="2"/>
  <c r="O364" i="2"/>
  <c r="L609" i="2"/>
  <c r="O72" i="2"/>
  <c r="L553" i="2"/>
  <c r="F571" i="2"/>
  <c r="I37" i="2"/>
  <c r="I660" i="2"/>
  <c r="I372" i="2"/>
  <c r="I593" i="2"/>
  <c r="I330" i="2"/>
  <c r="I401" i="2"/>
  <c r="I603" i="2"/>
  <c r="F173" i="2"/>
  <c r="R149" i="2"/>
  <c r="I445" i="2"/>
  <c r="O61" i="2"/>
  <c r="I303" i="2"/>
  <c r="O317" i="2"/>
  <c r="R528" i="2"/>
  <c r="L542" i="2"/>
  <c r="R491" i="2"/>
  <c r="I54" i="2"/>
  <c r="I319" i="2"/>
  <c r="I630" i="2"/>
  <c r="I357" i="2"/>
  <c r="L26" i="2"/>
  <c r="I638" i="2"/>
  <c r="I24" i="2"/>
  <c r="I90" i="2"/>
  <c r="F122" i="2"/>
  <c r="F485" i="2"/>
  <c r="F100" i="2"/>
  <c r="F494" i="2"/>
  <c r="F169" i="2"/>
  <c r="L502" i="2"/>
  <c r="I386" i="2"/>
  <c r="R551" i="2"/>
  <c r="F545" i="2"/>
  <c r="O646" i="2"/>
  <c r="O586" i="2"/>
  <c r="R664" i="2"/>
  <c r="O353" i="2"/>
  <c r="F134" i="2"/>
  <c r="L80" i="2"/>
  <c r="O623" i="2"/>
  <c r="R524" i="2"/>
  <c r="O321" i="2"/>
  <c r="O28" i="2"/>
  <c r="R540" i="2"/>
  <c r="L115" i="2"/>
  <c r="O381" i="2"/>
  <c r="L103" i="2"/>
  <c r="R604" i="2"/>
  <c r="I467" i="2"/>
  <c r="F45" i="2"/>
  <c r="R21" i="2"/>
  <c r="L620" i="2"/>
  <c r="O459" i="2"/>
  <c r="O380" i="2"/>
  <c r="R490" i="2"/>
  <c r="O642" i="2"/>
  <c r="O612" i="2"/>
  <c r="O234" i="2"/>
  <c r="O415" i="2"/>
  <c r="O351" i="2"/>
  <c r="I425" i="2"/>
  <c r="O288" i="2"/>
  <c r="O197" i="2"/>
  <c r="R173" i="2"/>
  <c r="O365" i="2"/>
  <c r="L633" i="2"/>
  <c r="O451" i="2"/>
  <c r="O449" i="2"/>
  <c r="R122" i="2"/>
  <c r="O399" i="2"/>
  <c r="O429" i="2"/>
  <c r="R185" i="2"/>
  <c r="O263" i="2"/>
  <c r="L574" i="2"/>
  <c r="R133" i="2"/>
  <c r="O442" i="2"/>
  <c r="R554" i="2"/>
  <c r="O228" i="2"/>
  <c r="O475" i="2"/>
  <c r="O597" i="2"/>
  <c r="L42" i="2"/>
  <c r="O90" i="2"/>
  <c r="R508" i="2"/>
  <c r="O258" i="2"/>
  <c r="O21" i="2"/>
  <c r="L569" i="2"/>
  <c r="L127" i="2"/>
  <c r="O633" i="2"/>
  <c r="O366" i="2"/>
  <c r="R602" i="2"/>
  <c r="O93" i="2"/>
  <c r="R75" i="2"/>
  <c r="O286" i="2"/>
  <c r="R168" i="2"/>
  <c r="L660" i="2"/>
  <c r="R580" i="2"/>
  <c r="L25" i="2"/>
  <c r="R34" i="2"/>
  <c r="L664" i="2"/>
  <c r="R86" i="2"/>
  <c r="R617" i="2"/>
  <c r="O230" i="2"/>
  <c r="O254" i="2"/>
  <c r="O292" i="2"/>
  <c r="R15" i="2"/>
  <c r="L636" i="2"/>
  <c r="O580" i="2"/>
  <c r="O19" i="2"/>
  <c r="L152" i="2"/>
  <c r="O447" i="2"/>
  <c r="O582" i="2"/>
  <c r="L106" i="2"/>
  <c r="O24" i="2"/>
  <c r="R516" i="2"/>
  <c r="O277" i="2"/>
  <c r="O301" i="2"/>
  <c r="L610" i="2"/>
  <c r="R629" i="2"/>
  <c r="O585" i="2"/>
  <c r="L46" i="2"/>
  <c r="L129" i="2"/>
  <c r="O56" i="2"/>
  <c r="L151" i="2"/>
  <c r="F588" i="2"/>
  <c r="I293" i="2"/>
  <c r="R552" i="2"/>
  <c r="R555" i="2"/>
  <c r="F625" i="2"/>
  <c r="F76" i="2"/>
  <c r="F93" i="2"/>
  <c r="F24" i="2"/>
  <c r="F525" i="2"/>
  <c r="I20" i="2"/>
  <c r="I238" i="2"/>
  <c r="I370" i="2"/>
  <c r="I600" i="2"/>
  <c r="R653" i="2"/>
  <c r="F64" i="2"/>
  <c r="O309" i="2"/>
  <c r="I297" i="2"/>
  <c r="O293" i="2"/>
  <c r="F138" i="2"/>
  <c r="R164" i="2"/>
  <c r="R124" i="2"/>
  <c r="F135" i="2"/>
  <c r="F512" i="2"/>
  <c r="F187" i="2"/>
  <c r="I76" i="2"/>
  <c r="I92" i="2"/>
  <c r="F579" i="2"/>
  <c r="F178" i="2"/>
  <c r="I257" i="2"/>
  <c r="F587" i="2"/>
  <c r="I8" i="2"/>
  <c r="F663" i="2"/>
  <c r="I281" i="2"/>
  <c r="I656" i="2"/>
  <c r="L519" i="2"/>
  <c r="I14" i="2"/>
  <c r="I360" i="2"/>
  <c r="L549" i="2"/>
  <c r="F111" i="2"/>
  <c r="I417" i="2"/>
  <c r="O229" i="2"/>
  <c r="R588" i="2"/>
  <c r="I475" i="2"/>
  <c r="L145" i="2"/>
  <c r="O64" i="2"/>
  <c r="R32" i="2"/>
  <c r="O655" i="2"/>
  <c r="O77" i="2"/>
  <c r="R134" i="2"/>
  <c r="R542" i="2"/>
  <c r="L82" i="2"/>
  <c r="R130" i="2"/>
  <c r="L111" i="2"/>
  <c r="L510" i="2"/>
  <c r="I472" i="2"/>
  <c r="R525" i="2"/>
  <c r="L118" i="2"/>
  <c r="O297" i="2"/>
  <c r="L558" i="2"/>
  <c r="R171" i="2"/>
  <c r="O480" i="2"/>
  <c r="O30" i="2"/>
  <c r="O407" i="2"/>
  <c r="O413" i="2"/>
  <c r="R643" i="2"/>
  <c r="F595" i="2"/>
  <c r="I286" i="2"/>
  <c r="O445" i="2"/>
  <c r="R118" i="2"/>
  <c r="L570" i="2"/>
  <c r="R576" i="2"/>
  <c r="O417" i="2"/>
  <c r="L575" i="2"/>
  <c r="R60" i="2"/>
  <c r="L674" i="2"/>
  <c r="O635" i="2"/>
  <c r="R35" i="2"/>
  <c r="O221" i="2"/>
  <c r="L95" i="2"/>
  <c r="L178" i="2"/>
  <c r="I651" i="2"/>
  <c r="R497" i="2"/>
  <c r="L656" i="2"/>
  <c r="R637" i="2"/>
  <c r="O239" i="2"/>
  <c r="R73" i="2"/>
  <c r="O624" i="2"/>
  <c r="R610" i="2"/>
  <c r="O224" i="2"/>
  <c r="L561" i="2"/>
  <c r="R598" i="2"/>
  <c r="O651" i="2"/>
  <c r="R627" i="2"/>
  <c r="O397" i="2"/>
  <c r="O368" i="2"/>
  <c r="L641" i="2"/>
  <c r="R560" i="2"/>
  <c r="O406" i="2"/>
  <c r="R126" i="2"/>
  <c r="O318" i="2"/>
  <c r="L159" i="2"/>
  <c r="R611" i="2"/>
  <c r="R623" i="2"/>
  <c r="O332" i="2"/>
  <c r="L22" i="2"/>
  <c r="R103" i="2"/>
  <c r="O653" i="2"/>
  <c r="R9" i="2"/>
  <c r="L599" i="2"/>
  <c r="R493" i="2"/>
  <c r="R517" i="2"/>
  <c r="O34" i="2"/>
  <c r="O11" i="2"/>
  <c r="R530" i="2"/>
  <c r="O55" i="2"/>
  <c r="O79" i="2"/>
  <c r="R658" i="2"/>
  <c r="O311" i="2"/>
  <c r="O207" i="2"/>
  <c r="O13" i="2"/>
  <c r="R104" i="2"/>
  <c r="L485" i="2"/>
  <c r="R44" i="2"/>
  <c r="R148" i="2"/>
  <c r="L30" i="2"/>
  <c r="O664" i="2"/>
  <c r="I336" i="2"/>
  <c r="I243" i="2"/>
  <c r="F37" i="2"/>
  <c r="O240" i="2"/>
  <c r="L133" i="2"/>
  <c r="F601" i="2"/>
  <c r="I665" i="2"/>
  <c r="I419" i="2"/>
  <c r="O71" i="2"/>
  <c r="F608" i="2"/>
  <c r="F489" i="2"/>
  <c r="F32" i="2"/>
  <c r="F498" i="2"/>
  <c r="I317" i="2"/>
  <c r="O84" i="2"/>
  <c r="F535" i="2"/>
  <c r="R147" i="2"/>
  <c r="I53" i="2"/>
  <c r="O641" i="2"/>
  <c r="L655" i="2"/>
  <c r="O422" i="2"/>
  <c r="O606" i="2"/>
  <c r="I251" i="2"/>
  <c r="F613" i="2"/>
  <c r="F492" i="2"/>
  <c r="L116" i="2"/>
  <c r="F179" i="2"/>
  <c r="F132" i="2"/>
  <c r="F574" i="2"/>
  <c r="F121" i="2"/>
  <c r="F176" i="2"/>
  <c r="I245" i="2"/>
  <c r="I207" i="2"/>
  <c r="L144" i="2"/>
  <c r="I258" i="2"/>
  <c r="R167" i="2"/>
  <c r="F161" i="2"/>
  <c r="O390" i="2"/>
  <c r="I378" i="2"/>
  <c r="L43" i="2"/>
  <c r="I383" i="2"/>
  <c r="R10" i="2"/>
  <c r="O367" i="2"/>
  <c r="I631" i="2"/>
  <c r="O667" i="2"/>
  <c r="L193" i="2"/>
  <c r="O344" i="2"/>
  <c r="L20" i="2"/>
  <c r="R492" i="2"/>
  <c r="O647" i="2"/>
  <c r="O205" i="2"/>
  <c r="O454" i="2"/>
  <c r="R115" i="2"/>
  <c r="O58" i="2"/>
  <c r="F114" i="2"/>
  <c r="I61" i="2"/>
  <c r="O52" i="2"/>
  <c r="R37" i="2"/>
  <c r="L504" i="2"/>
  <c r="R487" i="2"/>
  <c r="O464" i="2"/>
  <c r="L101" i="2"/>
  <c r="O592" i="2"/>
  <c r="L492" i="2"/>
  <c r="L490" i="2"/>
  <c r="L604" i="2"/>
  <c r="F184" i="2"/>
  <c r="F499" i="2"/>
  <c r="R27" i="2"/>
  <c r="O244" i="2"/>
  <c r="R634" i="2"/>
  <c r="R656" i="2"/>
  <c r="L579" i="2"/>
  <c r="R601" i="2"/>
  <c r="R571" i="2"/>
  <c r="R4" i="2"/>
  <c r="O217" i="2"/>
  <c r="O328" i="2"/>
  <c r="R626" i="2"/>
  <c r="O206" i="2"/>
  <c r="R657" i="2"/>
  <c r="L560" i="2"/>
  <c r="L162" i="2"/>
  <c r="O295" i="2"/>
  <c r="L673" i="2"/>
  <c r="L137" i="2"/>
  <c r="O250" i="2"/>
  <c r="L528" i="2"/>
  <c r="O208" i="2"/>
  <c r="L163" i="2"/>
  <c r="O648" i="2"/>
  <c r="O86" i="2"/>
  <c r="R153" i="2"/>
  <c r="R23" i="2"/>
  <c r="O42" i="2"/>
  <c r="L591" i="2"/>
  <c r="R544" i="2"/>
  <c r="O360" i="2"/>
  <c r="L61" i="2"/>
  <c r="O255" i="2"/>
  <c r="L603" i="2"/>
  <c r="O76" i="2"/>
  <c r="L487" i="2"/>
  <c r="L65" i="2"/>
  <c r="O590" i="2"/>
  <c r="R570" i="2"/>
  <c r="O248" i="2"/>
  <c r="R619" i="2"/>
  <c r="I675" i="2"/>
  <c r="R113" i="2"/>
  <c r="O260" i="2"/>
  <c r="R85" i="2"/>
  <c r="L615" i="2"/>
  <c r="L639" i="2"/>
  <c r="O337" i="2"/>
  <c r="L108" i="2"/>
  <c r="L171" i="2"/>
  <c r="O465" i="2"/>
  <c r="L62" i="2"/>
  <c r="O287" i="2"/>
  <c r="R674" i="2"/>
  <c r="R131" i="2"/>
  <c r="R80" i="2"/>
  <c r="L643" i="2"/>
  <c r="L605" i="2"/>
  <c r="O371" i="2"/>
  <c r="R20" i="2"/>
  <c r="I412" i="2"/>
  <c r="O432" i="2"/>
  <c r="L172" i="2"/>
  <c r="L513" i="2"/>
  <c r="R166" i="2"/>
  <c r="I463" i="2"/>
  <c r="I283" i="2"/>
  <c r="I249" i="2"/>
  <c r="I56" i="2"/>
  <c r="I345" i="2"/>
  <c r="F16" i="2"/>
  <c r="I431" i="2"/>
  <c r="F87" i="2"/>
  <c r="F530" i="2"/>
  <c r="R668" i="2"/>
  <c r="I10" i="2"/>
  <c r="O265" i="2"/>
  <c r="F584" i="2"/>
  <c r="R661" i="2"/>
  <c r="O354" i="2"/>
  <c r="L125" i="2"/>
  <c r="I387" i="2"/>
  <c r="L93" i="2"/>
  <c r="I427" i="2"/>
  <c r="I482" i="2"/>
  <c r="I353" i="2"/>
  <c r="I47" i="2"/>
  <c r="I75" i="2"/>
  <c r="O374" i="2"/>
  <c r="F151" i="2"/>
  <c r="F34" i="2"/>
  <c r="F43" i="2"/>
  <c r="F129" i="2"/>
  <c r="I52" i="2"/>
  <c r="I414" i="2"/>
  <c r="O14" i="2"/>
  <c r="F524" i="2"/>
  <c r="L89" i="2"/>
  <c r="I278" i="2"/>
  <c r="R141" i="2"/>
  <c r="O654" i="2"/>
  <c r="O618" i="2"/>
  <c r="L175" i="2"/>
  <c r="F491" i="2"/>
  <c r="L530" i="2"/>
  <c r="O307" i="2"/>
  <c r="L581" i="2"/>
  <c r="R158" i="2"/>
  <c r="O631" i="2"/>
  <c r="L183" i="2"/>
  <c r="O80" i="2"/>
  <c r="R177" i="2"/>
  <c r="R600" i="2"/>
  <c r="L59" i="2"/>
  <c r="F630" i="2"/>
  <c r="F146" i="2"/>
  <c r="R553" i="2"/>
  <c r="L571" i="2"/>
  <c r="R593" i="2"/>
  <c r="R567" i="2"/>
  <c r="L624" i="2"/>
  <c r="R184" i="2"/>
  <c r="R40" i="2"/>
  <c r="O216" i="2"/>
  <c r="L165" i="2"/>
  <c r="O291" i="2"/>
  <c r="I334" i="2"/>
  <c r="L622" i="2"/>
  <c r="O474" i="2"/>
  <c r="R106" i="2"/>
  <c r="O386" i="2"/>
  <c r="O670" i="2"/>
  <c r="R660" i="2"/>
  <c r="L120" i="2"/>
  <c r="O348" i="2"/>
  <c r="R30" i="2"/>
  <c r="R489" i="2"/>
  <c r="L128" i="2"/>
  <c r="O331" i="2"/>
  <c r="O410" i="2"/>
  <c r="O376" i="2"/>
  <c r="L57" i="2"/>
  <c r="O29" i="2"/>
  <c r="R485" i="2"/>
  <c r="R500" i="2"/>
  <c r="O673" i="2"/>
  <c r="L512" i="2"/>
  <c r="R55" i="2"/>
  <c r="L559" i="2"/>
  <c r="R607" i="2"/>
  <c r="R190" i="2"/>
  <c r="O674" i="2"/>
  <c r="O256" i="2"/>
  <c r="R651" i="2"/>
  <c r="R616" i="2"/>
  <c r="L99" i="2"/>
  <c r="O600" i="2"/>
  <c r="L532" i="2"/>
  <c r="O226" i="2"/>
  <c r="L135" i="2"/>
  <c r="O18" i="2"/>
  <c r="L628" i="2"/>
  <c r="O63" i="2"/>
  <c r="O452" i="2"/>
  <c r="O363" i="2"/>
  <c r="R11" i="2"/>
  <c r="L49" i="2"/>
  <c r="O298" i="2"/>
  <c r="O322" i="2"/>
  <c r="O8" i="2"/>
  <c r="R635" i="2"/>
  <c r="O261" i="2"/>
  <c r="R96" i="2"/>
  <c r="R504" i="2"/>
  <c r="L544" i="2"/>
  <c r="R636" i="2"/>
  <c r="O219" i="2"/>
  <c r="L672" i="2"/>
  <c r="R117" i="2"/>
  <c r="L14" i="2"/>
  <c r="O481" i="2"/>
  <c r="O377" i="2"/>
  <c r="O47" i="2"/>
  <c r="R562" i="2"/>
  <c r="R572" i="2"/>
  <c r="L507" i="2"/>
  <c r="L531" i="2"/>
  <c r="F103" i="2"/>
  <c r="R180" i="2"/>
  <c r="O414" i="2"/>
  <c r="R176" i="2"/>
  <c r="F555" i="2"/>
  <c r="F641" i="2"/>
  <c r="F624" i="2"/>
  <c r="I40" i="2"/>
  <c r="F106" i="2"/>
  <c r="I582" i="2"/>
  <c r="F172" i="2"/>
  <c r="I64" i="2"/>
  <c r="F89" i="2"/>
  <c r="L533" i="2"/>
  <c r="O657" i="2"/>
  <c r="I263" i="2"/>
  <c r="L83" i="2"/>
  <c r="F14" i="2"/>
  <c r="I390" i="2"/>
  <c r="L66" i="2"/>
  <c r="O85" i="2"/>
  <c r="F123" i="2"/>
  <c r="I396" i="2"/>
  <c r="I466" i="2"/>
  <c r="I285" i="2"/>
  <c r="I470" i="2"/>
  <c r="I432" i="2"/>
  <c r="F502" i="2"/>
  <c r="I202" i="2"/>
  <c r="I273" i="2"/>
  <c r="I298" i="2"/>
  <c r="F113" i="2"/>
  <c r="I314" i="2"/>
  <c r="F568" i="2"/>
  <c r="F627" i="2"/>
  <c r="R155" i="2"/>
  <c r="I235" i="2"/>
  <c r="O210" i="2"/>
  <c r="F10" i="2"/>
  <c r="R169" i="2"/>
  <c r="R191" i="2"/>
  <c r="L665" i="2"/>
  <c r="F533" i="2"/>
  <c r="F49" i="2"/>
  <c r="R520" i="2"/>
  <c r="L616" i="2"/>
  <c r="R48" i="2"/>
  <c r="R494" i="2"/>
  <c r="L534" i="2"/>
  <c r="R662" i="2"/>
  <c r="R518" i="2"/>
  <c r="O92" i="2"/>
  <c r="R93" i="2"/>
  <c r="O338" i="2"/>
  <c r="O583" i="2"/>
  <c r="L70" i="2"/>
  <c r="O401" i="2"/>
  <c r="R65" i="2"/>
  <c r="O57" i="2"/>
  <c r="O589" i="2"/>
  <c r="R591" i="2"/>
  <c r="R615" i="2"/>
  <c r="L182" i="2"/>
  <c r="O252" i="2"/>
  <c r="O671" i="2"/>
  <c r="L600" i="2"/>
  <c r="I433" i="2"/>
  <c r="R39" i="2"/>
  <c r="L646" i="2"/>
  <c r="O370" i="2"/>
  <c r="L545" i="2"/>
  <c r="L40" i="2"/>
  <c r="O433" i="2"/>
  <c r="O25" i="2"/>
  <c r="O91" i="2"/>
  <c r="R655" i="2"/>
  <c r="O644" i="2"/>
  <c r="O315" i="2"/>
  <c r="L595" i="2"/>
  <c r="R505" i="2"/>
  <c r="R174" i="2"/>
  <c r="O402" i="2"/>
  <c r="L132" i="2"/>
  <c r="R644" i="2"/>
  <c r="R49" i="2"/>
  <c r="O60" i="2"/>
  <c r="R652" i="2"/>
  <c r="O333" i="2"/>
  <c r="R646" i="2"/>
  <c r="R83" i="2"/>
  <c r="O241" i="2"/>
  <c r="R129" i="2"/>
  <c r="R182" i="2"/>
  <c r="L612" i="2"/>
  <c r="O66" i="2"/>
  <c r="R3" i="2"/>
  <c r="L670" i="2"/>
  <c r="R670" i="2"/>
  <c r="L565" i="2"/>
  <c r="R142" i="2"/>
  <c r="R532" i="2"/>
  <c r="R68" i="2"/>
  <c r="L511" i="2"/>
  <c r="O617" i="2"/>
  <c r="R162" i="2"/>
  <c r="L597" i="2"/>
  <c r="R46" i="2"/>
  <c r="L623" i="2"/>
  <c r="O274" i="2"/>
  <c r="L81" i="2"/>
  <c r="L35" i="2"/>
  <c r="I643" i="2"/>
  <c r="O319" i="2"/>
  <c r="O660" i="2"/>
  <c r="R639" i="2"/>
  <c r="R496" i="2"/>
  <c r="O637" i="2"/>
  <c r="R88" i="2"/>
  <c r="R624" i="2"/>
  <c r="R140" i="2"/>
  <c r="L637" i="2"/>
  <c r="O457" i="2"/>
  <c r="L92" i="2"/>
  <c r="L48" i="2"/>
  <c r="O342" i="2"/>
  <c r="R641" i="2"/>
  <c r="R665" i="2"/>
  <c r="R88" i="3"/>
  <c r="P90" i="3"/>
  <c r="S89" i="3"/>
  <c r="Q89" i="3"/>
  <c r="AF60" i="3"/>
  <c r="AI59" i="3"/>
  <c r="AG59" i="3"/>
  <c r="AH59" i="3" s="1"/>
  <c r="B12" i="3"/>
  <c r="E12" i="3" s="1"/>
  <c r="C11" i="3"/>
  <c r="D11" i="3" s="1"/>
  <c r="R89" i="3" l="1"/>
  <c r="AF61" i="3"/>
  <c r="AI60" i="3"/>
  <c r="AG60" i="3"/>
  <c r="AH60" i="3" s="1"/>
  <c r="P91" i="3"/>
  <c r="S90" i="3"/>
  <c r="Q90" i="3"/>
  <c r="B13" i="3"/>
  <c r="E13" i="3" s="1"/>
  <c r="C12" i="3"/>
  <c r="D12" i="3" s="1"/>
  <c r="R90" i="3" l="1"/>
  <c r="P92" i="3"/>
  <c r="S91" i="3"/>
  <c r="Q91" i="3"/>
  <c r="AF62" i="3"/>
  <c r="AI61" i="3"/>
  <c r="AG61" i="3"/>
  <c r="AH61" i="3" s="1"/>
  <c r="B14" i="3"/>
  <c r="E14" i="3" s="1"/>
  <c r="C13" i="3"/>
  <c r="D13" i="3" s="1"/>
  <c r="R91" i="3" l="1"/>
  <c r="AF63" i="3"/>
  <c r="AI62" i="3"/>
  <c r="AG62" i="3"/>
  <c r="AH62" i="3" s="1"/>
  <c r="P93" i="3"/>
  <c r="S92" i="3"/>
  <c r="Q92" i="3"/>
  <c r="B15" i="3"/>
  <c r="E15" i="3" s="1"/>
  <c r="C14" i="3"/>
  <c r="D14" i="3" s="1"/>
  <c r="R92" i="3" l="1"/>
  <c r="P94" i="3"/>
  <c r="S93" i="3"/>
  <c r="Q93" i="3"/>
  <c r="AF64" i="3"/>
  <c r="AI63" i="3"/>
  <c r="AG63" i="3"/>
  <c r="AH63" i="3" s="1"/>
  <c r="B16" i="3"/>
  <c r="E16" i="3" s="1"/>
  <c r="C15" i="3"/>
  <c r="D15" i="3" s="1"/>
  <c r="R93" i="3" l="1"/>
  <c r="AF65" i="3"/>
  <c r="AI64" i="3"/>
  <c r="AG64" i="3"/>
  <c r="AH64" i="3" s="1"/>
  <c r="P95" i="3"/>
  <c r="S94" i="3"/>
  <c r="Q94" i="3"/>
  <c r="B17" i="3"/>
  <c r="E17" i="3" s="1"/>
  <c r="C16" i="3"/>
  <c r="D16" i="3" s="1"/>
  <c r="R94" i="3" l="1"/>
  <c r="P96" i="3"/>
  <c r="S95" i="3"/>
  <c r="Q95" i="3"/>
  <c r="AF66" i="3"/>
  <c r="AI65" i="3"/>
  <c r="AG65" i="3"/>
  <c r="AH65" i="3" s="1"/>
  <c r="B18" i="3"/>
  <c r="E18" i="3" s="1"/>
  <c r="C17" i="3"/>
  <c r="D17" i="3" s="1"/>
  <c r="R95" i="3" l="1"/>
  <c r="AF67" i="3"/>
  <c r="AI66" i="3"/>
  <c r="AG66" i="3"/>
  <c r="AH66" i="3" s="1"/>
  <c r="P97" i="3"/>
  <c r="S96" i="3"/>
  <c r="Q96" i="3"/>
  <c r="B19" i="3"/>
  <c r="E19" i="3" s="1"/>
  <c r="C18" i="3"/>
  <c r="D18" i="3" s="1"/>
  <c r="R96" i="3" l="1"/>
  <c r="P98" i="3"/>
  <c r="S97" i="3"/>
  <c r="Q97" i="3"/>
  <c r="AF68" i="3"/>
  <c r="AI67" i="3"/>
  <c r="AG67" i="3"/>
  <c r="AH67" i="3" s="1"/>
  <c r="B20" i="3"/>
  <c r="E20" i="3" s="1"/>
  <c r="C19" i="3"/>
  <c r="D19" i="3" s="1"/>
  <c r="R97" i="3" l="1"/>
  <c r="AF69" i="3"/>
  <c r="AI68" i="3"/>
  <c r="AG68" i="3"/>
  <c r="AH68" i="3" s="1"/>
  <c r="P99" i="3"/>
  <c r="S98" i="3"/>
  <c r="Q98" i="3"/>
  <c r="B21" i="3"/>
  <c r="E21" i="3" s="1"/>
  <c r="C20" i="3"/>
  <c r="D20" i="3" s="1"/>
  <c r="R98" i="3" l="1"/>
  <c r="P100" i="3"/>
  <c r="S99" i="3"/>
  <c r="Q99" i="3"/>
  <c r="AF70" i="3"/>
  <c r="AI69" i="3"/>
  <c r="AG69" i="3"/>
  <c r="AH69" i="3" s="1"/>
  <c r="B22" i="3"/>
  <c r="E22" i="3" s="1"/>
  <c r="C21" i="3"/>
  <c r="D21" i="3" s="1"/>
  <c r="R99" i="3" l="1"/>
  <c r="AF71" i="3"/>
  <c r="AI70" i="3"/>
  <c r="AG70" i="3"/>
  <c r="AH70" i="3" s="1"/>
  <c r="P101" i="3"/>
  <c r="S100" i="3"/>
  <c r="Q100" i="3"/>
  <c r="B23" i="3"/>
  <c r="E23" i="3" s="1"/>
  <c r="C22" i="3"/>
  <c r="D22" i="3" s="1"/>
  <c r="R100" i="3" l="1"/>
  <c r="S101" i="3"/>
  <c r="Q101" i="3"/>
  <c r="P102" i="3"/>
  <c r="AF72" i="3"/>
  <c r="AI71" i="3"/>
  <c r="AG71" i="3"/>
  <c r="AH71" i="3" s="1"/>
  <c r="B24" i="3"/>
  <c r="E24" i="3" s="1"/>
  <c r="C23" i="3"/>
  <c r="D23" i="3" s="1"/>
  <c r="R101" i="3" l="1"/>
  <c r="U101" i="3" s="1"/>
  <c r="T101" i="3" s="1"/>
  <c r="AF73" i="3"/>
  <c r="AI72" i="3"/>
  <c r="AG72" i="3"/>
  <c r="AH72" i="3" s="1"/>
  <c r="S102" i="3"/>
  <c r="Q102" i="3"/>
  <c r="P103" i="3"/>
  <c r="B25" i="3"/>
  <c r="E25" i="3" s="1"/>
  <c r="C24" i="3"/>
  <c r="D24" i="3" s="1"/>
  <c r="R102" i="3" l="1"/>
  <c r="U102" i="3" s="1"/>
  <c r="T102" i="3" s="1"/>
  <c r="S103" i="3"/>
  <c r="Q103" i="3"/>
  <c r="P104" i="3"/>
  <c r="AF74" i="3"/>
  <c r="AI73" i="3"/>
  <c r="AG73" i="3"/>
  <c r="AH73" i="3" s="1"/>
  <c r="B26" i="3"/>
  <c r="E26" i="3" s="1"/>
  <c r="C25" i="3"/>
  <c r="D25" i="3" s="1"/>
  <c r="R103" i="3" l="1"/>
  <c r="U103" i="3" s="1"/>
  <c r="T103" i="3" s="1"/>
  <c r="AF75" i="3"/>
  <c r="AI74" i="3"/>
  <c r="AG74" i="3"/>
  <c r="AH74" i="3" s="1"/>
  <c r="S104" i="3"/>
  <c r="Q104" i="3"/>
  <c r="P105" i="3"/>
  <c r="B27" i="3"/>
  <c r="E27" i="3" s="1"/>
  <c r="C26" i="3"/>
  <c r="D26" i="3" s="1"/>
  <c r="R104" i="3" l="1"/>
  <c r="U104" i="3" s="1"/>
  <c r="T104" i="3" s="1"/>
  <c r="S105" i="3"/>
  <c r="P106" i="3"/>
  <c r="Q105" i="3"/>
  <c r="AF76" i="3"/>
  <c r="AI75" i="3"/>
  <c r="AG75" i="3"/>
  <c r="AH75" i="3" s="1"/>
  <c r="B28" i="3"/>
  <c r="E28" i="3" s="1"/>
  <c r="C27" i="3"/>
  <c r="D27" i="3" s="1"/>
  <c r="R105" i="3" l="1"/>
  <c r="U105" i="3" s="1"/>
  <c r="T105" i="3" s="1"/>
  <c r="AF77" i="3"/>
  <c r="AI76" i="3"/>
  <c r="AG76" i="3"/>
  <c r="AH76" i="3" s="1"/>
  <c r="S106" i="3"/>
  <c r="P107" i="3"/>
  <c r="Q106" i="3"/>
  <c r="B29" i="3"/>
  <c r="E29" i="3" s="1"/>
  <c r="C28" i="3"/>
  <c r="D28" i="3" s="1"/>
  <c r="R106" i="3" l="1"/>
  <c r="U106" i="3" s="1"/>
  <c r="T106" i="3" s="1"/>
  <c r="S107" i="3"/>
  <c r="Q107" i="3"/>
  <c r="P108" i="3"/>
  <c r="AF78" i="3"/>
  <c r="AI77" i="3"/>
  <c r="AG77" i="3"/>
  <c r="AH77" i="3" s="1"/>
  <c r="B30" i="3"/>
  <c r="E30" i="3" s="1"/>
  <c r="C29" i="3"/>
  <c r="D29" i="3" s="1"/>
  <c r="R107" i="3" l="1"/>
  <c r="U107" i="3" s="1"/>
  <c r="T107" i="3" s="1"/>
  <c r="AF79" i="3"/>
  <c r="AI78" i="3"/>
  <c r="AG78" i="3"/>
  <c r="AH78" i="3" s="1"/>
  <c r="S108" i="3"/>
  <c r="P109" i="3"/>
  <c r="Q108" i="3"/>
  <c r="B31" i="3"/>
  <c r="E31" i="3" s="1"/>
  <c r="C30" i="3"/>
  <c r="D30" i="3" s="1"/>
  <c r="R108" i="3" l="1"/>
  <c r="U108" i="3" s="1"/>
  <c r="T108" i="3" s="1"/>
  <c r="S109" i="3"/>
  <c r="P110" i="3"/>
  <c r="Q109" i="3"/>
  <c r="AF80" i="3"/>
  <c r="AI79" i="3"/>
  <c r="AG79" i="3"/>
  <c r="AH79" i="3" s="1"/>
  <c r="B32" i="3"/>
  <c r="E32" i="3" s="1"/>
  <c r="C31" i="3"/>
  <c r="D31" i="3" s="1"/>
  <c r="R109" i="3" l="1"/>
  <c r="U109" i="3" s="1"/>
  <c r="T109" i="3" s="1"/>
  <c r="AF81" i="3"/>
  <c r="AI80" i="3"/>
  <c r="AG80" i="3"/>
  <c r="AH80" i="3" s="1"/>
  <c r="S110" i="3"/>
  <c r="Q110" i="3"/>
  <c r="P111" i="3"/>
  <c r="B33" i="3"/>
  <c r="E33" i="3" s="1"/>
  <c r="C32" i="3"/>
  <c r="D32" i="3" s="1"/>
  <c r="R110" i="3" l="1"/>
  <c r="U110" i="3" s="1"/>
  <c r="T110" i="3" s="1"/>
  <c r="S111" i="3"/>
  <c r="Q111" i="3"/>
  <c r="P112" i="3"/>
  <c r="AF82" i="3"/>
  <c r="AI81" i="3"/>
  <c r="AG81" i="3"/>
  <c r="AH81" i="3" s="1"/>
  <c r="B34" i="3"/>
  <c r="E34" i="3" s="1"/>
  <c r="C33" i="3"/>
  <c r="D33" i="3" s="1"/>
  <c r="R111" i="3" l="1"/>
  <c r="U111" i="3" s="1"/>
  <c r="T111" i="3" s="1"/>
  <c r="AF83" i="3"/>
  <c r="AI82" i="3"/>
  <c r="AG82" i="3"/>
  <c r="AH82" i="3" s="1"/>
  <c r="S112" i="3"/>
  <c r="Q112" i="3"/>
  <c r="P113" i="3"/>
  <c r="B35" i="3"/>
  <c r="E35" i="3" s="1"/>
  <c r="C34" i="3"/>
  <c r="D34" i="3" s="1"/>
  <c r="R112" i="3" l="1"/>
  <c r="U112" i="3" s="1"/>
  <c r="T112" i="3" s="1"/>
  <c r="S113" i="3"/>
  <c r="P114" i="3"/>
  <c r="Q113" i="3"/>
  <c r="AF84" i="3"/>
  <c r="AI83" i="3"/>
  <c r="AG83" i="3"/>
  <c r="AH83" i="3" s="1"/>
  <c r="B36" i="3"/>
  <c r="E36" i="3" s="1"/>
  <c r="C35" i="3"/>
  <c r="D35" i="3" s="1"/>
  <c r="R113" i="3" l="1"/>
  <c r="U113" i="3" s="1"/>
  <c r="T113" i="3" s="1"/>
  <c r="AF85" i="3"/>
  <c r="AI84" i="3"/>
  <c r="AG84" i="3"/>
  <c r="AH84" i="3" s="1"/>
  <c r="S114" i="3"/>
  <c r="P115" i="3"/>
  <c r="Q114" i="3"/>
  <c r="B37" i="3"/>
  <c r="E37" i="3" s="1"/>
  <c r="C36" i="3"/>
  <c r="D36" i="3" s="1"/>
  <c r="R114" i="3" l="1"/>
  <c r="U114" i="3" s="1"/>
  <c r="T114" i="3" s="1"/>
  <c r="S115" i="3"/>
  <c r="P116" i="3"/>
  <c r="Q115" i="3"/>
  <c r="AF86" i="3"/>
  <c r="AI85" i="3"/>
  <c r="AG85" i="3"/>
  <c r="AH85" i="3" s="1"/>
  <c r="B38" i="3"/>
  <c r="E38" i="3" s="1"/>
  <c r="C37" i="3"/>
  <c r="D37" i="3" s="1"/>
  <c r="R115" i="3" l="1"/>
  <c r="U115" i="3" s="1"/>
  <c r="T115" i="3" s="1"/>
  <c r="AF87" i="3"/>
  <c r="AI86" i="3"/>
  <c r="AG86" i="3"/>
  <c r="AH86" i="3" s="1"/>
  <c r="S116" i="3"/>
  <c r="P117" i="3"/>
  <c r="Q116" i="3"/>
  <c r="B39" i="3"/>
  <c r="E39" i="3" s="1"/>
  <c r="C38" i="3"/>
  <c r="D38" i="3" s="1"/>
  <c r="R116" i="3" l="1"/>
  <c r="U116" i="3" s="1"/>
  <c r="T116" i="3" s="1"/>
  <c r="S117" i="3"/>
  <c r="P118" i="3"/>
  <c r="Q117" i="3"/>
  <c r="AF88" i="3"/>
  <c r="AI87" i="3"/>
  <c r="AG87" i="3"/>
  <c r="AH87" i="3" s="1"/>
  <c r="B40" i="3"/>
  <c r="E40" i="3" s="1"/>
  <c r="C39" i="3"/>
  <c r="D39" i="3" s="1"/>
  <c r="R117" i="3" l="1"/>
  <c r="U117" i="3" s="1"/>
  <c r="T117" i="3" s="1"/>
  <c r="AF89" i="3"/>
  <c r="AI88" i="3"/>
  <c r="AG88" i="3"/>
  <c r="AH88" i="3" s="1"/>
  <c r="S118" i="3"/>
  <c r="P119" i="3"/>
  <c r="Q118" i="3"/>
  <c r="B41" i="3"/>
  <c r="E41" i="3" s="1"/>
  <c r="C40" i="3"/>
  <c r="D40" i="3" s="1"/>
  <c r="R118" i="3" l="1"/>
  <c r="U118" i="3" s="1"/>
  <c r="T118" i="3" s="1"/>
  <c r="S119" i="3"/>
  <c r="P120" i="3"/>
  <c r="Q119" i="3"/>
  <c r="AF90" i="3"/>
  <c r="AI89" i="3"/>
  <c r="AG89" i="3"/>
  <c r="AH89" i="3" s="1"/>
  <c r="B42" i="3"/>
  <c r="E42" i="3" s="1"/>
  <c r="C41" i="3"/>
  <c r="D41" i="3" s="1"/>
  <c r="R119" i="3" l="1"/>
  <c r="U119" i="3" s="1"/>
  <c r="T119" i="3" s="1"/>
  <c r="AF91" i="3"/>
  <c r="AI90" i="3"/>
  <c r="AG90" i="3"/>
  <c r="AH90" i="3" s="1"/>
  <c r="S120" i="3"/>
  <c r="P121" i="3"/>
  <c r="Q120" i="3"/>
  <c r="B43" i="3"/>
  <c r="E43" i="3" s="1"/>
  <c r="C42" i="3"/>
  <c r="D42" i="3" s="1"/>
  <c r="R120" i="3" l="1"/>
  <c r="U120" i="3" s="1"/>
  <c r="T120" i="3" s="1"/>
  <c r="S121" i="3"/>
  <c r="Q121" i="3"/>
  <c r="P122" i="3"/>
  <c r="AF92" i="3"/>
  <c r="AI91" i="3"/>
  <c r="AG91" i="3"/>
  <c r="AH91" i="3" s="1"/>
  <c r="B44" i="3"/>
  <c r="E44" i="3" s="1"/>
  <c r="C43" i="3"/>
  <c r="D43" i="3" s="1"/>
  <c r="R121" i="3" l="1"/>
  <c r="U121" i="3" s="1"/>
  <c r="T121" i="3" s="1"/>
  <c r="AF93" i="3"/>
  <c r="AI92" i="3"/>
  <c r="AG92" i="3"/>
  <c r="AH92" i="3" s="1"/>
  <c r="S122" i="3"/>
  <c r="P123" i="3"/>
  <c r="Q122" i="3"/>
  <c r="B45" i="3"/>
  <c r="E45" i="3" s="1"/>
  <c r="C44" i="3"/>
  <c r="D44" i="3" s="1"/>
  <c r="R122" i="3" l="1"/>
  <c r="U122" i="3" s="1"/>
  <c r="T122" i="3" s="1"/>
  <c r="S123" i="3"/>
  <c r="Q123" i="3"/>
  <c r="P124" i="3"/>
  <c r="AF94" i="3"/>
  <c r="AI93" i="3"/>
  <c r="AG93" i="3"/>
  <c r="AH93" i="3" s="1"/>
  <c r="B46" i="3"/>
  <c r="E46" i="3" s="1"/>
  <c r="C45" i="3"/>
  <c r="D45" i="3" s="1"/>
  <c r="R123" i="3" l="1"/>
  <c r="U123" i="3" s="1"/>
  <c r="T123" i="3" s="1"/>
  <c r="AF95" i="3"/>
  <c r="AI94" i="3"/>
  <c r="AG94" i="3"/>
  <c r="AH94" i="3" s="1"/>
  <c r="S124" i="3"/>
  <c r="Q124" i="3"/>
  <c r="P125" i="3"/>
  <c r="B47" i="3"/>
  <c r="E47" i="3" s="1"/>
  <c r="C46" i="3"/>
  <c r="D46" i="3" s="1"/>
  <c r="R124" i="3" l="1"/>
  <c r="U124" i="3" s="1"/>
  <c r="T124" i="3" s="1"/>
  <c r="S125" i="3"/>
  <c r="Q125" i="3"/>
  <c r="P126" i="3"/>
  <c r="AF96" i="3"/>
  <c r="AI95" i="3"/>
  <c r="AG95" i="3"/>
  <c r="AH95" i="3" s="1"/>
  <c r="B48" i="3"/>
  <c r="E48" i="3" s="1"/>
  <c r="C47" i="3"/>
  <c r="D47" i="3" s="1"/>
  <c r="R125" i="3" l="1"/>
  <c r="U125" i="3" s="1"/>
  <c r="T125" i="3" s="1"/>
  <c r="AF97" i="3"/>
  <c r="AI96" i="3"/>
  <c r="AG96" i="3"/>
  <c r="AH96" i="3" s="1"/>
  <c r="S126" i="3"/>
  <c r="Q126" i="3"/>
  <c r="P127" i="3"/>
  <c r="B49" i="3"/>
  <c r="E49" i="3" s="1"/>
  <c r="C48" i="3"/>
  <c r="D48" i="3" s="1"/>
  <c r="R126" i="3" l="1"/>
  <c r="U126" i="3" s="1"/>
  <c r="T126" i="3" s="1"/>
  <c r="S127" i="3"/>
  <c r="P128" i="3"/>
  <c r="Q127" i="3"/>
  <c r="AF98" i="3"/>
  <c r="AI97" i="3"/>
  <c r="AG97" i="3"/>
  <c r="AH97" i="3" s="1"/>
  <c r="B50" i="3"/>
  <c r="E50" i="3" s="1"/>
  <c r="C49" i="3"/>
  <c r="D49" i="3" s="1"/>
  <c r="R127" i="3" l="1"/>
  <c r="U127" i="3" s="1"/>
  <c r="T127" i="3" s="1"/>
  <c r="AF99" i="3"/>
  <c r="AI98" i="3"/>
  <c r="AG98" i="3"/>
  <c r="AH98" i="3" s="1"/>
  <c r="S128" i="3"/>
  <c r="Q128" i="3"/>
  <c r="P129" i="3"/>
  <c r="B51" i="3"/>
  <c r="E51" i="3" s="1"/>
  <c r="C50" i="3"/>
  <c r="D50" i="3" s="1"/>
  <c r="R128" i="3" l="1"/>
  <c r="U128" i="3" s="1"/>
  <c r="T128" i="3" s="1"/>
  <c r="S129" i="3"/>
  <c r="Q129" i="3"/>
  <c r="P130" i="3"/>
  <c r="AF100" i="3"/>
  <c r="AI99" i="3"/>
  <c r="AG99" i="3"/>
  <c r="AH99" i="3" s="1"/>
  <c r="B52" i="3"/>
  <c r="E52" i="3" s="1"/>
  <c r="C51" i="3"/>
  <c r="D51" i="3" s="1"/>
  <c r="R129" i="3" l="1"/>
  <c r="U129" i="3" s="1"/>
  <c r="T129" i="3" s="1"/>
  <c r="AF101" i="3"/>
  <c r="AI100" i="3"/>
  <c r="AG100" i="3"/>
  <c r="AH100" i="3" s="1"/>
  <c r="S130" i="3"/>
  <c r="Q130" i="3"/>
  <c r="P131" i="3"/>
  <c r="B53" i="3"/>
  <c r="E53" i="3" s="1"/>
  <c r="C52" i="3"/>
  <c r="D52" i="3" s="1"/>
  <c r="R130" i="3" l="1"/>
  <c r="U130" i="3" s="1"/>
  <c r="T130" i="3" s="1"/>
  <c r="S131" i="3"/>
  <c r="P132" i="3"/>
  <c r="Q131" i="3"/>
  <c r="AF102" i="3"/>
  <c r="AI101" i="3"/>
  <c r="AG101" i="3"/>
  <c r="AH101" i="3" s="1"/>
  <c r="B54" i="3"/>
  <c r="E54" i="3" s="1"/>
  <c r="C53" i="3"/>
  <c r="D53" i="3" s="1"/>
  <c r="R131" i="3" l="1"/>
  <c r="U131" i="3" s="1"/>
  <c r="T131" i="3" s="1"/>
  <c r="AF103" i="3"/>
  <c r="AI102" i="3"/>
  <c r="AG102" i="3"/>
  <c r="AH102" i="3" s="1"/>
  <c r="S132" i="3"/>
  <c r="Q132" i="3"/>
  <c r="P133" i="3"/>
  <c r="B55" i="3"/>
  <c r="E55" i="3" s="1"/>
  <c r="C54" i="3"/>
  <c r="D54" i="3" s="1"/>
  <c r="R132" i="3" l="1"/>
  <c r="U132" i="3" s="1"/>
  <c r="T132" i="3" s="1"/>
  <c r="S133" i="3"/>
  <c r="Q133" i="3"/>
  <c r="P134" i="3"/>
  <c r="AF104" i="3"/>
  <c r="AI103" i="3"/>
  <c r="AG103" i="3"/>
  <c r="AH103" i="3" s="1"/>
  <c r="B56" i="3"/>
  <c r="E56" i="3" s="1"/>
  <c r="C55" i="3"/>
  <c r="D55" i="3" s="1"/>
  <c r="R133" i="3" l="1"/>
  <c r="U133" i="3" s="1"/>
  <c r="T133" i="3" s="1"/>
  <c r="AF105" i="3"/>
  <c r="AI104" i="3"/>
  <c r="AG104" i="3"/>
  <c r="AH104" i="3" s="1"/>
  <c r="S134" i="3"/>
  <c r="Q134" i="3"/>
  <c r="P135" i="3"/>
  <c r="B57" i="3"/>
  <c r="E57" i="3" s="1"/>
  <c r="C56" i="3"/>
  <c r="D56" i="3" s="1"/>
  <c r="R134" i="3" l="1"/>
  <c r="U134" i="3" s="1"/>
  <c r="T134" i="3" s="1"/>
  <c r="S135" i="3"/>
  <c r="P136" i="3"/>
  <c r="Q135" i="3"/>
  <c r="AF106" i="3"/>
  <c r="AI105" i="3"/>
  <c r="AG105" i="3"/>
  <c r="AH105" i="3" s="1"/>
  <c r="B58" i="3"/>
  <c r="E58" i="3" s="1"/>
  <c r="C57" i="3"/>
  <c r="D57" i="3" s="1"/>
  <c r="R135" i="3" l="1"/>
  <c r="U135" i="3" s="1"/>
  <c r="T135" i="3" s="1"/>
  <c r="AF107" i="3"/>
  <c r="AI106" i="3"/>
  <c r="AG106" i="3"/>
  <c r="AH106" i="3" s="1"/>
  <c r="S136" i="3"/>
  <c r="P137" i="3"/>
  <c r="Q136" i="3"/>
  <c r="B59" i="3"/>
  <c r="E59" i="3" s="1"/>
  <c r="C58" i="3"/>
  <c r="D58" i="3" s="1"/>
  <c r="R136" i="3" l="1"/>
  <c r="U136" i="3" s="1"/>
  <c r="T136" i="3" s="1"/>
  <c r="S137" i="3"/>
  <c r="Q137" i="3"/>
  <c r="P138" i="3"/>
  <c r="AF108" i="3"/>
  <c r="AI107" i="3"/>
  <c r="AG107" i="3"/>
  <c r="AH107" i="3" s="1"/>
  <c r="B60" i="3"/>
  <c r="E60" i="3" s="1"/>
  <c r="C59" i="3"/>
  <c r="D59" i="3" s="1"/>
  <c r="R137" i="3" l="1"/>
  <c r="U137" i="3" s="1"/>
  <c r="T137" i="3" s="1"/>
  <c r="AF109" i="3"/>
  <c r="AI108" i="3"/>
  <c r="AG108" i="3"/>
  <c r="AH108" i="3" s="1"/>
  <c r="S138" i="3"/>
  <c r="P139" i="3"/>
  <c r="Q138" i="3"/>
  <c r="B61" i="3"/>
  <c r="E61" i="3" s="1"/>
  <c r="C60" i="3"/>
  <c r="D60" i="3" s="1"/>
  <c r="R138" i="3" l="1"/>
  <c r="U138" i="3" s="1"/>
  <c r="T138" i="3" s="1"/>
  <c r="S139" i="3"/>
  <c r="Q139" i="3"/>
  <c r="P140" i="3"/>
  <c r="AF110" i="3"/>
  <c r="AI109" i="3"/>
  <c r="AG109" i="3"/>
  <c r="AH109" i="3" s="1"/>
  <c r="B62" i="3"/>
  <c r="E62" i="3" s="1"/>
  <c r="C61" i="3"/>
  <c r="D61" i="3" s="1"/>
  <c r="R139" i="3" l="1"/>
  <c r="U139" i="3" s="1"/>
  <c r="T139" i="3" s="1"/>
  <c r="AF111" i="3"/>
  <c r="AI110" i="3"/>
  <c r="AG110" i="3"/>
  <c r="AH110" i="3" s="1"/>
  <c r="S140" i="3"/>
  <c r="Q140" i="3"/>
  <c r="P141" i="3"/>
  <c r="B63" i="3"/>
  <c r="E63" i="3" s="1"/>
  <c r="C62" i="3"/>
  <c r="D62" i="3" s="1"/>
  <c r="R140" i="3" l="1"/>
  <c r="U140" i="3" s="1"/>
  <c r="T140" i="3" s="1"/>
  <c r="S141" i="3"/>
  <c r="Q141" i="3"/>
  <c r="P142" i="3"/>
  <c r="AF112" i="3"/>
  <c r="AI111" i="3"/>
  <c r="AG111" i="3"/>
  <c r="AH111" i="3" s="1"/>
  <c r="B64" i="3"/>
  <c r="E64" i="3" s="1"/>
  <c r="C63" i="3"/>
  <c r="D63" i="3" s="1"/>
  <c r="R141" i="3" l="1"/>
  <c r="U141" i="3" s="1"/>
  <c r="T141" i="3" s="1"/>
  <c r="AF113" i="3"/>
  <c r="AI112" i="3"/>
  <c r="AG112" i="3"/>
  <c r="AH112" i="3" s="1"/>
  <c r="S142" i="3"/>
  <c r="Q142" i="3"/>
  <c r="P143" i="3"/>
  <c r="B65" i="3"/>
  <c r="E65" i="3" s="1"/>
  <c r="C64" i="3"/>
  <c r="D64" i="3" s="1"/>
  <c r="R142" i="3" l="1"/>
  <c r="U142" i="3" s="1"/>
  <c r="T142" i="3" s="1"/>
  <c r="S143" i="3"/>
  <c r="Q143" i="3"/>
  <c r="P144" i="3"/>
  <c r="AF114" i="3"/>
  <c r="AI113" i="3"/>
  <c r="AG113" i="3"/>
  <c r="AH113" i="3" s="1"/>
  <c r="B66" i="3"/>
  <c r="E66" i="3" s="1"/>
  <c r="C65" i="3"/>
  <c r="D65" i="3" s="1"/>
  <c r="R143" i="3" l="1"/>
  <c r="U143" i="3" s="1"/>
  <c r="T143" i="3" s="1"/>
  <c r="AF115" i="3"/>
  <c r="AI114" i="3"/>
  <c r="AG114" i="3"/>
  <c r="AH114" i="3" s="1"/>
  <c r="S144" i="3"/>
  <c r="Q144" i="3"/>
  <c r="P145" i="3"/>
  <c r="B67" i="3"/>
  <c r="E67" i="3" s="1"/>
  <c r="C66" i="3"/>
  <c r="D66" i="3" s="1"/>
  <c r="R144" i="3" l="1"/>
  <c r="U144" i="3" s="1"/>
  <c r="T144" i="3" s="1"/>
  <c r="S145" i="3"/>
  <c r="Q145" i="3"/>
  <c r="P146" i="3"/>
  <c r="AF116" i="3"/>
  <c r="AI115" i="3"/>
  <c r="AG115" i="3"/>
  <c r="AH115" i="3" s="1"/>
  <c r="B68" i="3"/>
  <c r="E68" i="3" s="1"/>
  <c r="C67" i="3"/>
  <c r="D67" i="3" s="1"/>
  <c r="R145" i="3" l="1"/>
  <c r="U145" i="3" s="1"/>
  <c r="T145" i="3" s="1"/>
  <c r="AF117" i="3"/>
  <c r="AI116" i="3"/>
  <c r="AG116" i="3"/>
  <c r="AH116" i="3" s="1"/>
  <c r="S146" i="3"/>
  <c r="P147" i="3"/>
  <c r="Q146" i="3"/>
  <c r="B69" i="3"/>
  <c r="E69" i="3" s="1"/>
  <c r="C68" i="3"/>
  <c r="D68" i="3" s="1"/>
  <c r="R146" i="3" l="1"/>
  <c r="U146" i="3" s="1"/>
  <c r="T146" i="3" s="1"/>
  <c r="S147" i="3"/>
  <c r="Q147" i="3"/>
  <c r="P148" i="3"/>
  <c r="AF118" i="3"/>
  <c r="AI117" i="3"/>
  <c r="AG117" i="3"/>
  <c r="AH117" i="3" s="1"/>
  <c r="B70" i="3"/>
  <c r="E70" i="3" s="1"/>
  <c r="C69" i="3"/>
  <c r="D69" i="3" s="1"/>
  <c r="R147" i="3" l="1"/>
  <c r="U147" i="3" s="1"/>
  <c r="T147" i="3" s="1"/>
  <c r="AF119" i="3"/>
  <c r="AI118" i="3"/>
  <c r="AG118" i="3"/>
  <c r="AH118" i="3" s="1"/>
  <c r="S148" i="3"/>
  <c r="P149" i="3"/>
  <c r="Q148" i="3"/>
  <c r="B71" i="3"/>
  <c r="E71" i="3" s="1"/>
  <c r="C70" i="3"/>
  <c r="D70" i="3" s="1"/>
  <c r="R148" i="3" l="1"/>
  <c r="U148" i="3" s="1"/>
  <c r="T148" i="3" s="1"/>
  <c r="S149" i="3"/>
  <c r="Q149" i="3"/>
  <c r="P150" i="3"/>
  <c r="AF120" i="3"/>
  <c r="AI119" i="3"/>
  <c r="AG119" i="3"/>
  <c r="AH119" i="3" s="1"/>
  <c r="B72" i="3"/>
  <c r="E72" i="3" s="1"/>
  <c r="C71" i="3"/>
  <c r="D71" i="3" s="1"/>
  <c r="R149" i="3" l="1"/>
  <c r="U149" i="3" s="1"/>
  <c r="T149" i="3" s="1"/>
  <c r="AF121" i="3"/>
  <c r="AI120" i="3"/>
  <c r="AG120" i="3"/>
  <c r="AH120" i="3" s="1"/>
  <c r="S150" i="3"/>
  <c r="Q150" i="3"/>
  <c r="P151" i="3"/>
  <c r="B73" i="3"/>
  <c r="E73" i="3" s="1"/>
  <c r="C72" i="3"/>
  <c r="D72" i="3" s="1"/>
  <c r="R150" i="3" l="1"/>
  <c r="U150" i="3" s="1"/>
  <c r="T150" i="3" s="1"/>
  <c r="S151" i="3"/>
  <c r="P152" i="3"/>
  <c r="Q151" i="3"/>
  <c r="AF122" i="3"/>
  <c r="AI121" i="3"/>
  <c r="AG121" i="3"/>
  <c r="AH121" i="3" s="1"/>
  <c r="B74" i="3"/>
  <c r="E74" i="3" s="1"/>
  <c r="C73" i="3"/>
  <c r="D73" i="3" s="1"/>
  <c r="R151" i="3" l="1"/>
  <c r="U151" i="3" s="1"/>
  <c r="T151" i="3" s="1"/>
  <c r="AF123" i="3"/>
  <c r="AI122" i="3"/>
  <c r="AG122" i="3"/>
  <c r="AH122" i="3" s="1"/>
  <c r="S152" i="3"/>
  <c r="Q152" i="3"/>
  <c r="P153" i="3"/>
  <c r="B75" i="3"/>
  <c r="E75" i="3" s="1"/>
  <c r="C74" i="3"/>
  <c r="D74" i="3" s="1"/>
  <c r="R152" i="3" l="1"/>
  <c r="U152" i="3" s="1"/>
  <c r="T152" i="3" s="1"/>
  <c r="S153" i="3"/>
  <c r="P154" i="3"/>
  <c r="Q153" i="3"/>
  <c r="AF124" i="3"/>
  <c r="AI123" i="3"/>
  <c r="AG123" i="3"/>
  <c r="AH123" i="3" s="1"/>
  <c r="B76" i="3"/>
  <c r="E76" i="3" s="1"/>
  <c r="C75" i="3"/>
  <c r="D75" i="3" s="1"/>
  <c r="R153" i="3" l="1"/>
  <c r="U153" i="3" s="1"/>
  <c r="T153" i="3" s="1"/>
  <c r="AF125" i="3"/>
  <c r="AI124" i="3"/>
  <c r="AG124" i="3"/>
  <c r="AH124" i="3" s="1"/>
  <c r="S154" i="3"/>
  <c r="Q154" i="3"/>
  <c r="P155" i="3"/>
  <c r="B77" i="3"/>
  <c r="C76" i="3"/>
  <c r="D76" i="3" s="1"/>
  <c r="R154" i="3" l="1"/>
  <c r="U154" i="3" s="1"/>
  <c r="T154" i="3" s="1"/>
  <c r="E77" i="3"/>
  <c r="S155" i="3"/>
  <c r="Q155" i="3"/>
  <c r="P156" i="3"/>
  <c r="AF126" i="3"/>
  <c r="AI125" i="3"/>
  <c r="AG125" i="3"/>
  <c r="AH125" i="3" s="1"/>
  <c r="B78" i="3"/>
  <c r="C77" i="3"/>
  <c r="D77" i="3" s="1"/>
  <c r="G77" i="3" s="1"/>
  <c r="R155" i="3" l="1"/>
  <c r="U155" i="3" s="1"/>
  <c r="T155" i="3" s="1"/>
  <c r="E78" i="3"/>
  <c r="AF127" i="3"/>
  <c r="AI126" i="3"/>
  <c r="AG126" i="3"/>
  <c r="AH126" i="3" s="1"/>
  <c r="S156" i="3"/>
  <c r="Q156" i="3"/>
  <c r="P157" i="3"/>
  <c r="B79" i="3"/>
  <c r="C78" i="3"/>
  <c r="D78" i="3" s="1"/>
  <c r="G78" i="3" s="1"/>
  <c r="R156" i="3" l="1"/>
  <c r="U156" i="3" s="1"/>
  <c r="T156" i="3" s="1"/>
  <c r="E79" i="3"/>
  <c r="S157" i="3"/>
  <c r="Q157" i="3"/>
  <c r="P158" i="3"/>
  <c r="AF128" i="3"/>
  <c r="AI127" i="3"/>
  <c r="AG127" i="3"/>
  <c r="AH127" i="3" s="1"/>
  <c r="B80" i="3"/>
  <c r="C79" i="3"/>
  <c r="D79" i="3" s="1"/>
  <c r="G79" i="3" s="1"/>
  <c r="R157" i="3" l="1"/>
  <c r="U157" i="3" s="1"/>
  <c r="T157" i="3" s="1"/>
  <c r="E80" i="3"/>
  <c r="AF129" i="3"/>
  <c r="AI128" i="3"/>
  <c r="AG128" i="3"/>
  <c r="AH128" i="3" s="1"/>
  <c r="S158" i="3"/>
  <c r="Q158" i="3"/>
  <c r="P159" i="3"/>
  <c r="B81" i="3"/>
  <c r="C80" i="3"/>
  <c r="D80" i="3" s="1"/>
  <c r="G80" i="3" s="1"/>
  <c r="R158" i="3" l="1"/>
  <c r="U158" i="3" s="1"/>
  <c r="T158" i="3" s="1"/>
  <c r="E81" i="3"/>
  <c r="S159" i="3"/>
  <c r="Q159" i="3"/>
  <c r="P160" i="3"/>
  <c r="AF130" i="3"/>
  <c r="AI129" i="3"/>
  <c r="AG129" i="3"/>
  <c r="AH129" i="3" s="1"/>
  <c r="B82" i="3"/>
  <c r="C81" i="3"/>
  <c r="D81" i="3" s="1"/>
  <c r="G81" i="3" s="1"/>
  <c r="R159" i="3" l="1"/>
  <c r="U159" i="3" s="1"/>
  <c r="T159" i="3" s="1"/>
  <c r="E82" i="3"/>
  <c r="AF131" i="3"/>
  <c r="AI130" i="3"/>
  <c r="AG130" i="3"/>
  <c r="AH130" i="3" s="1"/>
  <c r="S160" i="3"/>
  <c r="Q160" i="3"/>
  <c r="P161" i="3"/>
  <c r="B83" i="3"/>
  <c r="C82" i="3"/>
  <c r="D82" i="3" s="1"/>
  <c r="G82" i="3" s="1"/>
  <c r="R160" i="3" l="1"/>
  <c r="U160" i="3" s="1"/>
  <c r="T160" i="3" s="1"/>
  <c r="E83" i="3"/>
  <c r="S161" i="3"/>
  <c r="Q161" i="3"/>
  <c r="P162" i="3"/>
  <c r="AF132" i="3"/>
  <c r="AI131" i="3"/>
  <c r="AG131" i="3"/>
  <c r="AH131" i="3" s="1"/>
  <c r="B84" i="3"/>
  <c r="C83" i="3"/>
  <c r="D83" i="3" s="1"/>
  <c r="G83" i="3" s="1"/>
  <c r="R161" i="3" l="1"/>
  <c r="U161" i="3" s="1"/>
  <c r="T161" i="3" s="1"/>
  <c r="E84" i="3"/>
  <c r="AF133" i="3"/>
  <c r="AI132" i="3"/>
  <c r="AG132" i="3"/>
  <c r="AH132" i="3" s="1"/>
  <c r="S162" i="3"/>
  <c r="Q162" i="3"/>
  <c r="P163" i="3"/>
  <c r="B85" i="3"/>
  <c r="C84" i="3"/>
  <c r="D84" i="3" s="1"/>
  <c r="G84" i="3" s="1"/>
  <c r="R162" i="3" l="1"/>
  <c r="U162" i="3" s="1"/>
  <c r="T162" i="3" s="1"/>
  <c r="E85" i="3"/>
  <c r="S163" i="3"/>
  <c r="Q163" i="3"/>
  <c r="P164" i="3"/>
  <c r="AF134" i="3"/>
  <c r="AI133" i="3"/>
  <c r="AG133" i="3"/>
  <c r="AH133" i="3" s="1"/>
  <c r="B86" i="3"/>
  <c r="C85" i="3"/>
  <c r="D85" i="3" s="1"/>
  <c r="G85" i="3" s="1"/>
  <c r="R163" i="3" l="1"/>
  <c r="U163" i="3" s="1"/>
  <c r="T163" i="3" s="1"/>
  <c r="E86" i="3"/>
  <c r="AF135" i="3"/>
  <c r="AI134" i="3"/>
  <c r="AG134" i="3"/>
  <c r="AH134" i="3" s="1"/>
  <c r="S164" i="3"/>
  <c r="Q164" i="3"/>
  <c r="P165" i="3"/>
  <c r="B87" i="3"/>
  <c r="C86" i="3"/>
  <c r="D86" i="3" s="1"/>
  <c r="G86" i="3" s="1"/>
  <c r="R164" i="3" l="1"/>
  <c r="U164" i="3" s="1"/>
  <c r="T164" i="3" s="1"/>
  <c r="E87" i="3"/>
  <c r="S165" i="3"/>
  <c r="P166" i="3"/>
  <c r="Q165" i="3"/>
  <c r="AF136" i="3"/>
  <c r="AI135" i="3"/>
  <c r="AG135" i="3"/>
  <c r="AH135" i="3" s="1"/>
  <c r="B88" i="3"/>
  <c r="C87" i="3"/>
  <c r="D87" i="3" s="1"/>
  <c r="G87" i="3" s="1"/>
  <c r="R165" i="3" l="1"/>
  <c r="U165" i="3" s="1"/>
  <c r="T165" i="3" s="1"/>
  <c r="E88" i="3"/>
  <c r="AF137" i="3"/>
  <c r="AI136" i="3"/>
  <c r="AG136" i="3"/>
  <c r="AH136" i="3" s="1"/>
  <c r="S166" i="3"/>
  <c r="P167" i="3"/>
  <c r="Q166" i="3"/>
  <c r="B89" i="3"/>
  <c r="C88" i="3"/>
  <c r="D88" i="3" s="1"/>
  <c r="G88" i="3" s="1"/>
  <c r="R166" i="3" l="1"/>
  <c r="U166" i="3" s="1"/>
  <c r="T166" i="3" s="1"/>
  <c r="E89" i="3"/>
  <c r="S167" i="3"/>
  <c r="Q167" i="3"/>
  <c r="P168" i="3"/>
  <c r="AF138" i="3"/>
  <c r="AI137" i="3"/>
  <c r="AG137" i="3"/>
  <c r="AH137" i="3" s="1"/>
  <c r="B90" i="3"/>
  <c r="C89" i="3"/>
  <c r="D89" i="3" s="1"/>
  <c r="G89" i="3" s="1"/>
  <c r="R167" i="3" l="1"/>
  <c r="U167" i="3" s="1"/>
  <c r="T167" i="3" s="1"/>
  <c r="E90" i="3"/>
  <c r="AF139" i="3"/>
  <c r="AI138" i="3"/>
  <c r="AG138" i="3"/>
  <c r="AH138" i="3" s="1"/>
  <c r="S168" i="3"/>
  <c r="P169" i="3"/>
  <c r="Q168" i="3"/>
  <c r="B91" i="3"/>
  <c r="C90" i="3"/>
  <c r="D90" i="3" s="1"/>
  <c r="G90" i="3" s="1"/>
  <c r="R168" i="3" l="1"/>
  <c r="U168" i="3" s="1"/>
  <c r="T168" i="3" s="1"/>
  <c r="E91" i="3"/>
  <c r="S169" i="3"/>
  <c r="P170" i="3"/>
  <c r="Q169" i="3"/>
  <c r="AF140" i="3"/>
  <c r="AI139" i="3"/>
  <c r="AG139" i="3"/>
  <c r="AH139" i="3" s="1"/>
  <c r="B92" i="3"/>
  <c r="C91" i="3"/>
  <c r="D91" i="3" s="1"/>
  <c r="G91" i="3" s="1"/>
  <c r="R169" i="3" l="1"/>
  <c r="U169" i="3" s="1"/>
  <c r="T169" i="3" s="1"/>
  <c r="E92" i="3"/>
  <c r="AF141" i="3"/>
  <c r="AI140" i="3"/>
  <c r="AG140" i="3"/>
  <c r="AH140" i="3" s="1"/>
  <c r="S170" i="3"/>
  <c r="P171" i="3"/>
  <c r="Q170" i="3"/>
  <c r="B93" i="3"/>
  <c r="C92" i="3"/>
  <c r="D92" i="3" s="1"/>
  <c r="G92" i="3" s="1"/>
  <c r="R170" i="3" l="1"/>
  <c r="U170" i="3" s="1"/>
  <c r="T170" i="3" s="1"/>
  <c r="E93" i="3"/>
  <c r="S171" i="3"/>
  <c r="Q171" i="3"/>
  <c r="P172" i="3"/>
  <c r="AF142" i="3"/>
  <c r="AI141" i="3"/>
  <c r="AG141" i="3"/>
  <c r="AH141" i="3" s="1"/>
  <c r="B94" i="3"/>
  <c r="C93" i="3"/>
  <c r="D93" i="3" s="1"/>
  <c r="G93" i="3" s="1"/>
  <c r="R171" i="3" l="1"/>
  <c r="U171" i="3" s="1"/>
  <c r="T171" i="3" s="1"/>
  <c r="E94" i="3"/>
  <c r="AF143" i="3"/>
  <c r="AI142" i="3"/>
  <c r="AG142" i="3"/>
  <c r="AH142" i="3" s="1"/>
  <c r="S172" i="3"/>
  <c r="Q172" i="3"/>
  <c r="P173" i="3"/>
  <c r="B95" i="3"/>
  <c r="C94" i="3"/>
  <c r="D94" i="3" s="1"/>
  <c r="G94" i="3" s="1"/>
  <c r="R172" i="3" l="1"/>
  <c r="U172" i="3" s="1"/>
  <c r="T172" i="3" s="1"/>
  <c r="E95" i="3"/>
  <c r="S173" i="3"/>
  <c r="P174" i="3"/>
  <c r="Q173" i="3"/>
  <c r="AF144" i="3"/>
  <c r="AI143" i="3"/>
  <c r="AG143" i="3"/>
  <c r="AH143" i="3" s="1"/>
  <c r="B96" i="3"/>
  <c r="C95" i="3"/>
  <c r="D95" i="3" s="1"/>
  <c r="G95" i="3" s="1"/>
  <c r="R173" i="3" l="1"/>
  <c r="U173" i="3" s="1"/>
  <c r="T173" i="3" s="1"/>
  <c r="E96" i="3"/>
  <c r="AF145" i="3"/>
  <c r="AI144" i="3"/>
  <c r="AG144" i="3"/>
  <c r="AH144" i="3" s="1"/>
  <c r="S174" i="3"/>
  <c r="Q174" i="3"/>
  <c r="P175" i="3"/>
  <c r="B97" i="3"/>
  <c r="C96" i="3"/>
  <c r="D96" i="3" s="1"/>
  <c r="G96" i="3" s="1"/>
  <c r="R174" i="3" l="1"/>
  <c r="U174" i="3" s="1"/>
  <c r="T174" i="3" s="1"/>
  <c r="E97" i="3"/>
  <c r="S175" i="3"/>
  <c r="P176" i="3"/>
  <c r="Q175" i="3"/>
  <c r="AF146" i="3"/>
  <c r="AI145" i="3"/>
  <c r="AG145" i="3"/>
  <c r="AH145" i="3" s="1"/>
  <c r="B98" i="3"/>
  <c r="C97" i="3"/>
  <c r="D97" i="3" s="1"/>
  <c r="G97" i="3" s="1"/>
  <c r="R175" i="3" l="1"/>
  <c r="U175" i="3" s="1"/>
  <c r="T175" i="3" s="1"/>
  <c r="E98" i="3"/>
  <c r="AF147" i="3"/>
  <c r="AI146" i="3"/>
  <c r="AG146" i="3"/>
  <c r="AH146" i="3" s="1"/>
  <c r="S176" i="3"/>
  <c r="Q176" i="3"/>
  <c r="P177" i="3"/>
  <c r="B99" i="3"/>
  <c r="C98" i="3"/>
  <c r="D98" i="3" s="1"/>
  <c r="G98" i="3" s="1"/>
  <c r="R176" i="3" l="1"/>
  <c r="U176" i="3" s="1"/>
  <c r="T176" i="3" s="1"/>
  <c r="E99" i="3"/>
  <c r="S177" i="3"/>
  <c r="Q177" i="3"/>
  <c r="P178" i="3"/>
  <c r="AF148" i="3"/>
  <c r="AI147" i="3"/>
  <c r="AG147" i="3"/>
  <c r="AH147" i="3" s="1"/>
  <c r="B100" i="3"/>
  <c r="C99" i="3"/>
  <c r="D99" i="3" s="1"/>
  <c r="G99" i="3" s="1"/>
  <c r="R177" i="3" l="1"/>
  <c r="U177" i="3" s="1"/>
  <c r="T177" i="3" s="1"/>
  <c r="E100" i="3"/>
  <c r="AF149" i="3"/>
  <c r="AI148" i="3"/>
  <c r="AG148" i="3"/>
  <c r="AH148" i="3" s="1"/>
  <c r="S178" i="3"/>
  <c r="Q178" i="3"/>
  <c r="P179" i="3"/>
  <c r="B101" i="3"/>
  <c r="C100" i="3"/>
  <c r="D100" i="3" s="1"/>
  <c r="G100" i="3" s="1"/>
  <c r="R178" i="3" l="1"/>
  <c r="U178" i="3" s="1"/>
  <c r="T178" i="3" s="1"/>
  <c r="E101" i="3"/>
  <c r="S179" i="3"/>
  <c r="Q179" i="3"/>
  <c r="P180" i="3"/>
  <c r="AF150" i="3"/>
  <c r="AI149" i="3"/>
  <c r="AG149" i="3"/>
  <c r="AH149" i="3" s="1"/>
  <c r="B102" i="3"/>
  <c r="C101" i="3"/>
  <c r="D101" i="3" s="1"/>
  <c r="G101" i="3" s="1"/>
  <c r="R179" i="3" l="1"/>
  <c r="U179" i="3" s="1"/>
  <c r="T179" i="3" s="1"/>
  <c r="E102" i="3"/>
  <c r="AF151" i="3"/>
  <c r="AI150" i="3"/>
  <c r="AG150" i="3"/>
  <c r="AH150" i="3" s="1"/>
  <c r="S180" i="3"/>
  <c r="Q180" i="3"/>
  <c r="P181" i="3"/>
  <c r="B103" i="3"/>
  <c r="C102" i="3"/>
  <c r="D102" i="3" s="1"/>
  <c r="G102" i="3" s="1"/>
  <c r="R180" i="3" l="1"/>
  <c r="U180" i="3" s="1"/>
  <c r="T180" i="3" s="1"/>
  <c r="E103" i="3"/>
  <c r="S181" i="3"/>
  <c r="P182" i="3"/>
  <c r="Q181" i="3"/>
  <c r="AF152" i="3"/>
  <c r="AI151" i="3"/>
  <c r="AG151" i="3"/>
  <c r="AH151" i="3" s="1"/>
  <c r="B104" i="3"/>
  <c r="C103" i="3"/>
  <c r="D103" i="3" s="1"/>
  <c r="G103" i="3" s="1"/>
  <c r="R181" i="3" l="1"/>
  <c r="U181" i="3" s="1"/>
  <c r="T181" i="3" s="1"/>
  <c r="E104" i="3"/>
  <c r="AF153" i="3"/>
  <c r="AI152" i="3"/>
  <c r="AG152" i="3"/>
  <c r="AH152" i="3" s="1"/>
  <c r="S182" i="3"/>
  <c r="P183" i="3"/>
  <c r="Q182" i="3"/>
  <c r="B105" i="3"/>
  <c r="C104" i="3"/>
  <c r="D104" i="3" s="1"/>
  <c r="G104" i="3" s="1"/>
  <c r="R182" i="3" l="1"/>
  <c r="U182" i="3" s="1"/>
  <c r="T182" i="3" s="1"/>
  <c r="E105" i="3"/>
  <c r="S183" i="3"/>
  <c r="Q183" i="3"/>
  <c r="P184" i="3"/>
  <c r="AF154" i="3"/>
  <c r="AI153" i="3"/>
  <c r="AG153" i="3"/>
  <c r="AH153" i="3" s="1"/>
  <c r="B106" i="3"/>
  <c r="C105" i="3"/>
  <c r="D105" i="3" s="1"/>
  <c r="G105" i="3" s="1"/>
  <c r="R183" i="3" l="1"/>
  <c r="U183" i="3" s="1"/>
  <c r="T183" i="3" s="1"/>
  <c r="E106" i="3"/>
  <c r="AF155" i="3"/>
  <c r="AI154" i="3"/>
  <c r="AG154" i="3"/>
  <c r="AH154" i="3" s="1"/>
  <c r="S184" i="3"/>
  <c r="P185" i="3"/>
  <c r="Q184" i="3"/>
  <c r="B107" i="3"/>
  <c r="C106" i="3"/>
  <c r="D106" i="3" s="1"/>
  <c r="G106" i="3" s="1"/>
  <c r="R184" i="3" l="1"/>
  <c r="U184" i="3" s="1"/>
  <c r="T184" i="3" s="1"/>
  <c r="E107" i="3"/>
  <c r="S185" i="3"/>
  <c r="Q185" i="3"/>
  <c r="P186" i="3"/>
  <c r="AF156" i="3"/>
  <c r="AI155" i="3"/>
  <c r="AG155" i="3"/>
  <c r="AH155" i="3" s="1"/>
  <c r="B108" i="3"/>
  <c r="C107" i="3"/>
  <c r="D107" i="3" s="1"/>
  <c r="G107" i="3" s="1"/>
  <c r="R185" i="3" l="1"/>
  <c r="U185" i="3" s="1"/>
  <c r="T185" i="3" s="1"/>
  <c r="E108" i="3"/>
  <c r="AF157" i="3"/>
  <c r="AI156" i="3"/>
  <c r="AG156" i="3"/>
  <c r="AH156" i="3" s="1"/>
  <c r="S186" i="3"/>
  <c r="Q186" i="3"/>
  <c r="P187" i="3"/>
  <c r="B109" i="3"/>
  <c r="C108" i="3"/>
  <c r="D108" i="3" s="1"/>
  <c r="G108" i="3" s="1"/>
  <c r="R186" i="3" l="1"/>
  <c r="U186" i="3" s="1"/>
  <c r="T186" i="3" s="1"/>
  <c r="E109" i="3"/>
  <c r="S187" i="3"/>
  <c r="Q187" i="3"/>
  <c r="P188" i="3"/>
  <c r="AF158" i="3"/>
  <c r="AI157" i="3"/>
  <c r="AG157" i="3"/>
  <c r="AH157" i="3" s="1"/>
  <c r="B110" i="3"/>
  <c r="C109" i="3"/>
  <c r="D109" i="3" s="1"/>
  <c r="G109" i="3" s="1"/>
  <c r="R187" i="3" l="1"/>
  <c r="U187" i="3" s="1"/>
  <c r="T187" i="3" s="1"/>
  <c r="E110" i="3"/>
  <c r="AF159" i="3"/>
  <c r="AI158" i="3"/>
  <c r="AG158" i="3"/>
  <c r="AH158" i="3" s="1"/>
  <c r="S188" i="3"/>
  <c r="Q188" i="3"/>
  <c r="P189" i="3"/>
  <c r="B111" i="3"/>
  <c r="C110" i="3"/>
  <c r="D110" i="3" s="1"/>
  <c r="G110" i="3" s="1"/>
  <c r="R188" i="3" l="1"/>
  <c r="U188" i="3" s="1"/>
  <c r="T188" i="3" s="1"/>
  <c r="E111" i="3"/>
  <c r="S189" i="3"/>
  <c r="Q189" i="3"/>
  <c r="P190" i="3"/>
  <c r="AF160" i="3"/>
  <c r="AI159" i="3"/>
  <c r="AG159" i="3"/>
  <c r="AH159" i="3" s="1"/>
  <c r="B112" i="3"/>
  <c r="C111" i="3"/>
  <c r="D111" i="3" s="1"/>
  <c r="G111" i="3" s="1"/>
  <c r="R189" i="3" l="1"/>
  <c r="U189" i="3" s="1"/>
  <c r="T189" i="3" s="1"/>
  <c r="E112" i="3"/>
  <c r="AF161" i="3"/>
  <c r="AI160" i="3"/>
  <c r="AG160" i="3"/>
  <c r="AH160" i="3" s="1"/>
  <c r="S190" i="3"/>
  <c r="P191" i="3"/>
  <c r="Q190" i="3"/>
  <c r="B113" i="3"/>
  <c r="C112" i="3"/>
  <c r="D112" i="3" s="1"/>
  <c r="G112" i="3" s="1"/>
  <c r="R190" i="3" l="1"/>
  <c r="U190" i="3" s="1"/>
  <c r="T190" i="3" s="1"/>
  <c r="E113" i="3"/>
  <c r="S191" i="3"/>
  <c r="Q191" i="3"/>
  <c r="P192" i="3"/>
  <c r="AF162" i="3"/>
  <c r="AI161" i="3"/>
  <c r="AG161" i="3"/>
  <c r="AH161" i="3" s="1"/>
  <c r="B114" i="3"/>
  <c r="C113" i="3"/>
  <c r="D113" i="3" s="1"/>
  <c r="G113" i="3" s="1"/>
  <c r="R191" i="3" l="1"/>
  <c r="U191" i="3" s="1"/>
  <c r="T191" i="3" s="1"/>
  <c r="E114" i="3"/>
  <c r="AF163" i="3"/>
  <c r="AI162" i="3"/>
  <c r="AG162" i="3"/>
  <c r="AH162" i="3" s="1"/>
  <c r="S192" i="3"/>
  <c r="P193" i="3"/>
  <c r="Q192" i="3"/>
  <c r="B115" i="3"/>
  <c r="C114" i="3"/>
  <c r="D114" i="3" s="1"/>
  <c r="G114" i="3" s="1"/>
  <c r="R192" i="3" l="1"/>
  <c r="U192" i="3" s="1"/>
  <c r="T192" i="3" s="1"/>
  <c r="E115" i="3"/>
  <c r="S193" i="3"/>
  <c r="P194" i="3"/>
  <c r="Q193" i="3"/>
  <c r="AF164" i="3"/>
  <c r="AI163" i="3"/>
  <c r="AG163" i="3"/>
  <c r="AH163" i="3" s="1"/>
  <c r="B116" i="3"/>
  <c r="C115" i="3"/>
  <c r="D115" i="3" s="1"/>
  <c r="G115" i="3" s="1"/>
  <c r="R193" i="3" l="1"/>
  <c r="U193" i="3" s="1"/>
  <c r="T193" i="3" s="1"/>
  <c r="E116" i="3"/>
  <c r="AF165" i="3"/>
  <c r="AI164" i="3"/>
  <c r="AG164" i="3"/>
  <c r="AH164" i="3" s="1"/>
  <c r="S194" i="3"/>
  <c r="P195" i="3"/>
  <c r="Q194" i="3"/>
  <c r="B117" i="3"/>
  <c r="C116" i="3"/>
  <c r="D116" i="3" s="1"/>
  <c r="G116" i="3" s="1"/>
  <c r="R194" i="3" l="1"/>
  <c r="U194" i="3" s="1"/>
  <c r="T194" i="3" s="1"/>
  <c r="E117" i="3"/>
  <c r="S195" i="3"/>
  <c r="Q195" i="3"/>
  <c r="P196" i="3"/>
  <c r="AF166" i="3"/>
  <c r="AI165" i="3"/>
  <c r="AG165" i="3"/>
  <c r="AH165" i="3" s="1"/>
  <c r="B118" i="3"/>
  <c r="C117" i="3"/>
  <c r="D117" i="3" s="1"/>
  <c r="G117" i="3" s="1"/>
  <c r="R195" i="3" l="1"/>
  <c r="U195" i="3" s="1"/>
  <c r="T195" i="3" s="1"/>
  <c r="E118" i="3"/>
  <c r="AF167" i="3"/>
  <c r="AI166" i="3"/>
  <c r="AG166" i="3"/>
  <c r="AH166" i="3" s="1"/>
  <c r="S196" i="3"/>
  <c r="Q196" i="3"/>
  <c r="P197" i="3"/>
  <c r="B119" i="3"/>
  <c r="C118" i="3"/>
  <c r="D118" i="3" s="1"/>
  <c r="G118" i="3" s="1"/>
  <c r="R196" i="3" l="1"/>
  <c r="U196" i="3" s="1"/>
  <c r="T196" i="3" s="1"/>
  <c r="E119" i="3"/>
  <c r="S197" i="3"/>
  <c r="Q197" i="3"/>
  <c r="P198" i="3"/>
  <c r="AF168" i="3"/>
  <c r="AI167" i="3"/>
  <c r="AG167" i="3"/>
  <c r="AH167" i="3" s="1"/>
  <c r="B120" i="3"/>
  <c r="C119" i="3"/>
  <c r="D119" i="3" s="1"/>
  <c r="G119" i="3" s="1"/>
  <c r="R197" i="3" l="1"/>
  <c r="U197" i="3" s="1"/>
  <c r="T197" i="3" s="1"/>
  <c r="E120" i="3"/>
  <c r="AF169" i="3"/>
  <c r="AI168" i="3"/>
  <c r="AG168" i="3"/>
  <c r="AH168" i="3" s="1"/>
  <c r="S198" i="3"/>
  <c r="Q198" i="3"/>
  <c r="P199" i="3"/>
  <c r="B121" i="3"/>
  <c r="C120" i="3"/>
  <c r="D120" i="3" s="1"/>
  <c r="G120" i="3" s="1"/>
  <c r="R198" i="3" l="1"/>
  <c r="U198" i="3" s="1"/>
  <c r="T198" i="3" s="1"/>
  <c r="E121" i="3"/>
  <c r="S199" i="3"/>
  <c r="P200" i="3"/>
  <c r="Q199" i="3"/>
  <c r="AF170" i="3"/>
  <c r="AI169" i="3"/>
  <c r="AG169" i="3"/>
  <c r="AH169" i="3" s="1"/>
  <c r="B122" i="3"/>
  <c r="C121" i="3"/>
  <c r="D121" i="3" s="1"/>
  <c r="G121" i="3" s="1"/>
  <c r="R199" i="3" l="1"/>
  <c r="U199" i="3" s="1"/>
  <c r="T199" i="3" s="1"/>
  <c r="E122" i="3"/>
  <c r="AF171" i="3"/>
  <c r="AI170" i="3"/>
  <c r="AG170" i="3"/>
  <c r="AH170" i="3" s="1"/>
  <c r="S200" i="3"/>
  <c r="P201" i="3"/>
  <c r="Q200" i="3"/>
  <c r="B123" i="3"/>
  <c r="C122" i="3"/>
  <c r="D122" i="3" s="1"/>
  <c r="G122" i="3" s="1"/>
  <c r="R200" i="3" l="1"/>
  <c r="U200" i="3" s="1"/>
  <c r="T200" i="3" s="1"/>
  <c r="E123" i="3"/>
  <c r="S201" i="3"/>
  <c r="Q201" i="3"/>
  <c r="P202" i="3"/>
  <c r="AF172" i="3"/>
  <c r="AI171" i="3"/>
  <c r="AG171" i="3"/>
  <c r="AH171" i="3" s="1"/>
  <c r="B124" i="3"/>
  <c r="C123" i="3"/>
  <c r="D123" i="3" s="1"/>
  <c r="G123" i="3" s="1"/>
  <c r="R201" i="3" l="1"/>
  <c r="U201" i="3" s="1"/>
  <c r="T201" i="3" s="1"/>
  <c r="E124" i="3"/>
  <c r="AF173" i="3"/>
  <c r="AI172" i="3"/>
  <c r="AG172" i="3"/>
  <c r="AH172" i="3" s="1"/>
  <c r="S202" i="3"/>
  <c r="P203" i="3"/>
  <c r="Q202" i="3"/>
  <c r="B125" i="3"/>
  <c r="C124" i="3"/>
  <c r="D124" i="3" s="1"/>
  <c r="G124" i="3" s="1"/>
  <c r="R202" i="3" l="1"/>
  <c r="U202" i="3" s="1"/>
  <c r="T202" i="3" s="1"/>
  <c r="E125" i="3"/>
  <c r="S203" i="3"/>
  <c r="Q203" i="3"/>
  <c r="P204" i="3"/>
  <c r="AF174" i="3"/>
  <c r="AI173" i="3"/>
  <c r="AG173" i="3"/>
  <c r="AH173" i="3" s="1"/>
  <c r="B126" i="3"/>
  <c r="C125" i="3"/>
  <c r="D125" i="3" s="1"/>
  <c r="R203" i="3" l="1"/>
  <c r="U203" i="3" s="1"/>
  <c r="T203" i="3" s="1"/>
  <c r="G125" i="3"/>
  <c r="E126" i="3"/>
  <c r="AF175" i="3"/>
  <c r="AI174" i="3"/>
  <c r="AG174" i="3"/>
  <c r="AH174" i="3" s="1"/>
  <c r="S204" i="3"/>
  <c r="P205" i="3"/>
  <c r="Q204" i="3"/>
  <c r="B127" i="3"/>
  <c r="C126" i="3"/>
  <c r="D126" i="3" s="1"/>
  <c r="R204" i="3" l="1"/>
  <c r="U204" i="3" s="1"/>
  <c r="T204" i="3" s="1"/>
  <c r="G126" i="3"/>
  <c r="E127" i="3"/>
  <c r="S205" i="3"/>
  <c r="Q205" i="3"/>
  <c r="P206" i="3"/>
  <c r="AF176" i="3"/>
  <c r="AI175" i="3"/>
  <c r="AG175" i="3"/>
  <c r="AH175" i="3" s="1"/>
  <c r="B128" i="3"/>
  <c r="C127" i="3"/>
  <c r="D127" i="3" s="1"/>
  <c r="G127" i="3" l="1"/>
  <c r="R205" i="3"/>
  <c r="U205" i="3" s="1"/>
  <c r="T205" i="3" s="1"/>
  <c r="E128" i="3"/>
  <c r="AF177" i="3"/>
  <c r="AI176" i="3"/>
  <c r="AG176" i="3"/>
  <c r="AH176" i="3" s="1"/>
  <c r="S206" i="3"/>
  <c r="Q206" i="3"/>
  <c r="P207" i="3"/>
  <c r="B129" i="3"/>
  <c r="C128" i="3"/>
  <c r="D128" i="3" s="1"/>
  <c r="R206" i="3" l="1"/>
  <c r="U206" i="3" s="1"/>
  <c r="T206" i="3" s="1"/>
  <c r="G128" i="3"/>
  <c r="E129" i="3"/>
  <c r="S207" i="3"/>
  <c r="P208" i="3"/>
  <c r="Q207" i="3"/>
  <c r="AF178" i="3"/>
  <c r="AI177" i="3"/>
  <c r="AG177" i="3"/>
  <c r="AH177" i="3" s="1"/>
  <c r="B130" i="3"/>
  <c r="C129" i="3"/>
  <c r="D129" i="3" s="1"/>
  <c r="G129" i="3" l="1"/>
  <c r="R207" i="3"/>
  <c r="U207" i="3" s="1"/>
  <c r="T207" i="3" s="1"/>
  <c r="E130" i="3"/>
  <c r="AF179" i="3"/>
  <c r="AI178" i="3"/>
  <c r="AG178" i="3"/>
  <c r="AH178" i="3" s="1"/>
  <c r="S208" i="3"/>
  <c r="P209" i="3"/>
  <c r="Q208" i="3"/>
  <c r="B131" i="3"/>
  <c r="C130" i="3"/>
  <c r="D130" i="3" s="1"/>
  <c r="R208" i="3" l="1"/>
  <c r="U208" i="3" s="1"/>
  <c r="T208" i="3" s="1"/>
  <c r="G130" i="3"/>
  <c r="E131" i="3"/>
  <c r="S209" i="3"/>
  <c r="Q209" i="3"/>
  <c r="P210" i="3"/>
  <c r="AF180" i="3"/>
  <c r="AI179" i="3"/>
  <c r="AG179" i="3"/>
  <c r="AH179" i="3" s="1"/>
  <c r="B132" i="3"/>
  <c r="C131" i="3"/>
  <c r="D131" i="3" s="1"/>
  <c r="G131" i="3" l="1"/>
  <c r="R209" i="3"/>
  <c r="U209" i="3" s="1"/>
  <c r="T209" i="3" s="1"/>
  <c r="E132" i="3"/>
  <c r="AF181" i="3"/>
  <c r="AI180" i="3"/>
  <c r="AG180" i="3"/>
  <c r="AH180" i="3" s="1"/>
  <c r="S210" i="3"/>
  <c r="Q210" i="3"/>
  <c r="P211" i="3"/>
  <c r="B133" i="3"/>
  <c r="C132" i="3"/>
  <c r="D132" i="3" s="1"/>
  <c r="R210" i="3" l="1"/>
  <c r="U210" i="3" s="1"/>
  <c r="T210" i="3" s="1"/>
  <c r="G132" i="3"/>
  <c r="E133" i="3"/>
  <c r="S211" i="3"/>
  <c r="Q211" i="3"/>
  <c r="P212" i="3"/>
  <c r="AF182" i="3"/>
  <c r="AI181" i="3"/>
  <c r="AG181" i="3"/>
  <c r="AH181" i="3" s="1"/>
  <c r="B134" i="3"/>
  <c r="C133" i="3"/>
  <c r="D133" i="3" s="1"/>
  <c r="G133" i="3" l="1"/>
  <c r="R211" i="3"/>
  <c r="U211" i="3" s="1"/>
  <c r="T211" i="3" s="1"/>
  <c r="E134" i="3"/>
  <c r="AF183" i="3"/>
  <c r="AI182" i="3"/>
  <c r="AG182" i="3"/>
  <c r="AH182" i="3" s="1"/>
  <c r="S212" i="3"/>
  <c r="P213" i="3"/>
  <c r="Q212" i="3"/>
  <c r="B135" i="3"/>
  <c r="C134" i="3"/>
  <c r="D134" i="3" s="1"/>
  <c r="R212" i="3" l="1"/>
  <c r="U212" i="3" s="1"/>
  <c r="T212" i="3" s="1"/>
  <c r="G134" i="3"/>
  <c r="E135" i="3"/>
  <c r="S213" i="3"/>
  <c r="Q213" i="3"/>
  <c r="P214" i="3"/>
  <c r="AF184" i="3"/>
  <c r="AI183" i="3"/>
  <c r="AG183" i="3"/>
  <c r="AH183" i="3" s="1"/>
  <c r="B136" i="3"/>
  <c r="C135" i="3"/>
  <c r="D135" i="3" l="1"/>
  <c r="G135" i="3"/>
  <c r="R213" i="3"/>
  <c r="U213" i="3" s="1"/>
  <c r="T213" i="3" s="1"/>
  <c r="E136" i="3"/>
  <c r="AF185" i="3"/>
  <c r="AI184" i="3"/>
  <c r="AG184" i="3"/>
  <c r="AH184" i="3" s="1"/>
  <c r="S214" i="3"/>
  <c r="P215" i="3"/>
  <c r="Q214" i="3"/>
  <c r="B137" i="3"/>
  <c r="C136" i="3"/>
  <c r="D136" i="3" s="1"/>
  <c r="R214" i="3" l="1"/>
  <c r="U214" i="3" s="1"/>
  <c r="T214" i="3" s="1"/>
  <c r="G136" i="3"/>
  <c r="E137" i="3"/>
  <c r="S215" i="3"/>
  <c r="P216" i="3"/>
  <c r="Q215" i="3"/>
  <c r="AF186" i="3"/>
  <c r="AI185" i="3"/>
  <c r="AG185" i="3"/>
  <c r="AH185" i="3" s="1"/>
  <c r="B138" i="3"/>
  <c r="C137" i="3"/>
  <c r="D137" i="3" s="1"/>
  <c r="G137" i="3" l="1"/>
  <c r="R215" i="3"/>
  <c r="U215" i="3" s="1"/>
  <c r="T215" i="3" s="1"/>
  <c r="E138" i="3"/>
  <c r="AF187" i="3"/>
  <c r="AI186" i="3"/>
  <c r="AG186" i="3"/>
  <c r="AH186" i="3" s="1"/>
  <c r="S216" i="3"/>
  <c r="P217" i="3"/>
  <c r="Q216" i="3"/>
  <c r="B139" i="3"/>
  <c r="C138" i="3"/>
  <c r="D138" i="3" s="1"/>
  <c r="R216" i="3" l="1"/>
  <c r="U216" i="3" s="1"/>
  <c r="T216" i="3" s="1"/>
  <c r="G138" i="3"/>
  <c r="E139" i="3"/>
  <c r="S217" i="3"/>
  <c r="Q217" i="3"/>
  <c r="P218" i="3"/>
  <c r="AF188" i="3"/>
  <c r="AI187" i="3"/>
  <c r="AG187" i="3"/>
  <c r="AH187" i="3" s="1"/>
  <c r="B140" i="3"/>
  <c r="C139" i="3"/>
  <c r="D139" i="3" s="1"/>
  <c r="G139" i="3" l="1"/>
  <c r="R217" i="3"/>
  <c r="U217" i="3" s="1"/>
  <c r="T217" i="3" s="1"/>
  <c r="E140" i="3"/>
  <c r="AF189" i="3"/>
  <c r="AI188" i="3"/>
  <c r="AG188" i="3"/>
  <c r="AH188" i="3" s="1"/>
  <c r="S218" i="3"/>
  <c r="P219" i="3"/>
  <c r="Q218" i="3"/>
  <c r="B141" i="3"/>
  <c r="C140" i="3"/>
  <c r="D140" i="3" s="1"/>
  <c r="R218" i="3" l="1"/>
  <c r="U218" i="3" s="1"/>
  <c r="T218" i="3" s="1"/>
  <c r="G140" i="3"/>
  <c r="E141" i="3"/>
  <c r="S219" i="3"/>
  <c r="Q219" i="3"/>
  <c r="P220" i="3"/>
  <c r="AF190" i="3"/>
  <c r="AI189" i="3"/>
  <c r="AG189" i="3"/>
  <c r="AH189" i="3" s="1"/>
  <c r="B142" i="3"/>
  <c r="C141" i="3"/>
  <c r="D141" i="3" s="1"/>
  <c r="G141" i="3" l="1"/>
  <c r="R219" i="3"/>
  <c r="U219" i="3" s="1"/>
  <c r="T219" i="3" s="1"/>
  <c r="E142" i="3"/>
  <c r="AF191" i="3"/>
  <c r="AI190" i="3"/>
  <c r="AG190" i="3"/>
  <c r="AH190" i="3" s="1"/>
  <c r="S220" i="3"/>
  <c r="P221" i="3"/>
  <c r="Q220" i="3"/>
  <c r="B143" i="3"/>
  <c r="C142" i="3"/>
  <c r="D142" i="3" s="1"/>
  <c r="R220" i="3" l="1"/>
  <c r="U220" i="3" s="1"/>
  <c r="T220" i="3" s="1"/>
  <c r="G142" i="3"/>
  <c r="E143" i="3"/>
  <c r="S221" i="3"/>
  <c r="P222" i="3"/>
  <c r="Q221" i="3"/>
  <c r="AF192" i="3"/>
  <c r="AI191" i="3"/>
  <c r="AG191" i="3"/>
  <c r="AH191" i="3" s="1"/>
  <c r="B144" i="3"/>
  <c r="C143" i="3"/>
  <c r="D143" i="3" s="1"/>
  <c r="G143" i="3" l="1"/>
  <c r="R221" i="3"/>
  <c r="U221" i="3" s="1"/>
  <c r="T221" i="3" s="1"/>
  <c r="E144" i="3"/>
  <c r="AF193" i="3"/>
  <c r="AI192" i="3"/>
  <c r="AG192" i="3"/>
  <c r="AH192" i="3" s="1"/>
  <c r="S222" i="3"/>
  <c r="P223" i="3"/>
  <c r="Q222" i="3"/>
  <c r="B145" i="3"/>
  <c r="C144" i="3"/>
  <c r="D144" i="3" s="1"/>
  <c r="R222" i="3" l="1"/>
  <c r="U222" i="3" s="1"/>
  <c r="T222" i="3" s="1"/>
  <c r="G144" i="3"/>
  <c r="E145" i="3"/>
  <c r="S223" i="3"/>
  <c r="Q223" i="3"/>
  <c r="P224" i="3"/>
  <c r="AF194" i="3"/>
  <c r="AI193" i="3"/>
  <c r="AG193" i="3"/>
  <c r="AH193" i="3" s="1"/>
  <c r="B146" i="3"/>
  <c r="C145" i="3"/>
  <c r="D145" i="3" s="1"/>
  <c r="G145" i="3" l="1"/>
  <c r="R223" i="3"/>
  <c r="U223" i="3" s="1"/>
  <c r="T223" i="3" s="1"/>
  <c r="E146" i="3"/>
  <c r="AF195" i="3"/>
  <c r="AI194" i="3"/>
  <c r="AG194" i="3"/>
  <c r="AH194" i="3" s="1"/>
  <c r="S224" i="3"/>
  <c r="Q224" i="3"/>
  <c r="P225" i="3"/>
  <c r="B147" i="3"/>
  <c r="C146" i="3"/>
  <c r="D146" i="3" s="1"/>
  <c r="R224" i="3" l="1"/>
  <c r="U224" i="3" s="1"/>
  <c r="T224" i="3" s="1"/>
  <c r="G146" i="3"/>
  <c r="E147" i="3"/>
  <c r="S225" i="3"/>
  <c r="Q225" i="3"/>
  <c r="P226" i="3"/>
  <c r="AF196" i="3"/>
  <c r="AI195" i="3"/>
  <c r="AG195" i="3"/>
  <c r="AH195" i="3" s="1"/>
  <c r="B148" i="3"/>
  <c r="C147" i="3"/>
  <c r="D147" i="3" s="1"/>
  <c r="G147" i="3" l="1"/>
  <c r="R225" i="3"/>
  <c r="U225" i="3" s="1"/>
  <c r="T225" i="3" s="1"/>
  <c r="E148" i="3"/>
  <c r="AG196" i="3"/>
  <c r="AH196" i="3" s="1"/>
  <c r="AF197" i="3"/>
  <c r="AI196" i="3"/>
  <c r="S226" i="3"/>
  <c r="Q226" i="3"/>
  <c r="P227" i="3"/>
  <c r="B149" i="3"/>
  <c r="C148" i="3"/>
  <c r="D148" i="3" s="1"/>
  <c r="R226" i="3" l="1"/>
  <c r="U226" i="3" s="1"/>
  <c r="T226" i="3" s="1"/>
  <c r="G148" i="3"/>
  <c r="E149" i="3"/>
  <c r="S227" i="3"/>
  <c r="Q227" i="3"/>
  <c r="P228" i="3"/>
  <c r="AI197" i="3"/>
  <c r="AF198" i="3"/>
  <c r="AG197" i="3"/>
  <c r="AH197" i="3" s="1"/>
  <c r="B150" i="3"/>
  <c r="C149" i="3"/>
  <c r="D149" i="3" s="1"/>
  <c r="G149" i="3" l="1"/>
  <c r="R227" i="3"/>
  <c r="U227" i="3" s="1"/>
  <c r="T227" i="3" s="1"/>
  <c r="E150" i="3"/>
  <c r="AF199" i="3"/>
  <c r="AG198" i="3"/>
  <c r="AH198" i="3" s="1"/>
  <c r="AI198" i="3"/>
  <c r="S228" i="3"/>
  <c r="P229" i="3"/>
  <c r="Q228" i="3"/>
  <c r="B151" i="3"/>
  <c r="C150" i="3"/>
  <c r="D150" i="3" s="1"/>
  <c r="G150" i="3" l="1"/>
  <c r="R228" i="3"/>
  <c r="U228" i="3" s="1"/>
  <c r="T228" i="3" s="1"/>
  <c r="E151" i="3"/>
  <c r="S229" i="3"/>
  <c r="Q229" i="3"/>
  <c r="P230" i="3"/>
  <c r="AF200" i="3"/>
  <c r="AI199" i="3"/>
  <c r="AG199" i="3"/>
  <c r="AH199" i="3" s="1"/>
  <c r="B152" i="3"/>
  <c r="C151" i="3"/>
  <c r="D151" i="3" s="1"/>
  <c r="R229" i="3" l="1"/>
  <c r="U229" i="3" s="1"/>
  <c r="T229" i="3" s="1"/>
  <c r="G151" i="3"/>
  <c r="E152" i="3"/>
  <c r="AF201" i="3"/>
  <c r="AI200" i="3"/>
  <c r="AG200" i="3"/>
  <c r="AH200" i="3" s="1"/>
  <c r="S230" i="3"/>
  <c r="P231" i="3"/>
  <c r="Q230" i="3"/>
  <c r="B153" i="3"/>
  <c r="C152" i="3"/>
  <c r="D152" i="3" s="1"/>
  <c r="R230" i="3" l="1"/>
  <c r="U230" i="3" s="1"/>
  <c r="T230" i="3" s="1"/>
  <c r="G152" i="3"/>
  <c r="E153" i="3"/>
  <c r="S231" i="3"/>
  <c r="Q231" i="3"/>
  <c r="P232" i="3"/>
  <c r="AI201" i="3"/>
  <c r="AF202" i="3"/>
  <c r="AG201" i="3"/>
  <c r="AH201" i="3" s="1"/>
  <c r="B154" i="3"/>
  <c r="C153" i="3"/>
  <c r="D153" i="3" s="1"/>
  <c r="G153" i="3" l="1"/>
  <c r="R231" i="3"/>
  <c r="U231" i="3" s="1"/>
  <c r="T231" i="3" s="1"/>
  <c r="E154" i="3"/>
  <c r="AI202" i="3"/>
  <c r="AG202" i="3"/>
  <c r="AH202" i="3" s="1"/>
  <c r="AF203" i="3"/>
  <c r="S232" i="3"/>
  <c r="P233" i="3"/>
  <c r="Q232" i="3"/>
  <c r="B155" i="3"/>
  <c r="C154" i="3"/>
  <c r="D154" i="3" s="1"/>
  <c r="R232" i="3" l="1"/>
  <c r="U232" i="3" s="1"/>
  <c r="T232" i="3" s="1"/>
  <c r="G154" i="3"/>
  <c r="E155" i="3"/>
  <c r="S233" i="3"/>
  <c r="Q233" i="3"/>
  <c r="P234" i="3"/>
  <c r="AG203" i="3"/>
  <c r="AH203" i="3" s="1"/>
  <c r="AI203" i="3"/>
  <c r="AF204" i="3"/>
  <c r="B156" i="3"/>
  <c r="C155" i="3"/>
  <c r="D155" i="3" s="1"/>
  <c r="G155" i="3" l="1"/>
  <c r="R233" i="3"/>
  <c r="U233" i="3" s="1"/>
  <c r="T233" i="3" s="1"/>
  <c r="E156" i="3"/>
  <c r="AI204" i="3"/>
  <c r="AF205" i="3"/>
  <c r="AG204" i="3"/>
  <c r="AH204" i="3" s="1"/>
  <c r="S234" i="3"/>
  <c r="Q234" i="3"/>
  <c r="P235" i="3"/>
  <c r="B157" i="3"/>
  <c r="C156" i="3"/>
  <c r="D156" i="3" s="1"/>
  <c r="R234" i="3" l="1"/>
  <c r="U234" i="3" s="1"/>
  <c r="T234" i="3" s="1"/>
  <c r="G156" i="3"/>
  <c r="E157" i="3"/>
  <c r="S235" i="3"/>
  <c r="P236" i="3"/>
  <c r="Q235" i="3"/>
  <c r="AG205" i="3"/>
  <c r="AH205" i="3" s="1"/>
  <c r="AI205" i="3"/>
  <c r="AF206" i="3"/>
  <c r="B158" i="3"/>
  <c r="C157" i="3"/>
  <c r="D157" i="3" s="1"/>
  <c r="G157" i="3" l="1"/>
  <c r="R235" i="3"/>
  <c r="U235" i="3" s="1"/>
  <c r="T235" i="3" s="1"/>
  <c r="E158" i="3"/>
  <c r="AG206" i="3"/>
  <c r="AH206" i="3" s="1"/>
  <c r="AF207" i="3"/>
  <c r="AI206" i="3"/>
  <c r="S236" i="3"/>
  <c r="P237" i="3"/>
  <c r="Q236" i="3"/>
  <c r="B159" i="3"/>
  <c r="C158" i="3"/>
  <c r="D158" i="3" s="1"/>
  <c r="R236" i="3" l="1"/>
  <c r="U236" i="3" s="1"/>
  <c r="T236" i="3" s="1"/>
  <c r="G158" i="3"/>
  <c r="E159" i="3"/>
  <c r="S237" i="3"/>
  <c r="Q237" i="3"/>
  <c r="P238" i="3"/>
  <c r="AI207" i="3"/>
  <c r="AF208" i="3"/>
  <c r="AG207" i="3"/>
  <c r="AH207" i="3" s="1"/>
  <c r="B160" i="3"/>
  <c r="C159" i="3"/>
  <c r="D159" i="3" l="1"/>
  <c r="G159" i="3"/>
  <c r="R237" i="3"/>
  <c r="U237" i="3" s="1"/>
  <c r="T237" i="3" s="1"/>
  <c r="E160" i="3"/>
  <c r="AG208" i="3"/>
  <c r="AH208" i="3" s="1"/>
  <c r="AF209" i="3"/>
  <c r="AI208" i="3"/>
  <c r="S238" i="3"/>
  <c r="P239" i="3"/>
  <c r="Q238" i="3"/>
  <c r="B161" i="3"/>
  <c r="C160" i="3"/>
  <c r="D160" i="3" s="1"/>
  <c r="R238" i="3" l="1"/>
  <c r="U238" i="3" s="1"/>
  <c r="T238" i="3" s="1"/>
  <c r="G160" i="3"/>
  <c r="E161" i="3"/>
  <c r="S239" i="3"/>
  <c r="P240" i="3"/>
  <c r="Q239" i="3"/>
  <c r="AG209" i="3"/>
  <c r="AH209" i="3" s="1"/>
  <c r="AI209" i="3"/>
  <c r="AF210" i="3"/>
  <c r="B162" i="3"/>
  <c r="C161" i="3"/>
  <c r="D161" i="3" s="1"/>
  <c r="G161" i="3" l="1"/>
  <c r="R239" i="3"/>
  <c r="U239" i="3" s="1"/>
  <c r="T239" i="3" s="1"/>
  <c r="E162" i="3"/>
  <c r="AF211" i="3"/>
  <c r="AG210" i="3"/>
  <c r="AH210" i="3" s="1"/>
  <c r="AI210" i="3"/>
  <c r="S240" i="3"/>
  <c r="P241" i="3"/>
  <c r="Q240" i="3"/>
  <c r="B163" i="3"/>
  <c r="C162" i="3"/>
  <c r="D162" i="3" s="1"/>
  <c r="R240" i="3" l="1"/>
  <c r="U240" i="3" s="1"/>
  <c r="T240" i="3" s="1"/>
  <c r="G162" i="3"/>
  <c r="E163" i="3"/>
  <c r="S241" i="3"/>
  <c r="Q241" i="3"/>
  <c r="P242" i="3"/>
  <c r="AG211" i="3"/>
  <c r="AH211" i="3" s="1"/>
  <c r="AI211" i="3"/>
  <c r="AF212" i="3"/>
  <c r="B164" i="3"/>
  <c r="C163" i="3"/>
  <c r="D163" i="3" s="1"/>
  <c r="G163" i="3" l="1"/>
  <c r="R241" i="3"/>
  <c r="U241" i="3" s="1"/>
  <c r="T241" i="3" s="1"/>
  <c r="E164" i="3"/>
  <c r="AG212" i="3"/>
  <c r="AH212" i="3" s="1"/>
  <c r="AF213" i="3"/>
  <c r="AI212" i="3"/>
  <c r="S242" i="3"/>
  <c r="Q242" i="3"/>
  <c r="P243" i="3"/>
  <c r="B165" i="3"/>
  <c r="C164" i="3"/>
  <c r="D164" i="3" s="1"/>
  <c r="R242" i="3" l="1"/>
  <c r="U242" i="3" s="1"/>
  <c r="T242" i="3" s="1"/>
  <c r="G164" i="3"/>
  <c r="E165" i="3"/>
  <c r="S243" i="3"/>
  <c r="Q243" i="3"/>
  <c r="P244" i="3"/>
  <c r="AF214" i="3"/>
  <c r="AI213" i="3"/>
  <c r="AG213" i="3"/>
  <c r="AH213" i="3" s="1"/>
  <c r="B166" i="3"/>
  <c r="C165" i="3"/>
  <c r="D165" i="3" s="1"/>
  <c r="G165" i="3" l="1"/>
  <c r="R243" i="3"/>
  <c r="U243" i="3" s="1"/>
  <c r="T243" i="3" s="1"/>
  <c r="E166" i="3"/>
  <c r="AG214" i="3"/>
  <c r="AH214" i="3" s="1"/>
  <c r="AF215" i="3"/>
  <c r="AI214" i="3"/>
  <c r="S244" i="3"/>
  <c r="Q244" i="3"/>
  <c r="P245" i="3"/>
  <c r="B167" i="3"/>
  <c r="C166" i="3"/>
  <c r="D166" i="3" s="1"/>
  <c r="G166" i="3" l="1"/>
  <c r="R244" i="3"/>
  <c r="U244" i="3" s="1"/>
  <c r="T244" i="3" s="1"/>
  <c r="E167" i="3"/>
  <c r="S245" i="3"/>
  <c r="Q245" i="3"/>
  <c r="P246" i="3"/>
  <c r="AG215" i="3"/>
  <c r="AH215" i="3" s="1"/>
  <c r="AI215" i="3"/>
  <c r="AF216" i="3"/>
  <c r="B168" i="3"/>
  <c r="C167" i="3"/>
  <c r="D167" i="3" s="1"/>
  <c r="R245" i="3" l="1"/>
  <c r="U245" i="3" s="1"/>
  <c r="T245" i="3" s="1"/>
  <c r="G167" i="3"/>
  <c r="E168" i="3"/>
  <c r="AG216" i="3"/>
  <c r="AH216" i="3" s="1"/>
  <c r="AF217" i="3"/>
  <c r="AI216" i="3"/>
  <c r="S246" i="3"/>
  <c r="Q246" i="3"/>
  <c r="P247" i="3"/>
  <c r="B169" i="3"/>
  <c r="C168" i="3"/>
  <c r="D168" i="3" s="1"/>
  <c r="R246" i="3" l="1"/>
  <c r="U246" i="3" s="1"/>
  <c r="T246" i="3" s="1"/>
  <c r="G168" i="3"/>
  <c r="E169" i="3"/>
  <c r="S247" i="3"/>
  <c r="P248" i="3"/>
  <c r="Q247" i="3"/>
  <c r="AG217" i="3"/>
  <c r="AH217" i="3" s="1"/>
  <c r="AF218" i="3"/>
  <c r="AI217" i="3"/>
  <c r="B170" i="3"/>
  <c r="C169" i="3"/>
  <c r="D169" i="3" l="1"/>
  <c r="G169" i="3"/>
  <c r="R247" i="3"/>
  <c r="U247" i="3" s="1"/>
  <c r="T247" i="3" s="1"/>
  <c r="E170" i="3"/>
  <c r="AG218" i="3"/>
  <c r="AH218" i="3" s="1"/>
  <c r="AF219" i="3"/>
  <c r="AI218" i="3"/>
  <c r="S248" i="3"/>
  <c r="Q248" i="3"/>
  <c r="P249" i="3"/>
  <c r="B171" i="3"/>
  <c r="C170" i="3"/>
  <c r="D170" i="3" s="1"/>
  <c r="G170" i="3" l="1"/>
  <c r="R248" i="3"/>
  <c r="U248" i="3" s="1"/>
  <c r="T248" i="3" s="1"/>
  <c r="E171" i="3"/>
  <c r="S249" i="3"/>
  <c r="Q249" i="3"/>
  <c r="P250" i="3"/>
  <c r="AG219" i="3"/>
  <c r="AH219" i="3" s="1"/>
  <c r="AI219" i="3"/>
  <c r="AF220" i="3"/>
  <c r="B172" i="3"/>
  <c r="C171" i="3"/>
  <c r="D171" i="3" s="1"/>
  <c r="R249" i="3" l="1"/>
  <c r="U249" i="3" s="1"/>
  <c r="T249" i="3" s="1"/>
  <c r="G171" i="3"/>
  <c r="E172" i="3"/>
  <c r="AI220" i="3"/>
  <c r="AG220" i="3"/>
  <c r="AH220" i="3" s="1"/>
  <c r="AF221" i="3"/>
  <c r="S250" i="3"/>
  <c r="P251" i="3"/>
  <c r="Q250" i="3"/>
  <c r="B173" i="3"/>
  <c r="C172" i="3"/>
  <c r="D172" i="3" s="1"/>
  <c r="R250" i="3" l="1"/>
  <c r="U250" i="3" s="1"/>
  <c r="T250" i="3" s="1"/>
  <c r="G172" i="3"/>
  <c r="E173" i="3"/>
  <c r="S251" i="3"/>
  <c r="Q251" i="3"/>
  <c r="P252" i="3"/>
  <c r="AG221" i="3"/>
  <c r="AH221" i="3" s="1"/>
  <c r="AI221" i="3"/>
  <c r="AF222" i="3"/>
  <c r="B174" i="3"/>
  <c r="C173" i="3"/>
  <c r="D173" i="3" l="1"/>
  <c r="G173" i="3"/>
  <c r="R251" i="3"/>
  <c r="U251" i="3" s="1"/>
  <c r="T251" i="3" s="1"/>
  <c r="E174" i="3"/>
  <c r="AG222" i="3"/>
  <c r="AH222" i="3" s="1"/>
  <c r="AF223" i="3"/>
  <c r="AI222" i="3"/>
  <c r="S252" i="3"/>
  <c r="Q252" i="3"/>
  <c r="P253" i="3"/>
  <c r="B175" i="3"/>
  <c r="C174" i="3"/>
  <c r="D174" i="3" s="1"/>
  <c r="R252" i="3" l="1"/>
  <c r="U252" i="3" s="1"/>
  <c r="T252" i="3" s="1"/>
  <c r="G174" i="3"/>
  <c r="E175" i="3"/>
  <c r="S253" i="3"/>
  <c r="Q253" i="3"/>
  <c r="P254" i="3"/>
  <c r="AI223" i="3"/>
  <c r="AF224" i="3"/>
  <c r="AG223" i="3"/>
  <c r="AH223" i="3" s="1"/>
  <c r="B176" i="3"/>
  <c r="C175" i="3"/>
  <c r="D175" i="3" s="1"/>
  <c r="G175" i="3" l="1"/>
  <c r="R253" i="3"/>
  <c r="U253" i="3" s="1"/>
  <c r="T253" i="3" s="1"/>
  <c r="E176" i="3"/>
  <c r="AG224" i="3"/>
  <c r="AH224" i="3" s="1"/>
  <c r="AF225" i="3"/>
  <c r="AI224" i="3"/>
  <c r="S254" i="3"/>
  <c r="Q254" i="3"/>
  <c r="P255" i="3"/>
  <c r="B177" i="3"/>
  <c r="C176" i="3"/>
  <c r="D176" i="3" s="1"/>
  <c r="G176" i="3" l="1"/>
  <c r="R254" i="3"/>
  <c r="U254" i="3" s="1"/>
  <c r="T254" i="3" s="1"/>
  <c r="E177" i="3"/>
  <c r="S255" i="3"/>
  <c r="Q255" i="3"/>
  <c r="P256" i="3"/>
  <c r="AG225" i="3"/>
  <c r="AH225" i="3" s="1"/>
  <c r="AF226" i="3"/>
  <c r="AI225" i="3"/>
  <c r="B178" i="3"/>
  <c r="C177" i="3"/>
  <c r="D177" i="3" s="1"/>
  <c r="G177" i="3" l="1"/>
  <c r="R255" i="3"/>
  <c r="U255" i="3" s="1"/>
  <c r="T255" i="3" s="1"/>
  <c r="E178" i="3"/>
  <c r="AF227" i="3"/>
  <c r="AG226" i="3"/>
  <c r="AH226" i="3" s="1"/>
  <c r="AI226" i="3"/>
  <c r="S256" i="3"/>
  <c r="Q256" i="3"/>
  <c r="P257" i="3"/>
  <c r="B179" i="3"/>
  <c r="C178" i="3"/>
  <c r="D178" i="3" s="1"/>
  <c r="R256" i="3" l="1"/>
  <c r="U256" i="3" s="1"/>
  <c r="T256" i="3" s="1"/>
  <c r="G178" i="3"/>
  <c r="E179" i="3"/>
  <c r="S257" i="3"/>
  <c r="P258" i="3"/>
  <c r="Q257" i="3"/>
  <c r="AG227" i="3"/>
  <c r="AH227" i="3" s="1"/>
  <c r="AF228" i="3"/>
  <c r="AI227" i="3"/>
  <c r="B180" i="3"/>
  <c r="C179" i="3"/>
  <c r="D179" i="3" s="1"/>
  <c r="G179" i="3" l="1"/>
  <c r="R257" i="3"/>
  <c r="U257" i="3" s="1"/>
  <c r="T257" i="3" s="1"/>
  <c r="E180" i="3"/>
  <c r="AG228" i="3"/>
  <c r="AH228" i="3" s="1"/>
  <c r="AI228" i="3"/>
  <c r="AF229" i="3"/>
  <c r="S258" i="3"/>
  <c r="Q258" i="3"/>
  <c r="P259" i="3"/>
  <c r="B181" i="3"/>
  <c r="C180" i="3"/>
  <c r="D180" i="3" s="1"/>
  <c r="R258" i="3" l="1"/>
  <c r="U258" i="3" s="1"/>
  <c r="T258" i="3" s="1"/>
  <c r="G180" i="3"/>
  <c r="E181" i="3"/>
  <c r="S259" i="3"/>
  <c r="Q259" i="3"/>
  <c r="P260" i="3"/>
  <c r="AF230" i="3"/>
  <c r="AG229" i="3"/>
  <c r="AH229" i="3" s="1"/>
  <c r="AI229" i="3"/>
  <c r="B182" i="3"/>
  <c r="C181" i="3"/>
  <c r="D181" i="3" l="1"/>
  <c r="G181" i="3"/>
  <c r="R259" i="3"/>
  <c r="U259" i="3" s="1"/>
  <c r="T259" i="3" s="1"/>
  <c r="E182" i="3"/>
  <c r="AG230" i="3"/>
  <c r="AH230" i="3" s="1"/>
  <c r="AI230" i="3"/>
  <c r="AF231" i="3"/>
  <c r="S260" i="3"/>
  <c r="P261" i="3"/>
  <c r="Q260" i="3"/>
  <c r="B183" i="3"/>
  <c r="C182" i="3"/>
  <c r="D182" i="3" s="1"/>
  <c r="R260" i="3" l="1"/>
  <c r="U260" i="3" s="1"/>
  <c r="T260" i="3" s="1"/>
  <c r="G182" i="3"/>
  <c r="E183" i="3"/>
  <c r="S261" i="3"/>
  <c r="P262" i="3"/>
  <c r="Q261" i="3"/>
  <c r="AG231" i="3"/>
  <c r="AH231" i="3" s="1"/>
  <c r="AF232" i="3"/>
  <c r="AI231" i="3"/>
  <c r="B184" i="3"/>
  <c r="C183" i="3"/>
  <c r="D183" i="3" s="1"/>
  <c r="G183" i="3" l="1"/>
  <c r="R261" i="3"/>
  <c r="U261" i="3" s="1"/>
  <c r="T261" i="3" s="1"/>
  <c r="E184" i="3"/>
  <c r="AG232" i="3"/>
  <c r="AH232" i="3" s="1"/>
  <c r="AF233" i="3"/>
  <c r="AI232" i="3"/>
  <c r="S262" i="3"/>
  <c r="Q262" i="3"/>
  <c r="P263" i="3"/>
  <c r="B185" i="3"/>
  <c r="C184" i="3"/>
  <c r="D184" i="3" s="1"/>
  <c r="R262" i="3" l="1"/>
  <c r="U262" i="3" s="1"/>
  <c r="T262" i="3" s="1"/>
  <c r="G184" i="3"/>
  <c r="E185" i="3"/>
  <c r="S263" i="3"/>
  <c r="Q263" i="3"/>
  <c r="P264" i="3"/>
  <c r="AI233" i="3"/>
  <c r="AG233" i="3"/>
  <c r="AH233" i="3" s="1"/>
  <c r="AF234" i="3"/>
  <c r="B186" i="3"/>
  <c r="C185" i="3"/>
  <c r="D185" i="3" s="1"/>
  <c r="G185" i="3" l="1"/>
  <c r="R263" i="3"/>
  <c r="U263" i="3" s="1"/>
  <c r="T263" i="3" s="1"/>
  <c r="E186" i="3"/>
  <c r="AG234" i="3"/>
  <c r="AH234" i="3" s="1"/>
  <c r="AI234" i="3"/>
  <c r="AF235" i="3"/>
  <c r="S264" i="3"/>
  <c r="P265" i="3"/>
  <c r="Q264" i="3"/>
  <c r="B187" i="3"/>
  <c r="C186" i="3"/>
  <c r="D186" i="3" s="1"/>
  <c r="R264" i="3" l="1"/>
  <c r="U264" i="3" s="1"/>
  <c r="T264" i="3" s="1"/>
  <c r="G186" i="3"/>
  <c r="E187" i="3"/>
  <c r="S265" i="3"/>
  <c r="P266" i="3"/>
  <c r="Q265" i="3"/>
  <c r="AG235" i="3"/>
  <c r="AH235" i="3" s="1"/>
  <c r="AI235" i="3"/>
  <c r="AF236" i="3"/>
  <c r="B188" i="3"/>
  <c r="C187" i="3"/>
  <c r="D187" i="3" s="1"/>
  <c r="G187" i="3" l="1"/>
  <c r="R265" i="3"/>
  <c r="U265" i="3" s="1"/>
  <c r="T265" i="3" s="1"/>
  <c r="E188" i="3"/>
  <c r="AI236" i="3"/>
  <c r="AG236" i="3"/>
  <c r="AH236" i="3" s="1"/>
  <c r="AF237" i="3"/>
  <c r="S266" i="3"/>
  <c r="Q266" i="3"/>
  <c r="P267" i="3"/>
  <c r="B189" i="3"/>
  <c r="C188" i="3"/>
  <c r="D188" i="3" s="1"/>
  <c r="G188" i="3" l="1"/>
  <c r="R266" i="3"/>
  <c r="U266" i="3" s="1"/>
  <c r="T266" i="3" s="1"/>
  <c r="E189" i="3"/>
  <c r="S267" i="3"/>
  <c r="P268" i="3"/>
  <c r="Q267" i="3"/>
  <c r="AG237" i="3"/>
  <c r="AH237" i="3" s="1"/>
  <c r="AF238" i="3"/>
  <c r="AI237" i="3"/>
  <c r="B190" i="3"/>
  <c r="C189" i="3"/>
  <c r="D189" i="3" s="1"/>
  <c r="G189" i="3" l="1"/>
  <c r="R267" i="3"/>
  <c r="U267" i="3" s="1"/>
  <c r="T267" i="3" s="1"/>
  <c r="E190" i="3"/>
  <c r="AG238" i="3"/>
  <c r="AH238" i="3" s="1"/>
  <c r="AI238" i="3"/>
  <c r="AF239" i="3"/>
  <c r="S268" i="3"/>
  <c r="Q268" i="3"/>
  <c r="P269" i="3"/>
  <c r="B191" i="3"/>
  <c r="C190" i="3"/>
  <c r="D190" i="3" s="1"/>
  <c r="R268" i="3" l="1"/>
  <c r="U268" i="3" s="1"/>
  <c r="T268" i="3" s="1"/>
  <c r="G190" i="3"/>
  <c r="E191" i="3"/>
  <c r="S269" i="3"/>
  <c r="P270" i="3"/>
  <c r="Q269" i="3"/>
  <c r="AI239" i="3"/>
  <c r="AG239" i="3"/>
  <c r="AH239" i="3" s="1"/>
  <c r="AF240" i="3"/>
  <c r="B192" i="3"/>
  <c r="C191" i="3"/>
  <c r="D191" i="3" s="1"/>
  <c r="G191" i="3" l="1"/>
  <c r="R269" i="3"/>
  <c r="U269" i="3" s="1"/>
  <c r="T269" i="3" s="1"/>
  <c r="E192" i="3"/>
  <c r="AG240" i="3"/>
  <c r="AH240" i="3" s="1"/>
  <c r="AF241" i="3"/>
  <c r="AI240" i="3"/>
  <c r="S270" i="3"/>
  <c r="Q270" i="3"/>
  <c r="P271" i="3"/>
  <c r="B193" i="3"/>
  <c r="C192" i="3"/>
  <c r="D192" i="3" s="1"/>
  <c r="R270" i="3" l="1"/>
  <c r="U270" i="3" s="1"/>
  <c r="T270" i="3" s="1"/>
  <c r="G192" i="3"/>
  <c r="E193" i="3"/>
  <c r="S271" i="3"/>
  <c r="P272" i="3"/>
  <c r="Q271" i="3"/>
  <c r="AG241" i="3"/>
  <c r="AH241" i="3" s="1"/>
  <c r="AF242" i="3"/>
  <c r="AI241" i="3"/>
  <c r="B194" i="3"/>
  <c r="C193" i="3"/>
  <c r="D193" i="3" s="1"/>
  <c r="G193" i="3" l="1"/>
  <c r="R271" i="3"/>
  <c r="U271" i="3" s="1"/>
  <c r="T271" i="3" s="1"/>
  <c r="E194" i="3"/>
  <c r="AF243" i="3"/>
  <c r="AI242" i="3"/>
  <c r="AG242" i="3"/>
  <c r="AH242" i="3" s="1"/>
  <c r="S272" i="3"/>
  <c r="Q272" i="3"/>
  <c r="P273" i="3"/>
  <c r="B195" i="3"/>
  <c r="C194" i="3"/>
  <c r="D194" i="3" s="1"/>
  <c r="R272" i="3" l="1"/>
  <c r="U272" i="3" s="1"/>
  <c r="T272" i="3" s="1"/>
  <c r="G194" i="3"/>
  <c r="E195" i="3"/>
  <c r="S273" i="3"/>
  <c r="P274" i="3"/>
  <c r="Q273" i="3"/>
  <c r="AG243" i="3"/>
  <c r="AH243" i="3" s="1"/>
  <c r="AF244" i="3"/>
  <c r="AI243" i="3"/>
  <c r="B196" i="3"/>
  <c r="C195" i="3"/>
  <c r="D195" i="3" s="1"/>
  <c r="G195" i="3" l="1"/>
  <c r="R273" i="3"/>
  <c r="U273" i="3" s="1"/>
  <c r="T273" i="3" s="1"/>
  <c r="E196" i="3"/>
  <c r="AG244" i="3"/>
  <c r="AH244" i="3" s="1"/>
  <c r="AI244" i="3"/>
  <c r="AF245" i="3"/>
  <c r="S274" i="3"/>
  <c r="Q274" i="3"/>
  <c r="P275" i="3"/>
  <c r="B197" i="3"/>
  <c r="C196" i="3"/>
  <c r="D196" i="3" s="1"/>
  <c r="R274" i="3" l="1"/>
  <c r="U274" i="3" s="1"/>
  <c r="T274" i="3" s="1"/>
  <c r="G196" i="3"/>
  <c r="E197" i="3"/>
  <c r="S275" i="3"/>
  <c r="Q275" i="3"/>
  <c r="P276" i="3"/>
  <c r="AF246" i="3"/>
  <c r="AG245" i="3"/>
  <c r="AH245" i="3" s="1"/>
  <c r="AI245" i="3"/>
  <c r="B198" i="3"/>
  <c r="C197" i="3"/>
  <c r="D197" i="3" s="1"/>
  <c r="G197" i="3" l="1"/>
  <c r="R275" i="3"/>
  <c r="U275" i="3" s="1"/>
  <c r="T275" i="3" s="1"/>
  <c r="E198" i="3"/>
  <c r="AG246" i="3"/>
  <c r="AH246" i="3" s="1"/>
  <c r="AF247" i="3"/>
  <c r="AI246" i="3"/>
  <c r="S276" i="3"/>
  <c r="P277" i="3"/>
  <c r="Q276" i="3"/>
  <c r="B199" i="3"/>
  <c r="C198" i="3"/>
  <c r="D198" i="3" s="1"/>
  <c r="R276" i="3" l="1"/>
  <c r="U276" i="3" s="1"/>
  <c r="T276" i="3" s="1"/>
  <c r="G198" i="3"/>
  <c r="E199" i="3"/>
  <c r="S277" i="3"/>
  <c r="P278" i="3"/>
  <c r="Q277" i="3"/>
  <c r="AG247" i="3"/>
  <c r="AH247" i="3" s="1"/>
  <c r="AF248" i="3"/>
  <c r="AI247" i="3"/>
  <c r="B200" i="3"/>
  <c r="C199" i="3"/>
  <c r="D199" i="3" s="1"/>
  <c r="G199" i="3" l="1"/>
  <c r="R277" i="3"/>
  <c r="U277" i="3" s="1"/>
  <c r="T277" i="3" s="1"/>
  <c r="E200" i="3"/>
  <c r="AG248" i="3"/>
  <c r="AH248" i="3" s="1"/>
  <c r="AF249" i="3"/>
  <c r="AI248" i="3"/>
  <c r="S278" i="3"/>
  <c r="P279" i="3"/>
  <c r="Q278" i="3"/>
  <c r="B201" i="3"/>
  <c r="C200" i="3"/>
  <c r="D200" i="3" s="1"/>
  <c r="R278" i="3" l="1"/>
  <c r="U278" i="3" s="1"/>
  <c r="T278" i="3" s="1"/>
  <c r="G200" i="3"/>
  <c r="E201" i="3"/>
  <c r="S279" i="3"/>
  <c r="P280" i="3"/>
  <c r="Q279" i="3"/>
  <c r="AG249" i="3"/>
  <c r="AH249" i="3" s="1"/>
  <c r="AF250" i="3"/>
  <c r="AI249" i="3"/>
  <c r="B202" i="3"/>
  <c r="C201" i="3"/>
  <c r="D201" i="3" s="1"/>
  <c r="G201" i="3" l="1"/>
  <c r="R279" i="3"/>
  <c r="U279" i="3" s="1"/>
  <c r="T279" i="3" s="1"/>
  <c r="E202" i="3"/>
  <c r="AG250" i="3"/>
  <c r="AH250" i="3" s="1"/>
  <c r="AF251" i="3"/>
  <c r="AI250" i="3"/>
  <c r="S280" i="3"/>
  <c r="Q280" i="3"/>
  <c r="P281" i="3"/>
  <c r="B203" i="3"/>
  <c r="C202" i="3"/>
  <c r="D202" i="3" s="1"/>
  <c r="R280" i="3" l="1"/>
  <c r="U280" i="3" s="1"/>
  <c r="T280" i="3" s="1"/>
  <c r="G202" i="3"/>
  <c r="E203" i="3"/>
  <c r="S281" i="3"/>
  <c r="Q281" i="3"/>
  <c r="P282" i="3"/>
  <c r="AI251" i="3"/>
  <c r="AF252" i="3"/>
  <c r="AG251" i="3"/>
  <c r="AH251" i="3" s="1"/>
  <c r="B204" i="3"/>
  <c r="C203" i="3"/>
  <c r="D203" i="3" s="1"/>
  <c r="G203" i="3" l="1"/>
  <c r="R281" i="3"/>
  <c r="U281" i="3" s="1"/>
  <c r="T281" i="3" s="1"/>
  <c r="E204" i="3"/>
  <c r="S282" i="3"/>
  <c r="Q282" i="3"/>
  <c r="P283" i="3"/>
  <c r="AG252" i="3"/>
  <c r="AH252" i="3" s="1"/>
  <c r="AI252" i="3"/>
  <c r="AF253" i="3"/>
  <c r="B205" i="3"/>
  <c r="C204" i="3"/>
  <c r="D204" i="3" s="1"/>
  <c r="R282" i="3" l="1"/>
  <c r="U282" i="3" s="1"/>
  <c r="T282" i="3" s="1"/>
  <c r="G204" i="3"/>
  <c r="E205" i="3"/>
  <c r="AG253" i="3"/>
  <c r="AH253" i="3" s="1"/>
  <c r="AI253" i="3"/>
  <c r="AF254" i="3"/>
  <c r="S283" i="3"/>
  <c r="P284" i="3"/>
  <c r="Q283" i="3"/>
  <c r="B206" i="3"/>
  <c r="C205" i="3"/>
  <c r="D205" i="3" s="1"/>
  <c r="R283" i="3" l="1"/>
  <c r="U283" i="3" s="1"/>
  <c r="T283" i="3" s="1"/>
  <c r="G205" i="3"/>
  <c r="E206" i="3"/>
  <c r="S284" i="3"/>
  <c r="P285" i="3"/>
  <c r="Q284" i="3"/>
  <c r="AG254" i="3"/>
  <c r="AH254" i="3" s="1"/>
  <c r="AI254" i="3"/>
  <c r="AF255" i="3"/>
  <c r="B207" i="3"/>
  <c r="C206" i="3"/>
  <c r="D206" i="3" s="1"/>
  <c r="G206" i="3" l="1"/>
  <c r="R284" i="3"/>
  <c r="U284" i="3" s="1"/>
  <c r="T284" i="3" s="1"/>
  <c r="E207" i="3"/>
  <c r="AG255" i="3"/>
  <c r="AH255" i="3" s="1"/>
  <c r="AI255" i="3"/>
  <c r="AF256" i="3"/>
  <c r="S285" i="3"/>
  <c r="P286" i="3"/>
  <c r="Q285" i="3"/>
  <c r="B208" i="3"/>
  <c r="C207" i="3"/>
  <c r="D207" i="3" s="1"/>
  <c r="R285" i="3" l="1"/>
  <c r="U285" i="3" s="1"/>
  <c r="T285" i="3" s="1"/>
  <c r="G207" i="3"/>
  <c r="E208" i="3"/>
  <c r="S286" i="3"/>
  <c r="Q286" i="3"/>
  <c r="P287" i="3"/>
  <c r="AF257" i="3"/>
  <c r="AI256" i="3"/>
  <c r="AG256" i="3"/>
  <c r="AH256" i="3" s="1"/>
  <c r="B209" i="3"/>
  <c r="C208" i="3"/>
  <c r="D208" i="3" s="1"/>
  <c r="G208" i="3" l="1"/>
  <c r="R286" i="3"/>
  <c r="U286" i="3" s="1"/>
  <c r="T286" i="3" s="1"/>
  <c r="E209" i="3"/>
  <c r="AG257" i="3"/>
  <c r="AH257" i="3" s="1"/>
  <c r="AF258" i="3"/>
  <c r="AI257" i="3"/>
  <c r="S287" i="3"/>
  <c r="P288" i="3"/>
  <c r="Q287" i="3"/>
  <c r="B210" i="3"/>
  <c r="C209" i="3"/>
  <c r="D209" i="3" s="1"/>
  <c r="R287" i="3" l="1"/>
  <c r="U287" i="3" s="1"/>
  <c r="T287" i="3" s="1"/>
  <c r="G209" i="3"/>
  <c r="E210" i="3"/>
  <c r="S288" i="3"/>
  <c r="P289" i="3"/>
  <c r="Q288" i="3"/>
  <c r="AG258" i="3"/>
  <c r="AH258" i="3" s="1"/>
  <c r="AF259" i="3"/>
  <c r="AI258" i="3"/>
  <c r="B211" i="3"/>
  <c r="C210" i="3"/>
  <c r="D210" i="3" s="1"/>
  <c r="G210" i="3" l="1"/>
  <c r="R288" i="3"/>
  <c r="U288" i="3" s="1"/>
  <c r="T288" i="3" s="1"/>
  <c r="E211" i="3"/>
  <c r="AG259" i="3"/>
  <c r="AH259" i="3" s="1"/>
  <c r="AI259" i="3"/>
  <c r="AF260" i="3"/>
  <c r="S289" i="3"/>
  <c r="P290" i="3"/>
  <c r="Q289" i="3"/>
  <c r="B212" i="3"/>
  <c r="C211" i="3"/>
  <c r="D211" i="3" s="1"/>
  <c r="R289" i="3" l="1"/>
  <c r="U289" i="3" s="1"/>
  <c r="T289" i="3" s="1"/>
  <c r="G211" i="3"/>
  <c r="E212" i="3"/>
  <c r="S290" i="3"/>
  <c r="P291" i="3"/>
  <c r="Q290" i="3"/>
  <c r="AG260" i="3"/>
  <c r="AH260" i="3" s="1"/>
  <c r="AF261" i="3"/>
  <c r="AI260" i="3"/>
  <c r="B213" i="3"/>
  <c r="C212" i="3"/>
  <c r="D212" i="3" s="1"/>
  <c r="G212" i="3" l="1"/>
  <c r="R290" i="3"/>
  <c r="U290" i="3" s="1"/>
  <c r="T290" i="3" s="1"/>
  <c r="E213" i="3"/>
  <c r="AF262" i="3"/>
  <c r="AI261" i="3"/>
  <c r="AG261" i="3"/>
  <c r="AH261" i="3" s="1"/>
  <c r="S291" i="3"/>
  <c r="Q291" i="3"/>
  <c r="P292" i="3"/>
  <c r="B214" i="3"/>
  <c r="C213" i="3"/>
  <c r="D213" i="3" l="1"/>
  <c r="G213" i="3"/>
  <c r="R291" i="3"/>
  <c r="U291" i="3" s="1"/>
  <c r="T291" i="3" s="1"/>
  <c r="E214" i="3"/>
  <c r="S292" i="3"/>
  <c r="Q292" i="3"/>
  <c r="P293" i="3"/>
  <c r="AG262" i="3"/>
  <c r="AH262" i="3" s="1"/>
  <c r="AI262" i="3"/>
  <c r="AF263" i="3"/>
  <c r="B215" i="3"/>
  <c r="C214" i="3"/>
  <c r="D214" i="3" s="1"/>
  <c r="R292" i="3" l="1"/>
  <c r="U292" i="3" s="1"/>
  <c r="T292" i="3" s="1"/>
  <c r="G214" i="3"/>
  <c r="E215" i="3"/>
  <c r="AG263" i="3"/>
  <c r="AH263" i="3" s="1"/>
  <c r="AI263" i="3"/>
  <c r="AF264" i="3"/>
  <c r="S293" i="3"/>
  <c r="P294" i="3"/>
  <c r="Q293" i="3"/>
  <c r="B216" i="3"/>
  <c r="C215" i="3"/>
  <c r="D215" i="3" s="1"/>
  <c r="R293" i="3" l="1"/>
  <c r="U293" i="3" s="1"/>
  <c r="T293" i="3" s="1"/>
  <c r="G215" i="3"/>
  <c r="E216" i="3"/>
  <c r="S294" i="3"/>
  <c r="P295" i="3"/>
  <c r="Q294" i="3"/>
  <c r="AG264" i="3"/>
  <c r="AH264" i="3" s="1"/>
  <c r="AI264" i="3"/>
  <c r="AF265" i="3"/>
  <c r="B217" i="3"/>
  <c r="C216" i="3"/>
  <c r="D216" i="3" s="1"/>
  <c r="G216" i="3" l="1"/>
  <c r="R294" i="3"/>
  <c r="U294" i="3" s="1"/>
  <c r="T294" i="3" s="1"/>
  <c r="E217" i="3"/>
  <c r="AG265" i="3"/>
  <c r="AH265" i="3" s="1"/>
  <c r="AF266" i="3"/>
  <c r="AI265" i="3"/>
  <c r="S295" i="3"/>
  <c r="Q295" i="3"/>
  <c r="P296" i="3"/>
  <c r="B218" i="3"/>
  <c r="C217" i="3"/>
  <c r="D217" i="3" s="1"/>
  <c r="R295" i="3" l="1"/>
  <c r="U295" i="3" s="1"/>
  <c r="T295" i="3" s="1"/>
  <c r="G217" i="3"/>
  <c r="E218" i="3"/>
  <c r="S296" i="3"/>
  <c r="Q296" i="3"/>
  <c r="P297" i="3"/>
  <c r="AG266" i="3"/>
  <c r="AH266" i="3" s="1"/>
  <c r="AI266" i="3"/>
  <c r="AF267" i="3"/>
  <c r="B219" i="3"/>
  <c r="C218" i="3"/>
  <c r="D218" i="3" s="1"/>
  <c r="G218" i="3" l="1"/>
  <c r="R296" i="3"/>
  <c r="U296" i="3" s="1"/>
  <c r="T296" i="3" s="1"/>
  <c r="E219" i="3"/>
  <c r="AI267" i="3"/>
  <c r="AF268" i="3"/>
  <c r="AG267" i="3"/>
  <c r="AH267" i="3" s="1"/>
  <c r="S297" i="3"/>
  <c r="P298" i="3"/>
  <c r="Q297" i="3"/>
  <c r="B220" i="3"/>
  <c r="C219" i="3"/>
  <c r="D219" i="3" s="1"/>
  <c r="R297" i="3" l="1"/>
  <c r="U297" i="3" s="1"/>
  <c r="T297" i="3" s="1"/>
  <c r="G219" i="3"/>
  <c r="E220" i="3"/>
  <c r="S298" i="3"/>
  <c r="Q298" i="3"/>
  <c r="P299" i="3"/>
  <c r="AG268" i="3"/>
  <c r="AH268" i="3" s="1"/>
  <c r="AI268" i="3"/>
  <c r="AF269" i="3"/>
  <c r="B221" i="3"/>
  <c r="C220" i="3"/>
  <c r="D220" i="3" s="1"/>
  <c r="G220" i="3" l="1"/>
  <c r="R298" i="3"/>
  <c r="U298" i="3" s="1"/>
  <c r="T298" i="3" s="1"/>
  <c r="E221" i="3"/>
  <c r="S299" i="3"/>
  <c r="Q299" i="3"/>
  <c r="P300" i="3"/>
  <c r="AG269" i="3"/>
  <c r="AH269" i="3" s="1"/>
  <c r="AI269" i="3"/>
  <c r="AF270" i="3"/>
  <c r="B222" i="3"/>
  <c r="C221" i="3"/>
  <c r="D221" i="3" s="1"/>
  <c r="G221" i="3" l="1"/>
  <c r="R299" i="3"/>
  <c r="U299" i="3" s="1"/>
  <c r="T299" i="3" s="1"/>
  <c r="E222" i="3"/>
  <c r="AG270" i="3"/>
  <c r="AH270" i="3" s="1"/>
  <c r="AI270" i="3"/>
  <c r="AF271" i="3"/>
  <c r="S300" i="3"/>
  <c r="P301" i="3"/>
  <c r="Q300" i="3"/>
  <c r="B223" i="3"/>
  <c r="C222" i="3"/>
  <c r="D222" i="3" s="1"/>
  <c r="G222" i="3" l="1"/>
  <c r="R300" i="3"/>
  <c r="U300" i="3" s="1"/>
  <c r="T300" i="3" s="1"/>
  <c r="E223" i="3"/>
  <c r="S301" i="3"/>
  <c r="Q301" i="3"/>
  <c r="P302" i="3"/>
  <c r="AG271" i="3"/>
  <c r="AH271" i="3" s="1"/>
  <c r="AI271" i="3"/>
  <c r="AF272" i="3"/>
  <c r="B224" i="3"/>
  <c r="C223" i="3"/>
  <c r="D223" i="3" s="1"/>
  <c r="G223" i="3" l="1"/>
  <c r="R301" i="3"/>
  <c r="U301" i="3" s="1"/>
  <c r="T301" i="3" s="1"/>
  <c r="E224" i="3"/>
  <c r="S302" i="3"/>
  <c r="Q302" i="3"/>
  <c r="P303" i="3"/>
  <c r="AF273" i="3"/>
  <c r="AG272" i="3"/>
  <c r="AH272" i="3" s="1"/>
  <c r="AI272" i="3"/>
  <c r="B225" i="3"/>
  <c r="C224" i="3"/>
  <c r="D224" i="3" s="1"/>
  <c r="G224" i="3" l="1"/>
  <c r="R302" i="3"/>
  <c r="U302" i="3" s="1"/>
  <c r="T302" i="3" s="1"/>
  <c r="E225" i="3"/>
  <c r="AG273" i="3"/>
  <c r="AH273" i="3" s="1"/>
  <c r="AI273" i="3"/>
  <c r="AF274" i="3"/>
  <c r="S303" i="3"/>
  <c r="P304" i="3"/>
  <c r="Q303" i="3"/>
  <c r="B226" i="3"/>
  <c r="C225" i="3"/>
  <c r="D225" i="3" s="1"/>
  <c r="R303" i="3" l="1"/>
  <c r="U303" i="3" s="1"/>
  <c r="T303" i="3" s="1"/>
  <c r="G225" i="3"/>
  <c r="E226" i="3"/>
  <c r="S304" i="3"/>
  <c r="Q304" i="3"/>
  <c r="P305" i="3"/>
  <c r="AG274" i="3"/>
  <c r="AH274" i="3" s="1"/>
  <c r="AF275" i="3"/>
  <c r="AI274" i="3"/>
  <c r="B227" i="3"/>
  <c r="C226" i="3"/>
  <c r="D226" i="3" l="1"/>
  <c r="G226" i="3"/>
  <c r="R304" i="3"/>
  <c r="U304" i="3" s="1"/>
  <c r="T304" i="3" s="1"/>
  <c r="E227" i="3"/>
  <c r="AG275" i="3"/>
  <c r="AH275" i="3" s="1"/>
  <c r="AI275" i="3"/>
  <c r="AF276" i="3"/>
  <c r="S305" i="3"/>
  <c r="Q305" i="3"/>
  <c r="P306" i="3"/>
  <c r="B228" i="3"/>
  <c r="C227" i="3"/>
  <c r="D227" i="3" s="1"/>
  <c r="G227" i="3" l="1"/>
  <c r="R305" i="3"/>
  <c r="U305" i="3" s="1"/>
  <c r="T305" i="3" s="1"/>
  <c r="E228" i="3"/>
  <c r="S306" i="3"/>
  <c r="Q306" i="3"/>
  <c r="P307" i="3"/>
  <c r="AG276" i="3"/>
  <c r="AH276" i="3" s="1"/>
  <c r="AI276" i="3"/>
  <c r="AF277" i="3"/>
  <c r="B229" i="3"/>
  <c r="C228" i="3"/>
  <c r="D228" i="3" s="1"/>
  <c r="G228" i="3" l="1"/>
  <c r="R306" i="3"/>
  <c r="U306" i="3" s="1"/>
  <c r="T306" i="3" s="1"/>
  <c r="E229" i="3"/>
  <c r="S307" i="3"/>
  <c r="P308" i="3"/>
  <c r="Q307" i="3"/>
  <c r="AF278" i="3"/>
  <c r="AG277" i="3"/>
  <c r="AH277" i="3" s="1"/>
  <c r="AI277" i="3"/>
  <c r="B230" i="3"/>
  <c r="C229" i="3"/>
  <c r="D229" i="3" s="1"/>
  <c r="G229" i="3" l="1"/>
  <c r="R307" i="3"/>
  <c r="U307" i="3" s="1"/>
  <c r="T307" i="3" s="1"/>
  <c r="E230" i="3"/>
  <c r="AG278" i="3"/>
  <c r="AH278" i="3" s="1"/>
  <c r="AF279" i="3"/>
  <c r="AI278" i="3"/>
  <c r="S308" i="3"/>
  <c r="P309" i="3"/>
  <c r="Q308" i="3"/>
  <c r="B231" i="3"/>
  <c r="C230" i="3"/>
  <c r="D230" i="3" s="1"/>
  <c r="G230" i="3" l="1"/>
  <c r="R308" i="3"/>
  <c r="U308" i="3" s="1"/>
  <c r="T308" i="3" s="1"/>
  <c r="E231" i="3"/>
  <c r="S309" i="3"/>
  <c r="P310" i="3"/>
  <c r="Q309" i="3"/>
  <c r="AG279" i="3"/>
  <c r="AH279" i="3" s="1"/>
  <c r="AI279" i="3"/>
  <c r="AF280" i="3"/>
  <c r="B232" i="3"/>
  <c r="C231" i="3"/>
  <c r="D231" i="3" s="1"/>
  <c r="G231" i="3" l="1"/>
  <c r="R309" i="3"/>
  <c r="U309" i="3" s="1"/>
  <c r="T309" i="3" s="1"/>
  <c r="E232" i="3"/>
  <c r="S310" i="3"/>
  <c r="Q310" i="3"/>
  <c r="P311" i="3"/>
  <c r="AG280" i="3"/>
  <c r="AH280" i="3" s="1"/>
  <c r="AI280" i="3"/>
  <c r="AF281" i="3"/>
  <c r="B233" i="3"/>
  <c r="C232" i="3"/>
  <c r="D232" i="3" s="1"/>
  <c r="R310" i="3" l="1"/>
  <c r="U310" i="3" s="1"/>
  <c r="T310" i="3" s="1"/>
  <c r="G232" i="3"/>
  <c r="E233" i="3"/>
  <c r="AG281" i="3"/>
  <c r="AH281" i="3" s="1"/>
  <c r="AF282" i="3"/>
  <c r="AI281" i="3"/>
  <c r="S311" i="3"/>
  <c r="P312" i="3"/>
  <c r="Q311" i="3"/>
  <c r="B234" i="3"/>
  <c r="C233" i="3"/>
  <c r="D233" i="3" l="1"/>
  <c r="G233" i="3"/>
  <c r="R311" i="3"/>
  <c r="U311" i="3" s="1"/>
  <c r="T311" i="3" s="1"/>
  <c r="E234" i="3"/>
  <c r="S312" i="3"/>
  <c r="P313" i="3"/>
  <c r="Q312" i="3"/>
  <c r="AG282" i="3"/>
  <c r="AH282" i="3" s="1"/>
  <c r="AI282" i="3"/>
  <c r="AF283" i="3"/>
  <c r="B235" i="3"/>
  <c r="C234" i="3"/>
  <c r="D234" i="3" s="1"/>
  <c r="G234" i="3" l="1"/>
  <c r="R312" i="3"/>
  <c r="U312" i="3" s="1"/>
  <c r="T312" i="3" s="1"/>
  <c r="E235" i="3"/>
  <c r="AI283" i="3"/>
  <c r="AF284" i="3"/>
  <c r="AG283" i="3"/>
  <c r="AH283" i="3" s="1"/>
  <c r="S313" i="3"/>
  <c r="P314" i="3"/>
  <c r="Q313" i="3"/>
  <c r="B236" i="3"/>
  <c r="C235" i="3"/>
  <c r="D235" i="3" s="1"/>
  <c r="R313" i="3" l="1"/>
  <c r="U313" i="3" s="1"/>
  <c r="T313" i="3" s="1"/>
  <c r="G235" i="3"/>
  <c r="E236" i="3"/>
  <c r="AG284" i="3"/>
  <c r="AH284" i="3" s="1"/>
  <c r="AI284" i="3"/>
  <c r="AF285" i="3"/>
  <c r="S314" i="3"/>
  <c r="P315" i="3"/>
  <c r="Q314" i="3"/>
  <c r="B237" i="3"/>
  <c r="C236" i="3"/>
  <c r="D236" i="3" s="1"/>
  <c r="R314" i="3" l="1"/>
  <c r="U314" i="3" s="1"/>
  <c r="T314" i="3" s="1"/>
  <c r="G236" i="3"/>
  <c r="E237" i="3"/>
  <c r="S315" i="3"/>
  <c r="Q315" i="3"/>
  <c r="P316" i="3"/>
  <c r="AG285" i="3"/>
  <c r="AH285" i="3" s="1"/>
  <c r="AF286" i="3"/>
  <c r="AI285" i="3"/>
  <c r="B238" i="3"/>
  <c r="C237" i="3"/>
  <c r="D237" i="3" s="1"/>
  <c r="G237" i="3" l="1"/>
  <c r="R315" i="3"/>
  <c r="U315" i="3" s="1"/>
  <c r="T315" i="3" s="1"/>
  <c r="E238" i="3"/>
  <c r="AG286" i="3"/>
  <c r="AH286" i="3" s="1"/>
  <c r="AF287" i="3"/>
  <c r="AI286" i="3"/>
  <c r="S316" i="3"/>
  <c r="P317" i="3"/>
  <c r="Q316" i="3"/>
  <c r="B239" i="3"/>
  <c r="C238" i="3"/>
  <c r="D238" i="3" s="1"/>
  <c r="R316" i="3" l="1"/>
  <c r="U316" i="3" s="1"/>
  <c r="T316" i="3" s="1"/>
  <c r="G238" i="3"/>
  <c r="E239" i="3"/>
  <c r="S317" i="3"/>
  <c r="Q317" i="3"/>
  <c r="P318" i="3"/>
  <c r="AG287" i="3"/>
  <c r="AH287" i="3" s="1"/>
  <c r="AF288" i="3"/>
  <c r="AI287" i="3"/>
  <c r="B240" i="3"/>
  <c r="C239" i="3"/>
  <c r="D239" i="3" s="1"/>
  <c r="G239" i="3" l="1"/>
  <c r="R317" i="3"/>
  <c r="U317" i="3" s="1"/>
  <c r="T317" i="3" s="1"/>
  <c r="E240" i="3"/>
  <c r="AF289" i="3"/>
  <c r="AG288" i="3"/>
  <c r="AH288" i="3" s="1"/>
  <c r="AI288" i="3"/>
  <c r="S318" i="3"/>
  <c r="Q318" i="3"/>
  <c r="P319" i="3"/>
  <c r="B241" i="3"/>
  <c r="C240" i="3"/>
  <c r="D240" i="3" s="1"/>
  <c r="R318" i="3" l="1"/>
  <c r="U318" i="3" s="1"/>
  <c r="T318" i="3" s="1"/>
  <c r="G240" i="3"/>
  <c r="E241" i="3"/>
  <c r="S319" i="3"/>
  <c r="P320" i="3"/>
  <c r="Q319" i="3"/>
  <c r="AG289" i="3"/>
  <c r="AH289" i="3" s="1"/>
  <c r="AF290" i="3"/>
  <c r="AI289" i="3"/>
  <c r="B242" i="3"/>
  <c r="C241" i="3"/>
  <c r="D241" i="3" s="1"/>
  <c r="G241" i="3" l="1"/>
  <c r="R319" i="3"/>
  <c r="U319" i="3" s="1"/>
  <c r="T319" i="3" s="1"/>
  <c r="E242" i="3"/>
  <c r="AG290" i="3"/>
  <c r="AH290" i="3" s="1"/>
  <c r="AF291" i="3"/>
  <c r="AI290" i="3"/>
  <c r="S320" i="3"/>
  <c r="P321" i="3"/>
  <c r="Q320" i="3"/>
  <c r="B243" i="3"/>
  <c r="C242" i="3"/>
  <c r="D242" i="3" s="1"/>
  <c r="R320" i="3" l="1"/>
  <c r="U320" i="3" s="1"/>
  <c r="T320" i="3" s="1"/>
  <c r="G242" i="3"/>
  <c r="E243" i="3"/>
  <c r="S321" i="3"/>
  <c r="P322" i="3"/>
  <c r="Q321" i="3"/>
  <c r="AG291" i="3"/>
  <c r="AH291" i="3" s="1"/>
  <c r="AF292" i="3"/>
  <c r="AI291" i="3"/>
  <c r="B244" i="3"/>
  <c r="C243" i="3"/>
  <c r="D243" i="3" s="1"/>
  <c r="G243" i="3" l="1"/>
  <c r="R321" i="3"/>
  <c r="U321" i="3" s="1"/>
  <c r="T321" i="3" s="1"/>
  <c r="E244" i="3"/>
  <c r="AG292" i="3"/>
  <c r="AH292" i="3" s="1"/>
  <c r="AI292" i="3"/>
  <c r="AF293" i="3"/>
  <c r="S322" i="3"/>
  <c r="P323" i="3"/>
  <c r="Q322" i="3"/>
  <c r="B245" i="3"/>
  <c r="C244" i="3"/>
  <c r="D244" i="3" s="1"/>
  <c r="R322" i="3" l="1"/>
  <c r="U322" i="3" s="1"/>
  <c r="T322" i="3" s="1"/>
  <c r="G244" i="3"/>
  <c r="E245" i="3"/>
  <c r="S323" i="3"/>
  <c r="P324" i="3"/>
  <c r="Q323" i="3"/>
  <c r="AF294" i="3"/>
  <c r="AI293" i="3"/>
  <c r="AG293" i="3"/>
  <c r="AH293" i="3" s="1"/>
  <c r="C245" i="3"/>
  <c r="D245" i="3" s="1"/>
  <c r="G245" i="3" l="1"/>
  <c r="R323" i="3"/>
  <c r="U323" i="3" s="1"/>
  <c r="T323" i="3" s="1"/>
  <c r="AG294" i="3"/>
  <c r="AH294" i="3" s="1"/>
  <c r="AI294" i="3"/>
  <c r="AF295" i="3"/>
  <c r="S324" i="3"/>
  <c r="Q324" i="3"/>
  <c r="P325" i="3"/>
  <c r="R324" i="3" l="1"/>
  <c r="U324" i="3" s="1"/>
  <c r="T324" i="3" s="1"/>
  <c r="S325" i="3"/>
  <c r="P326" i="3"/>
  <c r="Q325" i="3"/>
  <c r="AG295" i="3"/>
  <c r="AH295" i="3" s="1"/>
  <c r="AF296" i="3"/>
  <c r="AI295" i="3"/>
  <c r="R325" i="3" l="1"/>
  <c r="U325" i="3" s="1"/>
  <c r="T325" i="3" s="1"/>
  <c r="AG296" i="3"/>
  <c r="AH296" i="3" s="1"/>
  <c r="AI296" i="3"/>
  <c r="AF297" i="3"/>
  <c r="S326" i="3"/>
  <c r="Q326" i="3"/>
  <c r="P327" i="3"/>
  <c r="R326" i="3" l="1"/>
  <c r="U326" i="3" s="1"/>
  <c r="T326" i="3" s="1"/>
  <c r="S327" i="3"/>
  <c r="Q327" i="3"/>
  <c r="P328" i="3"/>
  <c r="AG297" i="3"/>
  <c r="AH297" i="3" s="1"/>
  <c r="AI297" i="3"/>
  <c r="AF298" i="3"/>
  <c r="R327" i="3" l="1"/>
  <c r="U327" i="3" s="1"/>
  <c r="T327" i="3" s="1"/>
  <c r="AG298" i="3"/>
  <c r="AH298" i="3" s="1"/>
  <c r="AF299" i="3"/>
  <c r="AI298" i="3"/>
  <c r="S328" i="3"/>
  <c r="P329" i="3"/>
  <c r="Q328" i="3"/>
  <c r="R328" i="3" l="1"/>
  <c r="U328" i="3" s="1"/>
  <c r="T328" i="3" s="1"/>
  <c r="S329" i="3"/>
  <c r="P330" i="3"/>
  <c r="Q329" i="3"/>
  <c r="AI299" i="3"/>
  <c r="AF300" i="3"/>
  <c r="AG299" i="3"/>
  <c r="AH299" i="3" s="1"/>
  <c r="R329" i="3" l="1"/>
  <c r="U329" i="3" s="1"/>
  <c r="T329" i="3" s="1"/>
  <c r="AG300" i="3"/>
  <c r="AH300" i="3" s="1"/>
  <c r="AF301" i="3"/>
  <c r="AI300" i="3"/>
  <c r="S330" i="3"/>
  <c r="P331" i="3"/>
  <c r="Q330" i="3"/>
  <c r="R330" i="3" l="1"/>
  <c r="U330" i="3" s="1"/>
  <c r="T330" i="3" s="1"/>
  <c r="S331" i="3"/>
  <c r="P332" i="3"/>
  <c r="Q331" i="3"/>
  <c r="AG301" i="3"/>
  <c r="AH301" i="3" s="1"/>
  <c r="AF302" i="3"/>
  <c r="AI301" i="3"/>
  <c r="R331" i="3" l="1"/>
  <c r="U331" i="3" s="1"/>
  <c r="T331" i="3" s="1"/>
  <c r="S332" i="3"/>
  <c r="P333" i="3"/>
  <c r="Q332" i="3"/>
  <c r="AG302" i="3"/>
  <c r="AH302" i="3" s="1"/>
  <c r="AI302" i="3"/>
  <c r="AF303" i="3"/>
  <c r="R332" i="3" l="1"/>
  <c r="U332" i="3" s="1"/>
  <c r="T332" i="3" s="1"/>
  <c r="S333" i="3"/>
  <c r="P334" i="3"/>
  <c r="Q333" i="3"/>
  <c r="AG303" i="3"/>
  <c r="AH303" i="3" s="1"/>
  <c r="AI303" i="3"/>
  <c r="AF304" i="3"/>
  <c r="R333" i="3" l="1"/>
  <c r="U333" i="3" s="1"/>
  <c r="T333" i="3" s="1"/>
  <c r="S334" i="3"/>
  <c r="Q334" i="3"/>
  <c r="P335" i="3"/>
  <c r="AF305" i="3"/>
  <c r="AI304" i="3"/>
  <c r="AG304" i="3"/>
  <c r="AH304" i="3" s="1"/>
  <c r="R334" i="3" l="1"/>
  <c r="U334" i="3" s="1"/>
  <c r="T334" i="3" s="1"/>
  <c r="AG305" i="3"/>
  <c r="AH305" i="3" s="1"/>
  <c r="AF306" i="3"/>
  <c r="AI305" i="3"/>
  <c r="S335" i="3"/>
  <c r="Q335" i="3"/>
  <c r="P336" i="3"/>
  <c r="R335" i="3" l="1"/>
  <c r="U335" i="3" s="1"/>
  <c r="T335" i="3" s="1"/>
  <c r="S336" i="3"/>
  <c r="Q336" i="3"/>
  <c r="P337" i="3"/>
  <c r="AG306" i="3"/>
  <c r="AH306" i="3" s="1"/>
  <c r="AF307" i="3"/>
  <c r="AI306" i="3"/>
  <c r="R336" i="3" l="1"/>
  <c r="U336" i="3" s="1"/>
  <c r="T336" i="3" s="1"/>
  <c r="AG307" i="3"/>
  <c r="AH307" i="3" s="1"/>
  <c r="AF308" i="3"/>
  <c r="AI307" i="3"/>
  <c r="S337" i="3"/>
  <c r="Q337" i="3"/>
  <c r="P338" i="3"/>
  <c r="R337" i="3" l="1"/>
  <c r="U337" i="3" s="1"/>
  <c r="T337" i="3" s="1"/>
  <c r="S338" i="3"/>
  <c r="Q338" i="3"/>
  <c r="P339" i="3"/>
  <c r="AG308" i="3"/>
  <c r="AH308" i="3" s="1"/>
  <c r="AI308" i="3"/>
  <c r="AF309" i="3"/>
  <c r="R338" i="3" l="1"/>
  <c r="U338" i="3" s="1"/>
  <c r="T338" i="3" s="1"/>
  <c r="AF310" i="3"/>
  <c r="AI309" i="3"/>
  <c r="AG309" i="3"/>
  <c r="AH309" i="3" s="1"/>
  <c r="S339" i="3"/>
  <c r="P340" i="3"/>
  <c r="Q339" i="3"/>
  <c r="R339" i="3" l="1"/>
  <c r="U339" i="3" s="1"/>
  <c r="T339" i="3" s="1"/>
  <c r="S340" i="3"/>
  <c r="P341" i="3"/>
  <c r="Q340" i="3"/>
  <c r="AG310" i="3"/>
  <c r="AH310" i="3" s="1"/>
  <c r="AF311" i="3"/>
  <c r="AI310" i="3"/>
  <c r="R340" i="3" l="1"/>
  <c r="U340" i="3" s="1"/>
  <c r="T340" i="3" s="1"/>
  <c r="AG311" i="3"/>
  <c r="AH311" i="3" s="1"/>
  <c r="AF312" i="3"/>
  <c r="AI311" i="3"/>
  <c r="S341" i="3"/>
  <c r="P342" i="3"/>
  <c r="Q341" i="3"/>
  <c r="R341" i="3" l="1"/>
  <c r="U341" i="3" s="1"/>
  <c r="T341" i="3" s="1"/>
  <c r="S342" i="3"/>
  <c r="P343" i="3"/>
  <c r="Q342" i="3"/>
  <c r="AG312" i="3"/>
  <c r="AH312" i="3" s="1"/>
  <c r="AF313" i="3"/>
  <c r="AI312" i="3"/>
  <c r="R342" i="3" l="1"/>
  <c r="U342" i="3" s="1"/>
  <c r="T342" i="3" s="1"/>
  <c r="S343" i="3"/>
  <c r="Q343" i="3"/>
  <c r="P344" i="3"/>
  <c r="AG313" i="3"/>
  <c r="AH313" i="3" s="1"/>
  <c r="AI313" i="3"/>
  <c r="AF314" i="3"/>
  <c r="R343" i="3" l="1"/>
  <c r="U343" i="3" s="1"/>
  <c r="T343" i="3" s="1"/>
  <c r="AG314" i="3"/>
  <c r="AH314" i="3" s="1"/>
  <c r="AI314" i="3"/>
  <c r="AF315" i="3"/>
  <c r="S344" i="3"/>
  <c r="P345" i="3"/>
  <c r="Q344" i="3"/>
  <c r="R344" i="3" l="1"/>
  <c r="U344" i="3" s="1"/>
  <c r="T344" i="3" s="1"/>
  <c r="S345" i="3"/>
  <c r="Q345" i="3"/>
  <c r="P346" i="3"/>
  <c r="AI315" i="3"/>
  <c r="AG315" i="3"/>
  <c r="AH315" i="3" s="1"/>
  <c r="AF316" i="3"/>
  <c r="R345" i="3" l="1"/>
  <c r="U345" i="3" s="1"/>
  <c r="T345" i="3" s="1"/>
  <c r="AG316" i="3"/>
  <c r="AH316" i="3" s="1"/>
  <c r="AF317" i="3"/>
  <c r="AI316" i="3"/>
  <c r="S346" i="3"/>
  <c r="Q346" i="3"/>
  <c r="P347" i="3"/>
  <c r="R346" i="3" l="1"/>
  <c r="U346" i="3" s="1"/>
  <c r="T346" i="3" s="1"/>
  <c r="S347" i="3"/>
  <c r="P348" i="3"/>
  <c r="Q347" i="3"/>
  <c r="AG317" i="3"/>
  <c r="AH317" i="3" s="1"/>
  <c r="AI317" i="3"/>
  <c r="AF318" i="3"/>
  <c r="R347" i="3" l="1"/>
  <c r="U347" i="3" s="1"/>
  <c r="T347" i="3" s="1"/>
  <c r="AG318" i="3"/>
  <c r="AH318" i="3" s="1"/>
  <c r="AI318" i="3"/>
  <c r="AF319" i="3"/>
  <c r="S348" i="3"/>
  <c r="P349" i="3"/>
  <c r="Q348" i="3"/>
  <c r="R348" i="3" l="1"/>
  <c r="U348" i="3" s="1"/>
  <c r="T348" i="3" s="1"/>
  <c r="S349" i="3"/>
  <c r="P350" i="3"/>
  <c r="Q349" i="3"/>
  <c r="AG319" i="3"/>
  <c r="AH319" i="3" s="1"/>
  <c r="AF320" i="3"/>
  <c r="AI319" i="3"/>
  <c r="R349" i="3" l="1"/>
  <c r="U349" i="3" s="1"/>
  <c r="T349" i="3" s="1"/>
  <c r="AF321" i="3"/>
  <c r="AG320" i="3"/>
  <c r="AH320" i="3" s="1"/>
  <c r="AI320" i="3"/>
  <c r="S350" i="3"/>
  <c r="P351" i="3"/>
  <c r="Q350" i="3"/>
  <c r="R350" i="3" l="1"/>
  <c r="U350" i="3" s="1"/>
  <c r="T350" i="3" s="1"/>
  <c r="S351" i="3"/>
  <c r="Q351" i="3"/>
  <c r="P352" i="3"/>
  <c r="AG321" i="3"/>
  <c r="AH321" i="3" s="1"/>
  <c r="AF322" i="3"/>
  <c r="AI321" i="3"/>
  <c r="R351" i="3" l="1"/>
  <c r="U351" i="3" s="1"/>
  <c r="T351" i="3" s="1"/>
  <c r="S352" i="3"/>
  <c r="P353" i="3"/>
  <c r="Q352" i="3"/>
  <c r="AG322" i="3"/>
  <c r="AH322" i="3" s="1"/>
  <c r="AI322" i="3"/>
  <c r="AF323" i="3"/>
  <c r="R352" i="3" l="1"/>
  <c r="U352" i="3" s="1"/>
  <c r="T352" i="3" s="1"/>
  <c r="AG323" i="3"/>
  <c r="AH323" i="3" s="1"/>
  <c r="AI323" i="3"/>
  <c r="AF324" i="3"/>
  <c r="S353" i="3"/>
  <c r="Q353" i="3"/>
  <c r="P354" i="3"/>
  <c r="R353" i="3" l="1"/>
  <c r="U353" i="3" s="1"/>
  <c r="T353" i="3" s="1"/>
  <c r="AG324" i="3"/>
  <c r="AH324" i="3" s="1"/>
  <c r="AI324" i="3"/>
  <c r="AF325" i="3"/>
  <c r="S354" i="3"/>
  <c r="Q354" i="3"/>
  <c r="P355" i="3"/>
  <c r="R354" i="3" l="1"/>
  <c r="U354" i="3" s="1"/>
  <c r="T354" i="3" s="1"/>
  <c r="AF326" i="3"/>
  <c r="AG325" i="3"/>
  <c r="AH325" i="3" s="1"/>
  <c r="AI325" i="3"/>
  <c r="S355" i="3"/>
  <c r="Q355" i="3"/>
  <c r="P356" i="3"/>
  <c r="R355" i="3" l="1"/>
  <c r="U355" i="3" s="1"/>
  <c r="T355" i="3" s="1"/>
  <c r="S356" i="3"/>
  <c r="Q356" i="3"/>
  <c r="P357" i="3"/>
  <c r="AG326" i="3"/>
  <c r="AH326" i="3" s="1"/>
  <c r="AF327" i="3"/>
  <c r="AI326" i="3"/>
  <c r="R356" i="3" l="1"/>
  <c r="U356" i="3" s="1"/>
  <c r="T356" i="3" s="1"/>
  <c r="AG327" i="3"/>
  <c r="AH327" i="3" s="1"/>
  <c r="AI327" i="3"/>
  <c r="AF328" i="3"/>
  <c r="S357" i="3"/>
  <c r="Q357" i="3"/>
  <c r="P358" i="3"/>
  <c r="R357" i="3" l="1"/>
  <c r="U357" i="3" s="1"/>
  <c r="T357" i="3" s="1"/>
  <c r="S358" i="3"/>
  <c r="P359" i="3"/>
  <c r="Q358" i="3"/>
  <c r="AG328" i="3"/>
  <c r="AH328" i="3" s="1"/>
  <c r="AF329" i="3"/>
  <c r="AI328" i="3"/>
  <c r="R358" i="3" l="1"/>
  <c r="U358" i="3" s="1"/>
  <c r="T358" i="3" s="1"/>
  <c r="S359" i="3"/>
  <c r="P360" i="3"/>
  <c r="Q359" i="3"/>
  <c r="AG329" i="3"/>
  <c r="AH329" i="3" s="1"/>
  <c r="AI329" i="3"/>
  <c r="AF330" i="3"/>
  <c r="R359" i="3" l="1"/>
  <c r="U359" i="3" s="1"/>
  <c r="T359" i="3" s="1"/>
  <c r="AG330" i="3"/>
  <c r="AH330" i="3" s="1"/>
  <c r="AF331" i="3"/>
  <c r="AI330" i="3"/>
  <c r="S360" i="3"/>
  <c r="P361" i="3"/>
  <c r="Q360" i="3"/>
  <c r="R360" i="3" l="1"/>
  <c r="U360" i="3" s="1"/>
  <c r="T360" i="3" s="1"/>
  <c r="S361" i="3"/>
  <c r="Q361" i="3"/>
  <c r="P362" i="3"/>
  <c r="AI331" i="3"/>
  <c r="AG331" i="3"/>
  <c r="AH331" i="3" s="1"/>
  <c r="AF332" i="3"/>
  <c r="R361" i="3" l="1"/>
  <c r="U361" i="3" s="1"/>
  <c r="T361" i="3" s="1"/>
  <c r="AG332" i="3"/>
  <c r="AH332" i="3" s="1"/>
  <c r="AF333" i="3"/>
  <c r="AI332" i="3"/>
  <c r="S362" i="3"/>
  <c r="Q362" i="3"/>
  <c r="P363" i="3"/>
  <c r="R362" i="3" l="1"/>
  <c r="U362" i="3" s="1"/>
  <c r="T362" i="3" s="1"/>
  <c r="S363" i="3"/>
  <c r="Q363" i="3"/>
  <c r="P364" i="3"/>
  <c r="AG333" i="3"/>
  <c r="AH333" i="3" s="1"/>
  <c r="AI333" i="3"/>
  <c r="AF334" i="3"/>
  <c r="R363" i="3" l="1"/>
  <c r="U363" i="3" s="1"/>
  <c r="T363" i="3" s="1"/>
  <c r="AG334" i="3"/>
  <c r="AH334" i="3" s="1"/>
  <c r="AI334" i="3"/>
  <c r="AF335" i="3"/>
  <c r="S364" i="3"/>
  <c r="Q364" i="3"/>
  <c r="P365" i="3"/>
  <c r="R364" i="3" l="1"/>
  <c r="U364" i="3" s="1"/>
  <c r="T364" i="3" s="1"/>
  <c r="S365" i="3"/>
  <c r="Q365" i="3"/>
  <c r="P366" i="3"/>
  <c r="AG335" i="3"/>
  <c r="AH335" i="3" s="1"/>
  <c r="AF336" i="3"/>
  <c r="AI335" i="3"/>
  <c r="R365" i="3" l="1"/>
  <c r="U365" i="3" s="1"/>
  <c r="T365" i="3" s="1"/>
  <c r="AF337" i="3"/>
  <c r="AG336" i="3"/>
  <c r="AH336" i="3" s="1"/>
  <c r="AI336" i="3"/>
  <c r="S366" i="3"/>
  <c r="Q366" i="3"/>
  <c r="P367" i="3"/>
  <c r="R366" i="3" l="1"/>
  <c r="U366" i="3" s="1"/>
  <c r="T366" i="3" s="1"/>
  <c r="S367" i="3"/>
  <c r="P368" i="3"/>
  <c r="Q367" i="3"/>
  <c r="AG337" i="3"/>
  <c r="AH337" i="3" s="1"/>
  <c r="AF338" i="3"/>
  <c r="AI337" i="3"/>
  <c r="R367" i="3" l="1"/>
  <c r="U367" i="3" s="1"/>
  <c r="T367" i="3" s="1"/>
  <c r="AG338" i="3"/>
  <c r="AH338" i="3" s="1"/>
  <c r="AI338" i="3"/>
  <c r="AF339" i="3"/>
  <c r="S368" i="3"/>
  <c r="Q368" i="3"/>
  <c r="P369" i="3"/>
  <c r="R368" i="3" l="1"/>
  <c r="U368" i="3" s="1"/>
  <c r="T368" i="3" s="1"/>
  <c r="S369" i="3"/>
  <c r="Q369" i="3"/>
  <c r="P370" i="3"/>
  <c r="AG339" i="3"/>
  <c r="AH339" i="3" s="1"/>
  <c r="AI339" i="3"/>
  <c r="AF340" i="3"/>
  <c r="R369" i="3" l="1"/>
  <c r="U369" i="3" s="1"/>
  <c r="T369" i="3" s="1"/>
  <c r="AG340" i="3"/>
  <c r="AH340" i="3" s="1"/>
  <c r="AI340" i="3"/>
  <c r="AF341" i="3"/>
  <c r="S370" i="3"/>
  <c r="P371" i="3"/>
  <c r="Q370" i="3"/>
  <c r="R370" i="3" l="1"/>
  <c r="U370" i="3" s="1"/>
  <c r="T370" i="3" s="1"/>
  <c r="S371" i="3"/>
  <c r="Q371" i="3"/>
  <c r="P372" i="3"/>
  <c r="AG341" i="3"/>
  <c r="AH341" i="3" s="1"/>
  <c r="AF342" i="3"/>
  <c r="AI341" i="3"/>
  <c r="R371" i="3" l="1"/>
  <c r="U371" i="3" s="1"/>
  <c r="T371" i="3" s="1"/>
  <c r="AG342" i="3"/>
  <c r="AH342" i="3" s="1"/>
  <c r="AI342" i="3"/>
  <c r="AF343" i="3"/>
  <c r="S372" i="3"/>
  <c r="Q372" i="3"/>
  <c r="P373" i="3"/>
  <c r="R372" i="3" l="1"/>
  <c r="U372" i="3" s="1"/>
  <c r="T372" i="3" s="1"/>
  <c r="AG343" i="3"/>
  <c r="AH343" i="3" s="1"/>
  <c r="AF344" i="3"/>
  <c r="AI343" i="3"/>
  <c r="S373" i="3"/>
  <c r="Q373" i="3"/>
  <c r="P374" i="3"/>
  <c r="R373" i="3" l="1"/>
  <c r="U373" i="3" s="1"/>
  <c r="T373" i="3" s="1"/>
  <c r="S374" i="3"/>
  <c r="Q374" i="3"/>
  <c r="P375" i="3"/>
  <c r="AG344" i="3"/>
  <c r="AH344" i="3" s="1"/>
  <c r="AF345" i="3"/>
  <c r="AI344" i="3"/>
  <c r="R374" i="3" l="1"/>
  <c r="U374" i="3" s="1"/>
  <c r="T374" i="3" s="1"/>
  <c r="S375" i="3"/>
  <c r="Q375" i="3"/>
  <c r="P376" i="3"/>
  <c r="AG345" i="3"/>
  <c r="AH345" i="3" s="1"/>
  <c r="AI345" i="3"/>
  <c r="AF346" i="3"/>
  <c r="R375" i="3" l="1"/>
  <c r="U375" i="3" s="1"/>
  <c r="T375" i="3" s="1"/>
  <c r="S376" i="3"/>
  <c r="P377" i="3"/>
  <c r="Q376" i="3"/>
  <c r="AG346" i="3"/>
  <c r="AH346" i="3" s="1"/>
  <c r="AF347" i="3"/>
  <c r="AI346" i="3"/>
  <c r="R376" i="3" l="1"/>
  <c r="U376" i="3" s="1"/>
  <c r="T376" i="3" s="1"/>
  <c r="AG347" i="3"/>
  <c r="AH347" i="3" s="1"/>
  <c r="AI347" i="3"/>
  <c r="AF348" i="3"/>
  <c r="S377" i="3"/>
  <c r="Q377" i="3"/>
  <c r="P378" i="3"/>
  <c r="R377" i="3" l="1"/>
  <c r="U377" i="3" s="1"/>
  <c r="T377" i="3" s="1"/>
  <c r="S378" i="3"/>
  <c r="Q378" i="3"/>
  <c r="P379" i="3"/>
  <c r="AG348" i="3"/>
  <c r="AH348" i="3" s="1"/>
  <c r="AF349" i="3"/>
  <c r="AI348" i="3"/>
  <c r="R378" i="3" l="1"/>
  <c r="U378" i="3" s="1"/>
  <c r="T378" i="3" s="1"/>
  <c r="AG349" i="3"/>
  <c r="AH349" i="3" s="1"/>
  <c r="AF350" i="3"/>
  <c r="AI349" i="3"/>
  <c r="S379" i="3"/>
  <c r="P380" i="3"/>
  <c r="Q379" i="3"/>
  <c r="R379" i="3" l="1"/>
  <c r="U379" i="3" s="1"/>
  <c r="T379" i="3" s="1"/>
  <c r="S380" i="3"/>
  <c r="P381" i="3"/>
  <c r="Q380" i="3"/>
  <c r="AG350" i="3"/>
  <c r="AH350" i="3" s="1"/>
  <c r="AI350" i="3"/>
  <c r="AF351" i="3"/>
  <c r="R380" i="3" l="1"/>
  <c r="U380" i="3" s="1"/>
  <c r="T380" i="3" s="1"/>
  <c r="S381" i="3"/>
  <c r="Q381" i="3"/>
  <c r="P382" i="3"/>
  <c r="AG351" i="3"/>
  <c r="AH351" i="3" s="1"/>
  <c r="AF352" i="3"/>
  <c r="AI351" i="3"/>
  <c r="R381" i="3" l="1"/>
  <c r="U381" i="3" s="1"/>
  <c r="T381" i="3" s="1"/>
  <c r="S382" i="3"/>
  <c r="Q382" i="3"/>
  <c r="P383" i="3"/>
  <c r="AF353" i="3"/>
  <c r="AI352" i="3"/>
  <c r="AG352" i="3"/>
  <c r="AH352" i="3" s="1"/>
  <c r="R382" i="3" l="1"/>
  <c r="U382" i="3" s="1"/>
  <c r="T382" i="3" s="1"/>
  <c r="AG353" i="3"/>
  <c r="AH353" i="3" s="1"/>
  <c r="AI353" i="3"/>
  <c r="AF354" i="3"/>
  <c r="S383" i="3"/>
  <c r="Q383" i="3"/>
  <c r="P384" i="3"/>
  <c r="R383" i="3" l="1"/>
  <c r="U383" i="3" s="1"/>
  <c r="T383" i="3" s="1"/>
  <c r="AG354" i="3"/>
  <c r="AH354" i="3" s="1"/>
  <c r="AI354" i="3"/>
  <c r="AF355" i="3"/>
  <c r="S384" i="3"/>
  <c r="P385" i="3"/>
  <c r="Q384" i="3"/>
  <c r="R384" i="3" l="1"/>
  <c r="U384" i="3" s="1"/>
  <c r="T384" i="3" s="1"/>
  <c r="S385" i="3"/>
  <c r="P386" i="3"/>
  <c r="Q385" i="3"/>
  <c r="AG355" i="3"/>
  <c r="AH355" i="3" s="1"/>
  <c r="AF356" i="3"/>
  <c r="AI355" i="3"/>
  <c r="R385" i="3" l="1"/>
  <c r="U385" i="3" s="1"/>
  <c r="T385" i="3" s="1"/>
  <c r="AG356" i="3"/>
  <c r="AH356" i="3" s="1"/>
  <c r="AF357" i="3"/>
  <c r="AI356" i="3"/>
  <c r="S386" i="3"/>
  <c r="P387" i="3"/>
  <c r="Q386" i="3"/>
  <c r="R386" i="3" l="1"/>
  <c r="U386" i="3" s="1"/>
  <c r="T386" i="3" s="1"/>
  <c r="S387" i="3"/>
  <c r="P388" i="3"/>
  <c r="Q387" i="3"/>
  <c r="AF358" i="3"/>
  <c r="AG357" i="3"/>
  <c r="AH357" i="3" s="1"/>
  <c r="AI357" i="3"/>
  <c r="R387" i="3" l="1"/>
  <c r="U387" i="3" s="1"/>
  <c r="T387" i="3" s="1"/>
  <c r="AG358" i="3"/>
  <c r="AH358" i="3" s="1"/>
  <c r="AF359" i="3"/>
  <c r="AI358" i="3"/>
  <c r="S388" i="3"/>
  <c r="P389" i="3"/>
  <c r="Q388" i="3"/>
  <c r="R388" i="3" l="1"/>
  <c r="U388" i="3" s="1"/>
  <c r="T388" i="3" s="1"/>
  <c r="S389" i="3"/>
  <c r="P390" i="3"/>
  <c r="Q389" i="3"/>
  <c r="AG359" i="3"/>
  <c r="AH359" i="3" s="1"/>
  <c r="AI359" i="3"/>
  <c r="AF360" i="3"/>
  <c r="R389" i="3" l="1"/>
  <c r="U389" i="3" s="1"/>
  <c r="S390" i="3"/>
  <c r="Q390" i="3"/>
  <c r="P391" i="3"/>
  <c r="AG360" i="3"/>
  <c r="AH360" i="3" s="1"/>
  <c r="AI360" i="3"/>
  <c r="AF361" i="3"/>
  <c r="I99" i="2" a="1"/>
  <c r="O99" i="2" a="1"/>
  <c r="O99" i="2" l="1"/>
  <c r="I99" i="2"/>
  <c r="R390" i="3"/>
  <c r="U390" i="3" s="1"/>
  <c r="T389" i="3"/>
  <c r="AG361" i="3"/>
  <c r="AH361" i="3" s="1"/>
  <c r="AF362" i="3"/>
  <c r="AI361" i="3"/>
  <c r="S391" i="3"/>
  <c r="Q391" i="3"/>
  <c r="P392" i="3"/>
  <c r="I100" i="2" a="1"/>
  <c r="O100" i="2" a="1"/>
  <c r="I100" i="2" l="1"/>
  <c r="O100" i="2"/>
  <c r="R391" i="3"/>
  <c r="U391" i="3" s="1"/>
  <c r="T390" i="3"/>
  <c r="S392" i="3"/>
  <c r="Q392" i="3"/>
  <c r="P393" i="3"/>
  <c r="AG362" i="3"/>
  <c r="AH362" i="3" s="1"/>
  <c r="AF363" i="3"/>
  <c r="AI362" i="3"/>
  <c r="I101" i="2" a="1"/>
  <c r="O101" i="2" a="1"/>
  <c r="O101" i="2" l="1"/>
  <c r="I101" i="2"/>
  <c r="T391" i="3"/>
  <c r="R392" i="3"/>
  <c r="U392" i="3" s="1"/>
  <c r="AI363" i="3"/>
  <c r="AG363" i="3"/>
  <c r="AH363" i="3" s="1"/>
  <c r="AF364" i="3"/>
  <c r="S393" i="3"/>
  <c r="Q393" i="3"/>
  <c r="P394" i="3"/>
  <c r="I102" i="2" a="1"/>
  <c r="O102" i="2" a="1"/>
  <c r="I102" i="2" l="1"/>
  <c r="O102" i="2"/>
  <c r="R393" i="3"/>
  <c r="U393" i="3" s="1"/>
  <c r="T392" i="3"/>
  <c r="AG364" i="3"/>
  <c r="AH364" i="3" s="1"/>
  <c r="AF365" i="3"/>
  <c r="AI364" i="3"/>
  <c r="S394" i="3"/>
  <c r="P395" i="3"/>
  <c r="Q394" i="3"/>
  <c r="I103" i="2" a="1"/>
  <c r="O103" i="2" a="1"/>
  <c r="O103" i="2" l="1"/>
  <c r="I103" i="2"/>
  <c r="R394" i="3"/>
  <c r="U394" i="3" s="1"/>
  <c r="T393" i="3"/>
  <c r="S395" i="3"/>
  <c r="P396" i="3"/>
  <c r="Q395" i="3"/>
  <c r="AG365" i="3"/>
  <c r="AH365" i="3" s="1"/>
  <c r="AI365" i="3"/>
  <c r="AF366" i="3"/>
  <c r="O104" i="2" a="1"/>
  <c r="I104" i="2" a="1"/>
  <c r="I104" i="2" l="1"/>
  <c r="O104" i="2"/>
  <c r="T394" i="3"/>
  <c r="R395" i="3"/>
  <c r="U395" i="3" s="1"/>
  <c r="S396" i="3"/>
  <c r="P397" i="3"/>
  <c r="Q396" i="3"/>
  <c r="AG366" i="3"/>
  <c r="AH366" i="3" s="1"/>
  <c r="AF367" i="3"/>
  <c r="AI366" i="3"/>
  <c r="I105" i="2" a="1"/>
  <c r="O105" i="2" a="1"/>
  <c r="O105" i="2" l="1"/>
  <c r="I105" i="2"/>
  <c r="T395" i="3"/>
  <c r="R396" i="3"/>
  <c r="U396" i="3" s="1"/>
  <c r="AG367" i="3"/>
  <c r="AH367" i="3" s="1"/>
  <c r="AF368" i="3"/>
  <c r="AI367" i="3"/>
  <c r="S397" i="3"/>
  <c r="Q397" i="3"/>
  <c r="P398" i="3"/>
  <c r="O106" i="2" a="1"/>
  <c r="I106" i="2" a="1"/>
  <c r="I106" i="2" l="1"/>
  <c r="O106" i="2"/>
  <c r="T396" i="3"/>
  <c r="R397" i="3"/>
  <c r="U397" i="3" s="1"/>
  <c r="S398" i="3"/>
  <c r="P399" i="3"/>
  <c r="Q398" i="3"/>
  <c r="AF369" i="3"/>
  <c r="AG368" i="3"/>
  <c r="AH368" i="3" s="1"/>
  <c r="AI368" i="3"/>
  <c r="O107" i="2" a="1"/>
  <c r="I107" i="2" a="1"/>
  <c r="O107" i="2" l="1"/>
  <c r="I107" i="2"/>
  <c r="T397" i="3"/>
  <c r="R398" i="3"/>
  <c r="U398" i="3" s="1"/>
  <c r="AG369" i="3"/>
  <c r="AH369" i="3" s="1"/>
  <c r="AI369" i="3"/>
  <c r="AF370" i="3"/>
  <c r="S399" i="3"/>
  <c r="P400" i="3"/>
  <c r="Q399" i="3"/>
  <c r="O108" i="2" a="1"/>
  <c r="I108" i="2" a="1"/>
  <c r="I108" i="2" l="1"/>
  <c r="O108" i="2"/>
  <c r="T398" i="3"/>
  <c r="R399" i="3"/>
  <c r="U399" i="3" s="1"/>
  <c r="S400" i="3"/>
  <c r="Q400" i="3"/>
  <c r="P401" i="3"/>
  <c r="AG370" i="3"/>
  <c r="AH370" i="3" s="1"/>
  <c r="AI370" i="3"/>
  <c r="AF371" i="3"/>
  <c r="I109" i="2" a="1"/>
  <c r="O109" i="2" a="1"/>
  <c r="O109" i="2" l="1"/>
  <c r="I109" i="2"/>
  <c r="R400" i="3"/>
  <c r="U400" i="3" s="1"/>
  <c r="T399" i="3"/>
  <c r="S401" i="3"/>
  <c r="P402" i="3"/>
  <c r="Q401" i="3"/>
  <c r="AG371" i="3"/>
  <c r="AH371" i="3" s="1"/>
  <c r="AF372" i="3"/>
  <c r="AI371" i="3"/>
  <c r="O110" i="2" a="1"/>
  <c r="I110" i="2" a="1"/>
  <c r="I110" i="2" l="1"/>
  <c r="O110" i="2"/>
  <c r="R401" i="3"/>
  <c r="U401" i="3" s="1"/>
  <c r="T400" i="3"/>
  <c r="S402" i="3"/>
  <c r="Q402" i="3"/>
  <c r="P403" i="3"/>
  <c r="AG372" i="3"/>
  <c r="AH372" i="3" s="1"/>
  <c r="AI372" i="3"/>
  <c r="AF373" i="3"/>
  <c r="I111" i="2" a="1"/>
  <c r="O111" i="2" a="1"/>
  <c r="O111" i="2" l="1"/>
  <c r="I111" i="2"/>
  <c r="T401" i="3"/>
  <c r="R402" i="3"/>
  <c r="U402" i="3" s="1"/>
  <c r="AI373" i="3"/>
  <c r="AF374" i="3"/>
  <c r="AG373" i="3"/>
  <c r="AH373" i="3" s="1"/>
  <c r="S403" i="3"/>
  <c r="Q403" i="3"/>
  <c r="P404" i="3"/>
  <c r="O112" i="2" a="1"/>
  <c r="I112" i="2" a="1"/>
  <c r="I112" i="2" l="1"/>
  <c r="O112" i="2"/>
  <c r="T402" i="3"/>
  <c r="R403" i="3"/>
  <c r="U403" i="3" s="1"/>
  <c r="AG374" i="3"/>
  <c r="AH374" i="3" s="1"/>
  <c r="AI374" i="3"/>
  <c r="AF375" i="3"/>
  <c r="S404" i="3"/>
  <c r="P405" i="3"/>
  <c r="Q404" i="3"/>
  <c r="I113" i="2" a="1"/>
  <c r="O113" i="2" a="1"/>
  <c r="O113" i="2" l="1"/>
  <c r="I113" i="2"/>
  <c r="R404" i="3"/>
  <c r="U404" i="3" s="1"/>
  <c r="T403" i="3"/>
  <c r="S405" i="3"/>
  <c r="P406" i="3"/>
  <c r="Q405" i="3"/>
  <c r="AG375" i="3"/>
  <c r="AH375" i="3" s="1"/>
  <c r="AF376" i="3"/>
  <c r="AI375" i="3"/>
  <c r="I114" i="2" a="1"/>
  <c r="O114" i="2" a="1"/>
  <c r="I114" i="2" l="1"/>
  <c r="O114" i="2"/>
  <c r="T404" i="3"/>
  <c r="R405" i="3"/>
  <c r="U405" i="3" s="1"/>
  <c r="AG376" i="3"/>
  <c r="AH376" i="3" s="1"/>
  <c r="AI376" i="3"/>
  <c r="AF377" i="3"/>
  <c r="S406" i="3"/>
  <c r="P407" i="3"/>
  <c r="Q406" i="3"/>
  <c r="O115" i="2" a="1"/>
  <c r="I115" i="2" a="1"/>
  <c r="O115" i="2" l="1"/>
  <c r="I115" i="2"/>
  <c r="T405" i="3"/>
  <c r="R406" i="3"/>
  <c r="U406" i="3" s="1"/>
  <c r="S407" i="3"/>
  <c r="Q407" i="3"/>
  <c r="P408" i="3"/>
  <c r="AG377" i="3"/>
  <c r="AH377" i="3" s="1"/>
  <c r="AF378" i="3"/>
  <c r="AI377" i="3"/>
  <c r="O116" i="2" a="1"/>
  <c r="I116" i="2" a="1"/>
  <c r="I116" i="2" l="1"/>
  <c r="O116" i="2"/>
  <c r="T406" i="3"/>
  <c r="R407" i="3"/>
  <c r="U407" i="3" s="1"/>
  <c r="AG378" i="3"/>
  <c r="AH378" i="3" s="1"/>
  <c r="AI378" i="3"/>
  <c r="AF379" i="3"/>
  <c r="S408" i="3"/>
  <c r="P409" i="3"/>
  <c r="Q408" i="3"/>
  <c r="O117" i="2" a="1"/>
  <c r="I117" i="2" a="1"/>
  <c r="O117" i="2" l="1"/>
  <c r="I117" i="2"/>
  <c r="R408" i="3"/>
  <c r="U408" i="3" s="1"/>
  <c r="T407" i="3"/>
  <c r="S409" i="3"/>
  <c r="Q409" i="3"/>
  <c r="P410" i="3"/>
  <c r="AI379" i="3"/>
  <c r="AG379" i="3"/>
  <c r="AH379" i="3" s="1"/>
  <c r="AF380" i="3"/>
  <c r="I118" i="2" a="1"/>
  <c r="O118" i="2" a="1"/>
  <c r="O118" i="2" l="1"/>
  <c r="I118" i="2"/>
  <c r="T408" i="3"/>
  <c r="R409" i="3"/>
  <c r="U409" i="3" s="1"/>
  <c r="AG380" i="3"/>
  <c r="AH380" i="3" s="1"/>
  <c r="AI380" i="3"/>
  <c r="AF381" i="3"/>
  <c r="S410" i="3"/>
  <c r="Q410" i="3"/>
  <c r="P411" i="3"/>
  <c r="I119" i="2" a="1"/>
  <c r="O119" i="2" a="1"/>
  <c r="O119" i="2" l="1"/>
  <c r="I119" i="2"/>
  <c r="R410" i="3"/>
  <c r="U410" i="3" s="1"/>
  <c r="T409" i="3"/>
  <c r="S411" i="3"/>
  <c r="P412" i="3"/>
  <c r="Q411" i="3"/>
  <c r="AG381" i="3"/>
  <c r="AH381" i="3" s="1"/>
  <c r="AF382" i="3"/>
  <c r="AI381" i="3"/>
  <c r="O120" i="2" a="1"/>
  <c r="I120" i="2" a="1"/>
  <c r="I120" i="2" l="1"/>
  <c r="O120" i="2"/>
  <c r="T410" i="3"/>
  <c r="R411" i="3"/>
  <c r="U411" i="3" s="1"/>
  <c r="AG382" i="3"/>
  <c r="AH382" i="3" s="1"/>
  <c r="AF383" i="3"/>
  <c r="AI382" i="3"/>
  <c r="S412" i="3"/>
  <c r="P413" i="3"/>
  <c r="Q412" i="3"/>
  <c r="I121" i="2" a="1"/>
  <c r="O121" i="2" a="1"/>
  <c r="O121" i="2" l="1"/>
  <c r="I121" i="2"/>
  <c r="T411" i="3"/>
  <c r="R412" i="3"/>
  <c r="U412" i="3" s="1"/>
  <c r="S413" i="3"/>
  <c r="Q413" i="3"/>
  <c r="P414" i="3"/>
  <c r="AG383" i="3"/>
  <c r="AH383" i="3" s="1"/>
  <c r="AF384" i="3"/>
  <c r="AI383" i="3"/>
  <c r="O122" i="2" a="1"/>
  <c r="I122" i="2" a="1"/>
  <c r="I122" i="2" l="1"/>
  <c r="O122" i="2"/>
  <c r="T412" i="3"/>
  <c r="R413" i="3"/>
  <c r="U413" i="3" s="1"/>
  <c r="AI384" i="3"/>
  <c r="AF385" i="3"/>
  <c r="AG384" i="3"/>
  <c r="AH384" i="3" s="1"/>
  <c r="S414" i="3"/>
  <c r="Q414" i="3"/>
  <c r="P415" i="3"/>
  <c r="I123" i="2" a="1"/>
  <c r="O123" i="2" a="1"/>
  <c r="O123" i="2" l="1"/>
  <c r="I123" i="2"/>
  <c r="R414" i="3"/>
  <c r="U414" i="3" s="1"/>
  <c r="T413" i="3"/>
  <c r="AG385" i="3"/>
  <c r="AH385" i="3" s="1"/>
  <c r="AI385" i="3"/>
  <c r="AF386" i="3"/>
  <c r="S415" i="3"/>
  <c r="Q415" i="3"/>
  <c r="P416" i="3"/>
  <c r="I124" i="2" a="1"/>
  <c r="O124" i="2" a="1"/>
  <c r="I124" i="2" l="1"/>
  <c r="O124" i="2"/>
  <c r="T414" i="3"/>
  <c r="R415" i="3"/>
  <c r="U415" i="3" s="1"/>
  <c r="S416" i="3"/>
  <c r="Q416" i="3"/>
  <c r="P417" i="3"/>
  <c r="AG386" i="3"/>
  <c r="AH386" i="3" s="1"/>
  <c r="AI386" i="3"/>
  <c r="AF387" i="3"/>
  <c r="I125" i="2" a="1"/>
  <c r="O125" i="2" a="1"/>
  <c r="O125" i="2" l="1"/>
  <c r="I125" i="2"/>
  <c r="T415" i="3"/>
  <c r="R416" i="3"/>
  <c r="U416" i="3" s="1"/>
  <c r="S417" i="3"/>
  <c r="P418" i="3"/>
  <c r="Q417" i="3"/>
  <c r="AG387" i="3"/>
  <c r="AH387" i="3" s="1"/>
  <c r="AI387" i="3"/>
  <c r="AF388" i="3"/>
  <c r="O126" i="2" a="1"/>
  <c r="I126" i="2" a="1"/>
  <c r="I126" i="2" l="1"/>
  <c r="O126" i="2"/>
  <c r="R417" i="3"/>
  <c r="U417" i="3" s="1"/>
  <c r="T416" i="3"/>
  <c r="S418" i="3"/>
  <c r="P419" i="3"/>
  <c r="Q418" i="3"/>
  <c r="AG388" i="3"/>
  <c r="AH388" i="3" s="1"/>
  <c r="AF389" i="3"/>
  <c r="AI388" i="3"/>
  <c r="O127" i="2" a="1"/>
  <c r="I127" i="2" a="1"/>
  <c r="O127" i="2" l="1"/>
  <c r="I127" i="2"/>
  <c r="T417" i="3"/>
  <c r="R418" i="3"/>
  <c r="U418" i="3" s="1"/>
  <c r="AF390" i="3"/>
  <c r="AI389" i="3"/>
  <c r="AG389" i="3"/>
  <c r="AH389" i="3" s="1"/>
  <c r="S419" i="3"/>
  <c r="P420" i="3"/>
  <c r="Q419" i="3"/>
  <c r="O128" i="2" a="1"/>
  <c r="I128" i="2" a="1"/>
  <c r="I128" i="2" l="1"/>
  <c r="O128" i="2"/>
  <c r="T418" i="3"/>
  <c r="R419" i="3"/>
  <c r="U419" i="3" s="1"/>
  <c r="S420" i="3"/>
  <c r="P421" i="3"/>
  <c r="Q420" i="3"/>
  <c r="AF391" i="3"/>
  <c r="AG390" i="3"/>
  <c r="AH390" i="3" s="1"/>
  <c r="AI390" i="3"/>
  <c r="O129" i="2" a="1"/>
  <c r="I129" i="2" a="1"/>
  <c r="O129" i="2" l="1"/>
  <c r="I129" i="2"/>
  <c r="T419" i="3"/>
  <c r="R420" i="3"/>
  <c r="U420" i="3" s="1"/>
  <c r="AF392" i="3"/>
  <c r="AI391" i="3"/>
  <c r="AG391" i="3"/>
  <c r="AH391" i="3" s="1"/>
  <c r="S421" i="3"/>
  <c r="P422" i="3"/>
  <c r="Q421" i="3"/>
  <c r="O130" i="2" a="1"/>
  <c r="I130" i="2" a="1"/>
  <c r="I130" i="2" l="1"/>
  <c r="O130" i="2"/>
  <c r="T420" i="3"/>
  <c r="R421" i="3"/>
  <c r="U421" i="3" s="1"/>
  <c r="S422" i="3"/>
  <c r="Q422" i="3"/>
  <c r="P423" i="3"/>
  <c r="AF393" i="3"/>
  <c r="AI392" i="3"/>
  <c r="AG392" i="3"/>
  <c r="AH392" i="3" s="1"/>
  <c r="I131" i="2" a="1"/>
  <c r="O131" i="2" a="1"/>
  <c r="O131" i="2" l="1"/>
  <c r="I131" i="2"/>
  <c r="T421" i="3"/>
  <c r="R422" i="3"/>
  <c r="U422" i="3" s="1"/>
  <c r="AI393" i="3"/>
  <c r="AF394" i="3"/>
  <c r="AG393" i="3"/>
  <c r="AH393" i="3" s="1"/>
  <c r="S423" i="3"/>
  <c r="Q423" i="3"/>
  <c r="P424" i="3"/>
  <c r="O132" i="2" a="1"/>
  <c r="I132" i="2" a="1"/>
  <c r="I132" i="2" l="1"/>
  <c r="O132" i="2"/>
  <c r="T422" i="3"/>
  <c r="R423" i="3"/>
  <c r="U423" i="3" s="1"/>
  <c r="AG394" i="3"/>
  <c r="AH394" i="3" s="1"/>
  <c r="AI394" i="3"/>
  <c r="AF395" i="3"/>
  <c r="S424" i="3"/>
  <c r="Q424" i="3"/>
  <c r="P425" i="3"/>
  <c r="I133" i="2" a="1"/>
  <c r="O133" i="2" a="1"/>
  <c r="O133" i="2" l="1"/>
  <c r="I133" i="2"/>
  <c r="T423" i="3"/>
  <c r="R424" i="3"/>
  <c r="U424" i="3" s="1"/>
  <c r="S425" i="3"/>
  <c r="P426" i="3"/>
  <c r="Q425" i="3"/>
  <c r="AG395" i="3"/>
  <c r="AH395" i="3" s="1"/>
  <c r="AF396" i="3"/>
  <c r="AI395" i="3"/>
  <c r="O134" i="2" a="1"/>
  <c r="I134" i="2" a="1"/>
  <c r="I134" i="2" l="1"/>
  <c r="O134" i="2"/>
  <c r="T424" i="3"/>
  <c r="R425" i="3"/>
  <c r="U425" i="3" s="1"/>
  <c r="AF397" i="3"/>
  <c r="AG396" i="3"/>
  <c r="AH396" i="3" s="1"/>
  <c r="AI396" i="3"/>
  <c r="S426" i="3"/>
  <c r="P427" i="3"/>
  <c r="Q426" i="3"/>
  <c r="I135" i="2" a="1"/>
  <c r="O135" i="2" a="1"/>
  <c r="O135" i="2" l="1"/>
  <c r="I135" i="2"/>
  <c r="R426" i="3"/>
  <c r="U426" i="3" s="1"/>
  <c r="T425" i="3"/>
  <c r="S427" i="3"/>
  <c r="Q427" i="3"/>
  <c r="P428" i="3"/>
  <c r="AI397" i="3"/>
  <c r="AF398" i="3"/>
  <c r="AG397" i="3"/>
  <c r="AH397" i="3" s="1"/>
  <c r="O136" i="2" a="1"/>
  <c r="I136" i="2" a="1"/>
  <c r="I136" i="2" l="1"/>
  <c r="O136" i="2"/>
  <c r="T426" i="3"/>
  <c r="R427" i="3"/>
  <c r="U427" i="3" s="1"/>
  <c r="AF399" i="3"/>
  <c r="AI398" i="3"/>
  <c r="AG398" i="3"/>
  <c r="AH398" i="3" s="1"/>
  <c r="S428" i="3"/>
  <c r="P429" i="3"/>
  <c r="Q428" i="3"/>
  <c r="I137" i="2" a="1"/>
  <c r="O137" i="2" a="1"/>
  <c r="O137" i="2" l="1"/>
  <c r="I137" i="2"/>
  <c r="T427" i="3"/>
  <c r="R428" i="3"/>
  <c r="U428" i="3" s="1"/>
  <c r="S429" i="3"/>
  <c r="P430" i="3"/>
  <c r="Q429" i="3"/>
  <c r="AG399" i="3"/>
  <c r="AH399" i="3" s="1"/>
  <c r="AF400" i="3"/>
  <c r="AI399" i="3"/>
  <c r="O138" i="2" a="1"/>
  <c r="I138" i="2" a="1"/>
  <c r="I138" i="2" l="1"/>
  <c r="O138" i="2"/>
  <c r="T428" i="3"/>
  <c r="R429" i="3"/>
  <c r="U429" i="3" s="1"/>
  <c r="AI400" i="3"/>
  <c r="AG400" i="3"/>
  <c r="AH400" i="3" s="1"/>
  <c r="AF401" i="3"/>
  <c r="S430" i="3"/>
  <c r="Q430" i="3"/>
  <c r="P431" i="3"/>
  <c r="I139" i="2" a="1"/>
  <c r="O139" i="2" a="1"/>
  <c r="O139" i="2" l="1"/>
  <c r="I139" i="2"/>
  <c r="T429" i="3"/>
  <c r="R430" i="3"/>
  <c r="U430" i="3" s="1"/>
  <c r="S431" i="3"/>
  <c r="P432" i="3"/>
  <c r="Q431" i="3"/>
  <c r="AI401" i="3"/>
  <c r="AF402" i="3"/>
  <c r="AG401" i="3"/>
  <c r="AH401" i="3" s="1"/>
  <c r="O140" i="2" a="1"/>
  <c r="I140" i="2" a="1"/>
  <c r="I140" i="2" l="1"/>
  <c r="O140" i="2"/>
  <c r="T430" i="3"/>
  <c r="R431" i="3"/>
  <c r="U431" i="3" s="1"/>
  <c r="AI402" i="3"/>
  <c r="AG402" i="3"/>
  <c r="AH402" i="3" s="1"/>
  <c r="AF403" i="3"/>
  <c r="S432" i="3"/>
  <c r="P433" i="3"/>
  <c r="Q432" i="3"/>
  <c r="I141" i="2" a="1"/>
  <c r="O141" i="2" a="1"/>
  <c r="O141" i="2" l="1"/>
  <c r="I141" i="2"/>
  <c r="R432" i="3"/>
  <c r="U432" i="3" s="1"/>
  <c r="T431" i="3"/>
  <c r="AF404" i="3"/>
  <c r="AG403" i="3"/>
  <c r="AH403" i="3" s="1"/>
  <c r="AI403" i="3"/>
  <c r="S433" i="3"/>
  <c r="P434" i="3"/>
  <c r="Q433" i="3"/>
  <c r="O142" i="2" a="1"/>
  <c r="I142" i="2" a="1"/>
  <c r="I142" i="2" l="1"/>
  <c r="O142" i="2"/>
  <c r="R433" i="3"/>
  <c r="U433" i="3" s="1"/>
  <c r="T432" i="3"/>
  <c r="S434" i="3"/>
  <c r="P435" i="3"/>
  <c r="Q434" i="3"/>
  <c r="AF405" i="3"/>
  <c r="AG404" i="3"/>
  <c r="AH404" i="3" s="1"/>
  <c r="AI404" i="3"/>
  <c r="I143" i="2" a="1"/>
  <c r="O143" i="2" a="1"/>
  <c r="O143" i="2" l="1"/>
  <c r="I143" i="2"/>
  <c r="T433" i="3"/>
  <c r="R434" i="3"/>
  <c r="U434" i="3" s="1"/>
  <c r="AI405" i="3"/>
  <c r="AG405" i="3"/>
  <c r="AH405" i="3" s="1"/>
  <c r="AF406" i="3"/>
  <c r="S435" i="3"/>
  <c r="Q435" i="3"/>
  <c r="P436" i="3"/>
  <c r="O144" i="2" a="1"/>
  <c r="I144" i="2" a="1"/>
  <c r="I144" i="2" l="1"/>
  <c r="O144" i="2"/>
  <c r="T434" i="3"/>
  <c r="R435" i="3"/>
  <c r="U435" i="3" s="1"/>
  <c r="AF407" i="3"/>
  <c r="AI406" i="3"/>
  <c r="AG406" i="3"/>
  <c r="AH406" i="3" s="1"/>
  <c r="S436" i="3"/>
  <c r="Q436" i="3"/>
  <c r="P437" i="3"/>
  <c r="I145" i="2" a="1"/>
  <c r="O145" i="2" a="1"/>
  <c r="O145" i="2" l="1"/>
  <c r="I145" i="2"/>
  <c r="R436" i="3"/>
  <c r="U436" i="3" s="1"/>
  <c r="T435" i="3"/>
  <c r="S437" i="3"/>
  <c r="Q437" i="3"/>
  <c r="P438" i="3"/>
  <c r="AG407" i="3"/>
  <c r="AH407" i="3" s="1"/>
  <c r="AF408" i="3"/>
  <c r="AI407" i="3"/>
  <c r="O146" i="2" a="1"/>
  <c r="I146" i="2" a="1"/>
  <c r="I146" i="2" l="1"/>
  <c r="O146" i="2"/>
  <c r="T436" i="3"/>
  <c r="R437" i="3"/>
  <c r="U437" i="3" s="1"/>
  <c r="AF409" i="3"/>
  <c r="AG408" i="3"/>
  <c r="AH408" i="3" s="1"/>
  <c r="AI408" i="3"/>
  <c r="S438" i="3"/>
  <c r="P439" i="3"/>
  <c r="Q438" i="3"/>
  <c r="I147" i="2" a="1"/>
  <c r="O147" i="2" a="1"/>
  <c r="O147" i="2" l="1"/>
  <c r="I147" i="2"/>
  <c r="T437" i="3"/>
  <c r="R438" i="3"/>
  <c r="U438" i="3" s="1"/>
  <c r="AF410" i="3"/>
  <c r="AG409" i="3"/>
  <c r="AH409" i="3" s="1"/>
  <c r="AI409" i="3"/>
  <c r="S439" i="3"/>
  <c r="P440" i="3"/>
  <c r="Q439" i="3"/>
  <c r="O148" i="2" a="1"/>
  <c r="I148" i="2" a="1"/>
  <c r="I148" i="2" l="1"/>
  <c r="O148" i="2"/>
  <c r="T438" i="3"/>
  <c r="R439" i="3"/>
  <c r="U439" i="3" s="1"/>
  <c r="S440" i="3"/>
  <c r="Q440" i="3"/>
  <c r="P441" i="3"/>
  <c r="AF411" i="3"/>
  <c r="AG410" i="3"/>
  <c r="AH410" i="3" s="1"/>
  <c r="AI410" i="3"/>
  <c r="I149" i="2" a="1"/>
  <c r="O149" i="2" a="1"/>
  <c r="O149" i="2" l="1"/>
  <c r="I149" i="2"/>
  <c r="T439" i="3"/>
  <c r="R440" i="3"/>
  <c r="U440" i="3" s="1"/>
  <c r="AI411" i="3"/>
  <c r="AG411" i="3"/>
  <c r="AH411" i="3" s="1"/>
  <c r="AF412" i="3"/>
  <c r="S441" i="3"/>
  <c r="P442" i="3"/>
  <c r="Q441" i="3"/>
  <c r="I150" i="2" a="1"/>
  <c r="O150" i="2" a="1"/>
  <c r="I150" i="2" l="1"/>
  <c r="O150" i="2"/>
  <c r="T440" i="3"/>
  <c r="R441" i="3"/>
  <c r="U441" i="3" s="1"/>
  <c r="S442" i="3"/>
  <c r="P443" i="3"/>
  <c r="Q442" i="3"/>
  <c r="AF413" i="3"/>
  <c r="AI412" i="3"/>
  <c r="AG412" i="3"/>
  <c r="AH412" i="3" s="1"/>
  <c r="O151" i="2" a="1"/>
  <c r="I151" i="2" a="1"/>
  <c r="O151" i="2" l="1"/>
  <c r="I151" i="2"/>
  <c r="T441" i="3"/>
  <c r="R442" i="3"/>
  <c r="U442" i="3" s="1"/>
  <c r="AG413" i="3"/>
  <c r="AH413" i="3" s="1"/>
  <c r="AF414" i="3"/>
  <c r="AI413" i="3"/>
  <c r="S443" i="3"/>
  <c r="Q443" i="3"/>
  <c r="P444" i="3"/>
  <c r="I152" i="2" a="1"/>
  <c r="O152" i="2" a="1"/>
  <c r="I152" i="2" l="1"/>
  <c r="O152" i="2"/>
  <c r="R443" i="3"/>
  <c r="U443" i="3" s="1"/>
  <c r="T442" i="3"/>
  <c r="S444" i="3"/>
  <c r="Q444" i="3"/>
  <c r="P445" i="3"/>
  <c r="AI414" i="3"/>
  <c r="AG414" i="3"/>
  <c r="AH414" i="3" s="1"/>
  <c r="AF415" i="3"/>
  <c r="O153" i="2" a="1"/>
  <c r="I153" i="2" a="1"/>
  <c r="O153" i="2" l="1"/>
  <c r="I153" i="2"/>
  <c r="T443" i="3"/>
  <c r="R444" i="3"/>
  <c r="U444" i="3" s="1"/>
  <c r="S445" i="3"/>
  <c r="P446" i="3"/>
  <c r="Q445" i="3"/>
  <c r="AG415" i="3"/>
  <c r="AH415" i="3" s="1"/>
  <c r="AF416" i="3"/>
  <c r="AI415" i="3"/>
  <c r="O154" i="2" a="1"/>
  <c r="I154" i="2" a="1"/>
  <c r="I154" i="2" l="1"/>
  <c r="O154" i="2"/>
  <c r="T444" i="3"/>
  <c r="R445" i="3"/>
  <c r="U445" i="3" s="1"/>
  <c r="S446" i="3"/>
  <c r="Q446" i="3"/>
  <c r="P447" i="3"/>
  <c r="AF417" i="3"/>
  <c r="AG416" i="3"/>
  <c r="AH416" i="3" s="1"/>
  <c r="AI416" i="3"/>
  <c r="I155" i="2" a="1"/>
  <c r="O155" i="2" a="1"/>
  <c r="O155" i="2" l="1"/>
  <c r="I155" i="2"/>
  <c r="T445" i="3"/>
  <c r="R446" i="3"/>
  <c r="U446" i="3" s="1"/>
  <c r="AF418" i="3"/>
  <c r="AG417" i="3"/>
  <c r="AH417" i="3" s="1"/>
  <c r="AI417" i="3"/>
  <c r="S447" i="3"/>
  <c r="P448" i="3"/>
  <c r="Q447" i="3"/>
  <c r="O156" i="2" a="1"/>
  <c r="I156" i="2" a="1"/>
  <c r="I156" i="2" l="1"/>
  <c r="O156" i="2"/>
  <c r="R447" i="3"/>
  <c r="U447" i="3" s="1"/>
  <c r="T446" i="3"/>
  <c r="S448" i="3"/>
  <c r="Q448" i="3"/>
  <c r="P449" i="3"/>
  <c r="AF419" i="3"/>
  <c r="AI418" i="3"/>
  <c r="AG418" i="3"/>
  <c r="AH418" i="3" s="1"/>
  <c r="O157" i="2" a="1"/>
  <c r="I157" i="2" a="1"/>
  <c r="O157" i="2" l="1"/>
  <c r="I157" i="2"/>
  <c r="T447" i="3"/>
  <c r="R448" i="3"/>
  <c r="U448" i="3" s="1"/>
  <c r="AF420" i="3"/>
  <c r="AI419" i="3"/>
  <c r="AG419" i="3"/>
  <c r="AH419" i="3" s="1"/>
  <c r="S449" i="3"/>
  <c r="Q449" i="3"/>
  <c r="P450" i="3"/>
  <c r="I158" i="2" a="1"/>
  <c r="O158" i="2" a="1"/>
  <c r="I158" i="2" l="1"/>
  <c r="O158" i="2"/>
  <c r="R449" i="3"/>
  <c r="U449" i="3" s="1"/>
  <c r="T448" i="3"/>
  <c r="S450" i="3"/>
  <c r="Q450" i="3"/>
  <c r="P451" i="3"/>
  <c r="AI420" i="3"/>
  <c r="AF421" i="3"/>
  <c r="AG420" i="3"/>
  <c r="AH420" i="3" s="1"/>
  <c r="O159" i="2" a="1"/>
  <c r="I159" i="2" a="1"/>
  <c r="O159" i="2" l="1"/>
  <c r="I159" i="2"/>
  <c r="T449" i="3"/>
  <c r="R450" i="3"/>
  <c r="U450" i="3" s="1"/>
  <c r="AF422" i="3"/>
  <c r="AG421" i="3"/>
  <c r="AH421" i="3" s="1"/>
  <c r="AI421" i="3"/>
  <c r="S451" i="3"/>
  <c r="Q451" i="3"/>
  <c r="P452" i="3"/>
  <c r="I160" i="2" a="1"/>
  <c r="O160" i="2" a="1"/>
  <c r="O160" i="2" l="1"/>
  <c r="I160" i="2"/>
  <c r="R451" i="3"/>
  <c r="U451" i="3" s="1"/>
  <c r="T450" i="3"/>
  <c r="S452" i="3"/>
  <c r="Q452" i="3"/>
  <c r="P453" i="3"/>
  <c r="AI422" i="3"/>
  <c r="AF423" i="3"/>
  <c r="AG422" i="3"/>
  <c r="AH422" i="3" s="1"/>
  <c r="O161" i="2" a="1"/>
  <c r="I161" i="2" a="1"/>
  <c r="O161" i="2" l="1"/>
  <c r="I161" i="2"/>
  <c r="R452" i="3"/>
  <c r="U452" i="3" s="1"/>
  <c r="T451" i="3"/>
  <c r="AI423" i="3"/>
  <c r="AF424" i="3"/>
  <c r="AG423" i="3"/>
  <c r="AH423" i="3" s="1"/>
  <c r="S453" i="3"/>
  <c r="Q453" i="3"/>
  <c r="P454" i="3"/>
  <c r="O162" i="2" a="1"/>
  <c r="I162" i="2" a="1"/>
  <c r="I162" i="2" l="1"/>
  <c r="O162" i="2"/>
  <c r="R453" i="3"/>
  <c r="U453" i="3" s="1"/>
  <c r="T452" i="3"/>
  <c r="AG424" i="3"/>
  <c r="AH424" i="3" s="1"/>
  <c r="AF425" i="3"/>
  <c r="AI424" i="3"/>
  <c r="S454" i="3"/>
  <c r="Q454" i="3"/>
  <c r="P455" i="3"/>
  <c r="I163" i="2" a="1"/>
  <c r="O163" i="2" a="1"/>
  <c r="O163" i="2" l="1"/>
  <c r="I163" i="2"/>
  <c r="R454" i="3"/>
  <c r="U454" i="3" s="1"/>
  <c r="T453" i="3"/>
  <c r="S455" i="3"/>
  <c r="Q455" i="3"/>
  <c r="P456" i="3"/>
  <c r="AG425" i="3"/>
  <c r="AH425" i="3" s="1"/>
  <c r="AF426" i="3"/>
  <c r="AI425" i="3"/>
  <c r="I164" i="2" a="1"/>
  <c r="O164" i="2" a="1"/>
  <c r="I164" i="2" l="1"/>
  <c r="O164" i="2"/>
  <c r="T454" i="3"/>
  <c r="R455" i="3"/>
  <c r="U455" i="3" s="1"/>
  <c r="AF427" i="3"/>
  <c r="AI426" i="3"/>
  <c r="AG426" i="3"/>
  <c r="AH426" i="3" s="1"/>
  <c r="S456" i="3"/>
  <c r="Q456" i="3"/>
  <c r="P457" i="3"/>
  <c r="O165" i="2" a="1"/>
  <c r="I165" i="2" a="1"/>
  <c r="O165" i="2" l="1"/>
  <c r="I165" i="2"/>
  <c r="R456" i="3"/>
  <c r="U456" i="3" s="1"/>
  <c r="T455" i="3"/>
  <c r="S457" i="3"/>
  <c r="P458" i="3"/>
  <c r="Q457" i="3"/>
  <c r="AG427" i="3"/>
  <c r="AH427" i="3" s="1"/>
  <c r="AI427" i="3"/>
  <c r="AF428" i="3"/>
  <c r="I166" i="2" a="1"/>
  <c r="O166" i="2" a="1"/>
  <c r="I166" i="2" l="1"/>
  <c r="O166" i="2"/>
  <c r="T456" i="3"/>
  <c r="R457" i="3"/>
  <c r="U457" i="3" s="1"/>
  <c r="S458" i="3"/>
  <c r="Q458" i="3"/>
  <c r="P459" i="3"/>
  <c r="AF429" i="3"/>
  <c r="AG428" i="3"/>
  <c r="AH428" i="3" s="1"/>
  <c r="AI428" i="3"/>
  <c r="I167" i="2" a="1"/>
  <c r="O167" i="2" a="1"/>
  <c r="O167" i="2" l="1"/>
  <c r="I167" i="2"/>
  <c r="T457" i="3"/>
  <c r="R458" i="3"/>
  <c r="U458" i="3" s="1"/>
  <c r="S459" i="3"/>
  <c r="P460" i="3"/>
  <c r="Q459" i="3"/>
  <c r="AI429" i="3"/>
  <c r="AG429" i="3"/>
  <c r="AH429" i="3" s="1"/>
  <c r="AF430" i="3"/>
  <c r="I168" i="2" a="1"/>
  <c r="O168" i="2" a="1"/>
  <c r="I168" i="2" l="1"/>
  <c r="O168" i="2"/>
  <c r="T458" i="3"/>
  <c r="R459" i="3"/>
  <c r="U459" i="3" s="1"/>
  <c r="AI430" i="3"/>
  <c r="AG430" i="3"/>
  <c r="AH430" i="3" s="1"/>
  <c r="AF431" i="3"/>
  <c r="S460" i="3"/>
  <c r="Q460" i="3"/>
  <c r="P461" i="3"/>
  <c r="O169" i="2" a="1"/>
  <c r="I169" i="2" a="1"/>
  <c r="O169" i="2" l="1"/>
  <c r="I169" i="2"/>
  <c r="T459" i="3"/>
  <c r="R460" i="3"/>
  <c r="U460" i="3" s="1"/>
  <c r="AF432" i="3"/>
  <c r="AI431" i="3"/>
  <c r="AG431" i="3"/>
  <c r="AH431" i="3" s="1"/>
  <c r="S461" i="3"/>
  <c r="Q461" i="3"/>
  <c r="P462" i="3"/>
  <c r="I170" i="2" a="1"/>
  <c r="O170" i="2" a="1"/>
  <c r="I170" i="2" l="1"/>
  <c r="O170" i="2"/>
  <c r="R461" i="3"/>
  <c r="U461" i="3" s="1"/>
  <c r="T460" i="3"/>
  <c r="S462" i="3"/>
  <c r="Q462" i="3"/>
  <c r="P463" i="3"/>
  <c r="AG432" i="3"/>
  <c r="AH432" i="3" s="1"/>
  <c r="AI432" i="3"/>
  <c r="AF433" i="3"/>
  <c r="O171" i="2" a="1"/>
  <c r="I171" i="2" a="1"/>
  <c r="O171" i="2" l="1"/>
  <c r="I171" i="2"/>
  <c r="T461" i="3"/>
  <c r="R462" i="3"/>
  <c r="U462" i="3" s="1"/>
  <c r="S463" i="3"/>
  <c r="P464" i="3"/>
  <c r="Q463" i="3"/>
  <c r="AG433" i="3"/>
  <c r="AH433" i="3" s="1"/>
  <c r="AI433" i="3"/>
  <c r="AF434" i="3"/>
  <c r="I172" i="2" a="1"/>
  <c r="O172" i="2" a="1"/>
  <c r="O172" i="2" l="1"/>
  <c r="I172" i="2"/>
  <c r="T462" i="3"/>
  <c r="R463" i="3"/>
  <c r="U463" i="3" s="1"/>
  <c r="AG434" i="3"/>
  <c r="AH434" i="3" s="1"/>
  <c r="AF435" i="3"/>
  <c r="AI434" i="3"/>
  <c r="S464" i="3"/>
  <c r="P465" i="3"/>
  <c r="Q464" i="3"/>
  <c r="I173" i="2" a="1"/>
  <c r="O173" i="2" a="1"/>
  <c r="O173" i="2" l="1"/>
  <c r="I173" i="2"/>
  <c r="R464" i="3"/>
  <c r="U464" i="3" s="1"/>
  <c r="T463" i="3"/>
  <c r="S465" i="3"/>
  <c r="P466" i="3"/>
  <c r="Q465" i="3"/>
  <c r="AF436" i="3"/>
  <c r="AG435" i="3"/>
  <c r="AH435" i="3" s="1"/>
  <c r="AI435" i="3"/>
  <c r="O174" i="2" a="1"/>
  <c r="I174" i="2" a="1"/>
  <c r="I174" i="2" l="1"/>
  <c r="O174" i="2"/>
  <c r="T464" i="3"/>
  <c r="R465" i="3"/>
  <c r="U465" i="3" s="1"/>
  <c r="AG436" i="3"/>
  <c r="AH436" i="3" s="1"/>
  <c r="AF437" i="3"/>
  <c r="AI436" i="3"/>
  <c r="S466" i="3"/>
  <c r="Q466" i="3"/>
  <c r="P467" i="3"/>
  <c r="I175" i="2" a="1"/>
  <c r="O175" i="2" a="1"/>
  <c r="O175" i="2" l="1"/>
  <c r="I175" i="2"/>
  <c r="T465" i="3"/>
  <c r="R466" i="3"/>
  <c r="U466" i="3" s="1"/>
  <c r="S467" i="3"/>
  <c r="P468" i="3"/>
  <c r="Q467" i="3"/>
  <c r="AF438" i="3"/>
  <c r="AI437" i="3"/>
  <c r="AG437" i="3"/>
  <c r="AH437" i="3" s="1"/>
  <c r="O176" i="2" a="1"/>
  <c r="I176" i="2" a="1"/>
  <c r="O176" i="2" l="1"/>
  <c r="I176" i="2"/>
  <c r="T466" i="3"/>
  <c r="R467" i="3"/>
  <c r="U467" i="3" s="1"/>
  <c r="AF439" i="3"/>
  <c r="AI438" i="3"/>
  <c r="AG438" i="3"/>
  <c r="AH438" i="3" s="1"/>
  <c r="S468" i="3"/>
  <c r="Q468" i="3"/>
  <c r="P469" i="3"/>
  <c r="O177" i="2" a="1"/>
  <c r="I177" i="2" a="1"/>
  <c r="O177" i="2" l="1"/>
  <c r="I177" i="2"/>
  <c r="T467" i="3"/>
  <c r="R468" i="3"/>
  <c r="U468" i="3" s="1"/>
  <c r="S469" i="3"/>
  <c r="P470" i="3"/>
  <c r="Q469" i="3"/>
  <c r="AI439" i="3"/>
  <c r="AG439" i="3"/>
  <c r="AH439" i="3" s="1"/>
  <c r="AF440" i="3"/>
  <c r="O178" i="2" a="1"/>
  <c r="I178" i="2" a="1"/>
  <c r="I178" i="2" l="1"/>
  <c r="O178" i="2"/>
  <c r="R469" i="3"/>
  <c r="U469" i="3" s="1"/>
  <c r="T468" i="3"/>
  <c r="AG440" i="3"/>
  <c r="AH440" i="3" s="1"/>
  <c r="AI440" i="3"/>
  <c r="AF441" i="3"/>
  <c r="S470" i="3"/>
  <c r="P471" i="3"/>
  <c r="Q470" i="3"/>
  <c r="I179" i="2" a="1"/>
  <c r="O179" i="2" a="1"/>
  <c r="O179" i="2" l="1"/>
  <c r="I179" i="2"/>
  <c r="R470" i="3"/>
  <c r="U470" i="3" s="1"/>
  <c r="T469" i="3"/>
  <c r="S471" i="3"/>
  <c r="Q471" i="3"/>
  <c r="P472" i="3"/>
  <c r="AG441" i="3"/>
  <c r="AH441" i="3" s="1"/>
  <c r="AF442" i="3"/>
  <c r="AI441" i="3"/>
  <c r="O180" i="2" a="1"/>
  <c r="I180" i="2" a="1"/>
  <c r="I180" i="2" l="1"/>
  <c r="O180" i="2"/>
  <c r="T470" i="3"/>
  <c r="R471" i="3"/>
  <c r="U471" i="3" s="1"/>
  <c r="AF443" i="3"/>
  <c r="AI442" i="3"/>
  <c r="AG442" i="3"/>
  <c r="AH442" i="3" s="1"/>
  <c r="S472" i="3"/>
  <c r="P473" i="3"/>
  <c r="Q472" i="3"/>
  <c r="I181" i="2" a="1"/>
  <c r="O181" i="2" a="1"/>
  <c r="I181" i="2" l="1"/>
  <c r="O181" i="2"/>
  <c r="R472" i="3"/>
  <c r="U472" i="3" s="1"/>
  <c r="T471" i="3"/>
  <c r="S473" i="3"/>
  <c r="P474" i="3"/>
  <c r="Q473" i="3"/>
  <c r="AI443" i="3"/>
  <c r="AG443" i="3"/>
  <c r="AH443" i="3" s="1"/>
  <c r="AF444" i="3"/>
  <c r="I182" i="2" a="1"/>
  <c r="O182" i="2" a="1"/>
  <c r="I182" i="2" l="1"/>
  <c r="O182" i="2"/>
  <c r="T472" i="3"/>
  <c r="R473" i="3"/>
  <c r="U473" i="3" s="1"/>
  <c r="S474" i="3"/>
  <c r="Q474" i="3"/>
  <c r="P475" i="3"/>
  <c r="AG444" i="3"/>
  <c r="AH444" i="3" s="1"/>
  <c r="AI444" i="3"/>
  <c r="AF445" i="3"/>
  <c r="O183" i="2" a="1"/>
  <c r="I183" i="2" a="1"/>
  <c r="O183" i="2" l="1"/>
  <c r="I183" i="2"/>
  <c r="T473" i="3"/>
  <c r="R474" i="3"/>
  <c r="U474" i="3" s="1"/>
  <c r="S475" i="3"/>
  <c r="Q475" i="3"/>
  <c r="P476" i="3"/>
  <c r="AF446" i="3"/>
  <c r="AG445" i="3"/>
  <c r="AH445" i="3" s="1"/>
  <c r="AI445" i="3"/>
  <c r="O184" i="2" a="1"/>
  <c r="I184" i="2" a="1"/>
  <c r="I184" i="2" l="1"/>
  <c r="O184" i="2"/>
  <c r="T474" i="3"/>
  <c r="R475" i="3"/>
  <c r="U475" i="3" s="1"/>
  <c r="AG446" i="3"/>
  <c r="AH446" i="3" s="1"/>
  <c r="AF447" i="3"/>
  <c r="AI446" i="3"/>
  <c r="S476" i="3"/>
  <c r="Q476" i="3"/>
  <c r="P477" i="3"/>
  <c r="I185" i="2" a="1"/>
  <c r="O185" i="2" a="1"/>
  <c r="O185" i="2" l="1"/>
  <c r="I185" i="2"/>
  <c r="T475" i="3"/>
  <c r="R476" i="3"/>
  <c r="U476" i="3" s="1"/>
  <c r="S477" i="3"/>
  <c r="Q477" i="3"/>
  <c r="P478" i="3"/>
  <c r="AG447" i="3"/>
  <c r="AH447" i="3" s="1"/>
  <c r="AF448" i="3"/>
  <c r="AI447" i="3"/>
  <c r="O186" i="2" a="1"/>
  <c r="I186" i="2" a="1"/>
  <c r="I186" i="2" l="1"/>
  <c r="O186" i="2"/>
  <c r="T476" i="3"/>
  <c r="R477" i="3"/>
  <c r="U477" i="3" s="1"/>
  <c r="AF449" i="3"/>
  <c r="AG448" i="3"/>
  <c r="AH448" i="3" s="1"/>
  <c r="AI448" i="3"/>
  <c r="S478" i="3"/>
  <c r="P479" i="3"/>
  <c r="Q478" i="3"/>
  <c r="I187" i="2" a="1"/>
  <c r="O187" i="2" a="1"/>
  <c r="O187" i="2" l="1"/>
  <c r="I187" i="2"/>
  <c r="R478" i="3"/>
  <c r="U478" i="3" s="1"/>
  <c r="T477" i="3"/>
  <c r="S479" i="3"/>
  <c r="Q479" i="3"/>
  <c r="P480" i="3"/>
  <c r="AG449" i="3"/>
  <c r="AH449" i="3" s="1"/>
  <c r="AF450" i="3"/>
  <c r="AI449" i="3"/>
  <c r="O188" i="2" a="1"/>
  <c r="I188" i="2" a="1"/>
  <c r="I188" i="2" l="1"/>
  <c r="O188" i="2"/>
  <c r="T478" i="3"/>
  <c r="R479" i="3"/>
  <c r="U479" i="3" s="1"/>
  <c r="AF451" i="3"/>
  <c r="AI450" i="3"/>
  <c r="AG450" i="3"/>
  <c r="AH450" i="3" s="1"/>
  <c r="S480" i="3"/>
  <c r="Q480" i="3"/>
  <c r="P481" i="3"/>
  <c r="O189" i="2" a="1"/>
  <c r="I189" i="2" a="1"/>
  <c r="O189" i="2" l="1"/>
  <c r="I189" i="2"/>
  <c r="R480" i="3"/>
  <c r="U480" i="3" s="1"/>
  <c r="T479" i="3"/>
  <c r="S481" i="3"/>
  <c r="Q481" i="3"/>
  <c r="P482" i="3"/>
  <c r="AI451" i="3"/>
  <c r="AG451" i="3"/>
  <c r="AH451" i="3" s="1"/>
  <c r="AF452" i="3"/>
  <c r="I190" i="2" a="1"/>
  <c r="O190" i="2" a="1"/>
  <c r="I190" i="2" l="1"/>
  <c r="O190" i="2"/>
  <c r="T480" i="3"/>
  <c r="R481" i="3"/>
  <c r="U481" i="3" s="1"/>
  <c r="AG452" i="3"/>
  <c r="AH452" i="3" s="1"/>
  <c r="AF453" i="3"/>
  <c r="AI452" i="3"/>
  <c r="S482" i="3"/>
  <c r="P483" i="3"/>
  <c r="Q482" i="3"/>
  <c r="O191" i="2" a="1"/>
  <c r="I191" i="2" a="1"/>
  <c r="O191" i="2" l="1"/>
  <c r="I191" i="2"/>
  <c r="R482" i="3"/>
  <c r="U482" i="3" s="1"/>
  <c r="T481" i="3"/>
  <c r="S483" i="3"/>
  <c r="P484" i="3"/>
  <c r="Q483" i="3"/>
  <c r="AG453" i="3"/>
  <c r="AH453" i="3" s="1"/>
  <c r="AI453" i="3"/>
  <c r="AF454" i="3"/>
  <c r="I192" i="2" a="1"/>
  <c r="O192" i="2" a="1"/>
  <c r="I192" i="2" l="1"/>
  <c r="O192" i="2"/>
  <c r="T482" i="3"/>
  <c r="R483" i="3"/>
  <c r="U483" i="3" s="1"/>
  <c r="S484" i="3"/>
  <c r="Q484" i="3"/>
  <c r="P485" i="3"/>
  <c r="AF455" i="3"/>
  <c r="AG454" i="3"/>
  <c r="AH454" i="3" s="1"/>
  <c r="AI454" i="3"/>
  <c r="O193" i="2" a="1"/>
  <c r="I193" i="2" a="1"/>
  <c r="O193" i="2" l="1"/>
  <c r="I193" i="2"/>
  <c r="T483" i="3"/>
  <c r="R484" i="3"/>
  <c r="U484" i="3" s="1"/>
  <c r="AI455" i="3"/>
  <c r="AG455" i="3"/>
  <c r="AH455" i="3" s="1"/>
  <c r="AF456" i="3"/>
  <c r="S485" i="3"/>
  <c r="P486" i="3"/>
  <c r="Q485" i="3"/>
  <c r="U485" i="3" s="1"/>
  <c r="T485" i="3" s="1"/>
  <c r="R195" i="2" a="1"/>
  <c r="U195" i="2" a="1"/>
  <c r="F195" i="2" a="1"/>
  <c r="I194" i="2" a="1"/>
  <c r="L195" i="2" a="1"/>
  <c r="O194" i="2" a="1"/>
  <c r="U194" i="2" a="1"/>
  <c r="I194" i="2" l="1"/>
  <c r="O194" i="2"/>
  <c r="U194" i="2"/>
  <c r="F195" i="2"/>
  <c r="R195" i="2"/>
  <c r="L195" i="2"/>
  <c r="U195" i="2"/>
  <c r="T484" i="3"/>
  <c r="R485" i="3"/>
  <c r="S486" i="3"/>
  <c r="P487" i="3"/>
  <c r="Q486" i="3"/>
  <c r="U486" i="3" s="1"/>
  <c r="T486" i="3" s="1"/>
  <c r="AF457" i="3"/>
  <c r="AG456" i="3"/>
  <c r="AH456" i="3" s="1"/>
  <c r="AI456" i="3"/>
  <c r="F196" i="2" a="1"/>
  <c r="L196" i="2" a="1"/>
  <c r="U196" i="2" a="1"/>
  <c r="R196" i="2" a="1"/>
  <c r="G195" i="2" a="1"/>
  <c r="G195" i="2" l="1"/>
  <c r="U196" i="2"/>
  <c r="R196" i="2"/>
  <c r="L196" i="2"/>
  <c r="F196" i="2"/>
  <c r="R486" i="3"/>
  <c r="AG457" i="3"/>
  <c r="AH457" i="3" s="1"/>
  <c r="AF458" i="3"/>
  <c r="AI457" i="3"/>
  <c r="S487" i="3"/>
  <c r="P488" i="3"/>
  <c r="Q487" i="3"/>
  <c r="G196" i="2" a="1"/>
  <c r="G196" i="2" l="1"/>
  <c r="R487" i="3"/>
  <c r="U487" i="3"/>
  <c r="S488" i="3"/>
  <c r="P489" i="3"/>
  <c r="Q488" i="3"/>
  <c r="U488" i="3" s="1"/>
  <c r="T488" i="3" s="1"/>
  <c r="AI458" i="3"/>
  <c r="AG458" i="3"/>
  <c r="AH458" i="3" s="1"/>
  <c r="AF459" i="3"/>
  <c r="F197" i="2" a="1"/>
  <c r="R198" i="2" a="1"/>
  <c r="L198" i="2" a="1"/>
  <c r="L197" i="2" a="1"/>
  <c r="U197" i="2" a="1"/>
  <c r="U198" i="2" a="1"/>
  <c r="R197" i="2" a="1"/>
  <c r="F198" i="2" a="1"/>
  <c r="U197" i="2" l="1"/>
  <c r="L197" i="2"/>
  <c r="R197" i="2"/>
  <c r="F197" i="2"/>
  <c r="U198" i="2"/>
  <c r="R198" i="2"/>
  <c r="L198" i="2"/>
  <c r="F198" i="2"/>
  <c r="T487" i="3"/>
  <c r="R488" i="3"/>
  <c r="AI459" i="3"/>
  <c r="AF460" i="3"/>
  <c r="AG459" i="3"/>
  <c r="AH459" i="3" s="1"/>
  <c r="S489" i="3"/>
  <c r="P490" i="3"/>
  <c r="Q489" i="3"/>
  <c r="R489" i="3" l="1"/>
  <c r="U489" i="3"/>
  <c r="S490" i="3"/>
  <c r="P491" i="3"/>
  <c r="Q490" i="3"/>
  <c r="U490" i="3" s="1"/>
  <c r="T490" i="3" s="1"/>
  <c r="AG460" i="3"/>
  <c r="AH460" i="3" s="1"/>
  <c r="AI460" i="3"/>
  <c r="AF461" i="3"/>
  <c r="G198" i="2" a="1"/>
  <c r="G197" i="2" a="1"/>
  <c r="F200" i="2" a="1"/>
  <c r="U200" i="2" a="1"/>
  <c r="R199" i="2" a="1"/>
  <c r="L199" i="2" a="1"/>
  <c r="R200" i="2" a="1"/>
  <c r="L200" i="2" a="1"/>
  <c r="U199" i="2" a="1"/>
  <c r="F199" i="2" a="1"/>
  <c r="G197" i="2" l="1"/>
  <c r="G198" i="2"/>
  <c r="U199" i="2"/>
  <c r="R199" i="2"/>
  <c r="F199" i="2"/>
  <c r="L199" i="2"/>
  <c r="U200" i="2"/>
  <c r="R200" i="2"/>
  <c r="F200" i="2"/>
  <c r="L200" i="2"/>
  <c r="T489" i="3"/>
  <c r="R490" i="3"/>
  <c r="S491" i="3"/>
  <c r="Q491" i="3"/>
  <c r="P492" i="3"/>
  <c r="AF462" i="3"/>
  <c r="AG461" i="3"/>
  <c r="AH461" i="3" s="1"/>
  <c r="AI461" i="3"/>
  <c r="R491" i="3" l="1"/>
  <c r="U491" i="3"/>
  <c r="AF463" i="3"/>
  <c r="AI462" i="3"/>
  <c r="AG462" i="3"/>
  <c r="AH462" i="3" s="1"/>
  <c r="S492" i="3"/>
  <c r="Q492" i="3"/>
  <c r="U492" i="3" s="1"/>
  <c r="T492" i="3" s="1"/>
  <c r="P493" i="3"/>
  <c r="G200" i="2" a="1"/>
  <c r="G199" i="2" a="1"/>
  <c r="L202" i="2" a="1"/>
  <c r="U201" i="2" a="1"/>
  <c r="R202" i="2" a="1"/>
  <c r="F202" i="2" a="1"/>
  <c r="L201" i="2" a="1"/>
  <c r="R201" i="2" a="1"/>
  <c r="F201" i="2" a="1"/>
  <c r="U202" i="2" a="1"/>
  <c r="G199" i="2" l="1"/>
  <c r="G200" i="2"/>
  <c r="U202" i="2"/>
  <c r="L202" i="2"/>
  <c r="R202" i="2"/>
  <c r="F202" i="2"/>
  <c r="F201" i="2"/>
  <c r="U201" i="2"/>
  <c r="L201" i="2"/>
  <c r="R201" i="2"/>
  <c r="R492" i="3"/>
  <c r="T491" i="3"/>
  <c r="S493" i="3"/>
  <c r="P494" i="3"/>
  <c r="Q493" i="3"/>
  <c r="AI463" i="3"/>
  <c r="AF464" i="3"/>
  <c r="AG463" i="3"/>
  <c r="AH463" i="3" s="1"/>
  <c r="R493" i="3" l="1"/>
  <c r="U493" i="3"/>
  <c r="AF465" i="3"/>
  <c r="AG464" i="3"/>
  <c r="AH464" i="3" s="1"/>
  <c r="AI464" i="3"/>
  <c r="S494" i="3"/>
  <c r="P495" i="3"/>
  <c r="Q494" i="3"/>
  <c r="U494" i="3" s="1"/>
  <c r="T494" i="3" s="1"/>
  <c r="G201" i="2" a="1"/>
  <c r="G202" i="2" a="1"/>
  <c r="L204" i="2" a="1"/>
  <c r="L203" i="2" a="1"/>
  <c r="R203" i="2" a="1"/>
  <c r="F204" i="2" a="1"/>
  <c r="U204" i="2" a="1"/>
  <c r="F203" i="2" a="1"/>
  <c r="U203" i="2" a="1"/>
  <c r="R204" i="2" a="1"/>
  <c r="G202" i="2" l="1"/>
  <c r="G201" i="2"/>
  <c r="U204" i="2"/>
  <c r="R204" i="2"/>
  <c r="L204" i="2"/>
  <c r="F204" i="2"/>
  <c r="U203" i="2"/>
  <c r="L203" i="2"/>
  <c r="R203" i="2"/>
  <c r="F203" i="2"/>
  <c r="R494" i="3"/>
  <c r="T493" i="3"/>
  <c r="S495" i="3"/>
  <c r="Q495" i="3"/>
  <c r="P496" i="3"/>
  <c r="AI465" i="3"/>
  <c r="AG465" i="3"/>
  <c r="AH465" i="3" s="1"/>
  <c r="AF466" i="3"/>
  <c r="R495" i="3" l="1"/>
  <c r="U495" i="3"/>
  <c r="S496" i="3"/>
  <c r="Q496" i="3"/>
  <c r="U496" i="3" s="1"/>
  <c r="T496" i="3" s="1"/>
  <c r="P497" i="3"/>
  <c r="AI466" i="3"/>
  <c r="AF467" i="3"/>
  <c r="AG466" i="3"/>
  <c r="AH466" i="3" s="1"/>
  <c r="G203" i="2" a="1"/>
  <c r="G204" i="2" a="1"/>
  <c r="U206" i="2" a="1"/>
  <c r="L205" i="2" a="1"/>
  <c r="R206" i="2" a="1"/>
  <c r="F205" i="2" a="1"/>
  <c r="R205" i="2" a="1"/>
  <c r="F206" i="2" a="1"/>
  <c r="U205" i="2" a="1"/>
  <c r="L206" i="2" a="1"/>
  <c r="G204" i="2" l="1"/>
  <c r="G203" i="2"/>
  <c r="U205" i="2"/>
  <c r="L205" i="2"/>
  <c r="R205" i="2"/>
  <c r="F205" i="2"/>
  <c r="U206" i="2"/>
  <c r="R206" i="2"/>
  <c r="L206" i="2"/>
  <c r="F206" i="2"/>
  <c r="T495" i="3"/>
  <c r="R496" i="3"/>
  <c r="AG467" i="3"/>
  <c r="AH467" i="3" s="1"/>
  <c r="AF468" i="3"/>
  <c r="AI467" i="3"/>
  <c r="S497" i="3"/>
  <c r="Q497" i="3"/>
  <c r="P498" i="3"/>
  <c r="R497" i="3" l="1"/>
  <c r="U497" i="3"/>
  <c r="S498" i="3"/>
  <c r="Q498" i="3"/>
  <c r="U498" i="3" s="1"/>
  <c r="T498" i="3" s="1"/>
  <c r="P499" i="3"/>
  <c r="AF469" i="3"/>
  <c r="AI468" i="3"/>
  <c r="AG468" i="3"/>
  <c r="AH468" i="3" s="1"/>
  <c r="U208" i="2" a="1"/>
  <c r="G205" i="2" a="1"/>
  <c r="L207" i="2" a="1"/>
  <c r="R208" i="2" a="1"/>
  <c r="R207" i="2" a="1"/>
  <c r="U207" i="2" a="1"/>
  <c r="F207" i="2" a="1"/>
  <c r="L208" i="2" a="1"/>
  <c r="F208" i="2" a="1"/>
  <c r="G206" i="2" a="1"/>
  <c r="G206" i="2" l="1"/>
  <c r="G205" i="2"/>
  <c r="U207" i="2"/>
  <c r="L207" i="2"/>
  <c r="R207" i="2"/>
  <c r="F207" i="2"/>
  <c r="U208" i="2"/>
  <c r="R208" i="2"/>
  <c r="L208" i="2"/>
  <c r="F208" i="2"/>
  <c r="T497" i="3"/>
  <c r="R498" i="3"/>
  <c r="AI469" i="3"/>
  <c r="AF470" i="3"/>
  <c r="AG469" i="3"/>
  <c r="AH469" i="3" s="1"/>
  <c r="S499" i="3"/>
  <c r="Q499" i="3"/>
  <c r="P500" i="3"/>
  <c r="R499" i="3" l="1"/>
  <c r="U499" i="3"/>
  <c r="AF471" i="3"/>
  <c r="AI470" i="3"/>
  <c r="AG470" i="3"/>
  <c r="AH470" i="3" s="1"/>
  <c r="S500" i="3"/>
  <c r="P501" i="3"/>
  <c r="Q500" i="3"/>
  <c r="G208" i="2" a="1"/>
  <c r="G207" i="2" a="1"/>
  <c r="L209" i="2" a="1"/>
  <c r="U209" i="2" a="1"/>
  <c r="F209" i="2" a="1"/>
  <c r="R209" i="2" a="1"/>
  <c r="G207" i="2" l="1"/>
  <c r="G208" i="2"/>
  <c r="U209" i="2"/>
  <c r="R209" i="2"/>
  <c r="L209" i="2"/>
  <c r="F209" i="2"/>
  <c r="R500" i="3"/>
  <c r="U500" i="3"/>
  <c r="T499" i="3"/>
  <c r="S501" i="3"/>
  <c r="P502" i="3"/>
  <c r="Q501" i="3"/>
  <c r="U501" i="3" s="1"/>
  <c r="T501" i="3" s="1"/>
  <c r="AG471" i="3"/>
  <c r="AH471" i="3" s="1"/>
  <c r="AI471" i="3"/>
  <c r="AF472" i="3"/>
  <c r="L211" i="2" a="1"/>
  <c r="L210" i="2" a="1"/>
  <c r="U211" i="2" a="1"/>
  <c r="F211" i="2" a="1"/>
  <c r="F210" i="2" a="1"/>
  <c r="R210" i="2" a="1"/>
  <c r="R211" i="2" a="1"/>
  <c r="U210" i="2" a="1"/>
  <c r="F211" i="2" l="1"/>
  <c r="L211" i="2"/>
  <c r="R211" i="2"/>
  <c r="U211" i="2"/>
  <c r="F210" i="2"/>
  <c r="R210" i="2"/>
  <c r="L210" i="2"/>
  <c r="U210" i="2"/>
  <c r="R501" i="3"/>
  <c r="T500" i="3"/>
  <c r="S502" i="3"/>
  <c r="Q502" i="3"/>
  <c r="P503" i="3"/>
  <c r="AI472" i="3"/>
  <c r="AF473" i="3"/>
  <c r="AG472" i="3"/>
  <c r="AH472" i="3" s="1"/>
  <c r="G209" i="2" a="1"/>
  <c r="G211" i="2" a="1"/>
  <c r="G211" i="2" l="1"/>
  <c r="G209" i="2"/>
  <c r="R502" i="3"/>
  <c r="U502" i="3"/>
  <c r="AF474" i="3"/>
  <c r="AI473" i="3"/>
  <c r="AG473" i="3"/>
  <c r="AH473" i="3" s="1"/>
  <c r="S503" i="3"/>
  <c r="Q503" i="3"/>
  <c r="U503" i="3" s="1"/>
  <c r="T503" i="3" s="1"/>
  <c r="P504" i="3"/>
  <c r="F213" i="2" a="1"/>
  <c r="F212" i="2" a="1"/>
  <c r="G210" i="2" a="1"/>
  <c r="U213" i="2" a="1"/>
  <c r="L212" i="2" a="1"/>
  <c r="R212" i="2" a="1"/>
  <c r="U212" i="2" a="1"/>
  <c r="R213" i="2" a="1"/>
  <c r="L213" i="2" a="1"/>
  <c r="G210" i="2" l="1"/>
  <c r="F213" i="2"/>
  <c r="L213" i="2"/>
  <c r="R213" i="2"/>
  <c r="U213" i="2"/>
  <c r="F212" i="2"/>
  <c r="L212" i="2"/>
  <c r="R212" i="2"/>
  <c r="U212" i="2"/>
  <c r="R503" i="3"/>
  <c r="T502" i="3"/>
  <c r="S504" i="3"/>
  <c r="P505" i="3"/>
  <c r="Q504" i="3"/>
  <c r="AF475" i="3"/>
  <c r="AG474" i="3"/>
  <c r="AH474" i="3" s="1"/>
  <c r="AI474" i="3"/>
  <c r="G213" i="2" a="1"/>
  <c r="G213" i="2" l="1"/>
  <c r="R504" i="3"/>
  <c r="U504" i="3"/>
  <c r="AG475" i="3"/>
  <c r="AH475" i="3" s="1"/>
  <c r="AI475" i="3"/>
  <c r="AF476" i="3"/>
  <c r="S505" i="3"/>
  <c r="P506" i="3"/>
  <c r="Q505" i="3"/>
  <c r="G212" i="2" a="1"/>
  <c r="F214" i="2" a="1"/>
  <c r="U214" i="2" a="1"/>
  <c r="R214" i="2" a="1"/>
  <c r="L214" i="2" a="1"/>
  <c r="G212" i="2" l="1"/>
  <c r="F214" i="2"/>
  <c r="R214" i="2"/>
  <c r="L214" i="2"/>
  <c r="U214" i="2"/>
  <c r="R505" i="3"/>
  <c r="U505" i="3"/>
  <c r="T504" i="3"/>
  <c r="S506" i="3"/>
  <c r="P507" i="3"/>
  <c r="Q506" i="3"/>
  <c r="U506" i="3" s="1"/>
  <c r="T506" i="3" s="1"/>
  <c r="AF477" i="3"/>
  <c r="AG476" i="3"/>
  <c r="AH476" i="3" s="1"/>
  <c r="AI476" i="3"/>
  <c r="R215" i="2" a="1"/>
  <c r="U215" i="2" a="1"/>
  <c r="F215" i="2" a="1"/>
  <c r="L215" i="2" a="1"/>
  <c r="R216" i="2" a="1"/>
  <c r="L216" i="2" a="1"/>
  <c r="F216" i="2" a="1"/>
  <c r="U216" i="2" a="1"/>
  <c r="U215" i="2" l="1"/>
  <c r="L215" i="2"/>
  <c r="R215" i="2"/>
  <c r="F215" i="2"/>
  <c r="U216" i="2"/>
  <c r="L216" i="2"/>
  <c r="R216" i="2"/>
  <c r="F216" i="2"/>
  <c r="T505" i="3"/>
  <c r="R506" i="3"/>
  <c r="AF478" i="3"/>
  <c r="AI477" i="3"/>
  <c r="AG477" i="3"/>
  <c r="AH477" i="3" s="1"/>
  <c r="S507" i="3"/>
  <c r="P508" i="3"/>
  <c r="Q507" i="3"/>
  <c r="G216" i="2" a="1"/>
  <c r="G214" i="2" a="1"/>
  <c r="G214" i="2" l="1"/>
  <c r="G216" i="2"/>
  <c r="R507" i="3"/>
  <c r="U507" i="3"/>
  <c r="S508" i="3"/>
  <c r="Q508" i="3"/>
  <c r="U508" i="3" s="1"/>
  <c r="T508" i="3" s="1"/>
  <c r="P509" i="3"/>
  <c r="AF479" i="3"/>
  <c r="AG478" i="3"/>
  <c r="AH478" i="3" s="1"/>
  <c r="AI478" i="3"/>
  <c r="U217" i="2" a="1"/>
  <c r="F218" i="2" a="1"/>
  <c r="G215" i="2" a="1"/>
  <c r="F217" i="2" a="1"/>
  <c r="R218" i="2" a="1"/>
  <c r="L218" i="2" a="1"/>
  <c r="U218" i="2" a="1"/>
  <c r="R217" i="2" a="1"/>
  <c r="L217" i="2" a="1"/>
  <c r="G215" i="2" l="1"/>
  <c r="U217" i="2"/>
  <c r="L217" i="2"/>
  <c r="R217" i="2"/>
  <c r="F217" i="2"/>
  <c r="U218" i="2"/>
  <c r="R218" i="2"/>
  <c r="L218" i="2"/>
  <c r="F218" i="2"/>
  <c r="T507" i="3"/>
  <c r="R508" i="3"/>
  <c r="AF480" i="3"/>
  <c r="AG479" i="3"/>
  <c r="AH479" i="3" s="1"/>
  <c r="AI479" i="3"/>
  <c r="S509" i="3"/>
  <c r="Q509" i="3"/>
  <c r="P510" i="3"/>
  <c r="R509" i="3" l="1"/>
  <c r="U509" i="3"/>
  <c r="S510" i="3"/>
  <c r="Q510" i="3"/>
  <c r="U510" i="3" s="1"/>
  <c r="T510" i="3" s="1"/>
  <c r="P511" i="3"/>
  <c r="AI480" i="3"/>
  <c r="AF481" i="3"/>
  <c r="AG480" i="3"/>
  <c r="AH480" i="3" s="1"/>
  <c r="G217" i="2" a="1"/>
  <c r="R219" i="2" a="1"/>
  <c r="L220" i="2" a="1"/>
  <c r="F220" i="2" a="1"/>
  <c r="L219" i="2" a="1"/>
  <c r="F219" i="2" a="1"/>
  <c r="R220" i="2" a="1"/>
  <c r="U219" i="2" a="1"/>
  <c r="G218" i="2" a="1"/>
  <c r="U220" i="2" a="1"/>
  <c r="G218" i="2" l="1"/>
  <c r="G217" i="2"/>
  <c r="U220" i="2"/>
  <c r="L220" i="2"/>
  <c r="R220" i="2"/>
  <c r="F220" i="2"/>
  <c r="R219" i="2"/>
  <c r="L219" i="2"/>
  <c r="F219" i="2"/>
  <c r="U219" i="2"/>
  <c r="R510" i="3"/>
  <c r="T509" i="3"/>
  <c r="S511" i="3"/>
  <c r="Q511" i="3"/>
  <c r="U511" i="3" s="1"/>
  <c r="T511" i="3" s="1"/>
  <c r="P512" i="3"/>
  <c r="AF482" i="3"/>
  <c r="AI481" i="3"/>
  <c r="AG481" i="3"/>
  <c r="AH481" i="3" s="1"/>
  <c r="U221" i="2" a="1"/>
  <c r="L221" i="2" a="1"/>
  <c r="F221" i="2" a="1"/>
  <c r="R221" i="2" a="1"/>
  <c r="F221" i="2" l="1"/>
  <c r="R221" i="2"/>
  <c r="L221" i="2"/>
  <c r="U221" i="2"/>
  <c r="R511" i="3"/>
  <c r="AF483" i="3"/>
  <c r="AG482" i="3"/>
  <c r="AH482" i="3" s="1"/>
  <c r="AI482" i="3"/>
  <c r="S512" i="3"/>
  <c r="Q512" i="3"/>
  <c r="U512" i="3" s="1"/>
  <c r="T512" i="3" s="1"/>
  <c r="P513" i="3"/>
  <c r="G220" i="2" a="1"/>
  <c r="R222" i="2" a="1"/>
  <c r="U222" i="2" a="1"/>
  <c r="L222" i="2" a="1"/>
  <c r="G219" i="2" a="1"/>
  <c r="F222" i="2" a="1"/>
  <c r="G219" i="2" l="1"/>
  <c r="G220" i="2"/>
  <c r="U222" i="2"/>
  <c r="L222" i="2"/>
  <c r="R222" i="2"/>
  <c r="F222" i="2"/>
  <c r="R512" i="3"/>
  <c r="S513" i="3"/>
  <c r="P514" i="3"/>
  <c r="Q513" i="3"/>
  <c r="AG483" i="3"/>
  <c r="AH483" i="3" s="1"/>
  <c r="AF484" i="3"/>
  <c r="AI483" i="3"/>
  <c r="G221" i="2" a="1"/>
  <c r="G221" i="2" l="1"/>
  <c r="R513" i="3"/>
  <c r="U513" i="3"/>
  <c r="S514" i="3"/>
  <c r="P515" i="3"/>
  <c r="Q514" i="3"/>
  <c r="U514" i="3" s="1"/>
  <c r="T514" i="3" s="1"/>
  <c r="AG484" i="3"/>
  <c r="AH484" i="3" s="1"/>
  <c r="AI484" i="3"/>
  <c r="AF485" i="3"/>
  <c r="G222" i="2" a="1"/>
  <c r="R223" i="2" a="1"/>
  <c r="R224" i="2" a="1"/>
  <c r="F223" i="2" a="1"/>
  <c r="L224" i="2" a="1"/>
  <c r="F224" i="2" a="1"/>
  <c r="U224" i="2" a="1"/>
  <c r="U223" i="2" a="1"/>
  <c r="L223" i="2" a="1"/>
  <c r="G222" i="2" l="1"/>
  <c r="U223" i="2"/>
  <c r="R223" i="2"/>
  <c r="L223" i="2"/>
  <c r="F223" i="2"/>
  <c r="U224" i="2"/>
  <c r="R224" i="2"/>
  <c r="L224" i="2"/>
  <c r="F224" i="2"/>
  <c r="T513" i="3"/>
  <c r="R514" i="3"/>
  <c r="AF486" i="3"/>
  <c r="AG485" i="3"/>
  <c r="AH485" i="3" s="1"/>
  <c r="AI485" i="3"/>
  <c r="S515" i="3"/>
  <c r="P516" i="3"/>
  <c r="Q515" i="3"/>
  <c r="R515" i="3" l="1"/>
  <c r="U515" i="3"/>
  <c r="S516" i="3"/>
  <c r="Q516" i="3"/>
  <c r="U516" i="3" s="1"/>
  <c r="T516" i="3" s="1"/>
  <c r="P517" i="3"/>
  <c r="AG486" i="3"/>
  <c r="AH486" i="3" s="1"/>
  <c r="AF487" i="3"/>
  <c r="AI486" i="3"/>
  <c r="G223" i="2" a="1"/>
  <c r="L226" i="2" a="1"/>
  <c r="R226" i="2" a="1"/>
  <c r="F225" i="2" a="1"/>
  <c r="R225" i="2" a="1"/>
  <c r="L225" i="2" a="1"/>
  <c r="F226" i="2" a="1"/>
  <c r="U226" i="2" a="1"/>
  <c r="G224" i="2" a="1"/>
  <c r="U225" i="2" a="1"/>
  <c r="G224" i="2" l="1"/>
  <c r="G223" i="2"/>
  <c r="U225" i="2"/>
  <c r="R225" i="2"/>
  <c r="L225" i="2"/>
  <c r="F225" i="2"/>
  <c r="R226" i="2"/>
  <c r="F226" i="2"/>
  <c r="L226" i="2"/>
  <c r="U226" i="2"/>
  <c r="T515" i="3"/>
  <c r="R516" i="3"/>
  <c r="AI487" i="3"/>
  <c r="AG487" i="3"/>
  <c r="AH487" i="3" s="1"/>
  <c r="AF488" i="3"/>
  <c r="S517" i="3"/>
  <c r="P518" i="3"/>
  <c r="Q517" i="3"/>
  <c r="R517" i="3" l="1"/>
  <c r="U517" i="3"/>
  <c r="S518" i="3"/>
  <c r="P519" i="3"/>
  <c r="Q518" i="3"/>
  <c r="U518" i="3" s="1"/>
  <c r="T518" i="3" s="1"/>
  <c r="AG488" i="3"/>
  <c r="AH488" i="3" s="1"/>
  <c r="AI488" i="3"/>
  <c r="AF489" i="3"/>
  <c r="G225" i="2" a="1"/>
  <c r="L228" i="2" a="1"/>
  <c r="U228" i="2" a="1"/>
  <c r="F227" i="2" a="1"/>
  <c r="L227" i="2" a="1"/>
  <c r="U227" i="2" a="1"/>
  <c r="R228" i="2" a="1"/>
  <c r="F228" i="2" a="1"/>
  <c r="G226" i="2" a="1"/>
  <c r="R227" i="2" a="1"/>
  <c r="G226" i="2" l="1"/>
  <c r="G225" i="2"/>
  <c r="U227" i="2"/>
  <c r="L227" i="2"/>
  <c r="R227" i="2"/>
  <c r="F227" i="2"/>
  <c r="U228" i="2"/>
  <c r="R228" i="2"/>
  <c r="L228" i="2"/>
  <c r="F228" i="2"/>
  <c r="T517" i="3"/>
  <c r="R518" i="3"/>
  <c r="S519" i="3"/>
  <c r="P520" i="3"/>
  <c r="Q519" i="3"/>
  <c r="AG489" i="3"/>
  <c r="AH489" i="3" s="1"/>
  <c r="AI489" i="3"/>
  <c r="AF490" i="3"/>
  <c r="R519" i="3" l="1"/>
  <c r="U519" i="3"/>
  <c r="AI490" i="3"/>
  <c r="AG490" i="3"/>
  <c r="AH490" i="3" s="1"/>
  <c r="AF491" i="3"/>
  <c r="S520" i="3"/>
  <c r="Q520" i="3"/>
  <c r="U520" i="3" s="1"/>
  <c r="T520" i="3" s="1"/>
  <c r="P521" i="3"/>
  <c r="G227" i="2" a="1"/>
  <c r="R229" i="2" a="1"/>
  <c r="U229" i="2" a="1"/>
  <c r="F230" i="2" a="1"/>
  <c r="L230" i="2" a="1"/>
  <c r="R230" i="2" a="1"/>
  <c r="L229" i="2" a="1"/>
  <c r="F229" i="2" a="1"/>
  <c r="G228" i="2" a="1"/>
  <c r="U230" i="2" a="1"/>
  <c r="G228" i="2" l="1"/>
  <c r="G227" i="2"/>
  <c r="U230" i="2"/>
  <c r="L230" i="2"/>
  <c r="R230" i="2"/>
  <c r="F230" i="2"/>
  <c r="U229" i="2"/>
  <c r="L229" i="2"/>
  <c r="R229" i="2"/>
  <c r="F229" i="2"/>
  <c r="R520" i="3"/>
  <c r="T519" i="3"/>
  <c r="S521" i="3"/>
  <c r="P522" i="3"/>
  <c r="Q521" i="3"/>
  <c r="AG491" i="3"/>
  <c r="AH491" i="3" s="1"/>
  <c r="AI491" i="3"/>
  <c r="AF492" i="3"/>
  <c r="R521" i="3" l="1"/>
  <c r="U521" i="3"/>
  <c r="AF493" i="3"/>
  <c r="AI492" i="3"/>
  <c r="AG492" i="3"/>
  <c r="AH492" i="3" s="1"/>
  <c r="S522" i="3"/>
  <c r="Q522" i="3"/>
  <c r="U522" i="3" s="1"/>
  <c r="T522" i="3" s="1"/>
  <c r="P523" i="3"/>
  <c r="G229" i="2" a="1"/>
  <c r="U231" i="2" a="1"/>
  <c r="R231" i="2" a="1"/>
  <c r="U232" i="2" a="1"/>
  <c r="R232" i="2" a="1"/>
  <c r="L231" i="2" a="1"/>
  <c r="L232" i="2" a="1"/>
  <c r="F231" i="2" a="1"/>
  <c r="G230" i="2" a="1"/>
  <c r="F232" i="2" a="1"/>
  <c r="G230" i="2" l="1"/>
  <c r="G229" i="2"/>
  <c r="R232" i="2"/>
  <c r="F232" i="2"/>
  <c r="L232" i="2"/>
  <c r="U232" i="2"/>
  <c r="U231" i="2"/>
  <c r="R231" i="2"/>
  <c r="L231" i="2"/>
  <c r="F231" i="2"/>
  <c r="R522" i="3"/>
  <c r="T521" i="3"/>
  <c r="S523" i="3"/>
  <c r="P524" i="3"/>
  <c r="Q523" i="3"/>
  <c r="AF494" i="3"/>
  <c r="AI493" i="3"/>
  <c r="AG493" i="3"/>
  <c r="AH493" i="3" s="1"/>
  <c r="R523" i="3" l="1"/>
  <c r="U523" i="3"/>
  <c r="AF495" i="3"/>
  <c r="AG494" i="3"/>
  <c r="AH494" i="3" s="1"/>
  <c r="AI494" i="3"/>
  <c r="S524" i="3"/>
  <c r="Q524" i="3"/>
  <c r="U524" i="3" s="1"/>
  <c r="T524" i="3" s="1"/>
  <c r="P525" i="3"/>
  <c r="G231" i="2" a="1"/>
  <c r="L233" i="2" a="1"/>
  <c r="L234" i="2" a="1"/>
  <c r="F234" i="2" a="1"/>
  <c r="R234" i="2" a="1"/>
  <c r="U234" i="2" a="1"/>
  <c r="R233" i="2" a="1"/>
  <c r="F233" i="2" a="1"/>
  <c r="G232" i="2" a="1"/>
  <c r="U233" i="2" a="1"/>
  <c r="G232" i="2" l="1"/>
  <c r="G231" i="2"/>
  <c r="U234" i="2"/>
  <c r="L234" i="2"/>
  <c r="R234" i="2"/>
  <c r="F234" i="2"/>
  <c r="U233" i="2"/>
  <c r="L233" i="2"/>
  <c r="R233" i="2"/>
  <c r="F233" i="2"/>
  <c r="R524" i="3"/>
  <c r="T523" i="3"/>
  <c r="S525" i="3"/>
  <c r="Q525" i="3"/>
  <c r="P526" i="3"/>
  <c r="AI495" i="3"/>
  <c r="AF496" i="3"/>
  <c r="AG495" i="3"/>
  <c r="AH495" i="3" s="1"/>
  <c r="G234" i="2" a="1"/>
  <c r="G234" i="2" l="1"/>
  <c r="R525" i="3"/>
  <c r="U525" i="3"/>
  <c r="S526" i="3"/>
  <c r="Q526" i="3"/>
  <c r="U526" i="3" s="1"/>
  <c r="T526" i="3" s="1"/>
  <c r="P527" i="3"/>
  <c r="AI496" i="3"/>
  <c r="AF497" i="3"/>
  <c r="AG496" i="3"/>
  <c r="AH496" i="3" s="1"/>
  <c r="G233" i="2" a="1"/>
  <c r="U236" i="2" a="1"/>
  <c r="U235" i="2" a="1"/>
  <c r="F236" i="2" a="1"/>
  <c r="R235" i="2" a="1"/>
  <c r="L236" i="2" a="1"/>
  <c r="L235" i="2" a="1"/>
  <c r="R236" i="2" a="1"/>
  <c r="F235" i="2" a="1"/>
  <c r="G233" i="2" l="1"/>
  <c r="U235" i="2"/>
  <c r="L235" i="2"/>
  <c r="R235" i="2"/>
  <c r="F235" i="2"/>
  <c r="U236" i="2"/>
  <c r="R236" i="2"/>
  <c r="L236" i="2"/>
  <c r="F236" i="2"/>
  <c r="T525" i="3"/>
  <c r="R526" i="3"/>
  <c r="S527" i="3"/>
  <c r="Q527" i="3"/>
  <c r="P528" i="3"/>
  <c r="AG497" i="3"/>
  <c r="AH497" i="3" s="1"/>
  <c r="AF498" i="3"/>
  <c r="AI497" i="3"/>
  <c r="R527" i="3" l="1"/>
  <c r="U527" i="3"/>
  <c r="S528" i="3"/>
  <c r="P529" i="3"/>
  <c r="Q528" i="3"/>
  <c r="U528" i="3" s="1"/>
  <c r="T528" i="3" s="1"/>
  <c r="AF499" i="3"/>
  <c r="AG498" i="3"/>
  <c r="AH498" i="3" s="1"/>
  <c r="AI498" i="3"/>
  <c r="G235" i="2" a="1"/>
  <c r="R237" i="2" a="1"/>
  <c r="R238" i="2" a="1"/>
  <c r="F237" i="2" a="1"/>
  <c r="L237" i="2" a="1"/>
  <c r="L238" i="2" a="1"/>
  <c r="F238" i="2" a="1"/>
  <c r="U238" i="2" a="1"/>
  <c r="G236" i="2" a="1"/>
  <c r="U237" i="2" a="1"/>
  <c r="G236" i="2" l="1"/>
  <c r="G235" i="2"/>
  <c r="U237" i="2"/>
  <c r="R237" i="2"/>
  <c r="L237" i="2"/>
  <c r="F237" i="2"/>
  <c r="L238" i="2"/>
  <c r="R238" i="2"/>
  <c r="F238" i="2"/>
  <c r="U238" i="2"/>
  <c r="T527" i="3"/>
  <c r="R528" i="3"/>
  <c r="AI499" i="3"/>
  <c r="AF500" i="3"/>
  <c r="AG499" i="3"/>
  <c r="AH499" i="3" s="1"/>
  <c r="S529" i="3"/>
  <c r="Q529" i="3"/>
  <c r="P530" i="3"/>
  <c r="R529" i="3" l="1"/>
  <c r="U529" i="3"/>
  <c r="S530" i="3"/>
  <c r="P531" i="3"/>
  <c r="Q530" i="3"/>
  <c r="U530" i="3" s="1"/>
  <c r="T530" i="3" s="1"/>
  <c r="AF501" i="3"/>
  <c r="AG500" i="3"/>
  <c r="AH500" i="3" s="1"/>
  <c r="AI500" i="3"/>
  <c r="G237" i="2" a="1"/>
  <c r="R240" i="2" a="1"/>
  <c r="R239" i="2" a="1"/>
  <c r="F239" i="2" a="1"/>
  <c r="L239" i="2" a="1"/>
  <c r="U240" i="2" a="1"/>
  <c r="L240" i="2" a="1"/>
  <c r="F240" i="2" a="1"/>
  <c r="G238" i="2" a="1"/>
  <c r="U239" i="2" a="1"/>
  <c r="G238" i="2" l="1"/>
  <c r="G237" i="2"/>
  <c r="U239" i="2"/>
  <c r="R239" i="2"/>
  <c r="L239" i="2"/>
  <c r="F239" i="2"/>
  <c r="U240" i="2"/>
  <c r="R240" i="2"/>
  <c r="L240" i="2"/>
  <c r="F240" i="2"/>
  <c r="T529" i="3"/>
  <c r="R530" i="3"/>
  <c r="AI501" i="3"/>
  <c r="AG501" i="3"/>
  <c r="AH501" i="3" s="1"/>
  <c r="AF502" i="3"/>
  <c r="S531" i="3"/>
  <c r="Q531" i="3"/>
  <c r="P532" i="3"/>
  <c r="R531" i="3" l="1"/>
  <c r="U531" i="3"/>
  <c r="AI502" i="3"/>
  <c r="AF503" i="3"/>
  <c r="AG502" i="3"/>
  <c r="AH502" i="3" s="1"/>
  <c r="S532" i="3"/>
  <c r="Q532" i="3"/>
  <c r="U532" i="3" s="1"/>
  <c r="T532" i="3" s="1"/>
  <c r="P533" i="3"/>
  <c r="G239" i="2" a="1"/>
  <c r="U241" i="2" a="1"/>
  <c r="R242" i="2" a="1"/>
  <c r="F242" i="2" a="1"/>
  <c r="R241" i="2" a="1"/>
  <c r="L241" i="2" a="1"/>
  <c r="L242" i="2" a="1"/>
  <c r="F241" i="2" a="1"/>
  <c r="G240" i="2" a="1"/>
  <c r="U242" i="2" a="1"/>
  <c r="G240" i="2" l="1"/>
  <c r="G239" i="2"/>
  <c r="U242" i="2"/>
  <c r="R242" i="2"/>
  <c r="L242" i="2"/>
  <c r="F242" i="2"/>
  <c r="U241" i="2"/>
  <c r="R241" i="2"/>
  <c r="L241" i="2"/>
  <c r="F241" i="2"/>
  <c r="R532" i="3"/>
  <c r="T531" i="3"/>
  <c r="AG503" i="3"/>
  <c r="AH503" i="3" s="1"/>
  <c r="AF504" i="3"/>
  <c r="AI503" i="3"/>
  <c r="S533" i="3"/>
  <c r="Q533" i="3"/>
  <c r="P534" i="3"/>
  <c r="G242" i="2" a="1"/>
  <c r="G242" i="2" l="1"/>
  <c r="R533" i="3"/>
  <c r="U533" i="3"/>
  <c r="S534" i="3"/>
  <c r="P535" i="3"/>
  <c r="Q534" i="3"/>
  <c r="U534" i="3" s="1"/>
  <c r="T534" i="3" s="1"/>
  <c r="AI504" i="3"/>
  <c r="AG504" i="3"/>
  <c r="AH504" i="3" s="1"/>
  <c r="AF505" i="3"/>
  <c r="G241" i="2" a="1"/>
  <c r="L243" i="2" a="1"/>
  <c r="R244" i="2" a="1"/>
  <c r="F243" i="2" a="1"/>
  <c r="L244" i="2" a="1"/>
  <c r="U243" i="2" a="1"/>
  <c r="R243" i="2" a="1"/>
  <c r="U244" i="2" a="1"/>
  <c r="F244" i="2" a="1"/>
  <c r="G241" i="2" l="1"/>
  <c r="U243" i="2"/>
  <c r="R243" i="2"/>
  <c r="L243" i="2"/>
  <c r="F243" i="2"/>
  <c r="U244" i="2"/>
  <c r="R244" i="2"/>
  <c r="L244" i="2"/>
  <c r="F244" i="2"/>
  <c r="T533" i="3"/>
  <c r="R534" i="3"/>
  <c r="S535" i="3"/>
  <c r="P536" i="3"/>
  <c r="Q535" i="3"/>
  <c r="AI505" i="3"/>
  <c r="AF506" i="3"/>
  <c r="AG505" i="3"/>
  <c r="AH505" i="3" s="1"/>
  <c r="R535" i="3" l="1"/>
  <c r="U535" i="3"/>
  <c r="AI506" i="3"/>
  <c r="AF507" i="3"/>
  <c r="AG506" i="3"/>
  <c r="AH506" i="3" s="1"/>
  <c r="S536" i="3"/>
  <c r="Q536" i="3"/>
  <c r="P537" i="3"/>
  <c r="G243" i="2" a="1"/>
  <c r="R245" i="2" a="1"/>
  <c r="U245" i="2" a="1"/>
  <c r="L245" i="2" a="1"/>
  <c r="G244" i="2" a="1"/>
  <c r="F245" i="2" a="1"/>
  <c r="G244" i="2" l="1"/>
  <c r="G243" i="2"/>
  <c r="U245" i="2"/>
  <c r="R245" i="2"/>
  <c r="L245" i="2"/>
  <c r="F245" i="2"/>
  <c r="R536" i="3"/>
  <c r="U536" i="3"/>
  <c r="T535" i="3"/>
  <c r="AF508" i="3"/>
  <c r="AG507" i="3"/>
  <c r="AH507" i="3" s="1"/>
  <c r="AI507" i="3"/>
  <c r="S537" i="3"/>
  <c r="P538" i="3"/>
  <c r="Q537" i="3"/>
  <c r="R246" i="2" a="1"/>
  <c r="L246" i="2" a="1"/>
  <c r="U246" i="2" a="1"/>
  <c r="F246" i="2" a="1"/>
  <c r="F246" i="2" l="1"/>
  <c r="R246" i="2"/>
  <c r="L246" i="2"/>
  <c r="U246" i="2"/>
  <c r="T536" i="3"/>
  <c r="R537" i="3"/>
  <c r="U537" i="3"/>
  <c r="S538" i="3"/>
  <c r="Q538" i="3"/>
  <c r="P539" i="3"/>
  <c r="AF509" i="3"/>
  <c r="AG508" i="3"/>
  <c r="AH508" i="3" s="1"/>
  <c r="AI508" i="3"/>
  <c r="F247" i="2" a="1"/>
  <c r="L247" i="2" a="1"/>
  <c r="R247" i="2" a="1"/>
  <c r="U247" i="2" a="1"/>
  <c r="G245" i="2" a="1"/>
  <c r="G245" i="2" l="1"/>
  <c r="U247" i="2"/>
  <c r="L247" i="2"/>
  <c r="R247" i="2"/>
  <c r="F247" i="2"/>
  <c r="T537" i="3"/>
  <c r="R538" i="3"/>
  <c r="U538" i="3"/>
  <c r="AF510" i="3"/>
  <c r="AI509" i="3"/>
  <c r="AG509" i="3"/>
  <c r="AH509" i="3" s="1"/>
  <c r="S539" i="3"/>
  <c r="P540" i="3"/>
  <c r="Q539" i="3"/>
  <c r="F248" i="2" a="1"/>
  <c r="G246" i="2" a="1"/>
  <c r="L248" i="2" a="1"/>
  <c r="U248" i="2" a="1"/>
  <c r="R248" i="2" a="1"/>
  <c r="G246" i="2" l="1"/>
  <c r="F248" i="2"/>
  <c r="L248" i="2"/>
  <c r="R248" i="2"/>
  <c r="U248" i="2"/>
  <c r="R539" i="3"/>
  <c r="U539" i="3"/>
  <c r="T538" i="3"/>
  <c r="S540" i="3"/>
  <c r="P541" i="3"/>
  <c r="Q540" i="3"/>
  <c r="U540" i="3" s="1"/>
  <c r="T540" i="3" s="1"/>
  <c r="AF511" i="3"/>
  <c r="AI510" i="3"/>
  <c r="AG510" i="3"/>
  <c r="AH510" i="3" s="1"/>
  <c r="L250" i="2" a="1"/>
  <c r="F249" i="2" a="1"/>
  <c r="U250" i="2" a="1"/>
  <c r="U249" i="2" a="1"/>
  <c r="G247" i="2" a="1"/>
  <c r="F250" i="2" a="1"/>
  <c r="L249" i="2" a="1"/>
  <c r="R250" i="2" a="1"/>
  <c r="R249" i="2" a="1"/>
  <c r="G247" i="2" l="1"/>
  <c r="U249" i="2"/>
  <c r="L249" i="2"/>
  <c r="R249" i="2"/>
  <c r="F249" i="2"/>
  <c r="U250" i="2"/>
  <c r="R250" i="2"/>
  <c r="L250" i="2"/>
  <c r="F250" i="2"/>
  <c r="T539" i="3"/>
  <c r="R540" i="3"/>
  <c r="AG511" i="3"/>
  <c r="AH511" i="3" s="1"/>
  <c r="AF512" i="3"/>
  <c r="AI511" i="3"/>
  <c r="S541" i="3"/>
  <c r="P542" i="3"/>
  <c r="Q541" i="3"/>
  <c r="G248" i="2" a="1"/>
  <c r="G248" i="2" l="1"/>
  <c r="R541" i="3"/>
  <c r="U541" i="3"/>
  <c r="S542" i="3"/>
  <c r="P543" i="3"/>
  <c r="Q542" i="3"/>
  <c r="U542" i="3" s="1"/>
  <c r="T542" i="3" s="1"/>
  <c r="AG512" i="3"/>
  <c r="AH512" i="3" s="1"/>
  <c r="AF513" i="3"/>
  <c r="AI512" i="3"/>
  <c r="G250" i="2" a="1"/>
  <c r="L251" i="2" a="1"/>
  <c r="U251" i="2" a="1"/>
  <c r="G249" i="2" a="1"/>
  <c r="L252" i="2" a="1"/>
  <c r="R251" i="2" a="1"/>
  <c r="F251" i="2" a="1"/>
  <c r="F252" i="2" a="1"/>
  <c r="R252" i="2" a="1"/>
  <c r="U252" i="2" a="1"/>
  <c r="G249" i="2" l="1"/>
  <c r="G250" i="2"/>
  <c r="U251" i="2"/>
  <c r="R251" i="2"/>
  <c r="L251" i="2"/>
  <c r="F251" i="2"/>
  <c r="U252" i="2"/>
  <c r="R252" i="2"/>
  <c r="L252" i="2"/>
  <c r="F252" i="2"/>
  <c r="T541" i="3"/>
  <c r="R542" i="3"/>
  <c r="AG513" i="3"/>
  <c r="AH513" i="3" s="1"/>
  <c r="AI513" i="3"/>
  <c r="AF514" i="3"/>
  <c r="S543" i="3"/>
  <c r="Q543" i="3"/>
  <c r="P544" i="3"/>
  <c r="R543" i="3" l="1"/>
  <c r="U543" i="3"/>
  <c r="S544" i="3"/>
  <c r="P545" i="3"/>
  <c r="Q544" i="3"/>
  <c r="U544" i="3" s="1"/>
  <c r="T544" i="3" s="1"/>
  <c r="AF515" i="3"/>
  <c r="AI514" i="3"/>
  <c r="AG514" i="3"/>
  <c r="AH514" i="3" s="1"/>
  <c r="G251" i="2" a="1"/>
  <c r="R254" i="2" a="1"/>
  <c r="U254" i="2" a="1"/>
  <c r="F253" i="2" a="1"/>
  <c r="L253" i="2" a="1"/>
  <c r="R253" i="2" a="1"/>
  <c r="L254" i="2" a="1"/>
  <c r="F254" i="2" a="1"/>
  <c r="G252" i="2" a="1"/>
  <c r="U253" i="2" a="1"/>
  <c r="G252" i="2" l="1"/>
  <c r="G251" i="2"/>
  <c r="U253" i="2"/>
  <c r="L253" i="2"/>
  <c r="R253" i="2"/>
  <c r="F253" i="2"/>
  <c r="U254" i="2"/>
  <c r="L254" i="2"/>
  <c r="R254" i="2"/>
  <c r="F254" i="2"/>
  <c r="T543" i="3"/>
  <c r="R544" i="3"/>
  <c r="AG515" i="3"/>
  <c r="AH515" i="3" s="1"/>
  <c r="AI515" i="3"/>
  <c r="AF516" i="3"/>
  <c r="S545" i="3"/>
  <c r="P546" i="3"/>
  <c r="Q545" i="3"/>
  <c r="R545" i="3" l="1"/>
  <c r="U545" i="3"/>
  <c r="S546" i="3"/>
  <c r="Q546" i="3"/>
  <c r="U546" i="3" s="1"/>
  <c r="T546" i="3" s="1"/>
  <c r="P547" i="3"/>
  <c r="AI516" i="3"/>
  <c r="AG516" i="3"/>
  <c r="AH516" i="3" s="1"/>
  <c r="AF517" i="3"/>
  <c r="G253" i="2" a="1"/>
  <c r="F256" i="2" a="1"/>
  <c r="L256" i="2" a="1"/>
  <c r="U255" i="2" a="1"/>
  <c r="L255" i="2" a="1"/>
  <c r="R256" i="2" a="1"/>
  <c r="U256" i="2" a="1"/>
  <c r="G254" i="2" a="1"/>
  <c r="R255" i="2" a="1"/>
  <c r="F255" i="2" a="1"/>
  <c r="G254" i="2" l="1"/>
  <c r="G253" i="2"/>
  <c r="U255" i="2"/>
  <c r="R255" i="2"/>
  <c r="L255" i="2"/>
  <c r="F255" i="2"/>
  <c r="U256" i="2"/>
  <c r="L256" i="2"/>
  <c r="R256" i="2"/>
  <c r="F256" i="2"/>
  <c r="T545" i="3"/>
  <c r="R546" i="3"/>
  <c r="AG517" i="3"/>
  <c r="AH517" i="3" s="1"/>
  <c r="AI517" i="3"/>
  <c r="AF518" i="3"/>
  <c r="S547" i="3"/>
  <c r="Q547" i="3"/>
  <c r="P548" i="3"/>
  <c r="R547" i="3" l="1"/>
  <c r="U547" i="3"/>
  <c r="S548" i="3"/>
  <c r="P549" i="3"/>
  <c r="Q548" i="3"/>
  <c r="U548" i="3" s="1"/>
  <c r="T548" i="3" s="1"/>
  <c r="AF519" i="3"/>
  <c r="AG518" i="3"/>
  <c r="AH518" i="3" s="1"/>
  <c r="AI518" i="3"/>
  <c r="G255" i="2" a="1"/>
  <c r="L257" i="2" a="1"/>
  <c r="R258" i="2" a="1"/>
  <c r="F257" i="2" a="1"/>
  <c r="L258" i="2" a="1"/>
  <c r="U258" i="2" a="1"/>
  <c r="F258" i="2" a="1"/>
  <c r="G256" i="2" a="1"/>
  <c r="U257" i="2" a="1"/>
  <c r="R257" i="2" a="1"/>
  <c r="G256" i="2" l="1"/>
  <c r="G255" i="2"/>
  <c r="U257" i="2"/>
  <c r="R257" i="2"/>
  <c r="L257" i="2"/>
  <c r="F257" i="2"/>
  <c r="U258" i="2"/>
  <c r="R258" i="2"/>
  <c r="L258" i="2"/>
  <c r="F258" i="2"/>
  <c r="T547" i="3"/>
  <c r="R548" i="3"/>
  <c r="AG519" i="3"/>
  <c r="AH519" i="3" s="1"/>
  <c r="AI519" i="3"/>
  <c r="AF520" i="3"/>
  <c r="S549" i="3"/>
  <c r="P550" i="3"/>
  <c r="Q549" i="3"/>
  <c r="R549" i="3" l="1"/>
  <c r="U549" i="3"/>
  <c r="S550" i="3"/>
  <c r="P551" i="3"/>
  <c r="Q550" i="3"/>
  <c r="U550" i="3" s="1"/>
  <c r="T550" i="3" s="1"/>
  <c r="AG520" i="3"/>
  <c r="AH520" i="3" s="1"/>
  <c r="AF521" i="3"/>
  <c r="AI520" i="3"/>
  <c r="G257" i="2" a="1"/>
  <c r="F260" i="2" a="1"/>
  <c r="R260" i="2" a="1"/>
  <c r="F259" i="2" a="1"/>
  <c r="R259" i="2" a="1"/>
  <c r="L259" i="2" a="1"/>
  <c r="L260" i="2" a="1"/>
  <c r="U260" i="2" a="1"/>
  <c r="G258" i="2" a="1"/>
  <c r="U259" i="2" a="1"/>
  <c r="G258" i="2" l="1"/>
  <c r="G257" i="2"/>
  <c r="U259" i="2"/>
  <c r="R259" i="2"/>
  <c r="L259" i="2"/>
  <c r="F259" i="2"/>
  <c r="R260" i="2"/>
  <c r="L260" i="2"/>
  <c r="F260" i="2"/>
  <c r="U260" i="2"/>
  <c r="T549" i="3"/>
  <c r="R550" i="3"/>
  <c r="AG521" i="3"/>
  <c r="AH521" i="3" s="1"/>
  <c r="AF522" i="3"/>
  <c r="AI521" i="3"/>
  <c r="S551" i="3"/>
  <c r="P552" i="3"/>
  <c r="Q551" i="3"/>
  <c r="R551" i="3" l="1"/>
  <c r="U551" i="3"/>
  <c r="S552" i="3"/>
  <c r="Q552" i="3"/>
  <c r="U552" i="3" s="1"/>
  <c r="T552" i="3" s="1"/>
  <c r="P553" i="3"/>
  <c r="AF523" i="3"/>
  <c r="AI522" i="3"/>
  <c r="AG522" i="3"/>
  <c r="AH522" i="3" s="1"/>
  <c r="G259" i="2" a="1"/>
  <c r="U262" i="2" a="1"/>
  <c r="L261" i="2" a="1"/>
  <c r="U261" i="2" a="1"/>
  <c r="L262" i="2" a="1"/>
  <c r="R261" i="2" a="1"/>
  <c r="F261" i="2" a="1"/>
  <c r="F262" i="2" a="1"/>
  <c r="G260" i="2" a="1"/>
  <c r="R262" i="2" a="1"/>
  <c r="G260" i="2" l="1"/>
  <c r="G259" i="2"/>
  <c r="R261" i="2"/>
  <c r="L261" i="2"/>
  <c r="F261" i="2"/>
  <c r="U261" i="2"/>
  <c r="U262" i="2"/>
  <c r="L262" i="2"/>
  <c r="R262" i="2"/>
  <c r="F262" i="2"/>
  <c r="T551" i="3"/>
  <c r="R552" i="3"/>
  <c r="AI523" i="3"/>
  <c r="AG523" i="3"/>
  <c r="AH523" i="3" s="1"/>
  <c r="AF524" i="3"/>
  <c r="S553" i="3"/>
  <c r="P554" i="3"/>
  <c r="Q553" i="3"/>
  <c r="R553" i="3" l="1"/>
  <c r="U553" i="3"/>
  <c r="S554" i="3"/>
  <c r="P555" i="3"/>
  <c r="Q554" i="3"/>
  <c r="U554" i="3" s="1"/>
  <c r="T554" i="3" s="1"/>
  <c r="AF525" i="3"/>
  <c r="AI524" i="3"/>
  <c r="AG524" i="3"/>
  <c r="AH524" i="3" s="1"/>
  <c r="G262" i="2" a="1"/>
  <c r="G261" i="2" a="1"/>
  <c r="L264" i="2" a="1"/>
  <c r="R263" i="2" a="1"/>
  <c r="L263" i="2" a="1"/>
  <c r="F264" i="2" a="1"/>
  <c r="U264" i="2" a="1"/>
  <c r="F263" i="2" a="1"/>
  <c r="U263" i="2" a="1"/>
  <c r="R264" i="2" a="1"/>
  <c r="G261" i="2" l="1"/>
  <c r="G262" i="2"/>
  <c r="U263" i="2"/>
  <c r="R263" i="2"/>
  <c r="L263" i="2"/>
  <c r="F263" i="2"/>
  <c r="U264" i="2"/>
  <c r="L264" i="2"/>
  <c r="R264" i="2"/>
  <c r="F264" i="2"/>
  <c r="T553" i="3"/>
  <c r="R554" i="3"/>
  <c r="AF526" i="3"/>
  <c r="AG525" i="3"/>
  <c r="AH525" i="3" s="1"/>
  <c r="AI525" i="3"/>
  <c r="S555" i="3"/>
  <c r="P556" i="3"/>
  <c r="Q555" i="3"/>
  <c r="R555" i="3" l="1"/>
  <c r="U555" i="3"/>
  <c r="S556" i="3"/>
  <c r="P557" i="3"/>
  <c r="Q556" i="3"/>
  <c r="U556" i="3" s="1"/>
  <c r="T556" i="3" s="1"/>
  <c r="AI526" i="3"/>
  <c r="AF527" i="3"/>
  <c r="AG526" i="3"/>
  <c r="AH526" i="3" s="1"/>
  <c r="G263" i="2" a="1"/>
  <c r="R266" i="2" a="1"/>
  <c r="R265" i="2" a="1"/>
  <c r="F265" i="2" a="1"/>
  <c r="L265" i="2" a="1"/>
  <c r="U265" i="2" a="1"/>
  <c r="F266" i="2" a="1"/>
  <c r="L266" i="2" a="1"/>
  <c r="G264" i="2" a="1"/>
  <c r="U266" i="2" a="1"/>
  <c r="G264" i="2" l="1"/>
  <c r="G263" i="2"/>
  <c r="U265" i="2"/>
  <c r="R265" i="2"/>
  <c r="L265" i="2"/>
  <c r="F265" i="2"/>
  <c r="U266" i="2"/>
  <c r="R266" i="2"/>
  <c r="F266" i="2"/>
  <c r="L266" i="2"/>
  <c r="T555" i="3"/>
  <c r="R556" i="3"/>
  <c r="S557" i="3"/>
  <c r="P558" i="3"/>
  <c r="Q557" i="3"/>
  <c r="AI527" i="3"/>
  <c r="AF528" i="3"/>
  <c r="AG527" i="3"/>
  <c r="AH527" i="3" s="1"/>
  <c r="R557" i="3" l="1"/>
  <c r="U557" i="3"/>
  <c r="S558" i="3"/>
  <c r="P559" i="3"/>
  <c r="Q558" i="3"/>
  <c r="U558" i="3" s="1"/>
  <c r="T558" i="3" s="1"/>
  <c r="AG528" i="3"/>
  <c r="AH528" i="3" s="1"/>
  <c r="AI528" i="3"/>
  <c r="AF529" i="3"/>
  <c r="G265" i="2" a="1"/>
  <c r="U267" i="2" a="1"/>
  <c r="R267" i="2" a="1"/>
  <c r="F267" i="2" a="1"/>
  <c r="R268" i="2" a="1"/>
  <c r="U268" i="2" a="1"/>
  <c r="L267" i="2" a="1"/>
  <c r="F268" i="2" a="1"/>
  <c r="G266" i="2" a="1"/>
  <c r="L268" i="2" a="1"/>
  <c r="G266" i="2" l="1"/>
  <c r="G265" i="2"/>
  <c r="U267" i="2"/>
  <c r="R267" i="2"/>
  <c r="L267" i="2"/>
  <c r="F267" i="2"/>
  <c r="U268" i="2"/>
  <c r="R268" i="2"/>
  <c r="L268" i="2"/>
  <c r="F268" i="2"/>
  <c r="T557" i="3"/>
  <c r="R558" i="3"/>
  <c r="AG529" i="3"/>
  <c r="AH529" i="3" s="1"/>
  <c r="AF530" i="3"/>
  <c r="AI529" i="3"/>
  <c r="S559" i="3"/>
  <c r="Q559" i="3"/>
  <c r="P560" i="3"/>
  <c r="R559" i="3" l="1"/>
  <c r="U559" i="3"/>
  <c r="S560" i="3"/>
  <c r="P561" i="3"/>
  <c r="Q560" i="3"/>
  <c r="U560" i="3" s="1"/>
  <c r="T560" i="3" s="1"/>
  <c r="AI530" i="3"/>
  <c r="AF531" i="3"/>
  <c r="AG530" i="3"/>
  <c r="AH530" i="3" s="1"/>
  <c r="G267" i="2" a="1"/>
  <c r="U269" i="2" a="1"/>
  <c r="R269" i="2" a="1"/>
  <c r="L269" i="2" a="1"/>
  <c r="L270" i="2" a="1"/>
  <c r="R270" i="2" a="1"/>
  <c r="F269" i="2" a="1"/>
  <c r="F270" i="2" a="1"/>
  <c r="G268" i="2" a="1"/>
  <c r="U270" i="2" a="1"/>
  <c r="G268" i="2" l="1"/>
  <c r="G267" i="2"/>
  <c r="U269" i="2"/>
  <c r="R269" i="2"/>
  <c r="F269" i="2"/>
  <c r="L269" i="2"/>
  <c r="U270" i="2"/>
  <c r="L270" i="2"/>
  <c r="R270" i="2"/>
  <c r="F270" i="2"/>
  <c r="T559" i="3"/>
  <c r="R560" i="3"/>
  <c r="AG531" i="3"/>
  <c r="AH531" i="3" s="1"/>
  <c r="AI531" i="3"/>
  <c r="AF532" i="3"/>
  <c r="S561" i="3"/>
  <c r="P562" i="3"/>
  <c r="Q561" i="3"/>
  <c r="R561" i="3" l="1"/>
  <c r="U561" i="3"/>
  <c r="S562" i="3"/>
  <c r="P563" i="3"/>
  <c r="Q562" i="3"/>
  <c r="U562" i="3" s="1"/>
  <c r="T562" i="3" s="1"/>
  <c r="AF533" i="3"/>
  <c r="AI532" i="3"/>
  <c r="AG532" i="3"/>
  <c r="AH532" i="3" s="1"/>
  <c r="G269" i="2" a="1"/>
  <c r="U272" i="2" a="1"/>
  <c r="R271" i="2" a="1"/>
  <c r="F271" i="2" a="1"/>
  <c r="L272" i="2" a="1"/>
  <c r="U271" i="2" a="1"/>
  <c r="L271" i="2" a="1"/>
  <c r="F272" i="2" a="1"/>
  <c r="G270" i="2" a="1"/>
  <c r="R272" i="2" a="1"/>
  <c r="G270" i="2" l="1"/>
  <c r="G269" i="2"/>
  <c r="U271" i="2"/>
  <c r="R271" i="2"/>
  <c r="L271" i="2"/>
  <c r="F271" i="2"/>
  <c r="U272" i="2"/>
  <c r="L272" i="2"/>
  <c r="R272" i="2"/>
  <c r="F272" i="2"/>
  <c r="T561" i="3"/>
  <c r="R562" i="3"/>
  <c r="AI533" i="3"/>
  <c r="AF534" i="3"/>
  <c r="AG533" i="3"/>
  <c r="AH533" i="3" s="1"/>
  <c r="S563" i="3"/>
  <c r="Q563" i="3"/>
  <c r="P564" i="3"/>
  <c r="R563" i="3" l="1"/>
  <c r="U563" i="3"/>
  <c r="S564" i="3"/>
  <c r="Q564" i="3"/>
  <c r="U564" i="3" s="1"/>
  <c r="T564" i="3" s="1"/>
  <c r="P565" i="3"/>
  <c r="AF535" i="3"/>
  <c r="AG534" i="3"/>
  <c r="AH534" i="3" s="1"/>
  <c r="AI534" i="3"/>
  <c r="G271" i="2" a="1"/>
  <c r="R273" i="2" a="1"/>
  <c r="R274" i="2" a="1"/>
  <c r="F273" i="2" a="1"/>
  <c r="L273" i="2" a="1"/>
  <c r="U274" i="2" a="1"/>
  <c r="L274" i="2" a="1"/>
  <c r="F274" i="2" a="1"/>
  <c r="G272" i="2" a="1"/>
  <c r="U273" i="2" a="1"/>
  <c r="G272" i="2" l="1"/>
  <c r="G271" i="2"/>
  <c r="U273" i="2"/>
  <c r="R273" i="2"/>
  <c r="L273" i="2"/>
  <c r="F273" i="2"/>
  <c r="U274" i="2"/>
  <c r="R274" i="2"/>
  <c r="L274" i="2"/>
  <c r="F274" i="2"/>
  <c r="T563" i="3"/>
  <c r="R564" i="3"/>
  <c r="AG535" i="3"/>
  <c r="AH535" i="3" s="1"/>
  <c r="AF536" i="3"/>
  <c r="AI535" i="3"/>
  <c r="S565" i="3"/>
  <c r="Q565" i="3"/>
  <c r="P566" i="3"/>
  <c r="R565" i="3" l="1"/>
  <c r="U565" i="3"/>
  <c r="S566" i="3"/>
  <c r="P567" i="3"/>
  <c r="Q566" i="3"/>
  <c r="U566" i="3" s="1"/>
  <c r="T566" i="3" s="1"/>
  <c r="AG536" i="3"/>
  <c r="AH536" i="3" s="1"/>
  <c r="AF537" i="3"/>
  <c r="AI536" i="3"/>
  <c r="G273" i="2" a="1"/>
  <c r="R275" i="2" a="1"/>
  <c r="L276" i="2" a="1"/>
  <c r="F275" i="2" a="1"/>
  <c r="L275" i="2" a="1"/>
  <c r="U275" i="2" a="1"/>
  <c r="R276" i="2" a="1"/>
  <c r="F276" i="2" a="1"/>
  <c r="G274" i="2" a="1"/>
  <c r="U276" i="2" a="1"/>
  <c r="G274" i="2" l="1"/>
  <c r="G273" i="2"/>
  <c r="U275" i="2"/>
  <c r="R275" i="2"/>
  <c r="L275" i="2"/>
  <c r="F275" i="2"/>
  <c r="U276" i="2"/>
  <c r="L276" i="2"/>
  <c r="R276" i="2"/>
  <c r="F276" i="2"/>
  <c r="T565" i="3"/>
  <c r="R566" i="3"/>
  <c r="AF538" i="3"/>
  <c r="AI537" i="3"/>
  <c r="AG537" i="3"/>
  <c r="AH537" i="3" s="1"/>
  <c r="S567" i="3"/>
  <c r="P568" i="3"/>
  <c r="Q567" i="3"/>
  <c r="R567" i="3" l="1"/>
  <c r="U567" i="3"/>
  <c r="S568" i="3"/>
  <c r="P569" i="3"/>
  <c r="Q568" i="3"/>
  <c r="U568" i="3" s="1"/>
  <c r="T568" i="3" s="1"/>
  <c r="AG538" i="3"/>
  <c r="AH538" i="3" s="1"/>
  <c r="AF539" i="3"/>
  <c r="AI538" i="3"/>
  <c r="G275" i="2" a="1"/>
  <c r="L277" i="2" a="1"/>
  <c r="L278" i="2" a="1"/>
  <c r="F277" i="2" a="1"/>
  <c r="R277" i="2" a="1"/>
  <c r="U278" i="2" a="1"/>
  <c r="R278" i="2" a="1"/>
  <c r="F278" i="2" a="1"/>
  <c r="G276" i="2" a="1"/>
  <c r="U277" i="2" a="1"/>
  <c r="G276" i="2" l="1"/>
  <c r="G275" i="2"/>
  <c r="U277" i="2"/>
  <c r="L277" i="2"/>
  <c r="R277" i="2"/>
  <c r="F277" i="2"/>
  <c r="U278" i="2"/>
  <c r="L278" i="2"/>
  <c r="R278" i="2"/>
  <c r="F278" i="2"/>
  <c r="T567" i="3"/>
  <c r="R568" i="3"/>
  <c r="S569" i="3"/>
  <c r="Q569" i="3"/>
  <c r="P570" i="3"/>
  <c r="AG539" i="3"/>
  <c r="AH539" i="3" s="1"/>
  <c r="AI539" i="3"/>
  <c r="AF540" i="3"/>
  <c r="R569" i="3" l="1"/>
  <c r="U569" i="3"/>
  <c r="AF541" i="3"/>
  <c r="AI540" i="3"/>
  <c r="AG540" i="3"/>
  <c r="AH540" i="3" s="1"/>
  <c r="S570" i="3"/>
  <c r="P571" i="3"/>
  <c r="Q570" i="3"/>
  <c r="G277" i="2" a="1"/>
  <c r="U279" i="2" a="1"/>
  <c r="R279" i="2" a="1"/>
  <c r="F279" i="2" a="1"/>
  <c r="L279" i="2" a="1"/>
  <c r="G278" i="2" a="1"/>
  <c r="G278" i="2" l="1"/>
  <c r="G277" i="2"/>
  <c r="U279" i="2"/>
  <c r="L279" i="2"/>
  <c r="R279" i="2"/>
  <c r="F279" i="2"/>
  <c r="R570" i="3"/>
  <c r="U570" i="3"/>
  <c r="T569" i="3"/>
  <c r="S571" i="3"/>
  <c r="Q571" i="3"/>
  <c r="P572" i="3"/>
  <c r="AF542" i="3"/>
  <c r="AG541" i="3"/>
  <c r="AH541" i="3" s="1"/>
  <c r="AI541" i="3"/>
  <c r="R280" i="2" a="1"/>
  <c r="F280" i="2" a="1"/>
  <c r="L280" i="2" a="1"/>
  <c r="U280" i="2" a="1"/>
  <c r="F280" i="2" l="1"/>
  <c r="L280" i="2"/>
  <c r="R280" i="2"/>
  <c r="U280" i="2"/>
  <c r="R571" i="3"/>
  <c r="U571" i="3"/>
  <c r="T570" i="3"/>
  <c r="AI542" i="3"/>
  <c r="AF543" i="3"/>
  <c r="AG542" i="3"/>
  <c r="AH542" i="3" s="1"/>
  <c r="S572" i="3"/>
  <c r="P573" i="3"/>
  <c r="Q572" i="3"/>
  <c r="U572" i="3" s="1"/>
  <c r="T572" i="3" s="1"/>
  <c r="R281" i="2" a="1"/>
  <c r="L282" i="2" a="1"/>
  <c r="F282" i="2" a="1"/>
  <c r="U282" i="2" a="1"/>
  <c r="U281" i="2" a="1"/>
  <c r="L281" i="2" a="1"/>
  <c r="F281" i="2" a="1"/>
  <c r="G279" i="2" a="1"/>
  <c r="R282" i="2" a="1"/>
  <c r="G279" i="2" l="1"/>
  <c r="U281" i="2"/>
  <c r="R281" i="2"/>
  <c r="L281" i="2"/>
  <c r="F281" i="2"/>
  <c r="U282" i="2"/>
  <c r="R282" i="2"/>
  <c r="L282" i="2"/>
  <c r="F282" i="2"/>
  <c r="T571" i="3"/>
  <c r="R572" i="3"/>
  <c r="AG543" i="3"/>
  <c r="AH543" i="3" s="1"/>
  <c r="AF544" i="3"/>
  <c r="AI543" i="3"/>
  <c r="S573" i="3"/>
  <c r="Q573" i="3"/>
  <c r="P574" i="3"/>
  <c r="G280" i="2" a="1"/>
  <c r="G282" i="2" a="1"/>
  <c r="G282" i="2" l="1"/>
  <c r="G280" i="2"/>
  <c r="R573" i="3"/>
  <c r="U573" i="3"/>
  <c r="S574" i="3"/>
  <c r="P575" i="3"/>
  <c r="Q574" i="3"/>
  <c r="U574" i="3" s="1"/>
  <c r="T574" i="3" s="1"/>
  <c r="AG544" i="3"/>
  <c r="AH544" i="3" s="1"/>
  <c r="AI544" i="3"/>
  <c r="AF545" i="3"/>
  <c r="R284" i="2" a="1"/>
  <c r="F284" i="2" a="1"/>
  <c r="R283" i="2" a="1"/>
  <c r="L284" i="2" a="1"/>
  <c r="U284" i="2" a="1"/>
  <c r="F283" i="2" a="1"/>
  <c r="L283" i="2" a="1"/>
  <c r="U283" i="2" a="1"/>
  <c r="G281" i="2" a="1"/>
  <c r="G281" i="2" l="1"/>
  <c r="U283" i="2"/>
  <c r="L283" i="2"/>
  <c r="R283" i="2"/>
  <c r="F283" i="2"/>
  <c r="U284" i="2"/>
  <c r="R284" i="2"/>
  <c r="L284" i="2"/>
  <c r="F284" i="2"/>
  <c r="T573" i="3"/>
  <c r="R574" i="3"/>
  <c r="S575" i="3"/>
  <c r="Q575" i="3"/>
  <c r="P576" i="3"/>
  <c r="AI545" i="3"/>
  <c r="AF546" i="3"/>
  <c r="AG545" i="3"/>
  <c r="AH545" i="3" s="1"/>
  <c r="R575" i="3" l="1"/>
  <c r="U575" i="3"/>
  <c r="AI546" i="3"/>
  <c r="AF547" i="3"/>
  <c r="AG546" i="3"/>
  <c r="AH546" i="3" s="1"/>
  <c r="S576" i="3"/>
  <c r="P577" i="3"/>
  <c r="Q576" i="3"/>
  <c r="G284" i="2" a="1"/>
  <c r="F285" i="2" a="1"/>
  <c r="R285" i="2" a="1"/>
  <c r="G283" i="2" a="1"/>
  <c r="U285" i="2" a="1"/>
  <c r="L285" i="2" a="1"/>
  <c r="G283" i="2" l="1"/>
  <c r="G284" i="2"/>
  <c r="U285" i="2"/>
  <c r="R285" i="2"/>
  <c r="L285" i="2"/>
  <c r="F285" i="2"/>
  <c r="R576" i="3"/>
  <c r="U576" i="3"/>
  <c r="T575" i="3"/>
  <c r="S577" i="3"/>
  <c r="P578" i="3"/>
  <c r="Q577" i="3"/>
  <c r="U577" i="3" s="1"/>
  <c r="T577" i="3" s="1"/>
  <c r="AI547" i="3"/>
  <c r="AG547" i="3"/>
  <c r="AH547" i="3" s="1"/>
  <c r="AF548" i="3"/>
  <c r="R287" i="2" a="1"/>
  <c r="F286" i="2" a="1"/>
  <c r="L286" i="2" a="1"/>
  <c r="L287" i="2" a="1"/>
  <c r="U286" i="2" a="1"/>
  <c r="R286" i="2" a="1"/>
  <c r="U287" i="2" a="1"/>
  <c r="F287" i="2" a="1"/>
  <c r="F286" i="2" l="1"/>
  <c r="R286" i="2"/>
  <c r="L286" i="2"/>
  <c r="U286" i="2"/>
  <c r="F287" i="2"/>
  <c r="L287" i="2"/>
  <c r="R287" i="2"/>
  <c r="U287" i="2"/>
  <c r="T576" i="3"/>
  <c r="R577" i="3"/>
  <c r="S578" i="3"/>
  <c r="Q578" i="3"/>
  <c r="U578" i="3" s="1"/>
  <c r="T578" i="3" s="1"/>
  <c r="P579" i="3"/>
  <c r="AG548" i="3"/>
  <c r="AH548" i="3" s="1"/>
  <c r="AI548" i="3"/>
  <c r="AF549" i="3"/>
  <c r="R288" i="2" a="1"/>
  <c r="U288" i="2" a="1"/>
  <c r="F288" i="2" a="1"/>
  <c r="L288" i="2" a="1"/>
  <c r="G285" i="2" a="1"/>
  <c r="G285" i="2" l="1"/>
  <c r="U288" i="2"/>
  <c r="R288" i="2"/>
  <c r="L288" i="2"/>
  <c r="F288" i="2"/>
  <c r="R578" i="3"/>
  <c r="S579" i="3"/>
  <c r="Q579" i="3"/>
  <c r="P580" i="3"/>
  <c r="AG549" i="3"/>
  <c r="AH549" i="3" s="1"/>
  <c r="AI549" i="3"/>
  <c r="AF550" i="3"/>
  <c r="G287" i="2" a="1"/>
  <c r="G286" i="2" a="1"/>
  <c r="G286" i="2" l="1"/>
  <c r="G287" i="2"/>
  <c r="R579" i="3"/>
  <c r="U579" i="3"/>
  <c r="AG550" i="3"/>
  <c r="AH550" i="3" s="1"/>
  <c r="AF551" i="3"/>
  <c r="AI550" i="3"/>
  <c r="S580" i="3"/>
  <c r="P581" i="3"/>
  <c r="Q580" i="3"/>
  <c r="U289" i="2" a="1"/>
  <c r="G288" i="2" a="1"/>
  <c r="R289" i="2" a="1"/>
  <c r="F289" i="2" a="1"/>
  <c r="L289" i="2" a="1"/>
  <c r="G288" i="2" l="1"/>
  <c r="U289" i="2"/>
  <c r="L289" i="2"/>
  <c r="R289" i="2"/>
  <c r="F289" i="2"/>
  <c r="R580" i="3"/>
  <c r="U580" i="3"/>
  <c r="T579" i="3"/>
  <c r="S581" i="3"/>
  <c r="P582" i="3"/>
  <c r="Q581" i="3"/>
  <c r="U581" i="3" s="1"/>
  <c r="T581" i="3" s="1"/>
  <c r="AI551" i="3"/>
  <c r="AF552" i="3"/>
  <c r="AG551" i="3"/>
  <c r="AH551" i="3" s="1"/>
  <c r="F291" i="2" a="1"/>
  <c r="L290" i="2" a="1"/>
  <c r="C291" i="2" a="1"/>
  <c r="R290" i="2" a="1"/>
  <c r="U291" i="2" a="1"/>
  <c r="L291" i="2" a="1"/>
  <c r="F290" i="2" a="1"/>
  <c r="R291" i="2" a="1"/>
  <c r="U290" i="2" a="1"/>
  <c r="F290" i="2" l="1"/>
  <c r="L290" i="2"/>
  <c r="R290" i="2"/>
  <c r="U290" i="2"/>
  <c r="F291" i="2"/>
  <c r="R291" i="2"/>
  <c r="L291" i="2"/>
  <c r="U291" i="2"/>
  <c r="C291" i="2"/>
  <c r="T580" i="3"/>
  <c r="R581" i="3"/>
  <c r="AF553" i="3"/>
  <c r="AI552" i="3"/>
  <c r="AG552" i="3"/>
  <c r="AH552" i="3" s="1"/>
  <c r="S582" i="3"/>
  <c r="P583" i="3"/>
  <c r="Q582" i="3"/>
  <c r="U582" i="3" s="1"/>
  <c r="T582" i="3" s="1"/>
  <c r="U292" i="2" a="1"/>
  <c r="F292" i="2" a="1"/>
  <c r="L292" i="2" a="1"/>
  <c r="C292" i="2" a="1"/>
  <c r="R292" i="2" a="1"/>
  <c r="G289" i="2" a="1"/>
  <c r="G289" i="2" l="1"/>
  <c r="C292" i="2"/>
  <c r="U292" i="2"/>
  <c r="R292" i="2"/>
  <c r="L292" i="2"/>
  <c r="F292" i="2"/>
  <c r="R582" i="3"/>
  <c r="S583" i="3"/>
  <c r="Q583" i="3"/>
  <c r="U583" i="3" s="1"/>
  <c r="T583" i="3" s="1"/>
  <c r="P584" i="3"/>
  <c r="AG553" i="3"/>
  <c r="AH553" i="3" s="1"/>
  <c r="AI553" i="3"/>
  <c r="AF554" i="3"/>
  <c r="D291" i="2" a="1"/>
  <c r="L293" i="2" a="1"/>
  <c r="G291" i="2" a="1"/>
  <c r="R293" i="2" a="1"/>
  <c r="G290" i="2" a="1"/>
  <c r="U293" i="2" a="1"/>
  <c r="C293" i="2" a="1"/>
  <c r="F293" i="2" a="1"/>
  <c r="G290" i="2" l="1"/>
  <c r="G291" i="2"/>
  <c r="D291" i="2"/>
  <c r="U293" i="2"/>
  <c r="F293" i="2"/>
  <c r="L293" i="2"/>
  <c r="R293" i="2"/>
  <c r="C293" i="2"/>
  <c r="R583" i="3"/>
  <c r="AI554" i="3"/>
  <c r="AF555" i="3"/>
  <c r="AG554" i="3"/>
  <c r="AH554" i="3" s="1"/>
  <c r="S584" i="3"/>
  <c r="Q584" i="3"/>
  <c r="P585" i="3"/>
  <c r="D292" i="2" a="1"/>
  <c r="G292" i="2" a="1"/>
  <c r="G292" i="2" l="1"/>
  <c r="D292" i="2"/>
  <c r="R584" i="3"/>
  <c r="U584" i="3"/>
  <c r="S585" i="3"/>
  <c r="P586" i="3"/>
  <c r="Q585" i="3"/>
  <c r="U585" i="3" s="1"/>
  <c r="T585" i="3" s="1"/>
  <c r="AI555" i="3"/>
  <c r="AF556" i="3"/>
  <c r="AG555" i="3"/>
  <c r="AH555" i="3" s="1"/>
  <c r="C294" i="2" a="1"/>
  <c r="C295" i="2" a="1"/>
  <c r="L294" i="2" a="1"/>
  <c r="D293" i="2" a="1"/>
  <c r="R294" i="2" a="1"/>
  <c r="U294" i="2" a="1"/>
  <c r="G293" i="2" a="1"/>
  <c r="R295" i="2" a="1"/>
  <c r="L295" i="2" a="1"/>
  <c r="F294" i="2" a="1"/>
  <c r="U295" i="2" a="1"/>
  <c r="F295" i="2" a="1"/>
  <c r="G293" i="2" l="1"/>
  <c r="D293" i="2"/>
  <c r="F295" i="2"/>
  <c r="R295" i="2"/>
  <c r="L295" i="2"/>
  <c r="C295" i="2"/>
  <c r="U295" i="2"/>
  <c r="F294" i="2"/>
  <c r="L294" i="2"/>
  <c r="R294" i="2"/>
  <c r="C294" i="2"/>
  <c r="U294" i="2"/>
  <c r="R585" i="3"/>
  <c r="T584" i="3"/>
  <c r="AI556" i="3"/>
  <c r="AG556" i="3"/>
  <c r="AH556" i="3" s="1"/>
  <c r="AF557" i="3"/>
  <c r="S586" i="3"/>
  <c r="Q586" i="3"/>
  <c r="P587" i="3"/>
  <c r="G295" i="2" a="1"/>
  <c r="G295" i="2" l="1"/>
  <c r="R586" i="3"/>
  <c r="U586" i="3"/>
  <c r="S587" i="3"/>
  <c r="Q587" i="3"/>
  <c r="U587" i="3" s="1"/>
  <c r="T587" i="3" s="1"/>
  <c r="P588" i="3"/>
  <c r="AF558" i="3"/>
  <c r="AG557" i="3"/>
  <c r="AH557" i="3" s="1"/>
  <c r="AI557" i="3"/>
  <c r="D295" i="2" a="1"/>
  <c r="L297" i="2" a="1"/>
  <c r="R296" i="2" a="1"/>
  <c r="C297" i="2" a="1"/>
  <c r="D294" i="2" a="1"/>
  <c r="L296" i="2" a="1"/>
  <c r="G294" i="2" a="1"/>
  <c r="U296" i="2" a="1"/>
  <c r="F296" i="2" a="1"/>
  <c r="F297" i="2" a="1"/>
  <c r="C296" i="2" a="1"/>
  <c r="U297" i="2" a="1"/>
  <c r="R297" i="2" a="1"/>
  <c r="G294" i="2" l="1"/>
  <c r="D294" i="2"/>
  <c r="D295" i="2"/>
  <c r="L297" i="2"/>
  <c r="F297" i="2"/>
  <c r="R297" i="2"/>
  <c r="C297" i="2"/>
  <c r="U297" i="2"/>
  <c r="F296" i="2"/>
  <c r="L296" i="2"/>
  <c r="R296" i="2"/>
  <c r="C296" i="2"/>
  <c r="U296" i="2"/>
  <c r="R587" i="3"/>
  <c r="T586" i="3"/>
  <c r="AI558" i="3"/>
  <c r="AG558" i="3"/>
  <c r="AH558" i="3" s="1"/>
  <c r="AF559" i="3"/>
  <c r="S588" i="3"/>
  <c r="Q588" i="3"/>
  <c r="P589" i="3"/>
  <c r="R588" i="3" l="1"/>
  <c r="U588" i="3"/>
  <c r="S589" i="3"/>
  <c r="P590" i="3"/>
  <c r="Q589" i="3"/>
  <c r="U589" i="3" s="1"/>
  <c r="T589" i="3" s="1"/>
  <c r="AI559" i="3"/>
  <c r="AF560" i="3"/>
  <c r="AG559" i="3"/>
  <c r="AH559" i="3" s="1"/>
  <c r="D297" i="2" a="1"/>
  <c r="U299" i="2" a="1"/>
  <c r="F298" i="2" a="1"/>
  <c r="L299" i="2" a="1"/>
  <c r="D296" i="2" a="1"/>
  <c r="C298" i="2" a="1"/>
  <c r="U298" i="2" a="1"/>
  <c r="G296" i="2" a="1"/>
  <c r="F299" i="2" a="1"/>
  <c r="R298" i="2" a="1"/>
  <c r="G297" i="2" a="1"/>
  <c r="C299" i="2" a="1"/>
  <c r="L298" i="2" a="1"/>
  <c r="R299" i="2" a="1"/>
  <c r="G297" i="2" l="1"/>
  <c r="G296" i="2"/>
  <c r="D296" i="2"/>
  <c r="D297" i="2"/>
  <c r="F299" i="2"/>
  <c r="L299" i="2"/>
  <c r="R299" i="2"/>
  <c r="U299" i="2"/>
  <c r="C299" i="2"/>
  <c r="F298" i="2"/>
  <c r="L298" i="2"/>
  <c r="R298" i="2"/>
  <c r="U298" i="2"/>
  <c r="C298" i="2"/>
  <c r="R589" i="3"/>
  <c r="T588" i="3"/>
  <c r="AG560" i="3"/>
  <c r="AH560" i="3" s="1"/>
  <c r="AI560" i="3"/>
  <c r="AF561" i="3"/>
  <c r="S590" i="3"/>
  <c r="P591" i="3"/>
  <c r="Q590" i="3"/>
  <c r="G299" i="2" a="1"/>
  <c r="G299" i="2" l="1"/>
  <c r="R590" i="3"/>
  <c r="U590" i="3"/>
  <c r="S591" i="3"/>
  <c r="P592" i="3"/>
  <c r="Q591" i="3"/>
  <c r="U591" i="3" s="1"/>
  <c r="T591" i="3" s="1"/>
  <c r="AG561" i="3"/>
  <c r="AH561" i="3" s="1"/>
  <c r="AF562" i="3"/>
  <c r="AI561" i="3"/>
  <c r="D299" i="2" a="1"/>
  <c r="R300" i="2" a="1"/>
  <c r="C301" i="2" a="1"/>
  <c r="L301" i="2" a="1"/>
  <c r="D298" i="2" a="1"/>
  <c r="F301" i="2" a="1"/>
  <c r="G298" i="2" a="1"/>
  <c r="C300" i="2" a="1"/>
  <c r="L300" i="2" a="1"/>
  <c r="F300" i="2" a="1"/>
  <c r="R301" i="2" a="1"/>
  <c r="U301" i="2" a="1"/>
  <c r="U300" i="2" a="1"/>
  <c r="G298" i="2" l="1"/>
  <c r="D298" i="2"/>
  <c r="D299" i="2"/>
  <c r="F301" i="2"/>
  <c r="R301" i="2"/>
  <c r="L301" i="2"/>
  <c r="C301" i="2"/>
  <c r="U301" i="2"/>
  <c r="F300" i="2"/>
  <c r="R300" i="2"/>
  <c r="L300" i="2"/>
  <c r="C300" i="2"/>
  <c r="U300" i="2"/>
  <c r="R591" i="3"/>
  <c r="T590" i="3"/>
  <c r="AF563" i="3"/>
  <c r="AI562" i="3"/>
  <c r="AG562" i="3"/>
  <c r="AH562" i="3" s="1"/>
  <c r="S592" i="3"/>
  <c r="P593" i="3"/>
  <c r="Q592" i="3"/>
  <c r="R592" i="3" l="1"/>
  <c r="U592" i="3"/>
  <c r="S593" i="3"/>
  <c r="P594" i="3"/>
  <c r="Q593" i="3"/>
  <c r="U593" i="3" s="1"/>
  <c r="T593" i="3" s="1"/>
  <c r="AF564" i="3"/>
  <c r="AG563" i="3"/>
  <c r="AH563" i="3" s="1"/>
  <c r="AI563" i="3"/>
  <c r="G301" i="2" a="1"/>
  <c r="F302" i="2" a="1"/>
  <c r="L303" i="2" a="1"/>
  <c r="L302" i="2" a="1"/>
  <c r="G300" i="2" a="1"/>
  <c r="U303" i="2" a="1"/>
  <c r="F303" i="2" a="1"/>
  <c r="R303" i="2" a="1"/>
  <c r="C303" i="2" a="1"/>
  <c r="U302" i="2" a="1"/>
  <c r="D301" i="2" a="1"/>
  <c r="D300" i="2" a="1"/>
  <c r="R302" i="2" a="1"/>
  <c r="C302" i="2" a="1"/>
  <c r="D300" i="2" l="1"/>
  <c r="D301" i="2"/>
  <c r="G300" i="2"/>
  <c r="G301" i="2"/>
  <c r="F303" i="2"/>
  <c r="L303" i="2"/>
  <c r="R303" i="2"/>
  <c r="C303" i="2"/>
  <c r="U303" i="2"/>
  <c r="F302" i="2"/>
  <c r="R302" i="2"/>
  <c r="L302" i="2"/>
  <c r="C302" i="2"/>
  <c r="U302" i="2"/>
  <c r="R593" i="3"/>
  <c r="T592" i="3"/>
  <c r="AI564" i="3"/>
  <c r="AF565" i="3"/>
  <c r="AG564" i="3"/>
  <c r="AH564" i="3" s="1"/>
  <c r="S594" i="3"/>
  <c r="P595" i="3"/>
  <c r="Q594" i="3"/>
  <c r="R594" i="3" l="1"/>
  <c r="U594" i="3"/>
  <c r="S595" i="3"/>
  <c r="P596" i="3"/>
  <c r="Q595" i="3"/>
  <c r="U595" i="3" s="1"/>
  <c r="T595" i="3" s="1"/>
  <c r="AF566" i="3"/>
  <c r="AI565" i="3"/>
  <c r="AG565" i="3"/>
  <c r="AH565" i="3" s="1"/>
  <c r="D303" i="2" a="1"/>
  <c r="F305" i="2" a="1"/>
  <c r="L305" i="2" a="1"/>
  <c r="C305" i="2" a="1"/>
  <c r="R305" i="2" a="1"/>
  <c r="R304" i="2" a="1"/>
  <c r="U305" i="2" a="1"/>
  <c r="C304" i="2" a="1"/>
  <c r="G302" i="2" a="1"/>
  <c r="F304" i="2" a="1"/>
  <c r="U304" i="2" a="1"/>
  <c r="G303" i="2" a="1"/>
  <c r="D302" i="2" a="1"/>
  <c r="L304" i="2" a="1"/>
  <c r="D302" i="2" l="1"/>
  <c r="G303" i="2"/>
  <c r="G302" i="2"/>
  <c r="D303" i="2"/>
  <c r="U304" i="2"/>
  <c r="F304" i="2"/>
  <c r="R304" i="2"/>
  <c r="L304" i="2"/>
  <c r="C304" i="2"/>
  <c r="F305" i="2"/>
  <c r="R305" i="2"/>
  <c r="L305" i="2"/>
  <c r="U305" i="2"/>
  <c r="C305" i="2"/>
  <c r="T594" i="3"/>
  <c r="R595" i="3"/>
  <c r="AG566" i="3"/>
  <c r="AH566" i="3" s="1"/>
  <c r="AF567" i="3"/>
  <c r="AI566" i="3"/>
  <c r="S596" i="3"/>
  <c r="Q596" i="3"/>
  <c r="U596" i="3" s="1"/>
  <c r="T596" i="3" s="1"/>
  <c r="P597" i="3"/>
  <c r="L306" i="2" a="1"/>
  <c r="R306" i="2" a="1"/>
  <c r="C306" i="2" a="1"/>
  <c r="F306" i="2" a="1"/>
  <c r="U306" i="2" a="1"/>
  <c r="U306" i="2" l="1"/>
  <c r="C306" i="2"/>
  <c r="R306" i="2"/>
  <c r="L306" i="2"/>
  <c r="F306" i="2"/>
  <c r="R596" i="3"/>
  <c r="S597" i="3"/>
  <c r="Q597" i="3"/>
  <c r="P598" i="3"/>
  <c r="AI567" i="3"/>
  <c r="AG567" i="3"/>
  <c r="AH567" i="3" s="1"/>
  <c r="AF568" i="3"/>
  <c r="D304" i="2" a="1"/>
  <c r="G305" i="2" a="1"/>
  <c r="G304" i="2" a="1"/>
  <c r="D305" i="2" a="1"/>
  <c r="D305" i="2" l="1"/>
  <c r="G304" i="2"/>
  <c r="G305" i="2"/>
  <c r="D304" i="2"/>
  <c r="R597" i="3"/>
  <c r="U597" i="3"/>
  <c r="S598" i="3"/>
  <c r="Q598" i="3"/>
  <c r="U598" i="3" s="1"/>
  <c r="T598" i="3" s="1"/>
  <c r="P599" i="3"/>
  <c r="AI568" i="3"/>
  <c r="AF569" i="3"/>
  <c r="AG568" i="3"/>
  <c r="AH568" i="3" s="1"/>
  <c r="G306" i="2" a="1"/>
  <c r="C308" i="2" a="1"/>
  <c r="L307" i="2" a="1"/>
  <c r="C307" i="2" a="1"/>
  <c r="U308" i="2" a="1"/>
  <c r="R307" i="2" a="1"/>
  <c r="F307" i="2" a="1"/>
  <c r="F308" i="2" a="1"/>
  <c r="U307" i="2" a="1"/>
  <c r="L308" i="2" a="1"/>
  <c r="D306" i="2" a="1"/>
  <c r="R308" i="2" a="1"/>
  <c r="D306" i="2" l="1"/>
  <c r="G306" i="2"/>
  <c r="U308" i="2"/>
  <c r="C308" i="2"/>
  <c r="L308" i="2"/>
  <c r="R308" i="2"/>
  <c r="F308" i="2"/>
  <c r="C307" i="2"/>
  <c r="U307" i="2"/>
  <c r="R307" i="2"/>
  <c r="L307" i="2"/>
  <c r="F307" i="2"/>
  <c r="R598" i="3"/>
  <c r="T597" i="3"/>
  <c r="AI569" i="3"/>
  <c r="AF570" i="3"/>
  <c r="AG569" i="3"/>
  <c r="AH569" i="3" s="1"/>
  <c r="S599" i="3"/>
  <c r="Q599" i="3"/>
  <c r="P600" i="3"/>
  <c r="R599" i="3" l="1"/>
  <c r="U599" i="3"/>
  <c r="AF571" i="3"/>
  <c r="AG570" i="3"/>
  <c r="AH570" i="3" s="1"/>
  <c r="AI570" i="3"/>
  <c r="S600" i="3"/>
  <c r="P601" i="3"/>
  <c r="Q600" i="3"/>
  <c r="U600" i="3" s="1"/>
  <c r="T600" i="3" s="1"/>
  <c r="G307" i="2" a="1"/>
  <c r="R310" i="2" a="1"/>
  <c r="C309" i="2" a="1"/>
  <c r="U310" i="2" a="1"/>
  <c r="D307" i="2" a="1"/>
  <c r="R309" i="2" a="1"/>
  <c r="C310" i="2" a="1"/>
  <c r="G308" i="2" a="1"/>
  <c r="L309" i="2" a="1"/>
  <c r="F310" i="2" a="1"/>
  <c r="D308" i="2" a="1"/>
  <c r="U309" i="2" a="1"/>
  <c r="F309" i="2" a="1"/>
  <c r="L310" i="2" a="1"/>
  <c r="D308" i="2" l="1"/>
  <c r="G308" i="2"/>
  <c r="D307" i="2"/>
  <c r="G307" i="2"/>
  <c r="U310" i="2"/>
  <c r="R310" i="2"/>
  <c r="L310" i="2"/>
  <c r="F310" i="2"/>
  <c r="C310" i="2"/>
  <c r="U309" i="2"/>
  <c r="C309" i="2"/>
  <c r="L309" i="2"/>
  <c r="R309" i="2"/>
  <c r="F309" i="2"/>
  <c r="R600" i="3"/>
  <c r="T599" i="3"/>
  <c r="S601" i="3"/>
  <c r="P602" i="3"/>
  <c r="Q601" i="3"/>
  <c r="AI571" i="3"/>
  <c r="AF572" i="3"/>
  <c r="AG571" i="3"/>
  <c r="AH571" i="3" s="1"/>
  <c r="R601" i="3" l="1"/>
  <c r="U601" i="3"/>
  <c r="AF573" i="3"/>
  <c r="AG572" i="3"/>
  <c r="AH572" i="3" s="1"/>
  <c r="AI572" i="3"/>
  <c r="S602" i="3"/>
  <c r="P603" i="3"/>
  <c r="Q602" i="3"/>
  <c r="U602" i="3" s="1"/>
  <c r="T602" i="3" s="1"/>
  <c r="G309" i="2" a="1"/>
  <c r="U312" i="2" a="1"/>
  <c r="C311" i="2" a="1"/>
  <c r="F312" i="2" a="1"/>
  <c r="R312" i="2" a="1"/>
  <c r="D310" i="2" a="1"/>
  <c r="G310" i="2" a="1"/>
  <c r="L311" i="2" a="1"/>
  <c r="D309" i="2" a="1"/>
  <c r="L312" i="2" a="1"/>
  <c r="U311" i="2" a="1"/>
  <c r="F311" i="2" a="1"/>
  <c r="R311" i="2" a="1"/>
  <c r="C312" i="2" a="1"/>
  <c r="D309" i="2" l="1"/>
  <c r="G310" i="2"/>
  <c r="D310" i="2"/>
  <c r="G309" i="2"/>
  <c r="C312" i="2"/>
  <c r="R312" i="2"/>
  <c r="F312" i="2"/>
  <c r="L312" i="2"/>
  <c r="U312" i="2"/>
  <c r="U311" i="2"/>
  <c r="C311" i="2"/>
  <c r="L311" i="2"/>
  <c r="R311" i="2"/>
  <c r="F311" i="2"/>
  <c r="R602" i="3"/>
  <c r="T601" i="3"/>
  <c r="S603" i="3"/>
  <c r="P604" i="3"/>
  <c r="Q603" i="3"/>
  <c r="AF574" i="3"/>
  <c r="AG573" i="3"/>
  <c r="AH573" i="3" s="1"/>
  <c r="AI573" i="3"/>
  <c r="R603" i="3" l="1"/>
  <c r="U603" i="3"/>
  <c r="AF575" i="3"/>
  <c r="AI574" i="3"/>
  <c r="AG574" i="3"/>
  <c r="AH574" i="3" s="1"/>
  <c r="S604" i="3"/>
  <c r="Q604" i="3"/>
  <c r="U604" i="3" s="1"/>
  <c r="T604" i="3" s="1"/>
  <c r="P605" i="3"/>
  <c r="G312" i="2" a="1"/>
  <c r="R313" i="2" a="1"/>
  <c r="U314" i="2" a="1"/>
  <c r="C313" i="2" a="1"/>
  <c r="G311" i="2" a="1"/>
  <c r="F314" i="2" a="1"/>
  <c r="L314" i="2" a="1"/>
  <c r="D311" i="2" a="1"/>
  <c r="U313" i="2" a="1"/>
  <c r="R314" i="2" a="1"/>
  <c r="D312" i="2" a="1"/>
  <c r="F313" i="2" a="1"/>
  <c r="C314" i="2" a="1"/>
  <c r="L313" i="2" a="1"/>
  <c r="D312" i="2" l="1"/>
  <c r="D311" i="2"/>
  <c r="G311" i="2"/>
  <c r="G312" i="2"/>
  <c r="U313" i="2"/>
  <c r="C313" i="2"/>
  <c r="L313" i="2"/>
  <c r="R313" i="2"/>
  <c r="F313" i="2"/>
  <c r="U314" i="2"/>
  <c r="C314" i="2"/>
  <c r="R314" i="2"/>
  <c r="L314" i="2"/>
  <c r="F314" i="2"/>
  <c r="T603" i="3"/>
  <c r="R604" i="3"/>
  <c r="S605" i="3"/>
  <c r="Q605" i="3"/>
  <c r="P606" i="3"/>
  <c r="AI575" i="3"/>
  <c r="AF576" i="3"/>
  <c r="AG575" i="3"/>
  <c r="AH575" i="3" s="1"/>
  <c r="D314" i="2" a="1"/>
  <c r="D314" i="2" l="1"/>
  <c r="R605" i="3"/>
  <c r="U605" i="3"/>
  <c r="AF577" i="3"/>
  <c r="AG576" i="3"/>
  <c r="AH576" i="3" s="1"/>
  <c r="AI576" i="3"/>
  <c r="S606" i="3"/>
  <c r="Q606" i="3"/>
  <c r="U606" i="3" s="1"/>
  <c r="T606" i="3" s="1"/>
  <c r="P607" i="3"/>
  <c r="C315" i="2" a="1"/>
  <c r="F315" i="2" a="1"/>
  <c r="R316" i="2" a="1"/>
  <c r="G313" i="2" a="1"/>
  <c r="C316" i="2" a="1"/>
  <c r="R315" i="2" a="1"/>
  <c r="L315" i="2" a="1"/>
  <c r="F316" i="2" a="1"/>
  <c r="D313" i="2" a="1"/>
  <c r="U316" i="2" a="1"/>
  <c r="L316" i="2" a="1"/>
  <c r="G314" i="2" a="1"/>
  <c r="U315" i="2" a="1"/>
  <c r="G314" i="2" l="1"/>
  <c r="D313" i="2"/>
  <c r="G313" i="2"/>
  <c r="U316" i="2"/>
  <c r="C316" i="2"/>
  <c r="L316" i="2"/>
  <c r="R316" i="2"/>
  <c r="F316" i="2"/>
  <c r="C315" i="2"/>
  <c r="U315" i="2"/>
  <c r="R315" i="2"/>
  <c r="L315" i="2"/>
  <c r="F315" i="2"/>
  <c r="R606" i="3"/>
  <c r="T605" i="3"/>
  <c r="S607" i="3"/>
  <c r="P608" i="3"/>
  <c r="Q607" i="3"/>
  <c r="U607" i="3" s="1"/>
  <c r="T607" i="3" s="1"/>
  <c r="AI577" i="3"/>
  <c r="AF578" i="3"/>
  <c r="AG577" i="3"/>
  <c r="AH577" i="3" s="1"/>
  <c r="L317" i="2" a="1"/>
  <c r="R317" i="2" a="1"/>
  <c r="U317" i="2" a="1"/>
  <c r="F317" i="2" a="1"/>
  <c r="C317" i="2" a="1"/>
  <c r="F317" i="2" l="1"/>
  <c r="R317" i="2"/>
  <c r="L317" i="2"/>
  <c r="C317" i="2"/>
  <c r="U317" i="2"/>
  <c r="R607" i="3"/>
  <c r="AF579" i="3"/>
  <c r="AG578" i="3"/>
  <c r="AH578" i="3" s="1"/>
  <c r="AI578" i="3"/>
  <c r="S608" i="3"/>
  <c r="P609" i="3"/>
  <c r="Q608" i="3"/>
  <c r="U608" i="3" s="1"/>
  <c r="T608" i="3" s="1"/>
  <c r="G315" i="2" a="1"/>
  <c r="F318" i="2" a="1"/>
  <c r="D315" i="2" a="1"/>
  <c r="R318" i="2" a="1"/>
  <c r="G316" i="2" a="1"/>
  <c r="U318" i="2" a="1"/>
  <c r="D316" i="2" a="1"/>
  <c r="L318" i="2" a="1"/>
  <c r="C318" i="2" a="1"/>
  <c r="D316" i="2" l="1"/>
  <c r="G316" i="2"/>
  <c r="D315" i="2"/>
  <c r="G315" i="2"/>
  <c r="U318" i="2"/>
  <c r="C318" i="2"/>
  <c r="R318" i="2"/>
  <c r="L318" i="2"/>
  <c r="F318" i="2"/>
  <c r="R608" i="3"/>
  <c r="S609" i="3"/>
  <c r="Q609" i="3"/>
  <c r="P610" i="3"/>
  <c r="AI579" i="3"/>
  <c r="AG579" i="3"/>
  <c r="AH579" i="3" s="1"/>
  <c r="AF580" i="3"/>
  <c r="D317" i="2" a="1"/>
  <c r="G317" i="2" a="1"/>
  <c r="G317" i="2" l="1"/>
  <c r="D317" i="2"/>
  <c r="R609" i="3"/>
  <c r="U609" i="3"/>
  <c r="S610" i="3"/>
  <c r="Q610" i="3"/>
  <c r="U610" i="3" s="1"/>
  <c r="T610" i="3" s="1"/>
  <c r="P611" i="3"/>
  <c r="AI580" i="3"/>
  <c r="AG580" i="3"/>
  <c r="AH580" i="3" s="1"/>
  <c r="AF581" i="3"/>
  <c r="L319" i="2" a="1"/>
  <c r="L320" i="2" a="1"/>
  <c r="R320" i="2" a="1"/>
  <c r="D318" i="2" a="1"/>
  <c r="R319" i="2" a="1"/>
  <c r="F319" i="2" a="1"/>
  <c r="G318" i="2" a="1"/>
  <c r="U320" i="2" a="1"/>
  <c r="C319" i="2" a="1"/>
  <c r="U319" i="2" a="1"/>
  <c r="F320" i="2" a="1"/>
  <c r="C320" i="2" a="1"/>
  <c r="G318" i="2" l="1"/>
  <c r="D318" i="2"/>
  <c r="C320" i="2"/>
  <c r="U320" i="2"/>
  <c r="R320" i="2"/>
  <c r="L320" i="2"/>
  <c r="F320" i="2"/>
  <c r="U319" i="2"/>
  <c r="C319" i="2"/>
  <c r="R319" i="2"/>
  <c r="L319" i="2"/>
  <c r="F319" i="2"/>
  <c r="R610" i="3"/>
  <c r="T609" i="3"/>
  <c r="S611" i="3"/>
  <c r="P612" i="3"/>
  <c r="Q611" i="3"/>
  <c r="U611" i="3" s="1"/>
  <c r="T611" i="3" s="1"/>
  <c r="AF582" i="3"/>
  <c r="AG581" i="3"/>
  <c r="AH581" i="3" s="1"/>
  <c r="AK581" i="3" s="1"/>
  <c r="AI581" i="3"/>
  <c r="U321" i="2" a="1"/>
  <c r="F321" i="2" a="1"/>
  <c r="C321" i="2" a="1"/>
  <c r="L321" i="2" a="1"/>
  <c r="R321" i="2" a="1"/>
  <c r="F321" i="2" l="1"/>
  <c r="R321" i="2"/>
  <c r="L321" i="2"/>
  <c r="C321" i="2"/>
  <c r="U321" i="2"/>
  <c r="R611" i="3"/>
  <c r="AF583" i="3"/>
  <c r="AG582" i="3"/>
  <c r="AH582" i="3" s="1"/>
  <c r="AK582" i="3" s="1"/>
  <c r="AI582" i="3"/>
  <c r="S612" i="3"/>
  <c r="Q612" i="3"/>
  <c r="U612" i="3" s="1"/>
  <c r="T612" i="3" s="1"/>
  <c r="P613" i="3"/>
  <c r="G319" i="2" a="1"/>
  <c r="L322" i="2" a="1"/>
  <c r="D319" i="2" a="1"/>
  <c r="F322" i="2" a="1"/>
  <c r="D320" i="2" a="1"/>
  <c r="R322" i="2" a="1"/>
  <c r="G320" i="2" a="1"/>
  <c r="C322" i="2" a="1"/>
  <c r="U322" i="2" a="1"/>
  <c r="G320" i="2" l="1"/>
  <c r="D320" i="2"/>
  <c r="D319" i="2"/>
  <c r="G319" i="2"/>
  <c r="U322" i="2"/>
  <c r="C322" i="2"/>
  <c r="R322" i="2"/>
  <c r="L322" i="2"/>
  <c r="F322" i="2"/>
  <c r="R612" i="3"/>
  <c r="S613" i="3"/>
  <c r="Q613" i="3"/>
  <c r="P614" i="3"/>
  <c r="AI583" i="3"/>
  <c r="AG583" i="3"/>
  <c r="AH583" i="3" s="1"/>
  <c r="AK583" i="3" s="1"/>
  <c r="AF584" i="3"/>
  <c r="D321" i="2" a="1"/>
  <c r="D322" i="2" a="1"/>
  <c r="G321" i="2" a="1"/>
  <c r="G321" i="2" l="1"/>
  <c r="D322" i="2"/>
  <c r="D321" i="2"/>
  <c r="R613" i="3"/>
  <c r="U613" i="3"/>
  <c r="S614" i="3"/>
  <c r="Q614" i="3"/>
  <c r="U614" i="3" s="1"/>
  <c r="T614" i="3" s="1"/>
  <c r="P615" i="3"/>
  <c r="AG584" i="3"/>
  <c r="AH584" i="3" s="1"/>
  <c r="AK584" i="3" s="1"/>
  <c r="AF585" i="3"/>
  <c r="AI584" i="3"/>
  <c r="U324" i="2" a="1"/>
  <c r="C323" i="2" a="1"/>
  <c r="F323" i="2" a="1"/>
  <c r="L323" i="2" a="1"/>
  <c r="F324" i="2" a="1"/>
  <c r="L324" i="2" a="1"/>
  <c r="G322" i="2" a="1"/>
  <c r="R324" i="2" a="1"/>
  <c r="R323" i="2" a="1"/>
  <c r="U323" i="2" a="1"/>
  <c r="C324" i="2" a="1"/>
  <c r="G322" i="2" l="1"/>
  <c r="U324" i="2"/>
  <c r="C324" i="2"/>
  <c r="R324" i="2"/>
  <c r="L324" i="2"/>
  <c r="F324" i="2"/>
  <c r="U323" i="2"/>
  <c r="R323" i="2"/>
  <c r="L323" i="2"/>
  <c r="F323" i="2"/>
  <c r="C323" i="2"/>
  <c r="R614" i="3"/>
  <c r="T613" i="3"/>
  <c r="AF586" i="3"/>
  <c r="AI585" i="3"/>
  <c r="AG585" i="3"/>
  <c r="AH585" i="3" s="1"/>
  <c r="AK585" i="3" s="1"/>
  <c r="S615" i="3"/>
  <c r="Q615" i="3"/>
  <c r="P616" i="3"/>
  <c r="R615" i="3" l="1"/>
  <c r="U615" i="3"/>
  <c r="S616" i="3"/>
  <c r="Q616" i="3"/>
  <c r="P617" i="3"/>
  <c r="AF587" i="3"/>
  <c r="AI586" i="3"/>
  <c r="AG586" i="3"/>
  <c r="AH586" i="3" s="1"/>
  <c r="AK586" i="3" s="1"/>
  <c r="D324" i="2" a="1"/>
  <c r="C325" i="2" a="1"/>
  <c r="G323" i="2" a="1"/>
  <c r="R325" i="2" a="1"/>
  <c r="D323" i="2" a="1"/>
  <c r="L325" i="2" a="1"/>
  <c r="G324" i="2" a="1"/>
  <c r="F325" i="2" a="1"/>
  <c r="U325" i="2" a="1"/>
  <c r="G324" i="2" l="1"/>
  <c r="D323" i="2"/>
  <c r="G323" i="2"/>
  <c r="D324" i="2"/>
  <c r="C325" i="2"/>
  <c r="U325" i="2"/>
  <c r="L325" i="2"/>
  <c r="R325" i="2"/>
  <c r="F325" i="2"/>
  <c r="R616" i="3"/>
  <c r="U616" i="3"/>
  <c r="T615" i="3"/>
  <c r="AI587" i="3"/>
  <c r="AG587" i="3"/>
  <c r="AH587" i="3" s="1"/>
  <c r="AK587" i="3" s="1"/>
  <c r="AF588" i="3"/>
  <c r="S617" i="3"/>
  <c r="Q617" i="3"/>
  <c r="U617" i="3" s="1"/>
  <c r="T617" i="3" s="1"/>
  <c r="P618" i="3"/>
  <c r="C327" i="2" a="1"/>
  <c r="L327" i="2" a="1"/>
  <c r="R326" i="2" a="1"/>
  <c r="F327" i="2" a="1"/>
  <c r="C326" i="2" a="1"/>
  <c r="R327" i="2" a="1"/>
  <c r="L326" i="2" a="1"/>
  <c r="U327" i="2" a="1"/>
  <c r="U326" i="2" a="1"/>
  <c r="F326" i="2" a="1"/>
  <c r="C326" i="2" l="1"/>
  <c r="F326" i="2"/>
  <c r="L326" i="2"/>
  <c r="R326" i="2"/>
  <c r="U326" i="2"/>
  <c r="F327" i="2"/>
  <c r="R327" i="2"/>
  <c r="L327" i="2"/>
  <c r="C327" i="2"/>
  <c r="U327" i="2"/>
  <c r="T616" i="3"/>
  <c r="R617" i="3"/>
  <c r="AF589" i="3"/>
  <c r="AI588" i="3"/>
  <c r="AG588" i="3"/>
  <c r="AH588" i="3" s="1"/>
  <c r="AK588" i="3" s="1"/>
  <c r="S618" i="3"/>
  <c r="Q618" i="3"/>
  <c r="P619" i="3"/>
  <c r="D325" i="2" a="1"/>
  <c r="G325" i="2" a="1"/>
  <c r="G325" i="2" l="1"/>
  <c r="D325" i="2"/>
  <c r="R618" i="3"/>
  <c r="U618" i="3"/>
  <c r="S619" i="3"/>
  <c r="Q619" i="3"/>
  <c r="U619" i="3" s="1"/>
  <c r="T619" i="3" s="1"/>
  <c r="P620" i="3"/>
  <c r="AI589" i="3"/>
  <c r="AG589" i="3"/>
  <c r="AH589" i="3" s="1"/>
  <c r="AK589" i="3" s="1"/>
  <c r="AF590" i="3"/>
  <c r="D326" i="2" a="1"/>
  <c r="F329" i="2" a="1"/>
  <c r="U328" i="2" a="1"/>
  <c r="G326" i="2" a="1"/>
  <c r="C329" i="2" a="1"/>
  <c r="F328" i="2" a="1"/>
  <c r="R328" i="2" a="1"/>
  <c r="G327" i="2" a="1"/>
  <c r="U329" i="2" a="1"/>
  <c r="R329" i="2" a="1"/>
  <c r="L329" i="2" a="1"/>
  <c r="D327" i="2" a="1"/>
  <c r="C328" i="2" a="1"/>
  <c r="L328" i="2" a="1"/>
  <c r="D327" i="2" l="1"/>
  <c r="G327" i="2"/>
  <c r="G326" i="2"/>
  <c r="D326" i="2"/>
  <c r="F329" i="2"/>
  <c r="R329" i="2"/>
  <c r="L329" i="2"/>
  <c r="U329" i="2"/>
  <c r="C329" i="2"/>
  <c r="F328" i="2"/>
  <c r="L328" i="2"/>
  <c r="R328" i="2"/>
  <c r="U328" i="2"/>
  <c r="C328" i="2"/>
  <c r="R619" i="3"/>
  <c r="T618" i="3"/>
  <c r="S620" i="3"/>
  <c r="P621" i="3"/>
  <c r="Q620" i="3"/>
  <c r="U620" i="3" s="1"/>
  <c r="T620" i="3" s="1"/>
  <c r="AI590" i="3"/>
  <c r="AF591" i="3"/>
  <c r="AG590" i="3"/>
  <c r="AH590" i="3" s="1"/>
  <c r="AK590" i="3" s="1"/>
  <c r="U330" i="2" a="1"/>
  <c r="L330" i="2" a="1"/>
  <c r="F330" i="2" a="1"/>
  <c r="C330" i="2" a="1"/>
  <c r="R330" i="2" a="1"/>
  <c r="D329" i="2" a="1"/>
  <c r="D329" i="2" l="1"/>
  <c r="U330" i="2"/>
  <c r="L330" i="2"/>
  <c r="R330" i="2"/>
  <c r="F330" i="2"/>
  <c r="C330" i="2"/>
  <c r="R620" i="3"/>
  <c r="AG591" i="3"/>
  <c r="AH591" i="3" s="1"/>
  <c r="AK591" i="3" s="1"/>
  <c r="AF592" i="3"/>
  <c r="AI591" i="3"/>
  <c r="S621" i="3"/>
  <c r="Q621" i="3"/>
  <c r="U621" i="3" s="1"/>
  <c r="T621" i="3" s="1"/>
  <c r="P622" i="3"/>
  <c r="G328" i="2" a="1"/>
  <c r="F331" i="2" a="1"/>
  <c r="D328" i="2" a="1"/>
  <c r="L331" i="2" a="1"/>
  <c r="U331" i="2" a="1"/>
  <c r="C331" i="2" a="1"/>
  <c r="G329" i="2" a="1"/>
  <c r="R331" i="2" a="1"/>
  <c r="G329" i="2" l="1"/>
  <c r="D328" i="2"/>
  <c r="G328" i="2"/>
  <c r="F331" i="2"/>
  <c r="L331" i="2"/>
  <c r="R331" i="2"/>
  <c r="C331" i="2"/>
  <c r="U331" i="2"/>
  <c r="R621" i="3"/>
  <c r="S622" i="3"/>
  <c r="Q622" i="3"/>
  <c r="U622" i="3" s="1"/>
  <c r="T622" i="3" s="1"/>
  <c r="P623" i="3"/>
  <c r="AG592" i="3"/>
  <c r="AH592" i="3" s="1"/>
  <c r="AK592" i="3" s="1"/>
  <c r="AF593" i="3"/>
  <c r="AI592" i="3"/>
  <c r="D330" i="2" a="1"/>
  <c r="L332" i="2" a="1"/>
  <c r="F332" i="2" a="1"/>
  <c r="R332" i="2" a="1"/>
  <c r="C332" i="2" a="1"/>
  <c r="U332" i="2" a="1"/>
  <c r="G330" i="2" a="1"/>
  <c r="G330" i="2" l="1"/>
  <c r="D330" i="2"/>
  <c r="C332" i="2"/>
  <c r="U332" i="2"/>
  <c r="R332" i="2"/>
  <c r="L332" i="2"/>
  <c r="F332" i="2"/>
  <c r="R622" i="3"/>
  <c r="AF594" i="3"/>
  <c r="AG593" i="3"/>
  <c r="AH593" i="3" s="1"/>
  <c r="AK593" i="3" s="1"/>
  <c r="AI593" i="3"/>
  <c r="S623" i="3"/>
  <c r="P624" i="3"/>
  <c r="Q623" i="3"/>
  <c r="G331" i="2" a="1"/>
  <c r="D331" i="2" a="1"/>
  <c r="D331" i="2" l="1"/>
  <c r="G331" i="2"/>
  <c r="R623" i="3"/>
  <c r="U623" i="3"/>
  <c r="S624" i="3"/>
  <c r="Q624" i="3"/>
  <c r="U624" i="3" s="1"/>
  <c r="T624" i="3" s="1"/>
  <c r="P625" i="3"/>
  <c r="AI594" i="3"/>
  <c r="AG594" i="3"/>
  <c r="AH594" i="3" s="1"/>
  <c r="AK594" i="3" s="1"/>
  <c r="AF595" i="3"/>
  <c r="F333" i="2" a="1"/>
  <c r="U334" i="2" a="1"/>
  <c r="R333" i="2" a="1"/>
  <c r="D332" i="2" a="1"/>
  <c r="L333" i="2" a="1"/>
  <c r="F334" i="2" a="1"/>
  <c r="G332" i="2" a="1"/>
  <c r="U333" i="2" a="1"/>
  <c r="L334" i="2" a="1"/>
  <c r="C334" i="2" a="1"/>
  <c r="C333" i="2" a="1"/>
  <c r="R334" i="2" a="1"/>
  <c r="G332" i="2" l="1"/>
  <c r="D332" i="2"/>
  <c r="C333" i="2"/>
  <c r="U333" i="2"/>
  <c r="R333" i="2"/>
  <c r="L333" i="2"/>
  <c r="F333" i="2"/>
  <c r="C334" i="2"/>
  <c r="U334" i="2"/>
  <c r="R334" i="2"/>
  <c r="L334" i="2"/>
  <c r="F334" i="2"/>
  <c r="T623" i="3"/>
  <c r="R624" i="3"/>
  <c r="S625" i="3"/>
  <c r="Q625" i="3"/>
  <c r="P626" i="3"/>
  <c r="AF596" i="3"/>
  <c r="AI595" i="3"/>
  <c r="AG595" i="3"/>
  <c r="AH595" i="3" s="1"/>
  <c r="AK595" i="3" s="1"/>
  <c r="D333" i="2" a="1"/>
  <c r="G333" i="2" a="1"/>
  <c r="G333" i="2" l="1"/>
  <c r="D333" i="2"/>
  <c r="R625" i="3"/>
  <c r="U625" i="3"/>
  <c r="AI596" i="3"/>
  <c r="AF597" i="3"/>
  <c r="AG596" i="3"/>
  <c r="AH596" i="3" s="1"/>
  <c r="AK596" i="3" s="1"/>
  <c r="S626" i="3"/>
  <c r="P627" i="3"/>
  <c r="Q626" i="3"/>
  <c r="U626" i="3" s="1"/>
  <c r="T626" i="3" s="1"/>
  <c r="C335" i="2" a="1"/>
  <c r="R336" i="2" a="1"/>
  <c r="L335" i="2" a="1"/>
  <c r="G334" i="2" a="1"/>
  <c r="C336" i="2" a="1"/>
  <c r="U336" i="2" a="1"/>
  <c r="R335" i="2" a="1"/>
  <c r="L336" i="2" a="1"/>
  <c r="F335" i="2" a="1"/>
  <c r="D334" i="2" a="1"/>
  <c r="U335" i="2" a="1"/>
  <c r="F336" i="2" a="1"/>
  <c r="D334" i="2" l="1"/>
  <c r="G334" i="2"/>
  <c r="U336" i="2"/>
  <c r="R336" i="2"/>
  <c r="F336" i="2"/>
  <c r="L336" i="2"/>
  <c r="C336" i="2"/>
  <c r="C335" i="2"/>
  <c r="U335" i="2"/>
  <c r="L335" i="2"/>
  <c r="R335" i="2"/>
  <c r="F335" i="2"/>
  <c r="R626" i="3"/>
  <c r="T625" i="3"/>
  <c r="S627" i="3"/>
  <c r="Q627" i="3"/>
  <c r="U627" i="3" s="1"/>
  <c r="T627" i="3" s="1"/>
  <c r="P628" i="3"/>
  <c r="AI597" i="3"/>
  <c r="AG597" i="3"/>
  <c r="AH597" i="3" s="1"/>
  <c r="AK597" i="3" s="1"/>
  <c r="AF598" i="3"/>
  <c r="R337" i="2" a="1"/>
  <c r="D336" i="2" a="1"/>
  <c r="C337" i="2" a="1"/>
  <c r="U337" i="2" a="1"/>
  <c r="L337" i="2" a="1"/>
  <c r="G336" i="2" a="1"/>
  <c r="F337" i="2" a="1"/>
  <c r="G336" i="2" l="1"/>
  <c r="D336" i="2"/>
  <c r="L337" i="2"/>
  <c r="F337" i="2"/>
  <c r="R337" i="2"/>
  <c r="U337" i="2"/>
  <c r="C337" i="2"/>
  <c r="R627" i="3"/>
  <c r="S628" i="3"/>
  <c r="Q628" i="3"/>
  <c r="U628" i="3" s="1"/>
  <c r="T628" i="3" s="1"/>
  <c r="P629" i="3"/>
  <c r="AG598" i="3"/>
  <c r="AH598" i="3" s="1"/>
  <c r="AK598" i="3" s="1"/>
  <c r="AI598" i="3"/>
  <c r="AF599" i="3"/>
  <c r="L338" i="2" a="1"/>
  <c r="D335" i="2" a="1"/>
  <c r="C338" i="2" a="1"/>
  <c r="R338" i="2" a="1"/>
  <c r="G335" i="2" a="1"/>
  <c r="U338" i="2" a="1"/>
  <c r="F338" i="2" a="1"/>
  <c r="G335" i="2" l="1"/>
  <c r="D335" i="2"/>
  <c r="C338" i="2"/>
  <c r="U338" i="2"/>
  <c r="L338" i="2"/>
  <c r="R338" i="2"/>
  <c r="F338" i="2"/>
  <c r="R628" i="3"/>
  <c r="S629" i="3"/>
  <c r="P630" i="3"/>
  <c r="Q629" i="3"/>
  <c r="U629" i="3" s="1"/>
  <c r="T629" i="3" s="1"/>
  <c r="AG599" i="3"/>
  <c r="AH599" i="3" s="1"/>
  <c r="AK599" i="3" s="1"/>
  <c r="AF600" i="3"/>
  <c r="AI599" i="3"/>
  <c r="R339" i="2" a="1"/>
  <c r="D337" i="2" a="1"/>
  <c r="F339" i="2" a="1"/>
  <c r="U339" i="2" a="1"/>
  <c r="G337" i="2" a="1"/>
  <c r="L339" i="2" a="1"/>
  <c r="C339" i="2" a="1"/>
  <c r="G337" i="2" l="1"/>
  <c r="D337" i="2"/>
  <c r="F339" i="2"/>
  <c r="L339" i="2"/>
  <c r="R339" i="2"/>
  <c r="U339" i="2"/>
  <c r="C339" i="2"/>
  <c r="R629" i="3"/>
  <c r="AG600" i="3"/>
  <c r="AH600" i="3" s="1"/>
  <c r="AK600" i="3" s="1"/>
  <c r="AF601" i="3"/>
  <c r="AI600" i="3"/>
  <c r="S630" i="3"/>
  <c r="Q630" i="3"/>
  <c r="U630" i="3" s="1"/>
  <c r="T630" i="3" s="1"/>
  <c r="P631" i="3"/>
  <c r="C340" i="2" a="1"/>
  <c r="G338" i="2" a="1"/>
  <c r="F340" i="2" a="1"/>
  <c r="R340" i="2" a="1"/>
  <c r="D338" i="2" a="1"/>
  <c r="U340" i="2" a="1"/>
  <c r="L340" i="2" a="1"/>
  <c r="D338" i="2" l="1"/>
  <c r="G338" i="2"/>
  <c r="U340" i="2"/>
  <c r="C340" i="2"/>
  <c r="R340" i="2"/>
  <c r="F340" i="2"/>
  <c r="L340" i="2"/>
  <c r="R630" i="3"/>
  <c r="S631" i="3"/>
  <c r="P632" i="3"/>
  <c r="Q631" i="3"/>
  <c r="U631" i="3" s="1"/>
  <c r="T631" i="3" s="1"/>
  <c r="AG601" i="3"/>
  <c r="AH601" i="3" s="1"/>
  <c r="AK601" i="3" s="1"/>
  <c r="AF602" i="3"/>
  <c r="AI601" i="3"/>
  <c r="F341" i="2" a="1"/>
  <c r="G339" i="2" a="1"/>
  <c r="R341" i="2" a="1"/>
  <c r="L341" i="2" a="1"/>
  <c r="D339" i="2" a="1"/>
  <c r="U341" i="2" a="1"/>
  <c r="C341" i="2" a="1"/>
  <c r="D339" i="2" l="1"/>
  <c r="G339" i="2"/>
  <c r="U341" i="2"/>
  <c r="F341" i="2"/>
  <c r="L341" i="2"/>
  <c r="R341" i="2"/>
  <c r="C341" i="2"/>
  <c r="R631" i="3"/>
  <c r="S632" i="3"/>
  <c r="Q632" i="3"/>
  <c r="U632" i="3" s="1"/>
  <c r="T632" i="3" s="1"/>
  <c r="P633" i="3"/>
  <c r="AG602" i="3"/>
  <c r="AH602" i="3" s="1"/>
  <c r="AK602" i="3" s="1"/>
  <c r="AI602" i="3"/>
  <c r="AF603" i="3"/>
  <c r="U342" i="2" a="1"/>
  <c r="D340" i="2" a="1"/>
  <c r="L342" i="2" a="1"/>
  <c r="R342" i="2" a="1"/>
  <c r="G340" i="2" a="1"/>
  <c r="C342" i="2" a="1"/>
  <c r="F342" i="2" a="1"/>
  <c r="G340" i="2" l="1"/>
  <c r="D340" i="2"/>
  <c r="C342" i="2"/>
  <c r="U342" i="2"/>
  <c r="R342" i="2"/>
  <c r="L342" i="2"/>
  <c r="F342" i="2"/>
  <c r="R632" i="3"/>
  <c r="AF604" i="3"/>
  <c r="AI603" i="3"/>
  <c r="AG603" i="3"/>
  <c r="AH603" i="3" s="1"/>
  <c r="AK603" i="3" s="1"/>
  <c r="S633" i="3"/>
  <c r="P634" i="3"/>
  <c r="Q633" i="3"/>
  <c r="U633" i="3" s="1"/>
  <c r="T633" i="3" s="1"/>
  <c r="U343" i="2" a="1"/>
  <c r="D341" i="2" a="1"/>
  <c r="R343" i="2" a="1"/>
  <c r="F343" i="2" a="1"/>
  <c r="G341" i="2" a="1"/>
  <c r="C343" i="2" a="1"/>
  <c r="L343" i="2" a="1"/>
  <c r="G341" i="2" l="1"/>
  <c r="D341" i="2"/>
  <c r="C343" i="2"/>
  <c r="F343" i="2"/>
  <c r="R343" i="2"/>
  <c r="L343" i="2"/>
  <c r="U343" i="2"/>
  <c r="R633" i="3"/>
  <c r="S634" i="3"/>
  <c r="Q634" i="3"/>
  <c r="U634" i="3" s="1"/>
  <c r="T634" i="3" s="1"/>
  <c r="P635" i="3"/>
  <c r="AG604" i="3"/>
  <c r="AH604" i="3" s="1"/>
  <c r="AK604" i="3" s="1"/>
  <c r="AF605" i="3"/>
  <c r="AI604" i="3"/>
  <c r="L344" i="2" a="1"/>
  <c r="D342" i="2" a="1"/>
  <c r="U344" i="2" a="1"/>
  <c r="C344" i="2" a="1"/>
  <c r="G342" i="2" a="1"/>
  <c r="R344" i="2" a="1"/>
  <c r="F344" i="2" a="1"/>
  <c r="G342" i="2" l="1"/>
  <c r="D342" i="2"/>
  <c r="U344" i="2"/>
  <c r="R344" i="2"/>
  <c r="L344" i="2"/>
  <c r="F344" i="2"/>
  <c r="C344" i="2"/>
  <c r="R634" i="3"/>
  <c r="AF606" i="3"/>
  <c r="AG605" i="3"/>
  <c r="AH605" i="3" s="1"/>
  <c r="AK605" i="3" s="1"/>
  <c r="AI605" i="3"/>
  <c r="S635" i="3"/>
  <c r="P636" i="3"/>
  <c r="Q635" i="3"/>
  <c r="U635" i="3" s="1"/>
  <c r="T635" i="3" s="1"/>
  <c r="C345" i="2" a="1"/>
  <c r="D343" i="2" a="1"/>
  <c r="F345" i="2" a="1"/>
  <c r="U345" i="2" a="1"/>
  <c r="G343" i="2" a="1"/>
  <c r="L345" i="2" a="1"/>
  <c r="R345" i="2" a="1"/>
  <c r="G343" i="2" l="1"/>
  <c r="D343" i="2"/>
  <c r="F345" i="2"/>
  <c r="R345" i="2"/>
  <c r="L345" i="2"/>
  <c r="C345" i="2"/>
  <c r="U345" i="2"/>
  <c r="R635" i="3"/>
  <c r="S636" i="3"/>
  <c r="Q636" i="3"/>
  <c r="P637" i="3"/>
  <c r="AI606" i="3"/>
  <c r="AG606" i="3"/>
  <c r="AH606" i="3" s="1"/>
  <c r="AK606" i="3" s="1"/>
  <c r="AF607" i="3"/>
  <c r="G344" i="2" a="1"/>
  <c r="D344" i="2" a="1"/>
  <c r="D344" i="2" l="1"/>
  <c r="G344" i="2"/>
  <c r="R636" i="3"/>
  <c r="U636" i="3"/>
  <c r="AG607" i="3"/>
  <c r="AH607" i="3" s="1"/>
  <c r="AK607" i="3" s="1"/>
  <c r="AI607" i="3"/>
  <c r="AF608" i="3"/>
  <c r="S637" i="3"/>
  <c r="Q637" i="3"/>
  <c r="U637" i="3" s="1"/>
  <c r="T637" i="3" s="1"/>
  <c r="P638" i="3"/>
  <c r="F346" i="2" a="1"/>
  <c r="U347" i="2" a="1"/>
  <c r="R347" i="2" a="1"/>
  <c r="G345" i="2" a="1"/>
  <c r="F347" i="2" a="1"/>
  <c r="D345" i="2" a="1"/>
  <c r="L347" i="2" a="1"/>
  <c r="R346" i="2" a="1"/>
  <c r="C346" i="2" a="1"/>
  <c r="L346" i="2" a="1"/>
  <c r="C347" i="2" a="1"/>
  <c r="U346" i="2" a="1"/>
  <c r="D345" i="2" l="1"/>
  <c r="G345" i="2"/>
  <c r="F347" i="2"/>
  <c r="L347" i="2"/>
  <c r="R347" i="2"/>
  <c r="U347" i="2"/>
  <c r="C347" i="2"/>
  <c r="C346" i="2"/>
  <c r="F346" i="2"/>
  <c r="R346" i="2"/>
  <c r="L346" i="2"/>
  <c r="U346" i="2"/>
  <c r="R637" i="3"/>
  <c r="T636" i="3"/>
  <c r="S638" i="3"/>
  <c r="P639" i="3"/>
  <c r="Q638" i="3"/>
  <c r="U638" i="3" s="1"/>
  <c r="T638" i="3" s="1"/>
  <c r="AG608" i="3"/>
  <c r="AH608" i="3" s="1"/>
  <c r="AK608" i="3" s="1"/>
  <c r="AI608" i="3"/>
  <c r="AF609" i="3"/>
  <c r="L348" i="2" a="1"/>
  <c r="U348" i="2" a="1"/>
  <c r="R348" i="2" a="1"/>
  <c r="F348" i="2" a="1"/>
  <c r="C348" i="2" a="1"/>
  <c r="U348" i="2" l="1"/>
  <c r="C348" i="2"/>
  <c r="R348" i="2"/>
  <c r="L348" i="2"/>
  <c r="F348" i="2"/>
  <c r="R638" i="3"/>
  <c r="S639" i="3"/>
  <c r="Q639" i="3"/>
  <c r="U639" i="3" s="1"/>
  <c r="T639" i="3" s="1"/>
  <c r="P640" i="3"/>
  <c r="AG609" i="3"/>
  <c r="AH609" i="3" s="1"/>
  <c r="AK609" i="3" s="1"/>
  <c r="AI609" i="3"/>
  <c r="AF610" i="3"/>
  <c r="G347" i="2" a="1"/>
  <c r="D348" i="2" a="1"/>
  <c r="U349" i="2" a="1"/>
  <c r="D346" i="2" a="1"/>
  <c r="L349" i="2" a="1"/>
  <c r="G346" i="2" a="1"/>
  <c r="F349" i="2" a="1"/>
  <c r="D347" i="2" a="1"/>
  <c r="C349" i="2" a="1"/>
  <c r="R349" i="2" a="1"/>
  <c r="D347" i="2" l="1"/>
  <c r="G346" i="2"/>
  <c r="D346" i="2"/>
  <c r="D348" i="2"/>
  <c r="G347" i="2"/>
  <c r="L349" i="2"/>
  <c r="F349" i="2"/>
  <c r="U349" i="2"/>
  <c r="R349" i="2"/>
  <c r="C349" i="2"/>
  <c r="R639" i="3"/>
  <c r="S640" i="3"/>
  <c r="P641" i="3"/>
  <c r="Q640" i="3"/>
  <c r="U640" i="3" s="1"/>
  <c r="T640" i="3" s="1"/>
  <c r="AI610" i="3"/>
  <c r="AF611" i="3"/>
  <c r="AG610" i="3"/>
  <c r="AH610" i="3" s="1"/>
  <c r="AK610" i="3" s="1"/>
  <c r="G348" i="2" a="1"/>
  <c r="U350" i="2" a="1"/>
  <c r="R350" i="2" a="1"/>
  <c r="C350" i="2" a="1"/>
  <c r="L350" i="2" a="1"/>
  <c r="F350" i="2" a="1"/>
  <c r="G348" i="2" l="1"/>
  <c r="U350" i="2"/>
  <c r="C350" i="2"/>
  <c r="L350" i="2"/>
  <c r="R350" i="2"/>
  <c r="F350" i="2"/>
  <c r="R640" i="3"/>
  <c r="AG611" i="3"/>
  <c r="AH611" i="3" s="1"/>
  <c r="AK611" i="3" s="1"/>
  <c r="AI611" i="3"/>
  <c r="AF612" i="3"/>
  <c r="S641" i="3"/>
  <c r="Q641" i="3"/>
  <c r="U641" i="3" s="1"/>
  <c r="T641" i="3" s="1"/>
  <c r="P642" i="3"/>
  <c r="G349" i="2" a="1"/>
  <c r="F351" i="2" a="1"/>
  <c r="U351" i="2" a="1"/>
  <c r="L351" i="2" a="1"/>
  <c r="R351" i="2" a="1"/>
  <c r="D349" i="2" a="1"/>
  <c r="C351" i="2" a="1"/>
  <c r="D349" i="2" l="1"/>
  <c r="G349" i="2"/>
  <c r="C351" i="2"/>
  <c r="F351" i="2"/>
  <c r="R351" i="2"/>
  <c r="L351" i="2"/>
  <c r="U351" i="2"/>
  <c r="R641" i="3"/>
  <c r="S642" i="3"/>
  <c r="Q642" i="3"/>
  <c r="U642" i="3" s="1"/>
  <c r="T642" i="3" s="1"/>
  <c r="P643" i="3"/>
  <c r="AG612" i="3"/>
  <c r="AH612" i="3" s="1"/>
  <c r="AK612" i="3" s="1"/>
  <c r="AI612" i="3"/>
  <c r="AF613" i="3"/>
  <c r="F352" i="2" a="1"/>
  <c r="L352" i="2" a="1"/>
  <c r="G350" i="2" a="1"/>
  <c r="R352" i="2" a="1"/>
  <c r="U352" i="2" a="1"/>
  <c r="D350" i="2" a="1"/>
  <c r="C352" i="2" a="1"/>
  <c r="D350" i="2" l="1"/>
  <c r="G350" i="2"/>
  <c r="U352" i="2"/>
  <c r="C352" i="2"/>
  <c r="R352" i="2"/>
  <c r="L352" i="2"/>
  <c r="F352" i="2"/>
  <c r="R642" i="3"/>
  <c r="S643" i="3"/>
  <c r="Q643" i="3"/>
  <c r="P644" i="3"/>
  <c r="AF614" i="3"/>
  <c r="AI613" i="3"/>
  <c r="AG613" i="3"/>
  <c r="AH613" i="3" s="1"/>
  <c r="AK613" i="3" s="1"/>
  <c r="D351" i="2" a="1"/>
  <c r="G351" i="2" a="1"/>
  <c r="G351" i="2" l="1"/>
  <c r="D351" i="2"/>
  <c r="R643" i="3"/>
  <c r="U643" i="3"/>
  <c r="AI614" i="3"/>
  <c r="AG614" i="3"/>
  <c r="AH614" i="3" s="1"/>
  <c r="AK614" i="3" s="1"/>
  <c r="AF615" i="3"/>
  <c r="S644" i="3"/>
  <c r="Q644" i="3"/>
  <c r="U644" i="3" s="1"/>
  <c r="T644" i="3" s="1"/>
  <c r="P645" i="3"/>
  <c r="L354" i="2" a="1"/>
  <c r="R353" i="2" a="1"/>
  <c r="F354" i="2" a="1"/>
  <c r="D352" i="2" a="1"/>
  <c r="U353" i="2" a="1"/>
  <c r="G352" i="2" a="1"/>
  <c r="F353" i="2" a="1"/>
  <c r="C353" i="2" a="1"/>
  <c r="R354" i="2" a="1"/>
  <c r="L353" i="2" a="1"/>
  <c r="U354" i="2" a="1"/>
  <c r="C354" i="2" a="1"/>
  <c r="G352" i="2" l="1"/>
  <c r="D352" i="2"/>
  <c r="C354" i="2"/>
  <c r="L354" i="2"/>
  <c r="R354" i="2"/>
  <c r="F354" i="2"/>
  <c r="U354" i="2"/>
  <c r="C353" i="2"/>
  <c r="U353" i="2"/>
  <c r="R353" i="2"/>
  <c r="L353" i="2"/>
  <c r="F353" i="2"/>
  <c r="R644" i="3"/>
  <c r="T643" i="3"/>
  <c r="S645" i="3"/>
  <c r="P646" i="3"/>
  <c r="Q645" i="3"/>
  <c r="U645" i="3" s="1"/>
  <c r="T645" i="3" s="1"/>
  <c r="AG615" i="3"/>
  <c r="AH615" i="3" s="1"/>
  <c r="AK615" i="3" s="1"/>
  <c r="AI615" i="3"/>
  <c r="AF616" i="3"/>
  <c r="R355" i="2" a="1"/>
  <c r="L355" i="2" a="1"/>
  <c r="D354" i="2" a="1"/>
  <c r="U355" i="2" a="1"/>
  <c r="F355" i="2" a="1"/>
  <c r="G354" i="2" a="1"/>
  <c r="C355" i="2" a="1"/>
  <c r="G354" i="2" l="1"/>
  <c r="D354" i="2"/>
  <c r="C355" i="2"/>
  <c r="F355" i="2"/>
  <c r="R355" i="2"/>
  <c r="L355" i="2"/>
  <c r="U355" i="2"/>
  <c r="R645" i="3"/>
  <c r="S646" i="3"/>
  <c r="P647" i="3"/>
  <c r="Q646" i="3"/>
  <c r="U646" i="3" s="1"/>
  <c r="T646" i="3" s="1"/>
  <c r="AF617" i="3"/>
  <c r="AI616" i="3"/>
  <c r="AG616" i="3"/>
  <c r="AH616" i="3" s="1"/>
  <c r="AK616" i="3" s="1"/>
  <c r="F356" i="2" a="1"/>
  <c r="D353" i="2" a="1"/>
  <c r="R356" i="2" a="1"/>
  <c r="G353" i="2" a="1"/>
  <c r="C356" i="2" a="1"/>
  <c r="U356" i="2" a="1"/>
  <c r="L356" i="2" a="1"/>
  <c r="G353" i="2" l="1"/>
  <c r="D353" i="2"/>
  <c r="C356" i="2"/>
  <c r="U356" i="2"/>
  <c r="L356" i="2"/>
  <c r="R356" i="2"/>
  <c r="F356" i="2"/>
  <c r="R646" i="3"/>
  <c r="AF618" i="3"/>
  <c r="AG617" i="3"/>
  <c r="AH617" i="3" s="1"/>
  <c r="AK617" i="3" s="1"/>
  <c r="AI617" i="3"/>
  <c r="S647" i="3"/>
  <c r="Q647" i="3"/>
  <c r="P648" i="3"/>
  <c r="D355" i="2" a="1"/>
  <c r="G355" i="2" a="1"/>
  <c r="G355" i="2" l="1"/>
  <c r="D355" i="2"/>
  <c r="R647" i="3"/>
  <c r="U647" i="3"/>
  <c r="S648" i="3"/>
  <c r="P649" i="3"/>
  <c r="Q648" i="3"/>
  <c r="U648" i="3" s="1"/>
  <c r="T648" i="3" s="1"/>
  <c r="AI618" i="3"/>
  <c r="AF619" i="3"/>
  <c r="AG618" i="3"/>
  <c r="AH618" i="3" s="1"/>
  <c r="AK618" i="3" s="1"/>
  <c r="R358" i="2" a="1"/>
  <c r="C357" i="2" a="1"/>
  <c r="U357" i="2" a="1"/>
  <c r="G356" i="2" a="1"/>
  <c r="L358" i="2" a="1"/>
  <c r="D356" i="2" a="1"/>
  <c r="F358" i="2" a="1"/>
  <c r="C358" i="2" a="1"/>
  <c r="L357" i="2" a="1"/>
  <c r="U358" i="2" a="1"/>
  <c r="R357" i="2" a="1"/>
  <c r="F357" i="2" a="1"/>
  <c r="D356" i="2" l="1"/>
  <c r="G356" i="2"/>
  <c r="C358" i="2"/>
  <c r="U358" i="2"/>
  <c r="R358" i="2"/>
  <c r="L358" i="2"/>
  <c r="F358" i="2"/>
  <c r="U357" i="2"/>
  <c r="C357" i="2"/>
  <c r="R357" i="2"/>
  <c r="L357" i="2"/>
  <c r="F357" i="2"/>
  <c r="R648" i="3"/>
  <c r="T647" i="3"/>
  <c r="S649" i="3"/>
  <c r="Q649" i="3"/>
  <c r="P650" i="3"/>
  <c r="AF620" i="3"/>
  <c r="AI619" i="3"/>
  <c r="AG619" i="3"/>
  <c r="AH619" i="3" s="1"/>
  <c r="AK619" i="3" s="1"/>
  <c r="D358" i="2" a="1"/>
  <c r="D357" i="2" a="1"/>
  <c r="G357" i="2" a="1"/>
  <c r="G357" i="2" l="1"/>
  <c r="D357" i="2"/>
  <c r="D358" i="2"/>
  <c r="R649" i="3"/>
  <c r="U649" i="3"/>
  <c r="AG620" i="3"/>
  <c r="AH620" i="3" s="1"/>
  <c r="AK620" i="3" s="1"/>
  <c r="AI620" i="3"/>
  <c r="AF621" i="3"/>
  <c r="S650" i="3"/>
  <c r="Q650" i="3"/>
  <c r="P651" i="3"/>
  <c r="F359" i="2" a="1"/>
  <c r="L359" i="2" a="1"/>
  <c r="R359" i="2" a="1"/>
  <c r="C359" i="2" a="1"/>
  <c r="G358" i="2" a="1"/>
  <c r="U359" i="2" a="1"/>
  <c r="G358" i="2" l="1"/>
  <c r="C359" i="2"/>
  <c r="U359" i="2"/>
  <c r="L359" i="2"/>
  <c r="R359" i="2"/>
  <c r="F359" i="2"/>
  <c r="R650" i="3"/>
  <c r="U650" i="3"/>
  <c r="T649" i="3"/>
  <c r="S651" i="3"/>
  <c r="P652" i="3"/>
  <c r="Q651" i="3"/>
  <c r="U651" i="3" s="1"/>
  <c r="T651" i="3" s="1"/>
  <c r="AG621" i="3"/>
  <c r="AH621" i="3" s="1"/>
  <c r="AK621" i="3" s="1"/>
  <c r="AI621" i="3"/>
  <c r="AF622" i="3"/>
  <c r="D359" i="2" a="1"/>
  <c r="G359" i="2" a="1"/>
  <c r="R361" i="2" a="1"/>
  <c r="U361" i="2" a="1"/>
  <c r="F360" i="2" a="1"/>
  <c r="L361" i="2" a="1"/>
  <c r="R360" i="2" a="1"/>
  <c r="F361" i="2" a="1"/>
  <c r="C360" i="2" a="1"/>
  <c r="C361" i="2" a="1"/>
  <c r="U360" i="2" a="1"/>
  <c r="L360" i="2" a="1"/>
  <c r="G359" i="2" l="1"/>
  <c r="D359" i="2"/>
  <c r="F360" i="2"/>
  <c r="L360" i="2"/>
  <c r="R360" i="2"/>
  <c r="C360" i="2"/>
  <c r="U360" i="2"/>
  <c r="F361" i="2"/>
  <c r="L361" i="2"/>
  <c r="R361" i="2"/>
  <c r="U361" i="2"/>
  <c r="C361" i="2"/>
  <c r="T650" i="3"/>
  <c r="R651" i="3"/>
  <c r="S652" i="3"/>
  <c r="Q652" i="3"/>
  <c r="P653" i="3"/>
  <c r="AG622" i="3"/>
  <c r="AH622" i="3" s="1"/>
  <c r="AK622" i="3" s="1"/>
  <c r="AI622" i="3"/>
  <c r="AF623" i="3"/>
  <c r="D360" i="2" a="1"/>
  <c r="G360" i="2" a="1"/>
  <c r="G361" i="2" a="1"/>
  <c r="D361" i="2" a="1"/>
  <c r="D361" i="2" l="1"/>
  <c r="G361" i="2"/>
  <c r="G360" i="2"/>
  <c r="D360" i="2"/>
  <c r="R652" i="3"/>
  <c r="U652" i="3"/>
  <c r="S653" i="3"/>
  <c r="P654" i="3"/>
  <c r="Q653" i="3"/>
  <c r="U653" i="3" s="1"/>
  <c r="T653" i="3" s="1"/>
  <c r="AI623" i="3"/>
  <c r="AG623" i="3"/>
  <c r="AH623" i="3" s="1"/>
  <c r="AK623" i="3" s="1"/>
  <c r="AF624" i="3"/>
  <c r="U362" i="2" a="1"/>
  <c r="U363" i="2" a="1"/>
  <c r="C363" i="2" a="1"/>
  <c r="R362" i="2" a="1"/>
  <c r="L362" i="2" a="1"/>
  <c r="R363" i="2" a="1"/>
  <c r="F362" i="2" a="1"/>
  <c r="F363" i="2" a="1"/>
  <c r="L363" i="2" a="1"/>
  <c r="C362" i="2" a="1"/>
  <c r="F362" i="2" l="1"/>
  <c r="R362" i="2"/>
  <c r="C362" i="2"/>
  <c r="L362" i="2"/>
  <c r="U362" i="2"/>
  <c r="F363" i="2"/>
  <c r="L363" i="2"/>
  <c r="R363" i="2"/>
  <c r="U363" i="2"/>
  <c r="C363" i="2"/>
  <c r="T652" i="3"/>
  <c r="R653" i="3"/>
  <c r="AI624" i="3"/>
  <c r="AG624" i="3"/>
  <c r="AH624" i="3" s="1"/>
  <c r="AK624" i="3" s="1"/>
  <c r="AF625" i="3"/>
  <c r="S654" i="3"/>
  <c r="Q654" i="3"/>
  <c r="P655" i="3"/>
  <c r="D362" i="2" a="1"/>
  <c r="G362" i="2" a="1"/>
  <c r="G362" i="2" l="1"/>
  <c r="D362" i="2"/>
  <c r="R654" i="3"/>
  <c r="U654" i="3"/>
  <c r="AI625" i="3"/>
  <c r="AF626" i="3"/>
  <c r="AG625" i="3"/>
  <c r="AH625" i="3" s="1"/>
  <c r="AK625" i="3" s="1"/>
  <c r="S655" i="3"/>
  <c r="P656" i="3"/>
  <c r="Q655" i="3"/>
  <c r="F364" i="2" a="1"/>
  <c r="G363" i="2" a="1"/>
  <c r="R364" i="2" a="1"/>
  <c r="U364" i="2" a="1"/>
  <c r="D363" i="2" a="1"/>
  <c r="C364" i="2" a="1"/>
  <c r="L364" i="2" a="1"/>
  <c r="D363" i="2" l="1"/>
  <c r="G363" i="2"/>
  <c r="F364" i="2"/>
  <c r="R364" i="2"/>
  <c r="U364" i="2"/>
  <c r="L364" i="2"/>
  <c r="C364" i="2"/>
  <c r="R655" i="3"/>
  <c r="U655" i="3"/>
  <c r="T654" i="3"/>
  <c r="AG626" i="3"/>
  <c r="AH626" i="3" s="1"/>
  <c r="AK626" i="3" s="1"/>
  <c r="AI626" i="3"/>
  <c r="AF627" i="3"/>
  <c r="S656" i="3"/>
  <c r="P657" i="3"/>
  <c r="Q656" i="3"/>
  <c r="L365" i="2" a="1"/>
  <c r="G364" i="2" a="1"/>
  <c r="F365" i="2" a="1"/>
  <c r="R365" i="2" a="1"/>
  <c r="U365" i="2" a="1"/>
  <c r="C365" i="2" a="1"/>
  <c r="D364" i="2" a="1"/>
  <c r="D364" i="2" l="1"/>
  <c r="G364" i="2"/>
  <c r="C365" i="2"/>
  <c r="U365" i="2"/>
  <c r="R365" i="2"/>
  <c r="L365" i="2"/>
  <c r="F365" i="2"/>
  <c r="R656" i="3"/>
  <c r="U656" i="3"/>
  <c r="T655" i="3"/>
  <c r="S657" i="3"/>
  <c r="P658" i="3"/>
  <c r="Q657" i="3"/>
  <c r="U657" i="3" s="1"/>
  <c r="T657" i="3" s="1"/>
  <c r="AF628" i="3"/>
  <c r="AG627" i="3"/>
  <c r="AH627" i="3" s="1"/>
  <c r="AK627" i="3" s="1"/>
  <c r="AI627" i="3"/>
  <c r="F367" i="2" a="1"/>
  <c r="U366" i="2" a="1"/>
  <c r="R366" i="2" a="1"/>
  <c r="D365" i="2" a="1"/>
  <c r="U367" i="2" a="1"/>
  <c r="L367" i="2" a="1"/>
  <c r="F366" i="2" a="1"/>
  <c r="L366" i="2" a="1"/>
  <c r="R367" i="2" a="1"/>
  <c r="C366" i="2" a="1"/>
  <c r="G365" i="2" a="1"/>
  <c r="C367" i="2" a="1"/>
  <c r="G365" i="2" l="1"/>
  <c r="D365" i="2"/>
  <c r="C367" i="2"/>
  <c r="F367" i="2"/>
  <c r="R367" i="2"/>
  <c r="L367" i="2"/>
  <c r="U367" i="2"/>
  <c r="F366" i="2"/>
  <c r="L366" i="2"/>
  <c r="R366" i="2"/>
  <c r="C366" i="2"/>
  <c r="U366" i="2"/>
  <c r="R657" i="3"/>
  <c r="T656" i="3"/>
  <c r="AI628" i="3"/>
  <c r="AG628" i="3"/>
  <c r="AH628" i="3" s="1"/>
  <c r="AK628" i="3" s="1"/>
  <c r="AF629" i="3"/>
  <c r="S658" i="3"/>
  <c r="P659" i="3"/>
  <c r="Q658" i="3"/>
  <c r="R658" i="3" l="1"/>
  <c r="U658" i="3"/>
  <c r="S659" i="3"/>
  <c r="P660" i="3"/>
  <c r="Q659" i="3"/>
  <c r="U659" i="3" s="1"/>
  <c r="T659" i="3" s="1"/>
  <c r="AF630" i="3"/>
  <c r="AI629" i="3"/>
  <c r="AG629" i="3"/>
  <c r="AH629" i="3" s="1"/>
  <c r="AK629" i="3" s="1"/>
  <c r="G366" i="2" a="1"/>
  <c r="C368" i="2" a="1"/>
  <c r="F369" i="2" a="1"/>
  <c r="C369" i="2" a="1"/>
  <c r="D366" i="2" a="1"/>
  <c r="U368" i="2" a="1"/>
  <c r="R368" i="2" a="1"/>
  <c r="G367" i="2" a="1"/>
  <c r="L368" i="2" a="1"/>
  <c r="R369" i="2" a="1"/>
  <c r="D367" i="2" a="1"/>
  <c r="U369" i="2" a="1"/>
  <c r="F368" i="2" a="1"/>
  <c r="L369" i="2" a="1"/>
  <c r="D367" i="2" l="1"/>
  <c r="G367" i="2"/>
  <c r="D366" i="2"/>
  <c r="G366" i="2"/>
  <c r="F369" i="2"/>
  <c r="L369" i="2"/>
  <c r="R369" i="2"/>
  <c r="U369" i="2"/>
  <c r="C369" i="2"/>
  <c r="F368" i="2"/>
  <c r="L368" i="2"/>
  <c r="R368" i="2"/>
  <c r="U368" i="2"/>
  <c r="C368" i="2"/>
  <c r="R659" i="3"/>
  <c r="T658" i="3"/>
  <c r="AI630" i="3"/>
  <c r="AG630" i="3"/>
  <c r="AH630" i="3" s="1"/>
  <c r="AK630" i="3" s="1"/>
  <c r="AF631" i="3"/>
  <c r="S660" i="3"/>
  <c r="P661" i="3"/>
  <c r="Q660" i="3"/>
  <c r="D369" i="2" a="1"/>
  <c r="D369" i="2" l="1"/>
  <c r="R660" i="3"/>
  <c r="U660" i="3"/>
  <c r="S661" i="3"/>
  <c r="Q661" i="3"/>
  <c r="U661" i="3" s="1"/>
  <c r="T661" i="3" s="1"/>
  <c r="P662" i="3"/>
  <c r="AG631" i="3"/>
  <c r="AH631" i="3" s="1"/>
  <c r="AK631" i="3" s="1"/>
  <c r="AF632" i="3"/>
  <c r="AI631" i="3"/>
  <c r="G369" i="2" a="1"/>
  <c r="C370" i="2" a="1"/>
  <c r="U371" i="2" a="1"/>
  <c r="L371" i="2" a="1"/>
  <c r="G368" i="2" a="1"/>
  <c r="L370" i="2" a="1"/>
  <c r="D368" i="2" a="1"/>
  <c r="R371" i="2" a="1"/>
  <c r="R370" i="2" a="1"/>
  <c r="F370" i="2" a="1"/>
  <c r="C371" i="2" a="1"/>
  <c r="F371" i="2" a="1"/>
  <c r="U370" i="2" a="1"/>
  <c r="D368" i="2" l="1"/>
  <c r="G368" i="2"/>
  <c r="G369" i="2"/>
  <c r="F371" i="2"/>
  <c r="R371" i="2"/>
  <c r="L371" i="2"/>
  <c r="U371" i="2"/>
  <c r="C371" i="2"/>
  <c r="F370" i="2"/>
  <c r="R370" i="2"/>
  <c r="L370" i="2"/>
  <c r="C370" i="2"/>
  <c r="U370" i="2"/>
  <c r="R661" i="3"/>
  <c r="T660" i="3"/>
  <c r="AI632" i="3"/>
  <c r="AG632" i="3"/>
  <c r="AH632" i="3" s="1"/>
  <c r="AK632" i="3" s="1"/>
  <c r="AF633" i="3"/>
  <c r="S662" i="3"/>
  <c r="P663" i="3"/>
  <c r="Q662" i="3"/>
  <c r="D371" i="2" a="1"/>
  <c r="D371" i="2" l="1"/>
  <c r="R662" i="3"/>
  <c r="U662" i="3"/>
  <c r="AG633" i="3"/>
  <c r="AH633" i="3" s="1"/>
  <c r="AK633" i="3" s="1"/>
  <c r="AI633" i="3"/>
  <c r="AF634" i="3"/>
  <c r="S663" i="3"/>
  <c r="P664" i="3"/>
  <c r="Q663" i="3"/>
  <c r="U663" i="3" s="1"/>
  <c r="T663" i="3" s="1"/>
  <c r="F372" i="2" a="1"/>
  <c r="C373" i="2" a="1"/>
  <c r="U372" i="2" a="1"/>
  <c r="G371" i="2" a="1"/>
  <c r="R373" i="2" a="1"/>
  <c r="U373" i="2" a="1"/>
  <c r="L372" i="2" a="1"/>
  <c r="D370" i="2" a="1"/>
  <c r="R372" i="2" a="1"/>
  <c r="G370" i="2" a="1"/>
  <c r="C372" i="2" a="1"/>
  <c r="L373" i="2" a="1"/>
  <c r="F373" i="2" a="1"/>
  <c r="G370" i="2" l="1"/>
  <c r="D370" i="2"/>
  <c r="G371" i="2"/>
  <c r="F373" i="2"/>
  <c r="L373" i="2"/>
  <c r="R373" i="2"/>
  <c r="C373" i="2"/>
  <c r="U373" i="2"/>
  <c r="F372" i="2"/>
  <c r="R372" i="2"/>
  <c r="L372" i="2"/>
  <c r="U372" i="2"/>
  <c r="C372" i="2"/>
  <c r="R663" i="3"/>
  <c r="T662" i="3"/>
  <c r="S664" i="3"/>
  <c r="P665" i="3"/>
  <c r="Q664" i="3"/>
  <c r="U664" i="3" s="1"/>
  <c r="T664" i="3" s="1"/>
  <c r="AG634" i="3"/>
  <c r="AH634" i="3" s="1"/>
  <c r="AK634" i="3" s="1"/>
  <c r="AI634" i="3"/>
  <c r="AF635" i="3"/>
  <c r="L374" i="2" a="1"/>
  <c r="R374" i="2" a="1"/>
  <c r="U374" i="2" a="1"/>
  <c r="F374" i="2" a="1"/>
  <c r="C374" i="2" a="1"/>
  <c r="U374" i="2" l="1"/>
  <c r="R374" i="2"/>
  <c r="L374" i="2"/>
  <c r="F374" i="2"/>
  <c r="C374" i="2"/>
  <c r="R664" i="3"/>
  <c r="S665" i="3"/>
  <c r="P666" i="3"/>
  <c r="Q665" i="3"/>
  <c r="U665" i="3" s="1"/>
  <c r="T665" i="3" s="1"/>
  <c r="AF636" i="3"/>
  <c r="AI635" i="3"/>
  <c r="AG635" i="3"/>
  <c r="AH635" i="3" s="1"/>
  <c r="AK635" i="3" s="1"/>
  <c r="D373" i="2" a="1"/>
  <c r="C375" i="2" a="1"/>
  <c r="G372" i="2" a="1"/>
  <c r="L375" i="2" a="1"/>
  <c r="F375" i="2" a="1"/>
  <c r="D372" i="2" a="1"/>
  <c r="U375" i="2" a="1"/>
  <c r="G373" i="2" a="1"/>
  <c r="R375" i="2" a="1"/>
  <c r="G373" i="2" l="1"/>
  <c r="D372" i="2"/>
  <c r="G372" i="2"/>
  <c r="D373" i="2"/>
  <c r="U375" i="2"/>
  <c r="F375" i="2"/>
  <c r="L375" i="2"/>
  <c r="R375" i="2"/>
  <c r="C375" i="2"/>
  <c r="R665" i="3"/>
  <c r="AI636" i="3"/>
  <c r="AG636" i="3"/>
  <c r="AH636" i="3" s="1"/>
  <c r="AK636" i="3" s="1"/>
  <c r="AF637" i="3"/>
  <c r="S666" i="3"/>
  <c r="P667" i="3"/>
  <c r="Q666" i="3"/>
  <c r="G374" i="2" a="1"/>
  <c r="D374" i="2" a="1"/>
  <c r="D374" i="2" l="1"/>
  <c r="G374" i="2"/>
  <c r="R666" i="3"/>
  <c r="U666" i="3"/>
  <c r="S667" i="3"/>
  <c r="P668" i="3"/>
  <c r="Q667" i="3"/>
  <c r="U667" i="3" s="1"/>
  <c r="T667" i="3" s="1"/>
  <c r="AI637" i="3"/>
  <c r="AF638" i="3"/>
  <c r="AG637" i="3"/>
  <c r="AH637" i="3" s="1"/>
  <c r="AK637" i="3" s="1"/>
  <c r="F376" i="2" a="1"/>
  <c r="F377" i="2" a="1"/>
  <c r="R376" i="2" a="1"/>
  <c r="L376" i="2" a="1"/>
  <c r="C377" i="2" a="1"/>
  <c r="U377" i="2" a="1"/>
  <c r="R377" i="2" a="1"/>
  <c r="C376" i="2" a="1"/>
  <c r="D375" i="2" a="1"/>
  <c r="G375" i="2" a="1"/>
  <c r="L377" i="2" a="1"/>
  <c r="U376" i="2" a="1"/>
  <c r="G375" i="2" l="1"/>
  <c r="D375" i="2"/>
  <c r="F377" i="2"/>
  <c r="L377" i="2"/>
  <c r="R377" i="2"/>
  <c r="C377" i="2"/>
  <c r="U377" i="2"/>
  <c r="F376" i="2"/>
  <c r="L376" i="2"/>
  <c r="R376" i="2"/>
  <c r="U376" i="2"/>
  <c r="C376" i="2"/>
  <c r="R667" i="3"/>
  <c r="T666" i="3"/>
  <c r="AG638" i="3"/>
  <c r="AH638" i="3" s="1"/>
  <c r="AK638" i="3" s="1"/>
  <c r="AI638" i="3"/>
  <c r="AF639" i="3"/>
  <c r="S668" i="3"/>
  <c r="Q668" i="3"/>
  <c r="P669" i="3"/>
  <c r="D377" i="2" a="1"/>
  <c r="D377" i="2" l="1"/>
  <c r="R668" i="3"/>
  <c r="U668" i="3"/>
  <c r="AI639" i="3"/>
  <c r="AG639" i="3"/>
  <c r="AH639" i="3" s="1"/>
  <c r="AK639" i="3" s="1"/>
  <c r="AF640" i="3"/>
  <c r="S669" i="3"/>
  <c r="P670" i="3"/>
  <c r="Q669" i="3"/>
  <c r="U378" i="2" a="1"/>
  <c r="R378" i="2" a="1"/>
  <c r="F378" i="2" a="1"/>
  <c r="C378" i="2" a="1"/>
  <c r="G377" i="2" a="1"/>
  <c r="G376" i="2" a="1"/>
  <c r="D376" i="2" a="1"/>
  <c r="L378" i="2" a="1"/>
  <c r="D376" i="2" l="1"/>
  <c r="G376" i="2"/>
  <c r="G377" i="2"/>
  <c r="F378" i="2"/>
  <c r="L378" i="2"/>
  <c r="R378" i="2"/>
  <c r="C378" i="2"/>
  <c r="U378" i="2"/>
  <c r="R669" i="3"/>
  <c r="U669" i="3"/>
  <c r="T668" i="3"/>
  <c r="AI640" i="3"/>
  <c r="AG640" i="3"/>
  <c r="AH640" i="3" s="1"/>
  <c r="AK640" i="3" s="1"/>
  <c r="AF641" i="3"/>
  <c r="S670" i="3"/>
  <c r="Q670" i="3"/>
  <c r="P671" i="3"/>
  <c r="F379" i="2" a="1"/>
  <c r="R379" i="2" a="1"/>
  <c r="U379" i="2" a="1"/>
  <c r="C379" i="2" a="1"/>
  <c r="L379" i="2" a="1"/>
  <c r="D378" i="2" a="1"/>
  <c r="G378" i="2" a="1"/>
  <c r="G378" i="2" l="1"/>
  <c r="D378" i="2"/>
  <c r="C379" i="2"/>
  <c r="U379" i="2"/>
  <c r="R379" i="2"/>
  <c r="L379" i="2"/>
  <c r="F379" i="2"/>
  <c r="T669" i="3"/>
  <c r="R670" i="3"/>
  <c r="U670" i="3"/>
  <c r="S671" i="3"/>
  <c r="P672" i="3"/>
  <c r="Q671" i="3"/>
  <c r="U671" i="3" s="1"/>
  <c r="T671" i="3" s="1"/>
  <c r="AI641" i="3"/>
  <c r="AG641" i="3"/>
  <c r="AH641" i="3" s="1"/>
  <c r="AK641" i="3" s="1"/>
  <c r="AF642" i="3"/>
  <c r="R380" i="2" a="1"/>
  <c r="R381" i="2" a="1"/>
  <c r="L380" i="2" a="1"/>
  <c r="C381" i="2" a="1"/>
  <c r="L381" i="2" a="1"/>
  <c r="F381" i="2" a="1"/>
  <c r="U380" i="2" a="1"/>
  <c r="C380" i="2" a="1"/>
  <c r="D379" i="2" a="1"/>
  <c r="U381" i="2" a="1"/>
  <c r="F380" i="2" a="1"/>
  <c r="G379" i="2" a="1"/>
  <c r="G379" i="2" l="1"/>
  <c r="D379" i="2"/>
  <c r="F381" i="2"/>
  <c r="L381" i="2"/>
  <c r="R381" i="2"/>
  <c r="C381" i="2"/>
  <c r="U381" i="2"/>
  <c r="F380" i="2"/>
  <c r="R380" i="2"/>
  <c r="L380" i="2"/>
  <c r="U380" i="2"/>
  <c r="C380" i="2"/>
  <c r="R671" i="3"/>
  <c r="T670" i="3"/>
  <c r="S672" i="3"/>
  <c r="P673" i="3"/>
  <c r="Q672" i="3"/>
  <c r="U672" i="3" s="1"/>
  <c r="T672" i="3" s="1"/>
  <c r="AG642" i="3"/>
  <c r="AH642" i="3" s="1"/>
  <c r="AK642" i="3" s="1"/>
  <c r="AI642" i="3"/>
  <c r="AF643" i="3"/>
  <c r="C382" i="2" a="1"/>
  <c r="U382" i="2" a="1"/>
  <c r="R382" i="2" a="1"/>
  <c r="D381" i="2" a="1"/>
  <c r="L382" i="2" a="1"/>
  <c r="F382" i="2" a="1"/>
  <c r="D381" i="2" l="1"/>
  <c r="U382" i="2"/>
  <c r="R382" i="2"/>
  <c r="L382" i="2"/>
  <c r="F382" i="2"/>
  <c r="C382" i="2"/>
  <c r="R672" i="3"/>
  <c r="AG643" i="3"/>
  <c r="AH643" i="3" s="1"/>
  <c r="AK643" i="3" s="1"/>
  <c r="AI643" i="3"/>
  <c r="AF644" i="3"/>
  <c r="S673" i="3"/>
  <c r="Q673" i="3"/>
  <c r="P674" i="3"/>
  <c r="G380" i="2" a="1"/>
  <c r="G381" i="2" a="1"/>
  <c r="D380" i="2" a="1"/>
  <c r="D380" i="2" l="1"/>
  <c r="G381" i="2"/>
  <c r="G380" i="2"/>
  <c r="R673" i="3"/>
  <c r="U673" i="3"/>
  <c r="S674" i="3"/>
  <c r="P675" i="3"/>
  <c r="Q674" i="3"/>
  <c r="U674" i="3" s="1"/>
  <c r="T674" i="3" s="1"/>
  <c r="AI644" i="3"/>
  <c r="AG644" i="3"/>
  <c r="AH644" i="3" s="1"/>
  <c r="AK644" i="3" s="1"/>
  <c r="AF645" i="3"/>
  <c r="D382" i="2" a="1"/>
  <c r="C384" i="2" a="1"/>
  <c r="L384" i="2" a="1"/>
  <c r="F383" i="2" a="1"/>
  <c r="U383" i="2" a="1"/>
  <c r="F384" i="2" a="1"/>
  <c r="U384" i="2" a="1"/>
  <c r="R384" i="2" a="1"/>
  <c r="G382" i="2" a="1"/>
  <c r="L383" i="2" a="1"/>
  <c r="C383" i="2" a="1"/>
  <c r="R383" i="2" a="1"/>
  <c r="G382" i="2" l="1"/>
  <c r="D382" i="2"/>
  <c r="U384" i="2"/>
  <c r="C384" i="2"/>
  <c r="L384" i="2"/>
  <c r="R384" i="2"/>
  <c r="F384" i="2"/>
  <c r="U383" i="2"/>
  <c r="R383" i="2"/>
  <c r="L383" i="2"/>
  <c r="F383" i="2"/>
  <c r="C383" i="2"/>
  <c r="R674" i="3"/>
  <c r="T673" i="3"/>
  <c r="S675" i="3"/>
  <c r="P676" i="3"/>
  <c r="Q675" i="3"/>
  <c r="U675" i="3" s="1"/>
  <c r="T675" i="3" s="1"/>
  <c r="AG645" i="3"/>
  <c r="AH645" i="3" s="1"/>
  <c r="AK645" i="3" s="1"/>
  <c r="AI645" i="3"/>
  <c r="AF646" i="3"/>
  <c r="U385" i="2" a="1"/>
  <c r="G384" i="2" a="1"/>
  <c r="R385" i="2" a="1"/>
  <c r="L385" i="2" a="1"/>
  <c r="C385" i="2" a="1"/>
  <c r="F385" i="2" a="1"/>
  <c r="G384" i="2" l="1"/>
  <c r="F385" i="2"/>
  <c r="L385" i="2"/>
  <c r="R385" i="2"/>
  <c r="U385" i="2"/>
  <c r="C385" i="2"/>
  <c r="R675" i="3"/>
  <c r="AI646" i="3"/>
  <c r="AF647" i="3"/>
  <c r="AG646" i="3"/>
  <c r="AH646" i="3" s="1"/>
  <c r="AK646" i="3" s="1"/>
  <c r="S676" i="3"/>
  <c r="P677" i="3"/>
  <c r="Q676" i="3"/>
  <c r="U676" i="3" s="1"/>
  <c r="T676" i="3" s="1"/>
  <c r="D384" i="2" a="1"/>
  <c r="L386" i="2" a="1"/>
  <c r="G383" i="2" a="1"/>
  <c r="C386" i="2" a="1"/>
  <c r="D383" i="2" a="1"/>
  <c r="U386" i="2" a="1"/>
  <c r="F386" i="2" a="1"/>
  <c r="R386" i="2" a="1"/>
  <c r="D383" i="2" l="1"/>
  <c r="G383" i="2"/>
  <c r="D384" i="2"/>
  <c r="C386" i="2"/>
  <c r="U386" i="2"/>
  <c r="L386" i="2"/>
  <c r="R386" i="2"/>
  <c r="F386" i="2"/>
  <c r="R676" i="3"/>
  <c r="S677" i="3"/>
  <c r="Q677" i="3"/>
  <c r="U677" i="3" s="1"/>
  <c r="T677" i="3" s="1"/>
  <c r="P678" i="3"/>
  <c r="AG647" i="3"/>
  <c r="AH647" i="3" s="1"/>
  <c r="AK647" i="3" s="1"/>
  <c r="AI647" i="3"/>
  <c r="AF648" i="3"/>
  <c r="U387" i="2" a="1"/>
  <c r="C387" i="2" a="1"/>
  <c r="L387" i="2" a="1"/>
  <c r="D385" i="2" a="1"/>
  <c r="G385" i="2" a="1"/>
  <c r="F387" i="2" a="1"/>
  <c r="R387" i="2" a="1"/>
  <c r="G385" i="2" l="1"/>
  <c r="D385" i="2"/>
  <c r="F387" i="2"/>
  <c r="R387" i="2"/>
  <c r="L387" i="2"/>
  <c r="C387" i="2"/>
  <c r="U387" i="2"/>
  <c r="R677" i="3"/>
  <c r="S678" i="3"/>
  <c r="P679" i="3"/>
  <c r="Q678" i="3"/>
  <c r="U678" i="3" s="1"/>
  <c r="T678" i="3" s="1"/>
  <c r="AG648" i="3"/>
  <c r="AH648" i="3" s="1"/>
  <c r="AK648" i="3" s="1"/>
  <c r="AI648" i="3"/>
  <c r="AF649" i="3"/>
  <c r="F388" i="2" a="1"/>
  <c r="R388" i="2" a="1"/>
  <c r="U388" i="2" a="1"/>
  <c r="G386" i="2" a="1"/>
  <c r="L388" i="2" a="1"/>
  <c r="D386" i="2" a="1"/>
  <c r="C388" i="2" a="1"/>
  <c r="D386" i="2" l="1"/>
  <c r="G386" i="2"/>
  <c r="U388" i="2"/>
  <c r="C388" i="2"/>
  <c r="L388" i="2"/>
  <c r="R388" i="2"/>
  <c r="F388" i="2"/>
  <c r="R678" i="3"/>
  <c r="S679" i="3"/>
  <c r="P680" i="3"/>
  <c r="Q679" i="3"/>
  <c r="U679" i="3" s="1"/>
  <c r="T679" i="3" s="1"/>
  <c r="AI649" i="3"/>
  <c r="AG649" i="3"/>
  <c r="AH649" i="3" s="1"/>
  <c r="AK649" i="3" s="1"/>
  <c r="AF650" i="3"/>
  <c r="C389" i="2" a="1"/>
  <c r="U389" i="2" a="1"/>
  <c r="L389" i="2" a="1"/>
  <c r="D387" i="2" a="1"/>
  <c r="F389" i="2" a="1"/>
  <c r="R389" i="2" a="1"/>
  <c r="G387" i="2" a="1"/>
  <c r="G387" i="2" l="1"/>
  <c r="D387" i="2"/>
  <c r="L389" i="2"/>
  <c r="F389" i="2"/>
  <c r="R389" i="2"/>
  <c r="U389" i="2"/>
  <c r="C389" i="2"/>
  <c r="R679" i="3"/>
  <c r="S680" i="3"/>
  <c r="Q680" i="3"/>
  <c r="U680" i="3" s="1"/>
  <c r="T680" i="3" s="1"/>
  <c r="P681" i="3"/>
  <c r="AF651" i="3"/>
  <c r="AG650" i="3"/>
  <c r="AH650" i="3" s="1"/>
  <c r="AK650" i="3" s="1"/>
  <c r="AI650" i="3"/>
  <c r="F390" i="2" a="1"/>
  <c r="G388" i="2" a="1"/>
  <c r="L390" i="2" a="1"/>
  <c r="D388" i="2" a="1"/>
  <c r="C390" i="2" a="1"/>
  <c r="R390" i="2" a="1"/>
  <c r="U390" i="2" a="1"/>
  <c r="D388" i="2" l="1"/>
  <c r="G388" i="2"/>
  <c r="C390" i="2"/>
  <c r="U390" i="2"/>
  <c r="L390" i="2"/>
  <c r="R390" i="2"/>
  <c r="F390" i="2"/>
  <c r="R680" i="3"/>
  <c r="AI651" i="3"/>
  <c r="AF652" i="3"/>
  <c r="AG651" i="3"/>
  <c r="AH651" i="3" s="1"/>
  <c r="AK651" i="3" s="1"/>
  <c r="S681" i="3"/>
  <c r="P682" i="3"/>
  <c r="Q681" i="3"/>
  <c r="D389" i="2" a="1"/>
  <c r="G389" i="2" a="1"/>
  <c r="G389" i="2" l="1"/>
  <c r="D389" i="2"/>
  <c r="R681" i="3"/>
  <c r="U681" i="3"/>
  <c r="S682" i="3"/>
  <c r="P683" i="3"/>
  <c r="Q682" i="3"/>
  <c r="U682" i="3" s="1"/>
  <c r="T682" i="3" s="1"/>
  <c r="AI652" i="3"/>
  <c r="AF653" i="3"/>
  <c r="AG652" i="3"/>
  <c r="AH652" i="3" s="1"/>
  <c r="AK652" i="3" s="1"/>
  <c r="F391" i="2" a="1"/>
  <c r="U391" i="2" a="1"/>
  <c r="C391" i="2" a="1"/>
  <c r="D390" i="2" a="1"/>
  <c r="L392" i="2" a="1"/>
  <c r="L391" i="2" a="1"/>
  <c r="G390" i="2" a="1"/>
  <c r="C392" i="2" a="1"/>
  <c r="R392" i="2" a="1"/>
  <c r="F392" i="2" a="1"/>
  <c r="U392" i="2" a="1"/>
  <c r="R391" i="2" a="1"/>
  <c r="G390" i="2" l="1"/>
  <c r="D390" i="2"/>
  <c r="C392" i="2"/>
  <c r="U392" i="2"/>
  <c r="R392" i="2"/>
  <c r="L392" i="2"/>
  <c r="F392" i="2"/>
  <c r="C391" i="2"/>
  <c r="U391" i="2"/>
  <c r="R391" i="2"/>
  <c r="L391" i="2"/>
  <c r="F391" i="2"/>
  <c r="R682" i="3"/>
  <c r="T681" i="3"/>
  <c r="S683" i="3"/>
  <c r="P684" i="3"/>
  <c r="Q683" i="3"/>
  <c r="U683" i="3" s="1"/>
  <c r="T683" i="3" s="1"/>
  <c r="AI653" i="3"/>
  <c r="AF654" i="3"/>
  <c r="AG653" i="3"/>
  <c r="AH653" i="3" s="1"/>
  <c r="AK653" i="3" s="1"/>
  <c r="U393" i="2" a="1"/>
  <c r="R393" i="2" a="1"/>
  <c r="L393" i="2" a="1"/>
  <c r="F393" i="2" a="1"/>
  <c r="C393" i="2" a="1"/>
  <c r="F393" i="2" l="1"/>
  <c r="L393" i="2"/>
  <c r="C393" i="2"/>
  <c r="R393" i="2"/>
  <c r="U393" i="2"/>
  <c r="R683" i="3"/>
  <c r="AG654" i="3"/>
  <c r="AH654" i="3" s="1"/>
  <c r="AK654" i="3" s="1"/>
  <c r="AI654" i="3"/>
  <c r="AF655" i="3"/>
  <c r="S684" i="3"/>
  <c r="P685" i="3"/>
  <c r="Q684" i="3"/>
  <c r="G392" i="2" a="1"/>
  <c r="D391" i="2" a="1"/>
  <c r="G391" i="2" a="1"/>
  <c r="D392" i="2" a="1"/>
  <c r="D392" i="2" l="1"/>
  <c r="G391" i="2"/>
  <c r="D391" i="2"/>
  <c r="G392" i="2"/>
  <c r="R684" i="3"/>
  <c r="U684" i="3"/>
  <c r="S685" i="3"/>
  <c r="P686" i="3"/>
  <c r="Q685" i="3"/>
  <c r="U685" i="3" s="1"/>
  <c r="T685" i="3" s="1"/>
  <c r="AF656" i="3"/>
  <c r="AG655" i="3"/>
  <c r="AH655" i="3" s="1"/>
  <c r="AK655" i="3" s="1"/>
  <c r="AI655" i="3"/>
  <c r="D393" i="2" a="1"/>
  <c r="F395" i="2" a="1"/>
  <c r="R394" i="2" a="1"/>
  <c r="F394" i="2" a="1"/>
  <c r="U394" i="2" a="1"/>
  <c r="U395" i="2" a="1"/>
  <c r="L395" i="2" a="1"/>
  <c r="R395" i="2" a="1"/>
  <c r="C395" i="2" a="1"/>
  <c r="L394" i="2" a="1"/>
  <c r="G393" i="2" a="1"/>
  <c r="C394" i="2" a="1"/>
  <c r="G393" i="2" l="1"/>
  <c r="D393" i="2"/>
  <c r="L395" i="2"/>
  <c r="F395" i="2"/>
  <c r="R395" i="2"/>
  <c r="C395" i="2"/>
  <c r="U395" i="2"/>
  <c r="F394" i="2"/>
  <c r="L394" i="2"/>
  <c r="R394" i="2"/>
  <c r="U394" i="2"/>
  <c r="C394" i="2"/>
  <c r="R685" i="3"/>
  <c r="T684" i="3"/>
  <c r="AI656" i="3"/>
  <c r="AF657" i="3"/>
  <c r="AG656" i="3"/>
  <c r="AH656" i="3" s="1"/>
  <c r="AK656" i="3" s="1"/>
  <c r="S686" i="3"/>
  <c r="P687" i="3"/>
  <c r="Q686" i="3"/>
  <c r="U686" i="3" s="1"/>
  <c r="T686" i="3" s="1"/>
  <c r="F396" i="2" a="1"/>
  <c r="C396" i="2" a="1"/>
  <c r="R396" i="2" a="1"/>
  <c r="U396" i="2" a="1"/>
  <c r="L396" i="2" a="1"/>
  <c r="U396" i="2" l="1"/>
  <c r="C396" i="2"/>
  <c r="L396" i="2"/>
  <c r="R396" i="2"/>
  <c r="F396" i="2"/>
  <c r="R686" i="3"/>
  <c r="S687" i="3"/>
  <c r="Q687" i="3"/>
  <c r="U687" i="3" s="1"/>
  <c r="T687" i="3" s="1"/>
  <c r="P688" i="3"/>
  <c r="AG657" i="3"/>
  <c r="AH657" i="3" s="1"/>
  <c r="AK657" i="3" s="1"/>
  <c r="AI657" i="3"/>
  <c r="AF658" i="3"/>
  <c r="G395" i="2" a="1"/>
  <c r="L397" i="2" a="1"/>
  <c r="G394" i="2" a="1"/>
  <c r="R397" i="2" a="1"/>
  <c r="U397" i="2" a="1"/>
  <c r="D394" i="2" a="1"/>
  <c r="F397" i="2" a="1"/>
  <c r="D395" i="2" a="1"/>
  <c r="C397" i="2" a="1"/>
  <c r="D395" i="2" l="1"/>
  <c r="D394" i="2"/>
  <c r="G394" i="2"/>
  <c r="G395" i="2"/>
  <c r="F397" i="2"/>
  <c r="L397" i="2"/>
  <c r="R397" i="2"/>
  <c r="U397" i="2"/>
  <c r="C397" i="2"/>
  <c r="R687" i="3"/>
  <c r="S688" i="3"/>
  <c r="P689" i="3"/>
  <c r="Q688" i="3"/>
  <c r="U688" i="3" s="1"/>
  <c r="T688" i="3" s="1"/>
  <c r="AI658" i="3"/>
  <c r="AF659" i="3"/>
  <c r="AG658" i="3"/>
  <c r="AH658" i="3" s="1"/>
  <c r="AK658" i="3" s="1"/>
  <c r="G396" i="2" a="1"/>
  <c r="C398" i="2" a="1"/>
  <c r="F398" i="2" a="1"/>
  <c r="L398" i="2" a="1"/>
  <c r="U398" i="2" a="1"/>
  <c r="R398" i="2" a="1"/>
  <c r="D396" i="2" a="1"/>
  <c r="D396" i="2" l="1"/>
  <c r="G396" i="2"/>
  <c r="U398" i="2"/>
  <c r="C398" i="2"/>
  <c r="R398" i="2"/>
  <c r="L398" i="2"/>
  <c r="F398" i="2"/>
  <c r="R688" i="3"/>
  <c r="AF660" i="3"/>
  <c r="AG659" i="3"/>
  <c r="AH659" i="3" s="1"/>
  <c r="AK659" i="3" s="1"/>
  <c r="AI659" i="3"/>
  <c r="S689" i="3"/>
  <c r="Q689" i="3"/>
  <c r="P690" i="3"/>
  <c r="G397" i="2" a="1"/>
  <c r="D397" i="2" a="1"/>
  <c r="D397" i="2" l="1"/>
  <c r="G397" i="2"/>
  <c r="R689" i="3"/>
  <c r="U689" i="3"/>
  <c r="S690" i="3"/>
  <c r="Q690" i="3"/>
  <c r="U690" i="3" s="1"/>
  <c r="T690" i="3" s="1"/>
  <c r="P691" i="3"/>
  <c r="AI660" i="3"/>
  <c r="AF661" i="3"/>
  <c r="AG660" i="3"/>
  <c r="AH660" i="3" s="1"/>
  <c r="AK660" i="3" s="1"/>
  <c r="U400" i="2" a="1"/>
  <c r="U399" i="2" a="1"/>
  <c r="R400" i="2" a="1"/>
  <c r="D398" i="2" a="1"/>
  <c r="F400" i="2" a="1"/>
  <c r="F399" i="2" a="1"/>
  <c r="G398" i="2" a="1"/>
  <c r="L400" i="2" a="1"/>
  <c r="L399" i="2" a="1"/>
  <c r="C399" i="2" a="1"/>
  <c r="C400" i="2" a="1"/>
  <c r="R399" i="2" a="1"/>
  <c r="G398" i="2" l="1"/>
  <c r="D398" i="2"/>
  <c r="C400" i="2"/>
  <c r="L400" i="2"/>
  <c r="R400" i="2"/>
  <c r="F400" i="2"/>
  <c r="U400" i="2"/>
  <c r="C399" i="2"/>
  <c r="U399" i="2"/>
  <c r="R399" i="2"/>
  <c r="L399" i="2"/>
  <c r="F399" i="2"/>
  <c r="R690" i="3"/>
  <c r="T689" i="3"/>
  <c r="AG661" i="3"/>
  <c r="AH661" i="3" s="1"/>
  <c r="AK661" i="3" s="1"/>
  <c r="AI661" i="3"/>
  <c r="AF662" i="3"/>
  <c r="S691" i="3"/>
  <c r="Q691" i="3"/>
  <c r="P692" i="3"/>
  <c r="D400" i="2" a="1"/>
  <c r="D399" i="2" a="1"/>
  <c r="G399" i="2" a="1"/>
  <c r="G399" i="2" l="1"/>
  <c r="D399" i="2"/>
  <c r="D400" i="2"/>
  <c r="R691" i="3"/>
  <c r="U691" i="3"/>
  <c r="S692" i="3"/>
  <c r="P693" i="3"/>
  <c r="Q692" i="3"/>
  <c r="U692" i="3" s="1"/>
  <c r="T692" i="3" s="1"/>
  <c r="AI662" i="3"/>
  <c r="AG662" i="3"/>
  <c r="AH662" i="3" s="1"/>
  <c r="AK662" i="3" s="1"/>
  <c r="AF663" i="3"/>
  <c r="L401" i="2" a="1"/>
  <c r="C402" i="2" a="1"/>
  <c r="U401" i="2" a="1"/>
  <c r="R401" i="2" a="1"/>
  <c r="U402" i="2" a="1"/>
  <c r="F401" i="2" a="1"/>
  <c r="G400" i="2" a="1"/>
  <c r="F402" i="2" a="1"/>
  <c r="L402" i="2" a="1"/>
  <c r="C401" i="2" a="1"/>
  <c r="R402" i="2" a="1"/>
  <c r="G400" i="2" l="1"/>
  <c r="C402" i="2"/>
  <c r="U402" i="2"/>
  <c r="R402" i="2"/>
  <c r="L402" i="2"/>
  <c r="F402" i="2"/>
  <c r="C401" i="2"/>
  <c r="U401" i="2"/>
  <c r="R401" i="2"/>
  <c r="L401" i="2"/>
  <c r="F401" i="2"/>
  <c r="R692" i="3"/>
  <c r="T691" i="3"/>
  <c r="S693" i="3"/>
  <c r="P694" i="3"/>
  <c r="Q693" i="3"/>
  <c r="U693" i="3" s="1"/>
  <c r="T693" i="3" s="1"/>
  <c r="AF664" i="3"/>
  <c r="AG663" i="3"/>
  <c r="AH663" i="3" s="1"/>
  <c r="AK663" i="3" s="1"/>
  <c r="AI663" i="3"/>
  <c r="F403" i="2" a="1"/>
  <c r="U403" i="2" a="1"/>
  <c r="L403" i="2" a="1"/>
  <c r="R403" i="2" a="1"/>
  <c r="C403" i="2" a="1"/>
  <c r="F403" i="2" l="1"/>
  <c r="R403" i="2"/>
  <c r="L403" i="2"/>
  <c r="U403" i="2"/>
  <c r="C403" i="2"/>
  <c r="R693" i="3"/>
  <c r="AI664" i="3"/>
  <c r="AG664" i="3"/>
  <c r="AH664" i="3" s="1"/>
  <c r="AK664" i="3" s="1"/>
  <c r="AF665" i="3"/>
  <c r="S694" i="3"/>
  <c r="P695" i="3"/>
  <c r="Q694" i="3"/>
  <c r="U694" i="3" s="1"/>
  <c r="T694" i="3" s="1"/>
  <c r="G402" i="2" a="1"/>
  <c r="U404" i="2" a="1"/>
  <c r="D401" i="2" a="1"/>
  <c r="F404" i="2" a="1"/>
  <c r="G401" i="2" a="1"/>
  <c r="C404" i="2" a="1"/>
  <c r="D402" i="2" a="1"/>
  <c r="R404" i="2" a="1"/>
  <c r="L404" i="2" a="1"/>
  <c r="D402" i="2" l="1"/>
  <c r="G401" i="2"/>
  <c r="D401" i="2"/>
  <c r="G402" i="2"/>
  <c r="U404" i="2"/>
  <c r="C404" i="2"/>
  <c r="L404" i="2"/>
  <c r="R404" i="2"/>
  <c r="F404" i="2"/>
  <c r="R694" i="3"/>
  <c r="AG665" i="3"/>
  <c r="AH665" i="3" s="1"/>
  <c r="AK665" i="3" s="1"/>
  <c r="AI665" i="3"/>
  <c r="AF666" i="3"/>
  <c r="S695" i="3"/>
  <c r="Q695" i="3"/>
  <c r="P696" i="3"/>
  <c r="D403" i="2" a="1"/>
  <c r="G403" i="2" a="1"/>
  <c r="G403" i="2" l="1"/>
  <c r="D403" i="2"/>
  <c r="R695" i="3"/>
  <c r="U695" i="3"/>
  <c r="S696" i="3"/>
  <c r="P697" i="3"/>
  <c r="Q696" i="3"/>
  <c r="U696" i="3" s="1"/>
  <c r="T696" i="3" s="1"/>
  <c r="AG666" i="3"/>
  <c r="AH666" i="3" s="1"/>
  <c r="AK666" i="3" s="1"/>
  <c r="AF667" i="3"/>
  <c r="AI666" i="3"/>
  <c r="R406" i="2" a="1"/>
  <c r="L405" i="2" a="1"/>
  <c r="C405" i="2" a="1"/>
  <c r="D404" i="2" a="1"/>
  <c r="C406" i="2" a="1"/>
  <c r="G404" i="2" a="1"/>
  <c r="U406" i="2" a="1"/>
  <c r="L406" i="2" a="1"/>
  <c r="U405" i="2" a="1"/>
  <c r="R405" i="2" a="1"/>
  <c r="F406" i="2" a="1"/>
  <c r="F405" i="2" a="1"/>
  <c r="G404" i="2" l="1"/>
  <c r="D404" i="2"/>
  <c r="C406" i="2"/>
  <c r="U406" i="2"/>
  <c r="R406" i="2"/>
  <c r="L406" i="2"/>
  <c r="F406" i="2"/>
  <c r="U405" i="2"/>
  <c r="C405" i="2"/>
  <c r="L405" i="2"/>
  <c r="R405" i="2"/>
  <c r="F405" i="2"/>
  <c r="R696" i="3"/>
  <c r="T695" i="3"/>
  <c r="AF668" i="3"/>
  <c r="AI667" i="3"/>
  <c r="AG667" i="3"/>
  <c r="AH667" i="3" s="1"/>
  <c r="AK667" i="3" s="1"/>
  <c r="S697" i="3"/>
  <c r="P698" i="3"/>
  <c r="Q697" i="3"/>
  <c r="U697" i="3" s="1"/>
  <c r="T697" i="3" s="1"/>
  <c r="F407" i="2" a="1"/>
  <c r="U407" i="2" a="1"/>
  <c r="D405" i="2" a="1"/>
  <c r="G405" i="2" a="1"/>
  <c r="L407" i="2" a="1"/>
  <c r="C407" i="2" a="1"/>
  <c r="R407" i="2" a="1"/>
  <c r="G405" i="2" l="1"/>
  <c r="D405" i="2"/>
  <c r="C407" i="2"/>
  <c r="F407" i="2"/>
  <c r="L407" i="2"/>
  <c r="R407" i="2"/>
  <c r="U407" i="2"/>
  <c r="R697" i="3"/>
  <c r="S698" i="3"/>
  <c r="Q698" i="3"/>
  <c r="P699" i="3"/>
  <c r="AI668" i="3"/>
  <c r="AF669" i="3"/>
  <c r="AG668" i="3"/>
  <c r="AH668" i="3" s="1"/>
  <c r="AK668" i="3" s="1"/>
  <c r="G406" i="2" a="1"/>
  <c r="D406" i="2" a="1"/>
  <c r="D406" i="2" l="1"/>
  <c r="G406" i="2"/>
  <c r="R698" i="3"/>
  <c r="U698" i="3"/>
  <c r="AF670" i="3"/>
  <c r="AI669" i="3"/>
  <c r="AG669" i="3"/>
  <c r="AH669" i="3" s="1"/>
  <c r="AK669" i="3" s="1"/>
  <c r="S699" i="3"/>
  <c r="Q699" i="3"/>
  <c r="U699" i="3" s="1"/>
  <c r="T699" i="3" s="1"/>
  <c r="P700" i="3"/>
  <c r="F408" i="2" a="1"/>
  <c r="R408" i="2" a="1"/>
  <c r="C408" i="2" a="1"/>
  <c r="D407" i="2" a="1"/>
  <c r="F409" i="2" a="1"/>
  <c r="C409" i="2" a="1"/>
  <c r="L408" i="2" a="1"/>
  <c r="R409" i="2" a="1"/>
  <c r="L409" i="2" a="1"/>
  <c r="U409" i="2" a="1"/>
  <c r="U408" i="2" a="1"/>
  <c r="G407" i="2" a="1"/>
  <c r="G407" i="2" l="1"/>
  <c r="D407" i="2"/>
  <c r="C409" i="2"/>
  <c r="F409" i="2"/>
  <c r="L409" i="2"/>
  <c r="R409" i="2"/>
  <c r="U409" i="2"/>
  <c r="F408" i="2"/>
  <c r="R408" i="2"/>
  <c r="L408" i="2"/>
  <c r="C408" i="2"/>
  <c r="U408" i="2"/>
  <c r="R699" i="3"/>
  <c r="T698" i="3"/>
  <c r="S700" i="3"/>
  <c r="P701" i="3"/>
  <c r="Q700" i="3"/>
  <c r="U700" i="3" s="1"/>
  <c r="T700" i="3" s="1"/>
  <c r="AG670" i="3"/>
  <c r="AH670" i="3" s="1"/>
  <c r="AK670" i="3" s="1"/>
  <c r="AI670" i="3"/>
  <c r="AF671" i="3"/>
  <c r="F410" i="2" a="1"/>
  <c r="D408" i="2" a="1"/>
  <c r="U410" i="2" a="1"/>
  <c r="R410" i="2" a="1"/>
  <c r="C410" i="2" a="1"/>
  <c r="L410" i="2" a="1"/>
  <c r="D408" i="2" l="1"/>
  <c r="U410" i="2"/>
  <c r="R410" i="2"/>
  <c r="C410" i="2"/>
  <c r="L410" i="2"/>
  <c r="F410" i="2"/>
  <c r="R700" i="3"/>
  <c r="S701" i="3"/>
  <c r="Q701" i="3"/>
  <c r="P702" i="3"/>
  <c r="AG671" i="3"/>
  <c r="AH671" i="3" s="1"/>
  <c r="AK671" i="3" s="1"/>
  <c r="AI671" i="3"/>
  <c r="AF672" i="3"/>
  <c r="D409" i="2" a="1"/>
  <c r="G409" i="2" a="1"/>
  <c r="G408" i="2" a="1"/>
  <c r="G408" i="2" l="1"/>
  <c r="G409" i="2"/>
  <c r="D409" i="2"/>
  <c r="R701" i="3"/>
  <c r="U701" i="3"/>
  <c r="AI672" i="3"/>
  <c r="AG672" i="3"/>
  <c r="AH672" i="3" s="1"/>
  <c r="AK672" i="3" s="1"/>
  <c r="AF673" i="3"/>
  <c r="S702" i="3"/>
  <c r="Q702" i="3"/>
  <c r="P703" i="3"/>
  <c r="U411" i="2" a="1"/>
  <c r="L411" i="2" a="1"/>
  <c r="C411" i="2" a="1"/>
  <c r="D410" i="2" a="1"/>
  <c r="G410" i="2" a="1"/>
  <c r="R411" i="2" a="1"/>
  <c r="F411" i="2" a="1"/>
  <c r="G410" i="2" l="1"/>
  <c r="D410" i="2"/>
  <c r="U411" i="2"/>
  <c r="C411" i="2"/>
  <c r="R411" i="2"/>
  <c r="L411" i="2"/>
  <c r="F411" i="2"/>
  <c r="R702" i="3"/>
  <c r="U702" i="3"/>
  <c r="T701" i="3"/>
  <c r="AI673" i="3"/>
  <c r="AG673" i="3"/>
  <c r="AH673" i="3" s="1"/>
  <c r="AK673" i="3" s="1"/>
  <c r="AF674" i="3"/>
  <c r="S703" i="3"/>
  <c r="Q703" i="3"/>
  <c r="P704" i="3"/>
  <c r="R412" i="2" a="1"/>
  <c r="G411" i="2" a="1"/>
  <c r="C412" i="2" a="1"/>
  <c r="U412" i="2" a="1"/>
  <c r="D411" i="2" a="1"/>
  <c r="L412" i="2" a="1"/>
  <c r="F412" i="2" a="1"/>
  <c r="D411" i="2" l="1"/>
  <c r="G411" i="2"/>
  <c r="F412" i="2"/>
  <c r="R412" i="2"/>
  <c r="L412" i="2"/>
  <c r="U412" i="2"/>
  <c r="C412" i="2"/>
  <c r="R703" i="3"/>
  <c r="U703" i="3"/>
  <c r="T702" i="3"/>
  <c r="S704" i="3"/>
  <c r="Q704" i="3"/>
  <c r="U704" i="3" s="1"/>
  <c r="T704" i="3" s="1"/>
  <c r="P705" i="3"/>
  <c r="AI674" i="3"/>
  <c r="AG674" i="3"/>
  <c r="AH674" i="3" s="1"/>
  <c r="AK674" i="3" s="1"/>
  <c r="AF675" i="3"/>
  <c r="C413" i="2" a="1"/>
  <c r="L414" i="2" a="1"/>
  <c r="F413" i="2" a="1"/>
  <c r="G412" i="2" a="1"/>
  <c r="R413" i="2" a="1"/>
  <c r="F414" i="2" a="1"/>
  <c r="U413" i="2" a="1"/>
  <c r="C414" i="2" a="1"/>
  <c r="R414" i="2" a="1"/>
  <c r="L413" i="2" a="1"/>
  <c r="U414" i="2" a="1"/>
  <c r="D412" i="2" a="1"/>
  <c r="D412" i="2" l="1"/>
  <c r="G412" i="2"/>
  <c r="U413" i="2"/>
  <c r="C413" i="2"/>
  <c r="L413" i="2"/>
  <c r="R413" i="2"/>
  <c r="F413" i="2"/>
  <c r="C414" i="2"/>
  <c r="R414" i="2"/>
  <c r="L414" i="2"/>
  <c r="F414" i="2"/>
  <c r="U414" i="2"/>
  <c r="T703" i="3"/>
  <c r="R704" i="3"/>
  <c r="AI675" i="3"/>
  <c r="AG675" i="3"/>
  <c r="AH675" i="3" s="1"/>
  <c r="AK675" i="3" s="1"/>
  <c r="AF676" i="3"/>
  <c r="S705" i="3"/>
  <c r="Q705" i="3"/>
  <c r="U705" i="3" s="1"/>
  <c r="T705" i="3" s="1"/>
  <c r="P706" i="3"/>
  <c r="R415" i="2" a="1"/>
  <c r="G413" i="2" a="1"/>
  <c r="U415" i="2" a="1"/>
  <c r="L415" i="2" a="1"/>
  <c r="D413" i="2" a="1"/>
  <c r="F415" i="2" a="1"/>
  <c r="C415" i="2" a="1"/>
  <c r="D413" i="2" l="1"/>
  <c r="G413" i="2"/>
  <c r="F415" i="2"/>
  <c r="L415" i="2"/>
  <c r="R415" i="2"/>
  <c r="U415" i="2"/>
  <c r="C415" i="2"/>
  <c r="R705" i="3"/>
  <c r="S706" i="3"/>
  <c r="Q706" i="3"/>
  <c r="U706" i="3" s="1"/>
  <c r="T706" i="3" s="1"/>
  <c r="P707" i="3"/>
  <c r="AG676" i="3"/>
  <c r="AH676" i="3" s="1"/>
  <c r="AK676" i="3" s="1"/>
  <c r="AF677" i="3"/>
  <c r="AI676" i="3"/>
  <c r="R416" i="2" a="1"/>
  <c r="D414" i="2" a="1"/>
  <c r="U416" i="2" a="1"/>
  <c r="C416" i="2" a="1"/>
  <c r="G414" i="2" a="1"/>
  <c r="L416" i="2" a="1"/>
  <c r="F416" i="2" a="1"/>
  <c r="G414" i="2" l="1"/>
  <c r="D414" i="2"/>
  <c r="U416" i="2"/>
  <c r="L416" i="2"/>
  <c r="R416" i="2"/>
  <c r="F416" i="2"/>
  <c r="C416" i="2"/>
  <c r="R706" i="3"/>
  <c r="AF678" i="3"/>
  <c r="AI677" i="3"/>
  <c r="AG677" i="3"/>
  <c r="AH677" i="3" s="1"/>
  <c r="AK677" i="3" s="1"/>
  <c r="S707" i="3"/>
  <c r="P708" i="3"/>
  <c r="Q707" i="3"/>
  <c r="G415" i="2" a="1"/>
  <c r="D415" i="2" a="1"/>
  <c r="D415" i="2" l="1"/>
  <c r="G415" i="2"/>
  <c r="R707" i="3"/>
  <c r="U707" i="3"/>
  <c r="S708" i="3"/>
  <c r="Q708" i="3"/>
  <c r="P709" i="3"/>
  <c r="AF679" i="3"/>
  <c r="AI678" i="3"/>
  <c r="AG678" i="3"/>
  <c r="AH678" i="3" s="1"/>
  <c r="AK678" i="3" s="1"/>
  <c r="C417" i="2" a="1"/>
  <c r="D416" i="2" a="1"/>
  <c r="L417" i="2" a="1"/>
  <c r="R417" i="2" a="1"/>
  <c r="G416" i="2" a="1"/>
  <c r="F417" i="2" a="1"/>
  <c r="U417" i="2" a="1"/>
  <c r="G416" i="2" l="1"/>
  <c r="D416" i="2"/>
  <c r="U417" i="2"/>
  <c r="C417" i="2"/>
  <c r="R417" i="2"/>
  <c r="L417" i="2"/>
  <c r="F417" i="2"/>
  <c r="R708" i="3"/>
  <c r="U708" i="3"/>
  <c r="T707" i="3"/>
  <c r="AI679" i="3"/>
  <c r="AF680" i="3"/>
  <c r="AG679" i="3"/>
  <c r="AH679" i="3" s="1"/>
  <c r="AK679" i="3" s="1"/>
  <c r="S709" i="3"/>
  <c r="P710" i="3"/>
  <c r="Q709" i="3"/>
  <c r="U709" i="3" s="1"/>
  <c r="T709" i="3" s="1"/>
  <c r="C418" i="2" a="1"/>
  <c r="L419" i="2" a="1"/>
  <c r="R419" i="2" a="1"/>
  <c r="G417" i="2" a="1"/>
  <c r="U418" i="2" a="1"/>
  <c r="R418" i="2" a="1"/>
  <c r="D417" i="2" a="1"/>
  <c r="U419" i="2" a="1"/>
  <c r="L418" i="2" a="1"/>
  <c r="F419" i="2" a="1"/>
  <c r="C419" i="2" a="1"/>
  <c r="F418" i="2" a="1"/>
  <c r="D417" i="2" l="1"/>
  <c r="G417" i="2"/>
  <c r="F418" i="2"/>
  <c r="L418" i="2"/>
  <c r="R418" i="2"/>
  <c r="U418" i="2"/>
  <c r="C418" i="2"/>
  <c r="F419" i="2"/>
  <c r="R419" i="2"/>
  <c r="L419" i="2"/>
  <c r="C419" i="2"/>
  <c r="U419" i="2"/>
  <c r="T708" i="3"/>
  <c r="R709" i="3"/>
  <c r="S710" i="3"/>
  <c r="Q710" i="3"/>
  <c r="P711" i="3"/>
  <c r="AG680" i="3"/>
  <c r="AH680" i="3" s="1"/>
  <c r="AK680" i="3" s="1"/>
  <c r="AI680" i="3"/>
  <c r="AF681" i="3"/>
  <c r="D419" i="2" a="1"/>
  <c r="D419" i="2" l="1"/>
  <c r="R710" i="3"/>
  <c r="U710" i="3"/>
  <c r="S711" i="3"/>
  <c r="Q711" i="3"/>
  <c r="U711" i="3" s="1"/>
  <c r="T711" i="3" s="1"/>
  <c r="P712" i="3"/>
  <c r="AI681" i="3"/>
  <c r="AG681" i="3"/>
  <c r="AH681" i="3" s="1"/>
  <c r="AK681" i="3" s="1"/>
  <c r="AF682" i="3"/>
  <c r="G419" i="2" a="1"/>
  <c r="C420" i="2" a="1"/>
  <c r="C421" i="2" a="1"/>
  <c r="U420" i="2" a="1"/>
  <c r="D418" i="2" a="1"/>
  <c r="U421" i="2" a="1"/>
  <c r="G418" i="2" a="1"/>
  <c r="F420" i="2" a="1"/>
  <c r="R421" i="2" a="1"/>
  <c r="F421" i="2" a="1"/>
  <c r="L421" i="2" a="1"/>
  <c r="L420" i="2" a="1"/>
  <c r="R420" i="2" a="1"/>
  <c r="G418" i="2" l="1"/>
  <c r="D418" i="2"/>
  <c r="G419" i="2"/>
  <c r="F420" i="2"/>
  <c r="R420" i="2"/>
  <c r="L420" i="2"/>
  <c r="C420" i="2"/>
  <c r="U420" i="2"/>
  <c r="F421" i="2"/>
  <c r="L421" i="2"/>
  <c r="R421" i="2"/>
  <c r="U421" i="2"/>
  <c r="C421" i="2"/>
  <c r="T710" i="3"/>
  <c r="R711" i="3"/>
  <c r="S712" i="3"/>
  <c r="P713" i="3"/>
  <c r="Q712" i="3"/>
  <c r="U712" i="3" s="1"/>
  <c r="T712" i="3" s="1"/>
  <c r="AG682" i="3"/>
  <c r="AH682" i="3" s="1"/>
  <c r="AK682" i="3" s="1"/>
  <c r="AF683" i="3"/>
  <c r="AI682" i="3"/>
  <c r="F422" i="2" a="1"/>
  <c r="C422" i="2" a="1"/>
  <c r="D420" i="2" a="1"/>
  <c r="R422" i="2" a="1"/>
  <c r="D421" i="2" a="1"/>
  <c r="G420" i="2" a="1"/>
  <c r="U422" i="2" a="1"/>
  <c r="G421" i="2" a="1"/>
  <c r="L422" i="2" a="1"/>
  <c r="G421" i="2" l="1"/>
  <c r="G420" i="2"/>
  <c r="D421" i="2"/>
  <c r="D420" i="2"/>
  <c r="C422" i="2"/>
  <c r="U422" i="2"/>
  <c r="R422" i="2"/>
  <c r="L422" i="2"/>
  <c r="F422" i="2"/>
  <c r="R712" i="3"/>
  <c r="AI683" i="3"/>
  <c r="AF684" i="3"/>
  <c r="AG683" i="3"/>
  <c r="AH683" i="3" s="1"/>
  <c r="AK683" i="3" s="1"/>
  <c r="S713" i="3"/>
  <c r="Q713" i="3"/>
  <c r="P714" i="3"/>
  <c r="R713" i="3" l="1"/>
  <c r="U713" i="3"/>
  <c r="S714" i="3"/>
  <c r="Q714" i="3"/>
  <c r="U714" i="3" s="1"/>
  <c r="T714" i="3" s="1"/>
  <c r="P715" i="3"/>
  <c r="AF685" i="3"/>
  <c r="AI684" i="3"/>
  <c r="AG684" i="3"/>
  <c r="AH684" i="3" s="1"/>
  <c r="AK684" i="3" s="1"/>
  <c r="G422" i="2" a="1"/>
  <c r="C423" i="2" a="1"/>
  <c r="U424" i="2" a="1"/>
  <c r="C424" i="2" a="1"/>
  <c r="F423" i="2" a="1"/>
  <c r="U423" i="2" a="1"/>
  <c r="F424" i="2" a="1"/>
  <c r="R424" i="2" a="1"/>
  <c r="R423" i="2" a="1"/>
  <c r="L423" i="2" a="1"/>
  <c r="D422" i="2" a="1"/>
  <c r="L424" i="2" a="1"/>
  <c r="D422" i="2" l="1"/>
  <c r="G422" i="2"/>
  <c r="U423" i="2"/>
  <c r="C423" i="2"/>
  <c r="L423" i="2"/>
  <c r="R423" i="2"/>
  <c r="F423" i="2"/>
  <c r="C424" i="2"/>
  <c r="U424" i="2"/>
  <c r="L424" i="2"/>
  <c r="R424" i="2"/>
  <c r="F424" i="2"/>
  <c r="T713" i="3"/>
  <c r="R714" i="3"/>
  <c r="AI685" i="3"/>
  <c r="AG685" i="3"/>
  <c r="AH685" i="3" s="1"/>
  <c r="AK685" i="3" s="1"/>
  <c r="AF686" i="3"/>
  <c r="S715" i="3"/>
  <c r="Q715" i="3"/>
  <c r="P716" i="3"/>
  <c r="R715" i="3" l="1"/>
  <c r="U715" i="3"/>
  <c r="AI686" i="3"/>
  <c r="AF687" i="3"/>
  <c r="AG686" i="3"/>
  <c r="AH686" i="3" s="1"/>
  <c r="AK686" i="3" s="1"/>
  <c r="S716" i="3"/>
  <c r="P717" i="3"/>
  <c r="Q716" i="3"/>
  <c r="U716" i="3" s="1"/>
  <c r="T716" i="3" s="1"/>
  <c r="G424" i="2" a="1"/>
  <c r="U426" i="2" a="1"/>
  <c r="R426" i="2" a="1"/>
  <c r="U425" i="2" a="1"/>
  <c r="G423" i="2" a="1"/>
  <c r="C426" i="2" a="1"/>
  <c r="F426" i="2" a="1"/>
  <c r="D423" i="2" a="1"/>
  <c r="R425" i="2" a="1"/>
  <c r="L426" i="2" a="1"/>
  <c r="D424" i="2" a="1"/>
  <c r="F425" i="2" a="1"/>
  <c r="L425" i="2" a="1"/>
  <c r="C425" i="2" a="1"/>
  <c r="D424" i="2" l="1"/>
  <c r="D423" i="2"/>
  <c r="G423" i="2"/>
  <c r="G424" i="2"/>
  <c r="C425" i="2"/>
  <c r="U425" i="2"/>
  <c r="L425" i="2"/>
  <c r="R425" i="2"/>
  <c r="F425" i="2"/>
  <c r="F426" i="2"/>
  <c r="C426" i="2"/>
  <c r="U426" i="2"/>
  <c r="R426" i="2"/>
  <c r="L426" i="2"/>
  <c r="T715" i="3"/>
  <c r="R716" i="3"/>
  <c r="AF688" i="3"/>
  <c r="AI687" i="3"/>
  <c r="AG687" i="3"/>
  <c r="AH687" i="3" s="1"/>
  <c r="AK687" i="3" s="1"/>
  <c r="S717" i="3"/>
  <c r="P718" i="3"/>
  <c r="Q717" i="3"/>
  <c r="R717" i="3" l="1"/>
  <c r="U717" i="3"/>
  <c r="S718" i="3"/>
  <c r="Q718" i="3"/>
  <c r="U718" i="3" s="1"/>
  <c r="T718" i="3" s="1"/>
  <c r="P719" i="3"/>
  <c r="AG688" i="3"/>
  <c r="AH688" i="3" s="1"/>
  <c r="AK688" i="3" s="1"/>
  <c r="AF689" i="3"/>
  <c r="AI688" i="3"/>
  <c r="D426" i="2" a="1"/>
  <c r="F427" i="2" a="1"/>
  <c r="F428" i="2" a="1"/>
  <c r="U427" i="2" a="1"/>
  <c r="L428" i="2" a="1"/>
  <c r="G426" i="2" a="1"/>
  <c r="R427" i="2" a="1"/>
  <c r="C427" i="2" a="1"/>
  <c r="G425" i="2" a="1"/>
  <c r="C428" i="2" a="1"/>
  <c r="R428" i="2" a="1"/>
  <c r="U428" i="2" a="1"/>
  <c r="D425" i="2" a="1"/>
  <c r="L427" i="2" a="1"/>
  <c r="D425" i="2" l="1"/>
  <c r="G425" i="2"/>
  <c r="G426" i="2"/>
  <c r="D426" i="2"/>
  <c r="C427" i="2"/>
  <c r="U427" i="2"/>
  <c r="L427" i="2"/>
  <c r="R427" i="2"/>
  <c r="F427" i="2"/>
  <c r="U428" i="2"/>
  <c r="C428" i="2"/>
  <c r="R428" i="2"/>
  <c r="L428" i="2"/>
  <c r="F428" i="2"/>
  <c r="T717" i="3"/>
  <c r="R718" i="3"/>
  <c r="AI689" i="3"/>
  <c r="AG689" i="3"/>
  <c r="AH689" i="3" s="1"/>
  <c r="AK689" i="3" s="1"/>
  <c r="AF690" i="3"/>
  <c r="S719" i="3"/>
  <c r="P720" i="3"/>
  <c r="Q719" i="3"/>
  <c r="G428" i="2" a="1"/>
  <c r="G428" i="2" l="1"/>
  <c r="R719" i="3"/>
  <c r="U719" i="3"/>
  <c r="S720" i="3"/>
  <c r="P721" i="3"/>
  <c r="Q720" i="3"/>
  <c r="U720" i="3" s="1"/>
  <c r="T720" i="3" s="1"/>
  <c r="AI690" i="3"/>
  <c r="AG690" i="3"/>
  <c r="AH690" i="3" s="1"/>
  <c r="AK690" i="3" s="1"/>
  <c r="AF691" i="3"/>
  <c r="G427" i="2" a="1"/>
  <c r="L430" i="2" a="1"/>
  <c r="R430" i="2" a="1"/>
  <c r="C429" i="2" a="1"/>
  <c r="D428" i="2" a="1"/>
  <c r="L429" i="2" a="1"/>
  <c r="D427" i="2" a="1"/>
  <c r="F429" i="2" a="1"/>
  <c r="U430" i="2" a="1"/>
  <c r="R429" i="2" a="1"/>
  <c r="C430" i="2" a="1"/>
  <c r="F430" i="2" a="1"/>
  <c r="U429" i="2" a="1"/>
  <c r="D427" i="2" l="1"/>
  <c r="D428" i="2"/>
  <c r="G427" i="2"/>
  <c r="C430" i="2"/>
  <c r="U430" i="2"/>
  <c r="R430" i="2"/>
  <c r="L430" i="2"/>
  <c r="F430" i="2"/>
  <c r="C429" i="2"/>
  <c r="L429" i="2"/>
  <c r="U429" i="2"/>
  <c r="R429" i="2"/>
  <c r="F429" i="2"/>
  <c r="R720" i="3"/>
  <c r="T719" i="3"/>
  <c r="S721" i="3"/>
  <c r="Q721" i="3"/>
  <c r="U721" i="3" s="1"/>
  <c r="T721" i="3" s="1"/>
  <c r="P722" i="3"/>
  <c r="AG691" i="3"/>
  <c r="AH691" i="3" s="1"/>
  <c r="AK691" i="3" s="1"/>
  <c r="AI691" i="3"/>
  <c r="AF692" i="3"/>
  <c r="L431" i="2" a="1"/>
  <c r="U431" i="2" a="1"/>
  <c r="F431" i="2" a="1"/>
  <c r="R431" i="2" a="1"/>
  <c r="C431" i="2" a="1"/>
  <c r="F431" i="2" l="1"/>
  <c r="R431" i="2"/>
  <c r="L431" i="2"/>
  <c r="U431" i="2"/>
  <c r="C431" i="2"/>
  <c r="R721" i="3"/>
  <c r="S722" i="3"/>
  <c r="Q722" i="3"/>
  <c r="U722" i="3" s="1"/>
  <c r="T722" i="3" s="1"/>
  <c r="P723" i="3"/>
  <c r="AF693" i="3"/>
  <c r="AG692" i="3"/>
  <c r="AH692" i="3" s="1"/>
  <c r="AK692" i="3" s="1"/>
  <c r="AI692" i="3"/>
  <c r="G430" i="2" a="1"/>
  <c r="U432" i="2" a="1"/>
  <c r="D429" i="2" a="1"/>
  <c r="F432" i="2" a="1"/>
  <c r="G429" i="2" a="1"/>
  <c r="R432" i="2" a="1"/>
  <c r="D430" i="2" a="1"/>
  <c r="L432" i="2" a="1"/>
  <c r="C432" i="2" a="1"/>
  <c r="D430" i="2" l="1"/>
  <c r="G429" i="2"/>
  <c r="D429" i="2"/>
  <c r="G430" i="2"/>
  <c r="C432" i="2"/>
  <c r="U432" i="2"/>
  <c r="L432" i="2"/>
  <c r="R432" i="2"/>
  <c r="F432" i="2"/>
  <c r="R722" i="3"/>
  <c r="AI693" i="3"/>
  <c r="AG693" i="3"/>
  <c r="AH693" i="3" s="1"/>
  <c r="AK693" i="3" s="1"/>
  <c r="AF694" i="3"/>
  <c r="S723" i="3"/>
  <c r="Q723" i="3"/>
  <c r="P724" i="3"/>
  <c r="D431" i="2" a="1"/>
  <c r="G431" i="2" a="1"/>
  <c r="G431" i="2" l="1"/>
  <c r="D431" i="2"/>
  <c r="R723" i="3"/>
  <c r="U723" i="3"/>
  <c r="AI694" i="3"/>
  <c r="AF695" i="3"/>
  <c r="AG694" i="3"/>
  <c r="AH694" i="3" s="1"/>
  <c r="AK694" i="3" s="1"/>
  <c r="S724" i="3"/>
  <c r="Q724" i="3"/>
  <c r="P725" i="3"/>
  <c r="L433" i="2" a="1"/>
  <c r="D432" i="2" a="1"/>
  <c r="R433" i="2" a="1"/>
  <c r="F433" i="2" a="1"/>
  <c r="G432" i="2" a="1"/>
  <c r="U433" i="2" a="1"/>
  <c r="C433" i="2" a="1"/>
  <c r="G432" i="2" l="1"/>
  <c r="D432" i="2"/>
  <c r="C433" i="2"/>
  <c r="L433" i="2"/>
  <c r="R433" i="2"/>
  <c r="F433" i="2"/>
  <c r="U433" i="2"/>
  <c r="R724" i="3"/>
  <c r="U724" i="3"/>
  <c r="T723" i="3"/>
  <c r="S725" i="3"/>
  <c r="Q725" i="3"/>
  <c r="U725" i="3" s="1"/>
  <c r="T725" i="3" s="1"/>
  <c r="P726" i="3"/>
  <c r="AG695" i="3"/>
  <c r="AH695" i="3" s="1"/>
  <c r="AK695" i="3" s="1"/>
  <c r="AF696" i="3"/>
  <c r="AI695" i="3"/>
  <c r="G433" i="2" a="1"/>
  <c r="C434" i="2" a="1"/>
  <c r="U435" i="2" a="1"/>
  <c r="L434" i="2" a="1"/>
  <c r="D433" i="2" a="1"/>
  <c r="R435" i="2" a="1"/>
  <c r="R434" i="2" a="1"/>
  <c r="F435" i="2" a="1"/>
  <c r="C435" i="2" a="1"/>
  <c r="F434" i="2" a="1"/>
  <c r="U434" i="2" a="1"/>
  <c r="L435" i="2" a="1"/>
  <c r="D433" i="2" l="1"/>
  <c r="G433" i="2"/>
  <c r="F434" i="2"/>
  <c r="L434" i="2"/>
  <c r="R434" i="2"/>
  <c r="C434" i="2"/>
  <c r="U434" i="2"/>
  <c r="F435" i="2"/>
  <c r="R435" i="2"/>
  <c r="L435" i="2"/>
  <c r="C435" i="2"/>
  <c r="U435" i="2"/>
  <c r="T724" i="3"/>
  <c r="R725" i="3"/>
  <c r="AG696" i="3"/>
  <c r="AH696" i="3" s="1"/>
  <c r="AK696" i="3" s="1"/>
  <c r="AI696" i="3"/>
  <c r="AF697" i="3"/>
  <c r="S726" i="3"/>
  <c r="Q726" i="3"/>
  <c r="U726" i="3" s="1"/>
  <c r="T726" i="3" s="1"/>
  <c r="P727" i="3"/>
  <c r="D434" i="2" a="1"/>
  <c r="F436" i="2" a="1"/>
  <c r="G434" i="2" a="1"/>
  <c r="C436" i="2" a="1"/>
  <c r="L436" i="2" a="1"/>
  <c r="U436" i="2" a="1"/>
  <c r="R436" i="2" a="1"/>
  <c r="D435" i="2" a="1"/>
  <c r="D435" i="2" l="1"/>
  <c r="G434" i="2"/>
  <c r="D434" i="2"/>
  <c r="C436" i="2"/>
  <c r="U436" i="2"/>
  <c r="L436" i="2"/>
  <c r="R436" i="2"/>
  <c r="F436" i="2"/>
  <c r="R726" i="3"/>
  <c r="S727" i="3"/>
  <c r="P728" i="3"/>
  <c r="Q727" i="3"/>
  <c r="U727" i="3" s="1"/>
  <c r="T727" i="3" s="1"/>
  <c r="AF698" i="3"/>
  <c r="AG697" i="3"/>
  <c r="AH697" i="3" s="1"/>
  <c r="AK697" i="3" s="1"/>
  <c r="AI697" i="3"/>
  <c r="R437" i="2" a="1"/>
  <c r="L437" i="2" a="1"/>
  <c r="C437" i="2" a="1"/>
  <c r="F437" i="2" a="1"/>
  <c r="G435" i="2" a="1"/>
  <c r="U437" i="2" a="1"/>
  <c r="G435" i="2" l="1"/>
  <c r="C437" i="2"/>
  <c r="F437" i="2"/>
  <c r="R437" i="2"/>
  <c r="L437" i="2"/>
  <c r="U437" i="2"/>
  <c r="R727" i="3"/>
  <c r="AF699" i="3"/>
  <c r="AI698" i="3"/>
  <c r="AG698" i="3"/>
  <c r="AH698" i="3" s="1"/>
  <c r="AK698" i="3" s="1"/>
  <c r="S728" i="3"/>
  <c r="Q728" i="3"/>
  <c r="P729" i="3"/>
  <c r="D436" i="2" a="1"/>
  <c r="G436" i="2" a="1"/>
  <c r="G436" i="2" l="1"/>
  <c r="D436" i="2"/>
  <c r="R728" i="3"/>
  <c r="U728" i="3"/>
  <c r="S729" i="3"/>
  <c r="P730" i="3"/>
  <c r="Q729" i="3"/>
  <c r="U729" i="3" s="1"/>
  <c r="T729" i="3" s="1"/>
  <c r="AG699" i="3"/>
  <c r="AH699" i="3" s="1"/>
  <c r="AK699" i="3" s="1"/>
  <c r="AF700" i="3"/>
  <c r="AI699" i="3"/>
  <c r="U438" i="2" a="1"/>
  <c r="R439" i="2" a="1"/>
  <c r="L438" i="2" a="1"/>
  <c r="D437" i="2" a="1"/>
  <c r="C438" i="2" a="1"/>
  <c r="U439" i="2" a="1"/>
  <c r="G437" i="2" a="1"/>
  <c r="R438" i="2" a="1"/>
  <c r="C439" i="2" a="1"/>
  <c r="F439" i="2" a="1"/>
  <c r="F438" i="2" a="1"/>
  <c r="L439" i="2" a="1"/>
  <c r="G437" i="2" l="1"/>
  <c r="D437" i="2"/>
  <c r="F438" i="2"/>
  <c r="R438" i="2"/>
  <c r="L438" i="2"/>
  <c r="C438" i="2"/>
  <c r="U438" i="2"/>
  <c r="F439" i="2"/>
  <c r="R439" i="2"/>
  <c r="L439" i="2"/>
  <c r="C439" i="2"/>
  <c r="U439" i="2"/>
  <c r="T728" i="3"/>
  <c r="R729" i="3"/>
  <c r="AF701" i="3"/>
  <c r="AG700" i="3"/>
  <c r="AH700" i="3" s="1"/>
  <c r="AK700" i="3" s="1"/>
  <c r="AI700" i="3"/>
  <c r="S730" i="3"/>
  <c r="Q730" i="3"/>
  <c r="U730" i="3" s="1"/>
  <c r="T730" i="3" s="1"/>
  <c r="P731" i="3"/>
  <c r="D438" i="2" a="1"/>
  <c r="R440" i="2" a="1"/>
  <c r="G438" i="2" a="1"/>
  <c r="U440" i="2" a="1"/>
  <c r="C440" i="2" a="1"/>
  <c r="L440" i="2" a="1"/>
  <c r="F440" i="2" a="1"/>
  <c r="G438" i="2" l="1"/>
  <c r="D438" i="2"/>
  <c r="C440" i="2"/>
  <c r="R440" i="2"/>
  <c r="L440" i="2"/>
  <c r="F440" i="2"/>
  <c r="U440" i="2"/>
  <c r="R730" i="3"/>
  <c r="S731" i="3"/>
  <c r="Q731" i="3"/>
  <c r="P732" i="3"/>
  <c r="AI701" i="3"/>
  <c r="AG701" i="3"/>
  <c r="AH701" i="3" s="1"/>
  <c r="AK701" i="3" s="1"/>
  <c r="AF702" i="3"/>
  <c r="G439" i="2" a="1"/>
  <c r="D439" i="2" a="1"/>
  <c r="D439" i="2" l="1"/>
  <c r="G439" i="2"/>
  <c r="R731" i="3"/>
  <c r="U731" i="3"/>
  <c r="AG702" i="3"/>
  <c r="AH702" i="3" s="1"/>
  <c r="AK702" i="3" s="1"/>
  <c r="AF703" i="3"/>
  <c r="AI702" i="3"/>
  <c r="S732" i="3"/>
  <c r="Q732" i="3"/>
  <c r="U732" i="3" s="1"/>
  <c r="T732" i="3" s="1"/>
  <c r="P733" i="3"/>
  <c r="F442" i="2" a="1"/>
  <c r="R442" i="2" a="1"/>
  <c r="L442" i="2" a="1"/>
  <c r="D440" i="2" a="1"/>
  <c r="U441" i="2" a="1"/>
  <c r="G440" i="2" a="1"/>
  <c r="C441" i="2" a="1"/>
  <c r="R441" i="2" a="1"/>
  <c r="F441" i="2" a="1"/>
  <c r="U442" i="2" a="1"/>
  <c r="L441" i="2" a="1"/>
  <c r="C442" i="2" a="1"/>
  <c r="G440" i="2" l="1"/>
  <c r="D440" i="2"/>
  <c r="U442" i="2"/>
  <c r="C442" i="2"/>
  <c r="R442" i="2"/>
  <c r="L442" i="2"/>
  <c r="F442" i="2"/>
  <c r="C441" i="2"/>
  <c r="U441" i="2"/>
  <c r="L441" i="2"/>
  <c r="R441" i="2"/>
  <c r="F441" i="2"/>
  <c r="R732" i="3"/>
  <c r="T731" i="3"/>
  <c r="S733" i="3"/>
  <c r="Q733" i="3"/>
  <c r="U733" i="3" s="1"/>
  <c r="T733" i="3" s="1"/>
  <c r="P734" i="3"/>
  <c r="AF704" i="3"/>
  <c r="AI703" i="3"/>
  <c r="AG703" i="3"/>
  <c r="AH703" i="3" s="1"/>
  <c r="AK703" i="3" s="1"/>
  <c r="U443" i="2" a="1"/>
  <c r="R443" i="2" a="1"/>
  <c r="F443" i="2" a="1"/>
  <c r="C443" i="2" a="1"/>
  <c r="L443" i="2" a="1"/>
  <c r="F443" i="2" l="1"/>
  <c r="L443" i="2"/>
  <c r="R443" i="2"/>
  <c r="C443" i="2"/>
  <c r="U443" i="2"/>
  <c r="R733" i="3"/>
  <c r="AI704" i="3"/>
  <c r="AF705" i="3"/>
  <c r="AG704" i="3"/>
  <c r="AH704" i="3" s="1"/>
  <c r="AK704" i="3" s="1"/>
  <c r="S734" i="3"/>
  <c r="P735" i="3"/>
  <c r="Q734" i="3"/>
  <c r="G442" i="2" a="1"/>
  <c r="D441" i="2" a="1"/>
  <c r="G441" i="2" a="1"/>
  <c r="D442" i="2" a="1"/>
  <c r="D442" i="2" l="1"/>
  <c r="G441" i="2"/>
  <c r="D441" i="2"/>
  <c r="G442" i="2"/>
  <c r="R734" i="3"/>
  <c r="U734" i="3"/>
  <c r="AI705" i="3"/>
  <c r="AF706" i="3"/>
  <c r="AG705" i="3"/>
  <c r="AH705" i="3" s="1"/>
  <c r="AK705" i="3" s="1"/>
  <c r="S735" i="3"/>
  <c r="Q735" i="3"/>
  <c r="P736" i="3"/>
  <c r="D443" i="2" a="1"/>
  <c r="L444" i="2" a="1"/>
  <c r="C444" i="2" a="1"/>
  <c r="R444" i="2" a="1"/>
  <c r="F444" i="2" a="1"/>
  <c r="G443" i="2" a="1"/>
  <c r="U444" i="2" a="1"/>
  <c r="G443" i="2" l="1"/>
  <c r="D443" i="2"/>
  <c r="U444" i="2"/>
  <c r="F444" i="2"/>
  <c r="R444" i="2"/>
  <c r="L444" i="2"/>
  <c r="C444" i="2"/>
  <c r="R735" i="3"/>
  <c r="U735" i="3"/>
  <c r="T734" i="3"/>
  <c r="S736" i="3"/>
  <c r="P737" i="3"/>
  <c r="Q736" i="3"/>
  <c r="U736" i="3" s="1"/>
  <c r="T736" i="3" s="1"/>
  <c r="AI706" i="3"/>
  <c r="AG706" i="3"/>
  <c r="AH706" i="3" s="1"/>
  <c r="AK706" i="3" s="1"/>
  <c r="AF707" i="3"/>
  <c r="F446" i="2" a="1"/>
  <c r="U445" i="2" a="1"/>
  <c r="R445" i="2" a="1"/>
  <c r="D444" i="2" a="1"/>
  <c r="C445" i="2" a="1"/>
  <c r="G444" i="2" a="1"/>
  <c r="L445" i="2" a="1"/>
  <c r="R446" i="2" a="1"/>
  <c r="F445" i="2" a="1"/>
  <c r="L446" i="2" a="1"/>
  <c r="U446" i="2" a="1"/>
  <c r="C446" i="2" a="1"/>
  <c r="G444" i="2" l="1"/>
  <c r="D444" i="2"/>
  <c r="C446" i="2"/>
  <c r="U446" i="2"/>
  <c r="R446" i="2"/>
  <c r="L446" i="2"/>
  <c r="F446" i="2"/>
  <c r="U445" i="2"/>
  <c r="C445" i="2"/>
  <c r="R445" i="2"/>
  <c r="L445" i="2"/>
  <c r="F445" i="2"/>
  <c r="R736" i="3"/>
  <c r="T735" i="3"/>
  <c r="S737" i="3"/>
  <c r="P738" i="3"/>
  <c r="Q737" i="3"/>
  <c r="U737" i="3" s="1"/>
  <c r="T737" i="3" s="1"/>
  <c r="AF708" i="3"/>
  <c r="AI707" i="3"/>
  <c r="AG707" i="3"/>
  <c r="AH707" i="3" s="1"/>
  <c r="AK707" i="3" s="1"/>
  <c r="R447" i="2" a="1"/>
  <c r="F447" i="2" a="1"/>
  <c r="C447" i="2" a="1"/>
  <c r="D446" i="2" a="1"/>
  <c r="L447" i="2" a="1"/>
  <c r="G445" i="2" a="1"/>
  <c r="D445" i="2" a="1"/>
  <c r="U447" i="2" a="1"/>
  <c r="D445" i="2" l="1"/>
  <c r="G445" i="2"/>
  <c r="D446" i="2"/>
  <c r="F447" i="2"/>
  <c r="R447" i="2"/>
  <c r="L447" i="2"/>
  <c r="C447" i="2"/>
  <c r="U447" i="2"/>
  <c r="R737" i="3"/>
  <c r="AI708" i="3"/>
  <c r="AG708" i="3"/>
  <c r="AH708" i="3" s="1"/>
  <c r="AK708" i="3" s="1"/>
  <c r="AF709" i="3"/>
  <c r="S738" i="3"/>
  <c r="Q738" i="3"/>
  <c r="U738" i="3" s="1"/>
  <c r="T738" i="3" s="1"/>
  <c r="P739" i="3"/>
  <c r="L448" i="2" a="1"/>
  <c r="U448" i="2" a="1"/>
  <c r="C448" i="2" a="1"/>
  <c r="R448" i="2" a="1"/>
  <c r="G446" i="2" a="1"/>
  <c r="F448" i="2" a="1"/>
  <c r="G446" i="2" l="1"/>
  <c r="U448" i="2"/>
  <c r="C448" i="2"/>
  <c r="L448" i="2"/>
  <c r="R448" i="2"/>
  <c r="F448" i="2"/>
  <c r="R738" i="3"/>
  <c r="S739" i="3"/>
  <c r="P740" i="3"/>
  <c r="Q739" i="3"/>
  <c r="U739" i="3" s="1"/>
  <c r="T739" i="3" s="1"/>
  <c r="AG709" i="3"/>
  <c r="AH709" i="3" s="1"/>
  <c r="AK709" i="3" s="1"/>
  <c r="AF710" i="3"/>
  <c r="AI709" i="3"/>
  <c r="G447" i="2" a="1"/>
  <c r="U449" i="2" a="1"/>
  <c r="D447" i="2" a="1"/>
  <c r="C449" i="2" a="1"/>
  <c r="R449" i="2" a="1"/>
  <c r="F449" i="2" a="1"/>
  <c r="L449" i="2" a="1"/>
  <c r="D447" i="2" l="1"/>
  <c r="G447" i="2"/>
  <c r="F449" i="2"/>
  <c r="R449" i="2"/>
  <c r="L449" i="2"/>
  <c r="U449" i="2"/>
  <c r="C449" i="2"/>
  <c r="R739" i="3"/>
  <c r="AF711" i="3"/>
  <c r="AI710" i="3"/>
  <c r="AG710" i="3"/>
  <c r="AH710" i="3" s="1"/>
  <c r="AK710" i="3" s="1"/>
  <c r="S740" i="3"/>
  <c r="Q740" i="3"/>
  <c r="U740" i="3" s="1"/>
  <c r="T740" i="3" s="1"/>
  <c r="P741" i="3"/>
  <c r="C450" i="2" a="1"/>
  <c r="D448" i="2" a="1"/>
  <c r="F450" i="2" a="1"/>
  <c r="G448" i="2" a="1"/>
  <c r="R450" i="2" a="1"/>
  <c r="U450" i="2" a="1"/>
  <c r="L450" i="2" a="1"/>
  <c r="G448" i="2" l="1"/>
  <c r="D448" i="2"/>
  <c r="C450" i="2"/>
  <c r="R450" i="2"/>
  <c r="L450" i="2"/>
  <c r="F450" i="2"/>
  <c r="U450" i="2"/>
  <c r="R740" i="3"/>
  <c r="S741" i="3"/>
  <c r="P742" i="3"/>
  <c r="Q741" i="3"/>
  <c r="U741" i="3" s="1"/>
  <c r="T741" i="3" s="1"/>
  <c r="AF712" i="3"/>
  <c r="AI711" i="3"/>
  <c r="AG711" i="3"/>
  <c r="AH711" i="3" s="1"/>
  <c r="AK711" i="3" s="1"/>
  <c r="F451" i="2" a="1"/>
  <c r="G449" i="2" a="1"/>
  <c r="L451" i="2" a="1"/>
  <c r="U451" i="2" a="1"/>
  <c r="D449" i="2" a="1"/>
  <c r="C451" i="2" a="1"/>
  <c r="R451" i="2" a="1"/>
  <c r="D449" i="2" l="1"/>
  <c r="G449" i="2"/>
  <c r="F451" i="2"/>
  <c r="L451" i="2"/>
  <c r="R451" i="2"/>
  <c r="C451" i="2"/>
  <c r="U451" i="2"/>
  <c r="R741" i="3"/>
  <c r="AI712" i="3"/>
  <c r="AG712" i="3"/>
  <c r="AH712" i="3" s="1"/>
  <c r="AK712" i="3" s="1"/>
  <c r="AF713" i="3"/>
  <c r="S742" i="3"/>
  <c r="P743" i="3"/>
  <c r="Q742" i="3"/>
  <c r="G450" i="2" a="1"/>
  <c r="D450" i="2" a="1"/>
  <c r="D450" i="2" l="1"/>
  <c r="G450" i="2"/>
  <c r="R742" i="3"/>
  <c r="U742" i="3"/>
  <c r="S743" i="3"/>
  <c r="Q743" i="3"/>
  <c r="U743" i="3" s="1"/>
  <c r="T743" i="3" s="1"/>
  <c r="P744" i="3"/>
  <c r="AI713" i="3"/>
  <c r="AG713" i="3"/>
  <c r="AH713" i="3" s="1"/>
  <c r="AK713" i="3" s="1"/>
  <c r="AF714" i="3"/>
  <c r="U452" i="2" a="1"/>
  <c r="L453" i="2" a="1"/>
  <c r="L452" i="2" a="1"/>
  <c r="G451" i="2" a="1"/>
  <c r="C453" i="2" a="1"/>
  <c r="F453" i="2" a="1"/>
  <c r="D451" i="2" a="1"/>
  <c r="F452" i="2" a="1"/>
  <c r="U453" i="2" a="1"/>
  <c r="C452" i="2" a="1"/>
  <c r="R453" i="2" a="1"/>
  <c r="R452" i="2" a="1"/>
  <c r="D451" i="2" l="1"/>
  <c r="G451" i="2"/>
  <c r="F453" i="2"/>
  <c r="L453" i="2"/>
  <c r="R453" i="2"/>
  <c r="C453" i="2"/>
  <c r="U453" i="2"/>
  <c r="F452" i="2"/>
  <c r="R452" i="2"/>
  <c r="L452" i="2"/>
  <c r="U452" i="2"/>
  <c r="C452" i="2"/>
  <c r="R743" i="3"/>
  <c r="T742" i="3"/>
  <c r="S744" i="3"/>
  <c r="P745" i="3"/>
  <c r="Q744" i="3"/>
  <c r="U744" i="3" s="1"/>
  <c r="T744" i="3" s="1"/>
  <c r="AF715" i="3"/>
  <c r="AI714" i="3"/>
  <c r="AG714" i="3"/>
  <c r="AH714" i="3" s="1"/>
  <c r="AK714" i="3" s="1"/>
  <c r="D453" i="2" a="1"/>
  <c r="C454" i="2" a="1"/>
  <c r="G453" i="2" a="1"/>
  <c r="R454" i="2" a="1"/>
  <c r="F454" i="2" a="1"/>
  <c r="L454" i="2" a="1"/>
  <c r="U454" i="2" a="1"/>
  <c r="G453" i="2" l="1"/>
  <c r="D453" i="2"/>
  <c r="C454" i="2"/>
  <c r="R454" i="2"/>
  <c r="U454" i="2"/>
  <c r="L454" i="2"/>
  <c r="F454" i="2"/>
  <c r="R744" i="3"/>
  <c r="AF716" i="3"/>
  <c r="AG715" i="3"/>
  <c r="AH715" i="3" s="1"/>
  <c r="AK715" i="3" s="1"/>
  <c r="AI715" i="3"/>
  <c r="S745" i="3"/>
  <c r="P746" i="3"/>
  <c r="Q745" i="3"/>
  <c r="U745" i="3" s="1"/>
  <c r="T745" i="3" s="1"/>
  <c r="R455" i="2" a="1"/>
  <c r="G452" i="2" a="1"/>
  <c r="C455" i="2" a="1"/>
  <c r="F455" i="2" a="1"/>
  <c r="D452" i="2" a="1"/>
  <c r="L455" i="2" a="1"/>
  <c r="U455" i="2" a="1"/>
  <c r="D452" i="2" l="1"/>
  <c r="G452" i="2"/>
  <c r="F455" i="2"/>
  <c r="R455" i="2"/>
  <c r="L455" i="2"/>
  <c r="C455" i="2"/>
  <c r="U455" i="2"/>
  <c r="R745" i="3"/>
  <c r="S746" i="3"/>
  <c r="Q746" i="3"/>
  <c r="P747" i="3"/>
  <c r="AG716" i="3"/>
  <c r="AH716" i="3" s="1"/>
  <c r="AK716" i="3" s="1"/>
  <c r="AI716" i="3"/>
  <c r="AF717" i="3"/>
  <c r="D454" i="2" a="1"/>
  <c r="G454" i="2" a="1"/>
  <c r="G454" i="2" l="1"/>
  <c r="D454" i="2"/>
  <c r="R746" i="3"/>
  <c r="U746" i="3"/>
  <c r="U747" i="3"/>
  <c r="T747" i="3" s="1"/>
  <c r="S747" i="3"/>
  <c r="Q747" i="3"/>
  <c r="P748" i="3"/>
  <c r="AF718" i="3"/>
  <c r="AI717" i="3"/>
  <c r="AG717" i="3"/>
  <c r="AH717" i="3" s="1"/>
  <c r="AK717" i="3" s="1"/>
  <c r="U457" i="2" a="1"/>
  <c r="C456" i="2" a="1"/>
  <c r="F456" i="2" a="1"/>
  <c r="G455" i="2" a="1"/>
  <c r="U456" i="2" a="1"/>
  <c r="C457" i="2" a="1"/>
  <c r="D455" i="2" a="1"/>
  <c r="L456" i="2" a="1"/>
  <c r="R457" i="2" a="1"/>
  <c r="L457" i="2" a="1"/>
  <c r="F457" i="2" a="1"/>
  <c r="R456" i="2" a="1"/>
  <c r="D455" i="2" l="1"/>
  <c r="G455" i="2"/>
  <c r="F456" i="2"/>
  <c r="L456" i="2"/>
  <c r="R456" i="2"/>
  <c r="C456" i="2"/>
  <c r="U456" i="2"/>
  <c r="F457" i="2"/>
  <c r="R457" i="2"/>
  <c r="L457" i="2"/>
  <c r="C457" i="2"/>
  <c r="U457" i="2"/>
  <c r="T746" i="3"/>
  <c r="R747" i="3"/>
  <c r="AI718" i="3"/>
  <c r="AF719" i="3"/>
  <c r="AG718" i="3"/>
  <c r="AH718" i="3" s="1"/>
  <c r="AK718" i="3" s="1"/>
  <c r="S748" i="3"/>
  <c r="Q748" i="3"/>
  <c r="P749" i="3"/>
  <c r="D456" i="2" a="1"/>
  <c r="D457" i="2" a="1"/>
  <c r="G456" i="2" a="1"/>
  <c r="G456" i="2" l="1"/>
  <c r="D457" i="2"/>
  <c r="D456" i="2"/>
  <c r="R748" i="3"/>
  <c r="U748" i="3"/>
  <c r="AF720" i="3"/>
  <c r="AI719" i="3"/>
  <c r="AG719" i="3"/>
  <c r="AH719" i="3" s="1"/>
  <c r="AK719" i="3" s="1"/>
  <c r="S749" i="3"/>
  <c r="Q749" i="3"/>
  <c r="P750" i="3"/>
  <c r="F458" i="2" a="1"/>
  <c r="C458" i="2" a="1"/>
  <c r="R458" i="2" a="1"/>
  <c r="L458" i="2" a="1"/>
  <c r="G457" i="2" a="1"/>
  <c r="U458" i="2" a="1"/>
  <c r="G457" i="2" l="1"/>
  <c r="C458" i="2"/>
  <c r="F458" i="2"/>
  <c r="R458" i="2"/>
  <c r="L458" i="2"/>
  <c r="U458" i="2"/>
  <c r="R749" i="3"/>
  <c r="U749" i="3"/>
  <c r="T748" i="3"/>
  <c r="S750" i="3"/>
  <c r="P751" i="3"/>
  <c r="Q750" i="3"/>
  <c r="U750" i="3" s="1"/>
  <c r="T750" i="3" s="1"/>
  <c r="AI720" i="3"/>
  <c r="AF721" i="3"/>
  <c r="AG720" i="3"/>
  <c r="AH720" i="3" s="1"/>
  <c r="AK720" i="3" s="1"/>
  <c r="D458" i="2" a="1"/>
  <c r="R459" i="2" a="1"/>
  <c r="L460" i="2" a="1"/>
  <c r="G458" i="2" a="1"/>
  <c r="C459" i="2" a="1"/>
  <c r="F460" i="2" a="1"/>
  <c r="U459" i="2" a="1"/>
  <c r="F459" i="2" a="1"/>
  <c r="R460" i="2" a="1"/>
  <c r="U460" i="2" a="1"/>
  <c r="L459" i="2" a="1"/>
  <c r="C460" i="2" a="1"/>
  <c r="G458" i="2" l="1"/>
  <c r="D458" i="2"/>
  <c r="U459" i="2"/>
  <c r="C459" i="2"/>
  <c r="L459" i="2"/>
  <c r="R459" i="2"/>
  <c r="F459" i="2"/>
  <c r="C460" i="2"/>
  <c r="U460" i="2"/>
  <c r="L460" i="2"/>
  <c r="R460" i="2"/>
  <c r="F460" i="2"/>
  <c r="T749" i="3"/>
  <c r="R750" i="3"/>
  <c r="AI721" i="3"/>
  <c r="AF722" i="3"/>
  <c r="AG721" i="3"/>
  <c r="AH721" i="3" s="1"/>
  <c r="AK721" i="3" s="1"/>
  <c r="S751" i="3"/>
  <c r="P752" i="3"/>
  <c r="Q751" i="3"/>
  <c r="D460" i="2" a="1"/>
  <c r="D460" i="2" l="1"/>
  <c r="R751" i="3"/>
  <c r="U751" i="3"/>
  <c r="S752" i="3"/>
  <c r="Q752" i="3"/>
  <c r="U752" i="3" s="1"/>
  <c r="T752" i="3" s="1"/>
  <c r="P753" i="3"/>
  <c r="AF723" i="3"/>
  <c r="AG722" i="3"/>
  <c r="AH722" i="3" s="1"/>
  <c r="AK722" i="3" s="1"/>
  <c r="AI722" i="3"/>
  <c r="G460" i="2" a="1"/>
  <c r="L462" i="2" a="1"/>
  <c r="U462" i="2" a="1"/>
  <c r="F461" i="2" a="1"/>
  <c r="G459" i="2" a="1"/>
  <c r="U461" i="2" a="1"/>
  <c r="D459" i="2" a="1"/>
  <c r="F462" i="2" a="1"/>
  <c r="R462" i="2" a="1"/>
  <c r="L461" i="2" a="1"/>
  <c r="C461" i="2" a="1"/>
  <c r="R461" i="2" a="1"/>
  <c r="C462" i="2" a="1"/>
  <c r="D459" i="2" l="1"/>
  <c r="G459" i="2"/>
  <c r="G460" i="2"/>
  <c r="C462" i="2"/>
  <c r="U462" i="2"/>
  <c r="R462" i="2"/>
  <c r="L462" i="2"/>
  <c r="F462" i="2"/>
  <c r="U461" i="2"/>
  <c r="C461" i="2"/>
  <c r="R461" i="2"/>
  <c r="L461" i="2"/>
  <c r="F461" i="2"/>
  <c r="R752" i="3"/>
  <c r="T751" i="3"/>
  <c r="AI723" i="3"/>
  <c r="AG723" i="3"/>
  <c r="AH723" i="3" s="1"/>
  <c r="AK723" i="3" s="1"/>
  <c r="AF724" i="3"/>
  <c r="S753" i="3"/>
  <c r="Q753" i="3"/>
  <c r="P754" i="3"/>
  <c r="D461" i="2" a="1"/>
  <c r="G461" i="2" a="1"/>
  <c r="G461" i="2" l="1"/>
  <c r="D461" i="2"/>
  <c r="R753" i="3"/>
  <c r="U753" i="3"/>
  <c r="S754" i="3"/>
  <c r="P755" i="3"/>
  <c r="Q754" i="3"/>
  <c r="U754" i="3" s="1"/>
  <c r="T754" i="3" s="1"/>
  <c r="AF725" i="3"/>
  <c r="AI724" i="3"/>
  <c r="AG724" i="3"/>
  <c r="AH724" i="3" s="1"/>
  <c r="AK724" i="3" s="1"/>
  <c r="R463" i="2" a="1"/>
  <c r="C463" i="2" a="1"/>
  <c r="L463" i="2" a="1"/>
  <c r="G462" i="2" a="1"/>
  <c r="U463" i="2" a="1"/>
  <c r="F464" i="2" a="1"/>
  <c r="D462" i="2" a="1"/>
  <c r="C464" i="2" a="1"/>
  <c r="R464" i="2" a="1"/>
  <c r="F463" i="2" a="1"/>
  <c r="L464" i="2" a="1"/>
  <c r="U464" i="2" a="1"/>
  <c r="D462" i="2" l="1"/>
  <c r="G462" i="2"/>
  <c r="U464" i="2"/>
  <c r="C464" i="2"/>
  <c r="R464" i="2"/>
  <c r="L464" i="2"/>
  <c r="F464" i="2"/>
  <c r="C463" i="2"/>
  <c r="U463" i="2"/>
  <c r="L463" i="2"/>
  <c r="R463" i="2"/>
  <c r="F463" i="2"/>
  <c r="R754" i="3"/>
  <c r="T753" i="3"/>
  <c r="AG725" i="3"/>
  <c r="AH725" i="3" s="1"/>
  <c r="AK725" i="3" s="1"/>
  <c r="AI725" i="3"/>
  <c r="AF726" i="3"/>
  <c r="S755" i="3"/>
  <c r="Q755" i="3"/>
  <c r="P756" i="3"/>
  <c r="G464" i="2" a="1"/>
  <c r="G464" i="2" l="1"/>
  <c r="R755" i="3"/>
  <c r="U755" i="3"/>
  <c r="S756" i="3"/>
  <c r="P757" i="3"/>
  <c r="Q756" i="3"/>
  <c r="U756" i="3" s="1"/>
  <c r="T756" i="3" s="1"/>
  <c r="AG726" i="3"/>
  <c r="AH726" i="3" s="1"/>
  <c r="AK726" i="3" s="1"/>
  <c r="AF727" i="3"/>
  <c r="AI726" i="3"/>
  <c r="L465" i="2" a="1"/>
  <c r="C466" i="2" a="1"/>
  <c r="F465" i="2" a="1"/>
  <c r="L466" i="2" a="1"/>
  <c r="D464" i="2" a="1"/>
  <c r="F466" i="2" a="1"/>
  <c r="D463" i="2" a="1"/>
  <c r="U465" i="2" a="1"/>
  <c r="G463" i="2" a="1"/>
  <c r="C465" i="2" a="1"/>
  <c r="R465" i="2" a="1"/>
  <c r="R466" i="2" a="1"/>
  <c r="U466" i="2" a="1"/>
  <c r="G463" i="2" l="1"/>
  <c r="D463" i="2"/>
  <c r="D464" i="2"/>
  <c r="C466" i="2"/>
  <c r="U466" i="2"/>
  <c r="L466" i="2"/>
  <c r="R466" i="2"/>
  <c r="F466" i="2"/>
  <c r="C465" i="2"/>
  <c r="U465" i="2"/>
  <c r="R465" i="2"/>
  <c r="F465" i="2"/>
  <c r="L465" i="2"/>
  <c r="R756" i="3"/>
  <c r="T755" i="3"/>
  <c r="AG727" i="3"/>
  <c r="AH727" i="3" s="1"/>
  <c r="AK727" i="3" s="1"/>
  <c r="AI727" i="3"/>
  <c r="AF728" i="3"/>
  <c r="S757" i="3"/>
  <c r="Q757" i="3"/>
  <c r="U757" i="3" s="1"/>
  <c r="T757" i="3" s="1"/>
  <c r="P758" i="3"/>
  <c r="C467" i="2" a="1"/>
  <c r="L467" i="2" a="1"/>
  <c r="R467" i="2" a="1"/>
  <c r="U467" i="2" a="1"/>
  <c r="F467" i="2" a="1"/>
  <c r="F467" i="2" l="1"/>
  <c r="L467" i="2"/>
  <c r="R467" i="2"/>
  <c r="U467" i="2"/>
  <c r="C467" i="2"/>
  <c r="R757" i="3"/>
  <c r="S758" i="3"/>
  <c r="Q758" i="3"/>
  <c r="P759" i="3"/>
  <c r="AF729" i="3"/>
  <c r="AG728" i="3"/>
  <c r="AH728" i="3" s="1"/>
  <c r="AK728" i="3" s="1"/>
  <c r="AI728" i="3"/>
  <c r="G465" i="2" a="1"/>
  <c r="D465" i="2" a="1"/>
  <c r="G466" i="2" a="1"/>
  <c r="D466" i="2" a="1"/>
  <c r="D466" i="2" l="1"/>
  <c r="G466" i="2"/>
  <c r="D465" i="2"/>
  <c r="G465" i="2"/>
  <c r="R758" i="3"/>
  <c r="U758" i="3"/>
  <c r="AF730" i="3"/>
  <c r="AI729" i="3"/>
  <c r="AG729" i="3"/>
  <c r="AH729" i="3" s="1"/>
  <c r="AK729" i="3" s="1"/>
  <c r="S759" i="3"/>
  <c r="Q759" i="3"/>
  <c r="U759" i="3" s="1"/>
  <c r="T759" i="3" s="1"/>
  <c r="P760" i="3"/>
  <c r="G467" i="2" a="1"/>
  <c r="R469" i="2" a="1"/>
  <c r="L468" i="2" a="1"/>
  <c r="C469" i="2" a="1"/>
  <c r="F469" i="2" a="1"/>
  <c r="F468" i="2" a="1"/>
  <c r="R468" i="2" a="1"/>
  <c r="U469" i="2" a="1"/>
  <c r="C468" i="2" a="1"/>
  <c r="L469" i="2" a="1"/>
  <c r="D467" i="2" a="1"/>
  <c r="U468" i="2" a="1"/>
  <c r="D467" i="2" l="1"/>
  <c r="G467" i="2"/>
  <c r="F468" i="2"/>
  <c r="L468" i="2"/>
  <c r="R468" i="2"/>
  <c r="U468" i="2"/>
  <c r="C468" i="2"/>
  <c r="F469" i="2"/>
  <c r="L469" i="2"/>
  <c r="R469" i="2"/>
  <c r="U469" i="2"/>
  <c r="C469" i="2"/>
  <c r="T758" i="3"/>
  <c r="R759" i="3"/>
  <c r="S760" i="3"/>
  <c r="Q760" i="3"/>
  <c r="P761" i="3"/>
  <c r="AI730" i="3"/>
  <c r="AF731" i="3"/>
  <c r="AG730" i="3"/>
  <c r="AH730" i="3" s="1"/>
  <c r="AK730" i="3" s="1"/>
  <c r="R760" i="3" l="1"/>
  <c r="U760" i="3"/>
  <c r="AG731" i="3"/>
  <c r="AH731" i="3" s="1"/>
  <c r="AK731" i="3" s="1"/>
  <c r="AF732" i="3"/>
  <c r="AI731" i="3"/>
  <c r="S761" i="3"/>
  <c r="Q761" i="3"/>
  <c r="P762" i="3"/>
  <c r="G469" i="2" a="1"/>
  <c r="L470" i="2" a="1"/>
  <c r="D468" i="2" a="1"/>
  <c r="R470" i="2" a="1"/>
  <c r="G468" i="2" a="1"/>
  <c r="F470" i="2" a="1"/>
  <c r="D469" i="2" a="1"/>
  <c r="U470" i="2" a="1"/>
  <c r="C470" i="2" a="1"/>
  <c r="D469" i="2" l="1"/>
  <c r="G468" i="2"/>
  <c r="D468" i="2"/>
  <c r="G469" i="2"/>
  <c r="F470" i="2"/>
  <c r="L470" i="2"/>
  <c r="R470" i="2"/>
  <c r="U470" i="2"/>
  <c r="C470" i="2"/>
  <c r="R761" i="3"/>
  <c r="U761" i="3"/>
  <c r="T760" i="3"/>
  <c r="S762" i="3"/>
  <c r="P763" i="3"/>
  <c r="Q762" i="3"/>
  <c r="U762" i="3" s="1"/>
  <c r="T762" i="3" s="1"/>
  <c r="AG732" i="3"/>
  <c r="AH732" i="3" s="1"/>
  <c r="AK732" i="3" s="1"/>
  <c r="AI732" i="3"/>
  <c r="AF733" i="3"/>
  <c r="F471" i="2" a="1"/>
  <c r="R471" i="2" a="1"/>
  <c r="U472" i="2" a="1"/>
  <c r="F472" i="2" a="1"/>
  <c r="L472" i="2" a="1"/>
  <c r="D470" i="2" a="1"/>
  <c r="U471" i="2" a="1"/>
  <c r="C472" i="2" a="1"/>
  <c r="C471" i="2" a="1"/>
  <c r="G470" i="2" a="1"/>
  <c r="R472" i="2" a="1"/>
  <c r="L471" i="2" a="1"/>
  <c r="G470" i="2" l="1"/>
  <c r="D470" i="2"/>
  <c r="U471" i="2"/>
  <c r="L471" i="2"/>
  <c r="R471" i="2"/>
  <c r="F471" i="2"/>
  <c r="C471" i="2"/>
  <c r="U472" i="2"/>
  <c r="C472" i="2"/>
  <c r="R472" i="2"/>
  <c r="L472" i="2"/>
  <c r="F472" i="2"/>
  <c r="T761" i="3"/>
  <c r="R762" i="3"/>
  <c r="S763" i="3"/>
  <c r="Q763" i="3"/>
  <c r="U763" i="3" s="1"/>
  <c r="T763" i="3" s="1"/>
  <c r="P764" i="3"/>
  <c r="AF734" i="3"/>
  <c r="AI733" i="3"/>
  <c r="AG733" i="3"/>
  <c r="AH733" i="3" s="1"/>
  <c r="AK733" i="3" s="1"/>
  <c r="R473" i="2" a="1"/>
  <c r="L473" i="2" a="1"/>
  <c r="F473" i="2" a="1"/>
  <c r="U473" i="2" a="1"/>
  <c r="C473" i="2" a="1"/>
  <c r="F473" i="2" l="1"/>
  <c r="R473" i="2"/>
  <c r="L473" i="2"/>
  <c r="C473" i="2"/>
  <c r="U473" i="2"/>
  <c r="R763" i="3"/>
  <c r="AF735" i="3"/>
  <c r="AI734" i="3"/>
  <c r="AG734" i="3"/>
  <c r="AH734" i="3" s="1"/>
  <c r="AK734" i="3" s="1"/>
  <c r="S764" i="3"/>
  <c r="P765" i="3"/>
  <c r="Q764" i="3"/>
  <c r="D472" i="2" a="1"/>
  <c r="D471" i="2" a="1"/>
  <c r="G471" i="2" a="1"/>
  <c r="G472" i="2" a="1"/>
  <c r="G472" i="2" l="1"/>
  <c r="G471" i="2"/>
  <c r="D471" i="2"/>
  <c r="D472" i="2"/>
  <c r="R764" i="3"/>
  <c r="U764" i="3"/>
  <c r="S765" i="3"/>
  <c r="Q765" i="3"/>
  <c r="P766" i="3"/>
  <c r="AI735" i="3"/>
  <c r="AF736" i="3"/>
  <c r="AG735" i="3"/>
  <c r="AH735" i="3" s="1"/>
  <c r="AK735" i="3" s="1"/>
  <c r="D473" i="2" a="1"/>
  <c r="U474" i="2" a="1"/>
  <c r="C474" i="2" a="1"/>
  <c r="R474" i="2" a="1"/>
  <c r="F474" i="2" a="1"/>
  <c r="G473" i="2" a="1"/>
  <c r="L474" i="2" a="1"/>
  <c r="G473" i="2" l="1"/>
  <c r="D473" i="2"/>
  <c r="U474" i="2"/>
  <c r="F474" i="2"/>
  <c r="R474" i="2"/>
  <c r="L474" i="2"/>
  <c r="C474" i="2"/>
  <c r="R765" i="3"/>
  <c r="U765" i="3"/>
  <c r="T764" i="3"/>
  <c r="AI736" i="3"/>
  <c r="AG736" i="3"/>
  <c r="AH736" i="3" s="1"/>
  <c r="AK736" i="3" s="1"/>
  <c r="AF737" i="3"/>
  <c r="S766" i="3"/>
  <c r="P767" i="3"/>
  <c r="Q766" i="3"/>
  <c r="U766" i="3" s="1"/>
  <c r="T766" i="3" s="1"/>
  <c r="U475" i="2" a="1"/>
  <c r="F476" i="2" a="1"/>
  <c r="L475" i="2" a="1"/>
  <c r="D474" i="2" a="1"/>
  <c r="R476" i="2" a="1"/>
  <c r="C476" i="2" a="1"/>
  <c r="G474" i="2" a="1"/>
  <c r="R475" i="2" a="1"/>
  <c r="L476" i="2" a="1"/>
  <c r="U476" i="2" a="1"/>
  <c r="C475" i="2" a="1"/>
  <c r="F475" i="2" a="1"/>
  <c r="G474" i="2" l="1"/>
  <c r="D474" i="2"/>
  <c r="U475" i="2"/>
  <c r="C475" i="2"/>
  <c r="R475" i="2"/>
  <c r="L475" i="2"/>
  <c r="F475" i="2"/>
  <c r="C476" i="2"/>
  <c r="R476" i="2"/>
  <c r="L476" i="2"/>
  <c r="F476" i="2"/>
  <c r="U476" i="2"/>
  <c r="T765" i="3"/>
  <c r="R766" i="3"/>
  <c r="S767" i="3"/>
  <c r="Q767" i="3"/>
  <c r="P768" i="3"/>
  <c r="AI737" i="3"/>
  <c r="AF738" i="3"/>
  <c r="AG737" i="3"/>
  <c r="AH737" i="3" s="1"/>
  <c r="AK737" i="3" s="1"/>
  <c r="G475" i="2" a="1"/>
  <c r="D475" i="2" a="1"/>
  <c r="D475" i="2" l="1"/>
  <c r="G475" i="2"/>
  <c r="R767" i="3"/>
  <c r="U767" i="3"/>
  <c r="AF739" i="3"/>
  <c r="AG738" i="3"/>
  <c r="AH738" i="3" s="1"/>
  <c r="AK738" i="3" s="1"/>
  <c r="AI738" i="3"/>
  <c r="S768" i="3"/>
  <c r="P769" i="3"/>
  <c r="Q768" i="3"/>
  <c r="U768" i="3" s="1"/>
  <c r="T768" i="3" s="1"/>
  <c r="F478" i="2" a="1"/>
  <c r="U478" i="2" a="1"/>
  <c r="L478" i="2" a="1"/>
  <c r="D476" i="2" a="1"/>
  <c r="R477" i="2" a="1"/>
  <c r="G476" i="2" a="1"/>
  <c r="C477" i="2" a="1"/>
  <c r="L477" i="2" a="1"/>
  <c r="U477" i="2" a="1"/>
  <c r="R478" i="2" a="1"/>
  <c r="F477" i="2" a="1"/>
  <c r="C478" i="2" a="1"/>
  <c r="G476" i="2" l="1"/>
  <c r="D476" i="2"/>
  <c r="C478" i="2"/>
  <c r="U478" i="2"/>
  <c r="R478" i="2"/>
  <c r="L478" i="2"/>
  <c r="F478" i="2"/>
  <c r="C477" i="2"/>
  <c r="R477" i="2"/>
  <c r="L477" i="2"/>
  <c r="F477" i="2"/>
  <c r="U477" i="2"/>
  <c r="R768" i="3"/>
  <c r="T767" i="3"/>
  <c r="S769" i="3"/>
  <c r="P770" i="3"/>
  <c r="Q769" i="3"/>
  <c r="U769" i="3" s="1"/>
  <c r="T769" i="3" s="1"/>
  <c r="AI739" i="3"/>
  <c r="AF740" i="3"/>
  <c r="AG739" i="3"/>
  <c r="AH739" i="3" s="1"/>
  <c r="AK739" i="3" s="1"/>
  <c r="C479" i="2" a="1"/>
  <c r="F479" i="2" a="1"/>
  <c r="R479" i="2" a="1"/>
  <c r="L479" i="2" a="1"/>
  <c r="D477" i="2" a="1"/>
  <c r="U479" i="2" a="1"/>
  <c r="D477" i="2" l="1"/>
  <c r="F479" i="2"/>
  <c r="R479" i="2"/>
  <c r="L479" i="2"/>
  <c r="U479" i="2"/>
  <c r="C479" i="2"/>
  <c r="R769" i="3"/>
  <c r="AF741" i="3"/>
  <c r="AI740" i="3"/>
  <c r="AG740" i="3"/>
  <c r="AH740" i="3" s="1"/>
  <c r="AK740" i="3" s="1"/>
  <c r="S770" i="3"/>
  <c r="Q770" i="3"/>
  <c r="P771" i="3"/>
  <c r="D478" i="2" a="1"/>
  <c r="G478" i="2" a="1"/>
  <c r="G477" i="2" a="1"/>
  <c r="G477" i="2" l="1"/>
  <c r="G478" i="2"/>
  <c r="D478" i="2"/>
  <c r="R770" i="3"/>
  <c r="U770" i="3"/>
  <c r="S771" i="3"/>
  <c r="Q771" i="3"/>
  <c r="P772" i="3"/>
  <c r="AF742" i="3"/>
  <c r="AI741" i="3"/>
  <c r="AG741" i="3"/>
  <c r="AH741" i="3" s="1"/>
  <c r="AK741" i="3" s="1"/>
  <c r="U480" i="2" a="1"/>
  <c r="R480" i="2" a="1"/>
  <c r="F480" i="2" a="1"/>
  <c r="D479" i="2" a="1"/>
  <c r="G479" i="2" a="1"/>
  <c r="L480" i="2" a="1"/>
  <c r="C480" i="2" a="1"/>
  <c r="G479" i="2" l="1"/>
  <c r="D479" i="2"/>
  <c r="C480" i="2"/>
  <c r="F480" i="2"/>
  <c r="L480" i="2"/>
  <c r="R480" i="2"/>
  <c r="U480" i="2"/>
  <c r="R771" i="3"/>
  <c r="U771" i="3"/>
  <c r="T770" i="3"/>
  <c r="AF743" i="3"/>
  <c r="AG742" i="3"/>
  <c r="AH742" i="3" s="1"/>
  <c r="AK742" i="3" s="1"/>
  <c r="AI742" i="3"/>
  <c r="S772" i="3"/>
  <c r="Q772" i="3"/>
  <c r="U772" i="3" s="1"/>
  <c r="T772" i="3" s="1"/>
  <c r="P773" i="3"/>
  <c r="R482" i="2" a="1"/>
  <c r="U482" i="2" a="1"/>
  <c r="L482" i="2" a="1"/>
  <c r="D480" i="2" a="1"/>
  <c r="U481" i="2" a="1"/>
  <c r="G480" i="2" a="1"/>
  <c r="C482" i="2" a="1"/>
  <c r="C481" i="2" a="1"/>
  <c r="F482" i="2" a="1"/>
  <c r="F481" i="2" a="1"/>
  <c r="R481" i="2" a="1"/>
  <c r="L481" i="2" a="1"/>
  <c r="G480" i="2" l="1"/>
  <c r="D480" i="2"/>
  <c r="C481" i="2"/>
  <c r="U481" i="2"/>
  <c r="R481" i="2"/>
  <c r="L481" i="2"/>
  <c r="F481" i="2"/>
  <c r="C482" i="2"/>
  <c r="U482" i="2"/>
  <c r="L482" i="2"/>
  <c r="R482" i="2"/>
  <c r="F482" i="2"/>
  <c r="T771" i="3"/>
  <c r="R772" i="3"/>
  <c r="S773" i="3"/>
  <c r="Q773" i="3"/>
  <c r="P774" i="3"/>
  <c r="AI743" i="3"/>
  <c r="AG743" i="3"/>
  <c r="AH743" i="3" s="1"/>
  <c r="AK743" i="3" s="1"/>
  <c r="AF744" i="3"/>
  <c r="D482" i="2" a="1"/>
  <c r="D482" i="2" l="1"/>
  <c r="R773" i="3"/>
  <c r="U773" i="3"/>
  <c r="AF745" i="3"/>
  <c r="AI744" i="3"/>
  <c r="AG744" i="3"/>
  <c r="AH744" i="3" s="1"/>
  <c r="AK744" i="3" s="1"/>
  <c r="S774" i="3"/>
  <c r="Q774" i="3"/>
  <c r="P775" i="3"/>
  <c r="G482" i="2" a="1"/>
  <c r="U483" i="2" a="1"/>
  <c r="G481" i="2" a="1"/>
  <c r="R483" i="2" a="1"/>
  <c r="D481" i="2" a="1"/>
  <c r="C483" i="2" a="1"/>
  <c r="L483" i="2" a="1"/>
  <c r="F483" i="2" a="1"/>
  <c r="D481" i="2" l="1"/>
  <c r="G481" i="2"/>
  <c r="G482" i="2"/>
  <c r="U483" i="2"/>
  <c r="C483" i="2"/>
  <c r="R483" i="2"/>
  <c r="L483" i="2"/>
  <c r="F483" i="2"/>
  <c r="R774" i="3"/>
  <c r="U774" i="3"/>
  <c r="T773" i="3"/>
  <c r="S775" i="3"/>
  <c r="P776" i="3"/>
  <c r="Q775" i="3"/>
  <c r="U775" i="3" s="1"/>
  <c r="T775" i="3" s="1"/>
  <c r="AI745" i="3"/>
  <c r="AG745" i="3"/>
  <c r="AH745" i="3" s="1"/>
  <c r="AK745" i="3" s="1"/>
  <c r="AF746" i="3"/>
  <c r="U484" i="2" a="1"/>
  <c r="C484" i="2" a="1"/>
  <c r="O484" i="2" a="1"/>
  <c r="I484" i="2" a="1"/>
  <c r="I485" i="2" a="1"/>
  <c r="G483" i="2" a="1"/>
  <c r="C485" i="2" a="1"/>
  <c r="O485" i="2" a="1"/>
  <c r="D483" i="2" a="1"/>
  <c r="D483" i="2" l="1"/>
  <c r="G483" i="2"/>
  <c r="I485" i="2"/>
  <c r="O485" i="2"/>
  <c r="C485" i="2"/>
  <c r="I484" i="2"/>
  <c r="O484" i="2"/>
  <c r="C484" i="2"/>
  <c r="U484" i="2"/>
  <c r="R775" i="3"/>
  <c r="T774" i="3"/>
  <c r="AF747" i="3"/>
  <c r="AG746" i="3"/>
  <c r="AH746" i="3" s="1"/>
  <c r="AK746" i="3" s="1"/>
  <c r="AI746" i="3"/>
  <c r="S776" i="3"/>
  <c r="Q776" i="3"/>
  <c r="P777" i="3"/>
  <c r="D484" i="2" a="1"/>
  <c r="D485" i="2" a="1"/>
  <c r="D485" i="2" l="1"/>
  <c r="D484" i="2"/>
  <c r="R776" i="3"/>
  <c r="U776" i="3"/>
  <c r="S777" i="3"/>
  <c r="Q777" i="3"/>
  <c r="U777" i="3" s="1"/>
  <c r="T777" i="3" s="1"/>
  <c r="P778" i="3"/>
  <c r="AF748" i="3"/>
  <c r="AG747" i="3"/>
  <c r="AH747" i="3" s="1"/>
  <c r="AK747" i="3" s="1"/>
  <c r="AI747" i="3"/>
  <c r="C486" i="2" a="1"/>
  <c r="C487" i="2" a="1"/>
  <c r="O487" i="2" a="1"/>
  <c r="I487" i="2" a="1"/>
  <c r="I486" i="2" a="1"/>
  <c r="O486" i="2" a="1"/>
  <c r="I486" i="2" l="1"/>
  <c r="O486" i="2"/>
  <c r="C486" i="2"/>
  <c r="I487" i="2"/>
  <c r="O487" i="2"/>
  <c r="C487" i="2"/>
  <c r="T776" i="3"/>
  <c r="R777" i="3"/>
  <c r="AG748" i="3"/>
  <c r="AH748" i="3" s="1"/>
  <c r="AK748" i="3" s="1"/>
  <c r="AF749" i="3"/>
  <c r="AI748" i="3"/>
  <c r="S778" i="3"/>
  <c r="P779" i="3"/>
  <c r="Q778" i="3"/>
  <c r="U778" i="3" s="1"/>
  <c r="T778" i="3" s="1"/>
  <c r="D486" i="2" a="1"/>
  <c r="C488" i="2" a="1"/>
  <c r="I488" i="2" a="1"/>
  <c r="O488" i="2" a="1"/>
  <c r="D486" i="2" l="1"/>
  <c r="C488" i="2"/>
  <c r="O488" i="2"/>
  <c r="I488" i="2"/>
  <c r="R778" i="3"/>
  <c r="S779" i="3"/>
  <c r="Q779" i="3"/>
  <c r="P780" i="3"/>
  <c r="AI749" i="3"/>
  <c r="AF750" i="3"/>
  <c r="AG749" i="3"/>
  <c r="AH749" i="3" s="1"/>
  <c r="AK749" i="3" s="1"/>
  <c r="D487" i="2" a="1"/>
  <c r="D487" i="2" l="1"/>
  <c r="R779" i="3"/>
  <c r="U779" i="3"/>
  <c r="AF751" i="3"/>
  <c r="AG750" i="3"/>
  <c r="AH750" i="3" s="1"/>
  <c r="AK750" i="3" s="1"/>
  <c r="AI750" i="3"/>
  <c r="S780" i="3"/>
  <c r="P781" i="3"/>
  <c r="Q780" i="3"/>
  <c r="D488" i="2" a="1"/>
  <c r="O489" i="2" a="1"/>
  <c r="C489" i="2" a="1"/>
  <c r="I489" i="2" a="1"/>
  <c r="D488" i="2" l="1"/>
  <c r="C489" i="2"/>
  <c r="O489" i="2"/>
  <c r="I489" i="2"/>
  <c r="R780" i="3"/>
  <c r="U780" i="3"/>
  <c r="T779" i="3"/>
  <c r="S781" i="3"/>
  <c r="Q781" i="3"/>
  <c r="U781" i="3" s="1"/>
  <c r="T781" i="3" s="1"/>
  <c r="P782" i="3"/>
  <c r="AI751" i="3"/>
  <c r="AG751" i="3"/>
  <c r="AH751" i="3" s="1"/>
  <c r="AK751" i="3" s="1"/>
  <c r="AF752" i="3"/>
  <c r="D489" i="2" a="1"/>
  <c r="I491" i="2" a="1"/>
  <c r="O491" i="2" a="1"/>
  <c r="I490" i="2" a="1"/>
  <c r="C491" i="2" a="1"/>
  <c r="O490" i="2" a="1"/>
  <c r="C490" i="2" a="1"/>
  <c r="D489" i="2" l="1"/>
  <c r="I491" i="2"/>
  <c r="O491" i="2"/>
  <c r="C491" i="2"/>
  <c r="I490" i="2"/>
  <c r="O490" i="2"/>
  <c r="C490" i="2"/>
  <c r="R781" i="3"/>
  <c r="T780" i="3"/>
  <c r="AI752" i="3"/>
  <c r="AF753" i="3"/>
  <c r="AG752" i="3"/>
  <c r="AH752" i="3" s="1"/>
  <c r="AK752" i="3" s="1"/>
  <c r="S782" i="3"/>
  <c r="Q782" i="3"/>
  <c r="P783" i="3"/>
  <c r="D490" i="2" a="1"/>
  <c r="D491" i="2" a="1"/>
  <c r="D491" i="2" l="1"/>
  <c r="D490" i="2"/>
  <c r="R782" i="3"/>
  <c r="U782" i="3"/>
  <c r="S783" i="3"/>
  <c r="Q783" i="3"/>
  <c r="U783" i="3" s="1"/>
  <c r="T783" i="3" s="1"/>
  <c r="P784" i="3"/>
  <c r="AG753" i="3"/>
  <c r="AH753" i="3" s="1"/>
  <c r="AK753" i="3" s="1"/>
  <c r="AI753" i="3"/>
  <c r="AF754" i="3"/>
  <c r="I493" i="2" a="1"/>
  <c r="O492" i="2" a="1"/>
  <c r="C493" i="2" a="1"/>
  <c r="C492" i="2" a="1"/>
  <c r="I492" i="2" a="1"/>
  <c r="O493" i="2" a="1"/>
  <c r="I493" i="2" l="1"/>
  <c r="O493" i="2"/>
  <c r="C493" i="2"/>
  <c r="C492" i="2"/>
  <c r="I492" i="2"/>
  <c r="O492" i="2"/>
  <c r="R783" i="3"/>
  <c r="T782" i="3"/>
  <c r="S784" i="3"/>
  <c r="P785" i="3"/>
  <c r="Q784" i="3"/>
  <c r="U784" i="3" s="1"/>
  <c r="T784" i="3" s="1"/>
  <c r="AF755" i="3"/>
  <c r="AG754" i="3"/>
  <c r="AH754" i="3" s="1"/>
  <c r="AK754" i="3" s="1"/>
  <c r="AI754" i="3"/>
  <c r="I494" i="2" a="1"/>
  <c r="C494" i="2" a="1"/>
  <c r="D492" i="2" a="1"/>
  <c r="O494" i="2" a="1"/>
  <c r="D492" i="2" l="1"/>
  <c r="C494" i="2"/>
  <c r="O494" i="2"/>
  <c r="I494" i="2"/>
  <c r="AK755" i="3"/>
  <c r="R784" i="3"/>
  <c r="AG755" i="3"/>
  <c r="AH755" i="3" s="1"/>
  <c r="AF756" i="3"/>
  <c r="AI755" i="3"/>
  <c r="S785" i="3"/>
  <c r="P786" i="3"/>
  <c r="Q785" i="3"/>
  <c r="D493" i="2" a="1"/>
  <c r="D494" i="2" a="1"/>
  <c r="D494" i="2" l="1"/>
  <c r="D493" i="2"/>
  <c r="R785" i="3"/>
  <c r="U785" i="3"/>
  <c r="S786" i="3"/>
  <c r="Q786" i="3"/>
  <c r="U786" i="3" s="1"/>
  <c r="T786" i="3" s="1"/>
  <c r="P787" i="3"/>
  <c r="AF757" i="3"/>
  <c r="AG756" i="3"/>
  <c r="AH756" i="3" s="1"/>
  <c r="AK756" i="3" s="1"/>
  <c r="AI756" i="3"/>
  <c r="C495" i="2" a="1"/>
  <c r="I496" i="2" a="1"/>
  <c r="O495" i="2" a="1"/>
  <c r="C496" i="2" a="1"/>
  <c r="O496" i="2" a="1"/>
  <c r="I495" i="2" a="1"/>
  <c r="O495" i="2" l="1"/>
  <c r="I495" i="2"/>
  <c r="C495" i="2"/>
  <c r="C496" i="2"/>
  <c r="O496" i="2"/>
  <c r="I496" i="2"/>
  <c r="T785" i="3"/>
  <c r="R786" i="3"/>
  <c r="AF758" i="3"/>
  <c r="AI757" i="3"/>
  <c r="AG757" i="3"/>
  <c r="AH757" i="3" s="1"/>
  <c r="AK757" i="3" s="1"/>
  <c r="S787" i="3"/>
  <c r="P788" i="3"/>
  <c r="Q787" i="3"/>
  <c r="D495" i="2" a="1"/>
  <c r="D496" i="2" a="1"/>
  <c r="D496" i="2" l="1"/>
  <c r="D495" i="2"/>
  <c r="R787" i="3"/>
  <c r="U787" i="3"/>
  <c r="S788" i="3"/>
  <c r="Q788" i="3"/>
  <c r="U788" i="3" s="1"/>
  <c r="T788" i="3" s="1"/>
  <c r="P789" i="3"/>
  <c r="AI758" i="3"/>
  <c r="AF759" i="3"/>
  <c r="AG758" i="3"/>
  <c r="AH758" i="3" s="1"/>
  <c r="AK758" i="3" s="1"/>
  <c r="O497" i="2" a="1"/>
  <c r="C497" i="2" a="1"/>
  <c r="I498" i="2" a="1"/>
  <c r="O498" i="2" a="1"/>
  <c r="I497" i="2" a="1"/>
  <c r="C498" i="2" a="1"/>
  <c r="C498" i="2" l="1"/>
  <c r="O498" i="2"/>
  <c r="I498" i="2"/>
  <c r="C497" i="2"/>
  <c r="O497" i="2"/>
  <c r="I497" i="2"/>
  <c r="R788" i="3"/>
  <c r="T787" i="3"/>
  <c r="S789" i="3"/>
  <c r="P790" i="3"/>
  <c r="Q789" i="3"/>
  <c r="U789" i="3" s="1"/>
  <c r="T789" i="3" s="1"/>
  <c r="AI759" i="3"/>
  <c r="AF760" i="3"/>
  <c r="AG759" i="3"/>
  <c r="AH759" i="3" s="1"/>
  <c r="AK759" i="3" s="1"/>
  <c r="O499" i="2" a="1"/>
  <c r="I499" i="2" a="1"/>
  <c r="C499" i="2" a="1"/>
  <c r="D497" i="2" a="1"/>
  <c r="D497" i="2" l="1"/>
  <c r="I499" i="2"/>
  <c r="O499" i="2"/>
  <c r="C499" i="2"/>
  <c r="R789" i="3"/>
  <c r="AF761" i="3"/>
  <c r="AG760" i="3"/>
  <c r="AH760" i="3" s="1"/>
  <c r="AK760" i="3" s="1"/>
  <c r="AI760" i="3"/>
  <c r="S790" i="3"/>
  <c r="Q790" i="3"/>
  <c r="U790" i="3" s="1"/>
  <c r="T790" i="3" s="1"/>
  <c r="P791" i="3"/>
  <c r="D498" i="2" a="1"/>
  <c r="I500" i="2" a="1"/>
  <c r="C500" i="2" a="1"/>
  <c r="D499" i="2" a="1"/>
  <c r="O500" i="2" a="1"/>
  <c r="D499" i="2" l="1"/>
  <c r="D498" i="2"/>
  <c r="C500" i="2"/>
  <c r="O500" i="2"/>
  <c r="I500" i="2"/>
  <c r="R790" i="3"/>
  <c r="S791" i="3"/>
  <c r="Q791" i="3"/>
  <c r="P792" i="3"/>
  <c r="AF762" i="3"/>
  <c r="AG761" i="3"/>
  <c r="AH761" i="3" s="1"/>
  <c r="AK761" i="3" s="1"/>
  <c r="AI761" i="3"/>
  <c r="R791" i="3" l="1"/>
  <c r="U791" i="3"/>
  <c r="AF763" i="3"/>
  <c r="AI762" i="3"/>
  <c r="AG762" i="3"/>
  <c r="AH762" i="3" s="1"/>
  <c r="AK762" i="3" s="1"/>
  <c r="S792" i="3"/>
  <c r="P793" i="3"/>
  <c r="Q792" i="3"/>
  <c r="C501" i="2" a="1"/>
  <c r="I501" i="2" a="1"/>
  <c r="O501" i="2" a="1"/>
  <c r="D500" i="2" a="1"/>
  <c r="D500" i="2" l="1"/>
  <c r="O501" i="2"/>
  <c r="I501" i="2"/>
  <c r="C501" i="2"/>
  <c r="T791" i="3"/>
  <c r="R792" i="3"/>
  <c r="U792" i="3"/>
  <c r="S793" i="3"/>
  <c r="P794" i="3"/>
  <c r="Q793" i="3"/>
  <c r="U793" i="3" s="1"/>
  <c r="T793" i="3" s="1"/>
  <c r="AI763" i="3"/>
  <c r="AF764" i="3"/>
  <c r="AG763" i="3"/>
  <c r="AH763" i="3" s="1"/>
  <c r="AK763" i="3" s="1"/>
  <c r="C503" i="2" a="1"/>
  <c r="O502" i="2" a="1"/>
  <c r="I503" i="2" a="1"/>
  <c r="C502" i="2" a="1"/>
  <c r="O503" i="2" a="1"/>
  <c r="D501" i="2" a="1"/>
  <c r="I502" i="2" a="1"/>
  <c r="D501" i="2" l="1"/>
  <c r="I502" i="2"/>
  <c r="O502" i="2"/>
  <c r="C502" i="2"/>
  <c r="I503" i="2"/>
  <c r="O503" i="2"/>
  <c r="C503" i="2"/>
  <c r="T792" i="3"/>
  <c r="R793" i="3"/>
  <c r="AI764" i="3"/>
  <c r="AF765" i="3"/>
  <c r="AG764" i="3"/>
  <c r="AH764" i="3" s="1"/>
  <c r="AK764" i="3" s="1"/>
  <c r="S794" i="3"/>
  <c r="P795" i="3"/>
  <c r="Q794" i="3"/>
  <c r="D503" i="2" a="1"/>
  <c r="D502" i="2" a="1"/>
  <c r="D502" i="2" l="1"/>
  <c r="D503" i="2"/>
  <c r="R794" i="3"/>
  <c r="U794" i="3"/>
  <c r="AG765" i="3"/>
  <c r="AH765" i="3" s="1"/>
  <c r="AK765" i="3" s="1"/>
  <c r="AF766" i="3"/>
  <c r="AI765" i="3"/>
  <c r="S795" i="3"/>
  <c r="P796" i="3"/>
  <c r="Q795" i="3"/>
  <c r="U795" i="3" s="1"/>
  <c r="T795" i="3" s="1"/>
  <c r="I504" i="2" a="1"/>
  <c r="C504" i="2" a="1"/>
  <c r="O505" i="2" a="1"/>
  <c r="I505" i="2" a="1"/>
  <c r="O504" i="2" a="1"/>
  <c r="C505" i="2" a="1"/>
  <c r="I505" i="2" l="1"/>
  <c r="O505" i="2"/>
  <c r="C505" i="2"/>
  <c r="I504" i="2"/>
  <c r="O504" i="2"/>
  <c r="C504" i="2"/>
  <c r="R795" i="3"/>
  <c r="T794" i="3"/>
  <c r="S796" i="3"/>
  <c r="Q796" i="3"/>
  <c r="U796" i="3" s="1"/>
  <c r="T796" i="3" s="1"/>
  <c r="P797" i="3"/>
  <c r="AI766" i="3"/>
  <c r="AG766" i="3"/>
  <c r="AH766" i="3" s="1"/>
  <c r="AK766" i="3" s="1"/>
  <c r="AF767" i="3"/>
  <c r="D504" i="2" a="1"/>
  <c r="D505" i="2" a="1"/>
  <c r="I506" i="2" a="1"/>
  <c r="O506" i="2" a="1"/>
  <c r="C506" i="2" a="1"/>
  <c r="D505" i="2" l="1"/>
  <c r="D504" i="2"/>
  <c r="C506" i="2"/>
  <c r="O506" i="2"/>
  <c r="I506" i="2"/>
  <c r="R796" i="3"/>
  <c r="AI767" i="3"/>
  <c r="AF768" i="3"/>
  <c r="AG767" i="3"/>
  <c r="AH767" i="3" s="1"/>
  <c r="AK767" i="3" s="1"/>
  <c r="S797" i="3"/>
  <c r="P798" i="3"/>
  <c r="Q797" i="3"/>
  <c r="U797" i="3" s="1"/>
  <c r="T797" i="3" s="1"/>
  <c r="I507" i="2" a="1"/>
  <c r="D506" i="2" a="1"/>
  <c r="C507" i="2" a="1"/>
  <c r="O507" i="2" a="1"/>
  <c r="D506" i="2" l="1"/>
  <c r="I507" i="2"/>
  <c r="O507" i="2"/>
  <c r="C507" i="2"/>
  <c r="R797" i="3"/>
  <c r="AF769" i="3"/>
  <c r="AG768" i="3"/>
  <c r="AH768" i="3" s="1"/>
  <c r="AK768" i="3" s="1"/>
  <c r="AI768" i="3"/>
  <c r="S798" i="3"/>
  <c r="Q798" i="3"/>
  <c r="U798" i="3" s="1"/>
  <c r="T798" i="3" s="1"/>
  <c r="P799" i="3"/>
  <c r="I508" i="2" a="1"/>
  <c r="O508" i="2" a="1"/>
  <c r="C508" i="2" a="1"/>
  <c r="C508" i="2" l="1"/>
  <c r="O508" i="2"/>
  <c r="I508" i="2"/>
  <c r="R798" i="3"/>
  <c r="S799" i="3"/>
  <c r="P800" i="3"/>
  <c r="Q799" i="3"/>
  <c r="AF770" i="3"/>
  <c r="AI769" i="3"/>
  <c r="AG769" i="3"/>
  <c r="AH769" i="3" s="1"/>
  <c r="AK769" i="3" s="1"/>
  <c r="D508" i="2" a="1"/>
  <c r="D507" i="2" a="1"/>
  <c r="D507" i="2" l="1"/>
  <c r="D508" i="2"/>
  <c r="R799" i="3"/>
  <c r="U799" i="3"/>
  <c r="AI770" i="3"/>
  <c r="AF771" i="3"/>
  <c r="AG770" i="3"/>
  <c r="AH770" i="3" s="1"/>
  <c r="AK770" i="3" s="1"/>
  <c r="S800" i="3"/>
  <c r="Q800" i="3"/>
  <c r="U800" i="3" s="1"/>
  <c r="T800" i="3" s="1"/>
  <c r="P801" i="3"/>
  <c r="O509" i="2" a="1"/>
  <c r="I509" i="2" a="1"/>
  <c r="O510" i="2" a="1"/>
  <c r="I510" i="2" a="1"/>
  <c r="C510" i="2" a="1"/>
  <c r="C509" i="2" a="1"/>
  <c r="C510" i="2" l="1"/>
  <c r="O510" i="2"/>
  <c r="I510" i="2"/>
  <c r="C509" i="2"/>
  <c r="O509" i="2"/>
  <c r="I509" i="2"/>
  <c r="R800" i="3"/>
  <c r="T799" i="3"/>
  <c r="S801" i="3"/>
  <c r="P802" i="3"/>
  <c r="Q801" i="3"/>
  <c r="U801" i="3" s="1"/>
  <c r="T801" i="3" s="1"/>
  <c r="AF772" i="3"/>
  <c r="AG771" i="3"/>
  <c r="AH771" i="3" s="1"/>
  <c r="AK771" i="3" s="1"/>
  <c r="AI771" i="3"/>
  <c r="O511" i="2" a="1"/>
  <c r="I511" i="2" a="1"/>
  <c r="C511" i="2" a="1"/>
  <c r="D509" i="2" a="1"/>
  <c r="D509" i="2" l="1"/>
  <c r="I511" i="2"/>
  <c r="O511" i="2"/>
  <c r="C511" i="2"/>
  <c r="R801" i="3"/>
  <c r="AF773" i="3"/>
  <c r="AG772" i="3"/>
  <c r="AH772" i="3" s="1"/>
  <c r="AK772" i="3" s="1"/>
  <c r="AI772" i="3"/>
  <c r="S802" i="3"/>
  <c r="P803" i="3"/>
  <c r="Q802" i="3"/>
  <c r="U802" i="3" s="1"/>
  <c r="T802" i="3" s="1"/>
  <c r="D510" i="2" a="1"/>
  <c r="C512" i="2" a="1"/>
  <c r="O512" i="2" a="1"/>
  <c r="D511" i="2" a="1"/>
  <c r="I512" i="2" a="1"/>
  <c r="D511" i="2" l="1"/>
  <c r="D510" i="2"/>
  <c r="C512" i="2"/>
  <c r="O512" i="2"/>
  <c r="I512" i="2"/>
  <c r="R802" i="3"/>
  <c r="S803" i="3"/>
  <c r="P804" i="3"/>
  <c r="Q803" i="3"/>
  <c r="AF774" i="3"/>
  <c r="AI773" i="3"/>
  <c r="AG773" i="3"/>
  <c r="AH773" i="3" s="1"/>
  <c r="AK773" i="3" s="1"/>
  <c r="D512" i="2" a="1"/>
  <c r="D512" i="2" l="1"/>
  <c r="R803" i="3"/>
  <c r="U803" i="3"/>
  <c r="AG774" i="3"/>
  <c r="AH774" i="3" s="1"/>
  <c r="AK774" i="3" s="1"/>
  <c r="AI774" i="3"/>
  <c r="AF775" i="3"/>
  <c r="S804" i="3"/>
  <c r="Q804" i="3"/>
  <c r="U804" i="3" s="1"/>
  <c r="T804" i="3" s="1"/>
  <c r="P805" i="3"/>
  <c r="I513" i="2" a="1"/>
  <c r="C514" i="2" a="1"/>
  <c r="C513" i="2" a="1"/>
  <c r="O513" i="2" a="1"/>
  <c r="O514" i="2" a="1"/>
  <c r="I514" i="2" a="1"/>
  <c r="C514" i="2" l="1"/>
  <c r="O514" i="2"/>
  <c r="I514" i="2"/>
  <c r="C513" i="2"/>
  <c r="O513" i="2"/>
  <c r="I513" i="2"/>
  <c r="R804" i="3"/>
  <c r="T803" i="3"/>
  <c r="S805" i="3"/>
  <c r="P806" i="3"/>
  <c r="Q805" i="3"/>
  <c r="U805" i="3" s="1"/>
  <c r="T805" i="3" s="1"/>
  <c r="AF776" i="3"/>
  <c r="AI775" i="3"/>
  <c r="AG775" i="3"/>
  <c r="AH775" i="3" s="1"/>
  <c r="AK775" i="3" s="1"/>
  <c r="O515" i="2" a="1"/>
  <c r="I515" i="2" a="1"/>
  <c r="C515" i="2" a="1"/>
  <c r="D513" i="2" a="1"/>
  <c r="D513" i="2" l="1"/>
  <c r="I515" i="2"/>
  <c r="O515" i="2"/>
  <c r="C515" i="2"/>
  <c r="R805" i="3"/>
  <c r="AF777" i="3"/>
  <c r="AG776" i="3"/>
  <c r="AH776" i="3" s="1"/>
  <c r="AK776" i="3" s="1"/>
  <c r="AI776" i="3"/>
  <c r="S806" i="3"/>
  <c r="Q806" i="3"/>
  <c r="U806" i="3" s="1"/>
  <c r="T806" i="3" s="1"/>
  <c r="P807" i="3"/>
  <c r="D514" i="2" a="1"/>
  <c r="C516" i="2" a="1"/>
  <c r="O516" i="2" a="1"/>
  <c r="D515" i="2" a="1"/>
  <c r="I516" i="2" a="1"/>
  <c r="D515" i="2" l="1"/>
  <c r="D514" i="2"/>
  <c r="C516" i="2"/>
  <c r="O516" i="2"/>
  <c r="I516" i="2"/>
  <c r="R806" i="3"/>
  <c r="S807" i="3"/>
  <c r="P808" i="3"/>
  <c r="Q807" i="3"/>
  <c r="AF778" i="3"/>
  <c r="AI777" i="3"/>
  <c r="AG777" i="3"/>
  <c r="AH777" i="3" s="1"/>
  <c r="AK777" i="3" s="1"/>
  <c r="D516" i="2" a="1"/>
  <c r="D516" i="2" l="1"/>
  <c r="R807" i="3"/>
  <c r="U807" i="3"/>
  <c r="AF779" i="3"/>
  <c r="AI778" i="3"/>
  <c r="AG778" i="3"/>
  <c r="AH778" i="3" s="1"/>
  <c r="AK778" i="3" s="1"/>
  <c r="S808" i="3"/>
  <c r="P809" i="3"/>
  <c r="Q808" i="3"/>
  <c r="O517" i="2" a="1"/>
  <c r="I517" i="2" a="1"/>
  <c r="C517" i="2" a="1"/>
  <c r="O517" i="2" l="1"/>
  <c r="I517" i="2"/>
  <c r="C517" i="2"/>
  <c r="R808" i="3"/>
  <c r="U808" i="3"/>
  <c r="T807" i="3"/>
  <c r="S809" i="3"/>
  <c r="Q809" i="3"/>
  <c r="P810" i="3"/>
  <c r="AI779" i="3"/>
  <c r="AG779" i="3"/>
  <c r="AH779" i="3" s="1"/>
  <c r="AK779" i="3" s="1"/>
  <c r="AF780" i="3"/>
  <c r="C518" i="2" a="1"/>
  <c r="I518" i="2" a="1"/>
  <c r="D517" i="2" a="1"/>
  <c r="O518" i="2" a="1"/>
  <c r="D517" i="2" l="1"/>
  <c r="I518" i="2"/>
  <c r="O518" i="2"/>
  <c r="C518" i="2"/>
  <c r="R809" i="3"/>
  <c r="T808" i="3"/>
  <c r="U809" i="3"/>
  <c r="S810" i="3"/>
  <c r="P811" i="3"/>
  <c r="Q810" i="3"/>
  <c r="U810" i="3" s="1"/>
  <c r="T810" i="3" s="1"/>
  <c r="AF781" i="3"/>
  <c r="AI780" i="3"/>
  <c r="AG780" i="3"/>
  <c r="AH780" i="3" s="1"/>
  <c r="AK780" i="3" s="1"/>
  <c r="I520" i="2" a="1"/>
  <c r="O519" i="2" a="1"/>
  <c r="I519" i="2" a="1"/>
  <c r="C520" i="2" a="1"/>
  <c r="O520" i="2" a="1"/>
  <c r="C519" i="2" a="1"/>
  <c r="D518" i="2" a="1"/>
  <c r="D518" i="2" l="1"/>
  <c r="C519" i="2"/>
  <c r="O519" i="2"/>
  <c r="I519" i="2"/>
  <c r="O520" i="2"/>
  <c r="I520" i="2"/>
  <c r="C520" i="2"/>
  <c r="T809" i="3"/>
  <c r="R810" i="3"/>
  <c r="AF782" i="3"/>
  <c r="AI781" i="3"/>
  <c r="AG781" i="3"/>
  <c r="AH781" i="3" s="1"/>
  <c r="AK781" i="3" s="1"/>
  <c r="S811" i="3"/>
  <c r="Q811" i="3"/>
  <c r="U811" i="3" s="1"/>
  <c r="T811" i="3" s="1"/>
  <c r="P812" i="3"/>
  <c r="D519" i="2" a="1"/>
  <c r="I521" i="2" a="1"/>
  <c r="C521" i="2" a="1"/>
  <c r="O521" i="2" a="1"/>
  <c r="D520" i="2" a="1"/>
  <c r="D520" i="2" l="1"/>
  <c r="D519" i="2"/>
  <c r="I521" i="2"/>
  <c r="O521" i="2"/>
  <c r="C521" i="2"/>
  <c r="R811" i="3"/>
  <c r="S812" i="3"/>
  <c r="Q812" i="3"/>
  <c r="P813" i="3"/>
  <c r="AF783" i="3"/>
  <c r="AI782" i="3"/>
  <c r="AG782" i="3"/>
  <c r="AH782" i="3" s="1"/>
  <c r="AK782" i="3" s="1"/>
  <c r="D521" i="2" a="1"/>
  <c r="D521" i="2" l="1"/>
  <c r="R812" i="3"/>
  <c r="U812" i="3"/>
  <c r="AF784" i="3"/>
  <c r="AI783" i="3"/>
  <c r="AG783" i="3"/>
  <c r="AH783" i="3" s="1"/>
  <c r="AK783" i="3" s="1"/>
  <c r="S813" i="3"/>
  <c r="Q813" i="3"/>
  <c r="U813" i="3" s="1"/>
  <c r="T813" i="3" s="1"/>
  <c r="P814" i="3"/>
  <c r="C522" i="2" a="1"/>
  <c r="O523" i="2" a="1"/>
  <c r="I522" i="2" a="1"/>
  <c r="O522" i="2" a="1"/>
  <c r="C523" i="2" a="1"/>
  <c r="I523" i="2" a="1"/>
  <c r="I523" i="2" l="1"/>
  <c r="C523" i="2"/>
  <c r="O523" i="2"/>
  <c r="I522" i="2"/>
  <c r="O522" i="2"/>
  <c r="C522" i="2"/>
  <c r="R813" i="3"/>
  <c r="T812" i="3"/>
  <c r="S814" i="3"/>
  <c r="Q814" i="3"/>
  <c r="U814" i="3" s="1"/>
  <c r="T814" i="3" s="1"/>
  <c r="P815" i="3"/>
  <c r="AG784" i="3"/>
  <c r="AH784" i="3" s="1"/>
  <c r="AK784" i="3" s="1"/>
  <c r="AF785" i="3"/>
  <c r="AI784" i="3"/>
  <c r="D523" i="2" a="1"/>
  <c r="D522" i="2" a="1"/>
  <c r="O524" i="2" a="1"/>
  <c r="C524" i="2" a="1"/>
  <c r="I524" i="2" a="1"/>
  <c r="D522" i="2" l="1"/>
  <c r="D523" i="2"/>
  <c r="C524" i="2"/>
  <c r="O524" i="2"/>
  <c r="I524" i="2"/>
  <c r="R814" i="3"/>
  <c r="AF786" i="3"/>
  <c r="AI785" i="3"/>
  <c r="AG785" i="3"/>
  <c r="AH785" i="3" s="1"/>
  <c r="AK785" i="3" s="1"/>
  <c r="S815" i="3"/>
  <c r="P816" i="3"/>
  <c r="Q815" i="3"/>
  <c r="D524" i="2" a="1"/>
  <c r="D524" i="2" l="1"/>
  <c r="R815" i="3"/>
  <c r="U815" i="3"/>
  <c r="S816" i="3"/>
  <c r="Q816" i="3"/>
  <c r="U816" i="3" s="1"/>
  <c r="T816" i="3" s="1"/>
  <c r="P817" i="3"/>
  <c r="AF787" i="3"/>
  <c r="AI786" i="3"/>
  <c r="AG786" i="3"/>
  <c r="AH786" i="3" s="1"/>
  <c r="AK786" i="3" s="1"/>
  <c r="I526" i="2" a="1"/>
  <c r="O525" i="2" a="1"/>
  <c r="C525" i="2" a="1"/>
  <c r="C526" i="2" a="1"/>
  <c r="I525" i="2" a="1"/>
  <c r="O526" i="2" a="1"/>
  <c r="C525" i="2" l="1"/>
  <c r="O525" i="2"/>
  <c r="I525" i="2"/>
  <c r="C526" i="2"/>
  <c r="O526" i="2"/>
  <c r="I526" i="2"/>
  <c r="T815" i="3"/>
  <c r="R816" i="3"/>
  <c r="AF788" i="3"/>
  <c r="AI787" i="3"/>
  <c r="AG787" i="3"/>
  <c r="AH787" i="3" s="1"/>
  <c r="AK787" i="3" s="1"/>
  <c r="S817" i="3"/>
  <c r="P818" i="3"/>
  <c r="Q817" i="3"/>
  <c r="U817" i="3" s="1"/>
  <c r="T817" i="3" s="1"/>
  <c r="C527" i="2" a="1"/>
  <c r="O527" i="2" a="1"/>
  <c r="D525" i="2" a="1"/>
  <c r="D526" i="2" a="1"/>
  <c r="I527" i="2" a="1"/>
  <c r="D526" i="2" l="1"/>
  <c r="D525" i="2"/>
  <c r="I527" i="2"/>
  <c r="O527" i="2"/>
  <c r="C527" i="2"/>
  <c r="R817" i="3"/>
  <c r="S818" i="3"/>
  <c r="P819" i="3"/>
  <c r="Q818" i="3"/>
  <c r="AF789" i="3"/>
  <c r="AI788" i="3"/>
  <c r="AG788" i="3"/>
  <c r="AH788" i="3" s="1"/>
  <c r="AK788" i="3" s="1"/>
  <c r="D527" i="2" a="1"/>
  <c r="D527" i="2" l="1"/>
  <c r="R818" i="3"/>
  <c r="U818" i="3"/>
  <c r="AI789" i="3"/>
  <c r="AG789" i="3"/>
  <c r="AH789" i="3" s="1"/>
  <c r="AK789" i="3" s="1"/>
  <c r="AF790" i="3"/>
  <c r="S819" i="3"/>
  <c r="Q819" i="3"/>
  <c r="U819" i="3" s="1"/>
  <c r="T819" i="3" s="1"/>
  <c r="P820" i="3"/>
  <c r="C529" i="2" a="1"/>
  <c r="O528" i="2" a="1"/>
  <c r="O529" i="2" a="1"/>
  <c r="I529" i="2" a="1"/>
  <c r="C528" i="2" a="1"/>
  <c r="I528" i="2" a="1"/>
  <c r="I528" i="2" l="1"/>
  <c r="O528" i="2"/>
  <c r="C528" i="2"/>
  <c r="I529" i="2"/>
  <c r="O529" i="2"/>
  <c r="C529" i="2"/>
  <c r="T818" i="3"/>
  <c r="R819" i="3"/>
  <c r="AF791" i="3"/>
  <c r="AI790" i="3"/>
  <c r="AG790" i="3"/>
  <c r="AH790" i="3" s="1"/>
  <c r="AK790" i="3" s="1"/>
  <c r="S820" i="3"/>
  <c r="Q820" i="3"/>
  <c r="U820" i="3" s="1"/>
  <c r="T820" i="3" s="1"/>
  <c r="P821" i="3"/>
  <c r="D529" i="2" a="1"/>
  <c r="D528" i="2" a="1"/>
  <c r="I530" i="2" a="1"/>
  <c r="O530" i="2" a="1"/>
  <c r="C530" i="2" a="1"/>
  <c r="D528" i="2" l="1"/>
  <c r="D529" i="2"/>
  <c r="C530" i="2"/>
  <c r="O530" i="2"/>
  <c r="I530" i="2"/>
  <c r="R820" i="3"/>
  <c r="S821" i="3"/>
  <c r="P822" i="3"/>
  <c r="Q821" i="3"/>
  <c r="AF792" i="3"/>
  <c r="AI791" i="3"/>
  <c r="AG791" i="3"/>
  <c r="AH791" i="3" s="1"/>
  <c r="AK791" i="3" s="1"/>
  <c r="D530" i="2" a="1"/>
  <c r="D530" i="2" l="1"/>
  <c r="R821" i="3"/>
  <c r="U821" i="3"/>
  <c r="AF793" i="3"/>
  <c r="AI792" i="3"/>
  <c r="AG792" i="3"/>
  <c r="AH792" i="3" s="1"/>
  <c r="AK792" i="3" s="1"/>
  <c r="S822" i="3"/>
  <c r="Q822" i="3"/>
  <c r="U822" i="3" s="1"/>
  <c r="T822" i="3" s="1"/>
  <c r="P823" i="3"/>
  <c r="O531" i="2" a="1"/>
  <c r="O532" i="2" a="1"/>
  <c r="I531" i="2" a="1"/>
  <c r="C531" i="2" a="1"/>
  <c r="C532" i="2" a="1"/>
  <c r="I532" i="2" a="1"/>
  <c r="O531" i="2" l="1"/>
  <c r="I531" i="2"/>
  <c r="C531" i="2"/>
  <c r="C532" i="2"/>
  <c r="O532" i="2"/>
  <c r="I532" i="2"/>
  <c r="T821" i="3"/>
  <c r="R822" i="3"/>
  <c r="S823" i="3"/>
  <c r="P824" i="3"/>
  <c r="Q823" i="3"/>
  <c r="U823" i="3" s="1"/>
  <c r="T823" i="3" s="1"/>
  <c r="AF794" i="3"/>
  <c r="AI793" i="3"/>
  <c r="AG793" i="3"/>
  <c r="AH793" i="3" s="1"/>
  <c r="AK793" i="3" s="1"/>
  <c r="D531" i="2" a="1"/>
  <c r="O533" i="2" a="1"/>
  <c r="D532" i="2" a="1"/>
  <c r="C533" i="2" a="1"/>
  <c r="I533" i="2" a="1"/>
  <c r="D532" i="2" l="1"/>
  <c r="D531" i="2"/>
  <c r="I533" i="2"/>
  <c r="O533" i="2"/>
  <c r="C533" i="2"/>
  <c r="R823" i="3"/>
  <c r="AF795" i="3"/>
  <c r="AI794" i="3"/>
  <c r="AG794" i="3"/>
  <c r="AH794" i="3" s="1"/>
  <c r="AK794" i="3" s="1"/>
  <c r="S824" i="3"/>
  <c r="P825" i="3"/>
  <c r="Q824" i="3"/>
  <c r="D533" i="2" a="1"/>
  <c r="D533" i="2" l="1"/>
  <c r="R824" i="3"/>
  <c r="U824" i="3"/>
  <c r="S825" i="3"/>
  <c r="Q825" i="3"/>
  <c r="U825" i="3" s="1"/>
  <c r="T825" i="3" s="1"/>
  <c r="P826" i="3"/>
  <c r="AI795" i="3"/>
  <c r="AG795" i="3"/>
  <c r="AH795" i="3" s="1"/>
  <c r="AK795" i="3" s="1"/>
  <c r="AF796" i="3"/>
  <c r="C535" i="2" a="1"/>
  <c r="C534" i="2" a="1"/>
  <c r="I535" i="2" a="1"/>
  <c r="O535" i="2" a="1"/>
  <c r="O534" i="2" a="1"/>
  <c r="I534" i="2" a="1"/>
  <c r="I534" i="2" l="1"/>
  <c r="O534" i="2"/>
  <c r="C534" i="2"/>
  <c r="I535" i="2"/>
  <c r="O535" i="2"/>
  <c r="C535" i="2"/>
  <c r="T824" i="3"/>
  <c r="R825" i="3"/>
  <c r="S826" i="3"/>
  <c r="P827" i="3"/>
  <c r="Q826" i="3"/>
  <c r="U826" i="3" s="1"/>
  <c r="T826" i="3" s="1"/>
  <c r="AF797" i="3"/>
  <c r="AI796" i="3"/>
  <c r="AG796" i="3"/>
  <c r="AH796" i="3" s="1"/>
  <c r="AK796" i="3" s="1"/>
  <c r="D535" i="2" a="1"/>
  <c r="O536" i="2" a="1"/>
  <c r="I536" i="2" a="1"/>
  <c r="C536" i="2" a="1"/>
  <c r="D534" i="2" a="1"/>
  <c r="D534" i="2" l="1"/>
  <c r="D535" i="2"/>
  <c r="C536" i="2"/>
  <c r="O536" i="2"/>
  <c r="I536" i="2"/>
  <c r="R826" i="3"/>
  <c r="AF798" i="3"/>
  <c r="AI797" i="3"/>
  <c r="AG797" i="3"/>
  <c r="AH797" i="3" s="1"/>
  <c r="AK797" i="3" s="1"/>
  <c r="S827" i="3"/>
  <c r="P828" i="3"/>
  <c r="Q827" i="3"/>
  <c r="R827" i="3" l="1"/>
  <c r="U827" i="3"/>
  <c r="S828" i="3"/>
  <c r="P829" i="3"/>
  <c r="Q828" i="3"/>
  <c r="U828" i="3" s="1"/>
  <c r="T828" i="3" s="1"/>
  <c r="AF799" i="3"/>
  <c r="AI798" i="3"/>
  <c r="AG798" i="3"/>
  <c r="AH798" i="3" s="1"/>
  <c r="AK798" i="3" s="1"/>
  <c r="I538" i="2" a="1"/>
  <c r="O537" i="2" a="1"/>
  <c r="O538" i="2" a="1"/>
  <c r="C537" i="2" a="1"/>
  <c r="I537" i="2" a="1"/>
  <c r="C538" i="2" a="1"/>
  <c r="D536" i="2" a="1"/>
  <c r="D536" i="2" l="1"/>
  <c r="C537" i="2"/>
  <c r="O537" i="2"/>
  <c r="I537" i="2"/>
  <c r="C538" i="2"/>
  <c r="O538" i="2"/>
  <c r="I538" i="2"/>
  <c r="T827" i="3"/>
  <c r="R828" i="3"/>
  <c r="AF800" i="3"/>
  <c r="AI799" i="3"/>
  <c r="AG799" i="3"/>
  <c r="AH799" i="3" s="1"/>
  <c r="AK799" i="3" s="1"/>
  <c r="S829" i="3"/>
  <c r="Q829" i="3"/>
  <c r="U829" i="3" s="1"/>
  <c r="T829" i="3" s="1"/>
  <c r="P830" i="3"/>
  <c r="D537" i="2" a="1"/>
  <c r="O539" i="2" a="1"/>
  <c r="I539" i="2" a="1"/>
  <c r="C539" i="2" a="1"/>
  <c r="D538" i="2" a="1"/>
  <c r="D538" i="2" l="1"/>
  <c r="D537" i="2"/>
  <c r="I539" i="2"/>
  <c r="O539" i="2"/>
  <c r="C539" i="2"/>
  <c r="R829" i="3"/>
  <c r="S830" i="3"/>
  <c r="P831" i="3"/>
  <c r="Q830" i="3"/>
  <c r="AG800" i="3"/>
  <c r="AH800" i="3" s="1"/>
  <c r="AK800" i="3" s="1"/>
  <c r="AF801" i="3"/>
  <c r="AI800" i="3"/>
  <c r="D539" i="2" a="1"/>
  <c r="D539" i="2" l="1"/>
  <c r="R830" i="3"/>
  <c r="U830" i="3"/>
  <c r="AF802" i="3"/>
  <c r="AI801" i="3"/>
  <c r="AG801" i="3"/>
  <c r="AH801" i="3" s="1"/>
  <c r="AK801" i="3" s="1"/>
  <c r="S831" i="3"/>
  <c r="Q831" i="3"/>
  <c r="P832" i="3"/>
  <c r="O540" i="2" a="1"/>
  <c r="I540" i="2" a="1"/>
  <c r="C540" i="2" a="1"/>
  <c r="C540" i="2" l="1"/>
  <c r="I540" i="2"/>
  <c r="O540" i="2"/>
  <c r="R831" i="3"/>
  <c r="U831" i="3"/>
  <c r="T830" i="3"/>
  <c r="S832" i="3"/>
  <c r="Q832" i="3"/>
  <c r="P833" i="3"/>
  <c r="AF803" i="3"/>
  <c r="AI802" i="3"/>
  <c r="AG802" i="3"/>
  <c r="AH802" i="3" s="1"/>
  <c r="AK802" i="3" s="1"/>
  <c r="I541" i="2" a="1"/>
  <c r="O541" i="2" a="1"/>
  <c r="C541" i="2" a="1"/>
  <c r="D540" i="2" a="1"/>
  <c r="D540" i="2" l="1"/>
  <c r="C541" i="2"/>
  <c r="O541" i="2"/>
  <c r="I541" i="2"/>
  <c r="R832" i="3"/>
  <c r="T831" i="3"/>
  <c r="U832" i="3"/>
  <c r="AF804" i="3"/>
  <c r="AI803" i="3"/>
  <c r="AG803" i="3"/>
  <c r="AH803" i="3" s="1"/>
  <c r="AK803" i="3" s="1"/>
  <c r="S833" i="3"/>
  <c r="P834" i="3"/>
  <c r="Q833" i="3"/>
  <c r="D541" i="2" a="1"/>
  <c r="I542" i="2" a="1"/>
  <c r="C542" i="2" a="1"/>
  <c r="O542" i="2" a="1"/>
  <c r="D541" i="2" l="1"/>
  <c r="I542" i="2"/>
  <c r="O542" i="2"/>
  <c r="C542" i="2"/>
  <c r="T832" i="3"/>
  <c r="R833" i="3"/>
  <c r="U833" i="3"/>
  <c r="S834" i="3"/>
  <c r="Q834" i="3"/>
  <c r="P835" i="3"/>
  <c r="AF805" i="3"/>
  <c r="AI804" i="3"/>
  <c r="AG804" i="3"/>
  <c r="AH804" i="3" s="1"/>
  <c r="AK804" i="3" s="1"/>
  <c r="I543" i="2" a="1"/>
  <c r="O543" i="2" a="1"/>
  <c r="C543" i="2" a="1"/>
  <c r="D542" i="2" a="1"/>
  <c r="D542" i="2" l="1"/>
  <c r="C543" i="2"/>
  <c r="O543" i="2"/>
  <c r="I543" i="2"/>
  <c r="R834" i="3"/>
  <c r="T833" i="3"/>
  <c r="U834" i="3"/>
  <c r="AI805" i="3"/>
  <c r="AG805" i="3"/>
  <c r="AH805" i="3" s="1"/>
  <c r="AK805" i="3" s="1"/>
  <c r="AF806" i="3"/>
  <c r="S835" i="3"/>
  <c r="P836" i="3"/>
  <c r="Q835" i="3"/>
  <c r="D543" i="2" a="1"/>
  <c r="I544" i="2" a="1"/>
  <c r="C544" i="2" a="1"/>
  <c r="O544" i="2" a="1"/>
  <c r="D543" i="2" l="1"/>
  <c r="I544" i="2"/>
  <c r="C544" i="2"/>
  <c r="O544" i="2"/>
  <c r="T834" i="3"/>
  <c r="R835" i="3"/>
  <c r="U835" i="3"/>
  <c r="S836" i="3"/>
  <c r="Q836" i="3"/>
  <c r="P837" i="3"/>
  <c r="AG806" i="3"/>
  <c r="AH806" i="3" s="1"/>
  <c r="AK806" i="3" s="1"/>
  <c r="AF807" i="3"/>
  <c r="AI806" i="3"/>
  <c r="C545" i="2" a="1"/>
  <c r="D544" i="2" a="1"/>
  <c r="I545" i="2" a="1"/>
  <c r="O545" i="2" a="1"/>
  <c r="D544" i="2" l="1"/>
  <c r="O545" i="2"/>
  <c r="I545" i="2"/>
  <c r="C545" i="2"/>
  <c r="R836" i="3"/>
  <c r="U836" i="3"/>
  <c r="T835" i="3"/>
  <c r="AF808" i="3"/>
  <c r="AI807" i="3"/>
  <c r="AG807" i="3"/>
  <c r="AH807" i="3" s="1"/>
  <c r="AK807" i="3" s="1"/>
  <c r="S837" i="3"/>
  <c r="P838" i="3"/>
  <c r="Q837" i="3"/>
  <c r="C546" i="2" a="1"/>
  <c r="O546" i="2" a="1"/>
  <c r="I546" i="2" a="1"/>
  <c r="D545" i="2" a="1"/>
  <c r="D545" i="2" l="1"/>
  <c r="I546" i="2"/>
  <c r="O546" i="2"/>
  <c r="C546" i="2"/>
  <c r="R837" i="3"/>
  <c r="U837" i="3"/>
  <c r="T836" i="3"/>
  <c r="S838" i="3"/>
  <c r="P839" i="3"/>
  <c r="Q838" i="3"/>
  <c r="U838" i="3" s="1"/>
  <c r="T838" i="3" s="1"/>
  <c r="AF809" i="3"/>
  <c r="AI808" i="3"/>
  <c r="AG808" i="3"/>
  <c r="AH808" i="3" s="1"/>
  <c r="AK808" i="3" s="1"/>
  <c r="I548" i="2" a="1"/>
  <c r="O547" i="2" a="1"/>
  <c r="O548" i="2" a="1"/>
  <c r="I547" i="2" a="1"/>
  <c r="C548" i="2" a="1"/>
  <c r="D546" i="2" a="1"/>
  <c r="C547" i="2" a="1"/>
  <c r="D546" i="2" l="1"/>
  <c r="C547" i="2"/>
  <c r="O547" i="2"/>
  <c r="I547" i="2"/>
  <c r="C548" i="2"/>
  <c r="O548" i="2"/>
  <c r="I548" i="2"/>
  <c r="T837" i="3"/>
  <c r="R838" i="3"/>
  <c r="AF810" i="3"/>
  <c r="AI809" i="3"/>
  <c r="AG809" i="3"/>
  <c r="AH809" i="3" s="1"/>
  <c r="AK809" i="3" s="1"/>
  <c r="S839" i="3"/>
  <c r="Q839" i="3"/>
  <c r="U839" i="3" s="1"/>
  <c r="T839" i="3" s="1"/>
  <c r="P840" i="3"/>
  <c r="D547" i="2" a="1"/>
  <c r="I549" i="2" a="1"/>
  <c r="C549" i="2" a="1"/>
  <c r="O549" i="2" a="1"/>
  <c r="D547" i="2" l="1"/>
  <c r="O549" i="2"/>
  <c r="I549" i="2"/>
  <c r="C549" i="2"/>
  <c r="R839" i="3"/>
  <c r="S840" i="3"/>
  <c r="P841" i="3"/>
  <c r="Q840" i="3"/>
  <c r="AF811" i="3"/>
  <c r="AI810" i="3"/>
  <c r="AG810" i="3"/>
  <c r="AH810" i="3" s="1"/>
  <c r="AK810" i="3" s="1"/>
  <c r="D548" i="2" a="1"/>
  <c r="D549" i="2" a="1"/>
  <c r="D549" i="2" l="1"/>
  <c r="D548" i="2"/>
  <c r="R840" i="3"/>
  <c r="U840" i="3"/>
  <c r="AG811" i="3"/>
  <c r="AH811" i="3" s="1"/>
  <c r="AK811" i="3" s="1"/>
  <c r="AI811" i="3"/>
  <c r="AF812" i="3"/>
  <c r="S841" i="3"/>
  <c r="P842" i="3"/>
  <c r="Q841" i="3"/>
  <c r="C550" i="2" a="1"/>
  <c r="O550" i="2" a="1"/>
  <c r="I550" i="2" a="1"/>
  <c r="I550" i="2" l="1"/>
  <c r="O550" i="2"/>
  <c r="C550" i="2"/>
  <c r="T840" i="3"/>
  <c r="R841" i="3"/>
  <c r="U841" i="3"/>
  <c r="S842" i="3"/>
  <c r="P843" i="3"/>
  <c r="Q842" i="3"/>
  <c r="U842" i="3" s="1"/>
  <c r="T842" i="3" s="1"/>
  <c r="AF813" i="3"/>
  <c r="AI812" i="3"/>
  <c r="AG812" i="3"/>
  <c r="AH812" i="3" s="1"/>
  <c r="AK812" i="3" s="1"/>
  <c r="C552" i="2" a="1"/>
  <c r="I551" i="2" a="1"/>
  <c r="D550" i="2" a="1"/>
  <c r="O552" i="2" a="1"/>
  <c r="I552" i="2" a="1"/>
  <c r="O551" i="2" a="1"/>
  <c r="C551" i="2" a="1"/>
  <c r="D550" i="2" l="1"/>
  <c r="C551" i="2"/>
  <c r="O551" i="2"/>
  <c r="I551" i="2"/>
  <c r="C552" i="2"/>
  <c r="O552" i="2"/>
  <c r="I552" i="2"/>
  <c r="T841" i="3"/>
  <c r="R842" i="3"/>
  <c r="AF814" i="3"/>
  <c r="AI813" i="3"/>
  <c r="AG813" i="3"/>
  <c r="AH813" i="3" s="1"/>
  <c r="AK813" i="3" s="1"/>
  <c r="S843" i="3"/>
  <c r="P844" i="3"/>
  <c r="Q843" i="3"/>
  <c r="D551" i="2" a="1"/>
  <c r="D552" i="2" a="1"/>
  <c r="D552" i="2" l="1"/>
  <c r="D551" i="2"/>
  <c r="R843" i="3"/>
  <c r="U843" i="3"/>
  <c r="S844" i="3"/>
  <c r="Q844" i="3"/>
  <c r="P845" i="3"/>
  <c r="AF815" i="3"/>
  <c r="AI814" i="3"/>
  <c r="AG814" i="3"/>
  <c r="AH814" i="3" s="1"/>
  <c r="AK814" i="3" s="1"/>
  <c r="I553" i="2" a="1"/>
  <c r="O553" i="2" a="1"/>
  <c r="C553" i="2" a="1"/>
  <c r="C553" i="2" l="1"/>
  <c r="O553" i="2"/>
  <c r="I553" i="2"/>
  <c r="R844" i="3"/>
  <c r="U844" i="3"/>
  <c r="T843" i="3"/>
  <c r="AF816" i="3"/>
  <c r="AI815" i="3"/>
  <c r="AG815" i="3"/>
  <c r="AH815" i="3" s="1"/>
  <c r="AK815" i="3" s="1"/>
  <c r="S845" i="3"/>
  <c r="P846" i="3"/>
  <c r="Q845" i="3"/>
  <c r="C554" i="2" a="1"/>
  <c r="O554" i="2" a="1"/>
  <c r="I554" i="2" a="1"/>
  <c r="D553" i="2" a="1"/>
  <c r="D553" i="2" l="1"/>
  <c r="I554" i="2"/>
  <c r="O554" i="2"/>
  <c r="C554" i="2"/>
  <c r="T844" i="3"/>
  <c r="R845" i="3"/>
  <c r="U845" i="3"/>
  <c r="S846" i="3"/>
  <c r="Q846" i="3"/>
  <c r="P847" i="3"/>
  <c r="AG816" i="3"/>
  <c r="AH816" i="3" s="1"/>
  <c r="AK816" i="3" s="1"/>
  <c r="AF817" i="3"/>
  <c r="AI816" i="3"/>
  <c r="I555" i="2" a="1"/>
  <c r="O555" i="2" a="1"/>
  <c r="C555" i="2" a="1"/>
  <c r="D554" i="2" a="1"/>
  <c r="D554" i="2" l="1"/>
  <c r="C555" i="2"/>
  <c r="O555" i="2"/>
  <c r="I555" i="2"/>
  <c r="R846" i="3"/>
  <c r="U846" i="3"/>
  <c r="T845" i="3"/>
  <c r="S847" i="3"/>
  <c r="Q847" i="3"/>
  <c r="P848" i="3"/>
  <c r="AF818" i="3"/>
  <c r="AI817" i="3"/>
  <c r="AG817" i="3"/>
  <c r="AH817" i="3" s="1"/>
  <c r="AK817" i="3" s="1"/>
  <c r="D555" i="2" a="1"/>
  <c r="I556" i="2" a="1"/>
  <c r="O556" i="2" a="1"/>
  <c r="C556" i="2" a="1"/>
  <c r="D555" i="2" l="1"/>
  <c r="I556" i="2"/>
  <c r="O556" i="2"/>
  <c r="C556" i="2"/>
  <c r="R847" i="3"/>
  <c r="T846" i="3"/>
  <c r="U847" i="3"/>
  <c r="AF819" i="3"/>
  <c r="AI818" i="3"/>
  <c r="AG818" i="3"/>
  <c r="AH818" i="3" s="1"/>
  <c r="AK818" i="3" s="1"/>
  <c r="S848" i="3"/>
  <c r="P849" i="3"/>
  <c r="Q848" i="3"/>
  <c r="I557" i="2" a="1"/>
  <c r="O557" i="2" a="1"/>
  <c r="C557" i="2" a="1"/>
  <c r="D556" i="2" a="1"/>
  <c r="D556" i="2" l="1"/>
  <c r="C557" i="2"/>
  <c r="O557" i="2"/>
  <c r="I557" i="2"/>
  <c r="T847" i="3"/>
  <c r="R848" i="3"/>
  <c r="U848" i="3"/>
  <c r="S849" i="3"/>
  <c r="P850" i="3"/>
  <c r="Q849" i="3"/>
  <c r="AF820" i="3"/>
  <c r="AI819" i="3"/>
  <c r="AG819" i="3"/>
  <c r="AH819" i="3" s="1"/>
  <c r="AK819" i="3" s="1"/>
  <c r="D557" i="2" a="1"/>
  <c r="I558" i="2" a="1"/>
  <c r="O558" i="2" a="1"/>
  <c r="C558" i="2" a="1"/>
  <c r="D557" i="2" l="1"/>
  <c r="I558" i="2"/>
  <c r="O558" i="2"/>
  <c r="C558" i="2"/>
  <c r="T848" i="3"/>
  <c r="R849" i="3"/>
  <c r="U849" i="3"/>
  <c r="AF821" i="3"/>
  <c r="AI820" i="3"/>
  <c r="AG820" i="3"/>
  <c r="AH820" i="3" s="1"/>
  <c r="AK820" i="3" s="1"/>
  <c r="S850" i="3"/>
  <c r="P851" i="3"/>
  <c r="Q850" i="3"/>
  <c r="I559" i="2" a="1"/>
  <c r="C559" i="2" a="1"/>
  <c r="O559" i="2" a="1"/>
  <c r="D558" i="2" a="1"/>
  <c r="D558" i="2" l="1"/>
  <c r="C559" i="2"/>
  <c r="O559" i="2"/>
  <c r="I559" i="2"/>
  <c r="T849" i="3"/>
  <c r="R850" i="3"/>
  <c r="U850" i="3"/>
  <c r="S851" i="3"/>
  <c r="P852" i="3"/>
  <c r="Q851" i="3"/>
  <c r="U851" i="3" s="1"/>
  <c r="T851" i="3" s="1"/>
  <c r="AI821" i="3"/>
  <c r="AF822" i="3"/>
  <c r="AG821" i="3"/>
  <c r="AH821" i="3" s="1"/>
  <c r="AK821" i="3" s="1"/>
  <c r="D559" i="2" a="1"/>
  <c r="C560" i="2" a="1"/>
  <c r="I561" i="2" a="1"/>
  <c r="I560" i="2" a="1"/>
  <c r="C561" i="2" a="1"/>
  <c r="O561" i="2" a="1"/>
  <c r="O560" i="2" a="1"/>
  <c r="D559" i="2" l="1"/>
  <c r="C560" i="2"/>
  <c r="I560" i="2"/>
  <c r="O560" i="2"/>
  <c r="I561" i="2"/>
  <c r="O561" i="2"/>
  <c r="C561" i="2"/>
  <c r="T850" i="3"/>
  <c r="R851" i="3"/>
  <c r="AG822" i="3"/>
  <c r="AH822" i="3" s="1"/>
  <c r="AK822" i="3" s="1"/>
  <c r="AF823" i="3"/>
  <c r="AI822" i="3"/>
  <c r="S852" i="3"/>
  <c r="Q852" i="3"/>
  <c r="U852" i="3" s="1"/>
  <c r="T852" i="3" s="1"/>
  <c r="P853" i="3"/>
  <c r="D560" i="2" a="1"/>
  <c r="O562" i="2" a="1"/>
  <c r="I562" i="2" a="1"/>
  <c r="C562" i="2" a="1"/>
  <c r="D561" i="2" a="1"/>
  <c r="D561" i="2" l="1"/>
  <c r="D560" i="2"/>
  <c r="C562" i="2"/>
  <c r="O562" i="2"/>
  <c r="I562" i="2"/>
  <c r="R852" i="3"/>
  <c r="S853" i="3"/>
  <c r="P854" i="3"/>
  <c r="Q853" i="3"/>
  <c r="AF824" i="3"/>
  <c r="AI823" i="3"/>
  <c r="AG823" i="3"/>
  <c r="AH823" i="3" s="1"/>
  <c r="AK823" i="3" s="1"/>
  <c r="D562" i="2" a="1"/>
  <c r="D562" i="2" l="1"/>
  <c r="R853" i="3"/>
  <c r="U853" i="3"/>
  <c r="AF825" i="3"/>
  <c r="AI824" i="3"/>
  <c r="AG824" i="3"/>
  <c r="AH824" i="3" s="1"/>
  <c r="AK824" i="3" s="1"/>
  <c r="S854" i="3"/>
  <c r="Q854" i="3"/>
  <c r="U854" i="3" s="1"/>
  <c r="T854" i="3" s="1"/>
  <c r="P855" i="3"/>
  <c r="C563" i="2" a="1"/>
  <c r="I563" i="2" a="1"/>
  <c r="O564" i="2" a="1"/>
  <c r="I564" i="2" a="1"/>
  <c r="C564" i="2" a="1"/>
  <c r="O563" i="2" a="1"/>
  <c r="C564" i="2" l="1"/>
  <c r="O564" i="2"/>
  <c r="I564" i="2"/>
  <c r="C563" i="2"/>
  <c r="O563" i="2"/>
  <c r="I563" i="2"/>
  <c r="R854" i="3"/>
  <c r="T853" i="3"/>
  <c r="S855" i="3"/>
  <c r="P856" i="3"/>
  <c r="Q855" i="3"/>
  <c r="U855" i="3" s="1"/>
  <c r="T855" i="3" s="1"/>
  <c r="AF826" i="3"/>
  <c r="AI825" i="3"/>
  <c r="AG825" i="3"/>
  <c r="AH825" i="3" s="1"/>
  <c r="AK825" i="3" s="1"/>
  <c r="I565" i="2" a="1"/>
  <c r="O565" i="2" a="1"/>
  <c r="C565" i="2" a="1"/>
  <c r="D563" i="2" a="1"/>
  <c r="D563" i="2" l="1"/>
  <c r="O565" i="2"/>
  <c r="I565" i="2"/>
  <c r="C565" i="2"/>
  <c r="R855" i="3"/>
  <c r="AF827" i="3"/>
  <c r="AI826" i="3"/>
  <c r="AG826" i="3"/>
  <c r="AH826" i="3" s="1"/>
  <c r="AK826" i="3" s="1"/>
  <c r="S856" i="3"/>
  <c r="P857" i="3"/>
  <c r="Q856" i="3"/>
  <c r="D564" i="2" a="1"/>
  <c r="D564" i="2" l="1"/>
  <c r="R856" i="3"/>
  <c r="U856" i="3"/>
  <c r="S857" i="3"/>
  <c r="P858" i="3"/>
  <c r="Q857" i="3"/>
  <c r="U857" i="3" s="1"/>
  <c r="T857" i="3" s="1"/>
  <c r="AI827" i="3"/>
  <c r="AG827" i="3"/>
  <c r="AH827" i="3" s="1"/>
  <c r="AK827" i="3" s="1"/>
  <c r="AF828" i="3"/>
  <c r="D565" i="2" a="1"/>
  <c r="C566" i="2" a="1"/>
  <c r="C567" i="2" a="1"/>
  <c r="O567" i="2" a="1"/>
  <c r="I567" i="2" a="1"/>
  <c r="I566" i="2" a="1"/>
  <c r="O566" i="2" a="1"/>
  <c r="D565" i="2" l="1"/>
  <c r="I566" i="2"/>
  <c r="O566" i="2"/>
  <c r="C566" i="2"/>
  <c r="I567" i="2"/>
  <c r="O567" i="2"/>
  <c r="C567" i="2"/>
  <c r="T856" i="3"/>
  <c r="R857" i="3"/>
  <c r="S858" i="3"/>
  <c r="P859" i="3"/>
  <c r="Q858" i="3"/>
  <c r="U858" i="3" s="1"/>
  <c r="T858" i="3" s="1"/>
  <c r="AF829" i="3"/>
  <c r="AG828" i="3"/>
  <c r="AH828" i="3" s="1"/>
  <c r="AK828" i="3" s="1"/>
  <c r="AI828" i="3"/>
  <c r="C568" i="2" a="1"/>
  <c r="D567" i="2" a="1"/>
  <c r="O568" i="2" a="1"/>
  <c r="D566" i="2" a="1"/>
  <c r="I568" i="2" a="1"/>
  <c r="D566" i="2" l="1"/>
  <c r="D567" i="2"/>
  <c r="C568" i="2"/>
  <c r="O568" i="2"/>
  <c r="I568" i="2"/>
  <c r="R858" i="3"/>
  <c r="AF830" i="3"/>
  <c r="AI829" i="3"/>
  <c r="AG829" i="3"/>
  <c r="AH829" i="3" s="1"/>
  <c r="AK829" i="3" s="1"/>
  <c r="S859" i="3"/>
  <c r="P860" i="3"/>
  <c r="Q859" i="3"/>
  <c r="U859" i="3" s="1"/>
  <c r="T859" i="3" s="1"/>
  <c r="I569" i="2" a="1"/>
  <c r="C569" i="2" a="1"/>
  <c r="O569" i="2" a="1"/>
  <c r="D568" i="2" a="1"/>
  <c r="D568" i="2" l="1"/>
  <c r="I569" i="2"/>
  <c r="O569" i="2"/>
  <c r="C569" i="2"/>
  <c r="R859" i="3"/>
  <c r="S860" i="3"/>
  <c r="Q860" i="3"/>
  <c r="P861" i="3"/>
  <c r="AF831" i="3"/>
  <c r="AI830" i="3"/>
  <c r="AG830" i="3"/>
  <c r="AH830" i="3" s="1"/>
  <c r="AK830" i="3" s="1"/>
  <c r="D569" i="2" a="1"/>
  <c r="D569" i="2" l="1"/>
  <c r="R860" i="3"/>
  <c r="U860" i="3"/>
  <c r="AF832" i="3"/>
  <c r="AI831" i="3"/>
  <c r="AG831" i="3"/>
  <c r="AH831" i="3" s="1"/>
  <c r="AK831" i="3" s="1"/>
  <c r="S861" i="3"/>
  <c r="P862" i="3"/>
  <c r="Q861" i="3"/>
  <c r="C570" i="2" a="1"/>
  <c r="O570" i="2" a="1"/>
  <c r="I570" i="2" a="1"/>
  <c r="I570" i="2" l="1"/>
  <c r="O570" i="2"/>
  <c r="C570" i="2"/>
  <c r="R861" i="3"/>
  <c r="T860" i="3"/>
  <c r="U861" i="3"/>
  <c r="S862" i="3"/>
  <c r="Q862" i="3"/>
  <c r="U862" i="3" s="1"/>
  <c r="T862" i="3" s="1"/>
  <c r="P863" i="3"/>
  <c r="AG832" i="3"/>
  <c r="AH832" i="3" s="1"/>
  <c r="AK832" i="3" s="1"/>
  <c r="AF833" i="3"/>
  <c r="AI832" i="3"/>
  <c r="C571" i="2" a="1"/>
  <c r="O572" i="2" a="1"/>
  <c r="D570" i="2" a="1"/>
  <c r="O571" i="2" a="1"/>
  <c r="I572" i="2" a="1"/>
  <c r="I571" i="2" a="1"/>
  <c r="C572" i="2" a="1"/>
  <c r="D570" i="2" l="1"/>
  <c r="C571" i="2"/>
  <c r="O571" i="2"/>
  <c r="I571" i="2"/>
  <c r="C572" i="2"/>
  <c r="O572" i="2"/>
  <c r="I572" i="2"/>
  <c r="T861" i="3"/>
  <c r="R862" i="3"/>
  <c r="AF834" i="3"/>
  <c r="AI833" i="3"/>
  <c r="AG833" i="3"/>
  <c r="AH833" i="3" s="1"/>
  <c r="AK833" i="3" s="1"/>
  <c r="S863" i="3"/>
  <c r="P864" i="3"/>
  <c r="Q863" i="3"/>
  <c r="D571" i="2" a="1"/>
  <c r="D572" i="2" a="1"/>
  <c r="D572" i="2" l="1"/>
  <c r="D571" i="2"/>
  <c r="R863" i="3"/>
  <c r="U863" i="3"/>
  <c r="S864" i="3"/>
  <c r="Q864" i="3"/>
  <c r="U864" i="3" s="1"/>
  <c r="T864" i="3" s="1"/>
  <c r="P865" i="3"/>
  <c r="AF835" i="3"/>
  <c r="AI834" i="3"/>
  <c r="AG834" i="3"/>
  <c r="AH834" i="3" s="1"/>
  <c r="AK834" i="3" s="1"/>
  <c r="O573" i="2" a="1"/>
  <c r="I574" i="2" a="1"/>
  <c r="C573" i="2" a="1"/>
  <c r="O574" i="2" a="1"/>
  <c r="I573" i="2" a="1"/>
  <c r="C574" i="2" a="1"/>
  <c r="C573" i="2" l="1"/>
  <c r="O573" i="2"/>
  <c r="I573" i="2"/>
  <c r="C574" i="2"/>
  <c r="O574" i="2"/>
  <c r="I574" i="2"/>
  <c r="T863" i="3"/>
  <c r="R864" i="3"/>
  <c r="AF836" i="3"/>
  <c r="AI835" i="3"/>
  <c r="AG835" i="3"/>
  <c r="AH835" i="3" s="1"/>
  <c r="AK835" i="3" s="1"/>
  <c r="S865" i="3"/>
  <c r="P866" i="3"/>
  <c r="Q865" i="3"/>
  <c r="U865" i="3" s="1"/>
  <c r="T865" i="3" s="1"/>
  <c r="C575" i="2" a="1"/>
  <c r="O575" i="2" a="1"/>
  <c r="D573" i="2" a="1"/>
  <c r="D574" i="2" a="1"/>
  <c r="I575" i="2" a="1"/>
  <c r="D574" i="2" l="1"/>
  <c r="D573" i="2"/>
  <c r="I575" i="2"/>
  <c r="O575" i="2"/>
  <c r="C575" i="2"/>
  <c r="R865" i="3"/>
  <c r="S866" i="3"/>
  <c r="P867" i="3"/>
  <c r="Q866" i="3"/>
  <c r="AF837" i="3"/>
  <c r="AI836" i="3"/>
  <c r="AG836" i="3"/>
  <c r="AH836" i="3" s="1"/>
  <c r="AK836" i="3" s="1"/>
  <c r="D575" i="2" a="1"/>
  <c r="D575" i="2" l="1"/>
  <c r="R866" i="3"/>
  <c r="U866" i="3"/>
  <c r="AI837" i="3"/>
  <c r="AG837" i="3"/>
  <c r="AH837" i="3" s="1"/>
  <c r="AK837" i="3" s="1"/>
  <c r="AF838" i="3"/>
  <c r="S867" i="3"/>
  <c r="Q867" i="3"/>
  <c r="P868" i="3"/>
  <c r="C576" i="2" a="1"/>
  <c r="O576" i="2" a="1"/>
  <c r="I576" i="2" a="1"/>
  <c r="I576" i="2" l="1"/>
  <c r="O576" i="2"/>
  <c r="C576" i="2"/>
  <c r="R867" i="3"/>
  <c r="T866" i="3"/>
  <c r="U867" i="3"/>
  <c r="S868" i="3"/>
  <c r="P869" i="3"/>
  <c r="Q868" i="3"/>
  <c r="U868" i="3" s="1"/>
  <c r="T868" i="3" s="1"/>
  <c r="AG838" i="3"/>
  <c r="AH838" i="3" s="1"/>
  <c r="AK838" i="3" s="1"/>
  <c r="AF839" i="3"/>
  <c r="AI838" i="3"/>
  <c r="C578" i="2" a="1"/>
  <c r="O577" i="2" a="1"/>
  <c r="D576" i="2" a="1"/>
  <c r="I578" i="2" a="1"/>
  <c r="I577" i="2" a="1"/>
  <c r="C577" i="2" a="1"/>
  <c r="O578" i="2" a="1"/>
  <c r="D576" i="2" l="1"/>
  <c r="C578" i="2"/>
  <c r="O578" i="2"/>
  <c r="I578" i="2"/>
  <c r="C577" i="2"/>
  <c r="O577" i="2"/>
  <c r="I577" i="2"/>
  <c r="R868" i="3"/>
  <c r="T867" i="3"/>
  <c r="AF840" i="3"/>
  <c r="AI839" i="3"/>
  <c r="AG839" i="3"/>
  <c r="AH839" i="3" s="1"/>
  <c r="AK839" i="3" s="1"/>
  <c r="S869" i="3"/>
  <c r="Q869" i="3"/>
  <c r="U869" i="3" s="1"/>
  <c r="T869" i="3" s="1"/>
  <c r="P870" i="3"/>
  <c r="I579" i="2" a="1"/>
  <c r="D577" i="2" a="1"/>
  <c r="O579" i="2" a="1"/>
  <c r="C579" i="2" a="1"/>
  <c r="D577" i="2" l="1"/>
  <c r="I579" i="2"/>
  <c r="O579" i="2"/>
  <c r="C579" i="2"/>
  <c r="R869" i="3"/>
  <c r="S870" i="3"/>
  <c r="P871" i="3"/>
  <c r="Q870" i="3"/>
  <c r="R870" i="3" s="1"/>
  <c r="AF841" i="3"/>
  <c r="AI840" i="3"/>
  <c r="AG840" i="3"/>
  <c r="AH840" i="3" s="1"/>
  <c r="AK840" i="3" s="1"/>
  <c r="D578" i="2" a="1"/>
  <c r="D579" i="2" a="1"/>
  <c r="D579" i="2" l="1"/>
  <c r="D578" i="2"/>
  <c r="U870" i="3"/>
  <c r="T870" i="3" s="1"/>
  <c r="AF842" i="3"/>
  <c r="AI841" i="3"/>
  <c r="AG841" i="3"/>
  <c r="AH841" i="3" s="1"/>
  <c r="AK841" i="3" s="1"/>
  <c r="S871" i="3"/>
  <c r="Q871" i="3"/>
  <c r="R871" i="3" s="1"/>
  <c r="P872" i="3"/>
  <c r="U871" i="3" l="1"/>
  <c r="T871" i="3" s="1"/>
  <c r="S872" i="3"/>
  <c r="Q872" i="3"/>
  <c r="R872" i="3" s="1"/>
  <c r="P873" i="3"/>
  <c r="AF843" i="3"/>
  <c r="AI842" i="3"/>
  <c r="AG842" i="3"/>
  <c r="AH842" i="3" s="1"/>
  <c r="AK842" i="3" s="1"/>
  <c r="U872" i="3" l="1"/>
  <c r="T872" i="3" s="1"/>
  <c r="AG843" i="3"/>
  <c r="AH843" i="3" s="1"/>
  <c r="AK843" i="3" s="1"/>
  <c r="AI843" i="3"/>
  <c r="AF844" i="3"/>
  <c r="S873" i="3"/>
  <c r="Q873" i="3"/>
  <c r="R873" i="3" s="1"/>
  <c r="P874" i="3"/>
  <c r="U873" i="3" l="1"/>
  <c r="T873" i="3" s="1"/>
  <c r="S874" i="3"/>
  <c r="P875" i="3"/>
  <c r="Q874" i="3"/>
  <c r="R874" i="3" s="1"/>
  <c r="AF845" i="3"/>
  <c r="AI844" i="3"/>
  <c r="AG844" i="3"/>
  <c r="AH844" i="3" s="1"/>
  <c r="AK844" i="3" s="1"/>
  <c r="U874" i="3" l="1"/>
  <c r="T874" i="3" s="1"/>
  <c r="AF846" i="3"/>
  <c r="AI845" i="3"/>
  <c r="AG845" i="3"/>
  <c r="AH845" i="3" s="1"/>
  <c r="AK845" i="3" s="1"/>
  <c r="S875" i="3"/>
  <c r="P876" i="3"/>
  <c r="Q875" i="3"/>
  <c r="R875" i="3" s="1"/>
  <c r="U875" i="3" l="1"/>
  <c r="T875" i="3" s="1"/>
  <c r="S876" i="3"/>
  <c r="Q876" i="3"/>
  <c r="R876" i="3" s="1"/>
  <c r="P877" i="3"/>
  <c r="AF847" i="3"/>
  <c r="AI846" i="3"/>
  <c r="AG846" i="3"/>
  <c r="AH846" i="3" s="1"/>
  <c r="AK846" i="3" s="1"/>
  <c r="U876" i="3" l="1"/>
  <c r="T876" i="3" s="1"/>
  <c r="AF848" i="3"/>
  <c r="AI847" i="3"/>
  <c r="AG847" i="3"/>
  <c r="AH847" i="3" s="1"/>
  <c r="AK847" i="3" s="1"/>
  <c r="S877" i="3"/>
  <c r="Q877" i="3"/>
  <c r="R877" i="3" s="1"/>
  <c r="P878" i="3"/>
  <c r="U877" i="3" l="1"/>
  <c r="T877" i="3" s="1"/>
  <c r="S878" i="3"/>
  <c r="Q878" i="3"/>
  <c r="R878" i="3" s="1"/>
  <c r="P879" i="3"/>
  <c r="AG848" i="3"/>
  <c r="AH848" i="3" s="1"/>
  <c r="AK848" i="3" s="1"/>
  <c r="AI848" i="3"/>
  <c r="AF849" i="3"/>
  <c r="U878" i="3" l="1"/>
  <c r="T878" i="3" s="1"/>
  <c r="S879" i="3"/>
  <c r="P880" i="3"/>
  <c r="Q879" i="3"/>
  <c r="R879" i="3" s="1"/>
  <c r="AF850" i="3"/>
  <c r="AI849" i="3"/>
  <c r="AG849" i="3"/>
  <c r="AH849" i="3" s="1"/>
  <c r="AK849" i="3" s="1"/>
  <c r="U879" i="3" l="1"/>
  <c r="T879" i="3" s="1"/>
  <c r="AF851" i="3"/>
  <c r="AI850" i="3"/>
  <c r="AG850" i="3"/>
  <c r="AH850" i="3" s="1"/>
  <c r="AK850" i="3" s="1"/>
  <c r="S880" i="3"/>
  <c r="P881" i="3"/>
  <c r="Q880" i="3"/>
  <c r="R880" i="3" s="1"/>
  <c r="U880" i="3" l="1"/>
  <c r="T880" i="3" s="1"/>
  <c r="S881" i="3"/>
  <c r="P882" i="3"/>
  <c r="Q881" i="3"/>
  <c r="R881" i="3" s="1"/>
  <c r="AF852" i="3"/>
  <c r="AI851" i="3"/>
  <c r="AG851" i="3"/>
  <c r="AH851" i="3" s="1"/>
  <c r="AK851" i="3" s="1"/>
  <c r="U881" i="3" l="1"/>
  <c r="T881" i="3" s="1"/>
  <c r="AF853" i="3"/>
  <c r="AI852" i="3"/>
  <c r="AG852" i="3"/>
  <c r="AH852" i="3" s="1"/>
  <c r="AK852" i="3" s="1"/>
  <c r="S882" i="3"/>
  <c r="Q882" i="3"/>
  <c r="R882" i="3" s="1"/>
  <c r="P883" i="3"/>
  <c r="U882" i="3" l="1"/>
  <c r="T882" i="3" s="1"/>
  <c r="S883" i="3"/>
  <c r="P884" i="3"/>
  <c r="Q883" i="3"/>
  <c r="R883" i="3" s="1"/>
  <c r="AI853" i="3"/>
  <c r="AG853" i="3"/>
  <c r="AH853" i="3" s="1"/>
  <c r="AK853" i="3" s="1"/>
  <c r="AF854" i="3"/>
  <c r="U883" i="3" l="1"/>
  <c r="T883" i="3" s="1"/>
  <c r="S884" i="3"/>
  <c r="P885" i="3"/>
  <c r="Q884" i="3"/>
  <c r="R884" i="3" s="1"/>
  <c r="AG854" i="3"/>
  <c r="AH854" i="3" s="1"/>
  <c r="AK854" i="3" s="1"/>
  <c r="AF855" i="3"/>
  <c r="AI854" i="3"/>
  <c r="U884" i="3" l="1"/>
  <c r="T884" i="3" s="1"/>
  <c r="AF856" i="3"/>
  <c r="AI855" i="3"/>
  <c r="AG855" i="3"/>
  <c r="AH855" i="3" s="1"/>
  <c r="AK855" i="3" s="1"/>
  <c r="S885" i="3"/>
  <c r="Q885" i="3"/>
  <c r="R885" i="3" s="1"/>
  <c r="P886" i="3"/>
  <c r="U885" i="3" l="1"/>
  <c r="T885" i="3" s="1"/>
  <c r="S886" i="3"/>
  <c r="P887" i="3"/>
  <c r="Q886" i="3"/>
  <c r="R886" i="3" s="1"/>
  <c r="AF857" i="3"/>
  <c r="AI856" i="3"/>
  <c r="AG856" i="3"/>
  <c r="AH856" i="3" s="1"/>
  <c r="AK856" i="3" s="1"/>
  <c r="U886" i="3" l="1"/>
  <c r="T886" i="3" s="1"/>
  <c r="AF858" i="3"/>
  <c r="AI857" i="3"/>
  <c r="AG857" i="3"/>
  <c r="AH857" i="3" s="1"/>
  <c r="AK857" i="3" s="1"/>
  <c r="S887" i="3"/>
  <c r="Q887" i="3"/>
  <c r="R887" i="3" s="1"/>
  <c r="P888" i="3"/>
  <c r="U887" i="3" l="1"/>
  <c r="T887" i="3" s="1"/>
  <c r="S888" i="3"/>
  <c r="P889" i="3"/>
  <c r="Q888" i="3"/>
  <c r="R888" i="3" s="1"/>
  <c r="AF859" i="3"/>
  <c r="AI858" i="3"/>
  <c r="AG858" i="3"/>
  <c r="AH858" i="3" s="1"/>
  <c r="AK858" i="3" s="1"/>
  <c r="U888" i="3" l="1"/>
  <c r="T888" i="3" s="1"/>
  <c r="AI859" i="3"/>
  <c r="AG859" i="3"/>
  <c r="AH859" i="3" s="1"/>
  <c r="AK859" i="3" s="1"/>
  <c r="AF860" i="3"/>
  <c r="S889" i="3"/>
  <c r="P890" i="3"/>
  <c r="Q889" i="3"/>
  <c r="R889" i="3" s="1"/>
  <c r="U889" i="3" l="1"/>
  <c r="T889" i="3" s="1"/>
  <c r="AF861" i="3"/>
  <c r="AI860" i="3"/>
  <c r="AG860" i="3"/>
  <c r="AH860" i="3" s="1"/>
  <c r="AK860" i="3" s="1"/>
  <c r="S890" i="3"/>
  <c r="Q890" i="3"/>
  <c r="R890" i="3" s="1"/>
  <c r="P891" i="3"/>
  <c r="U890" i="3" l="1"/>
  <c r="T890" i="3" s="1"/>
  <c r="S891" i="3"/>
  <c r="P892" i="3"/>
  <c r="Q891" i="3"/>
  <c r="R891" i="3" s="1"/>
  <c r="AF862" i="3"/>
  <c r="AI861" i="3"/>
  <c r="AG861" i="3"/>
  <c r="AH861" i="3" s="1"/>
  <c r="AK861" i="3" s="1"/>
  <c r="U891" i="3" l="1"/>
  <c r="T891" i="3" s="1"/>
  <c r="AF863" i="3"/>
  <c r="AI862" i="3"/>
  <c r="AG862" i="3"/>
  <c r="AH862" i="3" s="1"/>
  <c r="AK862" i="3" s="1"/>
  <c r="S892" i="3"/>
  <c r="Q892" i="3"/>
  <c r="R892" i="3" s="1"/>
  <c r="P893" i="3"/>
  <c r="U892" i="3" l="1"/>
  <c r="T892" i="3" s="1"/>
  <c r="S893" i="3"/>
  <c r="Q893" i="3"/>
  <c r="R893" i="3" s="1"/>
  <c r="P894" i="3"/>
  <c r="AF864" i="3"/>
  <c r="AI863" i="3"/>
  <c r="AG863" i="3"/>
  <c r="AH863" i="3" s="1"/>
  <c r="AK863" i="3" s="1"/>
  <c r="U893" i="3" l="1"/>
  <c r="T893" i="3" s="1"/>
  <c r="AG864" i="3"/>
  <c r="AH864" i="3" s="1"/>
  <c r="AK864" i="3" s="1"/>
  <c r="AI864" i="3"/>
  <c r="AF865" i="3"/>
  <c r="S894" i="3"/>
  <c r="P895" i="3"/>
  <c r="Q894" i="3"/>
  <c r="R894" i="3" s="1"/>
  <c r="U894" i="3" l="1"/>
  <c r="T894" i="3" s="1"/>
  <c r="S895" i="3"/>
  <c r="Q895" i="3"/>
  <c r="R895" i="3" s="1"/>
  <c r="P896" i="3"/>
  <c r="AF866" i="3"/>
  <c r="AI865" i="3"/>
  <c r="AG865" i="3"/>
  <c r="AH865" i="3" s="1"/>
  <c r="AK865" i="3" s="1"/>
  <c r="U895" i="3" l="1"/>
  <c r="T895" i="3" s="1"/>
  <c r="AF867" i="3"/>
  <c r="AI866" i="3"/>
  <c r="AG866" i="3"/>
  <c r="AH866" i="3" s="1"/>
  <c r="AK866" i="3" s="1"/>
  <c r="S896" i="3"/>
  <c r="P897" i="3"/>
  <c r="Q896" i="3"/>
  <c r="R896" i="3" s="1"/>
  <c r="U896" i="3" l="1"/>
  <c r="T896" i="3" s="1"/>
  <c r="S897" i="3"/>
  <c r="P898" i="3"/>
  <c r="Q897" i="3"/>
  <c r="R897" i="3" s="1"/>
  <c r="AF868" i="3"/>
  <c r="AI867" i="3"/>
  <c r="AG867" i="3"/>
  <c r="AH867" i="3" s="1"/>
  <c r="AK867" i="3" s="1"/>
  <c r="U897" i="3" l="1"/>
  <c r="T897" i="3" s="1"/>
  <c r="AF869" i="3"/>
  <c r="AI868" i="3"/>
  <c r="AG868" i="3"/>
  <c r="AH868" i="3" s="1"/>
  <c r="AK868" i="3" s="1"/>
  <c r="S898" i="3"/>
  <c r="P899" i="3"/>
  <c r="Q898" i="3"/>
  <c r="R898" i="3" s="1"/>
  <c r="U898" i="3" l="1"/>
  <c r="T898" i="3" s="1"/>
  <c r="S899" i="3"/>
  <c r="Q899" i="3"/>
  <c r="R899" i="3" s="1"/>
  <c r="P900" i="3"/>
  <c r="AI869" i="3"/>
  <c r="AG869" i="3"/>
  <c r="AH869" i="3" s="1"/>
  <c r="AK869" i="3" s="1"/>
  <c r="AF870" i="3"/>
  <c r="U899" i="3" l="1"/>
  <c r="T899" i="3" s="1"/>
  <c r="S900" i="3"/>
  <c r="Q900" i="3"/>
  <c r="R900" i="3" s="1"/>
  <c r="P901" i="3"/>
  <c r="AG870" i="3"/>
  <c r="AH870" i="3" s="1"/>
  <c r="AK870" i="3" s="1"/>
  <c r="AF871" i="3"/>
  <c r="AI870" i="3"/>
  <c r="U900" i="3" l="1"/>
  <c r="T900" i="3" s="1"/>
  <c r="AF872" i="3"/>
  <c r="AI871" i="3"/>
  <c r="AG871" i="3"/>
  <c r="AH871" i="3" s="1"/>
  <c r="AK871" i="3" s="1"/>
  <c r="S901" i="3"/>
  <c r="Q901" i="3"/>
  <c r="R901" i="3" s="1"/>
  <c r="P902" i="3"/>
  <c r="U901" i="3" l="1"/>
  <c r="T901" i="3" s="1"/>
  <c r="S902" i="3"/>
  <c r="Q902" i="3"/>
  <c r="R902" i="3" s="1"/>
  <c r="P903" i="3"/>
  <c r="AF873" i="3"/>
  <c r="AI872" i="3"/>
  <c r="AG872" i="3"/>
  <c r="AH872" i="3" s="1"/>
  <c r="AK872" i="3" s="1"/>
  <c r="U902" i="3" l="1"/>
  <c r="T902" i="3" s="1"/>
  <c r="AF874" i="3"/>
  <c r="AI873" i="3"/>
  <c r="AG873" i="3"/>
  <c r="AH873" i="3" s="1"/>
  <c r="AK873" i="3" s="1"/>
  <c r="S903" i="3"/>
  <c r="P904" i="3"/>
  <c r="Q903" i="3"/>
  <c r="R903" i="3" s="1"/>
  <c r="U903" i="3" l="1"/>
  <c r="T903" i="3" s="1"/>
  <c r="S904" i="3"/>
  <c r="Q904" i="3"/>
  <c r="R904" i="3" s="1"/>
  <c r="P905" i="3"/>
  <c r="AF875" i="3"/>
  <c r="AI874" i="3"/>
  <c r="AG874" i="3"/>
  <c r="AH874" i="3" s="1"/>
  <c r="AK874" i="3" s="1"/>
  <c r="U904" i="3" l="1"/>
  <c r="T904" i="3" s="1"/>
  <c r="AI875" i="3"/>
  <c r="AG875" i="3"/>
  <c r="AH875" i="3" s="1"/>
  <c r="AK875" i="3" s="1"/>
  <c r="AF876" i="3"/>
  <c r="S905" i="3"/>
  <c r="P906" i="3"/>
  <c r="Q905" i="3"/>
  <c r="R905" i="3" s="1"/>
  <c r="U905" i="3" l="1"/>
  <c r="T905" i="3" s="1"/>
  <c r="S906" i="3"/>
  <c r="P907" i="3"/>
  <c r="Q906" i="3"/>
  <c r="R906" i="3" s="1"/>
  <c r="AF877" i="3"/>
  <c r="AI876" i="3"/>
  <c r="AG876" i="3"/>
  <c r="AH876" i="3" s="1"/>
  <c r="AK876" i="3" s="1"/>
  <c r="U906" i="3" l="1"/>
  <c r="T906" i="3" s="1"/>
  <c r="AF878" i="3"/>
  <c r="AI877" i="3"/>
  <c r="AG877" i="3"/>
  <c r="AH877" i="3" s="1"/>
  <c r="AK877" i="3" s="1"/>
  <c r="S907" i="3"/>
  <c r="Q907" i="3"/>
  <c r="R907" i="3" s="1"/>
  <c r="P908" i="3"/>
  <c r="U907" i="3" l="1"/>
  <c r="T907" i="3" s="1"/>
  <c r="S908" i="3"/>
  <c r="P909" i="3"/>
  <c r="Q908" i="3"/>
  <c r="R908" i="3" s="1"/>
  <c r="AF879" i="3"/>
  <c r="AI878" i="3"/>
  <c r="AG878" i="3"/>
  <c r="AH878" i="3" s="1"/>
  <c r="AK878" i="3" s="1"/>
  <c r="U908" i="3" l="1"/>
  <c r="T908" i="3" s="1"/>
  <c r="AF880" i="3"/>
  <c r="AI879" i="3"/>
  <c r="AG879" i="3"/>
  <c r="AH879" i="3" s="1"/>
  <c r="AK879" i="3" s="1"/>
  <c r="S909" i="3"/>
  <c r="P910" i="3"/>
  <c r="Q909" i="3"/>
  <c r="R909" i="3" s="1"/>
  <c r="U909" i="3" l="1"/>
  <c r="T909" i="3" s="1"/>
  <c r="S910" i="3"/>
  <c r="Q910" i="3"/>
  <c r="R910" i="3" s="1"/>
  <c r="P911" i="3"/>
  <c r="AG880" i="3"/>
  <c r="AH880" i="3" s="1"/>
  <c r="AK880" i="3" s="1"/>
  <c r="AI880" i="3"/>
  <c r="AF881" i="3"/>
  <c r="U910" i="3" l="1"/>
  <c r="T910" i="3" s="1"/>
  <c r="S911" i="3"/>
  <c r="Q911" i="3"/>
  <c r="R911" i="3" s="1"/>
  <c r="P912" i="3"/>
  <c r="AF882" i="3"/>
  <c r="AI881" i="3"/>
  <c r="AG881" i="3"/>
  <c r="AH881" i="3" s="1"/>
  <c r="AK881" i="3" s="1"/>
  <c r="U911" i="3" l="1"/>
  <c r="T911" i="3" s="1"/>
  <c r="AF883" i="3"/>
  <c r="AI882" i="3"/>
  <c r="AG882" i="3"/>
  <c r="AH882" i="3" s="1"/>
  <c r="AK882" i="3" s="1"/>
  <c r="S912" i="3"/>
  <c r="P913" i="3"/>
  <c r="Q912" i="3"/>
  <c r="R912" i="3" s="1"/>
  <c r="U912" i="3" l="1"/>
  <c r="T912" i="3" s="1"/>
  <c r="S913" i="3"/>
  <c r="Q913" i="3"/>
  <c r="R913" i="3" s="1"/>
  <c r="P914" i="3"/>
  <c r="AF884" i="3"/>
  <c r="AI883" i="3"/>
  <c r="AG883" i="3"/>
  <c r="AH883" i="3" s="1"/>
  <c r="AK883" i="3" s="1"/>
  <c r="U913" i="3" l="1"/>
  <c r="T913" i="3" s="1"/>
  <c r="AF885" i="3"/>
  <c r="AI884" i="3"/>
  <c r="AG884" i="3"/>
  <c r="AH884" i="3" s="1"/>
  <c r="AK884" i="3" s="1"/>
  <c r="S914" i="3"/>
  <c r="P915" i="3"/>
  <c r="Q914" i="3"/>
  <c r="R914" i="3" s="1"/>
  <c r="U914" i="3" l="1"/>
  <c r="T914" i="3" s="1"/>
  <c r="S915" i="3"/>
  <c r="P916" i="3"/>
  <c r="Q915" i="3"/>
  <c r="R915" i="3" s="1"/>
  <c r="AI885" i="3"/>
  <c r="AG885" i="3"/>
  <c r="AH885" i="3" s="1"/>
  <c r="AK885" i="3" s="1"/>
  <c r="AF886" i="3"/>
  <c r="U915" i="3" l="1"/>
  <c r="T915" i="3" s="1"/>
  <c r="S916" i="3"/>
  <c r="Q916" i="3"/>
  <c r="R916" i="3" s="1"/>
  <c r="P917" i="3"/>
  <c r="AG886" i="3"/>
  <c r="AH886" i="3" s="1"/>
  <c r="AK886" i="3" s="1"/>
  <c r="AF887" i="3"/>
  <c r="AI886" i="3"/>
  <c r="U916" i="3" l="1"/>
  <c r="T916" i="3" s="1"/>
  <c r="AF888" i="3"/>
  <c r="AG887" i="3"/>
  <c r="AH887" i="3" s="1"/>
  <c r="AK887" i="3" s="1"/>
  <c r="AI887" i="3"/>
  <c r="S917" i="3"/>
  <c r="Q917" i="3"/>
  <c r="R917" i="3" s="1"/>
  <c r="P918" i="3"/>
  <c r="U917" i="3" l="1"/>
  <c r="T917" i="3" s="1"/>
  <c r="S918" i="3"/>
  <c r="Q918" i="3"/>
  <c r="R918" i="3" s="1"/>
  <c r="P919" i="3"/>
  <c r="AF889" i="3"/>
  <c r="AI888" i="3"/>
  <c r="AG888" i="3"/>
  <c r="AH888" i="3" s="1"/>
  <c r="AK888" i="3" s="1"/>
  <c r="U918" i="3" l="1"/>
  <c r="T918" i="3" s="1"/>
  <c r="AF890" i="3"/>
  <c r="AI889" i="3"/>
  <c r="AG889" i="3"/>
  <c r="AH889" i="3" s="1"/>
  <c r="AK889" i="3" s="1"/>
  <c r="S919" i="3"/>
  <c r="Q919" i="3"/>
  <c r="R919" i="3" s="1"/>
  <c r="P920" i="3"/>
  <c r="U919" i="3" l="1"/>
  <c r="T919" i="3" s="1"/>
  <c r="S920" i="3"/>
  <c r="Q920" i="3"/>
  <c r="R920" i="3" s="1"/>
  <c r="P921" i="3"/>
  <c r="AF891" i="3"/>
  <c r="AI890" i="3"/>
  <c r="AG890" i="3"/>
  <c r="AH890" i="3" s="1"/>
  <c r="AK890" i="3" s="1"/>
  <c r="U920" i="3" l="1"/>
  <c r="T920" i="3" s="1"/>
  <c r="AG891" i="3"/>
  <c r="AH891" i="3" s="1"/>
  <c r="AK891" i="3" s="1"/>
  <c r="AI891" i="3"/>
  <c r="AF892" i="3"/>
  <c r="S921" i="3"/>
  <c r="Q921" i="3"/>
  <c r="R921" i="3" s="1"/>
  <c r="P922" i="3"/>
  <c r="U921" i="3" l="1"/>
  <c r="T921" i="3" s="1"/>
  <c r="S922" i="3"/>
  <c r="Q922" i="3"/>
  <c r="R922" i="3" s="1"/>
  <c r="P923" i="3"/>
  <c r="AG892" i="3"/>
  <c r="AH892" i="3" s="1"/>
  <c r="AK892" i="3" s="1"/>
  <c r="AF893" i="3"/>
  <c r="AI892" i="3"/>
  <c r="U922" i="3" l="1"/>
  <c r="T922" i="3" s="1"/>
  <c r="AF894" i="3"/>
  <c r="AI893" i="3"/>
  <c r="AG893" i="3"/>
  <c r="AH893" i="3" s="1"/>
  <c r="AK893" i="3" s="1"/>
  <c r="S923" i="3"/>
  <c r="P924" i="3"/>
  <c r="Q923" i="3"/>
  <c r="R923" i="3" s="1"/>
  <c r="U923" i="3" l="1"/>
  <c r="T923" i="3" s="1"/>
  <c r="S924" i="3"/>
  <c r="Q924" i="3"/>
  <c r="R924" i="3" s="1"/>
  <c r="P925" i="3"/>
  <c r="AF895" i="3"/>
  <c r="AG894" i="3"/>
  <c r="AH894" i="3" s="1"/>
  <c r="AK894" i="3" s="1"/>
  <c r="AI894" i="3"/>
  <c r="U924" i="3" l="1"/>
  <c r="T924" i="3" s="1"/>
  <c r="AF896" i="3"/>
  <c r="AI895" i="3"/>
  <c r="AG895" i="3"/>
  <c r="AH895" i="3" s="1"/>
  <c r="AK895" i="3" s="1"/>
  <c r="S925" i="3"/>
  <c r="Q925" i="3"/>
  <c r="R925" i="3" s="1"/>
  <c r="P926" i="3"/>
  <c r="U925" i="3" l="1"/>
  <c r="T925" i="3" s="1"/>
  <c r="S926" i="3"/>
  <c r="Q926" i="3"/>
  <c r="R926" i="3" s="1"/>
  <c r="P927" i="3"/>
  <c r="AI896" i="3"/>
  <c r="AG896" i="3"/>
  <c r="AH896" i="3" s="1"/>
  <c r="AK896" i="3" s="1"/>
  <c r="AF897" i="3"/>
  <c r="U926" i="3" l="1"/>
  <c r="T926" i="3" s="1"/>
  <c r="S927" i="3"/>
  <c r="Q927" i="3"/>
  <c r="R927" i="3" s="1"/>
  <c r="P928" i="3"/>
  <c r="AF898" i="3"/>
  <c r="AI897" i="3"/>
  <c r="AG897" i="3"/>
  <c r="AH897" i="3" s="1"/>
  <c r="AK897" i="3" s="1"/>
  <c r="U927" i="3" l="1"/>
  <c r="T927" i="3" s="1"/>
  <c r="AF899" i="3"/>
  <c r="AI898" i="3"/>
  <c r="AG898" i="3"/>
  <c r="AH898" i="3" s="1"/>
  <c r="AK898" i="3" s="1"/>
  <c r="S928" i="3"/>
  <c r="P929" i="3"/>
  <c r="Q928" i="3"/>
  <c r="R928" i="3" s="1"/>
  <c r="U928" i="3" l="1"/>
  <c r="T928" i="3" s="1"/>
  <c r="S929" i="3"/>
  <c r="P930" i="3"/>
  <c r="Q929" i="3"/>
  <c r="R929" i="3" s="1"/>
  <c r="AF900" i="3"/>
  <c r="AI899" i="3"/>
  <c r="AG899" i="3"/>
  <c r="AH899" i="3" s="1"/>
  <c r="AK899" i="3" s="1"/>
  <c r="U929" i="3" l="1"/>
  <c r="T929" i="3" s="1"/>
  <c r="AG900" i="3"/>
  <c r="AH900" i="3" s="1"/>
  <c r="AK900" i="3" s="1"/>
  <c r="AF901" i="3"/>
  <c r="AI900" i="3"/>
  <c r="S930" i="3"/>
  <c r="P931" i="3"/>
  <c r="Q930" i="3"/>
  <c r="R930" i="3" s="1"/>
  <c r="U930" i="3" l="1"/>
  <c r="T930" i="3" s="1"/>
  <c r="S931" i="3"/>
  <c r="Q931" i="3"/>
  <c r="R931" i="3" s="1"/>
  <c r="P932" i="3"/>
  <c r="AI901" i="3"/>
  <c r="AG901" i="3"/>
  <c r="AH901" i="3" s="1"/>
  <c r="AK901" i="3" s="1"/>
  <c r="AF902" i="3"/>
  <c r="U931" i="3" l="1"/>
  <c r="T931" i="3" s="1"/>
  <c r="S932" i="3"/>
  <c r="P933" i="3"/>
  <c r="Q932" i="3"/>
  <c r="R932" i="3" s="1"/>
  <c r="AG902" i="3"/>
  <c r="AH902" i="3" s="1"/>
  <c r="AK902" i="3" s="1"/>
  <c r="AF903" i="3"/>
  <c r="AI902" i="3"/>
  <c r="U932" i="3" l="1"/>
  <c r="T932" i="3" s="1"/>
  <c r="AF904" i="3"/>
  <c r="AI903" i="3"/>
  <c r="AG903" i="3"/>
  <c r="AH903" i="3" s="1"/>
  <c r="AK903" i="3" s="1"/>
  <c r="S933" i="3"/>
  <c r="Q933" i="3"/>
  <c r="R933" i="3" s="1"/>
  <c r="P934" i="3"/>
  <c r="U933" i="3" l="1"/>
  <c r="T933" i="3" s="1"/>
  <c r="S934" i="3"/>
  <c r="P935" i="3"/>
  <c r="Q934" i="3"/>
  <c r="R934" i="3" s="1"/>
  <c r="AG904" i="3"/>
  <c r="AH904" i="3" s="1"/>
  <c r="AK904" i="3" s="1"/>
  <c r="AF905" i="3"/>
  <c r="AI904" i="3"/>
  <c r="U934" i="3" l="1"/>
  <c r="T934" i="3" s="1"/>
  <c r="AF906" i="3"/>
  <c r="AI905" i="3"/>
  <c r="AG905" i="3"/>
  <c r="AH905" i="3" s="1"/>
  <c r="AK905" i="3" s="1"/>
  <c r="S935" i="3"/>
  <c r="P936" i="3"/>
  <c r="Q935" i="3"/>
  <c r="R935" i="3" s="1"/>
  <c r="U935" i="3" l="1"/>
  <c r="T935" i="3" s="1"/>
  <c r="S936" i="3"/>
  <c r="Q936" i="3"/>
  <c r="R936" i="3" s="1"/>
  <c r="P937" i="3"/>
  <c r="AF907" i="3"/>
  <c r="AG906" i="3"/>
  <c r="AH906" i="3" s="1"/>
  <c r="AK906" i="3" s="1"/>
  <c r="AI906" i="3"/>
  <c r="U936" i="3" l="1"/>
  <c r="T936" i="3" s="1"/>
  <c r="AI907" i="3"/>
  <c r="AG907" i="3"/>
  <c r="AH907" i="3" s="1"/>
  <c r="AK907" i="3" s="1"/>
  <c r="AF908" i="3"/>
  <c r="S937" i="3"/>
  <c r="P938" i="3"/>
  <c r="Q937" i="3"/>
  <c r="R937" i="3" s="1"/>
  <c r="U937" i="3" l="1"/>
  <c r="T937" i="3" s="1"/>
  <c r="S938" i="3"/>
  <c r="P939" i="3"/>
  <c r="Q938" i="3"/>
  <c r="R938" i="3" s="1"/>
  <c r="AI908" i="3"/>
  <c r="AF909" i="3"/>
  <c r="AG908" i="3"/>
  <c r="AH908" i="3" s="1"/>
  <c r="AK908" i="3" s="1"/>
  <c r="U938" i="3" l="1"/>
  <c r="T938" i="3" s="1"/>
  <c r="AF910" i="3"/>
  <c r="AI909" i="3"/>
  <c r="AG909" i="3"/>
  <c r="AH909" i="3" s="1"/>
  <c r="AK909" i="3" s="1"/>
  <c r="S939" i="3"/>
  <c r="P940" i="3"/>
  <c r="Q939" i="3"/>
  <c r="R939" i="3" s="1"/>
  <c r="U939" i="3" l="1"/>
  <c r="T939" i="3" s="1"/>
  <c r="S940" i="3"/>
  <c r="P941" i="3"/>
  <c r="Q940" i="3"/>
  <c r="R940" i="3" s="1"/>
  <c r="AF911" i="3"/>
  <c r="AI910" i="3"/>
  <c r="AG910" i="3"/>
  <c r="AH910" i="3" s="1"/>
  <c r="AK910" i="3" s="1"/>
  <c r="U940" i="3" l="1"/>
  <c r="T940" i="3" s="1"/>
  <c r="AF912" i="3"/>
  <c r="AI911" i="3"/>
  <c r="AG911" i="3"/>
  <c r="AH911" i="3" s="1"/>
  <c r="AK911" i="3" s="1"/>
  <c r="S941" i="3"/>
  <c r="Q941" i="3"/>
  <c r="R941" i="3" s="1"/>
  <c r="P942" i="3"/>
  <c r="U941" i="3" l="1"/>
  <c r="T941" i="3" s="1"/>
  <c r="S942" i="3"/>
  <c r="P943" i="3"/>
  <c r="Q942" i="3"/>
  <c r="R942" i="3" s="1"/>
  <c r="AG912" i="3"/>
  <c r="AH912" i="3" s="1"/>
  <c r="AK912" i="3" s="1"/>
  <c r="AF913" i="3"/>
  <c r="AI912" i="3"/>
  <c r="U942" i="3" l="1"/>
  <c r="T942" i="3" s="1"/>
  <c r="S943" i="3"/>
  <c r="Q943" i="3"/>
  <c r="R943" i="3" s="1"/>
  <c r="P944" i="3"/>
  <c r="AF914" i="3"/>
  <c r="AI913" i="3"/>
  <c r="AG913" i="3"/>
  <c r="AH913" i="3" s="1"/>
  <c r="AK913" i="3" s="1"/>
  <c r="U943" i="3" l="1"/>
  <c r="T943" i="3" s="1"/>
  <c r="AF915" i="3"/>
  <c r="AG914" i="3"/>
  <c r="AH914" i="3" s="1"/>
  <c r="AK914" i="3" s="1"/>
  <c r="AI914" i="3"/>
  <c r="S944" i="3"/>
  <c r="P945" i="3"/>
  <c r="Q944" i="3"/>
  <c r="R944" i="3" s="1"/>
  <c r="U944" i="3" l="1"/>
  <c r="T944" i="3" s="1"/>
  <c r="S945" i="3"/>
  <c r="Q945" i="3"/>
  <c r="R945" i="3" s="1"/>
  <c r="P946" i="3"/>
  <c r="AF916" i="3"/>
  <c r="AI915" i="3"/>
  <c r="AG915" i="3"/>
  <c r="AH915" i="3" s="1"/>
  <c r="AK915" i="3" s="1"/>
  <c r="U945" i="3" l="1"/>
  <c r="T945" i="3" s="1"/>
  <c r="AF917" i="3"/>
  <c r="AI916" i="3"/>
  <c r="AG916" i="3"/>
  <c r="AH916" i="3" s="1"/>
  <c r="AK916" i="3" s="1"/>
  <c r="S946" i="3"/>
  <c r="P947" i="3"/>
  <c r="Q946" i="3"/>
  <c r="R946" i="3" s="1"/>
  <c r="U946" i="3" l="1"/>
  <c r="T946" i="3" s="1"/>
  <c r="S947" i="3"/>
  <c r="Q947" i="3"/>
  <c r="R947" i="3" s="1"/>
  <c r="P948" i="3"/>
  <c r="AG917" i="3"/>
  <c r="AH917" i="3" s="1"/>
  <c r="AK917" i="3" s="1"/>
  <c r="AI917" i="3"/>
  <c r="AF918" i="3"/>
  <c r="U947" i="3" l="1"/>
  <c r="T947" i="3" s="1"/>
  <c r="S948" i="3"/>
  <c r="Q948" i="3"/>
  <c r="R948" i="3" s="1"/>
  <c r="P949" i="3"/>
  <c r="AG918" i="3"/>
  <c r="AH918" i="3" s="1"/>
  <c r="AK918" i="3" s="1"/>
  <c r="AF919" i="3"/>
  <c r="AI918" i="3"/>
  <c r="U948" i="3" l="1"/>
  <c r="T948" i="3" s="1"/>
  <c r="AF920" i="3"/>
  <c r="AI919" i="3"/>
  <c r="AG919" i="3"/>
  <c r="AH919" i="3" s="1"/>
  <c r="AK919" i="3" s="1"/>
  <c r="S949" i="3"/>
  <c r="Q949" i="3"/>
  <c r="R949" i="3" s="1"/>
  <c r="P950" i="3"/>
  <c r="U949" i="3" l="1"/>
  <c r="T949" i="3" s="1"/>
  <c r="S950" i="3"/>
  <c r="P951" i="3"/>
  <c r="Q950" i="3"/>
  <c r="R950" i="3" s="1"/>
  <c r="AF921" i="3"/>
  <c r="AG920" i="3"/>
  <c r="AH920" i="3" s="1"/>
  <c r="AK920" i="3" s="1"/>
  <c r="AI920" i="3"/>
  <c r="U950" i="3" l="1"/>
  <c r="T950" i="3" s="1"/>
  <c r="AF922" i="3"/>
  <c r="AI921" i="3"/>
  <c r="AG921" i="3"/>
  <c r="AH921" i="3" s="1"/>
  <c r="AK921" i="3" s="1"/>
  <c r="S951" i="3"/>
  <c r="P952" i="3"/>
  <c r="Q951" i="3"/>
  <c r="R951" i="3" s="1"/>
  <c r="U951" i="3" l="1"/>
  <c r="T951" i="3" s="1"/>
  <c r="S952" i="3"/>
  <c r="Q952" i="3"/>
  <c r="R952" i="3" s="1"/>
  <c r="P953" i="3"/>
  <c r="AF923" i="3"/>
  <c r="AI922" i="3"/>
  <c r="AG922" i="3"/>
  <c r="AH922" i="3" s="1"/>
  <c r="AK922" i="3" s="1"/>
  <c r="U952" i="3" l="1"/>
  <c r="T952" i="3" s="1"/>
  <c r="AI923" i="3"/>
  <c r="AG923" i="3"/>
  <c r="AH923" i="3" s="1"/>
  <c r="AK923" i="3" s="1"/>
  <c r="AF924" i="3"/>
  <c r="S953" i="3"/>
  <c r="Q953" i="3"/>
  <c r="R953" i="3" s="1"/>
  <c r="P954" i="3"/>
  <c r="U953" i="3" l="1"/>
  <c r="T953" i="3" s="1"/>
  <c r="S954" i="3"/>
  <c r="P955" i="3"/>
  <c r="Q954" i="3"/>
  <c r="R954" i="3" s="1"/>
  <c r="AF925" i="3"/>
  <c r="AI924" i="3"/>
  <c r="AG924" i="3"/>
  <c r="AH924" i="3" s="1"/>
  <c r="AK924" i="3" s="1"/>
  <c r="U954" i="3" l="1"/>
  <c r="T954" i="3" s="1"/>
  <c r="AF926" i="3"/>
  <c r="AG925" i="3"/>
  <c r="AH925" i="3" s="1"/>
  <c r="AK925" i="3" s="1"/>
  <c r="AI925" i="3"/>
  <c r="S955" i="3"/>
  <c r="P956" i="3"/>
  <c r="Q955" i="3"/>
  <c r="R955" i="3" s="1"/>
  <c r="U955" i="3" l="1"/>
  <c r="T955" i="3" s="1"/>
  <c r="S956" i="3"/>
  <c r="P957" i="3"/>
  <c r="Q956" i="3"/>
  <c r="R956" i="3" s="1"/>
  <c r="AF927" i="3"/>
  <c r="AG926" i="3"/>
  <c r="AH926" i="3" s="1"/>
  <c r="AK926" i="3" s="1"/>
  <c r="AI926" i="3"/>
  <c r="U956" i="3" l="1"/>
  <c r="T956" i="3" s="1"/>
  <c r="AG927" i="3"/>
  <c r="AH927" i="3" s="1"/>
  <c r="AK927" i="3" s="1"/>
  <c r="AF928" i="3"/>
  <c r="AI927" i="3"/>
  <c r="S957" i="3"/>
  <c r="P958" i="3"/>
  <c r="Q957" i="3"/>
  <c r="R957" i="3" s="1"/>
  <c r="U957" i="3" l="1"/>
  <c r="T957" i="3" s="1"/>
  <c r="S958" i="3"/>
  <c r="P959" i="3"/>
  <c r="Q958" i="3"/>
  <c r="R958" i="3" s="1"/>
  <c r="AG928" i="3"/>
  <c r="AH928" i="3" s="1"/>
  <c r="AK928" i="3" s="1"/>
  <c r="AF929" i="3"/>
  <c r="AI928" i="3"/>
  <c r="U958" i="3" l="1"/>
  <c r="T958" i="3" s="1"/>
  <c r="AG929" i="3"/>
  <c r="AH929" i="3" s="1"/>
  <c r="AK929" i="3" s="1"/>
  <c r="AF930" i="3"/>
  <c r="AI929" i="3"/>
  <c r="S959" i="3"/>
  <c r="P960" i="3"/>
  <c r="Q959" i="3"/>
  <c r="R959" i="3" s="1"/>
  <c r="U959" i="3" l="1"/>
  <c r="T959" i="3" s="1"/>
  <c r="S960" i="3"/>
  <c r="P961" i="3"/>
  <c r="Q960" i="3"/>
  <c r="R960" i="3" s="1"/>
  <c r="AF931" i="3"/>
  <c r="AG930" i="3"/>
  <c r="AH930" i="3" s="1"/>
  <c r="AK930" i="3" s="1"/>
  <c r="AI930" i="3"/>
  <c r="U960" i="3" l="1"/>
  <c r="T960" i="3" s="1"/>
  <c r="AG931" i="3"/>
  <c r="AH931" i="3" s="1"/>
  <c r="AK931" i="3" s="1"/>
  <c r="AF932" i="3"/>
  <c r="AI931" i="3"/>
  <c r="S961" i="3"/>
  <c r="P962" i="3"/>
  <c r="Q961" i="3"/>
  <c r="R961" i="3" s="1"/>
  <c r="U961" i="3" l="1"/>
  <c r="T961" i="3" s="1"/>
  <c r="S962" i="3"/>
  <c r="P963" i="3"/>
  <c r="Q962" i="3"/>
  <c r="R962" i="3" s="1"/>
  <c r="AF933" i="3"/>
  <c r="AI932" i="3"/>
  <c r="AG932" i="3"/>
  <c r="AH932" i="3" s="1"/>
  <c r="AK932" i="3" s="1"/>
  <c r="U962" i="3" l="1"/>
  <c r="T962" i="3" s="1"/>
  <c r="AI933" i="3"/>
  <c r="AF934" i="3"/>
  <c r="AG933" i="3"/>
  <c r="AH933" i="3" s="1"/>
  <c r="AK933" i="3" s="1"/>
  <c r="S963" i="3"/>
  <c r="P964" i="3"/>
  <c r="Q963" i="3"/>
  <c r="R963" i="3" s="1"/>
  <c r="U963" i="3" l="1"/>
  <c r="T963" i="3" s="1"/>
  <c r="AG934" i="3"/>
  <c r="AH934" i="3" s="1"/>
  <c r="AK934" i="3" s="1"/>
  <c r="AF935" i="3"/>
  <c r="AI934" i="3"/>
  <c r="S964" i="3"/>
  <c r="P965" i="3"/>
  <c r="Q964" i="3"/>
  <c r="R964" i="3" s="1"/>
  <c r="U964" i="3" l="1"/>
  <c r="T964" i="3" s="1"/>
  <c r="S965" i="3"/>
  <c r="Q965" i="3"/>
  <c r="R965" i="3" s="1"/>
  <c r="AF936" i="3"/>
  <c r="AI935" i="3"/>
  <c r="AG935" i="3"/>
  <c r="AH935" i="3" s="1"/>
  <c r="AK935" i="3" s="1"/>
  <c r="U965" i="3" l="1"/>
  <c r="T965" i="3" s="1"/>
  <c r="AG936" i="3"/>
  <c r="AH936" i="3" s="1"/>
  <c r="AK936" i="3" s="1"/>
  <c r="AF937" i="3"/>
  <c r="AI936" i="3"/>
  <c r="AF938" i="3" l="1"/>
  <c r="AI937" i="3"/>
  <c r="AG937" i="3"/>
  <c r="AH937" i="3" s="1"/>
  <c r="AK937" i="3" s="1"/>
  <c r="AF939" i="3" l="1"/>
  <c r="AG938" i="3"/>
  <c r="AH938" i="3" s="1"/>
  <c r="AK938" i="3" s="1"/>
  <c r="AI938" i="3"/>
  <c r="AI939" i="3" l="1"/>
  <c r="AG939" i="3"/>
  <c r="AH939" i="3" s="1"/>
  <c r="AK939" i="3" s="1"/>
  <c r="AF940" i="3"/>
  <c r="AF941" i="3" l="1"/>
  <c r="AI940" i="3"/>
  <c r="AG940" i="3"/>
  <c r="AH940" i="3" s="1"/>
  <c r="AK940" i="3" s="1"/>
  <c r="AF942" i="3" l="1"/>
  <c r="AG941" i="3"/>
  <c r="AH941" i="3" s="1"/>
  <c r="AK941" i="3" s="1"/>
  <c r="AI941" i="3"/>
  <c r="AF943" i="3" l="1"/>
  <c r="AI942" i="3"/>
  <c r="AG942" i="3"/>
  <c r="AH942" i="3" s="1"/>
  <c r="AK942" i="3" s="1"/>
  <c r="AF944" i="3" l="1"/>
  <c r="AG943" i="3"/>
  <c r="AH943" i="3" s="1"/>
  <c r="AK943" i="3" s="1"/>
  <c r="AI943" i="3"/>
  <c r="AF945" i="3" l="1"/>
  <c r="AG944" i="3"/>
  <c r="AH944" i="3" s="1"/>
  <c r="AK944" i="3" s="1"/>
  <c r="AI944" i="3"/>
  <c r="AF946" i="3" l="1"/>
  <c r="AI945" i="3"/>
  <c r="AG945" i="3"/>
  <c r="AH945" i="3" s="1"/>
  <c r="AK945" i="3" s="1"/>
  <c r="AF947" i="3" l="1"/>
  <c r="AI946" i="3"/>
  <c r="AG946" i="3"/>
  <c r="AH946" i="3" s="1"/>
  <c r="AK946" i="3" s="1"/>
  <c r="AG947" i="3" l="1"/>
  <c r="AH947" i="3" s="1"/>
  <c r="AK947" i="3" s="1"/>
  <c r="AF948" i="3"/>
  <c r="AI947" i="3"/>
  <c r="AF949" i="3" l="1"/>
  <c r="AI948" i="3"/>
  <c r="AG948" i="3"/>
  <c r="AH948" i="3" s="1"/>
  <c r="AK948" i="3" s="1"/>
  <c r="AI949" i="3" l="1"/>
  <c r="AF950" i="3"/>
  <c r="AG949" i="3"/>
  <c r="AH949" i="3" s="1"/>
  <c r="AK949" i="3" s="1"/>
  <c r="AG950" i="3" l="1"/>
  <c r="AH950" i="3" s="1"/>
  <c r="AK950" i="3" s="1"/>
  <c r="AF951" i="3"/>
  <c r="AI950" i="3"/>
  <c r="AF952" i="3" l="1"/>
  <c r="AI951" i="3"/>
  <c r="AG951" i="3"/>
  <c r="AH951" i="3" s="1"/>
  <c r="AK951" i="3" s="1"/>
  <c r="AF953" i="3" l="1"/>
  <c r="AG952" i="3"/>
  <c r="AH952" i="3" s="1"/>
  <c r="AK952" i="3" s="1"/>
  <c r="AI952" i="3"/>
  <c r="AF954" i="3" l="1"/>
  <c r="AI953" i="3"/>
  <c r="AG953" i="3"/>
  <c r="AH953" i="3" s="1"/>
  <c r="AK953" i="3" s="1"/>
  <c r="AF955" i="3" l="1"/>
  <c r="AI954" i="3"/>
  <c r="AG954" i="3"/>
  <c r="AH954" i="3" s="1"/>
  <c r="AK954" i="3" s="1"/>
  <c r="AG955" i="3" l="1"/>
  <c r="AH955" i="3" s="1"/>
  <c r="AK955" i="3" s="1"/>
  <c r="AI955" i="3"/>
  <c r="AF956" i="3"/>
  <c r="AF957" i="3" l="1"/>
  <c r="AI956" i="3"/>
  <c r="AG956" i="3"/>
  <c r="AH956" i="3" s="1"/>
  <c r="AK956" i="3" s="1"/>
  <c r="AF958" i="3" l="1"/>
  <c r="AG957" i="3"/>
  <c r="AH957" i="3" s="1"/>
  <c r="AK957" i="3" s="1"/>
  <c r="AI957" i="3"/>
  <c r="AF959" i="3" l="1"/>
  <c r="AI958" i="3"/>
  <c r="AG958" i="3"/>
  <c r="AH958" i="3" s="1"/>
  <c r="AK958" i="3" s="1"/>
  <c r="AF960" i="3" l="1"/>
  <c r="AI959" i="3"/>
  <c r="AG959" i="3"/>
  <c r="AH959" i="3" s="1"/>
  <c r="AK959" i="3" s="1"/>
  <c r="AG960" i="3" l="1"/>
  <c r="AH960" i="3" s="1"/>
  <c r="AK960" i="3" s="1"/>
  <c r="AI960" i="3"/>
  <c r="AF961" i="3"/>
  <c r="AF962" i="3" l="1"/>
  <c r="AI961" i="3"/>
  <c r="AG961" i="3"/>
  <c r="AH961" i="3" s="1"/>
  <c r="AK961" i="3" s="1"/>
  <c r="AG962" i="3" l="1"/>
  <c r="AH962" i="3" s="1"/>
  <c r="AK962" i="3" s="1"/>
  <c r="AF963" i="3"/>
  <c r="AI962" i="3"/>
  <c r="AG963" i="3" l="1"/>
  <c r="AH963" i="3" s="1"/>
  <c r="AK963" i="3" s="1"/>
  <c r="AF964" i="3"/>
  <c r="AI963" i="3"/>
  <c r="AF965" i="3" l="1"/>
  <c r="AI964" i="3"/>
  <c r="AG964" i="3"/>
  <c r="AH964" i="3" s="1"/>
  <c r="AK964" i="3" s="1"/>
  <c r="AF966" i="3" l="1"/>
  <c r="AI965" i="3"/>
  <c r="AG965" i="3"/>
  <c r="AH965" i="3" s="1"/>
  <c r="AK965" i="3" l="1"/>
  <c r="AF967" i="3"/>
  <c r="AI966" i="3"/>
  <c r="AG966" i="3"/>
  <c r="AH966" i="3" s="1"/>
  <c r="AK966" i="3" l="1"/>
  <c r="AF968" i="3"/>
  <c r="AI967" i="3"/>
  <c r="AG967" i="3"/>
  <c r="AH967" i="3" s="1"/>
  <c r="AK967" i="3" l="1"/>
  <c r="AF969" i="3"/>
  <c r="AI968" i="3"/>
  <c r="AG968" i="3"/>
  <c r="AH968" i="3" s="1"/>
  <c r="AK968" i="3" l="1"/>
  <c r="AG969" i="3"/>
  <c r="AH969" i="3" s="1"/>
  <c r="AF970" i="3"/>
  <c r="AI969" i="3"/>
  <c r="AK969" i="3" l="1"/>
  <c r="AF971" i="3"/>
  <c r="AI970" i="3"/>
  <c r="AG970" i="3"/>
  <c r="AH970" i="3" s="1"/>
  <c r="AK970" i="3" l="1"/>
  <c r="AG971" i="3"/>
  <c r="AH971" i="3" s="1"/>
  <c r="AF972" i="3"/>
  <c r="AI971" i="3"/>
  <c r="AK971" i="3" l="1"/>
  <c r="AF973" i="3"/>
  <c r="AG972" i="3"/>
  <c r="AH972" i="3" s="1"/>
  <c r="AI972" i="3"/>
  <c r="AK972" i="3" l="1"/>
  <c r="AF974" i="3"/>
  <c r="AI973" i="3"/>
  <c r="AG973" i="3"/>
  <c r="AH973" i="3" s="1"/>
  <c r="AK973" i="3" l="1"/>
  <c r="AF975" i="3"/>
  <c r="AI974" i="3"/>
  <c r="AG974" i="3"/>
  <c r="AH974" i="3" s="1"/>
  <c r="AK974" i="3" l="1"/>
  <c r="AF976" i="3"/>
  <c r="AG975" i="3"/>
  <c r="AH975" i="3" s="1"/>
  <c r="AI975" i="3"/>
  <c r="AK975" i="3" l="1"/>
  <c r="AG976" i="3"/>
  <c r="AH976" i="3" s="1"/>
  <c r="AF977" i="3"/>
  <c r="AI976" i="3"/>
  <c r="AK976" i="3" l="1"/>
  <c r="AF978" i="3"/>
  <c r="AI977" i="3"/>
  <c r="AG977" i="3"/>
  <c r="AH977" i="3" s="1"/>
  <c r="AK977" i="3" l="1"/>
  <c r="AF979" i="3"/>
  <c r="AI978" i="3"/>
  <c r="AG978" i="3"/>
  <c r="AH978" i="3" s="1"/>
  <c r="AK978" i="3" l="1"/>
  <c r="AF980" i="3"/>
  <c r="AG979" i="3"/>
  <c r="AH979" i="3" s="1"/>
  <c r="AI979" i="3"/>
  <c r="AK979" i="3" l="1"/>
  <c r="AF981" i="3"/>
  <c r="AI980" i="3"/>
  <c r="AG980" i="3"/>
  <c r="AH980" i="3" s="1"/>
  <c r="AK980" i="3" l="1"/>
  <c r="AI981" i="3"/>
  <c r="AG981" i="3"/>
  <c r="AH981" i="3" s="1"/>
  <c r="AF982" i="3"/>
  <c r="AK981" i="3" l="1"/>
  <c r="AF983" i="3"/>
  <c r="AG982" i="3"/>
  <c r="AH982" i="3" s="1"/>
  <c r="AI982" i="3"/>
  <c r="AK982" i="3" l="1"/>
  <c r="AF984" i="3"/>
  <c r="AG983" i="3"/>
  <c r="AH983" i="3" s="1"/>
  <c r="AI983" i="3"/>
  <c r="AK983" i="3" l="1"/>
  <c r="AF985" i="3"/>
  <c r="AG984" i="3"/>
  <c r="AH984" i="3" s="1"/>
  <c r="AI984" i="3"/>
  <c r="AK984" i="3" l="1"/>
  <c r="AG985" i="3"/>
  <c r="AH985" i="3" s="1"/>
  <c r="AF986" i="3"/>
  <c r="AI985" i="3"/>
  <c r="AK985" i="3" l="1"/>
  <c r="AG986" i="3"/>
  <c r="AH986" i="3" s="1"/>
  <c r="AF987" i="3"/>
  <c r="AI986" i="3"/>
  <c r="AK986" i="3" l="1"/>
  <c r="AG987" i="3"/>
  <c r="AH987" i="3" s="1"/>
  <c r="AF988" i="3"/>
  <c r="AI987" i="3"/>
  <c r="AK987" i="3" l="1"/>
  <c r="AF989" i="3"/>
  <c r="AG988" i="3"/>
  <c r="AH988" i="3" s="1"/>
  <c r="AI988" i="3"/>
  <c r="AK988" i="3" l="1"/>
  <c r="AF990" i="3"/>
  <c r="AI989" i="3"/>
  <c r="AG989" i="3"/>
  <c r="AH989" i="3" s="1"/>
  <c r="AK989" i="3" l="1"/>
  <c r="AF991" i="3"/>
  <c r="AG990" i="3"/>
  <c r="AH990" i="3" s="1"/>
  <c r="AI990" i="3"/>
  <c r="AK990" i="3" l="1"/>
  <c r="AF992" i="3"/>
  <c r="AI991" i="3"/>
  <c r="AG991" i="3"/>
  <c r="AH991" i="3" s="1"/>
  <c r="AK991" i="3" l="1"/>
  <c r="AG992" i="3"/>
  <c r="AH992" i="3" s="1"/>
  <c r="AI992" i="3"/>
  <c r="AF993" i="3"/>
  <c r="AK992" i="3" l="1"/>
  <c r="AF994" i="3"/>
  <c r="AG993" i="3"/>
  <c r="AH993" i="3" s="1"/>
  <c r="AI993" i="3"/>
  <c r="AK993" i="3" l="1"/>
  <c r="AF995" i="3"/>
  <c r="AI994" i="3"/>
  <c r="AG994" i="3"/>
  <c r="AH994" i="3" s="1"/>
  <c r="AK994" i="3" l="1"/>
  <c r="AF996" i="3"/>
  <c r="AG995" i="3"/>
  <c r="AH995" i="3" s="1"/>
  <c r="AI995" i="3"/>
  <c r="AK995" i="3" l="1"/>
  <c r="AG996" i="3"/>
  <c r="AH996" i="3" s="1"/>
  <c r="AF997" i="3"/>
  <c r="AI996" i="3"/>
  <c r="AK996" i="3" l="1"/>
  <c r="AI997" i="3"/>
  <c r="AG997" i="3"/>
  <c r="AH997" i="3" s="1"/>
  <c r="AF998" i="3"/>
  <c r="AK997" i="3" l="1"/>
  <c r="AF999" i="3"/>
  <c r="AG998" i="3"/>
  <c r="AH998" i="3" s="1"/>
  <c r="AI998" i="3"/>
  <c r="AK998" i="3" l="1"/>
  <c r="AF1000" i="3"/>
  <c r="AI999" i="3"/>
  <c r="AG999" i="3"/>
  <c r="AH999" i="3" s="1"/>
  <c r="AK999" i="3" l="1"/>
  <c r="AF1001" i="3"/>
  <c r="AG1000" i="3"/>
  <c r="AH1000" i="3" s="1"/>
  <c r="AI1000" i="3"/>
  <c r="AK1000" i="3" l="1"/>
  <c r="AF1002" i="3"/>
  <c r="AI1001" i="3"/>
  <c r="AG1001" i="3"/>
  <c r="AH1001" i="3" s="1"/>
  <c r="AK1001" i="3" l="1"/>
  <c r="AG1002" i="3"/>
  <c r="AH1002" i="3" s="1"/>
  <c r="AF1003" i="3"/>
  <c r="AI1002" i="3"/>
  <c r="AK1002" i="3" l="1"/>
  <c r="AG1003" i="3"/>
  <c r="AH1003" i="3" s="1"/>
  <c r="AF1004" i="3"/>
  <c r="AI1003" i="3"/>
  <c r="AK1003" i="3" l="1"/>
  <c r="AF1005" i="3"/>
  <c r="AG1004" i="3"/>
  <c r="AH1004" i="3" s="1"/>
  <c r="AI1004" i="3"/>
  <c r="AK1004" i="3" l="1"/>
  <c r="AF1006" i="3"/>
  <c r="AI1005" i="3"/>
  <c r="AG1005" i="3"/>
  <c r="AH1005" i="3" s="1"/>
  <c r="AK1005" i="3" l="1"/>
  <c r="AF1007" i="3"/>
  <c r="AG1006" i="3"/>
  <c r="AH1006" i="3" s="1"/>
  <c r="AI1006" i="3"/>
  <c r="AK1006" i="3" l="1"/>
  <c r="AF1008" i="3"/>
  <c r="AI1007" i="3"/>
  <c r="AG1007" i="3"/>
  <c r="AH1007" i="3" s="1"/>
  <c r="AK1007" i="3" l="1"/>
  <c r="AG1008" i="3"/>
  <c r="AH1008" i="3" s="1"/>
  <c r="AF1009" i="3"/>
  <c r="AI1008" i="3"/>
  <c r="AK1008" i="3" l="1"/>
  <c r="AF1010" i="3"/>
  <c r="AI1009" i="3"/>
  <c r="AG1009" i="3"/>
  <c r="AH1009" i="3" s="1"/>
  <c r="AK1009" i="3" l="1"/>
  <c r="AF1011" i="3"/>
  <c r="AI1010" i="3"/>
  <c r="AG1010" i="3"/>
  <c r="AH1010" i="3" s="1"/>
  <c r="AK1010" i="3" l="1"/>
  <c r="AG1011" i="3"/>
  <c r="AH1011" i="3" s="1"/>
  <c r="AF1012" i="3"/>
  <c r="AI1011" i="3"/>
  <c r="AK1011" i="3" l="1"/>
  <c r="AF1013" i="3"/>
  <c r="AG1012" i="3"/>
  <c r="AH1012" i="3" s="1"/>
  <c r="AI1012" i="3"/>
  <c r="AK1012" i="3" l="1"/>
  <c r="AI1013" i="3"/>
  <c r="AF1014" i="3"/>
  <c r="AG1013" i="3"/>
  <c r="AH1013" i="3" s="1"/>
  <c r="AK1013" i="3" l="1"/>
  <c r="AF1015" i="3"/>
  <c r="AG1014" i="3"/>
  <c r="AH1014" i="3" s="1"/>
  <c r="AI1014" i="3"/>
  <c r="AK1014" i="3" l="1"/>
  <c r="AF1016" i="3"/>
  <c r="AI1015" i="3"/>
  <c r="AG1015" i="3"/>
  <c r="AH1015" i="3" s="1"/>
  <c r="AK1015" i="3" l="1"/>
  <c r="AF1017" i="3"/>
  <c r="AG1016" i="3"/>
  <c r="AH1016" i="3" s="1"/>
  <c r="AI1016" i="3"/>
  <c r="AK1016" i="3" l="1"/>
  <c r="AF1018" i="3"/>
  <c r="AG1017" i="3"/>
  <c r="AH1017" i="3" s="1"/>
  <c r="AI1017" i="3"/>
  <c r="AK1017" i="3" l="1"/>
  <c r="AF1019" i="3"/>
  <c r="AG1018" i="3"/>
  <c r="AH1018" i="3" s="1"/>
  <c r="AI1018" i="3"/>
  <c r="AK1018" i="3" l="1"/>
  <c r="AG1019" i="3"/>
  <c r="AH1019" i="3" s="1"/>
  <c r="AF1020" i="3"/>
  <c r="AI1019" i="3"/>
  <c r="AK1019" i="3" l="1"/>
  <c r="AF1021" i="3"/>
  <c r="AG1020" i="3"/>
  <c r="AH1020" i="3" s="1"/>
  <c r="AI1020" i="3"/>
  <c r="AK1020" i="3" l="1"/>
  <c r="AF1022" i="3"/>
  <c r="AI1021" i="3"/>
  <c r="AG1021" i="3"/>
  <c r="AH1021" i="3" s="1"/>
  <c r="AK1021" i="3" l="1"/>
  <c r="AF1023" i="3"/>
  <c r="AG1022" i="3"/>
  <c r="AH1022" i="3" s="1"/>
  <c r="AI1022" i="3"/>
  <c r="AK1022" i="3" l="1"/>
  <c r="AG1023" i="3"/>
  <c r="AH1023" i="3" s="1"/>
  <c r="AF1024" i="3"/>
  <c r="AI1023" i="3"/>
  <c r="AK1023" i="3" l="1"/>
  <c r="AG1024" i="3"/>
  <c r="AH1024" i="3" s="1"/>
  <c r="AF1025" i="3"/>
  <c r="AI1024" i="3"/>
  <c r="AK1024" i="3" l="1"/>
  <c r="AF1026" i="3"/>
  <c r="AG1025" i="3"/>
  <c r="AH1025" i="3" s="1"/>
  <c r="AI1025" i="3"/>
  <c r="AK1025" i="3" l="1"/>
  <c r="AF1027" i="3"/>
  <c r="AG1026" i="3"/>
  <c r="AH1026" i="3" s="1"/>
  <c r="AI1026" i="3"/>
  <c r="AK1026" i="3" l="1"/>
  <c r="AF1028" i="3"/>
  <c r="AG1027" i="3"/>
  <c r="AH1027" i="3" s="1"/>
  <c r="AI1027" i="3"/>
  <c r="AK1027" i="3" l="1"/>
  <c r="AF1029" i="3"/>
  <c r="AG1028" i="3"/>
  <c r="AH1028" i="3" s="1"/>
  <c r="AI1028" i="3"/>
  <c r="AK1028" i="3" l="1"/>
  <c r="AI1029" i="3"/>
  <c r="AG1029" i="3"/>
  <c r="AH1029" i="3" s="1"/>
  <c r="AF1030" i="3"/>
  <c r="AK1029" i="3" l="1"/>
  <c r="AF1031" i="3"/>
  <c r="AI1030" i="3"/>
  <c r="AG1030" i="3"/>
  <c r="AH1030" i="3" s="1"/>
  <c r="AK1030" i="3" l="1"/>
  <c r="AF1032" i="3"/>
  <c r="AI1031" i="3"/>
  <c r="AG1031" i="3"/>
  <c r="AH1031" i="3" s="1"/>
  <c r="AK1031" i="3" l="1"/>
  <c r="AF1033" i="3"/>
  <c r="AG1032" i="3"/>
  <c r="AH1032" i="3" s="1"/>
  <c r="AI1032" i="3"/>
  <c r="AK1032" i="3" l="1"/>
  <c r="AF1034" i="3"/>
  <c r="AI1033" i="3"/>
  <c r="AG1033" i="3"/>
  <c r="AH1033" i="3" s="1"/>
  <c r="AK1033" i="3" l="1"/>
  <c r="AF1035" i="3"/>
  <c r="AG1034" i="3"/>
  <c r="AH1034" i="3" s="1"/>
  <c r="AI1034" i="3"/>
  <c r="AK1034" i="3" l="1"/>
  <c r="AF1036" i="3"/>
  <c r="AI1035" i="3"/>
  <c r="AG1035" i="3"/>
  <c r="AH1035" i="3" s="1"/>
  <c r="AK1035" i="3" l="1"/>
  <c r="AF1037" i="3"/>
  <c r="AI1036" i="3"/>
  <c r="AG1036" i="3"/>
  <c r="AH1036" i="3" s="1"/>
  <c r="AK1036" i="3" l="1"/>
  <c r="AF1038" i="3"/>
  <c r="AG1037" i="3"/>
  <c r="AH1037" i="3" s="1"/>
  <c r="AI1037" i="3"/>
  <c r="AK1037" i="3" l="1"/>
  <c r="AF1039" i="3"/>
  <c r="AG1038" i="3"/>
  <c r="AH1038" i="3" s="1"/>
  <c r="AI1038" i="3"/>
  <c r="AK1038" i="3" l="1"/>
  <c r="AF1040" i="3"/>
  <c r="AG1039" i="3"/>
  <c r="AH1039" i="3" s="1"/>
  <c r="AI1039" i="3"/>
  <c r="AK1039" i="3" l="1"/>
  <c r="AG1040" i="3"/>
  <c r="AH1040" i="3" s="1"/>
  <c r="AF1041" i="3"/>
  <c r="AI1040" i="3"/>
  <c r="AK1040" i="3" l="1"/>
  <c r="AF1042" i="3"/>
  <c r="AG1041" i="3"/>
  <c r="AH1041" i="3" s="1"/>
  <c r="AI1041" i="3"/>
  <c r="AK1041" i="3" l="1"/>
  <c r="AF1043" i="3"/>
  <c r="AG1042" i="3"/>
  <c r="AH1042" i="3" s="1"/>
  <c r="AI1042" i="3"/>
  <c r="AK1042" i="3" l="1"/>
  <c r="AF1044" i="3"/>
  <c r="AG1043" i="3"/>
  <c r="AH1043" i="3" s="1"/>
  <c r="AI1043" i="3"/>
  <c r="AK1043" i="3" l="1"/>
  <c r="AF1045" i="3"/>
  <c r="AG1044" i="3"/>
  <c r="AH1044" i="3" s="1"/>
  <c r="AI1044" i="3"/>
  <c r="AK1044" i="3" l="1"/>
  <c r="AI1045" i="3"/>
  <c r="AG1045" i="3"/>
  <c r="AH1045" i="3" s="1"/>
  <c r="AF1046" i="3"/>
  <c r="AK1045" i="3" l="1"/>
  <c r="AF1047" i="3"/>
  <c r="AI1046" i="3"/>
  <c r="AG1046" i="3"/>
  <c r="AH1046" i="3" s="1"/>
  <c r="AK1046" i="3" l="1"/>
  <c r="AF1048" i="3"/>
  <c r="AG1047" i="3"/>
  <c r="AH1047" i="3" s="1"/>
  <c r="AI1047" i="3"/>
  <c r="AK1047" i="3" l="1"/>
  <c r="AF1049" i="3"/>
  <c r="AI1048" i="3"/>
  <c r="AG1048" i="3"/>
  <c r="AH1048" i="3" s="1"/>
  <c r="AK1048" i="3" l="1"/>
  <c r="AF1050" i="3"/>
  <c r="AI1049" i="3"/>
  <c r="AG1049" i="3"/>
  <c r="AH1049" i="3" s="1"/>
  <c r="AK1049" i="3" l="1"/>
  <c r="AF1051" i="3"/>
  <c r="AG1050" i="3"/>
  <c r="AH1050" i="3" s="1"/>
  <c r="AI1050" i="3"/>
  <c r="AK1050" i="3" l="1"/>
  <c r="AG1051" i="3"/>
  <c r="AH1051" i="3" s="1"/>
  <c r="AF1052" i="3"/>
  <c r="AI1051" i="3"/>
  <c r="AK1051" i="3" l="1"/>
  <c r="AG1052" i="3"/>
  <c r="AH1052" i="3" s="1"/>
  <c r="AF1053" i="3"/>
  <c r="AI1052" i="3"/>
  <c r="AK1052" i="3" l="1"/>
  <c r="AF1054" i="3"/>
  <c r="AI1053" i="3"/>
  <c r="AG1053" i="3"/>
  <c r="AH1053" i="3" s="1"/>
  <c r="AK1053" i="3" l="1"/>
  <c r="AF1055" i="3"/>
  <c r="AG1054" i="3"/>
  <c r="AH1054" i="3" s="1"/>
  <c r="AI1054" i="3"/>
  <c r="AK1054" i="3" l="1"/>
  <c r="AG1055" i="3"/>
  <c r="AH1055" i="3" s="1"/>
  <c r="AF1056" i="3"/>
  <c r="AI1055" i="3"/>
  <c r="AK1055" i="3" l="1"/>
  <c r="AG1056" i="3"/>
  <c r="AH1056" i="3" s="1"/>
  <c r="AI1056" i="3"/>
  <c r="AF1057" i="3"/>
  <c r="AK1056" i="3" l="1"/>
  <c r="AF1058" i="3"/>
  <c r="AI1057" i="3"/>
  <c r="AG1057" i="3"/>
  <c r="AH1057" i="3" s="1"/>
  <c r="AK1057" i="3" l="1"/>
  <c r="AF1059" i="3"/>
  <c r="AG1058" i="3"/>
  <c r="AH1058" i="3" s="1"/>
  <c r="AI1058" i="3"/>
  <c r="AK1058" i="3" l="1"/>
  <c r="AF1060" i="3"/>
  <c r="AI1059" i="3"/>
  <c r="AG1059" i="3"/>
  <c r="AH1059" i="3" s="1"/>
  <c r="AK1059" i="3" l="1"/>
  <c r="AF1061" i="3"/>
  <c r="AG1060" i="3"/>
  <c r="AH1060" i="3" s="1"/>
  <c r="AI1060" i="3"/>
  <c r="AK1060" i="3" l="1"/>
  <c r="AI1061" i="3"/>
  <c r="AF1062" i="3"/>
  <c r="AG1061" i="3"/>
  <c r="AH1061" i="3" s="1"/>
  <c r="AK1061" i="3" l="1"/>
  <c r="AF1063" i="3"/>
  <c r="AG1062" i="3"/>
  <c r="AH1062" i="3" s="1"/>
  <c r="AI1062" i="3"/>
  <c r="AK1062" i="3" l="1"/>
  <c r="AF1064" i="3"/>
  <c r="AG1063" i="3"/>
  <c r="AH1063" i="3" s="1"/>
  <c r="AI1063" i="3"/>
  <c r="AK1063" i="3" l="1"/>
  <c r="AG1064" i="3"/>
  <c r="AH1064" i="3" s="1"/>
  <c r="AF1065" i="3"/>
  <c r="AI1064" i="3"/>
  <c r="AK1064" i="3" l="1"/>
  <c r="AF1066" i="3"/>
  <c r="AI1065" i="3"/>
  <c r="AG1065" i="3"/>
  <c r="AH1065" i="3" s="1"/>
  <c r="AK1065" i="3" l="1"/>
  <c r="AF1067" i="3"/>
  <c r="AG1066" i="3"/>
  <c r="AH1066" i="3" s="1"/>
  <c r="AI1066" i="3"/>
  <c r="AK1066" i="3" l="1"/>
  <c r="AG1067" i="3"/>
  <c r="AH1067" i="3" s="1"/>
  <c r="AF1068" i="3"/>
  <c r="AI1067" i="3"/>
  <c r="AK1067" i="3" l="1"/>
  <c r="AF1069" i="3"/>
  <c r="AG1068" i="3"/>
  <c r="AH1068" i="3" s="1"/>
  <c r="AI1068" i="3"/>
  <c r="AK1068" i="3" l="1"/>
  <c r="AF1070" i="3"/>
  <c r="AI1069" i="3"/>
  <c r="AG1069" i="3"/>
  <c r="AH1069" i="3" s="1"/>
  <c r="AK1069" i="3" l="1"/>
  <c r="AF1071" i="3"/>
  <c r="AG1070" i="3"/>
  <c r="AH1070" i="3" s="1"/>
  <c r="AI1070" i="3"/>
  <c r="AK1070" i="3" l="1"/>
  <c r="AF1072" i="3"/>
  <c r="AI1071" i="3"/>
  <c r="AG1071" i="3"/>
  <c r="AH1071" i="3" s="1"/>
  <c r="AK1071" i="3" l="1"/>
  <c r="AG1072" i="3"/>
  <c r="AH1072" i="3" s="1"/>
  <c r="AF1073" i="3"/>
  <c r="AI1072" i="3"/>
  <c r="AK1072" i="3" l="1"/>
  <c r="AF1074" i="3"/>
  <c r="AI1073" i="3"/>
  <c r="AG1073" i="3"/>
  <c r="AH1073" i="3" s="1"/>
  <c r="AK1073" i="3" l="1"/>
  <c r="AF1075" i="3"/>
  <c r="AG1074" i="3"/>
  <c r="AH1074" i="3" s="1"/>
  <c r="AI1074" i="3"/>
  <c r="AK1074" i="3" l="1"/>
  <c r="AF1076" i="3"/>
  <c r="AI1075" i="3"/>
  <c r="AG1075" i="3"/>
  <c r="AH1075" i="3" s="1"/>
  <c r="AK1075" i="3" l="1"/>
  <c r="AG1076" i="3"/>
  <c r="AH1076" i="3" s="1"/>
  <c r="AF1077" i="3"/>
  <c r="AI1076" i="3"/>
  <c r="AK1076" i="3" l="1"/>
  <c r="AI1077" i="3"/>
  <c r="AG1077" i="3"/>
  <c r="AH1077" i="3" s="1"/>
  <c r="AF1078" i="3"/>
  <c r="AK1077" i="3" l="1"/>
  <c r="AF1079" i="3"/>
  <c r="AI1078" i="3"/>
  <c r="AG1078" i="3"/>
  <c r="AH1078" i="3" s="1"/>
  <c r="AK1078" i="3" l="1"/>
  <c r="AF1080" i="3"/>
  <c r="AI1079" i="3"/>
  <c r="AG1079" i="3"/>
  <c r="AH1079" i="3" s="1"/>
  <c r="AK1079" i="3" l="1"/>
  <c r="AF1081" i="3"/>
  <c r="AI1080" i="3"/>
  <c r="AG1080" i="3"/>
  <c r="AH1080" i="3" s="1"/>
  <c r="AK1080" i="3" l="1"/>
  <c r="AF1082" i="3"/>
  <c r="AI1081" i="3"/>
  <c r="AG1081" i="3"/>
  <c r="AH1081" i="3" s="1"/>
  <c r="AK1081" i="3" l="1"/>
  <c r="AG1082" i="3"/>
  <c r="AH1082" i="3" s="1"/>
  <c r="AF1083" i="3"/>
  <c r="AI1082" i="3"/>
  <c r="AK1082" i="3" l="1"/>
  <c r="AF1084" i="3"/>
  <c r="AI1083" i="3"/>
  <c r="AG1083" i="3"/>
  <c r="AH1083" i="3" s="1"/>
  <c r="AK1083" i="3" l="1"/>
  <c r="AF1085" i="3"/>
  <c r="AI1084" i="3"/>
  <c r="AG1084" i="3"/>
  <c r="AH1084" i="3" s="1"/>
  <c r="AK1084" i="3" l="1"/>
  <c r="AF1086" i="3"/>
  <c r="AI1085" i="3"/>
  <c r="AG1085" i="3"/>
  <c r="AH1085" i="3" s="1"/>
  <c r="AK1085" i="3" l="1"/>
  <c r="AF1087" i="3"/>
  <c r="AG1086" i="3"/>
  <c r="AH1086" i="3" s="1"/>
  <c r="AI1086" i="3"/>
  <c r="AK1086" i="3" l="1"/>
  <c r="AF1088" i="3"/>
  <c r="AI1087" i="3"/>
  <c r="AG1087" i="3"/>
  <c r="AH1087" i="3" s="1"/>
  <c r="AK1087" i="3" l="1"/>
  <c r="AG1088" i="3"/>
  <c r="AH1088" i="3" s="1"/>
  <c r="AF1089" i="3"/>
  <c r="AI1088" i="3"/>
  <c r="AK1088" i="3" l="1"/>
  <c r="AF1090" i="3"/>
  <c r="AI1089" i="3"/>
  <c r="AG1089" i="3"/>
  <c r="AH1089" i="3" s="1"/>
  <c r="AK1089" i="3" l="1"/>
  <c r="AF1091" i="3"/>
  <c r="AG1090" i="3"/>
  <c r="AH1090" i="3" s="1"/>
  <c r="AI1090" i="3"/>
  <c r="AK1090" i="3" l="1"/>
  <c r="AF1092" i="3"/>
  <c r="AI1091" i="3"/>
  <c r="AG1091" i="3"/>
  <c r="AH1091" i="3" s="1"/>
  <c r="AK1091" i="3" l="1"/>
  <c r="AF1093" i="3"/>
  <c r="AG1092" i="3"/>
  <c r="AH1092" i="3" s="1"/>
  <c r="AI1092" i="3"/>
  <c r="AK1092" i="3" l="1"/>
  <c r="AI1093" i="3"/>
  <c r="AF1094" i="3"/>
  <c r="AG1093" i="3"/>
  <c r="AH1093" i="3" s="1"/>
  <c r="AK1093" i="3" l="1"/>
  <c r="AF1095" i="3"/>
  <c r="AG1094" i="3"/>
  <c r="AH1094" i="3" s="1"/>
  <c r="AI1094" i="3"/>
  <c r="AK1094" i="3" l="1"/>
  <c r="AF1096" i="3"/>
  <c r="AI1095" i="3"/>
  <c r="AG1095" i="3"/>
  <c r="AH1095" i="3" s="1"/>
  <c r="AK1095" i="3" l="1"/>
  <c r="AF1097" i="3"/>
  <c r="AG1096" i="3"/>
  <c r="AH1096" i="3" s="1"/>
  <c r="AI1096" i="3"/>
  <c r="AK1096" i="3" l="1"/>
  <c r="AF1098" i="3"/>
  <c r="AI1097" i="3"/>
  <c r="AG1097" i="3"/>
  <c r="AH1097" i="3" s="1"/>
  <c r="AK1097" i="3" l="1"/>
  <c r="AF1099" i="3"/>
  <c r="AG1098" i="3"/>
  <c r="AH1098" i="3" s="1"/>
  <c r="AI1098" i="3"/>
  <c r="AK1098" i="3" l="1"/>
  <c r="AG1099" i="3"/>
  <c r="AH1099" i="3" s="1"/>
  <c r="AF1100" i="3"/>
  <c r="AI1099" i="3"/>
  <c r="AK1099" i="3" l="1"/>
  <c r="AF1101" i="3"/>
  <c r="AG1100" i="3"/>
  <c r="AH1100" i="3" s="1"/>
  <c r="AI1100" i="3"/>
  <c r="AK1100" i="3" l="1"/>
  <c r="AF1102" i="3"/>
  <c r="AI1101" i="3"/>
  <c r="AG1101" i="3"/>
  <c r="AH1101" i="3" s="1"/>
  <c r="AK1101" i="3" l="1"/>
  <c r="AF1103" i="3"/>
  <c r="AG1102" i="3"/>
  <c r="AH1102" i="3" s="1"/>
  <c r="AI1102" i="3"/>
  <c r="AK1102" i="3" l="1"/>
  <c r="AF1104" i="3"/>
  <c r="AI1103" i="3"/>
  <c r="AG1103" i="3"/>
  <c r="AH1103" i="3" s="1"/>
  <c r="AK1103" i="3" l="1"/>
  <c r="AF1105" i="3"/>
  <c r="AG1104" i="3"/>
  <c r="AH1104" i="3" s="1"/>
  <c r="AI1104" i="3"/>
  <c r="AK1104" i="3" l="1"/>
  <c r="AF1106" i="3"/>
  <c r="AI1105" i="3"/>
  <c r="AG1105" i="3"/>
  <c r="AH1105" i="3" s="1"/>
  <c r="AK1105" i="3" l="1"/>
  <c r="AF1107" i="3"/>
  <c r="AI1106" i="3"/>
  <c r="AG1106" i="3"/>
  <c r="AH1106" i="3" s="1"/>
  <c r="AK1106" i="3" l="1"/>
  <c r="AF1108" i="3"/>
  <c r="AI1107" i="3"/>
  <c r="AG1107" i="3"/>
  <c r="AH1107" i="3" s="1"/>
  <c r="AK1107" i="3" l="1"/>
  <c r="AF1109" i="3"/>
  <c r="AI1108" i="3"/>
  <c r="AG1108" i="3"/>
  <c r="AH1108" i="3" s="1"/>
  <c r="AK1108" i="3" l="1"/>
  <c r="AI1109" i="3"/>
  <c r="AG1109" i="3"/>
  <c r="AH1109" i="3" s="1"/>
  <c r="AF1110" i="3"/>
  <c r="AK1109" i="3" l="1"/>
  <c r="AF1111" i="3"/>
  <c r="AI1110" i="3"/>
  <c r="AG1110" i="3"/>
  <c r="AH1110" i="3" s="1"/>
  <c r="AK1110" i="3" l="1"/>
  <c r="AF1112" i="3"/>
  <c r="AI1111" i="3"/>
  <c r="AG1111" i="3"/>
  <c r="AH1111" i="3" s="1"/>
  <c r="AK1111" i="3" l="1"/>
  <c r="AF1113" i="3"/>
  <c r="AI1112" i="3"/>
  <c r="AG1112" i="3"/>
  <c r="AH1112" i="3" s="1"/>
  <c r="AK1112" i="3" l="1"/>
  <c r="AF1114" i="3"/>
  <c r="AI1113" i="3"/>
  <c r="AG1113" i="3"/>
  <c r="AH1113" i="3" s="1"/>
  <c r="AK1113" i="3" l="1"/>
  <c r="AF1115" i="3"/>
  <c r="AI1114" i="3"/>
  <c r="AG1114" i="3"/>
  <c r="AH1114" i="3" s="1"/>
  <c r="AK1114" i="3" l="1"/>
  <c r="AG1115" i="3"/>
  <c r="AH1115" i="3" s="1"/>
  <c r="AF1116" i="3"/>
  <c r="AI1115" i="3"/>
  <c r="AK1115" i="3" l="1"/>
  <c r="AF1117" i="3"/>
  <c r="AI1116" i="3"/>
  <c r="AG1116" i="3"/>
  <c r="AH1116" i="3" s="1"/>
  <c r="AK1116" i="3" l="1"/>
  <c r="AG1117" i="3"/>
  <c r="AH1117" i="3" s="1"/>
  <c r="AF1118" i="3"/>
  <c r="AI1117" i="3"/>
  <c r="AK1117" i="3" l="1"/>
  <c r="AG1118" i="3"/>
  <c r="AH1118" i="3" s="1"/>
  <c r="AF1119" i="3"/>
  <c r="AI1118" i="3"/>
  <c r="AK1118" i="3" l="1"/>
  <c r="AF1120" i="3"/>
  <c r="AI1119" i="3"/>
  <c r="AG1119" i="3"/>
  <c r="AH1119" i="3" s="1"/>
  <c r="AK1119" i="3" l="1"/>
  <c r="AG1120" i="3"/>
  <c r="AH1120" i="3" s="1"/>
  <c r="AI1120" i="3"/>
  <c r="AF1121" i="3"/>
  <c r="AK1120" i="3" l="1"/>
  <c r="AF1122" i="3"/>
  <c r="AI1121" i="3"/>
  <c r="AG1121" i="3"/>
  <c r="AH1121" i="3" s="1"/>
  <c r="AK1121" i="3" l="1"/>
  <c r="AF1123" i="3"/>
  <c r="AI1122" i="3"/>
  <c r="AG1122" i="3"/>
  <c r="AH1122" i="3" s="1"/>
  <c r="AK1122" i="3" l="1"/>
  <c r="AF1124" i="3"/>
  <c r="AI1123" i="3"/>
  <c r="AG1123" i="3"/>
  <c r="AH1123" i="3" s="1"/>
  <c r="AK1123" i="3" l="1"/>
  <c r="AG1124" i="3"/>
  <c r="AH1124" i="3" s="1"/>
  <c r="AF1125" i="3"/>
  <c r="AI1124" i="3"/>
  <c r="AK1124" i="3" l="1"/>
  <c r="AI1125" i="3"/>
  <c r="AG1125" i="3"/>
  <c r="AH1125" i="3" s="1"/>
  <c r="AF1126" i="3"/>
  <c r="AK1125" i="3" l="1"/>
  <c r="AF1127" i="3"/>
  <c r="AI1126" i="3"/>
  <c r="AG1126" i="3"/>
  <c r="AH1126" i="3" s="1"/>
  <c r="AK1126" i="3" l="1"/>
  <c r="AF1128" i="3"/>
  <c r="AI1127" i="3"/>
  <c r="AG1127" i="3"/>
  <c r="AH1127" i="3" s="1"/>
  <c r="AK1127" i="3" l="1"/>
  <c r="AI1128" i="3"/>
  <c r="AG1128" i="3"/>
  <c r="AH1128" i="3" s="1"/>
  <c r="AF1129" i="3"/>
  <c r="AK1128" i="3" l="1"/>
  <c r="AF1130" i="3"/>
  <c r="AI1129" i="3"/>
  <c r="AG1129" i="3"/>
  <c r="AH1129" i="3" s="1"/>
  <c r="AK1129" i="3" l="1"/>
  <c r="AI1130" i="3"/>
  <c r="AG1130" i="3"/>
  <c r="AH1130" i="3" s="1"/>
  <c r="AF1131" i="3"/>
  <c r="AK1130" i="3" l="1"/>
  <c r="AG1131" i="3"/>
  <c r="AH1131" i="3" s="1"/>
  <c r="AF1132" i="3"/>
  <c r="AI1131" i="3"/>
  <c r="AK1131" i="3" l="1"/>
  <c r="AG1132" i="3"/>
  <c r="AH1132" i="3" s="1"/>
  <c r="AF1133" i="3"/>
  <c r="AI1132" i="3"/>
  <c r="AK1132" i="3" l="1"/>
  <c r="AF1134" i="3"/>
  <c r="AI1133" i="3"/>
  <c r="AG1133" i="3"/>
  <c r="AH1133" i="3" s="1"/>
  <c r="AK1133" i="3" l="1"/>
  <c r="AF1135" i="3"/>
  <c r="AI1134" i="3"/>
  <c r="AG1134" i="3"/>
  <c r="AH1134" i="3" s="1"/>
  <c r="AK1134" i="3" l="1"/>
  <c r="AF1136" i="3"/>
  <c r="AI1135" i="3"/>
  <c r="AG1135" i="3"/>
  <c r="AH1135" i="3" s="1"/>
  <c r="AK1135" i="3" l="1"/>
  <c r="AG1136" i="3"/>
  <c r="AH1136" i="3" s="1"/>
  <c r="AI1136" i="3"/>
  <c r="AF1137" i="3"/>
  <c r="AK1136" i="3" l="1"/>
  <c r="AF1138" i="3"/>
  <c r="AI1137" i="3"/>
  <c r="AG1137" i="3"/>
  <c r="AH1137" i="3" s="1"/>
  <c r="AK1137" i="3" l="1"/>
  <c r="AF1139" i="3"/>
  <c r="AI1138" i="3"/>
  <c r="AG1138" i="3"/>
  <c r="AH1138" i="3" s="1"/>
  <c r="AK1138" i="3" l="1"/>
  <c r="AF1140" i="3"/>
  <c r="AI1139" i="3"/>
  <c r="AG1139" i="3"/>
  <c r="AH1139" i="3" s="1"/>
  <c r="AK1139" i="3" l="1"/>
  <c r="AF1141" i="3"/>
  <c r="AI1140" i="3"/>
  <c r="AG1140" i="3"/>
  <c r="AH1140" i="3" s="1"/>
  <c r="AK1140" i="3" l="1"/>
  <c r="AI1141" i="3"/>
  <c r="AG1141" i="3"/>
  <c r="AH1141" i="3" s="1"/>
  <c r="AF1142" i="3"/>
  <c r="AK1141" i="3" l="1"/>
  <c r="AF1143" i="3"/>
  <c r="AI1142" i="3"/>
  <c r="AG1142" i="3"/>
  <c r="AH1142" i="3" s="1"/>
  <c r="AK1142" i="3" l="1"/>
  <c r="AF1144" i="3"/>
  <c r="AI1143" i="3"/>
  <c r="AG1143" i="3"/>
  <c r="AH1143" i="3" s="1"/>
  <c r="AK1143" i="3" l="1"/>
  <c r="AF1145" i="3"/>
  <c r="AI1144" i="3"/>
  <c r="AG1144" i="3"/>
  <c r="AH1144" i="3" s="1"/>
  <c r="AK1144" i="3" l="1"/>
  <c r="AF1146" i="3"/>
  <c r="AI1145" i="3"/>
  <c r="AG1145" i="3"/>
  <c r="AH1145" i="3" s="1"/>
  <c r="AK1145" i="3" l="1"/>
  <c r="AF1147" i="3"/>
  <c r="AI1146" i="3"/>
  <c r="AG1146" i="3"/>
  <c r="AH1146" i="3" s="1"/>
  <c r="AK1146" i="3" l="1"/>
  <c r="AF1148" i="3"/>
  <c r="AG1147" i="3"/>
  <c r="AH1147" i="3" s="1"/>
  <c r="AI1147" i="3"/>
  <c r="AK1147" i="3" l="1"/>
  <c r="AG1148" i="3"/>
  <c r="AH1148" i="3" s="1"/>
  <c r="AF1149" i="3"/>
  <c r="AI1148" i="3"/>
  <c r="AK1148" i="3" l="1"/>
  <c r="AG1149" i="3"/>
  <c r="AH1149" i="3" s="1"/>
  <c r="AF1150" i="3"/>
  <c r="AI1149" i="3"/>
  <c r="AK1149" i="3" l="1"/>
  <c r="AF1151" i="3"/>
  <c r="AI1150" i="3"/>
  <c r="AG1150" i="3"/>
  <c r="AH1150" i="3" s="1"/>
  <c r="AK1150" i="3" l="1"/>
  <c r="AI1151" i="3"/>
  <c r="AF1152" i="3"/>
  <c r="AG1151" i="3"/>
  <c r="AH1151" i="3" s="1"/>
  <c r="AK1151" i="3" l="1"/>
  <c r="AG1152" i="3"/>
  <c r="AH1152" i="3" s="1"/>
  <c r="AI1152" i="3"/>
  <c r="AF1153" i="3"/>
  <c r="AK1152" i="3" l="1"/>
  <c r="AF1154" i="3"/>
  <c r="AI1153" i="3"/>
  <c r="AG1153" i="3"/>
  <c r="AH1153" i="3" s="1"/>
  <c r="AK1153" i="3" l="1"/>
  <c r="AF1155" i="3"/>
  <c r="AI1154" i="3"/>
  <c r="AG1154" i="3"/>
  <c r="AH1154" i="3" s="1"/>
  <c r="AK1154" i="3" l="1"/>
  <c r="AF1156" i="3"/>
  <c r="AI1155" i="3"/>
  <c r="AG1155" i="3"/>
  <c r="AH1155" i="3" s="1"/>
  <c r="AK1155" i="3" l="1"/>
  <c r="AF1157" i="3"/>
  <c r="AI1156" i="3"/>
  <c r="AG1156" i="3"/>
  <c r="AH1156" i="3" s="1"/>
  <c r="AK1156" i="3" l="1"/>
  <c r="AF1158" i="3"/>
  <c r="AG1157" i="3"/>
  <c r="AH1157" i="3" s="1"/>
  <c r="AI1157" i="3"/>
  <c r="AK1157" i="3" l="1"/>
  <c r="AG1158" i="3"/>
  <c r="AH1158" i="3" s="1"/>
  <c r="AI1158" i="3"/>
  <c r="AF1159" i="3"/>
  <c r="AK1158" i="3" l="1"/>
  <c r="AF1160" i="3"/>
  <c r="AI1159" i="3"/>
  <c r="AG1159" i="3"/>
  <c r="AH1159" i="3" s="1"/>
  <c r="AK1159" i="3" l="1"/>
  <c r="AG1160" i="3"/>
  <c r="AH1160" i="3" s="1"/>
  <c r="AF1161" i="3"/>
  <c r="AI1160" i="3"/>
  <c r="AK1160" i="3" l="1"/>
  <c r="AF1162" i="3"/>
  <c r="AI1161" i="3"/>
  <c r="AG1161" i="3"/>
  <c r="AH1161" i="3" s="1"/>
  <c r="AK1161" i="3" l="1"/>
  <c r="AI1162" i="3"/>
  <c r="AG1162" i="3"/>
  <c r="AH1162" i="3" s="1"/>
  <c r="AF1163" i="3"/>
  <c r="AK1162" i="3" l="1"/>
  <c r="AG1163" i="3"/>
  <c r="AH1163" i="3" s="1"/>
  <c r="AF1164" i="3"/>
  <c r="AI1163" i="3"/>
  <c r="AK1163" i="3" l="1"/>
  <c r="AI1164" i="3"/>
  <c r="AG1164" i="3"/>
  <c r="AH1164" i="3" s="1"/>
  <c r="AF1165" i="3"/>
  <c r="AK1164" i="3" l="1"/>
  <c r="AI1165" i="3"/>
  <c r="AG1165" i="3"/>
  <c r="AH1165" i="3" s="1"/>
  <c r="AF1166" i="3"/>
  <c r="AK1165" i="3" l="1"/>
  <c r="AI1166" i="3"/>
  <c r="AG1166" i="3"/>
  <c r="AH1166" i="3" s="1"/>
  <c r="AF1167" i="3"/>
  <c r="AK1166" i="3" l="1"/>
  <c r="AI1167" i="3"/>
  <c r="AG1167" i="3"/>
  <c r="AH1167" i="3" s="1"/>
  <c r="AF1168" i="3"/>
  <c r="AK1167" i="3" l="1"/>
  <c r="AI1168" i="3"/>
  <c r="AF1169" i="3"/>
  <c r="AG1168" i="3"/>
  <c r="AH1168" i="3" s="1"/>
  <c r="AK1168" i="3" l="1"/>
  <c r="AI1169" i="3"/>
  <c r="AG1169" i="3"/>
  <c r="AH1169" i="3" s="1"/>
  <c r="AF1170" i="3"/>
  <c r="AK1169" i="3" l="1"/>
  <c r="AI1170" i="3"/>
  <c r="AG1170" i="3"/>
  <c r="AH1170" i="3" s="1"/>
  <c r="AF1171" i="3"/>
  <c r="AK1170" i="3" l="1"/>
  <c r="AI1171" i="3"/>
  <c r="AG1171" i="3"/>
  <c r="AH1171" i="3" s="1"/>
  <c r="AF1172" i="3"/>
  <c r="AK1171" i="3" l="1"/>
  <c r="AI1172" i="3"/>
  <c r="AG1172" i="3"/>
  <c r="AH1172" i="3" s="1"/>
  <c r="AF1173" i="3"/>
  <c r="AK1172" i="3" l="1"/>
  <c r="AG1173" i="3"/>
  <c r="AH1173" i="3" s="1"/>
  <c r="AF1174" i="3"/>
  <c r="AI1173" i="3"/>
  <c r="AK1173" i="3" l="1"/>
  <c r="AF1175" i="3"/>
  <c r="AI1174" i="3"/>
  <c r="AG1174" i="3"/>
  <c r="AH1174" i="3" s="1"/>
  <c r="AK1174" i="3" l="1"/>
  <c r="AI1175" i="3"/>
  <c r="AG1175" i="3"/>
  <c r="AH1175" i="3" s="1"/>
  <c r="AF1176" i="3"/>
  <c r="AK1175" i="3" l="1"/>
  <c r="AI1176" i="3"/>
  <c r="AF1177" i="3"/>
  <c r="AG1176" i="3"/>
  <c r="AH1176" i="3" s="1"/>
  <c r="AK1176" i="3" l="1"/>
  <c r="AI1177" i="3"/>
  <c r="AG1177" i="3"/>
  <c r="AH1177" i="3" s="1"/>
  <c r="AF1178" i="3"/>
  <c r="AK1177" i="3" l="1"/>
  <c r="AI1178" i="3"/>
  <c r="AG1178" i="3"/>
  <c r="AH1178" i="3" s="1"/>
  <c r="AF1179" i="3"/>
  <c r="AK1178" i="3" l="1"/>
  <c r="AI1179" i="3"/>
  <c r="AF1180" i="3"/>
  <c r="AG1179" i="3"/>
  <c r="AH1179" i="3" s="1"/>
  <c r="AK1179" i="3" l="1"/>
  <c r="AI1180" i="3"/>
  <c r="AG1180" i="3"/>
  <c r="AH1180" i="3" s="1"/>
  <c r="AF1181" i="3"/>
  <c r="AK1180" i="3" l="1"/>
  <c r="AI1181" i="3"/>
  <c r="AG1181" i="3"/>
  <c r="AH1181" i="3" s="1"/>
  <c r="AF1182" i="3"/>
  <c r="AK1181" i="3" l="1"/>
  <c r="AI1182" i="3"/>
  <c r="AG1182" i="3"/>
  <c r="AH1182" i="3" s="1"/>
  <c r="AF1183" i="3"/>
  <c r="AK1182" i="3" l="1"/>
  <c r="AI1183" i="3"/>
  <c r="AG1183" i="3"/>
  <c r="AH1183" i="3" s="1"/>
  <c r="AF1184" i="3"/>
  <c r="AK1183" i="3" l="1"/>
  <c r="AF1185" i="3"/>
  <c r="AI1184" i="3"/>
  <c r="AG1184" i="3"/>
  <c r="AH1184" i="3" s="1"/>
  <c r="AK1184" i="3" l="1"/>
  <c r="AI1185" i="3"/>
  <c r="AG1185" i="3"/>
  <c r="AH1185" i="3" s="1"/>
  <c r="AF1186" i="3"/>
  <c r="AK1185" i="3" l="1"/>
  <c r="AI1186" i="3"/>
  <c r="AG1186" i="3"/>
  <c r="AH1186" i="3" s="1"/>
  <c r="AF1187" i="3"/>
  <c r="AK1186" i="3" l="1"/>
  <c r="AI1187" i="3"/>
  <c r="AG1187" i="3"/>
  <c r="AH1187" i="3" s="1"/>
  <c r="AF1188" i="3"/>
  <c r="AK1187" i="3" l="1"/>
  <c r="AI1188" i="3"/>
  <c r="AG1188" i="3"/>
  <c r="AH1188" i="3" s="1"/>
  <c r="AF1189" i="3"/>
  <c r="AK1188" i="3" l="1"/>
  <c r="AG1189" i="3"/>
  <c r="AH1189" i="3" s="1"/>
  <c r="AF1190" i="3"/>
  <c r="AI1189" i="3"/>
  <c r="AK1189" i="3" l="1"/>
  <c r="AF1191" i="3"/>
  <c r="AI1190" i="3"/>
  <c r="AG1190" i="3"/>
  <c r="AH1190" i="3" s="1"/>
  <c r="AK1190" i="3" l="1"/>
  <c r="AI1191" i="3"/>
  <c r="AG1191" i="3"/>
  <c r="AH1191" i="3" s="1"/>
  <c r="AF1192" i="3"/>
  <c r="AK1191" i="3" l="1"/>
  <c r="AI1192" i="3"/>
  <c r="AG1192" i="3"/>
  <c r="AH1192" i="3" s="1"/>
  <c r="AF1193" i="3"/>
  <c r="AK1192" i="3" l="1"/>
  <c r="AI1193" i="3"/>
  <c r="AG1193" i="3"/>
  <c r="AH1193" i="3" s="1"/>
  <c r="AF1194" i="3"/>
  <c r="AK1193" i="3" l="1"/>
  <c r="AI1194" i="3"/>
  <c r="AG1194" i="3"/>
  <c r="AH1194" i="3" s="1"/>
  <c r="AF1195" i="3"/>
  <c r="AK1194" i="3" l="1"/>
  <c r="AF1196" i="3"/>
  <c r="AG1195" i="3"/>
  <c r="AH1195" i="3" s="1"/>
  <c r="AI1195" i="3"/>
  <c r="AK1195" i="3" l="1"/>
  <c r="AI1196" i="3"/>
  <c r="AF1197" i="3"/>
  <c r="AG1196" i="3"/>
  <c r="AH1196" i="3" s="1"/>
  <c r="AK1196" i="3" l="1"/>
  <c r="AI1197" i="3"/>
  <c r="AG1197" i="3"/>
  <c r="AH1197" i="3" s="1"/>
  <c r="AF1198" i="3"/>
  <c r="AK1197" i="3" l="1"/>
  <c r="AI1198" i="3"/>
  <c r="AG1198" i="3"/>
  <c r="AH1198" i="3" s="1"/>
  <c r="AF1199" i="3"/>
  <c r="AK1198" i="3" l="1"/>
  <c r="AI1199" i="3"/>
  <c r="AG1199" i="3"/>
  <c r="AH1199" i="3" s="1"/>
  <c r="AF1200" i="3"/>
  <c r="AK1199" i="3" l="1"/>
  <c r="AI1200" i="3"/>
  <c r="AF1201" i="3"/>
  <c r="AG1200" i="3"/>
  <c r="AH1200" i="3" s="1"/>
  <c r="AK1200" i="3" l="1"/>
  <c r="AI1201" i="3"/>
  <c r="AG1201" i="3"/>
  <c r="AH1201" i="3" s="1"/>
  <c r="AF1202" i="3"/>
  <c r="AK1201" i="3" l="1"/>
  <c r="AI1202" i="3"/>
  <c r="AG1202" i="3"/>
  <c r="AH1202" i="3" s="1"/>
  <c r="AF1203" i="3"/>
  <c r="AK1202" i="3" l="1"/>
  <c r="AI1203" i="3"/>
  <c r="AG1203" i="3"/>
  <c r="AH1203" i="3" s="1"/>
  <c r="AF1204" i="3"/>
  <c r="AK1203" i="3" l="1"/>
  <c r="AI1204" i="3"/>
  <c r="AG1204" i="3"/>
  <c r="AH1204" i="3" s="1"/>
  <c r="AF1205" i="3"/>
  <c r="AK1204" i="3" l="1"/>
  <c r="AG1205" i="3"/>
  <c r="AH1205" i="3" s="1"/>
  <c r="AF1206" i="3"/>
  <c r="AI1205" i="3"/>
  <c r="AK1205" i="3" l="1"/>
  <c r="AF1207" i="3"/>
  <c r="AI1206" i="3"/>
  <c r="AG1206" i="3"/>
  <c r="AH1206" i="3" s="1"/>
  <c r="AK1206" i="3" l="1"/>
  <c r="AI1207" i="3"/>
  <c r="AG1207" i="3"/>
  <c r="AH1207" i="3" s="1"/>
  <c r="AF1208" i="3"/>
  <c r="AK1207" i="3" l="1"/>
  <c r="AI1208" i="3"/>
  <c r="AG1208" i="3"/>
  <c r="AH1208" i="3" s="1"/>
  <c r="AF1209" i="3"/>
  <c r="AK1208" i="3" l="1"/>
  <c r="AI1209" i="3"/>
  <c r="AG1209" i="3"/>
  <c r="AH1209" i="3" s="1"/>
  <c r="AF1210" i="3"/>
  <c r="AK1209" i="3" l="1"/>
  <c r="AI1210" i="3"/>
  <c r="AG1210" i="3"/>
  <c r="AH1210" i="3" s="1"/>
  <c r="AF1211" i="3"/>
  <c r="AK1210" i="3" l="1"/>
  <c r="AI1211" i="3"/>
  <c r="AF1212" i="3"/>
  <c r="AG1211" i="3"/>
  <c r="AH1211" i="3" s="1"/>
  <c r="AK1211" i="3" l="1"/>
  <c r="AI1212" i="3"/>
  <c r="AG1212" i="3"/>
  <c r="AH1212" i="3" s="1"/>
  <c r="AF1213" i="3"/>
  <c r="AK1212" i="3" l="1"/>
  <c r="AI1213" i="3"/>
  <c r="AG1213" i="3"/>
  <c r="AH1213" i="3" s="1"/>
  <c r="AF1214" i="3"/>
  <c r="AK1213" i="3" l="1"/>
  <c r="AI1214" i="3"/>
  <c r="AG1214" i="3"/>
  <c r="AH1214" i="3" s="1"/>
  <c r="AF1215" i="3"/>
  <c r="AK1214" i="3" l="1"/>
  <c r="AI1215" i="3"/>
  <c r="AG1215" i="3"/>
  <c r="AH1215" i="3" s="1"/>
  <c r="AF1216" i="3"/>
  <c r="AK1215" i="3" l="1"/>
  <c r="AI1216" i="3"/>
  <c r="AF1217" i="3"/>
  <c r="AG1216" i="3"/>
  <c r="AH1216" i="3" s="1"/>
  <c r="AK1216" i="3" l="1"/>
  <c r="AI1217" i="3"/>
  <c r="AG1217" i="3"/>
  <c r="AH1217" i="3" s="1"/>
  <c r="AF1218" i="3"/>
  <c r="AK1217" i="3" l="1"/>
  <c r="AI1218" i="3"/>
  <c r="AG1218" i="3"/>
  <c r="AH1218" i="3" s="1"/>
  <c r="AF1219" i="3"/>
  <c r="AK1218" i="3" l="1"/>
  <c r="AI1219" i="3"/>
  <c r="AG1219" i="3"/>
  <c r="AH1219" i="3" s="1"/>
  <c r="AF1220" i="3"/>
  <c r="AK1219" i="3" l="1"/>
  <c r="AI1220" i="3"/>
  <c r="AG1220" i="3"/>
  <c r="AH1220" i="3" s="1"/>
  <c r="AF1221" i="3"/>
  <c r="AK1220" i="3" l="1"/>
  <c r="AG1221" i="3"/>
  <c r="AH1221" i="3" s="1"/>
  <c r="AF1222" i="3"/>
  <c r="AI1221" i="3"/>
  <c r="AK1221" i="3" l="1"/>
  <c r="AI1222" i="3"/>
  <c r="AG1222" i="3"/>
  <c r="AH1222" i="3" s="1"/>
  <c r="AF1223" i="3"/>
  <c r="AK1222" i="3" l="1"/>
  <c r="AI1223" i="3"/>
  <c r="AG1223" i="3"/>
  <c r="AH1223" i="3" s="1"/>
  <c r="AF1224" i="3"/>
  <c r="AK1223" i="3" l="1"/>
  <c r="AI1224" i="3"/>
  <c r="AG1224" i="3"/>
  <c r="AH1224" i="3" s="1"/>
  <c r="AF1225" i="3"/>
  <c r="AK1224" i="3" l="1"/>
  <c r="AI1225" i="3"/>
  <c r="AG1225" i="3"/>
  <c r="AH1225" i="3" s="1"/>
  <c r="AF1226" i="3"/>
  <c r="AK1225" i="3" l="1"/>
  <c r="AI1226" i="3"/>
  <c r="AG1226" i="3"/>
  <c r="AH1226" i="3" s="1"/>
  <c r="AF1227" i="3"/>
  <c r="AK1226" i="3" l="1"/>
  <c r="AI1227" i="3"/>
  <c r="AG1227" i="3"/>
  <c r="AH1227" i="3" s="1"/>
  <c r="AF1228" i="3"/>
  <c r="AK1227" i="3" l="1"/>
  <c r="AI1228" i="3"/>
  <c r="AG1228" i="3"/>
  <c r="AH1228" i="3" s="1"/>
  <c r="AF1229" i="3"/>
  <c r="AK1228" i="3" l="1"/>
  <c r="AI1229" i="3"/>
  <c r="AG1229" i="3"/>
  <c r="AH1229" i="3" s="1"/>
  <c r="AF1230" i="3"/>
  <c r="AK1229" i="3" l="1"/>
  <c r="AI1230" i="3"/>
  <c r="AG1230" i="3"/>
  <c r="AH1230" i="3" s="1"/>
  <c r="AF1231" i="3"/>
  <c r="AK1230" i="3" l="1"/>
  <c r="AI1231" i="3"/>
  <c r="AG1231" i="3"/>
  <c r="AH1231" i="3" s="1"/>
  <c r="AF1232" i="3"/>
  <c r="AK1231" i="3" l="1"/>
  <c r="AI1232" i="3"/>
  <c r="AF1233" i="3"/>
  <c r="AG1232" i="3"/>
  <c r="AH1232" i="3" s="1"/>
  <c r="AK1232" i="3" l="1"/>
  <c r="AI1233" i="3"/>
  <c r="AG1233" i="3"/>
  <c r="AH1233" i="3" s="1"/>
  <c r="AF1234" i="3"/>
  <c r="AK1233" i="3" l="1"/>
  <c r="AI1234" i="3"/>
  <c r="AG1234" i="3"/>
  <c r="AH1234" i="3" s="1"/>
  <c r="AF1235" i="3"/>
  <c r="AK1234" i="3" l="1"/>
  <c r="AI1235" i="3"/>
  <c r="AG1235" i="3"/>
  <c r="AH1235" i="3" s="1"/>
  <c r="AF1236" i="3"/>
  <c r="AK1235" i="3" l="1"/>
  <c r="AI1236" i="3"/>
  <c r="AG1236" i="3"/>
  <c r="AH1236" i="3" s="1"/>
  <c r="AF1237" i="3"/>
  <c r="AK1236" i="3" l="1"/>
  <c r="AF1238" i="3"/>
  <c r="AG1237" i="3"/>
  <c r="AH1237" i="3" s="1"/>
  <c r="AI1237" i="3"/>
  <c r="AK1237" i="3" l="1"/>
  <c r="AI1238" i="3"/>
  <c r="AG1238" i="3"/>
  <c r="AH1238" i="3" s="1"/>
  <c r="AF1239" i="3"/>
  <c r="AK1238" i="3" l="1"/>
  <c r="AI1239" i="3"/>
  <c r="AG1239" i="3"/>
  <c r="AH1239" i="3" s="1"/>
  <c r="AF1240" i="3"/>
  <c r="AK1239" i="3" l="1"/>
  <c r="AI1240" i="3"/>
  <c r="AG1240" i="3"/>
  <c r="AH1240" i="3" s="1"/>
  <c r="AF1241" i="3"/>
  <c r="AK1240" i="3" l="1"/>
  <c r="AI1241" i="3"/>
  <c r="AG1241" i="3"/>
  <c r="AH1241" i="3" s="1"/>
  <c r="AF1242" i="3"/>
  <c r="AK1241" i="3" l="1"/>
  <c r="AI1242" i="3"/>
  <c r="AG1242" i="3"/>
  <c r="AH1242" i="3" s="1"/>
  <c r="AF1243" i="3"/>
  <c r="AK1242" i="3" l="1"/>
  <c r="AI1243" i="3"/>
  <c r="AF1244" i="3"/>
  <c r="AG1243" i="3"/>
  <c r="AH1243" i="3" s="1"/>
  <c r="AK1243" i="3" l="1"/>
  <c r="AI1244" i="3"/>
  <c r="AG1244" i="3"/>
  <c r="AH1244" i="3" s="1"/>
  <c r="AF1245" i="3"/>
  <c r="AK1244" i="3" l="1"/>
  <c r="AI1245" i="3"/>
  <c r="AG1245" i="3"/>
  <c r="AH1245" i="3" s="1"/>
  <c r="AF1246" i="3"/>
  <c r="AK1245" i="3" l="1"/>
  <c r="AI1246" i="3"/>
  <c r="AG1246" i="3"/>
  <c r="AH1246" i="3" s="1"/>
  <c r="AF1247" i="3"/>
  <c r="AK1246" i="3" l="1"/>
  <c r="AI1247" i="3"/>
  <c r="AG1247" i="3"/>
  <c r="AH1247" i="3" s="1"/>
  <c r="AF1248" i="3"/>
  <c r="AK1247" i="3" l="1"/>
  <c r="AI1248" i="3"/>
  <c r="AF1249" i="3"/>
  <c r="AG1248" i="3"/>
  <c r="AH1248" i="3" s="1"/>
  <c r="AK1248" i="3" l="1"/>
  <c r="AI1249" i="3"/>
  <c r="AG1249" i="3"/>
  <c r="AH1249" i="3" s="1"/>
  <c r="AF1250" i="3"/>
  <c r="AK1249" i="3" l="1"/>
  <c r="AI1250" i="3"/>
  <c r="AG1250" i="3"/>
  <c r="AH1250" i="3" s="1"/>
  <c r="AF1251" i="3"/>
  <c r="AK1250" i="3" l="1"/>
  <c r="AI1251" i="3"/>
  <c r="AG1251" i="3"/>
  <c r="AH1251" i="3" s="1"/>
  <c r="AF1252" i="3"/>
  <c r="AK1251" i="3" l="1"/>
  <c r="AI1252" i="3"/>
  <c r="AG1252" i="3"/>
  <c r="AH1252" i="3" s="1"/>
  <c r="AF1253" i="3"/>
  <c r="AK1252" i="3" l="1"/>
  <c r="AG1253" i="3"/>
  <c r="AH1253" i="3" s="1"/>
  <c r="AF1254" i="3"/>
  <c r="AI1253" i="3"/>
  <c r="AK1253" i="3" l="1"/>
  <c r="AF1255" i="3"/>
  <c r="AI1254" i="3"/>
  <c r="AG1254" i="3"/>
  <c r="AH1254" i="3" s="1"/>
  <c r="AI1255" i="3" l="1"/>
  <c r="AG1255" i="3"/>
  <c r="AH1255" i="3" s="1"/>
  <c r="AF1256" i="3"/>
  <c r="AI1256" i="3" l="1"/>
  <c r="AG1256" i="3"/>
  <c r="AH1256" i="3" s="1"/>
  <c r="AF1257" i="3"/>
  <c r="AI1257" i="3" l="1"/>
  <c r="AG1257" i="3"/>
  <c r="AH1257" i="3" s="1"/>
  <c r="AF1258" i="3"/>
  <c r="AI1258" i="3" l="1"/>
  <c r="AG1258" i="3"/>
  <c r="AH1258" i="3" s="1"/>
  <c r="AF1259" i="3"/>
  <c r="AF1260" i="3" l="1"/>
  <c r="AI1259" i="3"/>
  <c r="AG1259" i="3"/>
  <c r="AH1259" i="3" s="1"/>
  <c r="AI1260" i="3" l="1"/>
  <c r="AG1260" i="3"/>
  <c r="AH1260" i="3" s="1"/>
  <c r="AF1261" i="3"/>
  <c r="AI1261" i="3" l="1"/>
  <c r="AG1261" i="3"/>
  <c r="AH1261" i="3" s="1"/>
  <c r="AF1262" i="3"/>
  <c r="AI1262" i="3" l="1"/>
  <c r="AG1262" i="3"/>
  <c r="AH1262" i="3" s="1"/>
  <c r="AF1263" i="3"/>
  <c r="AI1263" i="3" l="1"/>
  <c r="AG1263" i="3"/>
  <c r="AH1263" i="3" s="1"/>
  <c r="AF1264" i="3"/>
  <c r="AF1265" i="3" l="1"/>
  <c r="AI1264" i="3"/>
  <c r="AG1264" i="3"/>
  <c r="AH1264" i="3" s="1"/>
  <c r="AI1265" i="3" l="1"/>
  <c r="AG1265" i="3"/>
  <c r="AH1265" i="3" s="1"/>
  <c r="AF1266" i="3"/>
  <c r="AI1266" i="3" l="1"/>
  <c r="AG1266" i="3"/>
  <c r="AH1266" i="3" s="1"/>
  <c r="AF1267" i="3"/>
  <c r="AI1267" i="3" l="1"/>
  <c r="AG1267" i="3"/>
  <c r="AH1267" i="3" s="1"/>
  <c r="AF1268" i="3"/>
  <c r="AI1268" i="3" l="1"/>
  <c r="AG1268" i="3"/>
  <c r="AH1268" i="3" s="1"/>
  <c r="AF1269" i="3"/>
  <c r="AG1269" i="3" l="1"/>
  <c r="AH1269" i="3" s="1"/>
  <c r="AF1270" i="3"/>
  <c r="AI1269" i="3"/>
  <c r="AI1270" i="3" l="1"/>
  <c r="AG1270" i="3"/>
  <c r="AH1270" i="3" s="1"/>
  <c r="AF1271" i="3"/>
  <c r="AI1271" i="3" l="1"/>
  <c r="AG1271" i="3"/>
  <c r="AH1271" i="3" s="1"/>
  <c r="AF1272" i="3"/>
  <c r="AI1272" i="3" l="1"/>
  <c r="AG1272" i="3"/>
  <c r="AH1272" i="3" s="1"/>
  <c r="AF1273" i="3"/>
  <c r="AI1273" i="3" l="1"/>
  <c r="AF1274" i="3"/>
  <c r="AG1273" i="3"/>
  <c r="AH1273" i="3" s="1"/>
  <c r="AI1274" i="3" l="1"/>
  <c r="AG1274" i="3"/>
  <c r="AH1274" i="3" s="1"/>
  <c r="AF1275" i="3"/>
  <c r="AI1275" i="3" l="1"/>
  <c r="AG1275" i="3"/>
  <c r="AH1275" i="3" s="1"/>
  <c r="AF1276" i="3"/>
  <c r="AI1276" i="3" l="1"/>
  <c r="AG1276" i="3"/>
  <c r="AH1276" i="3" s="1"/>
  <c r="AF1277" i="3"/>
  <c r="AI1277" i="3" l="1"/>
  <c r="AG1277" i="3"/>
  <c r="AH1277" i="3" s="1"/>
  <c r="AF1278" i="3"/>
  <c r="AI1278" i="3" l="1"/>
  <c r="AG1278" i="3"/>
  <c r="AH1278" i="3" s="1"/>
  <c r="AF1279" i="3"/>
  <c r="AI1279" i="3" l="1"/>
  <c r="AG1279" i="3"/>
  <c r="AH1279" i="3" s="1"/>
  <c r="AF1280" i="3"/>
  <c r="AF1281" i="3" l="1"/>
  <c r="AI1280" i="3"/>
  <c r="AG1280" i="3"/>
  <c r="AH1280" i="3" s="1"/>
  <c r="AI1281" i="3" l="1"/>
  <c r="AG1281" i="3"/>
  <c r="AH1281" i="3" s="1"/>
  <c r="AF1282" i="3"/>
  <c r="AI1282" i="3" l="1"/>
  <c r="AG1282" i="3"/>
  <c r="AH1282" i="3" s="1"/>
  <c r="AF1283" i="3"/>
  <c r="AI1283" i="3" l="1"/>
  <c r="AG1283" i="3"/>
  <c r="AH1283" i="3" s="1"/>
  <c r="AF1284" i="3"/>
  <c r="AI1284" i="3" l="1"/>
  <c r="AG1284" i="3"/>
  <c r="AH1284" i="3" s="1"/>
  <c r="AF1285" i="3"/>
  <c r="AG1285" i="3" l="1"/>
  <c r="AH1285" i="3" s="1"/>
  <c r="AF1286" i="3"/>
  <c r="AI1285" i="3"/>
  <c r="AF1287" i="3" l="1"/>
  <c r="AI1286" i="3"/>
  <c r="AG1286" i="3"/>
  <c r="AH1286" i="3" s="1"/>
  <c r="AI1287" i="3" l="1"/>
  <c r="AG1287" i="3"/>
  <c r="AH1287" i="3" s="1"/>
  <c r="AF1288" i="3"/>
  <c r="AI1288" i="3" l="1"/>
  <c r="AG1288" i="3"/>
  <c r="AH1288" i="3" s="1"/>
  <c r="AF1289" i="3"/>
  <c r="AI1289" i="3" l="1"/>
  <c r="AG1289" i="3"/>
  <c r="AH1289" i="3" s="1"/>
  <c r="AF1290" i="3"/>
  <c r="AI1290" i="3" l="1"/>
  <c r="AG1290" i="3"/>
  <c r="AH1290" i="3" s="1"/>
  <c r="AF1291" i="3"/>
  <c r="AG1291" i="3" l="1"/>
  <c r="AH1291" i="3" s="1"/>
  <c r="AF1292" i="3"/>
  <c r="AI1291" i="3"/>
  <c r="AI1292" i="3" l="1"/>
  <c r="AG1292" i="3"/>
  <c r="AH1292" i="3" s="1"/>
  <c r="AF1293" i="3"/>
  <c r="AI1293" i="3" l="1"/>
  <c r="AG1293" i="3"/>
  <c r="AH1293" i="3" s="1"/>
  <c r="AF1294" i="3"/>
  <c r="AI1294" i="3" l="1"/>
  <c r="AG1294" i="3"/>
  <c r="AH1294" i="3" s="1"/>
  <c r="AF1295" i="3"/>
  <c r="AI1295" i="3" l="1"/>
  <c r="AG1295" i="3"/>
  <c r="AH1295" i="3" s="1"/>
  <c r="AF1296" i="3"/>
  <c r="AI1296" i="3" l="1"/>
  <c r="AF1297" i="3"/>
  <c r="AG1296" i="3"/>
  <c r="AH1296" i="3" s="1"/>
  <c r="AI1297" i="3" l="1"/>
  <c r="AG1297" i="3"/>
  <c r="AH1297" i="3" s="1"/>
  <c r="AF1298" i="3"/>
  <c r="AI1298" i="3" l="1"/>
  <c r="AG1298" i="3"/>
  <c r="AH1298" i="3" s="1"/>
  <c r="AF1299" i="3"/>
  <c r="AI1299" i="3" l="1"/>
  <c r="AG1299" i="3"/>
  <c r="AH1299" i="3" s="1"/>
  <c r="AF1300" i="3"/>
  <c r="AG1300" i="3" l="1"/>
  <c r="AH1300" i="3" s="1"/>
  <c r="AF1301" i="3"/>
  <c r="AI1300" i="3"/>
  <c r="AG1301" i="3" l="1"/>
  <c r="AH1301" i="3" s="1"/>
  <c r="AF1302" i="3"/>
  <c r="AI1301" i="3"/>
  <c r="AF1303" i="3" l="1"/>
  <c r="AI1302" i="3"/>
  <c r="AG1302" i="3"/>
  <c r="AH1302" i="3" s="1"/>
  <c r="AI1303" i="3" l="1"/>
  <c r="AG1303" i="3"/>
  <c r="AH1303" i="3" s="1"/>
  <c r="AF1304" i="3"/>
  <c r="AI1304" i="3" l="1"/>
  <c r="AG1304" i="3"/>
  <c r="AH1304" i="3" s="1"/>
  <c r="AF1305" i="3"/>
  <c r="AI1305" i="3" l="1"/>
  <c r="AG1305" i="3"/>
  <c r="AH1305" i="3" s="1"/>
  <c r="AF1306" i="3"/>
  <c r="AG1306" i="3" l="1"/>
  <c r="AH1306" i="3" s="1"/>
  <c r="AI1306" i="3"/>
  <c r="AF1307" i="3"/>
  <c r="AG1307" i="3" l="1"/>
  <c r="AH1307" i="3" s="1"/>
  <c r="AF1308" i="3"/>
  <c r="AI1307" i="3"/>
  <c r="AI1308" i="3" l="1"/>
  <c r="AG1308" i="3"/>
  <c r="AH1308" i="3" s="1"/>
  <c r="AF1309" i="3"/>
  <c r="AI1309" i="3" l="1"/>
  <c r="AG1309" i="3"/>
  <c r="AH1309" i="3" s="1"/>
  <c r="AF1310" i="3"/>
  <c r="AI1310" i="3" l="1"/>
  <c r="AG1310" i="3"/>
  <c r="AH1310" i="3" s="1"/>
  <c r="AF1311" i="3"/>
  <c r="AI1311" i="3" l="1"/>
  <c r="AG1311" i="3"/>
  <c r="AH1311" i="3" s="1"/>
  <c r="AF1312" i="3"/>
  <c r="AI1312" i="3" l="1"/>
  <c r="AG1312" i="3"/>
  <c r="AH1312" i="3" s="1"/>
  <c r="AF1313" i="3"/>
  <c r="AI1313" i="3" l="1"/>
  <c r="AG1313" i="3"/>
  <c r="AH1313" i="3" s="1"/>
  <c r="AF1314" i="3"/>
  <c r="AI1314" i="3" l="1"/>
  <c r="AG1314" i="3"/>
  <c r="AH1314" i="3" s="1"/>
  <c r="AF1315" i="3"/>
  <c r="AI1315" i="3" l="1"/>
  <c r="AG1315" i="3"/>
  <c r="AH1315" i="3" s="1"/>
  <c r="AF1316" i="3"/>
  <c r="AI1316" i="3" l="1"/>
  <c r="AG1316" i="3"/>
  <c r="AH1316" i="3" s="1"/>
  <c r="AF1317" i="3"/>
  <c r="AG1317" i="3" l="1"/>
  <c r="AH1317" i="3" s="1"/>
  <c r="AF1318" i="3"/>
  <c r="AI1317" i="3"/>
  <c r="AF1319" i="3" l="1"/>
  <c r="AI1318" i="3"/>
  <c r="AG1318" i="3"/>
  <c r="AH1318" i="3" s="1"/>
  <c r="AI1319" i="3" l="1"/>
  <c r="AG1319" i="3"/>
  <c r="AH1319" i="3" s="1"/>
  <c r="AF1320" i="3"/>
  <c r="AI1320" i="3" l="1"/>
  <c r="AG1320" i="3"/>
  <c r="AH1320" i="3" s="1"/>
  <c r="AF1321" i="3"/>
  <c r="AI1321" i="3" l="1"/>
  <c r="AG1321" i="3"/>
  <c r="AH1321" i="3" s="1"/>
  <c r="AF1322" i="3"/>
  <c r="AI1322" i="3" l="1"/>
  <c r="AG1322" i="3"/>
  <c r="AH1322" i="3" s="1"/>
  <c r="AF1323" i="3"/>
  <c r="AG1323" i="3" l="1"/>
  <c r="AH1323" i="3" s="1"/>
  <c r="AF1324" i="3"/>
  <c r="AI1323" i="3"/>
  <c r="AI1324" i="3" l="1"/>
  <c r="AG1324" i="3"/>
  <c r="AH1324" i="3" s="1"/>
  <c r="AF1325" i="3"/>
  <c r="AI1325" i="3" l="1"/>
  <c r="AG1325" i="3"/>
  <c r="AH1325" i="3" s="1"/>
  <c r="AF1326" i="3"/>
  <c r="AI1326" i="3" l="1"/>
  <c r="AF1327" i="3"/>
  <c r="AG1326" i="3"/>
  <c r="AH1326" i="3" s="1"/>
  <c r="AI1327" i="3" l="1"/>
  <c r="AG1327" i="3"/>
  <c r="AH1327" i="3" s="1"/>
  <c r="AF1328" i="3"/>
  <c r="AI1328" i="3" l="1"/>
  <c r="AF1329" i="3"/>
  <c r="AG1328" i="3"/>
  <c r="AH1328" i="3" s="1"/>
  <c r="AI1329" i="3" l="1"/>
  <c r="AG1329" i="3"/>
  <c r="AH1329" i="3" s="1"/>
  <c r="AF1330" i="3"/>
  <c r="AI1330" i="3" l="1"/>
  <c r="AG1330" i="3"/>
  <c r="AH1330" i="3" s="1"/>
  <c r="AF1331" i="3"/>
  <c r="AI1331" i="3" l="1"/>
  <c r="AG1331" i="3"/>
  <c r="AH1331" i="3" s="1"/>
  <c r="AF1332" i="3"/>
  <c r="AG1332" i="3" l="1"/>
  <c r="AH1332" i="3" s="1"/>
  <c r="AI1332" i="3"/>
  <c r="AF1333" i="3"/>
  <c r="AG1333" i="3" l="1"/>
  <c r="AH1333" i="3" s="1"/>
  <c r="AF1334" i="3"/>
  <c r="AI1333" i="3"/>
  <c r="AI1334" i="3" l="1"/>
  <c r="AG1334" i="3"/>
  <c r="AH1334" i="3" s="1"/>
  <c r="AF1335" i="3"/>
  <c r="AI1335" i="3" l="1"/>
  <c r="AG1335" i="3"/>
  <c r="AH1335" i="3" s="1"/>
  <c r="AF1336" i="3"/>
  <c r="AI1336" i="3" l="1"/>
  <c r="AG1336" i="3"/>
  <c r="AH1336" i="3" s="1"/>
  <c r="AF1337" i="3"/>
  <c r="AI1337" i="3" l="1"/>
  <c r="AG1337" i="3"/>
  <c r="AH1337" i="3" s="1"/>
  <c r="AF1338" i="3"/>
  <c r="AI1338" i="3" l="1"/>
  <c r="AG1338" i="3"/>
  <c r="AH1338" i="3" s="1"/>
  <c r="AF1339" i="3"/>
  <c r="AF1340" i="3" l="1"/>
  <c r="AG1339" i="3"/>
  <c r="AH1339" i="3" s="1"/>
  <c r="AI1339" i="3"/>
  <c r="AI1340" i="3" l="1"/>
  <c r="AG1340" i="3"/>
  <c r="AH1340" i="3" s="1"/>
  <c r="AF1341" i="3"/>
  <c r="AI1341" i="3" l="1"/>
  <c r="AG1341" i="3"/>
  <c r="AH1341" i="3" s="1"/>
  <c r="AF1342" i="3"/>
  <c r="AI1342" i="3" l="1"/>
  <c r="AG1342" i="3"/>
  <c r="AH1342" i="3" s="1"/>
  <c r="AF1343" i="3"/>
  <c r="AI1343" i="3" l="1"/>
  <c r="AG1343" i="3"/>
  <c r="AH1343" i="3" s="1"/>
  <c r="AF1344" i="3"/>
  <c r="AF1345" i="3" l="1"/>
  <c r="AI1344" i="3"/>
  <c r="AG1344" i="3"/>
  <c r="AH1344" i="3" s="1"/>
  <c r="AI1345" i="3" l="1"/>
  <c r="AF1346" i="3"/>
  <c r="AG1345" i="3"/>
  <c r="AH1345" i="3" s="1"/>
  <c r="AI1346" i="3" l="1"/>
  <c r="AG1346" i="3"/>
  <c r="AH1346" i="3" s="1"/>
  <c r="AF1347" i="3"/>
  <c r="AI1347" i="3" l="1"/>
  <c r="AG1347" i="3"/>
  <c r="AH1347" i="3" s="1"/>
  <c r="AF1348" i="3"/>
  <c r="AI1348" i="3" l="1"/>
  <c r="AF1349" i="3"/>
  <c r="AG1348" i="3"/>
  <c r="AH1348" i="3" s="1"/>
  <c r="AF1350" i="3" l="1"/>
  <c r="AI1349" i="3"/>
  <c r="AG1349" i="3"/>
  <c r="AH1349" i="3" s="1"/>
  <c r="AF1351" i="3" l="1"/>
  <c r="AG1350" i="3"/>
  <c r="AH1350" i="3" s="1"/>
  <c r="AI1350" i="3"/>
  <c r="AF1352" i="3" l="1"/>
  <c r="AG1351" i="3"/>
  <c r="AH1351" i="3" s="1"/>
  <c r="AI1351" i="3"/>
  <c r="AG1352" i="3" l="1"/>
  <c r="AH1352" i="3" s="1"/>
  <c r="AI1352" i="3"/>
  <c r="AF1353" i="3"/>
  <c r="AF1354" i="3" l="1"/>
  <c r="AG1353" i="3"/>
  <c r="AH1353" i="3" s="1"/>
  <c r="AI1353" i="3"/>
  <c r="AF1355" i="3" l="1"/>
  <c r="AI1354" i="3"/>
  <c r="AG1354" i="3"/>
  <c r="AH1354" i="3" s="1"/>
  <c r="AI1355" i="3" l="1"/>
  <c r="AG1355" i="3"/>
  <c r="AH1355" i="3" s="1"/>
  <c r="AF1356" i="3"/>
  <c r="AG1356" i="3" l="1"/>
  <c r="AH1356" i="3" s="1"/>
  <c r="AI1356" i="3"/>
  <c r="AF1357" i="3"/>
  <c r="AI1357" i="3" l="1"/>
  <c r="AF1358" i="3"/>
  <c r="AG1357" i="3"/>
  <c r="AH1357" i="3" s="1"/>
  <c r="AI1358" i="3" l="1"/>
  <c r="AG1358" i="3"/>
  <c r="AH1358" i="3" s="1"/>
  <c r="AF1359" i="3"/>
  <c r="AF1360" i="3" l="1"/>
  <c r="AI1359" i="3"/>
  <c r="AG1359" i="3"/>
  <c r="AH1359" i="3" s="1"/>
  <c r="AG1360" i="3" l="1"/>
  <c r="AH1360" i="3" s="1"/>
  <c r="AF1361" i="3"/>
  <c r="AI1360" i="3"/>
  <c r="AF1362" i="3" l="1"/>
  <c r="AI1361" i="3"/>
  <c r="AG1361" i="3"/>
  <c r="AH1361" i="3" s="1"/>
  <c r="AG1362" i="3" l="1"/>
  <c r="AH1362" i="3" s="1"/>
  <c r="AF1363" i="3"/>
  <c r="AI1362" i="3"/>
  <c r="AF1364" i="3" l="1"/>
  <c r="AG1363" i="3"/>
  <c r="AH1363" i="3" s="1"/>
  <c r="AI1363" i="3"/>
  <c r="AI1364" i="3" l="1"/>
  <c r="AG1364" i="3"/>
  <c r="AH1364" i="3" s="1"/>
  <c r="AF1365" i="3"/>
  <c r="AI1365" i="3" l="1"/>
  <c r="AF1366" i="3"/>
  <c r="AG1365" i="3"/>
  <c r="AH1365" i="3" s="1"/>
  <c r="AF1367" i="3" l="1"/>
  <c r="AG1366" i="3"/>
  <c r="AH1366" i="3" s="1"/>
  <c r="AI1366" i="3"/>
  <c r="AI1367" i="3" l="1"/>
  <c r="AF1368" i="3"/>
  <c r="AG1367" i="3"/>
  <c r="AH1367" i="3" s="1"/>
  <c r="AI1368" i="3" l="1"/>
  <c r="AG1368" i="3"/>
  <c r="AH1368" i="3" s="1"/>
  <c r="AF1369" i="3"/>
  <c r="AG1369" i="3" l="1"/>
  <c r="AH1369" i="3" s="1"/>
  <c r="AI1369" i="3"/>
  <c r="AF1370" i="3"/>
  <c r="AI1370" i="3" l="1"/>
  <c r="AG1370" i="3"/>
  <c r="AH1370" i="3" s="1"/>
  <c r="AF1371" i="3"/>
  <c r="AG1371" i="3" l="1"/>
  <c r="AH1371" i="3" s="1"/>
  <c r="AI1371" i="3"/>
  <c r="AF1372" i="3"/>
  <c r="AI1372" i="3" l="1"/>
  <c r="AF1373" i="3"/>
  <c r="AG1372" i="3"/>
  <c r="AH1372" i="3" s="1"/>
  <c r="AI1373" i="3" l="1"/>
  <c r="AG1373" i="3"/>
  <c r="AH1373" i="3" s="1"/>
  <c r="AF1374" i="3"/>
  <c r="AI1374" i="3" l="1"/>
  <c r="AF1375" i="3"/>
  <c r="AG1374" i="3"/>
  <c r="AH1374" i="3" s="1"/>
  <c r="AF1376" i="3" l="1"/>
  <c r="AI1375" i="3"/>
  <c r="AG1375" i="3"/>
  <c r="AH1375" i="3" s="1"/>
  <c r="AI1376" i="3" l="1"/>
  <c r="AG1376" i="3"/>
  <c r="AH1376" i="3" s="1"/>
  <c r="AF1377" i="3"/>
  <c r="AI1377" i="3" l="1"/>
  <c r="AG1377" i="3"/>
  <c r="AH1377" i="3" s="1"/>
  <c r="AF1378" i="3"/>
  <c r="AI1378" i="3" l="1"/>
  <c r="AF1379" i="3"/>
  <c r="AG1378" i="3"/>
  <c r="AH1378" i="3" s="1"/>
  <c r="AI1379" i="3" l="1"/>
  <c r="AF1380" i="3"/>
  <c r="AG1379" i="3"/>
  <c r="AH1379" i="3" s="1"/>
  <c r="AF1381" i="3" l="1"/>
  <c r="AI1380" i="3"/>
  <c r="AG1380" i="3"/>
  <c r="AH1380" i="3" s="1"/>
  <c r="AF1382" i="3" l="1"/>
  <c r="AI1381" i="3"/>
  <c r="AG1381" i="3"/>
  <c r="AH1381" i="3" s="1"/>
  <c r="AI1382" i="3" l="1"/>
  <c r="AF1383" i="3"/>
  <c r="AG1382" i="3"/>
  <c r="AH1382" i="3" s="1"/>
  <c r="AI1383" i="3" l="1"/>
  <c r="AF1384" i="3"/>
  <c r="AG1383" i="3"/>
  <c r="AH1383" i="3" s="1"/>
  <c r="AF1385" i="3" l="1"/>
  <c r="AG1384" i="3"/>
  <c r="AH1384" i="3" s="1"/>
  <c r="AI1384" i="3"/>
  <c r="AF1386" i="3" l="1"/>
  <c r="AG1385" i="3"/>
  <c r="AH1385" i="3" s="1"/>
  <c r="AI1385" i="3"/>
  <c r="AG1386" i="3" l="1"/>
  <c r="AH1386" i="3" s="1"/>
  <c r="AF1387" i="3"/>
  <c r="AI1386" i="3"/>
  <c r="AF1388" i="3" l="1"/>
  <c r="AI1387" i="3"/>
  <c r="AG1387" i="3"/>
  <c r="AH1387" i="3" s="1"/>
  <c r="AF1389" i="3" l="1"/>
  <c r="AG1388" i="3"/>
  <c r="AH1388" i="3" s="1"/>
  <c r="AI1388" i="3"/>
  <c r="AI1389" i="3" l="1"/>
  <c r="AG1389" i="3"/>
  <c r="AH1389" i="3" s="1"/>
  <c r="AF1390" i="3"/>
  <c r="AF1391" i="3" l="1"/>
  <c r="AI1390" i="3"/>
  <c r="AG1390" i="3"/>
  <c r="AH1390" i="3" s="1"/>
  <c r="AG1391" i="3" l="1"/>
  <c r="AH1391" i="3" s="1"/>
  <c r="AF1392" i="3"/>
  <c r="AI1391" i="3"/>
  <c r="AI1392" i="3" l="1"/>
  <c r="AG1392" i="3"/>
  <c r="AH1392" i="3" s="1"/>
  <c r="AF1393" i="3"/>
  <c r="AF1394" i="3" l="1"/>
  <c r="AI1393" i="3"/>
  <c r="AG1393" i="3"/>
  <c r="AH1393" i="3" s="1"/>
  <c r="AF1395" i="3" l="1"/>
  <c r="AI1394" i="3"/>
  <c r="AG1394" i="3"/>
  <c r="AH1394" i="3" s="1"/>
  <c r="AI1395" i="3" l="1"/>
  <c r="AF1396" i="3"/>
  <c r="AG1395" i="3"/>
  <c r="AH1395" i="3" s="1"/>
  <c r="AF1397" i="3" l="1"/>
  <c r="AI1396" i="3"/>
  <c r="AG1396" i="3"/>
  <c r="AH1396" i="3" s="1"/>
  <c r="AF1398" i="3" l="1"/>
  <c r="AI1397" i="3"/>
  <c r="AG1397" i="3"/>
  <c r="AH1397" i="3" s="1"/>
  <c r="AG1398" i="3" l="1"/>
  <c r="AH1398" i="3" s="1"/>
  <c r="AF1399" i="3"/>
  <c r="AI1398" i="3"/>
  <c r="AF1400" i="3" l="1"/>
  <c r="AI1399" i="3"/>
  <c r="AG1399" i="3"/>
  <c r="AH1399" i="3" s="1"/>
  <c r="AF1401" i="3" l="1"/>
  <c r="AI1400" i="3"/>
  <c r="AG1400" i="3"/>
  <c r="AH1400" i="3" s="1"/>
  <c r="AF1402" i="3" l="1"/>
  <c r="AI1401" i="3"/>
  <c r="AG1401" i="3"/>
  <c r="AH1401" i="3" s="1"/>
  <c r="AI1402" i="3" l="1"/>
  <c r="AG1402" i="3"/>
  <c r="AH1402" i="3" s="1"/>
  <c r="AF1403" i="3"/>
  <c r="AF1404" i="3" l="1"/>
  <c r="AG1403" i="3"/>
  <c r="AH1403" i="3" s="1"/>
  <c r="AI1403" i="3"/>
  <c r="AG1404" i="3" l="1"/>
  <c r="AH1404" i="3" s="1"/>
  <c r="AF1405" i="3"/>
  <c r="AI1404" i="3"/>
  <c r="AI1405" i="3" l="1"/>
  <c r="AG1405" i="3"/>
  <c r="AH1405" i="3" s="1"/>
  <c r="AF1406" i="3"/>
  <c r="AG1406" i="3" l="1"/>
  <c r="AH1406" i="3" s="1"/>
  <c r="AF1407" i="3"/>
  <c r="AI1406" i="3"/>
  <c r="AI1407" i="3" l="1"/>
  <c r="AF1408" i="3"/>
  <c r="AG1407" i="3"/>
  <c r="AH1407" i="3" s="1"/>
  <c r="AG1408" i="3" l="1"/>
  <c r="AH1408" i="3" s="1"/>
  <c r="AF1409" i="3"/>
  <c r="AI1408" i="3"/>
  <c r="AG1409" i="3" l="1"/>
  <c r="AH1409" i="3" s="1"/>
  <c r="AF1410" i="3"/>
  <c r="AI1409" i="3"/>
  <c r="AI1410" i="3" l="1"/>
  <c r="AG1410" i="3"/>
  <c r="AH1410" i="3" s="1"/>
  <c r="AF1411" i="3"/>
  <c r="AI1411" i="3" l="1"/>
  <c r="AF1412" i="3"/>
  <c r="AG1411" i="3"/>
  <c r="AH1411" i="3" s="1"/>
  <c r="AF1413" i="3" l="1"/>
  <c r="AG1412" i="3"/>
  <c r="AH1412" i="3" s="1"/>
  <c r="AI1412" i="3"/>
  <c r="AI1413" i="3" l="1"/>
  <c r="AF1414" i="3"/>
  <c r="AG1413" i="3"/>
  <c r="AH1413" i="3" s="1"/>
  <c r="AF1415" i="3" l="1"/>
  <c r="AI1414" i="3"/>
  <c r="AG1414" i="3"/>
  <c r="AH1414" i="3" s="1"/>
  <c r="AG1415" i="3" l="1"/>
  <c r="AH1415" i="3" s="1"/>
  <c r="AF1416" i="3"/>
  <c r="AI1415" i="3"/>
  <c r="AG1416" i="3" l="1"/>
  <c r="AH1416" i="3" s="1"/>
  <c r="AI1416" i="3"/>
  <c r="AF1417" i="3"/>
  <c r="AI1417" i="3" l="1"/>
  <c r="AF1418" i="3"/>
  <c r="AG1417" i="3"/>
  <c r="AH1417" i="3" s="1"/>
  <c r="AF1419" i="3" l="1"/>
  <c r="AI1418" i="3"/>
  <c r="AG1418" i="3"/>
  <c r="AH1418" i="3" s="1"/>
  <c r="AF1420" i="3" l="1"/>
  <c r="AI1419" i="3"/>
  <c r="AG1419" i="3"/>
  <c r="AH1419" i="3" s="1"/>
  <c r="AF1421" i="3" l="1"/>
  <c r="AI1420" i="3"/>
  <c r="AG1420" i="3"/>
  <c r="AH1420" i="3" s="1"/>
  <c r="AG1421" i="3" l="1"/>
  <c r="AH1421" i="3" s="1"/>
  <c r="AI1421" i="3"/>
  <c r="AF1422" i="3"/>
  <c r="AF1423" i="3" l="1"/>
  <c r="AI1422" i="3"/>
  <c r="AG1422" i="3"/>
  <c r="AH1422" i="3" s="1"/>
  <c r="AF1424" i="3" l="1"/>
  <c r="AG1423" i="3"/>
  <c r="AH1423" i="3" s="1"/>
  <c r="AI1423" i="3"/>
  <c r="AI1424" i="3" l="1"/>
  <c r="AG1424" i="3"/>
  <c r="AH1424" i="3" s="1"/>
  <c r="AF1425" i="3"/>
  <c r="AG1425" i="3" l="1"/>
  <c r="AH1425" i="3" s="1"/>
  <c r="AF1426" i="3"/>
  <c r="AI1425" i="3"/>
  <c r="AF1427" i="3" l="1"/>
  <c r="AI1426" i="3"/>
  <c r="AG1426" i="3"/>
  <c r="AH1426" i="3" s="1"/>
  <c r="AG1427" i="3" l="1"/>
  <c r="AH1427" i="3" s="1"/>
  <c r="AF1428" i="3"/>
  <c r="AI1427" i="3"/>
  <c r="AG1428" i="3" l="1"/>
  <c r="AH1428" i="3" s="1"/>
  <c r="AI1428" i="3"/>
  <c r="AF1429" i="3"/>
  <c r="AF1430" i="3" l="1"/>
  <c r="AG1429" i="3"/>
  <c r="AH1429" i="3" s="1"/>
  <c r="AI1429" i="3"/>
  <c r="AI1430" i="3" l="1"/>
  <c r="AF1431" i="3"/>
  <c r="AG1430" i="3"/>
  <c r="AH1430" i="3" s="1"/>
  <c r="AG1431" i="3" l="1"/>
  <c r="AH1431" i="3" s="1"/>
  <c r="AF1432" i="3"/>
  <c r="AI1431" i="3"/>
  <c r="AF1433" i="3" l="1"/>
  <c r="AG1432" i="3"/>
  <c r="AH1432" i="3" s="1"/>
  <c r="AI1432" i="3"/>
  <c r="AF1434" i="3" l="1"/>
  <c r="AI1433" i="3"/>
  <c r="AG1433" i="3"/>
  <c r="AH1433" i="3" s="1"/>
  <c r="AI1434" i="3" l="1"/>
  <c r="AF1435" i="3"/>
  <c r="AG1434" i="3"/>
  <c r="AH1434" i="3" s="1"/>
  <c r="AI1435" i="3" l="1"/>
  <c r="AF1436" i="3"/>
  <c r="AG1435" i="3"/>
  <c r="AH1435" i="3" s="1"/>
  <c r="AG1436" i="3" l="1"/>
  <c r="AH1436" i="3" s="1"/>
  <c r="AI1436" i="3"/>
  <c r="AF1437" i="3"/>
  <c r="AI1437" i="3" l="1"/>
  <c r="AF1438" i="3"/>
  <c r="AG1437" i="3"/>
  <c r="AH1437" i="3" s="1"/>
  <c r="AG1438" i="3" l="1"/>
  <c r="AH1438" i="3" s="1"/>
  <c r="AI1438" i="3"/>
  <c r="AF1439" i="3"/>
  <c r="AI1439" i="3" l="1"/>
  <c r="AG1439" i="3"/>
  <c r="AH1439" i="3" s="1"/>
  <c r="AF1440" i="3"/>
  <c r="AF1441" i="3" l="1"/>
  <c r="AI1440" i="3"/>
  <c r="AG1440" i="3"/>
  <c r="AH1440" i="3" s="1"/>
  <c r="AF1442" i="3" l="1"/>
  <c r="AG1441" i="3"/>
  <c r="AH1441" i="3" s="1"/>
  <c r="AI1441" i="3"/>
  <c r="AI1442" i="3" l="1"/>
  <c r="AG1442" i="3"/>
  <c r="AH1442" i="3" s="1"/>
  <c r="AF1443" i="3"/>
  <c r="AF1444" i="3" l="1"/>
  <c r="AG1443" i="3"/>
  <c r="AH1443" i="3" s="1"/>
  <c r="AI1443" i="3"/>
  <c r="AF1445" i="3" l="1"/>
  <c r="AI1444" i="3"/>
  <c r="AG1444" i="3"/>
  <c r="AH1444" i="3" s="1"/>
  <c r="AI1445" i="3" l="1"/>
  <c r="AF1446" i="3"/>
  <c r="AG1445" i="3"/>
  <c r="AH1445" i="3" s="1"/>
  <c r="AI1446" i="3" l="1"/>
  <c r="AF1447" i="3"/>
  <c r="AG1446" i="3"/>
  <c r="AH1446" i="3" s="1"/>
  <c r="AG1447" i="3" l="1"/>
  <c r="AH1447" i="3" s="1"/>
  <c r="AF1448" i="3"/>
  <c r="AI1447" i="3"/>
  <c r="AI1448" i="3" l="1"/>
  <c r="AG1448" i="3"/>
  <c r="AH1448" i="3" s="1"/>
  <c r="AF1449" i="3"/>
  <c r="AG1449" i="3" l="1"/>
  <c r="AH1449" i="3" s="1"/>
  <c r="AI1449" i="3"/>
  <c r="AF1450" i="3"/>
  <c r="AF1451" i="3" l="1"/>
  <c r="AG1450" i="3"/>
  <c r="AH1450" i="3" s="1"/>
  <c r="AI1450" i="3"/>
  <c r="AI1451" i="3" l="1"/>
  <c r="AG1451" i="3"/>
  <c r="AH1451" i="3" s="1"/>
  <c r="AF1452" i="3"/>
  <c r="AI1452" i="3" l="1"/>
  <c r="AF1453" i="3"/>
  <c r="AG1452" i="3"/>
  <c r="AH1452" i="3" s="1"/>
  <c r="AG1453" i="3" l="1"/>
  <c r="AH1453" i="3" s="1"/>
  <c r="AF1454" i="3"/>
  <c r="AI1453" i="3"/>
  <c r="AG1454" i="3" l="1"/>
  <c r="AH1454" i="3" s="1"/>
  <c r="AF1455" i="3"/>
  <c r="AI1454" i="3"/>
  <c r="AG1455" i="3" l="1"/>
  <c r="AH1455" i="3" s="1"/>
  <c r="AI1455" i="3"/>
  <c r="AF1456" i="3"/>
  <c r="AI1456" i="3" l="1"/>
  <c r="AG1456" i="3"/>
  <c r="AH1456" i="3" s="1"/>
  <c r="AF1457" i="3"/>
  <c r="AF1458" i="3" l="1"/>
  <c r="AI1457" i="3"/>
  <c r="AG1457" i="3"/>
  <c r="AH1457" i="3" s="1"/>
  <c r="AI1458" i="3" l="1"/>
  <c r="AF1459" i="3"/>
  <c r="AG1458" i="3"/>
  <c r="AH1458" i="3" s="1"/>
  <c r="AF1460" i="3" l="1"/>
  <c r="AG1459" i="3"/>
  <c r="AH1459" i="3" s="1"/>
  <c r="AI1459" i="3"/>
  <c r="AG1460" i="3" l="1"/>
  <c r="AH1460" i="3" s="1"/>
  <c r="AF1461" i="3"/>
  <c r="AI1460" i="3"/>
  <c r="AG1461" i="3" l="1"/>
  <c r="AH1461" i="3" s="1"/>
  <c r="AI1461" i="3"/>
  <c r="AF1462" i="3"/>
  <c r="AG1462" i="3" l="1"/>
  <c r="AH1462" i="3" s="1"/>
  <c r="AF1463" i="3"/>
  <c r="AI1462" i="3"/>
  <c r="AI1463" i="3" l="1"/>
  <c r="AF1464" i="3"/>
  <c r="AG1463" i="3"/>
  <c r="AH1463" i="3" s="1"/>
  <c r="AF1465" i="3" l="1"/>
  <c r="AG1464" i="3"/>
  <c r="AH1464" i="3" s="1"/>
  <c r="AI1464" i="3"/>
  <c r="AG1465" i="3" l="1"/>
  <c r="AH1465" i="3" s="1"/>
  <c r="AI1465" i="3"/>
  <c r="AF1466" i="3"/>
  <c r="AG1466" i="3" l="1"/>
  <c r="AH1466" i="3" s="1"/>
  <c r="AI1466" i="3"/>
  <c r="AF1467" i="3"/>
  <c r="AF1468" i="3" l="1"/>
  <c r="AI1467" i="3"/>
  <c r="AG1467" i="3"/>
  <c r="AH1467" i="3" s="1"/>
  <c r="AI1468" i="3" l="1"/>
  <c r="AF1469" i="3"/>
  <c r="AG1468" i="3"/>
  <c r="AH1468" i="3" s="1"/>
  <c r="AI1469" i="3" l="1"/>
  <c r="AG1469" i="3"/>
  <c r="AH1469" i="3" s="1"/>
  <c r="AF1470" i="3"/>
  <c r="AI1470" i="3" l="1"/>
  <c r="AG1470" i="3"/>
  <c r="AH1470" i="3" s="1"/>
  <c r="AF1471" i="3"/>
  <c r="AF1472" i="3" l="1"/>
  <c r="AI1471" i="3"/>
  <c r="AG1471" i="3"/>
  <c r="AH1471" i="3" s="1"/>
  <c r="AG1472" i="3" l="1"/>
  <c r="AH1472" i="3" s="1"/>
  <c r="AF1473" i="3"/>
  <c r="AI1472" i="3"/>
  <c r="AG1473" i="3" l="1"/>
  <c r="AH1473" i="3" s="1"/>
  <c r="AI1473" i="3"/>
  <c r="AF1474" i="3"/>
  <c r="AI1474" i="3" l="1"/>
  <c r="AF1475" i="3"/>
  <c r="AG1474" i="3"/>
  <c r="AH1474" i="3" s="1"/>
  <c r="AI1475" i="3" l="1"/>
  <c r="AF1476" i="3"/>
  <c r="AG1475" i="3"/>
  <c r="AH1475" i="3" s="1"/>
  <c r="AG1476" i="3" l="1"/>
  <c r="AH1476" i="3" s="1"/>
  <c r="AF1477" i="3"/>
  <c r="AI1476" i="3"/>
  <c r="AF1478" i="3" l="1"/>
  <c r="AG1477" i="3"/>
  <c r="AH1477" i="3" s="1"/>
  <c r="AI1477" i="3"/>
  <c r="AI1478" i="3" l="1"/>
  <c r="AF1479" i="3"/>
  <c r="AG1478" i="3"/>
  <c r="AH1478" i="3" s="1"/>
  <c r="AI1479" i="3" l="1"/>
  <c r="AG1479" i="3"/>
  <c r="AH1479" i="3" s="1"/>
  <c r="AF1480" i="3"/>
  <c r="AG1480" i="3" l="1"/>
  <c r="AH1480" i="3" s="1"/>
  <c r="AF1481" i="3"/>
  <c r="AI1480" i="3"/>
  <c r="AG1481" i="3" l="1"/>
  <c r="AH1481" i="3" s="1"/>
  <c r="AI1481" i="3"/>
  <c r="AF1482" i="3"/>
  <c r="AI1482" i="3" l="1"/>
  <c r="AF1483" i="3"/>
  <c r="AG1482" i="3"/>
  <c r="AH1482" i="3" s="1"/>
  <c r="AG1483" i="3" l="1"/>
  <c r="AH1483" i="3" s="1"/>
  <c r="AF1484" i="3"/>
  <c r="AI1483" i="3"/>
  <c r="AI1484" i="3" l="1"/>
  <c r="AG1484" i="3"/>
  <c r="AH1484" i="3" s="1"/>
  <c r="AF1485" i="3"/>
  <c r="AG1485" i="3" l="1"/>
  <c r="AH1485" i="3" s="1"/>
  <c r="AI1485" i="3"/>
  <c r="AF1486" i="3"/>
  <c r="AF1487" i="3" l="1"/>
  <c r="AG1486" i="3"/>
  <c r="AH1486" i="3" s="1"/>
  <c r="AI1486" i="3"/>
  <c r="AG1487" i="3" l="1"/>
  <c r="AH1487" i="3" s="1"/>
  <c r="AF1488" i="3"/>
  <c r="AI1487" i="3"/>
  <c r="AF1489" i="3" l="1"/>
  <c r="AG1488" i="3"/>
  <c r="AH1488" i="3" s="1"/>
  <c r="AI1488" i="3"/>
  <c r="AF1490" i="3" l="1"/>
  <c r="AI1489" i="3"/>
  <c r="AG1489" i="3"/>
  <c r="AH1489" i="3" s="1"/>
  <c r="AG1490" i="3" l="1"/>
  <c r="AH1490" i="3" s="1"/>
  <c r="AF1491" i="3"/>
  <c r="AI1490" i="3"/>
  <c r="AG1491" i="3" l="1"/>
  <c r="AH1491" i="3" s="1"/>
  <c r="AF1492" i="3"/>
  <c r="AI1491" i="3"/>
  <c r="AG1492" i="3" l="1"/>
  <c r="AH1492" i="3" s="1"/>
  <c r="AF1493" i="3"/>
  <c r="AI1492" i="3"/>
  <c r="AI1493" i="3" l="1"/>
  <c r="AF1494" i="3"/>
  <c r="AG1493" i="3"/>
  <c r="AH1493" i="3" s="1"/>
  <c r="AF1495" i="3" l="1"/>
  <c r="AI1494" i="3"/>
  <c r="AG1494" i="3"/>
  <c r="AH1494" i="3" s="1"/>
  <c r="AG1495" i="3" l="1"/>
  <c r="AH1495" i="3" s="1"/>
  <c r="AI1495" i="3"/>
  <c r="AF1496" i="3"/>
  <c r="AI1496" i="3" l="1"/>
  <c r="AF1497" i="3"/>
  <c r="AG1496" i="3"/>
  <c r="AH1496" i="3" s="1"/>
  <c r="AG1497" i="3" l="1"/>
  <c r="AH1497" i="3" s="1"/>
  <c r="AF1498" i="3"/>
  <c r="AI1497" i="3"/>
  <c r="AI1498" i="3" l="1"/>
  <c r="AF1499" i="3"/>
  <c r="AG1498" i="3"/>
  <c r="AH1498" i="3" s="1"/>
  <c r="AG1499" i="3" l="1"/>
  <c r="AH1499" i="3" s="1"/>
  <c r="AI1499" i="3"/>
  <c r="AF1500" i="3"/>
  <c r="AF1501" i="3" l="1"/>
  <c r="AI1500" i="3"/>
  <c r="AG1500" i="3"/>
  <c r="AH1500" i="3" s="1"/>
  <c r="AI1501" i="3" l="1"/>
  <c r="AF1502" i="3"/>
  <c r="AG1501" i="3"/>
  <c r="AH1501" i="3" s="1"/>
  <c r="AF1503" i="3" l="1"/>
  <c r="AG1502" i="3"/>
  <c r="AH1502" i="3" s="1"/>
  <c r="AI1502" i="3"/>
  <c r="AG1503" i="3" l="1"/>
  <c r="AH1503" i="3" s="1"/>
  <c r="AF1504" i="3"/>
  <c r="AI1503" i="3"/>
  <c r="AI1504" i="3" l="1"/>
  <c r="AG1504" i="3"/>
  <c r="AH1504" i="3" s="1"/>
  <c r="AF1505" i="3"/>
  <c r="AG1505" i="3" l="1"/>
  <c r="AH1505" i="3" s="1"/>
  <c r="AI1505" i="3"/>
  <c r="AF1506" i="3"/>
  <c r="AF1507" i="3" l="1"/>
  <c r="AI1506" i="3"/>
  <c r="AG1506" i="3"/>
  <c r="AH1506" i="3" s="1"/>
  <c r="AF1508" i="3" l="1"/>
  <c r="AG1507" i="3"/>
  <c r="AH1507" i="3" s="1"/>
  <c r="AI1507" i="3"/>
  <c r="AF1509" i="3" l="1"/>
  <c r="AI1508" i="3"/>
  <c r="AG1508" i="3"/>
  <c r="AH1508" i="3" s="1"/>
  <c r="AG1509" i="3" l="1"/>
  <c r="AH1509" i="3" s="1"/>
  <c r="AF1510" i="3"/>
  <c r="AI1509" i="3"/>
  <c r="AI1510" i="3" l="1"/>
  <c r="AF1511" i="3"/>
  <c r="AG1510" i="3"/>
  <c r="AH1510" i="3" s="1"/>
  <c r="AG1511" i="3" l="1"/>
  <c r="AH1511" i="3" s="1"/>
  <c r="AF1512" i="3"/>
  <c r="AI1511" i="3"/>
  <c r="AF1513" i="3" l="1"/>
  <c r="AG1512" i="3"/>
  <c r="AH1512" i="3" s="1"/>
  <c r="AI1512" i="3"/>
  <c r="AF1514" i="3" l="1"/>
  <c r="AI1513" i="3"/>
  <c r="AG1513" i="3"/>
  <c r="AH1513" i="3" s="1"/>
  <c r="AF1515" i="3" l="1"/>
  <c r="AG1514" i="3"/>
  <c r="AH1514" i="3" s="1"/>
  <c r="AI1514" i="3"/>
  <c r="AI1515" i="3" l="1"/>
  <c r="AG1515" i="3"/>
  <c r="AH1515" i="3" s="1"/>
  <c r="AF1516" i="3"/>
  <c r="AF1517" i="3" l="1"/>
  <c r="AI1516" i="3"/>
  <c r="AG1516" i="3"/>
  <c r="AH1516" i="3" s="1"/>
  <c r="AI1517" i="3" l="1"/>
  <c r="AF1518" i="3"/>
  <c r="AG1517" i="3"/>
  <c r="AH1517" i="3" s="1"/>
  <c r="AI1518" i="3" l="1"/>
  <c r="AF1519" i="3"/>
  <c r="AG1518" i="3"/>
  <c r="AH1518" i="3" s="1"/>
  <c r="AF1520" i="3" l="1"/>
  <c r="AG1519" i="3"/>
  <c r="AH1519" i="3" s="1"/>
  <c r="AI1519" i="3"/>
  <c r="AF1521" i="3" l="1"/>
  <c r="AG1520" i="3"/>
  <c r="AH1520" i="3" s="1"/>
  <c r="AI1520" i="3"/>
  <c r="AF1522" i="3" l="1"/>
  <c r="AG1521" i="3"/>
  <c r="AH1521" i="3" s="1"/>
  <c r="AI1521" i="3"/>
  <c r="AF1523" i="3" l="1"/>
  <c r="AG1522" i="3"/>
  <c r="AH1522" i="3" s="1"/>
  <c r="AI1522" i="3"/>
  <c r="AF1524" i="3" l="1"/>
  <c r="AI1523" i="3"/>
  <c r="AG1523" i="3"/>
  <c r="AH1523" i="3" s="1"/>
  <c r="AF1525" i="3" l="1"/>
  <c r="AG1524" i="3"/>
  <c r="AH1524" i="3" s="1"/>
  <c r="AI1524" i="3"/>
  <c r="AG1525" i="3" l="1"/>
  <c r="AH1525" i="3" s="1"/>
  <c r="AI1525" i="3"/>
  <c r="AF1526" i="3"/>
  <c r="AF1527" i="3" l="1"/>
  <c r="AI1526" i="3"/>
  <c r="AG1526" i="3"/>
  <c r="AH1526" i="3" s="1"/>
  <c r="AG1527" i="3" l="1"/>
  <c r="AH1527" i="3" s="1"/>
  <c r="AF1528" i="3"/>
  <c r="AI1527" i="3"/>
  <c r="AI1528" i="3" l="1"/>
  <c r="AG1528" i="3"/>
  <c r="AH1528" i="3" s="1"/>
  <c r="AF1529" i="3"/>
  <c r="AI1529" i="3" l="1"/>
  <c r="AG1529" i="3"/>
  <c r="AH1529" i="3" s="1"/>
  <c r="AF1530" i="3"/>
  <c r="AI1530" i="3" l="1"/>
  <c r="AF1531" i="3"/>
  <c r="AG1530" i="3"/>
  <c r="AH1530" i="3" s="1"/>
  <c r="AF1532" i="3" l="1"/>
  <c r="AI1531" i="3"/>
  <c r="AG1531" i="3"/>
  <c r="AH1531" i="3" s="1"/>
  <c r="AG1532" i="3" l="1"/>
  <c r="AH1532" i="3" s="1"/>
  <c r="AI1532" i="3"/>
  <c r="AF1533" i="3"/>
  <c r="AG1533" i="3" l="1"/>
  <c r="AH1533" i="3" s="1"/>
  <c r="AI1533" i="3"/>
  <c r="AF1534" i="3"/>
  <c r="AG1534" i="3" l="1"/>
  <c r="AH1534" i="3" s="1"/>
  <c r="AF1535" i="3"/>
  <c r="AI1534" i="3"/>
  <c r="AI1535" i="3" l="1"/>
  <c r="AF1536" i="3"/>
  <c r="AG1535" i="3"/>
  <c r="AH1535" i="3" s="1"/>
  <c r="AF1537" i="3" l="1"/>
  <c r="AI1536" i="3"/>
  <c r="AG1536" i="3"/>
  <c r="AH1536" i="3" s="1"/>
  <c r="AG1537" i="3" l="1"/>
  <c r="AH1537" i="3" s="1"/>
  <c r="AF1538" i="3"/>
  <c r="AI1537" i="3"/>
  <c r="AI1538" i="3" l="1"/>
  <c r="AG1538" i="3"/>
  <c r="AH1538" i="3" s="1"/>
  <c r="AF1539" i="3"/>
  <c r="AG1539" i="3" l="1"/>
  <c r="AH1539" i="3" s="1"/>
  <c r="AI1539" i="3"/>
  <c r="AF1540" i="3"/>
  <c r="AI1540" i="3" l="1"/>
  <c r="AF1541" i="3"/>
  <c r="AG1540" i="3"/>
  <c r="AH1540" i="3" s="1"/>
  <c r="AF1542" i="3" l="1"/>
  <c r="AG1541" i="3"/>
  <c r="AH1541" i="3" s="1"/>
  <c r="AI1541" i="3"/>
  <c r="AF1543" i="3" l="1"/>
  <c r="AI1542" i="3"/>
  <c r="AG1542" i="3"/>
  <c r="AH1542" i="3" s="1"/>
  <c r="AI1543" i="3" l="1"/>
  <c r="AF1544" i="3"/>
  <c r="AG1543" i="3"/>
  <c r="AH1543" i="3" s="1"/>
  <c r="AF1545" i="3" l="1"/>
  <c r="AI1544" i="3"/>
  <c r="AG1544" i="3"/>
  <c r="AH1544" i="3" s="1"/>
  <c r="AF1546" i="3" l="1"/>
  <c r="AI1545" i="3"/>
  <c r="AG1545" i="3"/>
  <c r="AH1545" i="3" s="1"/>
  <c r="AF1547" i="3" l="1"/>
  <c r="AI1546" i="3"/>
  <c r="AG1546" i="3"/>
  <c r="AH1546" i="3" s="1"/>
  <c r="AG1547" i="3" l="1"/>
  <c r="AH1547" i="3" s="1"/>
  <c r="AF1548" i="3"/>
  <c r="AI1547" i="3"/>
  <c r="AG1548" i="3" l="1"/>
  <c r="AH1548" i="3" s="1"/>
  <c r="AI1548" i="3"/>
  <c r="AF1549" i="3"/>
  <c r="AF1550" i="3" l="1"/>
  <c r="AI1549" i="3"/>
  <c r="AG1549" i="3"/>
  <c r="AH1549" i="3" s="1"/>
  <c r="AF1551" i="3" l="1"/>
  <c r="AI1550" i="3"/>
  <c r="AG1550" i="3"/>
  <c r="AH1550" i="3" s="1"/>
  <c r="AI1551" i="3" l="1"/>
  <c r="AG1551" i="3"/>
  <c r="AH1551" i="3" s="1"/>
  <c r="AF1552" i="3"/>
  <c r="AI1552" i="3" l="1"/>
  <c r="AG1552" i="3"/>
  <c r="AH1552" i="3" s="1"/>
  <c r="AF1553" i="3"/>
  <c r="AF1554" i="3" l="1"/>
  <c r="AI1553" i="3"/>
  <c r="AG1553" i="3"/>
  <c r="AH1553" i="3" s="1"/>
  <c r="AG1554" i="3" l="1"/>
  <c r="AH1554" i="3" s="1"/>
  <c r="AI1554" i="3"/>
  <c r="AF1555" i="3"/>
  <c r="AF1556" i="3" l="1"/>
  <c r="AG1555" i="3"/>
  <c r="AH1555" i="3" s="1"/>
  <c r="AI1555" i="3"/>
  <c r="AG1556" i="3" l="1"/>
  <c r="AH1556" i="3" s="1"/>
  <c r="AI1556" i="3"/>
  <c r="AF1557" i="3"/>
  <c r="AF1558" i="3" l="1"/>
  <c r="AI1557" i="3"/>
  <c r="AG1557" i="3"/>
  <c r="AH1557" i="3" s="1"/>
  <c r="AI1558" i="3" l="1"/>
  <c r="AG1558" i="3"/>
  <c r="AH1558" i="3" s="1"/>
  <c r="AF1559" i="3"/>
  <c r="AF1560" i="3" l="1"/>
  <c r="AI1559" i="3"/>
  <c r="AG1559" i="3"/>
  <c r="AH1559" i="3" s="1"/>
  <c r="AG1560" i="3" l="1"/>
  <c r="AH1560" i="3" s="1"/>
  <c r="AF1561" i="3"/>
  <c r="AI1560" i="3"/>
  <c r="AG1561" i="3" l="1"/>
  <c r="AH1561" i="3" s="1"/>
  <c r="AF1562" i="3"/>
  <c r="AI1561" i="3"/>
  <c r="AF1563" i="3" l="1"/>
  <c r="AI1562" i="3"/>
  <c r="AG1562" i="3"/>
  <c r="AH1562" i="3" s="1"/>
  <c r="AI1563" i="3" l="1"/>
  <c r="AG1563" i="3"/>
  <c r="AH1563" i="3" s="1"/>
  <c r="AF1564" i="3"/>
  <c r="AF1565" i="3" l="1"/>
  <c r="AI1564" i="3"/>
  <c r="AG1564" i="3"/>
  <c r="AH1564" i="3" s="1"/>
  <c r="AG1565" i="3" l="1"/>
  <c r="AH1565" i="3" s="1"/>
  <c r="AF1566" i="3"/>
  <c r="AI1565" i="3"/>
  <c r="AG1566" i="3" l="1"/>
  <c r="AH1566" i="3" s="1"/>
  <c r="AF1567" i="3"/>
  <c r="AI1566" i="3"/>
  <c r="AI1567" i="3" l="1"/>
  <c r="AG1567" i="3"/>
  <c r="AH1567" i="3" s="1"/>
  <c r="AF1568" i="3"/>
  <c r="AF1569" i="3" l="1"/>
  <c r="AI1568" i="3"/>
  <c r="AG1568" i="3"/>
  <c r="AH1568" i="3" s="1"/>
  <c r="AG1569" i="3" l="1"/>
  <c r="AH1569" i="3" s="1"/>
  <c r="AF1570" i="3"/>
  <c r="AI1569" i="3"/>
  <c r="AI1570" i="3" l="1"/>
  <c r="AG1570" i="3"/>
  <c r="AH1570" i="3" s="1"/>
  <c r="AF1571" i="3"/>
  <c r="AG1571" i="3" l="1"/>
  <c r="AH1571" i="3" s="1"/>
  <c r="AF1572" i="3"/>
  <c r="AI1571" i="3"/>
  <c r="AI1572" i="3" l="1"/>
  <c r="AG1572" i="3"/>
  <c r="AH1572" i="3" s="1"/>
  <c r="AF1573" i="3"/>
  <c r="AG1573" i="3" l="1"/>
  <c r="AH1573" i="3" s="1"/>
  <c r="AF1574" i="3"/>
  <c r="AI1573" i="3"/>
  <c r="AF1575" i="3" l="1"/>
  <c r="AI1574" i="3"/>
  <c r="AG1574" i="3"/>
  <c r="AH1574" i="3" s="1"/>
  <c r="AI1575" i="3" l="1"/>
  <c r="AG1575" i="3"/>
  <c r="AH1575" i="3" s="1"/>
  <c r="AF1576" i="3"/>
  <c r="AI1576" i="3" l="1"/>
  <c r="AG1576" i="3"/>
  <c r="AH1576" i="3" s="1"/>
  <c r="AF1577" i="3"/>
  <c r="AF1578" i="3" l="1"/>
  <c r="AI1577" i="3"/>
  <c r="AG1577" i="3"/>
  <c r="AH1577" i="3" s="1"/>
  <c r="AG1578" i="3" l="1"/>
  <c r="AH1578" i="3" s="1"/>
  <c r="AI1578" i="3"/>
  <c r="AF1579" i="3"/>
  <c r="AF1580" i="3" l="1"/>
  <c r="AI1579" i="3"/>
  <c r="AG1579" i="3"/>
  <c r="AH1579" i="3" s="1"/>
  <c r="AG1580" i="3" l="1"/>
  <c r="AH1580" i="3" s="1"/>
  <c r="AF1581" i="3"/>
  <c r="AI1580" i="3"/>
  <c r="AG1581" i="3" l="1"/>
  <c r="AH1581" i="3" s="1"/>
  <c r="AF1582" i="3"/>
  <c r="AI1581" i="3"/>
  <c r="AG1582" i="3" l="1"/>
  <c r="AH1582" i="3" s="1"/>
  <c r="AF1583" i="3"/>
  <c r="AI1582" i="3"/>
  <c r="AF1584" i="3" l="1"/>
  <c r="AI1583" i="3"/>
  <c r="AG1583" i="3"/>
  <c r="AH1583" i="3" s="1"/>
  <c r="AF1585" i="3" l="1"/>
  <c r="AI1584" i="3"/>
  <c r="AG1584" i="3"/>
  <c r="AH1584" i="3" s="1"/>
  <c r="AG1585" i="3" l="1"/>
  <c r="AH1585" i="3" s="1"/>
  <c r="AF1586" i="3"/>
  <c r="AI1585" i="3"/>
  <c r="AI1586" i="3" l="1"/>
  <c r="AG1586" i="3"/>
  <c r="AH1586" i="3" s="1"/>
  <c r="AF1587" i="3"/>
  <c r="AG1587" i="3" l="1"/>
  <c r="AH1587" i="3" s="1"/>
  <c r="AF1588" i="3"/>
  <c r="AI1587" i="3"/>
  <c r="AF1589" i="3" l="1"/>
  <c r="AI1588" i="3"/>
  <c r="AG1588" i="3"/>
  <c r="AH1588" i="3" s="1"/>
  <c r="AF1590" i="3" l="1"/>
  <c r="AI1589" i="3"/>
  <c r="AG1589" i="3"/>
  <c r="AH1589" i="3" s="1"/>
  <c r="AF1591" i="3" l="1"/>
  <c r="AG1590" i="3"/>
  <c r="AH1590" i="3" s="1"/>
  <c r="AI1590" i="3"/>
  <c r="AF1592" i="3" l="1"/>
  <c r="AI1591" i="3"/>
  <c r="AG1591" i="3"/>
  <c r="AH1591" i="3" s="1"/>
  <c r="AG1592" i="3" l="1"/>
  <c r="AH1592" i="3" s="1"/>
  <c r="AF1593" i="3"/>
  <c r="AI1592" i="3"/>
  <c r="AI1593" i="3" l="1"/>
  <c r="AG1593" i="3"/>
  <c r="AH1593" i="3" s="1"/>
  <c r="AF1594" i="3"/>
  <c r="AG1594" i="3" l="1"/>
  <c r="AH1594" i="3" s="1"/>
  <c r="AF1595" i="3"/>
  <c r="AI1594" i="3"/>
  <c r="AI1595" i="3" l="1"/>
  <c r="AF1596" i="3"/>
  <c r="AG1595" i="3"/>
  <c r="AH1595" i="3" s="1"/>
  <c r="AG1596" i="3" l="1"/>
  <c r="AH1596" i="3" s="1"/>
  <c r="AI1596" i="3"/>
  <c r="AF1597" i="3"/>
  <c r="AI1597" i="3" l="1"/>
  <c r="AG1597" i="3"/>
  <c r="AH1597" i="3" s="1"/>
  <c r="AF1598" i="3"/>
  <c r="AG1598" i="3" l="1"/>
  <c r="AH1598" i="3" s="1"/>
  <c r="AF1599" i="3"/>
  <c r="AI1598" i="3"/>
  <c r="AG1599" i="3" l="1"/>
  <c r="AH1599" i="3" s="1"/>
  <c r="AF1600" i="3"/>
  <c r="AI1599" i="3"/>
  <c r="AF1601" i="3" l="1"/>
  <c r="AG1600" i="3"/>
  <c r="AH1600" i="3" s="1"/>
  <c r="AI1600" i="3"/>
  <c r="AF1602" i="3" l="1"/>
  <c r="AI1601" i="3"/>
  <c r="AG1601" i="3"/>
  <c r="AH1601" i="3" s="1"/>
  <c r="AG1602" i="3" l="1"/>
  <c r="AH1602" i="3" s="1"/>
  <c r="AF1603" i="3"/>
  <c r="AI1602" i="3"/>
  <c r="AF1604" i="3" l="1"/>
  <c r="AI1603" i="3"/>
  <c r="AG1603" i="3"/>
  <c r="AH1603" i="3" s="1"/>
  <c r="AG1604" i="3" l="1"/>
  <c r="AH1604" i="3" s="1"/>
  <c r="AF1605" i="3"/>
  <c r="AI1604" i="3"/>
  <c r="AF1606" i="3" l="1"/>
  <c r="AG1605" i="3"/>
  <c r="AH1605" i="3" s="1"/>
  <c r="AI1605" i="3"/>
  <c r="AF1607" i="3" l="1"/>
  <c r="AI1606" i="3"/>
  <c r="AG1606" i="3"/>
  <c r="AH1606" i="3" s="1"/>
  <c r="AG1607" i="3" l="1"/>
  <c r="AH1607" i="3" s="1"/>
  <c r="AF1608" i="3"/>
  <c r="AI1607" i="3"/>
  <c r="AG1608" i="3" l="1"/>
  <c r="AH1608" i="3" s="1"/>
  <c r="AF1609" i="3"/>
  <c r="AI1608" i="3"/>
  <c r="AG1609" i="3" l="1"/>
  <c r="AH1609" i="3" s="1"/>
  <c r="AF1610" i="3"/>
  <c r="AI1609" i="3"/>
  <c r="AG1610" i="3" l="1"/>
  <c r="AH1610" i="3" s="1"/>
  <c r="AF1611" i="3"/>
  <c r="AI1610" i="3"/>
  <c r="AG1611" i="3" l="1"/>
  <c r="AH1611" i="3" s="1"/>
  <c r="AI1611" i="3"/>
  <c r="AF1612" i="3"/>
  <c r="AF1613" i="3" l="1"/>
  <c r="AI1612" i="3"/>
  <c r="AG1612" i="3"/>
  <c r="AH1612" i="3" s="1"/>
  <c r="AI1613" i="3" l="1"/>
  <c r="AG1613" i="3"/>
  <c r="AH1613" i="3" s="1"/>
  <c r="AF1614" i="3"/>
  <c r="AI1614" i="3" l="1"/>
  <c r="AG1614" i="3"/>
  <c r="AH1614" i="3" s="1"/>
  <c r="AF1615" i="3"/>
  <c r="AG1615" i="3" l="1"/>
  <c r="AH1615" i="3" s="1"/>
  <c r="AI1615" i="3"/>
  <c r="AF1616" i="3"/>
  <c r="AI1616" i="3" l="1"/>
  <c r="AF1617" i="3"/>
  <c r="AG1616" i="3"/>
  <c r="AH1616" i="3" s="1"/>
  <c r="AF1618" i="3" l="1"/>
  <c r="AG1617" i="3"/>
  <c r="AH1617" i="3" s="1"/>
  <c r="AI1617" i="3"/>
  <c r="AI1618" i="3" l="1"/>
  <c r="AG1618" i="3"/>
  <c r="AH1618" i="3" s="1"/>
  <c r="AF1619" i="3"/>
  <c r="AG1619" i="3" l="1"/>
  <c r="AH1619" i="3" s="1"/>
  <c r="AF1620" i="3"/>
  <c r="AI1619" i="3"/>
  <c r="AG1620" i="3" l="1"/>
  <c r="AH1620" i="3" s="1"/>
  <c r="AF1621" i="3"/>
  <c r="AI1620" i="3"/>
  <c r="AF1622" i="3" l="1"/>
  <c r="AG1621" i="3"/>
  <c r="AH1621" i="3" s="1"/>
  <c r="AI1621" i="3"/>
  <c r="AG1622" i="3" l="1"/>
  <c r="AH1622" i="3" s="1"/>
  <c r="AF1623" i="3"/>
  <c r="AI1622" i="3"/>
  <c r="AI1623" i="3" l="1"/>
  <c r="AF1624" i="3"/>
  <c r="AG1623" i="3"/>
  <c r="AH1623" i="3" s="1"/>
  <c r="AG1624" i="3" l="1"/>
  <c r="AH1624" i="3" s="1"/>
  <c r="AI1624" i="3"/>
  <c r="AF1625" i="3"/>
  <c r="AI1625" i="3" l="1"/>
  <c r="AG1625" i="3"/>
  <c r="AH1625" i="3" s="1"/>
  <c r="AF1626" i="3"/>
  <c r="AI1626" i="3" l="1"/>
  <c r="AG1626" i="3"/>
  <c r="AH1626" i="3" s="1"/>
  <c r="AF1627" i="3"/>
  <c r="AI1627" i="3" l="1"/>
  <c r="AG1627" i="3"/>
  <c r="AH1627" i="3" s="1"/>
  <c r="AF1628" i="3"/>
  <c r="AG1628" i="3" l="1"/>
  <c r="AH1628" i="3" s="1"/>
  <c r="AF1629" i="3"/>
  <c r="AI1628" i="3"/>
  <c r="AF1630" i="3" l="1"/>
  <c r="AI1629" i="3"/>
  <c r="AG1629" i="3"/>
  <c r="AH1629" i="3" s="1"/>
  <c r="AG1630" i="3" l="1"/>
  <c r="AH1630" i="3" s="1"/>
  <c r="AI1630" i="3"/>
  <c r="AF1631" i="3"/>
  <c r="AF1632" i="3" l="1"/>
  <c r="AG1631" i="3"/>
  <c r="AH1631" i="3" s="1"/>
  <c r="AI1631" i="3"/>
  <c r="AG1632" i="3" l="1"/>
  <c r="AH1632" i="3" s="1"/>
  <c r="AI1632" i="3"/>
  <c r="AF1633" i="3"/>
  <c r="AF1634" i="3" l="1"/>
  <c r="AI1633" i="3"/>
  <c r="AG1633" i="3"/>
  <c r="AH1633" i="3" s="1"/>
  <c r="AF1635" i="3" l="1"/>
  <c r="AI1634" i="3"/>
  <c r="AG1634" i="3"/>
  <c r="AH1634" i="3" s="1"/>
  <c r="AG1635" i="3" l="1"/>
  <c r="AH1635" i="3" s="1"/>
  <c r="AF1636" i="3"/>
  <c r="AI1635" i="3"/>
  <c r="AI1636" i="3" l="1"/>
  <c r="AG1636" i="3"/>
  <c r="AH1636" i="3" s="1"/>
  <c r="AF1637" i="3"/>
  <c r="AI1637" i="3" l="1"/>
  <c r="AG1637" i="3"/>
  <c r="AH1637" i="3" s="1"/>
  <c r="AF1638" i="3"/>
  <c r="AI1638" i="3" l="1"/>
  <c r="AG1638" i="3"/>
  <c r="AH1638" i="3" s="1"/>
  <c r="AF1639" i="3"/>
  <c r="AG1639" i="3" l="1"/>
  <c r="AH1639" i="3" s="1"/>
  <c r="AI1639" i="3"/>
  <c r="AF1640" i="3"/>
  <c r="AG1640" i="3" l="1"/>
  <c r="AH1640" i="3" s="1"/>
  <c r="AF1641" i="3"/>
  <c r="AI1640" i="3"/>
  <c r="AF1642" i="3" l="1"/>
  <c r="AI1641" i="3"/>
  <c r="AG1641" i="3"/>
  <c r="AH1641" i="3" s="1"/>
  <c r="AG1642" i="3" l="1"/>
  <c r="AH1642" i="3" s="1"/>
  <c r="AF1643" i="3"/>
  <c r="AI1642" i="3"/>
  <c r="AG1643" i="3" l="1"/>
  <c r="AH1643" i="3" s="1"/>
  <c r="AI1643" i="3"/>
  <c r="AF1644" i="3"/>
  <c r="AG1644" i="3" l="1"/>
  <c r="AH1644" i="3" s="1"/>
  <c r="AF1645" i="3"/>
  <c r="AI1644" i="3"/>
  <c r="AF1646" i="3" l="1"/>
  <c r="AI1645" i="3"/>
  <c r="AG1645" i="3"/>
  <c r="AH1645" i="3" s="1"/>
  <c r="AG1646" i="3" l="1"/>
  <c r="AH1646" i="3" s="1"/>
  <c r="AF1647" i="3"/>
  <c r="AI1646" i="3"/>
  <c r="AI1647" i="3" l="1"/>
  <c r="AG1647" i="3"/>
  <c r="AH1647" i="3" s="1"/>
  <c r="AF1648" i="3"/>
  <c r="AF1649" i="3" l="1"/>
  <c r="AG1648" i="3"/>
  <c r="AH1648" i="3" s="1"/>
  <c r="AI1648" i="3"/>
  <c r="AG1649" i="3" l="1"/>
  <c r="AH1649" i="3" s="1"/>
  <c r="AF1650" i="3"/>
  <c r="AI1649" i="3"/>
  <c r="AI1650" i="3" l="1"/>
  <c r="AG1650" i="3"/>
  <c r="AH1650" i="3" s="1"/>
  <c r="AF1651" i="3"/>
  <c r="AI1651" i="3" l="1"/>
  <c r="AF1652" i="3"/>
  <c r="AG1651" i="3"/>
  <c r="AH1651" i="3" s="1"/>
  <c r="AG1652" i="3" l="1"/>
  <c r="AH1652" i="3" s="1"/>
  <c r="AF1653" i="3"/>
  <c r="AI1652" i="3"/>
  <c r="AF1654" i="3" l="1"/>
  <c r="AI1653" i="3"/>
  <c r="AG1653" i="3"/>
  <c r="AH1653" i="3" s="1"/>
  <c r="AF1655" i="3" l="1"/>
  <c r="AI1654" i="3"/>
  <c r="AG1654" i="3"/>
  <c r="AH1654" i="3" s="1"/>
  <c r="AF1656" i="3" l="1"/>
  <c r="AI1655" i="3"/>
  <c r="AG1655" i="3"/>
  <c r="AH1655" i="3" s="1"/>
  <c r="AG1656" i="3" l="1"/>
  <c r="AH1656" i="3" s="1"/>
  <c r="AI1656" i="3"/>
  <c r="AF1657" i="3"/>
  <c r="AF1658" i="3" l="1"/>
  <c r="AI1657" i="3"/>
  <c r="AG1657" i="3"/>
  <c r="AH1657" i="3" s="1"/>
  <c r="AI1658" i="3" l="1"/>
  <c r="AF1659" i="3"/>
  <c r="AG1658" i="3"/>
  <c r="AH1658" i="3" s="1"/>
  <c r="AG1659" i="3" l="1"/>
  <c r="AH1659" i="3" s="1"/>
  <c r="AF1660" i="3"/>
  <c r="AI1659" i="3"/>
  <c r="AI1660" i="3" l="1"/>
  <c r="AF1661" i="3"/>
  <c r="AG1660" i="3"/>
  <c r="AH1660" i="3" s="1"/>
  <c r="AF1662" i="3" l="1"/>
  <c r="AI1661" i="3"/>
  <c r="AG1661" i="3"/>
  <c r="AH1661" i="3" s="1"/>
  <c r="AF1663" i="3" l="1"/>
  <c r="AI1662" i="3"/>
  <c r="AG1662" i="3"/>
  <c r="AH1662" i="3" s="1"/>
  <c r="AI1663" i="3" l="1"/>
  <c r="AG1663" i="3"/>
  <c r="AH1663" i="3" s="1"/>
  <c r="AF1664" i="3"/>
  <c r="AI1664" i="3" l="1"/>
  <c r="AG1664" i="3"/>
  <c r="AH1664" i="3" s="1"/>
  <c r="AF1665" i="3"/>
  <c r="AI1665" i="3" l="1"/>
  <c r="AF1666" i="3"/>
  <c r="AG1665" i="3"/>
  <c r="AH1665" i="3" s="1"/>
  <c r="AI1666" i="3" l="1"/>
  <c r="AF1667" i="3"/>
  <c r="AG1666" i="3"/>
  <c r="AH1666" i="3" s="1"/>
  <c r="AI1667" i="3" l="1"/>
  <c r="AG1667" i="3"/>
  <c r="AH1667" i="3" s="1"/>
  <c r="AF1668" i="3"/>
  <c r="AG1668" i="3" l="1"/>
  <c r="AH1668" i="3" s="1"/>
  <c r="AI1668" i="3"/>
  <c r="AF1669" i="3"/>
  <c r="AI1669" i="3" l="1"/>
  <c r="AF1670" i="3"/>
  <c r="AG1669" i="3"/>
  <c r="AH1669" i="3" s="1"/>
  <c r="AI1670" i="3" l="1"/>
  <c r="AF1671" i="3"/>
  <c r="AG1670" i="3"/>
  <c r="AH1670" i="3" s="1"/>
  <c r="AG1671" i="3" l="1"/>
  <c r="AH1671" i="3" s="1"/>
  <c r="AI1671" i="3"/>
  <c r="AF1672" i="3"/>
  <c r="AF1673" i="3" l="1"/>
  <c r="AG1672" i="3"/>
  <c r="AH1672" i="3" s="1"/>
  <c r="AI1672" i="3"/>
  <c r="AI1673" i="3" l="1"/>
  <c r="AG1673" i="3"/>
  <c r="AH1673" i="3" s="1"/>
  <c r="AF1674" i="3"/>
  <c r="AF1675" i="3" l="1"/>
  <c r="AI1674" i="3"/>
  <c r="AG1674" i="3"/>
  <c r="AH1674" i="3" s="1"/>
  <c r="AF1676" i="3" l="1"/>
  <c r="AG1675" i="3"/>
  <c r="AH1675" i="3" s="1"/>
  <c r="AI1675" i="3"/>
  <c r="AF1677" i="3" l="1"/>
  <c r="AG1676" i="3"/>
  <c r="AH1676" i="3" s="1"/>
  <c r="AI1676" i="3"/>
  <c r="AI1677" i="3" l="1"/>
  <c r="AF1678" i="3"/>
  <c r="AG1677" i="3"/>
  <c r="AH1677" i="3" s="1"/>
  <c r="AG1678" i="3" l="1"/>
  <c r="AH1678" i="3" s="1"/>
  <c r="AI1678" i="3"/>
  <c r="AF1679" i="3"/>
  <c r="AG1679" i="3" l="1"/>
  <c r="AH1679" i="3" s="1"/>
  <c r="AF1680" i="3"/>
  <c r="AI1679" i="3"/>
  <c r="AI1680" i="3" l="1"/>
  <c r="AG1680" i="3"/>
  <c r="AH1680" i="3" s="1"/>
  <c r="AF1681" i="3"/>
  <c r="AG1681" i="3" l="1"/>
  <c r="AH1681" i="3" s="1"/>
  <c r="AF1682" i="3"/>
  <c r="AI1681" i="3"/>
  <c r="AF1683" i="3" l="1"/>
  <c r="AG1682" i="3"/>
  <c r="AH1682" i="3" s="1"/>
  <c r="AI1682" i="3"/>
  <c r="AF1684" i="3" l="1"/>
  <c r="AG1683" i="3"/>
  <c r="AH1683" i="3" s="1"/>
  <c r="AI1683" i="3"/>
  <c r="AG1684" i="3" l="1"/>
  <c r="AH1684" i="3" s="1"/>
  <c r="AF1685" i="3"/>
  <c r="AI1684" i="3"/>
  <c r="AG1685" i="3" l="1"/>
  <c r="AH1685" i="3" s="1"/>
  <c r="AF1686" i="3"/>
  <c r="AI1685" i="3"/>
  <c r="AF1687" i="3" l="1"/>
  <c r="AG1686" i="3"/>
  <c r="AH1686" i="3" s="1"/>
  <c r="AI1686" i="3"/>
  <c r="AG1687" i="3" l="1"/>
  <c r="AH1687" i="3" s="1"/>
  <c r="AI1687" i="3"/>
  <c r="AF1688" i="3"/>
  <c r="AI1688" i="3" l="1"/>
  <c r="AG1688" i="3"/>
  <c r="AH1688" i="3" s="1"/>
  <c r="AF1689" i="3"/>
  <c r="AI1689" i="3" l="1"/>
  <c r="AG1689" i="3"/>
  <c r="AH1689" i="3" s="1"/>
  <c r="AF1690" i="3"/>
  <c r="AI1690" i="3" l="1"/>
  <c r="AG1690" i="3"/>
  <c r="AH1690" i="3" s="1"/>
  <c r="AF1691" i="3"/>
  <c r="AI1691" i="3" l="1"/>
  <c r="AG1691" i="3"/>
  <c r="AH1691" i="3" s="1"/>
  <c r="AF1692" i="3"/>
  <c r="AI1692" i="3" l="1"/>
  <c r="AF1693" i="3"/>
  <c r="AG1692" i="3"/>
  <c r="AH1692" i="3" s="1"/>
  <c r="AF1694" i="3" l="1"/>
  <c r="AI1693" i="3"/>
  <c r="AG1693" i="3"/>
  <c r="AH1693" i="3" s="1"/>
  <c r="AI1694" i="3" l="1"/>
  <c r="AF1695" i="3"/>
  <c r="AG1694" i="3"/>
  <c r="AH1694" i="3" s="1"/>
  <c r="AF1696" i="3" l="1"/>
  <c r="AI1695" i="3"/>
  <c r="AG1695" i="3"/>
  <c r="AH1695" i="3" s="1"/>
  <c r="AG1696" i="3" l="1"/>
  <c r="AH1696" i="3" s="1"/>
  <c r="AI1696" i="3"/>
  <c r="AF1697" i="3"/>
  <c r="AG1697" i="3" l="1"/>
  <c r="AH1697" i="3" s="1"/>
  <c r="AI1697" i="3"/>
  <c r="AF1698" i="3"/>
  <c r="AF1699" i="3" l="1"/>
  <c r="AG1698" i="3"/>
  <c r="AH1698" i="3" s="1"/>
  <c r="AI1698" i="3"/>
  <c r="AG1699" i="3" l="1"/>
  <c r="AH1699" i="3" s="1"/>
  <c r="AI1699" i="3"/>
  <c r="AF1700" i="3"/>
  <c r="AG1700" i="3" l="1"/>
  <c r="AH1700" i="3" s="1"/>
  <c r="AF1701" i="3"/>
  <c r="AI1700" i="3"/>
  <c r="AI1701" i="3" l="1"/>
  <c r="AF1702" i="3"/>
  <c r="AG1701" i="3"/>
  <c r="AH1701" i="3" s="1"/>
  <c r="AF1703" i="3" l="1"/>
  <c r="AG1702" i="3"/>
  <c r="AH1702" i="3" s="1"/>
  <c r="AI1702" i="3"/>
  <c r="AG1703" i="3" l="1"/>
  <c r="AH1703" i="3" s="1"/>
  <c r="AF1704" i="3"/>
  <c r="AI1703" i="3"/>
  <c r="AG1704" i="3" l="1"/>
  <c r="AH1704" i="3" s="1"/>
  <c r="AI1704" i="3"/>
  <c r="AF1705" i="3"/>
  <c r="AG1705" i="3" l="1"/>
  <c r="AH1705" i="3" s="1"/>
  <c r="AI1705" i="3"/>
  <c r="AF1706" i="3"/>
  <c r="AG1706" i="3" l="1"/>
  <c r="AH1706" i="3" s="1"/>
  <c r="AF1707" i="3"/>
  <c r="AI1706" i="3"/>
  <c r="AG1707" i="3" l="1"/>
  <c r="AH1707" i="3" s="1"/>
  <c r="AI1707" i="3"/>
  <c r="AF1708" i="3"/>
  <c r="AI1708" i="3" l="1"/>
  <c r="AF1709" i="3"/>
  <c r="AG1708" i="3"/>
  <c r="AH1708" i="3" s="1"/>
  <c r="AG1709" i="3" l="1"/>
  <c r="AH1709" i="3" s="1"/>
  <c r="AF1710" i="3"/>
  <c r="AI1709" i="3"/>
  <c r="AG1710" i="3" l="1"/>
  <c r="AH1710" i="3" s="1"/>
  <c r="AF1711" i="3"/>
  <c r="AI1710" i="3"/>
  <c r="AI1711" i="3" l="1"/>
  <c r="AF1712" i="3"/>
  <c r="AG1711" i="3"/>
  <c r="AH1711" i="3" s="1"/>
  <c r="AG1712" i="3" l="1"/>
  <c r="AH1712" i="3" s="1"/>
  <c r="AI1712" i="3"/>
  <c r="AF1713" i="3"/>
  <c r="AF1714" i="3" l="1"/>
  <c r="AG1713" i="3"/>
  <c r="AH1713" i="3" s="1"/>
  <c r="AI1713" i="3"/>
  <c r="AI1714" i="3" l="1"/>
  <c r="AG1714" i="3"/>
  <c r="AH1714" i="3" s="1"/>
  <c r="AF1715" i="3"/>
  <c r="AI1715" i="3" l="1"/>
  <c r="AG1715" i="3"/>
  <c r="AH1715" i="3" s="1"/>
  <c r="AF1716" i="3"/>
  <c r="AI1716" i="3" l="1"/>
  <c r="AF1717" i="3"/>
  <c r="AG1716" i="3"/>
  <c r="AH1716" i="3" s="1"/>
  <c r="AI1717" i="3" l="1"/>
  <c r="AF1718" i="3"/>
  <c r="AG1717" i="3"/>
  <c r="AH1717" i="3" s="1"/>
  <c r="AI1718" i="3" l="1"/>
  <c r="AF1719" i="3"/>
  <c r="AG1718" i="3"/>
  <c r="AH1718" i="3" s="1"/>
  <c r="AF1720" i="3" l="1"/>
  <c r="AG1719" i="3"/>
  <c r="AH1719" i="3" s="1"/>
  <c r="AI1719" i="3"/>
  <c r="AG1720" i="3" l="1"/>
  <c r="AH1720" i="3" s="1"/>
  <c r="AF1721" i="3"/>
  <c r="AI1720" i="3"/>
  <c r="AG1721" i="3" l="1"/>
  <c r="AH1721" i="3" s="1"/>
  <c r="AF1722" i="3"/>
  <c r="AI1721" i="3"/>
  <c r="AF1723" i="3" l="1"/>
  <c r="AG1722" i="3"/>
  <c r="AH1722" i="3" s="1"/>
  <c r="AI1722" i="3"/>
  <c r="AI1723" i="3" l="1"/>
  <c r="AG1723" i="3"/>
  <c r="AH1723" i="3" s="1"/>
  <c r="AF1724" i="3"/>
  <c r="AI1724" i="3" l="1"/>
  <c r="AF1725" i="3"/>
  <c r="AG1724" i="3"/>
  <c r="AH1724" i="3" s="1"/>
  <c r="AF1726" i="3" l="1"/>
  <c r="AG1725" i="3"/>
  <c r="AH1725" i="3" s="1"/>
  <c r="AI1725" i="3"/>
  <c r="AI1726" i="3" l="1"/>
  <c r="AF1727" i="3"/>
  <c r="AG1726" i="3"/>
  <c r="AH1726" i="3" s="1"/>
  <c r="AG1727" i="3" l="1"/>
  <c r="AH1727" i="3" s="1"/>
  <c r="AI1727" i="3"/>
  <c r="AF1728" i="3"/>
  <c r="AF1729" i="3" l="1"/>
  <c r="AI1728" i="3"/>
  <c r="AG1728" i="3"/>
  <c r="AH1728" i="3" s="1"/>
  <c r="AF1730" i="3" l="1"/>
  <c r="AI1729" i="3"/>
  <c r="AG1729" i="3"/>
  <c r="AH1729" i="3" s="1"/>
  <c r="AI1730" i="3" l="1"/>
  <c r="AF1731" i="3"/>
  <c r="AG1730" i="3"/>
  <c r="AH1730" i="3" s="1"/>
  <c r="AG1731" i="3" l="1"/>
  <c r="AH1731" i="3" s="1"/>
  <c r="AI1731" i="3"/>
  <c r="AF1732" i="3"/>
  <c r="AI1732" i="3" l="1"/>
  <c r="AF1733" i="3"/>
  <c r="AG1732" i="3"/>
  <c r="AH1732" i="3" s="1"/>
  <c r="AF1734" i="3" l="1"/>
  <c r="AI1733" i="3"/>
  <c r="AG1733" i="3"/>
  <c r="AH1733" i="3" s="1"/>
  <c r="AF1735" i="3" l="1"/>
  <c r="AG1734" i="3"/>
  <c r="AH1734" i="3" s="1"/>
  <c r="AI1734" i="3"/>
  <c r="AF1736" i="3" l="1"/>
  <c r="AI1735" i="3"/>
  <c r="AG1735" i="3"/>
  <c r="AH1735" i="3" s="1"/>
  <c r="AF1737" i="3" l="1"/>
  <c r="AI1736" i="3"/>
  <c r="AG1736" i="3"/>
  <c r="AH1736" i="3" s="1"/>
  <c r="AF1738" i="3" l="1"/>
  <c r="AI1737" i="3"/>
  <c r="AG1737" i="3"/>
  <c r="AH1737" i="3" s="1"/>
  <c r="AF1739" i="3" l="1"/>
  <c r="AI1738" i="3"/>
  <c r="AG1738" i="3"/>
  <c r="AH1738" i="3" s="1"/>
  <c r="AG1739" i="3" l="1"/>
  <c r="AH1739" i="3" s="1"/>
  <c r="AF1740" i="3"/>
  <c r="AI1739" i="3"/>
  <c r="AF1741" i="3" l="1"/>
  <c r="AI1740" i="3"/>
  <c r="AG1740" i="3"/>
  <c r="AH1740" i="3" s="1"/>
  <c r="AF1742" i="3" l="1"/>
  <c r="AI1741" i="3"/>
  <c r="AG1741" i="3"/>
  <c r="AH1741" i="3" s="1"/>
  <c r="AF1743" i="3" l="1"/>
  <c r="AI1742" i="3"/>
  <c r="AG1742" i="3"/>
  <c r="AH1742" i="3" s="1"/>
  <c r="AF1744" i="3" l="1"/>
  <c r="AI1743" i="3"/>
  <c r="AG1743" i="3"/>
  <c r="AH1743" i="3" s="1"/>
  <c r="AF1745" i="3" l="1"/>
  <c r="AG1744" i="3"/>
  <c r="AH1744" i="3" s="1"/>
  <c r="AI1744" i="3"/>
  <c r="AF1746" i="3" l="1"/>
  <c r="AI1745" i="3"/>
  <c r="AG1745" i="3"/>
  <c r="AH1745" i="3" s="1"/>
  <c r="AF1747" i="3" l="1"/>
  <c r="AI1746" i="3"/>
  <c r="AG1746" i="3"/>
  <c r="AH1746" i="3" s="1"/>
  <c r="AF1748" i="3" l="1"/>
  <c r="AI1747" i="3"/>
  <c r="AG1747" i="3"/>
  <c r="AH1747" i="3" s="1"/>
  <c r="AF1749" i="3" l="1"/>
  <c r="AI1748" i="3"/>
  <c r="AG1748" i="3"/>
  <c r="AH1748" i="3" s="1"/>
  <c r="AI1749" i="3" l="1"/>
  <c r="AG1749" i="3"/>
  <c r="AH1749" i="3" s="1"/>
  <c r="AF1750" i="3"/>
  <c r="AF1751" i="3" l="1"/>
  <c r="AI1750" i="3"/>
  <c r="AG1750" i="3"/>
  <c r="AH1750" i="3" s="1"/>
  <c r="AF1752" i="3" l="1"/>
  <c r="AI1751" i="3"/>
  <c r="AG1751" i="3"/>
  <c r="AH1751" i="3" s="1"/>
  <c r="AF1753" i="3" l="1"/>
  <c r="AI1752" i="3"/>
  <c r="AG1752" i="3"/>
  <c r="AH1752" i="3" s="1"/>
  <c r="AF1754" i="3" l="1"/>
  <c r="AI1753" i="3"/>
  <c r="AG1753" i="3"/>
  <c r="AH1753" i="3" s="1"/>
  <c r="AF1755" i="3" l="1"/>
  <c r="AI1754" i="3"/>
  <c r="AG1754" i="3"/>
  <c r="AH1754" i="3" s="1"/>
  <c r="AG1755" i="3" l="1"/>
  <c r="AH1755" i="3" s="1"/>
  <c r="AF1756" i="3"/>
  <c r="AI1755" i="3"/>
  <c r="AF1757" i="3" l="1"/>
  <c r="AI1756" i="3"/>
  <c r="AG1756" i="3"/>
  <c r="AH1756" i="3" s="1"/>
  <c r="AF1758" i="3" l="1"/>
  <c r="AI1757" i="3"/>
  <c r="AG1757" i="3"/>
  <c r="AH1757" i="3" s="1"/>
  <c r="AF1759" i="3" l="1"/>
  <c r="AI1758" i="3"/>
  <c r="AG1758" i="3"/>
  <c r="AH1758" i="3" s="1"/>
  <c r="AF1760" i="3" l="1"/>
  <c r="AI1759" i="3"/>
  <c r="AG1759" i="3"/>
  <c r="AH1759" i="3" s="1"/>
  <c r="AG1760" i="3" l="1"/>
  <c r="AH1760" i="3" s="1"/>
  <c r="AI1760" i="3"/>
  <c r="AF1761" i="3"/>
  <c r="AF1762" i="3" l="1"/>
  <c r="AI1761" i="3"/>
  <c r="AG1761" i="3"/>
  <c r="AH1761" i="3" s="1"/>
  <c r="AF1763" i="3" l="1"/>
  <c r="AI1762" i="3"/>
  <c r="AG1762" i="3"/>
  <c r="AH1762" i="3" s="1"/>
  <c r="AF1764" i="3" l="1"/>
  <c r="AI1763" i="3"/>
  <c r="AG1763" i="3"/>
  <c r="AH1763" i="3" s="1"/>
  <c r="AF1765" i="3" l="1"/>
  <c r="AI1764" i="3"/>
  <c r="AG1764" i="3"/>
  <c r="AH1764" i="3" s="1"/>
  <c r="AI1765" i="3" l="1"/>
  <c r="AG1765" i="3"/>
  <c r="AH1765" i="3" s="1"/>
  <c r="AF1766" i="3"/>
  <c r="AF1767" i="3" l="1"/>
  <c r="AI1766" i="3"/>
  <c r="AG1766" i="3"/>
  <c r="AH1766" i="3" s="1"/>
  <c r="AF1768" i="3" l="1"/>
  <c r="AI1767" i="3"/>
  <c r="AG1767" i="3"/>
  <c r="AH1767" i="3" s="1"/>
  <c r="AF1769" i="3" l="1"/>
  <c r="AI1768" i="3"/>
  <c r="AG1768" i="3"/>
  <c r="AH1768" i="3" s="1"/>
  <c r="AF1770" i="3" l="1"/>
  <c r="AI1769" i="3"/>
  <c r="AG1769" i="3"/>
  <c r="AH1769" i="3" s="1"/>
  <c r="AF1771" i="3" l="1"/>
  <c r="AI1770" i="3"/>
  <c r="AG1770" i="3"/>
  <c r="AH1770" i="3" s="1"/>
  <c r="AG1771" i="3" l="1"/>
  <c r="AH1771" i="3" s="1"/>
  <c r="AF1772" i="3"/>
  <c r="AI1771" i="3"/>
  <c r="AF1773" i="3" l="1"/>
  <c r="AI1772" i="3"/>
  <c r="AG1772" i="3"/>
  <c r="AH1772" i="3" s="1"/>
  <c r="AF1774" i="3" l="1"/>
  <c r="AI1773" i="3"/>
  <c r="AG1773" i="3"/>
  <c r="AH1773" i="3" s="1"/>
  <c r="AF1775" i="3" l="1"/>
  <c r="AI1774" i="3"/>
  <c r="AG1774" i="3"/>
  <c r="AH1774" i="3" s="1"/>
  <c r="AF1776" i="3" l="1"/>
  <c r="AI1775" i="3"/>
  <c r="AG1775" i="3"/>
  <c r="AH1775" i="3" s="1"/>
  <c r="AG1776" i="3" l="1"/>
  <c r="AH1776" i="3" s="1"/>
  <c r="AI1776" i="3"/>
  <c r="AF1777" i="3"/>
  <c r="AF1778" i="3" l="1"/>
  <c r="AI1777" i="3"/>
  <c r="AG1777" i="3"/>
  <c r="AH1777" i="3" s="1"/>
  <c r="AF1779" i="3" l="1"/>
  <c r="AI1778" i="3"/>
  <c r="AG1778" i="3"/>
  <c r="AH1778" i="3" s="1"/>
  <c r="AF1780" i="3" l="1"/>
  <c r="AI1779" i="3"/>
  <c r="AG1779" i="3"/>
  <c r="AH1779" i="3" s="1"/>
  <c r="AF1781" i="3" l="1"/>
  <c r="AI1780" i="3"/>
  <c r="AG1780" i="3"/>
  <c r="AH1780" i="3" s="1"/>
  <c r="AI1781" i="3" l="1"/>
  <c r="AG1781" i="3"/>
  <c r="AH1781" i="3" s="1"/>
  <c r="AF1782" i="3"/>
  <c r="AF1783" i="3" l="1"/>
  <c r="AI1782" i="3"/>
  <c r="AG1782" i="3"/>
  <c r="AH1782" i="3" s="1"/>
  <c r="AF1784" i="3" l="1"/>
  <c r="AI1783" i="3"/>
  <c r="AG1783" i="3"/>
  <c r="AH1783" i="3" s="1"/>
  <c r="AF1785" i="3" l="1"/>
  <c r="AI1784" i="3"/>
  <c r="AG1784" i="3"/>
  <c r="AH1784" i="3" s="1"/>
  <c r="AF1786" i="3" l="1"/>
  <c r="AI1785" i="3"/>
  <c r="AG1785" i="3"/>
  <c r="AH1785" i="3" s="1"/>
  <c r="AF1787" i="3" l="1"/>
  <c r="AI1786" i="3"/>
  <c r="AG1786" i="3"/>
  <c r="AH1786" i="3" s="1"/>
  <c r="AG1787" i="3" l="1"/>
  <c r="AH1787" i="3" s="1"/>
  <c r="AF1788" i="3"/>
  <c r="AI1787" i="3"/>
  <c r="AF1789" i="3" l="1"/>
  <c r="AI1788" i="3"/>
  <c r="AG1788" i="3"/>
  <c r="AH1788" i="3" s="1"/>
  <c r="AF1790" i="3" l="1"/>
  <c r="AI1789" i="3"/>
  <c r="AG1789" i="3"/>
  <c r="AH1789" i="3" s="1"/>
  <c r="AF1791" i="3" l="1"/>
  <c r="AI1790" i="3"/>
  <c r="AG1790" i="3"/>
  <c r="AH1790" i="3" s="1"/>
  <c r="AF1792" i="3" l="1"/>
  <c r="AI1791" i="3"/>
  <c r="AG1791" i="3"/>
  <c r="AH1791" i="3" s="1"/>
  <c r="AG1792" i="3" l="1"/>
  <c r="AH1792" i="3" s="1"/>
  <c r="AI1792" i="3"/>
  <c r="AF1793" i="3"/>
  <c r="AF1794" i="3" l="1"/>
  <c r="AI1793" i="3"/>
  <c r="AG1793" i="3"/>
  <c r="AH1793" i="3" s="1"/>
  <c r="AF1795" i="3" l="1"/>
  <c r="AI1794" i="3"/>
  <c r="AG1794" i="3"/>
  <c r="AH1794" i="3" s="1"/>
  <c r="AF1796" i="3" l="1"/>
  <c r="AI1795" i="3"/>
  <c r="AG1795" i="3"/>
  <c r="AH1795" i="3" s="1"/>
  <c r="AF1797" i="3" l="1"/>
  <c r="AI1796" i="3"/>
  <c r="AG1796" i="3"/>
  <c r="AH1796" i="3" s="1"/>
  <c r="AI1797" i="3" l="1"/>
  <c r="AG1797" i="3"/>
  <c r="AH1797" i="3" s="1"/>
  <c r="AF1798" i="3"/>
  <c r="AF1799" i="3" l="1"/>
  <c r="AI1798" i="3"/>
  <c r="AG1798" i="3"/>
  <c r="AH1798" i="3" s="1"/>
  <c r="AF1800" i="3" l="1"/>
  <c r="AI1799" i="3"/>
  <c r="AG1799" i="3"/>
  <c r="AH1799" i="3" s="1"/>
  <c r="AF1801" i="3" l="1"/>
  <c r="AI1800" i="3"/>
  <c r="AG1800" i="3"/>
  <c r="AH1800" i="3" s="1"/>
  <c r="AF1802" i="3" l="1"/>
  <c r="AI1801" i="3"/>
  <c r="AG1801" i="3"/>
  <c r="AH1801" i="3" s="1"/>
  <c r="AF1803" i="3" l="1"/>
  <c r="AI1802" i="3"/>
  <c r="AG1802" i="3"/>
  <c r="AH1802" i="3" s="1"/>
  <c r="AF1804" i="3" l="1"/>
  <c r="AG1803" i="3"/>
  <c r="AH1803" i="3" s="1"/>
  <c r="AI1803" i="3"/>
  <c r="AF1805" i="3" l="1"/>
  <c r="AI1804" i="3"/>
  <c r="AG1804" i="3"/>
  <c r="AH1804" i="3" s="1"/>
  <c r="AF1806" i="3" l="1"/>
  <c r="AI1805" i="3"/>
  <c r="AG1805" i="3"/>
  <c r="AH1805" i="3" s="1"/>
  <c r="AF1807" i="3" l="1"/>
  <c r="AI1806" i="3"/>
  <c r="AG1806" i="3"/>
  <c r="AH1806" i="3" s="1"/>
  <c r="AF1808" i="3" l="1"/>
  <c r="AI1807" i="3"/>
  <c r="AG1807" i="3"/>
  <c r="AH1807" i="3" s="1"/>
  <c r="AG1808" i="3" l="1"/>
  <c r="AH1808" i="3" s="1"/>
  <c r="AF1809" i="3"/>
  <c r="AI1808" i="3"/>
  <c r="AF1810" i="3" l="1"/>
  <c r="AI1809" i="3"/>
  <c r="AG1809" i="3"/>
  <c r="AH1809" i="3" s="1"/>
  <c r="AF1811" i="3" l="1"/>
  <c r="AI1810" i="3"/>
  <c r="AG1810" i="3"/>
  <c r="AH1810" i="3" s="1"/>
  <c r="AF1812" i="3" l="1"/>
  <c r="AI1811" i="3"/>
  <c r="AG1811" i="3"/>
  <c r="AH1811" i="3" s="1"/>
  <c r="AF1813" i="3" l="1"/>
  <c r="AI1812" i="3"/>
  <c r="AG1812" i="3"/>
  <c r="AH1812" i="3" s="1"/>
  <c r="AI1813" i="3" l="1"/>
  <c r="AG1813" i="3"/>
  <c r="AH1813" i="3" s="1"/>
  <c r="AF1814" i="3"/>
  <c r="AF1815" i="3" l="1"/>
  <c r="AI1814" i="3"/>
  <c r="AG1814" i="3"/>
  <c r="AH1814" i="3" s="1"/>
  <c r="AF1816" i="3" l="1"/>
  <c r="AI1815" i="3"/>
  <c r="AG1815" i="3"/>
  <c r="AH1815" i="3" s="1"/>
  <c r="AF1817" i="3" l="1"/>
  <c r="AI1816" i="3"/>
  <c r="AG1816" i="3"/>
  <c r="AH1816" i="3" s="1"/>
  <c r="AF1818" i="3" l="1"/>
  <c r="AI1817" i="3"/>
  <c r="AG1817" i="3"/>
  <c r="AH1817" i="3" s="1"/>
  <c r="AF1819" i="3" l="1"/>
  <c r="AI1818" i="3"/>
  <c r="AG1818" i="3"/>
  <c r="AH1818" i="3" s="1"/>
  <c r="AG1819" i="3" l="1"/>
  <c r="AH1819" i="3" s="1"/>
  <c r="AF1820" i="3"/>
  <c r="AI1819" i="3"/>
  <c r="AF1821" i="3" l="1"/>
  <c r="AI1820" i="3"/>
  <c r="AG1820" i="3"/>
  <c r="AH1820" i="3" s="1"/>
  <c r="AF1822" i="3" l="1"/>
  <c r="AI1821" i="3"/>
  <c r="AG1821" i="3"/>
  <c r="AH1821" i="3" s="1"/>
  <c r="AF1823" i="3" l="1"/>
  <c r="AI1822" i="3"/>
  <c r="AG1822" i="3"/>
  <c r="AH1822" i="3" s="1"/>
  <c r="AF1824" i="3" l="1"/>
  <c r="AI1823" i="3"/>
  <c r="AG1823" i="3"/>
  <c r="AH1823" i="3" s="1"/>
  <c r="AG1824" i="3" l="1"/>
  <c r="AH1824" i="3" s="1"/>
  <c r="AI1824" i="3"/>
  <c r="AF1825" i="3"/>
  <c r="AF1826" i="3" l="1"/>
  <c r="AI1825" i="3"/>
  <c r="AG1825" i="3"/>
  <c r="AH1825" i="3" s="1"/>
  <c r="AF1827" i="3" l="1"/>
  <c r="AI1826" i="3"/>
  <c r="AG1826" i="3"/>
  <c r="AH1826" i="3" s="1"/>
  <c r="AF1828" i="3" l="1"/>
  <c r="AI1827" i="3"/>
  <c r="AG1827" i="3"/>
  <c r="AH1827" i="3" s="1"/>
  <c r="AF1829" i="3" l="1"/>
  <c r="AI1828" i="3"/>
  <c r="AG1828" i="3"/>
  <c r="AH1828" i="3" s="1"/>
  <c r="AI1829" i="3" l="1"/>
  <c r="AG1829" i="3"/>
  <c r="AH1829" i="3" s="1"/>
  <c r="AF1830" i="3"/>
  <c r="AF1831" i="3" l="1"/>
  <c r="AI1830" i="3"/>
  <c r="AG1830" i="3"/>
  <c r="AH1830" i="3" s="1"/>
  <c r="AF1832" i="3" l="1"/>
  <c r="AI1831" i="3"/>
  <c r="AG1831" i="3"/>
  <c r="AH1831" i="3" s="1"/>
  <c r="AF1833" i="3" l="1"/>
  <c r="AI1832" i="3"/>
  <c r="AG1832" i="3"/>
  <c r="AH1832" i="3" s="1"/>
  <c r="AF1834" i="3" l="1"/>
  <c r="AI1833" i="3"/>
  <c r="AG1833" i="3"/>
  <c r="AH1833" i="3" s="1"/>
  <c r="AF1835" i="3" l="1"/>
  <c r="AI1834" i="3"/>
  <c r="AG1834" i="3"/>
  <c r="AH1834" i="3" s="1"/>
  <c r="AG1835" i="3" l="1"/>
  <c r="AH1835" i="3" s="1"/>
  <c r="AF1836" i="3"/>
  <c r="AI1835" i="3"/>
  <c r="AF1837" i="3" l="1"/>
  <c r="AI1836" i="3"/>
  <c r="AG1836" i="3"/>
  <c r="AH1836" i="3" s="1"/>
  <c r="AF1838" i="3" l="1"/>
  <c r="AI1837" i="3"/>
  <c r="AG1837" i="3"/>
  <c r="AH1837" i="3" s="1"/>
  <c r="AF1839" i="3" l="1"/>
  <c r="AI1838" i="3"/>
  <c r="AG1838" i="3"/>
  <c r="AH1838" i="3" s="1"/>
  <c r="AF1840" i="3" l="1"/>
  <c r="AI1839" i="3"/>
  <c r="AG1839" i="3"/>
  <c r="AH1839" i="3" s="1"/>
  <c r="AG1840" i="3" l="1"/>
  <c r="AH1840" i="3" s="1"/>
  <c r="AI1840" i="3"/>
  <c r="AF1841" i="3"/>
  <c r="AF1842" i="3" l="1"/>
  <c r="AI1841" i="3"/>
  <c r="AG1841" i="3"/>
  <c r="AH1841" i="3" s="1"/>
  <c r="AF1843" i="3" l="1"/>
  <c r="AI1842" i="3"/>
  <c r="AG1842" i="3"/>
  <c r="AH1842" i="3" s="1"/>
  <c r="AF1844" i="3" l="1"/>
  <c r="AI1843" i="3"/>
  <c r="AG1843" i="3"/>
  <c r="AH1843" i="3" s="1"/>
  <c r="AF1845" i="3" l="1"/>
  <c r="AI1844" i="3"/>
  <c r="AG1844" i="3"/>
  <c r="AH1844" i="3" s="1"/>
  <c r="AI1845" i="3" l="1"/>
  <c r="AF1846" i="3"/>
  <c r="AG1845" i="3"/>
  <c r="AH1845" i="3" s="1"/>
  <c r="AF1847" i="3" l="1"/>
  <c r="AI1846" i="3"/>
  <c r="AG1846" i="3"/>
  <c r="AH1846" i="3" s="1"/>
  <c r="AF1848" i="3" l="1"/>
  <c r="AI1847" i="3"/>
  <c r="AG1847" i="3"/>
  <c r="AH1847" i="3" s="1"/>
  <c r="AG1848" i="3" l="1"/>
  <c r="AH1848" i="3" s="1"/>
  <c r="AF1849" i="3"/>
  <c r="AI1848" i="3"/>
  <c r="AF1850" i="3" l="1"/>
  <c r="AI1849" i="3"/>
  <c r="AG1849" i="3"/>
  <c r="AH1849" i="3" s="1"/>
  <c r="AI1850" i="3" l="1"/>
  <c r="AG1850" i="3"/>
  <c r="AH1850" i="3" s="1"/>
  <c r="AF1851" i="3"/>
  <c r="AF1852" i="3" l="1"/>
  <c r="AG1851" i="3"/>
  <c r="AH1851" i="3" s="1"/>
  <c r="AI1851" i="3"/>
  <c r="AF1853" i="3" l="1"/>
  <c r="AI1852" i="3"/>
  <c r="AG1852" i="3"/>
  <c r="AH1852" i="3" s="1"/>
  <c r="AG1853" i="3" l="1"/>
  <c r="AH1853" i="3" s="1"/>
  <c r="AF1854" i="3"/>
  <c r="AI1853" i="3"/>
  <c r="AF1855" i="3" l="1"/>
  <c r="AI1854" i="3"/>
  <c r="AG1854" i="3"/>
  <c r="AH1854" i="3" s="1"/>
  <c r="AG1855" i="3" l="1"/>
  <c r="AH1855" i="3" s="1"/>
  <c r="AF1856" i="3"/>
  <c r="AI1855" i="3"/>
  <c r="AG1856" i="3" l="1"/>
  <c r="AH1856" i="3" s="1"/>
  <c r="AI1856" i="3"/>
  <c r="AF1857" i="3"/>
  <c r="AF1858" i="3" l="1"/>
  <c r="AI1857" i="3"/>
  <c r="AG1857" i="3"/>
  <c r="AH1857" i="3" s="1"/>
  <c r="AG1858" i="3" l="1"/>
  <c r="AH1858" i="3" s="1"/>
  <c r="AF1859" i="3"/>
  <c r="AI1858" i="3"/>
  <c r="AG1859" i="3" l="1"/>
  <c r="AH1859" i="3" s="1"/>
  <c r="AF1860" i="3"/>
  <c r="AI1859" i="3"/>
  <c r="AG1860" i="3" l="1"/>
  <c r="AH1860" i="3" s="1"/>
  <c r="AF1861" i="3"/>
  <c r="AI1860" i="3"/>
  <c r="AI1861" i="3" l="1"/>
  <c r="AF1862" i="3"/>
  <c r="AG1861" i="3"/>
  <c r="AH1861" i="3" s="1"/>
  <c r="AF1863" i="3" l="1"/>
  <c r="AI1862" i="3"/>
  <c r="AG1862" i="3"/>
  <c r="AH1862" i="3" s="1"/>
  <c r="AF1864" i="3" l="1"/>
  <c r="AG1863" i="3"/>
  <c r="AH1863" i="3" s="1"/>
  <c r="AI1863" i="3"/>
  <c r="AF1865" i="3" l="1"/>
  <c r="AI1864" i="3"/>
  <c r="AG1864" i="3"/>
  <c r="AH1864" i="3" s="1"/>
  <c r="AG1865" i="3" l="1"/>
  <c r="AH1865" i="3" s="1"/>
  <c r="AF1866" i="3"/>
  <c r="AI1865" i="3"/>
  <c r="AI1866" i="3" l="1"/>
  <c r="AG1866" i="3"/>
  <c r="AH1866" i="3" s="1"/>
  <c r="AF1867" i="3"/>
  <c r="AI1867" i="3" l="1"/>
  <c r="AG1867" i="3"/>
  <c r="AH1867" i="3" s="1"/>
  <c r="AF1868" i="3"/>
  <c r="AG1868" i="3" l="1"/>
  <c r="AH1868" i="3" s="1"/>
  <c r="AF1869" i="3"/>
  <c r="AI1868" i="3"/>
  <c r="AG1869" i="3" l="1"/>
  <c r="AH1869" i="3" s="1"/>
  <c r="AF1870" i="3"/>
  <c r="AI1869" i="3"/>
  <c r="AG1870" i="3" l="1"/>
  <c r="AH1870" i="3" s="1"/>
  <c r="AF1871" i="3"/>
  <c r="AI1870" i="3"/>
  <c r="AF1872" i="3" l="1"/>
  <c r="AI1871" i="3"/>
  <c r="AG1871" i="3"/>
  <c r="AH1871" i="3" s="1"/>
  <c r="AI1872" i="3" l="1"/>
  <c r="AF1873" i="3"/>
  <c r="AG1872" i="3"/>
  <c r="AH1872" i="3" s="1"/>
  <c r="AF1874" i="3" l="1"/>
  <c r="AI1873" i="3"/>
  <c r="AG1873" i="3"/>
  <c r="AH1873" i="3" s="1"/>
  <c r="AF1875" i="3" l="1"/>
  <c r="AI1874" i="3"/>
  <c r="AG1874" i="3"/>
  <c r="AH1874" i="3" s="1"/>
  <c r="AF1876" i="3" l="1"/>
  <c r="AI1875" i="3"/>
  <c r="AG1875" i="3"/>
  <c r="AH1875" i="3" s="1"/>
  <c r="AF1877" i="3" l="1"/>
  <c r="AI1876" i="3"/>
  <c r="AG1876" i="3"/>
  <c r="AH1876" i="3" s="1"/>
  <c r="AI1877" i="3" l="1"/>
  <c r="AG1877" i="3"/>
  <c r="AH1877" i="3" s="1"/>
  <c r="AF1878" i="3"/>
  <c r="AF1879" i="3" l="1"/>
  <c r="AI1878" i="3"/>
  <c r="AG1878" i="3"/>
  <c r="AH1878" i="3" s="1"/>
  <c r="AF1880" i="3" l="1"/>
  <c r="AG1879" i="3"/>
  <c r="AH1879" i="3" s="1"/>
  <c r="AI1879" i="3"/>
  <c r="AI1880" i="3" l="1"/>
  <c r="AG1880" i="3"/>
  <c r="AH1880" i="3" s="1"/>
  <c r="AF1881" i="3"/>
  <c r="AF1882" i="3" l="1"/>
  <c r="AI1881" i="3"/>
  <c r="AG1881" i="3"/>
  <c r="AH1881" i="3" s="1"/>
  <c r="AF1883" i="3" l="1"/>
  <c r="AI1882" i="3"/>
  <c r="AG1882" i="3"/>
  <c r="AH1882" i="3" s="1"/>
  <c r="AG1883" i="3" l="1"/>
  <c r="AH1883" i="3" s="1"/>
  <c r="AF1884" i="3"/>
  <c r="AI1883" i="3"/>
  <c r="AG1884" i="3" l="1"/>
  <c r="AH1884" i="3" s="1"/>
  <c r="AF1885" i="3"/>
  <c r="AI1884" i="3"/>
  <c r="AG1885" i="3" l="1"/>
  <c r="AH1885" i="3" s="1"/>
  <c r="AF1886" i="3"/>
  <c r="AI1885" i="3"/>
  <c r="AF1887" i="3" l="1"/>
  <c r="AI1886" i="3"/>
  <c r="AG1886" i="3"/>
  <c r="AH1886" i="3" s="1"/>
  <c r="AG1887" i="3" l="1"/>
  <c r="AH1887" i="3" s="1"/>
  <c r="AF1888" i="3"/>
  <c r="AI1887" i="3"/>
  <c r="AG1888" i="3" l="1"/>
  <c r="AH1888" i="3" s="1"/>
  <c r="AI1888" i="3"/>
  <c r="AF1889" i="3"/>
  <c r="AG1889" i="3" l="1"/>
  <c r="AH1889" i="3" s="1"/>
  <c r="AF1890" i="3"/>
  <c r="AI1889" i="3"/>
  <c r="AF1891" i="3" l="1"/>
  <c r="AG1890" i="3"/>
  <c r="AH1890" i="3" s="1"/>
  <c r="AI1890" i="3"/>
  <c r="AG1891" i="3" l="1"/>
  <c r="AH1891" i="3" s="1"/>
  <c r="AF1892" i="3"/>
  <c r="AI1891" i="3"/>
  <c r="AG1892" i="3" l="1"/>
  <c r="AH1892" i="3" s="1"/>
  <c r="AF1893" i="3"/>
  <c r="AI1892" i="3"/>
  <c r="AF1894" i="3" l="1"/>
  <c r="AI1893" i="3"/>
  <c r="AG1893" i="3"/>
  <c r="AH1893" i="3" s="1"/>
  <c r="AF1895" i="3" l="1"/>
  <c r="AI1894" i="3"/>
  <c r="AG1894" i="3"/>
  <c r="AH1894" i="3" s="1"/>
  <c r="AF1896" i="3" l="1"/>
  <c r="AI1895" i="3"/>
  <c r="AG1895" i="3"/>
  <c r="AH1895" i="3" s="1"/>
  <c r="AF1897" i="3" l="1"/>
  <c r="AI1896" i="3"/>
  <c r="AG1896" i="3"/>
  <c r="AH1896" i="3" s="1"/>
  <c r="AF1898" i="3" l="1"/>
  <c r="AI1897" i="3"/>
  <c r="AG1897" i="3"/>
  <c r="AH1897" i="3" s="1"/>
  <c r="AF1899" i="3" l="1"/>
  <c r="AG1898" i="3"/>
  <c r="AH1898" i="3" s="1"/>
  <c r="AI1898" i="3"/>
  <c r="AI1899" i="3" l="1"/>
  <c r="AG1899" i="3"/>
  <c r="AH1899" i="3" s="1"/>
  <c r="AF1900" i="3"/>
  <c r="AG1900" i="3" l="1"/>
  <c r="AH1900" i="3" s="1"/>
  <c r="AF1901" i="3"/>
  <c r="AI1900" i="3"/>
  <c r="AI1901" i="3" l="1"/>
  <c r="AF1902" i="3"/>
  <c r="AG1901" i="3"/>
  <c r="AH1901" i="3" s="1"/>
  <c r="AF1903" i="3" l="1"/>
  <c r="AG1902" i="3"/>
  <c r="AH1902" i="3" s="1"/>
  <c r="AI1902" i="3"/>
  <c r="AF1904" i="3" l="1"/>
  <c r="AG1903" i="3"/>
  <c r="AH1903" i="3" s="1"/>
  <c r="AI1903" i="3"/>
  <c r="AF1905" i="3" l="1"/>
  <c r="AG1904" i="3"/>
  <c r="AH1904" i="3" s="1"/>
  <c r="AI1904" i="3"/>
  <c r="AG1905" i="3" l="1"/>
  <c r="AH1905" i="3" s="1"/>
  <c r="AF1906" i="3"/>
  <c r="AI1905" i="3"/>
  <c r="AF1907" i="3" l="1"/>
  <c r="AI1906" i="3"/>
  <c r="AG1906" i="3"/>
  <c r="AH1906" i="3" s="1"/>
  <c r="AF1908" i="3" l="1"/>
  <c r="AI1907" i="3"/>
  <c r="AG1907" i="3"/>
  <c r="AH1907" i="3" s="1"/>
  <c r="AF1909" i="3" l="1"/>
  <c r="AI1908" i="3"/>
  <c r="AG1908" i="3"/>
  <c r="AH1908" i="3" s="1"/>
  <c r="AI1909" i="3" l="1"/>
  <c r="AG1909" i="3"/>
  <c r="AH1909" i="3" s="1"/>
  <c r="AF1910" i="3"/>
  <c r="AF1911" i="3" l="1"/>
  <c r="AI1910" i="3"/>
  <c r="AG1910" i="3"/>
  <c r="AH1910" i="3" s="1"/>
  <c r="AF1912" i="3" l="1"/>
  <c r="AI1911" i="3"/>
  <c r="AG1911" i="3"/>
  <c r="AH1911" i="3" s="1"/>
  <c r="AF1913" i="3" l="1"/>
  <c r="AI1912" i="3"/>
  <c r="AG1912" i="3"/>
  <c r="AH1912" i="3" s="1"/>
  <c r="AF1914" i="3" l="1"/>
  <c r="AI1913" i="3"/>
  <c r="AG1913" i="3"/>
  <c r="AH1913" i="3" s="1"/>
  <c r="AG1914" i="3" l="1"/>
  <c r="AH1914" i="3" s="1"/>
  <c r="AF1915" i="3"/>
  <c r="AI1914" i="3"/>
  <c r="AF1916" i="3" l="1"/>
  <c r="AG1915" i="3"/>
  <c r="AH1915" i="3" s="1"/>
  <c r="AI1915" i="3"/>
  <c r="AG1916" i="3" l="1"/>
  <c r="AH1916" i="3" s="1"/>
  <c r="AF1917" i="3"/>
  <c r="AI1916" i="3"/>
  <c r="AF1918" i="3" l="1"/>
  <c r="AI1917" i="3"/>
  <c r="AG1917" i="3"/>
  <c r="AH1917" i="3" s="1"/>
  <c r="AG1918" i="3" l="1"/>
  <c r="AH1918" i="3" s="1"/>
  <c r="AF1919" i="3"/>
  <c r="AI1918" i="3"/>
  <c r="AF1920" i="3" l="1"/>
  <c r="AI1919" i="3"/>
  <c r="AG1919" i="3"/>
  <c r="AH1919" i="3" s="1"/>
  <c r="AG1920" i="3" l="1"/>
  <c r="AH1920" i="3" s="1"/>
  <c r="AI1920" i="3"/>
  <c r="AF1921" i="3"/>
  <c r="AF1922" i="3" l="1"/>
  <c r="AI1921" i="3"/>
  <c r="AG1921" i="3"/>
  <c r="AH1921" i="3" s="1"/>
  <c r="AG1922" i="3" l="1"/>
  <c r="AH1922" i="3" s="1"/>
  <c r="AF1923" i="3"/>
  <c r="AI1922" i="3"/>
  <c r="AF1924" i="3" l="1"/>
  <c r="AI1923" i="3"/>
  <c r="AG1923" i="3"/>
  <c r="AH1923" i="3" s="1"/>
  <c r="AG1924" i="3" l="1"/>
  <c r="AH1924" i="3" s="1"/>
  <c r="AF1925" i="3"/>
  <c r="AI1924" i="3"/>
  <c r="AI1925" i="3" l="1"/>
  <c r="AG1925" i="3"/>
  <c r="AH1925" i="3" s="1"/>
  <c r="X7" i="3" l="1"/>
  <c r="X8" i="3" s="1"/>
  <c r="X9" i="3" s="1"/>
  <c r="X10" i="3" s="1"/>
  <c r="X11" i="3" s="1"/>
  <c r="X12" i="3" s="1"/>
  <c r="X13" i="3" s="1"/>
  <c r="X14" i="3" s="1"/>
  <c r="X15" i="3" s="1"/>
  <c r="X16" i="3" s="1"/>
  <c r="X17" i="3" s="1"/>
  <c r="X18" i="3" s="1"/>
  <c r="X19" i="3" s="1"/>
  <c r="X20" i="3" s="1"/>
  <c r="X21" i="3" s="1"/>
  <c r="X22" i="3" s="1"/>
  <c r="X23" i="3" s="1"/>
  <c r="X24" i="3" s="1"/>
  <c r="X25" i="3" s="1"/>
  <c r="X26" i="3" s="1"/>
  <c r="X27" i="3" s="1"/>
  <c r="X28" i="3" s="1"/>
  <c r="X29" i="3" s="1"/>
  <c r="X30" i="3" s="1"/>
  <c r="X31" i="3" s="1"/>
  <c r="X32" i="3" s="1"/>
  <c r="X33" i="3" s="1"/>
  <c r="X34" i="3" s="1"/>
  <c r="X35" i="3" s="1"/>
  <c r="X36" i="3" s="1"/>
  <c r="X37" i="3" s="1"/>
  <c r="X38" i="3" s="1"/>
  <c r="X39" i="3" s="1"/>
  <c r="X40" i="3" s="1"/>
  <c r="X41" i="3" s="1"/>
  <c r="X42" i="3" s="1"/>
  <c r="X43" i="3" s="1"/>
  <c r="X44" i="3" s="1"/>
  <c r="X45" i="3" s="1"/>
  <c r="X46" i="3" s="1"/>
  <c r="X47" i="3" s="1"/>
  <c r="X48" i="3" s="1"/>
  <c r="X49" i="3" s="1"/>
  <c r="X50" i="3" s="1"/>
  <c r="X51" i="3" s="1"/>
  <c r="X52" i="3" s="1"/>
  <c r="X53" i="3" s="1"/>
  <c r="X54" i="3" s="1"/>
  <c r="X55" i="3" s="1"/>
  <c r="X56" i="3" s="1"/>
  <c r="X57" i="3" s="1"/>
  <c r="X58" i="3" s="1"/>
  <c r="X59" i="3" s="1"/>
  <c r="X60" i="3" s="1"/>
  <c r="X61" i="3" s="1"/>
  <c r="X62" i="3" s="1"/>
  <c r="X63" i="3" s="1"/>
  <c r="X64" i="3" s="1"/>
  <c r="X65" i="3" s="1"/>
  <c r="X66" i="3" s="1"/>
  <c r="X67" i="3" s="1"/>
  <c r="X68" i="3" s="1"/>
  <c r="X69" i="3" s="1"/>
  <c r="X70" i="3" s="1"/>
  <c r="X71" i="3" s="1"/>
  <c r="X72" i="3" s="1"/>
  <c r="X73" i="3" s="1"/>
  <c r="X74" i="3" s="1"/>
  <c r="X75" i="3" s="1"/>
  <c r="X76" i="3" s="1"/>
  <c r="X77" i="3" s="1"/>
  <c r="X78" i="3" s="1"/>
  <c r="X79" i="3" s="1"/>
  <c r="X80" i="3" s="1"/>
  <c r="X81" i="3" s="1"/>
  <c r="X82" i="3" s="1"/>
  <c r="X83" i="3" s="1"/>
  <c r="X84" i="3" s="1"/>
  <c r="X85" i="3" s="1"/>
  <c r="X86" i="3" s="1"/>
  <c r="X87" i="3" s="1"/>
  <c r="X88" i="3" s="1"/>
  <c r="X89" i="3" s="1"/>
  <c r="X90" i="3" s="1"/>
  <c r="X91" i="3" s="1"/>
  <c r="X92" i="3" s="1"/>
  <c r="X93" i="3" s="1"/>
  <c r="X94" i="3" s="1"/>
  <c r="X95" i="3" s="1"/>
  <c r="X96" i="3" s="1"/>
  <c r="X97" i="3" s="1"/>
  <c r="X98" i="3" s="1"/>
  <c r="X99" i="3" s="1"/>
  <c r="X100" i="3" s="1"/>
  <c r="X101" i="3" s="1"/>
  <c r="X102" i="3" s="1"/>
  <c r="X103" i="3" s="1"/>
  <c r="X104" i="3" s="1"/>
  <c r="X105" i="3" s="1"/>
  <c r="X106" i="3" s="1"/>
  <c r="X107" i="3" s="1"/>
  <c r="X108" i="3" s="1"/>
  <c r="X109" i="3" s="1"/>
  <c r="X110" i="3" s="1"/>
  <c r="X111" i="3" s="1"/>
  <c r="X112" i="3" s="1"/>
  <c r="X113" i="3" s="1"/>
  <c r="X114" i="3" s="1"/>
  <c r="X115" i="3" s="1"/>
  <c r="X116" i="3" s="1"/>
  <c r="X117" i="3" s="1"/>
  <c r="X118" i="3" s="1"/>
  <c r="X119" i="3" s="1"/>
  <c r="Y8" i="3"/>
  <c r="Z8" i="3" s="1"/>
  <c r="AA7" i="3"/>
  <c r="Y7" i="3"/>
  <c r="Z7" i="3" s="1"/>
  <c r="AA6" i="3"/>
  <c r="Y6" i="3"/>
  <c r="Z6" i="3" l="1"/>
  <c r="X120" i="3"/>
  <c r="AA119" i="3"/>
  <c r="Y119" i="3"/>
  <c r="Z119" i="3" s="1"/>
  <c r="AC119" i="3" s="1"/>
  <c r="AB119" i="3" s="1"/>
  <c r="AA8" i="3"/>
  <c r="AA9" i="3"/>
  <c r="Y9" i="3"/>
  <c r="Z9" i="3" s="1"/>
  <c r="X121" i="3" l="1"/>
  <c r="AA120" i="3"/>
  <c r="Y120" i="3"/>
  <c r="Z120" i="3" s="1"/>
  <c r="AC120" i="3" s="1"/>
  <c r="AB120" i="3" s="1"/>
  <c r="Y10" i="3"/>
  <c r="Z10" i="3" s="1"/>
  <c r="AA10" i="3"/>
  <c r="X122" i="3" l="1"/>
  <c r="AA121" i="3"/>
  <c r="Y121" i="3"/>
  <c r="Z121" i="3" s="1"/>
  <c r="AC121" i="3" s="1"/>
  <c r="AB121" i="3" s="1"/>
  <c r="Y11" i="3"/>
  <c r="Z11" i="3" s="1"/>
  <c r="AA11" i="3"/>
  <c r="X123" i="3" l="1"/>
  <c r="AA122" i="3"/>
  <c r="Y122" i="3"/>
  <c r="Z122" i="3" s="1"/>
  <c r="AC122" i="3" s="1"/>
  <c r="AB122" i="3" s="1"/>
  <c r="Y12" i="3"/>
  <c r="Z12" i="3" s="1"/>
  <c r="AA12" i="3"/>
  <c r="X124" i="3" l="1"/>
  <c r="AA123" i="3"/>
  <c r="Y123" i="3"/>
  <c r="Z123" i="3" s="1"/>
  <c r="AC123" i="3" s="1"/>
  <c r="AB123" i="3" s="1"/>
  <c r="AA13" i="3"/>
  <c r="Y13" i="3"/>
  <c r="Z13" i="3" s="1"/>
  <c r="X125" i="3" l="1"/>
  <c r="AA124" i="3"/>
  <c r="Y124" i="3"/>
  <c r="Z124" i="3" s="1"/>
  <c r="AC124" i="3" s="1"/>
  <c r="AB124" i="3" s="1"/>
  <c r="AA14" i="3"/>
  <c r="Y14" i="3"/>
  <c r="Z14" i="3" l="1"/>
  <c r="X126" i="3"/>
  <c r="AA125" i="3"/>
  <c r="Y125" i="3"/>
  <c r="Z125" i="3" s="1"/>
  <c r="AC125" i="3" s="1"/>
  <c r="AB125" i="3" s="1"/>
  <c r="AA15" i="3"/>
  <c r="Y15" i="3"/>
  <c r="Z15" i="3" l="1"/>
  <c r="X127" i="3"/>
  <c r="AA126" i="3"/>
  <c r="Y126" i="3"/>
  <c r="Z126" i="3" s="1"/>
  <c r="AC126" i="3" s="1"/>
  <c r="AB126" i="3" s="1"/>
  <c r="AA16" i="3"/>
  <c r="Y16" i="3"/>
  <c r="Z16" i="3" l="1"/>
  <c r="X128" i="3"/>
  <c r="AA127" i="3"/>
  <c r="Y127" i="3"/>
  <c r="Z127" i="3" s="1"/>
  <c r="AC127" i="3" s="1"/>
  <c r="AB127" i="3" s="1"/>
  <c r="AA17" i="3"/>
  <c r="Y17" i="3"/>
  <c r="Z17" i="3" l="1"/>
  <c r="X129" i="3"/>
  <c r="AA128" i="3"/>
  <c r="Y128" i="3"/>
  <c r="Z128" i="3" s="1"/>
  <c r="AC128" i="3" s="1"/>
  <c r="AB128" i="3" s="1"/>
  <c r="Y18" i="3"/>
  <c r="Z18" i="3" s="1"/>
  <c r="AA18" i="3"/>
  <c r="X130" i="3" l="1"/>
  <c r="AA129" i="3"/>
  <c r="Y129" i="3"/>
  <c r="Z129" i="3" s="1"/>
  <c r="AC129" i="3" s="1"/>
  <c r="AB129" i="3" s="1"/>
  <c r="Y19" i="3"/>
  <c r="Z19" i="3" s="1"/>
  <c r="AA19" i="3"/>
  <c r="X131" i="3" l="1"/>
  <c r="AA130" i="3"/>
  <c r="Y130" i="3"/>
  <c r="Z130" i="3" s="1"/>
  <c r="AC130" i="3" s="1"/>
  <c r="AB130" i="3" s="1"/>
  <c r="Y20" i="3"/>
  <c r="Z20" i="3" s="1"/>
  <c r="AA20" i="3"/>
  <c r="X132" i="3" l="1"/>
  <c r="AA131" i="3"/>
  <c r="Y131" i="3"/>
  <c r="Z131" i="3" s="1"/>
  <c r="AC131" i="3" s="1"/>
  <c r="AB131" i="3" s="1"/>
  <c r="Y21" i="3"/>
  <c r="AA21" i="3"/>
  <c r="Z21" i="3" l="1"/>
  <c r="X133" i="3"/>
  <c r="AA132" i="3"/>
  <c r="Y132" i="3"/>
  <c r="Z132" i="3" s="1"/>
  <c r="AC132" i="3" s="1"/>
  <c r="AB132" i="3" s="1"/>
  <c r="Y22" i="3"/>
  <c r="Z22" i="3" s="1"/>
  <c r="AA22" i="3"/>
  <c r="X134" i="3" l="1"/>
  <c r="AA133" i="3"/>
  <c r="Y133" i="3"/>
  <c r="Z133" i="3" s="1"/>
  <c r="AC133" i="3" s="1"/>
  <c r="AB133" i="3" s="1"/>
  <c r="Y23" i="3"/>
  <c r="AA23" i="3"/>
  <c r="Z23" i="3" l="1"/>
  <c r="X135" i="3"/>
  <c r="AA134" i="3"/>
  <c r="Y134" i="3"/>
  <c r="Z134" i="3" s="1"/>
  <c r="AC134" i="3" s="1"/>
  <c r="AB134" i="3" s="1"/>
  <c r="AA24" i="3"/>
  <c r="Y24" i="3"/>
  <c r="Z24" i="3" s="1"/>
  <c r="X136" i="3" l="1"/>
  <c r="AA135" i="3"/>
  <c r="Y135" i="3"/>
  <c r="Z135" i="3" s="1"/>
  <c r="AC135" i="3" s="1"/>
  <c r="AB135" i="3" s="1"/>
  <c r="AA25" i="3"/>
  <c r="Y25" i="3"/>
  <c r="Z25" i="3" s="1"/>
  <c r="X137" i="3" l="1"/>
  <c r="AA136" i="3"/>
  <c r="Y136" i="3"/>
  <c r="Z136" i="3" s="1"/>
  <c r="AC136" i="3" s="1"/>
  <c r="AB136" i="3" s="1"/>
  <c r="AA26" i="3"/>
  <c r="Y26" i="3"/>
  <c r="Z26" i="3" s="1"/>
  <c r="X138" i="3" l="1"/>
  <c r="AA137" i="3"/>
  <c r="Y137" i="3"/>
  <c r="Z137" i="3" s="1"/>
  <c r="AC137" i="3" s="1"/>
  <c r="AB137" i="3" s="1"/>
  <c r="Y27" i="3"/>
  <c r="AA27" i="3"/>
  <c r="Z27" i="3" l="1"/>
  <c r="X139" i="3"/>
  <c r="AA138" i="3"/>
  <c r="Y138" i="3"/>
  <c r="Z138" i="3" s="1"/>
  <c r="AC138" i="3" s="1"/>
  <c r="AB138" i="3" s="1"/>
  <c r="Y28" i="3"/>
  <c r="Z28" i="3" s="1"/>
  <c r="AA28" i="3"/>
  <c r="X140" i="3" l="1"/>
  <c r="AA139" i="3"/>
  <c r="Y139" i="3"/>
  <c r="Z139" i="3" s="1"/>
  <c r="AC139" i="3" s="1"/>
  <c r="AB139" i="3" s="1"/>
  <c r="Y29" i="3"/>
  <c r="Z29" i="3" s="1"/>
  <c r="AA29" i="3"/>
  <c r="X141" i="3" l="1"/>
  <c r="AA140" i="3"/>
  <c r="Y140" i="3"/>
  <c r="Z140" i="3" s="1"/>
  <c r="AC140" i="3" s="1"/>
  <c r="AB140" i="3" s="1"/>
  <c r="Y30" i="3"/>
  <c r="Z30" i="3" s="1"/>
  <c r="AA30" i="3"/>
  <c r="X142" i="3" l="1"/>
  <c r="AA141" i="3"/>
  <c r="Y141" i="3"/>
  <c r="Z141" i="3" s="1"/>
  <c r="AC141" i="3" s="1"/>
  <c r="AB141" i="3" s="1"/>
  <c r="Y31" i="3"/>
  <c r="Z31" i="3" s="1"/>
  <c r="AA31" i="3"/>
  <c r="X143" i="3" l="1"/>
  <c r="AA142" i="3"/>
  <c r="Y142" i="3"/>
  <c r="Z142" i="3" s="1"/>
  <c r="AC142" i="3" s="1"/>
  <c r="AB142" i="3" s="1"/>
  <c r="AA32" i="3"/>
  <c r="Y32" i="3"/>
  <c r="Z32" i="3" l="1"/>
  <c r="X144" i="3"/>
  <c r="AA143" i="3"/>
  <c r="Y143" i="3"/>
  <c r="Z143" i="3" s="1"/>
  <c r="AC143" i="3" s="1"/>
  <c r="AB143" i="3" s="1"/>
  <c r="AA33" i="3"/>
  <c r="Y33" i="3"/>
  <c r="Z33" i="3" s="1"/>
  <c r="X145" i="3" l="1"/>
  <c r="AA144" i="3"/>
  <c r="Y144" i="3"/>
  <c r="Z144" i="3" s="1"/>
  <c r="AC144" i="3" s="1"/>
  <c r="AB144" i="3" s="1"/>
  <c r="AA34" i="3"/>
  <c r="Y34" i="3"/>
  <c r="Z34" i="3" l="1"/>
  <c r="X146" i="3"/>
  <c r="AA145" i="3"/>
  <c r="Y145" i="3"/>
  <c r="Z145" i="3" s="1"/>
  <c r="AC145" i="3" s="1"/>
  <c r="AB145" i="3" s="1"/>
  <c r="AA35" i="3"/>
  <c r="Y35" i="3"/>
  <c r="Z35" i="3" s="1"/>
  <c r="AC146" i="3" l="1"/>
  <c r="AB146" i="3"/>
  <c r="X147" i="3"/>
  <c r="AA146" i="3"/>
  <c r="Y146" i="3"/>
  <c r="Z146" i="3" s="1"/>
  <c r="AA36" i="3"/>
  <c r="Y36" i="3"/>
  <c r="Z36" i="3" s="1"/>
  <c r="X148" i="3" l="1"/>
  <c r="AA147" i="3"/>
  <c r="Y147" i="3"/>
  <c r="Z147" i="3" s="1"/>
  <c r="AC147" i="3" s="1"/>
  <c r="AB147" i="3" s="1"/>
  <c r="AA37" i="3"/>
  <c r="Y37" i="3"/>
  <c r="Z37" i="3" l="1"/>
  <c r="X149" i="3"/>
  <c r="AA148" i="3"/>
  <c r="Y148" i="3"/>
  <c r="Z148" i="3" s="1"/>
  <c r="AC148" i="3" s="1"/>
  <c r="AB148" i="3" s="1"/>
  <c r="AA38" i="3"/>
  <c r="Y38" i="3"/>
  <c r="Z38" i="3" s="1"/>
  <c r="AC149" i="3" l="1"/>
  <c r="AB149" i="3" s="1"/>
  <c r="X150" i="3"/>
  <c r="AA149" i="3"/>
  <c r="Y149" i="3"/>
  <c r="Z149" i="3" s="1"/>
  <c r="AA39" i="3"/>
  <c r="Y39" i="3"/>
  <c r="Z39" i="3" l="1"/>
  <c r="X151" i="3"/>
  <c r="AA150" i="3"/>
  <c r="Y150" i="3"/>
  <c r="Z150" i="3" s="1"/>
  <c r="AC150" i="3" s="1"/>
  <c r="AB150" i="3" s="1"/>
  <c r="AA40" i="3"/>
  <c r="Y40" i="3"/>
  <c r="Z40" i="3" s="1"/>
  <c r="X152" i="3" l="1"/>
  <c r="AA151" i="3"/>
  <c r="Y151" i="3"/>
  <c r="Z151" i="3" s="1"/>
  <c r="AC151" i="3" s="1"/>
  <c r="AB151" i="3" s="1"/>
  <c r="AA41" i="3"/>
  <c r="Y41" i="3"/>
  <c r="Z41" i="3" l="1"/>
  <c r="X153" i="3"/>
  <c r="AA152" i="3"/>
  <c r="Y152" i="3"/>
  <c r="Z152" i="3" s="1"/>
  <c r="AC152" i="3" s="1"/>
  <c r="AB152" i="3" s="1"/>
  <c r="Y42" i="3"/>
  <c r="AA42" i="3"/>
  <c r="Z42" i="3" l="1"/>
  <c r="AC153" i="3"/>
  <c r="AB153" i="3" s="1"/>
  <c r="X154" i="3"/>
  <c r="AA153" i="3"/>
  <c r="Y153" i="3"/>
  <c r="Z153" i="3" s="1"/>
  <c r="Y43" i="3"/>
  <c r="AA43" i="3"/>
  <c r="Z43" i="3" l="1"/>
  <c r="X155" i="3"/>
  <c r="AA154" i="3"/>
  <c r="Y154" i="3"/>
  <c r="Z154" i="3" s="1"/>
  <c r="AC154" i="3" s="1"/>
  <c r="AB154" i="3" s="1"/>
  <c r="Y44" i="3"/>
  <c r="Z44" i="3" s="1"/>
  <c r="AA44" i="3"/>
  <c r="X156" i="3" l="1"/>
  <c r="AA155" i="3"/>
  <c r="Y155" i="3"/>
  <c r="Z155" i="3" s="1"/>
  <c r="AC155" i="3" s="1"/>
  <c r="AB155" i="3" s="1"/>
  <c r="Y45" i="3"/>
  <c r="AA45" i="3"/>
  <c r="Z45" i="3" l="1"/>
  <c r="AC156" i="3"/>
  <c r="AB156" i="3" s="1"/>
  <c r="X157" i="3"/>
  <c r="AA156" i="3"/>
  <c r="Y156" i="3"/>
  <c r="Z156" i="3" s="1"/>
  <c r="AA46" i="3"/>
  <c r="Y46" i="3"/>
  <c r="Z46" i="3" s="1"/>
  <c r="X158" i="3" l="1"/>
  <c r="AA157" i="3"/>
  <c r="Y157" i="3"/>
  <c r="Z157" i="3" s="1"/>
  <c r="AC157" i="3" s="1"/>
  <c r="AB157" i="3" s="1"/>
  <c r="AA47" i="3"/>
  <c r="Y47" i="3"/>
  <c r="Z47" i="3" l="1"/>
  <c r="X159" i="3"/>
  <c r="AA158" i="3"/>
  <c r="Y158" i="3"/>
  <c r="Z158" i="3" s="1"/>
  <c r="AC158" i="3" s="1"/>
  <c r="AB158" i="3" s="1"/>
  <c r="AA48" i="3"/>
  <c r="Y48" i="3"/>
  <c r="Z48" i="3" s="1"/>
  <c r="X160" i="3" l="1"/>
  <c r="AA159" i="3"/>
  <c r="Y159" i="3"/>
  <c r="Z159" i="3" s="1"/>
  <c r="AC159" i="3" s="1"/>
  <c r="AB159" i="3" s="1"/>
  <c r="AA49" i="3"/>
  <c r="Y49" i="3"/>
  <c r="Z49" i="3" l="1"/>
  <c r="X161" i="3"/>
  <c r="AA160" i="3"/>
  <c r="Y160" i="3"/>
  <c r="Z160" i="3" s="1"/>
  <c r="AC160" i="3" s="1"/>
  <c r="AB160" i="3" s="1"/>
  <c r="AA50" i="3"/>
  <c r="Y50" i="3"/>
  <c r="Z50" i="3" l="1"/>
  <c r="X162" i="3"/>
  <c r="AA161" i="3"/>
  <c r="Y161" i="3"/>
  <c r="Z161" i="3" s="1"/>
  <c r="AC161" i="3" s="1"/>
  <c r="AB161" i="3" s="1"/>
  <c r="AA51" i="3"/>
  <c r="Y51" i="3"/>
  <c r="Z51" i="3" l="1"/>
  <c r="X163" i="3"/>
  <c r="AA162" i="3"/>
  <c r="Y162" i="3"/>
  <c r="Z162" i="3" s="1"/>
  <c r="AC162" i="3" s="1"/>
  <c r="AB162" i="3" s="1"/>
  <c r="AA52" i="3"/>
  <c r="Y52" i="3"/>
  <c r="Z52" i="3" l="1"/>
  <c r="X164" i="3"/>
  <c r="AA163" i="3"/>
  <c r="Y163" i="3"/>
  <c r="Z163" i="3" s="1"/>
  <c r="AC163" i="3" s="1"/>
  <c r="AB163" i="3" s="1"/>
  <c r="Y53" i="3"/>
  <c r="Z53" i="3" s="1"/>
  <c r="AA53" i="3"/>
  <c r="X165" i="3" l="1"/>
  <c r="AA164" i="3"/>
  <c r="Y164" i="3"/>
  <c r="Z164" i="3" s="1"/>
  <c r="AC164" i="3" s="1"/>
  <c r="AB164" i="3" s="1"/>
  <c r="Y54" i="3"/>
  <c r="AA54" i="3"/>
  <c r="Z54" i="3" l="1"/>
  <c r="AC165" i="3"/>
  <c r="AB165" i="3" s="1"/>
  <c r="X166" i="3"/>
  <c r="AA165" i="3"/>
  <c r="Y165" i="3"/>
  <c r="Z165" i="3" s="1"/>
  <c r="Y55" i="3"/>
  <c r="AA55" i="3"/>
  <c r="Z55" i="3" l="1"/>
  <c r="X167" i="3"/>
  <c r="AA166" i="3"/>
  <c r="Y166" i="3"/>
  <c r="Z166" i="3" s="1"/>
  <c r="AC166" i="3" s="1"/>
  <c r="AB166" i="3" s="1"/>
  <c r="Y56" i="3"/>
  <c r="AA56" i="3"/>
  <c r="Z56" i="3" l="1"/>
  <c r="X168" i="3"/>
  <c r="AA167" i="3"/>
  <c r="Y167" i="3"/>
  <c r="Z167" i="3" s="1"/>
  <c r="AC167" i="3" s="1"/>
  <c r="AB167" i="3" s="1"/>
  <c r="AA57" i="3"/>
  <c r="Y57" i="3"/>
  <c r="Z57" i="3" l="1"/>
  <c r="AC168" i="3"/>
  <c r="AB168" i="3" s="1"/>
  <c r="X169" i="3"/>
  <c r="AA168" i="3"/>
  <c r="Y168" i="3"/>
  <c r="Z168" i="3" s="1"/>
  <c r="AA58" i="3"/>
  <c r="Y58" i="3"/>
  <c r="Z58" i="3" s="1"/>
  <c r="X170" i="3" l="1"/>
  <c r="AA169" i="3"/>
  <c r="Y169" i="3"/>
  <c r="Z169" i="3" s="1"/>
  <c r="AC169" i="3" s="1"/>
  <c r="AB169" i="3" s="1"/>
  <c r="AA59" i="3"/>
  <c r="Y59" i="3"/>
  <c r="Z59" i="3" l="1"/>
  <c r="X171" i="3"/>
  <c r="AA170" i="3"/>
  <c r="Y170" i="3"/>
  <c r="Z170" i="3" s="1"/>
  <c r="AC170" i="3" s="1"/>
  <c r="AB170" i="3" s="1"/>
  <c r="AA60" i="3"/>
  <c r="Y60" i="3"/>
  <c r="Z60" i="3" s="1"/>
  <c r="AC171" i="3" l="1"/>
  <c r="AB171" i="3" s="1"/>
  <c r="X172" i="3"/>
  <c r="AA171" i="3"/>
  <c r="Y171" i="3"/>
  <c r="Z171" i="3" s="1"/>
  <c r="AA61" i="3"/>
  <c r="Y61" i="3"/>
  <c r="Z61" i="3" l="1"/>
  <c r="X173" i="3"/>
  <c r="AA172" i="3"/>
  <c r="Y172" i="3"/>
  <c r="Z172" i="3" s="1"/>
  <c r="AC172" i="3" s="1"/>
  <c r="AB172" i="3" s="1"/>
  <c r="AA62" i="3"/>
  <c r="Y62" i="3"/>
  <c r="Z62" i="3" s="1"/>
  <c r="X174" i="3" l="1"/>
  <c r="AA173" i="3"/>
  <c r="Y173" i="3"/>
  <c r="Z173" i="3" s="1"/>
  <c r="AC173" i="3" s="1"/>
  <c r="AB173" i="3" s="1"/>
  <c r="Y63" i="3"/>
  <c r="AA63" i="3"/>
  <c r="Z63" i="3" l="1"/>
  <c r="AC174" i="3"/>
  <c r="AB174" i="3" s="1"/>
  <c r="X175" i="3"/>
  <c r="AA174" i="3"/>
  <c r="Y174" i="3"/>
  <c r="Z174" i="3" s="1"/>
  <c r="Y64" i="3"/>
  <c r="AA64" i="3"/>
  <c r="Z64" i="3" l="1"/>
  <c r="X176" i="3"/>
  <c r="AA175" i="3"/>
  <c r="Y175" i="3"/>
  <c r="Z175" i="3" s="1"/>
  <c r="AC175" i="3" s="1"/>
  <c r="AB175" i="3" s="1"/>
  <c r="Y65" i="3"/>
  <c r="AA65" i="3"/>
  <c r="Z65" i="3" l="1"/>
  <c r="X177" i="3"/>
  <c r="AA176" i="3"/>
  <c r="Y176" i="3"/>
  <c r="Z176" i="3" s="1"/>
  <c r="AC176" i="3" s="1"/>
  <c r="AB176" i="3" s="1"/>
  <c r="Y66" i="3"/>
  <c r="Z66" i="3" s="1"/>
  <c r="AA66" i="3"/>
  <c r="X178" i="3" l="1"/>
  <c r="AA177" i="3"/>
  <c r="Y177" i="3"/>
  <c r="Z177" i="3" s="1"/>
  <c r="AC177" i="3" s="1"/>
  <c r="AB177" i="3" s="1"/>
  <c r="AA67" i="3"/>
  <c r="Y67" i="3"/>
  <c r="Z67" i="3" s="1"/>
  <c r="X179" i="3" l="1"/>
  <c r="AA178" i="3"/>
  <c r="Y178" i="3"/>
  <c r="Z178" i="3" s="1"/>
  <c r="AC178" i="3" s="1"/>
  <c r="AB178" i="3" s="1"/>
  <c r="AA68" i="3"/>
  <c r="Y68" i="3"/>
  <c r="Z68" i="3" l="1"/>
  <c r="X180" i="3"/>
  <c r="AA179" i="3"/>
  <c r="Y179" i="3"/>
  <c r="Z179" i="3" s="1"/>
  <c r="AC179" i="3" s="1"/>
  <c r="AB179" i="3" s="1"/>
  <c r="AA69" i="3"/>
  <c r="Y69" i="3"/>
  <c r="Z69" i="3" l="1"/>
  <c r="X181" i="3"/>
  <c r="AA180" i="3"/>
  <c r="Y180" i="3"/>
  <c r="Z180" i="3" s="1"/>
  <c r="AC180" i="3" s="1"/>
  <c r="AB180" i="3" s="1"/>
  <c r="AA70" i="3"/>
  <c r="Y70" i="3"/>
  <c r="Z70" i="3" s="1"/>
  <c r="X182" i="3" l="1"/>
  <c r="AA181" i="3"/>
  <c r="Y181" i="3"/>
  <c r="Z181" i="3" s="1"/>
  <c r="AC181" i="3" s="1"/>
  <c r="AB181" i="3" s="1"/>
  <c r="AA71" i="3"/>
  <c r="Y71" i="3"/>
  <c r="Z71" i="3" l="1"/>
  <c r="X183" i="3"/>
  <c r="AA182" i="3"/>
  <c r="Y182" i="3"/>
  <c r="Z182" i="3" s="1"/>
  <c r="AC182" i="3" s="1"/>
  <c r="AB182" i="3" s="1"/>
  <c r="Y72" i="3"/>
  <c r="Z72" i="3" s="1"/>
  <c r="AA72" i="3"/>
  <c r="X184" i="3" l="1"/>
  <c r="AA183" i="3"/>
  <c r="Y183" i="3"/>
  <c r="Z183" i="3" s="1"/>
  <c r="AC183" i="3" s="1"/>
  <c r="AB183" i="3" s="1"/>
  <c r="Y73" i="3"/>
  <c r="Z73" i="3" s="1"/>
  <c r="AA73" i="3"/>
  <c r="X185" i="3" l="1"/>
  <c r="AA184" i="3"/>
  <c r="Y184" i="3"/>
  <c r="Z184" i="3" s="1"/>
  <c r="AC184" i="3" s="1"/>
  <c r="AB184" i="3" s="1"/>
  <c r="Y74" i="3"/>
  <c r="AA74" i="3"/>
  <c r="Z74" i="3" l="1"/>
  <c r="X186" i="3"/>
  <c r="AA185" i="3"/>
  <c r="Y185" i="3"/>
  <c r="Z185" i="3" s="1"/>
  <c r="AC185" i="3" s="1"/>
  <c r="AB185" i="3" s="1"/>
  <c r="Y75" i="3"/>
  <c r="AA75" i="3"/>
  <c r="Z75" i="3" l="1"/>
  <c r="X187" i="3"/>
  <c r="AA186" i="3"/>
  <c r="Y186" i="3"/>
  <c r="Z186" i="3" s="1"/>
  <c r="AC186" i="3" s="1"/>
  <c r="AB186" i="3" s="1"/>
  <c r="AA76" i="3"/>
  <c r="Y76" i="3"/>
  <c r="Z76" i="3" l="1"/>
  <c r="X188" i="3"/>
  <c r="AA187" i="3"/>
  <c r="Y187" i="3"/>
  <c r="Z187" i="3" s="1"/>
  <c r="AC187" i="3" s="1"/>
  <c r="AB187" i="3" s="1"/>
  <c r="AA77" i="3"/>
  <c r="Y77" i="3"/>
  <c r="Z77" i="3" l="1"/>
  <c r="X189" i="3"/>
  <c r="AA188" i="3"/>
  <c r="Y188" i="3"/>
  <c r="Z188" i="3" s="1"/>
  <c r="AC188" i="3" s="1"/>
  <c r="AB188" i="3" s="1"/>
  <c r="AA78" i="3"/>
  <c r="Y78" i="3"/>
  <c r="Z78" i="3" l="1"/>
  <c r="X190" i="3"/>
  <c r="AA189" i="3"/>
  <c r="Y189" i="3"/>
  <c r="Z189" i="3" s="1"/>
  <c r="AC189" i="3" s="1"/>
  <c r="AB189" i="3" s="1"/>
  <c r="AA79" i="3"/>
  <c r="Y79" i="3"/>
  <c r="Z79" i="3" s="1"/>
  <c r="X191" i="3" l="1"/>
  <c r="AA190" i="3"/>
  <c r="Y190" i="3"/>
  <c r="Z190" i="3" s="1"/>
  <c r="AC190" i="3" s="1"/>
  <c r="AB190" i="3" s="1"/>
  <c r="AA80" i="3"/>
  <c r="Y80" i="3"/>
  <c r="Z80" i="3" l="1"/>
  <c r="X192" i="3"/>
  <c r="AA191" i="3"/>
  <c r="Y191" i="3"/>
  <c r="Z191" i="3" s="1"/>
  <c r="AC191" i="3" s="1"/>
  <c r="AB191" i="3" s="1"/>
  <c r="AA81" i="3"/>
  <c r="Y81" i="3"/>
  <c r="Z81" i="3" l="1"/>
  <c r="X193" i="3"/>
  <c r="AA192" i="3"/>
  <c r="Y192" i="3"/>
  <c r="Z192" i="3" s="1"/>
  <c r="AC192" i="3" s="1"/>
  <c r="AB192" i="3" s="1"/>
  <c r="Y82" i="3"/>
  <c r="Z82" i="3" s="1"/>
  <c r="AA82" i="3"/>
  <c r="X194" i="3" l="1"/>
  <c r="AA193" i="3"/>
  <c r="Y193" i="3"/>
  <c r="Z193" i="3" s="1"/>
  <c r="AC193" i="3" s="1"/>
  <c r="AB193" i="3" s="1"/>
  <c r="Y83" i="3"/>
  <c r="Z83" i="3" s="1"/>
  <c r="AA83" i="3"/>
  <c r="X195" i="3" l="1"/>
  <c r="AA194" i="3"/>
  <c r="Y194" i="3"/>
  <c r="Z194" i="3" s="1"/>
  <c r="AC194" i="3" s="1"/>
  <c r="AB194" i="3" s="1"/>
  <c r="Y84" i="3"/>
  <c r="AA84" i="3"/>
  <c r="Z84" i="3" l="1"/>
  <c r="X196" i="3"/>
  <c r="AA195" i="3"/>
  <c r="Y195" i="3"/>
  <c r="Z195" i="3" s="1"/>
  <c r="AC195" i="3" s="1"/>
  <c r="AB195" i="3" s="1"/>
  <c r="AA85" i="3"/>
  <c r="Y85" i="3"/>
  <c r="Z85" i="3" l="1"/>
  <c r="X197" i="3"/>
  <c r="AA196" i="3"/>
  <c r="Y196" i="3"/>
  <c r="Z196" i="3" s="1"/>
  <c r="AC196" i="3" s="1"/>
  <c r="AB196" i="3" s="1"/>
  <c r="AA86" i="3"/>
  <c r="Y86" i="3"/>
  <c r="Z86" i="3" l="1"/>
  <c r="X198" i="3"/>
  <c r="AA197" i="3"/>
  <c r="Y197" i="3"/>
  <c r="Z197" i="3" s="1"/>
  <c r="AC197" i="3" s="1"/>
  <c r="AB197" i="3" s="1"/>
  <c r="AA87" i="3"/>
  <c r="Y87" i="3"/>
  <c r="Z87" i="3" l="1"/>
  <c r="X199" i="3"/>
  <c r="AA198" i="3"/>
  <c r="Y198" i="3"/>
  <c r="Z198" i="3" s="1"/>
  <c r="AC198" i="3" s="1"/>
  <c r="AB198" i="3" s="1"/>
  <c r="AA88" i="3"/>
  <c r="Y88" i="3"/>
  <c r="Z88" i="3" s="1"/>
  <c r="AC199" i="3" l="1"/>
  <c r="AB199" i="3"/>
  <c r="X200" i="3"/>
  <c r="AA199" i="3"/>
  <c r="Y199" i="3"/>
  <c r="Z199" i="3" s="1"/>
  <c r="AA89" i="3"/>
  <c r="Y89" i="3"/>
  <c r="Z89" i="3" s="1"/>
  <c r="AC200" i="3" l="1"/>
  <c r="AB200" i="3"/>
  <c r="X201" i="3"/>
  <c r="AA200" i="3"/>
  <c r="Y200" i="3"/>
  <c r="Z200" i="3" s="1"/>
  <c r="AA90" i="3"/>
  <c r="Y90" i="3"/>
  <c r="Z90" i="3" s="1"/>
  <c r="X202" i="3" l="1"/>
  <c r="AA201" i="3"/>
  <c r="Y201" i="3"/>
  <c r="Z201" i="3" s="1"/>
  <c r="AC201" i="3" s="1"/>
  <c r="AB201" i="3" s="1"/>
  <c r="Y91" i="3"/>
  <c r="Z91" i="3" s="1"/>
  <c r="AA91" i="3"/>
  <c r="AC202" i="3" l="1"/>
  <c r="AB202" i="3" s="1"/>
  <c r="X203" i="3"/>
  <c r="AA202" i="3"/>
  <c r="Y202" i="3"/>
  <c r="Z202" i="3" s="1"/>
  <c r="Y92" i="3"/>
  <c r="Z92" i="3" s="1"/>
  <c r="AA92" i="3"/>
  <c r="AC203" i="3" l="1"/>
  <c r="AB203" i="3" s="1"/>
  <c r="X204" i="3"/>
  <c r="AA203" i="3"/>
  <c r="Y203" i="3"/>
  <c r="Z203" i="3" s="1"/>
  <c r="Y93" i="3"/>
  <c r="Z93" i="3" s="1"/>
  <c r="AA93" i="3"/>
  <c r="X205" i="3" l="1"/>
  <c r="AA204" i="3"/>
  <c r="Y204" i="3"/>
  <c r="Z204" i="3" s="1"/>
  <c r="AC204" i="3" s="1"/>
  <c r="AB204" i="3" s="1"/>
  <c r="AA94" i="3"/>
  <c r="Y94" i="3"/>
  <c r="Z94" i="3" s="1"/>
  <c r="AC205" i="3" l="1"/>
  <c r="AB205" i="3" s="1"/>
  <c r="X206" i="3"/>
  <c r="AA205" i="3"/>
  <c r="Y205" i="3"/>
  <c r="Z205" i="3" s="1"/>
  <c r="AA95" i="3"/>
  <c r="Y95" i="3"/>
  <c r="Z95" i="3" s="1"/>
  <c r="X207" i="3" l="1"/>
  <c r="AA206" i="3"/>
  <c r="Y206" i="3"/>
  <c r="Z206" i="3" s="1"/>
  <c r="AC206" i="3" s="1"/>
  <c r="AB206" i="3" s="1"/>
  <c r="AA96" i="3"/>
  <c r="Y96" i="3"/>
  <c r="Z96" i="3" s="1"/>
  <c r="AC207" i="3" l="1"/>
  <c r="AB207" i="3" s="1"/>
  <c r="X208" i="3"/>
  <c r="AA207" i="3"/>
  <c r="Y207" i="3"/>
  <c r="Z207" i="3" s="1"/>
  <c r="AA97" i="3"/>
  <c r="Y97" i="3"/>
  <c r="Z97" i="3" s="1"/>
  <c r="AC208" i="3" l="1"/>
  <c r="AB208" i="3"/>
  <c r="X209" i="3"/>
  <c r="AA208" i="3"/>
  <c r="Y208" i="3"/>
  <c r="Z208" i="3" s="1"/>
  <c r="AA98" i="3"/>
  <c r="Y98" i="3"/>
  <c r="Z98" i="3" s="1"/>
  <c r="AC209" i="3" l="1"/>
  <c r="AB209" i="3"/>
  <c r="X210" i="3"/>
  <c r="AA209" i="3"/>
  <c r="Y209" i="3"/>
  <c r="Z209" i="3" s="1"/>
  <c r="AA99" i="3"/>
  <c r="Y99" i="3"/>
  <c r="Z99" i="3" s="1"/>
  <c r="AC210" i="3" l="1"/>
  <c r="AB210" i="3" s="1"/>
  <c r="X211" i="3"/>
  <c r="AA210" i="3"/>
  <c r="Y210" i="3"/>
  <c r="Z210" i="3" s="1"/>
  <c r="AA100" i="3"/>
  <c r="Y100" i="3"/>
  <c r="Z100" i="3" s="1"/>
  <c r="AC211" i="3" l="1"/>
  <c r="AB211" i="3"/>
  <c r="X212" i="3"/>
  <c r="AA211" i="3"/>
  <c r="Y211" i="3"/>
  <c r="Z211" i="3" s="1"/>
  <c r="Y101" i="3"/>
  <c r="Z101" i="3" s="1"/>
  <c r="AA101" i="3"/>
  <c r="X213" i="3" l="1"/>
  <c r="AA212" i="3"/>
  <c r="Y212" i="3"/>
  <c r="Z212" i="3" s="1"/>
  <c r="AC212" i="3" s="1"/>
  <c r="AB212" i="3" s="1"/>
  <c r="Y102" i="3"/>
  <c r="Z102" i="3" s="1"/>
  <c r="AA102" i="3"/>
  <c r="X214" i="3" l="1"/>
  <c r="AA213" i="3"/>
  <c r="Y213" i="3"/>
  <c r="Z213" i="3" s="1"/>
  <c r="AC213" i="3" s="1"/>
  <c r="AB213" i="3" s="1"/>
  <c r="Y103" i="3"/>
  <c r="Z103" i="3" s="1"/>
  <c r="AA103" i="3"/>
  <c r="X215" i="3" l="1"/>
  <c r="AA214" i="3"/>
  <c r="Y214" i="3"/>
  <c r="Z214" i="3" s="1"/>
  <c r="AC214" i="3" s="1"/>
  <c r="AB214" i="3" s="1"/>
  <c r="Y104" i="3"/>
  <c r="Z104" i="3" s="1"/>
  <c r="AA104" i="3"/>
  <c r="X216" i="3" l="1"/>
  <c r="AA215" i="3"/>
  <c r="Y215" i="3"/>
  <c r="Z215" i="3" s="1"/>
  <c r="AC215" i="3" s="1"/>
  <c r="AB215" i="3" s="1"/>
  <c r="AA105" i="3"/>
  <c r="Y105" i="3"/>
  <c r="Z105" i="3" s="1"/>
  <c r="X217" i="3" l="1"/>
  <c r="AA216" i="3"/>
  <c r="Y216" i="3"/>
  <c r="Z216" i="3" s="1"/>
  <c r="AC216" i="3" s="1"/>
  <c r="AB216" i="3" s="1"/>
  <c r="Y106" i="3"/>
  <c r="Z106" i="3" s="1"/>
  <c r="AA106" i="3"/>
  <c r="AC217" i="3" l="1"/>
  <c r="AB217" i="3"/>
  <c r="X218" i="3"/>
  <c r="AA217" i="3"/>
  <c r="Y217" i="3"/>
  <c r="Z217" i="3" s="1"/>
  <c r="Y107" i="3"/>
  <c r="Z107" i="3" s="1"/>
  <c r="AA107" i="3"/>
  <c r="AC218" i="3" l="1"/>
  <c r="AB218" i="3"/>
  <c r="X219" i="3"/>
  <c r="AA218" i="3"/>
  <c r="Y218" i="3"/>
  <c r="Z218" i="3" s="1"/>
  <c r="Y108" i="3"/>
  <c r="Z108" i="3" s="1"/>
  <c r="AA108" i="3"/>
  <c r="AC219" i="3" l="1"/>
  <c r="AB219" i="3" s="1"/>
  <c r="X220" i="3"/>
  <c r="AA219" i="3"/>
  <c r="Y219" i="3"/>
  <c r="Z219" i="3" s="1"/>
  <c r="AA109" i="3"/>
  <c r="Y109" i="3"/>
  <c r="Z109" i="3" s="1"/>
  <c r="AC220" i="3" l="1"/>
  <c r="AB220" i="3" s="1"/>
  <c r="X221" i="3"/>
  <c r="AA220" i="3"/>
  <c r="Y220" i="3"/>
  <c r="Z220" i="3" s="1"/>
  <c r="AA110" i="3"/>
  <c r="Y110" i="3"/>
  <c r="Z110" i="3" s="1"/>
  <c r="AC221" i="3" l="1"/>
  <c r="AB221" i="3"/>
  <c r="X222" i="3"/>
  <c r="AA221" i="3"/>
  <c r="Y221" i="3"/>
  <c r="Z221" i="3" s="1"/>
  <c r="Y111" i="3"/>
  <c r="Z111" i="3" s="1"/>
  <c r="AA111" i="3"/>
  <c r="AC222" i="3" l="1"/>
  <c r="AB222" i="3" s="1"/>
  <c r="X223" i="3"/>
  <c r="AA222" i="3"/>
  <c r="Y222" i="3"/>
  <c r="Z222" i="3" s="1"/>
  <c r="Y112" i="3"/>
  <c r="Z112" i="3" s="1"/>
  <c r="AA112" i="3"/>
  <c r="AC223" i="3" l="1"/>
  <c r="AB223" i="3"/>
  <c r="X224" i="3"/>
  <c r="AA223" i="3"/>
  <c r="Y223" i="3"/>
  <c r="Z223" i="3" s="1"/>
  <c r="Y113" i="3"/>
  <c r="Z113" i="3" s="1"/>
  <c r="AA113" i="3"/>
  <c r="X225" i="3" l="1"/>
  <c r="AA224" i="3"/>
  <c r="Y224" i="3"/>
  <c r="Z224" i="3" s="1"/>
  <c r="AC224" i="3" s="1"/>
  <c r="AB224" i="3" s="1"/>
  <c r="Y114" i="3"/>
  <c r="Z114" i="3" s="1"/>
  <c r="AA114" i="3"/>
  <c r="AC225" i="3" l="1"/>
  <c r="AB225" i="3" s="1"/>
  <c r="X226" i="3"/>
  <c r="AA225" i="3"/>
  <c r="Y225" i="3"/>
  <c r="Z225" i="3" s="1"/>
  <c r="AA115" i="3"/>
  <c r="Y115" i="3"/>
  <c r="Z115" i="3" s="1"/>
  <c r="AC226" i="3" l="1"/>
  <c r="AB226" i="3"/>
  <c r="X227" i="3"/>
  <c r="AA226" i="3"/>
  <c r="Y226" i="3"/>
  <c r="Z226" i="3" s="1"/>
  <c r="Y116" i="3"/>
  <c r="Z116" i="3" s="1"/>
  <c r="AA116" i="3"/>
  <c r="AC227" i="3" l="1"/>
  <c r="AB227" i="3"/>
  <c r="X228" i="3"/>
  <c r="AA227" i="3"/>
  <c r="Y227" i="3"/>
  <c r="Z227" i="3" s="1"/>
  <c r="AA117" i="3"/>
  <c r="Y117" i="3"/>
  <c r="Z117" i="3" s="1"/>
  <c r="AC228" i="3" l="1"/>
  <c r="AB228" i="3" s="1"/>
  <c r="X229" i="3"/>
  <c r="AA228" i="3"/>
  <c r="Y228" i="3"/>
  <c r="Z228" i="3" s="1"/>
  <c r="Y118" i="3"/>
  <c r="Z118" i="3" s="1"/>
  <c r="AA118" i="3"/>
  <c r="X230" i="3" l="1"/>
  <c r="AA229" i="3"/>
  <c r="Y229" i="3"/>
  <c r="Z229" i="3" s="1"/>
  <c r="AC229" i="3" s="1"/>
  <c r="AB229" i="3" s="1"/>
  <c r="X231" i="3" l="1"/>
  <c r="AA230" i="3"/>
  <c r="Y230" i="3"/>
  <c r="Z230" i="3" s="1"/>
  <c r="AC230" i="3" s="1"/>
  <c r="AB230" i="3" s="1"/>
  <c r="X232" i="3" l="1"/>
  <c r="AA231" i="3"/>
  <c r="Y231" i="3"/>
  <c r="Z231" i="3" s="1"/>
  <c r="AC231" i="3" s="1"/>
  <c r="AB231" i="3" s="1"/>
  <c r="X233" i="3" l="1"/>
  <c r="AA232" i="3"/>
  <c r="Y232" i="3"/>
  <c r="Z232" i="3" l="1"/>
  <c r="AC232" i="3" s="1"/>
  <c r="AB232" i="3" s="1"/>
  <c r="X234" i="3"/>
  <c r="AA233" i="3"/>
  <c r="Y233" i="3"/>
  <c r="Z233" i="3" s="1"/>
  <c r="AC233" i="3" s="1"/>
  <c r="AB233" i="3" s="1"/>
  <c r="X235" i="3" l="1"/>
  <c r="AA234" i="3"/>
  <c r="Y234" i="3"/>
  <c r="Z234" i="3" s="1"/>
  <c r="AC234" i="3" s="1"/>
  <c r="AB234" i="3" s="1"/>
  <c r="AC235" i="3" l="1"/>
  <c r="AB235" i="3" s="1"/>
  <c r="X236" i="3"/>
  <c r="AA235" i="3"/>
  <c r="Y235" i="3"/>
  <c r="Z235" i="3" s="1"/>
  <c r="X237" i="3" l="1"/>
  <c r="AA236" i="3"/>
  <c r="Y236" i="3"/>
  <c r="Z236" i="3" s="1"/>
  <c r="AC236" i="3" s="1"/>
  <c r="AB236" i="3" s="1"/>
  <c r="AC237" i="3" l="1"/>
  <c r="AB237" i="3" s="1"/>
  <c r="X238" i="3"/>
  <c r="AA237" i="3"/>
  <c r="Y237" i="3"/>
  <c r="Z237" i="3" s="1"/>
  <c r="AC238" i="3" l="1"/>
  <c r="AB238" i="3"/>
  <c r="X239" i="3"/>
  <c r="AA238" i="3"/>
  <c r="Y238" i="3"/>
  <c r="Z238" i="3" s="1"/>
  <c r="AC239" i="3" l="1"/>
  <c r="AB239" i="3"/>
  <c r="X240" i="3"/>
  <c r="AA239" i="3"/>
  <c r="Y239" i="3"/>
  <c r="Z239" i="3" s="1"/>
  <c r="X241" i="3" l="1"/>
  <c r="AA240" i="3"/>
  <c r="Y240" i="3"/>
  <c r="Z240" i="3" s="1"/>
  <c r="AC240" i="3" s="1"/>
  <c r="AB240" i="3" s="1"/>
  <c r="X242" i="3" l="1"/>
  <c r="AA241" i="3"/>
  <c r="Y241" i="3"/>
  <c r="Z241" i="3" l="1"/>
  <c r="AC241" i="3" s="1"/>
  <c r="AB241" i="3" s="1"/>
  <c r="X243" i="3"/>
  <c r="AA242" i="3"/>
  <c r="Y242" i="3"/>
  <c r="Z242" i="3" s="1"/>
  <c r="AC242" i="3" s="1"/>
  <c r="AB242" i="3" s="1"/>
  <c r="AC243" i="3" l="1"/>
  <c r="AB243" i="3" s="1"/>
  <c r="X244" i="3"/>
  <c r="AA243" i="3"/>
  <c r="Y243" i="3"/>
  <c r="Z243" i="3" s="1"/>
  <c r="AC244" i="3" l="1"/>
  <c r="AB244" i="3"/>
  <c r="X245" i="3"/>
  <c r="AA244" i="3"/>
  <c r="Y244" i="3"/>
  <c r="Z244" i="3" s="1"/>
  <c r="AC245" i="3" l="1"/>
  <c r="AB245" i="3"/>
  <c r="X246" i="3"/>
  <c r="AA245" i="3"/>
  <c r="Y245" i="3"/>
  <c r="Z245" i="3" s="1"/>
  <c r="AC246" i="3" l="1"/>
  <c r="AB246" i="3" s="1"/>
  <c r="X247" i="3"/>
  <c r="AA246" i="3"/>
  <c r="Y246" i="3"/>
  <c r="Z246" i="3" s="1"/>
  <c r="AC247" i="3" l="1"/>
  <c r="AB247" i="3"/>
  <c r="X248" i="3"/>
  <c r="AA247" i="3"/>
  <c r="Y247" i="3"/>
  <c r="Z247" i="3" s="1"/>
  <c r="AC248" i="3" l="1"/>
  <c r="AB248" i="3"/>
  <c r="X249" i="3"/>
  <c r="AA248" i="3"/>
  <c r="Y248" i="3"/>
  <c r="Z248" i="3" s="1"/>
  <c r="X250" i="3" l="1"/>
  <c r="AA249" i="3"/>
  <c r="Y249" i="3"/>
  <c r="Z249" i="3" s="1"/>
  <c r="AC249" i="3" s="1"/>
  <c r="AB249" i="3" s="1"/>
  <c r="AC250" i="3" l="1"/>
  <c r="AB250" i="3" s="1"/>
  <c r="X251" i="3"/>
  <c r="AA250" i="3"/>
  <c r="Y250" i="3"/>
  <c r="Z250" i="3" s="1"/>
  <c r="AC251" i="3" l="1"/>
  <c r="AB251" i="3" s="1"/>
  <c r="X252" i="3"/>
  <c r="AA251" i="3"/>
  <c r="Y251" i="3"/>
  <c r="Z251" i="3" s="1"/>
  <c r="X253" i="3" l="1"/>
  <c r="AA252" i="3"/>
  <c r="Y252" i="3"/>
  <c r="Z252" i="3" s="1"/>
  <c r="AC252" i="3" s="1"/>
  <c r="AB252" i="3" s="1"/>
  <c r="AC253" i="3" l="1"/>
  <c r="AB253" i="3" s="1"/>
  <c r="X254" i="3"/>
  <c r="AA253" i="3"/>
  <c r="Y253" i="3"/>
  <c r="Z253" i="3" s="1"/>
  <c r="AC254" i="3" l="1"/>
  <c r="AB254" i="3"/>
  <c r="X255" i="3"/>
  <c r="AA254" i="3"/>
  <c r="Y254" i="3"/>
  <c r="Z254" i="3" s="1"/>
  <c r="X256" i="3" l="1"/>
  <c r="AA255" i="3"/>
  <c r="Y255" i="3"/>
  <c r="Z255" i="3" s="1"/>
  <c r="AC255" i="3" s="1"/>
  <c r="AB255" i="3" s="1"/>
  <c r="AC256" i="3" l="1"/>
  <c r="AB256" i="3" s="1"/>
  <c r="X257" i="3"/>
  <c r="AA256" i="3"/>
  <c r="Y256" i="3"/>
  <c r="Z256" i="3" s="1"/>
  <c r="X258" i="3" l="1"/>
  <c r="AA257" i="3"/>
  <c r="Y257" i="3"/>
  <c r="Z257" i="3" l="1"/>
  <c r="AC257" i="3" s="1"/>
  <c r="AB257" i="3" s="1"/>
  <c r="X259" i="3"/>
  <c r="AA258" i="3"/>
  <c r="Y258" i="3"/>
  <c r="Z258" i="3" s="1"/>
  <c r="AC258" i="3" s="1"/>
  <c r="AB258" i="3" s="1"/>
  <c r="X260" i="3" l="1"/>
  <c r="AA259" i="3"/>
  <c r="Y259" i="3"/>
  <c r="Z259" i="3" l="1"/>
  <c r="AC259" i="3" s="1"/>
  <c r="AB259" i="3" s="1"/>
  <c r="X261" i="3"/>
  <c r="AA260" i="3"/>
  <c r="Y260" i="3"/>
  <c r="Z260" i="3" s="1"/>
  <c r="AC260" i="3" s="1"/>
  <c r="AB260" i="3" s="1"/>
  <c r="X262" i="3" l="1"/>
  <c r="AA261" i="3"/>
  <c r="Y261" i="3"/>
  <c r="Z261" i="3" l="1"/>
  <c r="AC261" i="3" s="1"/>
  <c r="AB261" i="3" s="1"/>
  <c r="AC262" i="3"/>
  <c r="AB262" i="3" s="1"/>
  <c r="X263" i="3"/>
  <c r="AA262" i="3"/>
  <c r="Y262" i="3"/>
  <c r="Z262" i="3" s="1"/>
  <c r="X264" i="3" l="1"/>
  <c r="AA263" i="3"/>
  <c r="Y263" i="3"/>
  <c r="Z263" i="3" l="1"/>
  <c r="AC263" i="3" s="1"/>
  <c r="AB263" i="3" s="1"/>
  <c r="AC264" i="3"/>
  <c r="AB264" i="3" s="1"/>
  <c r="X265" i="3"/>
  <c r="AA264" i="3"/>
  <c r="Y264" i="3"/>
  <c r="Z264" i="3" s="1"/>
  <c r="X266" i="3" l="1"/>
  <c r="AA265" i="3"/>
  <c r="Y265" i="3"/>
  <c r="Z265" i="3" l="1"/>
  <c r="AC265" i="3" s="1"/>
  <c r="AB265" i="3" s="1"/>
  <c r="AC266" i="3"/>
  <c r="AB266" i="3"/>
  <c r="X267" i="3"/>
  <c r="AA266" i="3"/>
  <c r="Y266" i="3"/>
  <c r="Z266" i="3" s="1"/>
  <c r="X268" i="3" l="1"/>
  <c r="AA267" i="3"/>
  <c r="Y267" i="3"/>
  <c r="Z267" i="3" l="1"/>
  <c r="AC267" i="3" s="1"/>
  <c r="AB267" i="3" s="1"/>
  <c r="X269" i="3"/>
  <c r="AA268" i="3"/>
  <c r="Y268" i="3"/>
  <c r="Z268" i="3" l="1"/>
  <c r="AC268" i="3" s="1"/>
  <c r="AB268" i="3" s="1"/>
  <c r="X270" i="3"/>
  <c r="AA269" i="3"/>
  <c r="Y269" i="3"/>
  <c r="Z269" i="3" s="1"/>
  <c r="AC269" i="3" s="1"/>
  <c r="AB269" i="3" s="1"/>
  <c r="X271" i="3" l="1"/>
  <c r="AA270" i="3"/>
  <c r="Y270" i="3"/>
  <c r="Z270" i="3" l="1"/>
  <c r="AC270" i="3" s="1"/>
  <c r="AB270" i="3" s="1"/>
  <c r="X272" i="3"/>
  <c r="AA271" i="3"/>
  <c r="Y271" i="3"/>
  <c r="Z271" i="3" s="1"/>
  <c r="AC271" i="3" s="1"/>
  <c r="AB271" i="3" s="1"/>
  <c r="X273" i="3" l="1"/>
  <c r="AA272" i="3"/>
  <c r="Y272" i="3"/>
  <c r="Z272" i="3" s="1"/>
  <c r="AC272" i="3" s="1"/>
  <c r="AB272" i="3" s="1"/>
  <c r="X274" i="3" l="1"/>
  <c r="AA273" i="3"/>
  <c r="Y273" i="3"/>
  <c r="Z273" i="3" s="1"/>
  <c r="AC273" i="3" s="1"/>
  <c r="AB273" i="3" s="1"/>
  <c r="X275" i="3" l="1"/>
  <c r="AA274" i="3"/>
  <c r="Y274" i="3"/>
  <c r="Z274" i="3" l="1"/>
  <c r="AC274" i="3" s="1"/>
  <c r="AB274" i="3" s="1"/>
  <c r="X276" i="3"/>
  <c r="AA275" i="3"/>
  <c r="Y275" i="3"/>
  <c r="Z275" i="3" l="1"/>
  <c r="AC275" i="3" s="1"/>
  <c r="AB275" i="3" s="1"/>
  <c r="X277" i="3"/>
  <c r="AA276" i="3"/>
  <c r="Y276" i="3"/>
  <c r="Z276" i="3" l="1"/>
  <c r="AC276" i="3" s="1"/>
  <c r="AB276" i="3" s="1"/>
  <c r="X278" i="3"/>
  <c r="AA277" i="3"/>
  <c r="Y277" i="3"/>
  <c r="Z277" i="3" l="1"/>
  <c r="AC277" i="3" s="1"/>
  <c r="AB277" i="3" s="1"/>
  <c r="X279" i="3"/>
  <c r="AA278" i="3"/>
  <c r="Y278" i="3"/>
  <c r="Z278" i="3" s="1"/>
  <c r="AC278" i="3" s="1"/>
  <c r="AB278" i="3" s="1"/>
  <c r="AC279" i="3" l="1"/>
  <c r="AB279" i="3" s="1"/>
  <c r="X280" i="3"/>
  <c r="AA279" i="3"/>
  <c r="Y279" i="3"/>
  <c r="Z279" i="3" s="1"/>
  <c r="X281" i="3" l="1"/>
  <c r="AA280" i="3"/>
  <c r="Y280" i="3"/>
  <c r="Z280" i="3" l="1"/>
  <c r="AC280" i="3" s="1"/>
  <c r="AB280" i="3" s="1"/>
  <c r="X282" i="3"/>
  <c r="AA281" i="3"/>
  <c r="Y281" i="3"/>
  <c r="Z281" i="3" s="1"/>
  <c r="AC281" i="3" s="1"/>
  <c r="AB281" i="3" s="1"/>
  <c r="X283" i="3" l="1"/>
  <c r="AA282" i="3"/>
  <c r="Y282" i="3"/>
  <c r="Z282" i="3" l="1"/>
  <c r="AC282" i="3" s="1"/>
  <c r="AB282" i="3" s="1"/>
  <c r="X284" i="3"/>
  <c r="AA283" i="3"/>
  <c r="Y283" i="3"/>
  <c r="Z283" i="3" s="1"/>
  <c r="AC283" i="3" s="1"/>
  <c r="AB283" i="3" s="1"/>
  <c r="X285" i="3" l="1"/>
  <c r="AA284" i="3"/>
  <c r="Y284" i="3"/>
  <c r="Z284" i="3" s="1"/>
  <c r="AC284" i="3" s="1"/>
  <c r="AB284" i="3" s="1"/>
  <c r="X286" i="3" l="1"/>
  <c r="AA285" i="3"/>
  <c r="Y285" i="3"/>
  <c r="Z285" i="3" s="1"/>
  <c r="AC285" i="3" s="1"/>
  <c r="AB285" i="3" s="1"/>
  <c r="AC286" i="3" l="1"/>
  <c r="AB286" i="3" s="1"/>
  <c r="X287" i="3"/>
  <c r="AA286" i="3"/>
  <c r="Y286" i="3"/>
  <c r="Z286" i="3" s="1"/>
  <c r="X288" i="3" l="1"/>
  <c r="AA287" i="3"/>
  <c r="Y287" i="3"/>
  <c r="Z287" i="3" l="1"/>
  <c r="AC287" i="3" s="1"/>
  <c r="AB287" i="3" s="1"/>
  <c r="X289" i="3"/>
  <c r="AA288" i="3"/>
  <c r="Y288" i="3"/>
  <c r="Z288" i="3" l="1"/>
  <c r="AC288" i="3" s="1"/>
  <c r="AB288" i="3" s="1"/>
  <c r="AC289" i="3"/>
  <c r="AB289" i="3"/>
  <c r="X290" i="3"/>
  <c r="AA289" i="3"/>
  <c r="Y289" i="3"/>
  <c r="Z289" i="3" s="1"/>
  <c r="X291" i="3" l="1"/>
  <c r="AA290" i="3"/>
  <c r="Y290" i="3"/>
  <c r="Z290" i="3" l="1"/>
  <c r="AC290" i="3" s="1"/>
  <c r="AB290" i="3" s="1"/>
  <c r="X292" i="3"/>
  <c r="AA291" i="3"/>
  <c r="Y291" i="3"/>
  <c r="Z291" i="3" s="1"/>
  <c r="AC291" i="3" s="1"/>
  <c r="AB291" i="3" s="1"/>
  <c r="X293" i="3" l="1"/>
  <c r="AA292" i="3"/>
  <c r="Y292" i="3"/>
  <c r="Z292" i="3" l="1"/>
  <c r="AC292" i="3" s="1"/>
  <c r="AB292" i="3" s="1"/>
  <c r="AC293" i="3"/>
  <c r="AB293" i="3" s="1"/>
  <c r="X294" i="3"/>
  <c r="AA293" i="3"/>
  <c r="Y293" i="3"/>
  <c r="Z293" i="3" s="1"/>
  <c r="X295" i="3" l="1"/>
  <c r="AA294" i="3"/>
  <c r="Y294" i="3"/>
  <c r="Z294" i="3" l="1"/>
  <c r="AC294" i="3" s="1"/>
  <c r="AB294" i="3" s="1"/>
  <c r="X296" i="3"/>
  <c r="AA295" i="3"/>
  <c r="Y295" i="3"/>
  <c r="Z295" i="3" s="1"/>
  <c r="AC295" i="3" s="1"/>
  <c r="AB295" i="3" s="1"/>
  <c r="AC296" i="3" l="1"/>
  <c r="AB296" i="3" s="1"/>
  <c r="X297" i="3"/>
  <c r="AA296" i="3"/>
  <c r="Y296" i="3"/>
  <c r="Z296" i="3" s="1"/>
  <c r="X298" i="3" l="1"/>
  <c r="AA297" i="3"/>
  <c r="Y297" i="3"/>
  <c r="Z297" i="3" l="1"/>
  <c r="AC297" i="3" s="1"/>
  <c r="AB297" i="3" s="1"/>
  <c r="X299" i="3"/>
  <c r="AA298" i="3"/>
  <c r="Y298" i="3"/>
  <c r="Z298" i="3" l="1"/>
  <c r="AC298" i="3" s="1"/>
  <c r="AB298" i="3" s="1"/>
  <c r="AC299" i="3"/>
  <c r="AB299" i="3" s="1"/>
  <c r="X300" i="3"/>
  <c r="AA299" i="3"/>
  <c r="Y299" i="3"/>
  <c r="Z299" i="3" s="1"/>
  <c r="X301" i="3" l="1"/>
  <c r="AA300" i="3"/>
  <c r="Y300" i="3"/>
  <c r="Z300" i="3" l="1"/>
  <c r="AC300" i="3" s="1"/>
  <c r="AB300" i="3" s="1"/>
  <c r="AC301" i="3"/>
  <c r="AB301" i="3" s="1"/>
  <c r="X302" i="3"/>
  <c r="AA301" i="3"/>
  <c r="Y301" i="3"/>
  <c r="Z301" i="3" s="1"/>
  <c r="X303" i="3" l="1"/>
  <c r="AA302" i="3"/>
  <c r="Y302" i="3"/>
  <c r="Z302" i="3" l="1"/>
  <c r="AC302" i="3" s="1"/>
  <c r="AB302" i="3" s="1"/>
  <c r="X304" i="3"/>
  <c r="AA303" i="3"/>
  <c r="Y303" i="3"/>
  <c r="Z303" i="3" s="1"/>
  <c r="AC303" i="3" s="1"/>
  <c r="AB303" i="3" s="1"/>
  <c r="X305" i="3" l="1"/>
  <c r="AA304" i="3"/>
  <c r="Y304" i="3"/>
  <c r="Z304" i="3" s="1"/>
  <c r="AC304" i="3" s="1"/>
  <c r="AB304" i="3" s="1"/>
  <c r="X306" i="3" l="1"/>
  <c r="AA305" i="3"/>
  <c r="Y305" i="3"/>
  <c r="Z305" i="3" s="1"/>
  <c r="AC305" i="3" s="1"/>
  <c r="AB305" i="3" s="1"/>
  <c r="X307" i="3" l="1"/>
  <c r="AA306" i="3"/>
  <c r="Y306" i="3"/>
  <c r="Z306" i="3" s="1"/>
  <c r="AC306" i="3" s="1"/>
  <c r="AB306" i="3" s="1"/>
  <c r="AC307" i="3" l="1"/>
  <c r="AB307" i="3" s="1"/>
  <c r="X308" i="3"/>
  <c r="AA307" i="3"/>
  <c r="Y307" i="3"/>
  <c r="Z307" i="3" s="1"/>
  <c r="X309" i="3" l="1"/>
  <c r="AA308" i="3"/>
  <c r="Y308" i="3"/>
  <c r="Z308" i="3" l="1"/>
  <c r="AC308" i="3" s="1"/>
  <c r="AB308" i="3" s="1"/>
  <c r="X310" i="3"/>
  <c r="AA309" i="3"/>
  <c r="Y309" i="3"/>
  <c r="Z309" i="3" s="1"/>
  <c r="AC309" i="3" s="1"/>
  <c r="AB309" i="3" s="1"/>
  <c r="X311" i="3" l="1"/>
  <c r="AA310" i="3"/>
  <c r="Y310" i="3"/>
  <c r="Z310" i="3" s="1"/>
  <c r="AC310" i="3" s="1"/>
  <c r="AB310" i="3" s="1"/>
  <c r="X312" i="3" l="1"/>
  <c r="AA311" i="3"/>
  <c r="Y311" i="3"/>
  <c r="Z311" i="3" l="1"/>
  <c r="AC311" i="3" s="1"/>
  <c r="AB311" i="3" s="1"/>
  <c r="X313" i="3"/>
  <c r="AA312" i="3"/>
  <c r="Y312" i="3"/>
  <c r="Z312" i="3" s="1"/>
  <c r="AC312" i="3" s="1"/>
  <c r="AB312" i="3" s="1"/>
  <c r="X314" i="3" l="1"/>
  <c r="AA313" i="3"/>
  <c r="Y313" i="3"/>
  <c r="Z313" i="3" s="1"/>
  <c r="AC313" i="3" s="1"/>
  <c r="AB313" i="3" s="1"/>
  <c r="X315" i="3" l="1"/>
  <c r="AA314" i="3"/>
  <c r="Y314" i="3"/>
  <c r="Z314" i="3" l="1"/>
  <c r="AC314" i="3" s="1"/>
  <c r="AB314" i="3" s="1"/>
  <c r="X316" i="3"/>
  <c r="AA315" i="3"/>
  <c r="Y315" i="3"/>
  <c r="Z315" i="3" l="1"/>
  <c r="AC315" i="3" s="1"/>
  <c r="AB315" i="3" s="1"/>
  <c r="X317" i="3"/>
  <c r="AA316" i="3"/>
  <c r="Y316" i="3"/>
  <c r="Z316" i="3" l="1"/>
  <c r="AC316" i="3" s="1"/>
  <c r="AB316" i="3" s="1"/>
  <c r="X318" i="3"/>
  <c r="AA317" i="3"/>
  <c r="Y317" i="3"/>
  <c r="Z317" i="3" s="1"/>
  <c r="AC317" i="3" s="1"/>
  <c r="AB317" i="3" s="1"/>
  <c r="X319" i="3" l="1"/>
  <c r="AA318" i="3"/>
  <c r="Y318" i="3"/>
  <c r="Z318" i="3" s="1"/>
  <c r="AC318" i="3" s="1"/>
  <c r="AB318" i="3" s="1"/>
  <c r="AC319" i="3" l="1"/>
  <c r="AB319" i="3" s="1"/>
  <c r="X320" i="3"/>
  <c r="AA319" i="3"/>
  <c r="Y319" i="3"/>
  <c r="Z319" i="3" s="1"/>
  <c r="X321" i="3" l="1"/>
  <c r="AA320" i="3"/>
  <c r="Y320" i="3"/>
  <c r="Z320" i="3" s="1"/>
  <c r="AC320" i="3" s="1"/>
  <c r="AB320" i="3" s="1"/>
  <c r="X322" i="3" l="1"/>
  <c r="AA321" i="3"/>
  <c r="Y321" i="3"/>
  <c r="Z321" i="3" l="1"/>
  <c r="AC321" i="3" s="1"/>
  <c r="AB321" i="3" s="1"/>
  <c r="AC322" i="3"/>
  <c r="AB322" i="3" s="1"/>
  <c r="X323" i="3"/>
  <c r="AA322" i="3"/>
  <c r="Y322" i="3"/>
  <c r="Z322" i="3" s="1"/>
  <c r="X324" i="3" l="1"/>
  <c r="AA323" i="3"/>
  <c r="Y323" i="3"/>
  <c r="Z323" i="3" l="1"/>
  <c r="AC323" i="3" s="1"/>
  <c r="AB323" i="3" s="1"/>
  <c r="X325" i="3"/>
  <c r="AA324" i="3"/>
  <c r="Y324" i="3"/>
  <c r="Z324" i="3" l="1"/>
  <c r="AC324" i="3" s="1"/>
  <c r="AB324" i="3" s="1"/>
  <c r="X326" i="3"/>
  <c r="AA325" i="3"/>
  <c r="Y325" i="3"/>
  <c r="Z325" i="3" l="1"/>
  <c r="AC325" i="3" s="1"/>
  <c r="AB325" i="3" s="1"/>
  <c r="X327" i="3"/>
  <c r="AA326" i="3"/>
  <c r="Y326" i="3"/>
  <c r="Z326" i="3" s="1"/>
  <c r="AC326" i="3" s="1"/>
  <c r="AB326" i="3" s="1"/>
  <c r="X328" i="3" l="1"/>
  <c r="AA327" i="3"/>
  <c r="Y327" i="3"/>
  <c r="Z327" i="3" s="1"/>
  <c r="AC327" i="3" s="1"/>
  <c r="AB327" i="3" s="1"/>
  <c r="X329" i="3" l="1"/>
  <c r="AA328" i="3"/>
  <c r="Y328" i="3"/>
  <c r="Z328" i="3" s="1"/>
  <c r="AC328" i="3" s="1"/>
  <c r="AB328" i="3" s="1"/>
  <c r="X330" i="3" l="1"/>
  <c r="AA329" i="3"/>
  <c r="Y329" i="3"/>
  <c r="Z329" i="3" s="1"/>
  <c r="AC329" i="3" s="1"/>
  <c r="AB329" i="3" s="1"/>
  <c r="X331" i="3" l="1"/>
  <c r="AA330" i="3"/>
  <c r="Y330" i="3"/>
  <c r="Z330" i="3" s="1"/>
  <c r="AC330" i="3" s="1"/>
  <c r="AB330" i="3" s="1"/>
  <c r="X332" i="3" l="1"/>
  <c r="AA331" i="3"/>
  <c r="Y331" i="3"/>
  <c r="Z331" i="3" s="1"/>
  <c r="AC331" i="3" s="1"/>
  <c r="AB331" i="3" s="1"/>
  <c r="X333" i="3" l="1"/>
  <c r="AA332" i="3"/>
  <c r="Y332" i="3"/>
  <c r="Z332" i="3" s="1"/>
  <c r="AC332" i="3" s="1"/>
  <c r="AB332" i="3" s="1"/>
  <c r="X334" i="3" l="1"/>
  <c r="AA333" i="3"/>
  <c r="Y333" i="3"/>
  <c r="Z333" i="3" l="1"/>
  <c r="AC333" i="3" s="1"/>
  <c r="AB333" i="3" s="1"/>
  <c r="AC334" i="3"/>
  <c r="AB334" i="3"/>
  <c r="X335" i="3"/>
  <c r="AA334" i="3"/>
  <c r="Y334" i="3"/>
  <c r="Z334" i="3" s="1"/>
  <c r="X336" i="3" l="1"/>
  <c r="AA335" i="3"/>
  <c r="Y335" i="3"/>
  <c r="Z335" i="3" s="1"/>
  <c r="AC335" i="3" s="1"/>
  <c r="AB335" i="3" s="1"/>
  <c r="X337" i="3" l="1"/>
  <c r="AA336" i="3"/>
  <c r="Y336" i="3"/>
  <c r="Z336" i="3" s="1"/>
  <c r="AC336" i="3" s="1"/>
  <c r="AB336" i="3" s="1"/>
  <c r="X338" i="3" l="1"/>
  <c r="AA337" i="3"/>
  <c r="Y337" i="3"/>
  <c r="Z337" i="3" l="1"/>
  <c r="AC337" i="3" s="1"/>
  <c r="AB337" i="3" s="1"/>
  <c r="X339" i="3"/>
  <c r="AA338" i="3"/>
  <c r="Y338" i="3"/>
  <c r="Z338" i="3" l="1"/>
  <c r="AC338" i="3" s="1"/>
  <c r="AB338" i="3" s="1"/>
  <c r="X340" i="3"/>
  <c r="AA339" i="3"/>
  <c r="Y339" i="3"/>
  <c r="Z339" i="3" l="1"/>
  <c r="AC339" i="3" s="1"/>
  <c r="AB339" i="3" s="1"/>
  <c r="AC340" i="3"/>
  <c r="AB340" i="3"/>
  <c r="X341" i="3"/>
  <c r="AA340" i="3"/>
  <c r="Y340" i="3"/>
  <c r="Z340" i="3" s="1"/>
  <c r="X342" i="3" l="1"/>
  <c r="AA341" i="3"/>
  <c r="Y341" i="3"/>
  <c r="Z341" i="3" l="1"/>
  <c r="AC341" i="3" s="1"/>
  <c r="AB341" i="3" s="1"/>
  <c r="X343" i="3"/>
  <c r="AA342" i="3"/>
  <c r="Y342" i="3"/>
  <c r="Z342" i="3" l="1"/>
  <c r="AC342" i="3" s="1"/>
  <c r="AB342" i="3" s="1"/>
  <c r="X344" i="3"/>
  <c r="AA343" i="3"/>
  <c r="Y343" i="3"/>
  <c r="Z343" i="3" l="1"/>
  <c r="AC343" i="3" s="1"/>
  <c r="AB343" i="3" s="1"/>
  <c r="AB344" i="3"/>
  <c r="AC344" i="3"/>
  <c r="X345" i="3"/>
  <c r="AA344" i="3"/>
  <c r="Y344" i="3"/>
  <c r="Z344" i="3" s="1"/>
  <c r="X346" i="3" l="1"/>
  <c r="AA345" i="3"/>
  <c r="Y345" i="3"/>
  <c r="Z345" i="3" l="1"/>
  <c r="AC345" i="3" s="1"/>
  <c r="AB345" i="3" s="1"/>
  <c r="X347" i="3"/>
  <c r="AA346" i="3"/>
  <c r="Y346" i="3"/>
  <c r="Z346" i="3" s="1"/>
  <c r="AC346" i="3" s="1"/>
  <c r="AB346" i="3" s="1"/>
  <c r="X348" i="3" l="1"/>
  <c r="AA347" i="3"/>
  <c r="Y347" i="3"/>
  <c r="Z347" i="3" s="1"/>
  <c r="AC347" i="3" s="1"/>
  <c r="AB347" i="3" s="1"/>
  <c r="X349" i="3" l="1"/>
  <c r="AA348" i="3"/>
  <c r="Y348" i="3"/>
  <c r="Z348" i="3" s="1"/>
  <c r="AC348" i="3" s="1"/>
  <c r="AB348" i="3" s="1"/>
  <c r="X350" i="3" l="1"/>
  <c r="AA349" i="3"/>
  <c r="Y349" i="3"/>
  <c r="Z349" i="3" s="1"/>
  <c r="AC349" i="3" s="1"/>
  <c r="AB349" i="3" s="1"/>
  <c r="X351" i="3" l="1"/>
  <c r="AA350" i="3"/>
  <c r="Y350" i="3"/>
  <c r="Z350" i="3" s="1"/>
  <c r="AC350" i="3" s="1"/>
  <c r="AB350" i="3" s="1"/>
  <c r="X352" i="3" l="1"/>
  <c r="AA351" i="3"/>
  <c r="Y351" i="3"/>
  <c r="Z351" i="3" s="1"/>
  <c r="AC351" i="3" s="1"/>
  <c r="AB351" i="3" s="1"/>
  <c r="X353" i="3" l="1"/>
  <c r="AA352" i="3"/>
  <c r="Y352" i="3"/>
  <c r="Z352" i="3" s="1"/>
  <c r="AC352" i="3" s="1"/>
  <c r="AB352" i="3" s="1"/>
  <c r="AC353" i="3" l="1"/>
  <c r="AB353" i="3" s="1"/>
  <c r="X354" i="3"/>
  <c r="AA353" i="3"/>
  <c r="Y353" i="3"/>
  <c r="Z353" i="3" s="1"/>
  <c r="AC354" i="3" l="1"/>
  <c r="AB354" i="3" s="1"/>
  <c r="X355" i="3"/>
  <c r="AA354" i="3"/>
  <c r="Y354" i="3"/>
  <c r="Z354" i="3" s="1"/>
  <c r="X356" i="3" l="1"/>
  <c r="AA355" i="3"/>
  <c r="Y355" i="3"/>
  <c r="Z355" i="3" s="1"/>
  <c r="AC355" i="3" s="1"/>
  <c r="AB355" i="3" s="1"/>
  <c r="X357" i="3" l="1"/>
  <c r="AA356" i="3"/>
  <c r="Y356" i="3"/>
  <c r="Z356" i="3" s="1"/>
  <c r="AC356" i="3" s="1"/>
  <c r="AB356" i="3" s="1"/>
  <c r="X358" i="3" l="1"/>
  <c r="AA357" i="3"/>
  <c r="Y357" i="3"/>
  <c r="Z357" i="3" l="1"/>
  <c r="AC357" i="3" s="1"/>
  <c r="AB357" i="3" s="1"/>
  <c r="X359" i="3"/>
  <c r="AA358" i="3"/>
  <c r="Y358" i="3"/>
  <c r="Z358" i="3" l="1"/>
  <c r="AC358" i="3" s="1"/>
  <c r="AB358" i="3" s="1"/>
  <c r="X360" i="3"/>
  <c r="AA359" i="3"/>
  <c r="Y359" i="3"/>
  <c r="Z359" i="3" s="1"/>
  <c r="AC359" i="3" s="1"/>
  <c r="AB359" i="3" s="1"/>
  <c r="X361" i="3" l="1"/>
  <c r="AA360" i="3"/>
  <c r="Y360" i="3"/>
  <c r="Z360" i="3" l="1"/>
  <c r="AC360" i="3" s="1"/>
  <c r="AB360" i="3" s="1"/>
  <c r="X362" i="3"/>
  <c r="AA361" i="3"/>
  <c r="Y361" i="3"/>
  <c r="Z361" i="3" s="1"/>
  <c r="AC361" i="3" s="1"/>
  <c r="AB361" i="3" s="1"/>
  <c r="AC362" i="3" l="1"/>
  <c r="AB362" i="3" s="1"/>
  <c r="X363" i="3"/>
  <c r="AA362" i="3"/>
  <c r="Y362" i="3"/>
  <c r="Z362" i="3" s="1"/>
  <c r="AC363" i="3" l="1"/>
  <c r="AB363" i="3" s="1"/>
  <c r="X364" i="3"/>
  <c r="AA363" i="3"/>
  <c r="Y363" i="3"/>
  <c r="Z363" i="3" s="1"/>
  <c r="X365" i="3" l="1"/>
  <c r="AA364" i="3"/>
  <c r="Y364" i="3"/>
  <c r="Z364" i="3" l="1"/>
  <c r="AC364" i="3" s="1"/>
  <c r="AB364" i="3" s="1"/>
  <c r="AC365" i="3"/>
  <c r="AB365" i="3" s="1"/>
  <c r="X366" i="3"/>
  <c r="AA365" i="3"/>
  <c r="Y365" i="3"/>
  <c r="Z365" i="3" s="1"/>
  <c r="X367" i="3" l="1"/>
  <c r="AA366" i="3"/>
  <c r="Y366" i="3"/>
  <c r="Z366" i="3" l="1"/>
  <c r="AC366" i="3" s="1"/>
  <c r="AB366" i="3" s="1"/>
  <c r="X368" i="3"/>
  <c r="AA367" i="3"/>
  <c r="Y367" i="3"/>
  <c r="Z367" i="3" l="1"/>
  <c r="AC367" i="3" s="1"/>
  <c r="AB367" i="3" s="1"/>
  <c r="X369" i="3"/>
  <c r="AA368" i="3"/>
  <c r="Y368" i="3"/>
  <c r="Z368" i="3" l="1"/>
  <c r="AC368" i="3" s="1"/>
  <c r="AB368" i="3" s="1"/>
  <c r="X370" i="3"/>
  <c r="AA369" i="3"/>
  <c r="Y369" i="3"/>
  <c r="Z369" i="3" l="1"/>
  <c r="AC369" i="3" s="1"/>
  <c r="AB369" i="3" s="1"/>
  <c r="X371" i="3"/>
  <c r="AA370" i="3"/>
  <c r="Y370" i="3"/>
  <c r="Z370" i="3" l="1"/>
  <c r="AC370" i="3" s="1"/>
  <c r="AB370" i="3" s="1"/>
  <c r="X372" i="3"/>
  <c r="AA371" i="3"/>
  <c r="Y371" i="3"/>
  <c r="Z371" i="3" l="1"/>
  <c r="AC371" i="3" s="1"/>
  <c r="AB371" i="3" s="1"/>
  <c r="X373" i="3"/>
  <c r="AA372" i="3"/>
  <c r="Y372" i="3"/>
  <c r="Z372" i="3" s="1"/>
  <c r="AC372" i="3" s="1"/>
  <c r="AB372" i="3" s="1"/>
  <c r="X374" i="3" l="1"/>
  <c r="AA373" i="3"/>
  <c r="Y373" i="3"/>
  <c r="Z373" i="3" l="1"/>
  <c r="AC373" i="3" s="1"/>
  <c r="AB373" i="3" s="1"/>
  <c r="X375" i="3"/>
  <c r="AA374" i="3"/>
  <c r="Y374" i="3"/>
  <c r="Z374" i="3" l="1"/>
  <c r="AC374" i="3" s="1"/>
  <c r="AB374" i="3" s="1"/>
  <c r="X376" i="3"/>
  <c r="AA375" i="3"/>
  <c r="Y375" i="3"/>
  <c r="Z375" i="3" l="1"/>
  <c r="AC375" i="3" s="1"/>
  <c r="AB375" i="3" s="1"/>
  <c r="X377" i="3"/>
  <c r="AA376" i="3"/>
  <c r="Y376" i="3"/>
  <c r="Z376" i="3" l="1"/>
  <c r="AC376" i="3" s="1"/>
  <c r="AB376" i="3" s="1"/>
  <c r="X378" i="3"/>
  <c r="AA377" i="3"/>
  <c r="Y377" i="3"/>
  <c r="Z377" i="3" l="1"/>
  <c r="AC377" i="3" s="1"/>
  <c r="AB377" i="3" s="1"/>
  <c r="X379" i="3"/>
  <c r="AA378" i="3"/>
  <c r="Y378" i="3"/>
  <c r="Z378" i="3" l="1"/>
  <c r="AC378" i="3" s="1"/>
  <c r="AB378" i="3" s="1"/>
  <c r="X380" i="3"/>
  <c r="AA379" i="3"/>
  <c r="Y379" i="3"/>
  <c r="Z379" i="3" l="1"/>
  <c r="AC379" i="3" s="1"/>
  <c r="AB379" i="3" s="1"/>
  <c r="X381" i="3"/>
  <c r="AA380" i="3"/>
  <c r="Y380" i="3"/>
  <c r="Z380" i="3" l="1"/>
  <c r="AC380" i="3" s="1"/>
  <c r="AB380" i="3" s="1"/>
  <c r="X382" i="3"/>
  <c r="AA381" i="3"/>
  <c r="Y381" i="3"/>
  <c r="Z381" i="3" l="1"/>
  <c r="AC381" i="3" s="1"/>
  <c r="AB381" i="3" s="1"/>
  <c r="AC382" i="3"/>
  <c r="AB382" i="3" s="1"/>
  <c r="X383" i="3"/>
  <c r="AA382" i="3"/>
  <c r="Y382" i="3"/>
  <c r="Z382" i="3" s="1"/>
  <c r="X384" i="3" l="1"/>
  <c r="AA383" i="3"/>
  <c r="Y383" i="3"/>
  <c r="Z383" i="3" l="1"/>
  <c r="AC383" i="3" s="1"/>
  <c r="AB383" i="3" s="1"/>
  <c r="X385" i="3"/>
  <c r="AA384" i="3"/>
  <c r="Y384" i="3"/>
  <c r="Z384" i="3" s="1"/>
  <c r="AC384" i="3" s="1"/>
  <c r="AB384" i="3" s="1"/>
  <c r="AC385" i="3" l="1"/>
  <c r="AB385" i="3" s="1"/>
  <c r="X386" i="3"/>
  <c r="AA385" i="3"/>
  <c r="Y385" i="3"/>
  <c r="Z385" i="3" s="1"/>
  <c r="X387" i="3" l="1"/>
  <c r="AA386" i="3"/>
  <c r="Y386" i="3"/>
  <c r="Z386" i="3" l="1"/>
  <c r="AC386" i="3" s="1"/>
  <c r="AB386" i="3" s="1"/>
  <c r="X388" i="3"/>
  <c r="AA387" i="3"/>
  <c r="Y387" i="3"/>
  <c r="Z387" i="3" s="1"/>
  <c r="AC387" i="3" s="1"/>
  <c r="AB387" i="3" s="1"/>
  <c r="X389" i="3" l="1"/>
  <c r="AA388" i="3"/>
  <c r="Y388" i="3"/>
  <c r="Z388" i="3" l="1"/>
  <c r="AC388" i="3" s="1"/>
  <c r="AB388" i="3" s="1"/>
  <c r="X390" i="3"/>
  <c r="AA389" i="3"/>
  <c r="Y389" i="3"/>
  <c r="Z389" i="3" s="1"/>
  <c r="AC389" i="3" s="1"/>
  <c r="AB389" i="3" s="1"/>
  <c r="X391" i="3" l="1"/>
  <c r="AA390" i="3"/>
  <c r="Y390" i="3"/>
  <c r="Z390" i="3" l="1"/>
  <c r="AC390" i="3" s="1"/>
  <c r="AB390" i="3" s="1"/>
  <c r="AC391" i="3"/>
  <c r="AB391" i="3"/>
  <c r="X392" i="3"/>
  <c r="AA391" i="3"/>
  <c r="Y391" i="3"/>
  <c r="Z391" i="3" s="1"/>
  <c r="X393" i="3" l="1"/>
  <c r="AA392" i="3"/>
  <c r="Y392" i="3"/>
  <c r="Z392" i="3" l="1"/>
  <c r="AC392" i="3" s="1"/>
  <c r="AB392" i="3" s="1"/>
  <c r="AC393" i="3"/>
  <c r="AB393" i="3" s="1"/>
  <c r="X394" i="3"/>
  <c r="AA393" i="3"/>
  <c r="Y393" i="3"/>
  <c r="Z393" i="3" s="1"/>
  <c r="X395" i="3" l="1"/>
  <c r="AA394" i="3"/>
  <c r="Y394" i="3"/>
  <c r="Z394" i="3" l="1"/>
  <c r="AC394" i="3" s="1"/>
  <c r="AB394" i="3" s="1"/>
  <c r="X396" i="3"/>
  <c r="AA395" i="3"/>
  <c r="Y395" i="3"/>
  <c r="Z395" i="3" l="1"/>
  <c r="AC395" i="3" s="1"/>
  <c r="AB395" i="3" s="1"/>
  <c r="X397" i="3"/>
  <c r="AA396" i="3"/>
  <c r="Y396" i="3"/>
  <c r="Z396" i="3" l="1"/>
  <c r="AC396" i="3" s="1"/>
  <c r="AB396" i="3" s="1"/>
  <c r="X398" i="3"/>
  <c r="AA397" i="3"/>
  <c r="Y397" i="3"/>
  <c r="Z397" i="3" l="1"/>
  <c r="AC397" i="3" s="1"/>
  <c r="AB397" i="3" s="1"/>
  <c r="X399" i="3"/>
  <c r="AA398" i="3"/>
  <c r="Y398" i="3"/>
  <c r="Z398" i="3" l="1"/>
  <c r="AC398" i="3" s="1"/>
  <c r="AB398" i="3" s="1"/>
  <c r="X400" i="3"/>
  <c r="AA399" i="3"/>
  <c r="Y399" i="3"/>
  <c r="Z399" i="3" l="1"/>
  <c r="AC399" i="3" s="1"/>
  <c r="AB399" i="3" s="1"/>
  <c r="X401" i="3"/>
  <c r="AA400" i="3"/>
  <c r="Y400" i="3"/>
  <c r="Z400" i="3" l="1"/>
  <c r="AC400" i="3" s="1"/>
  <c r="AB400" i="3" s="1"/>
  <c r="X402" i="3"/>
  <c r="AA401" i="3"/>
  <c r="Y401" i="3"/>
  <c r="Z401" i="3" l="1"/>
  <c r="AC401" i="3" s="1"/>
  <c r="AB401" i="3" s="1"/>
  <c r="AC402" i="3"/>
  <c r="AB402" i="3"/>
  <c r="X403" i="3"/>
  <c r="AA402" i="3"/>
  <c r="Y402" i="3"/>
  <c r="Z402" i="3" s="1"/>
  <c r="X404" i="3" l="1"/>
  <c r="AA403" i="3"/>
  <c r="Y403" i="3"/>
  <c r="Z403" i="3" l="1"/>
  <c r="AC403" i="3" s="1"/>
  <c r="AB403" i="3" s="1"/>
  <c r="AC404" i="3"/>
  <c r="AB404" i="3" s="1"/>
  <c r="X405" i="3"/>
  <c r="AA404" i="3"/>
  <c r="Y404" i="3"/>
  <c r="Z404" i="3" s="1"/>
  <c r="X406" i="3" l="1"/>
  <c r="AA405" i="3"/>
  <c r="Y405" i="3"/>
  <c r="Z405" i="3" s="1"/>
  <c r="AC405" i="3" s="1"/>
  <c r="AB405" i="3" s="1"/>
  <c r="X407" i="3" l="1"/>
  <c r="AA406" i="3"/>
  <c r="Y406" i="3"/>
  <c r="Z406" i="3" l="1"/>
  <c r="AC406" i="3" s="1"/>
  <c r="AB406" i="3" s="1"/>
  <c r="X408" i="3"/>
  <c r="AA407" i="3"/>
  <c r="Y407" i="3"/>
  <c r="Z407" i="3" s="1"/>
  <c r="AC407" i="3" s="1"/>
  <c r="AB407" i="3" s="1"/>
  <c r="X409" i="3" l="1"/>
  <c r="AA408" i="3"/>
  <c r="Y408" i="3"/>
  <c r="Z408" i="3" l="1"/>
  <c r="AC408" i="3" s="1"/>
  <c r="AB408" i="3" s="1"/>
  <c r="X410" i="3"/>
  <c r="AA409" i="3"/>
  <c r="Y409" i="3"/>
  <c r="Z409" i="3" l="1"/>
  <c r="AC409" i="3" s="1"/>
  <c r="AB409" i="3" s="1"/>
  <c r="X411" i="3"/>
  <c r="AA410" i="3"/>
  <c r="Y410" i="3"/>
  <c r="Z410" i="3" l="1"/>
  <c r="AC410" i="3" s="1"/>
  <c r="AB410" i="3" s="1"/>
  <c r="X412" i="3"/>
  <c r="AA411" i="3"/>
  <c r="Y411" i="3"/>
  <c r="Z411" i="3" l="1"/>
  <c r="AC411" i="3" s="1"/>
  <c r="AB411" i="3" s="1"/>
  <c r="X413" i="3"/>
  <c r="AA412" i="3"/>
  <c r="Y412" i="3"/>
  <c r="Z412" i="3" l="1"/>
  <c r="AC412" i="3" s="1"/>
  <c r="AB412" i="3" s="1"/>
  <c r="AC413" i="3"/>
  <c r="AB413" i="3" s="1"/>
  <c r="X414" i="3"/>
  <c r="AA413" i="3"/>
  <c r="Y413" i="3"/>
  <c r="Z413" i="3" s="1"/>
  <c r="X415" i="3" l="1"/>
  <c r="AA414" i="3"/>
  <c r="Y414" i="3"/>
  <c r="Z414" i="3" s="1"/>
  <c r="AC414" i="3" s="1"/>
  <c r="AB414" i="3" s="1"/>
  <c r="X416" i="3" l="1"/>
  <c r="AA415" i="3"/>
  <c r="Y415" i="3"/>
  <c r="Z415" i="3" l="1"/>
  <c r="AC415" i="3" s="1"/>
  <c r="AB415" i="3" s="1"/>
  <c r="X417" i="3"/>
  <c r="AA416" i="3"/>
  <c r="Y416" i="3"/>
  <c r="Z416" i="3" s="1"/>
  <c r="AC416" i="3" s="1"/>
  <c r="AB416" i="3" s="1"/>
  <c r="X418" i="3" l="1"/>
  <c r="AA417" i="3"/>
  <c r="Y417" i="3"/>
  <c r="Z417" i="3" l="1"/>
  <c r="AC417" i="3" s="1"/>
  <c r="AB417" i="3" s="1"/>
  <c r="AC418" i="3"/>
  <c r="AB418" i="3" s="1"/>
  <c r="X419" i="3"/>
  <c r="AA418" i="3"/>
  <c r="Y418" i="3"/>
  <c r="Z418" i="3" s="1"/>
  <c r="X420" i="3" l="1"/>
  <c r="AA419" i="3"/>
  <c r="Y419" i="3"/>
  <c r="Z419" i="3" l="1"/>
  <c r="AC419" i="3" s="1"/>
  <c r="AB419" i="3" s="1"/>
  <c r="X421" i="3"/>
  <c r="AA420" i="3"/>
  <c r="Y420" i="3"/>
  <c r="Z420" i="3" s="1"/>
  <c r="AC420" i="3" s="1"/>
  <c r="AB420" i="3" s="1"/>
  <c r="AC421" i="3" l="1"/>
  <c r="AB421" i="3" s="1"/>
  <c r="X422" i="3"/>
  <c r="AA421" i="3"/>
  <c r="Y421" i="3"/>
  <c r="Z421" i="3" s="1"/>
  <c r="X423" i="3" l="1"/>
  <c r="AA422" i="3"/>
  <c r="Y422" i="3"/>
  <c r="Z422" i="3" l="1"/>
  <c r="AC422" i="3" s="1"/>
  <c r="AB422" i="3" s="1"/>
  <c r="AC423" i="3"/>
  <c r="AB423" i="3"/>
  <c r="X424" i="3"/>
  <c r="AA423" i="3"/>
  <c r="Y423" i="3"/>
  <c r="Z423" i="3" s="1"/>
  <c r="X425" i="3" l="1"/>
  <c r="AA424" i="3"/>
  <c r="Y424" i="3"/>
  <c r="Z424" i="3" l="1"/>
  <c r="AC424" i="3" s="1"/>
  <c r="AB424" i="3" s="1"/>
  <c r="X426" i="3"/>
  <c r="AA425" i="3"/>
  <c r="Y425" i="3"/>
  <c r="Z425" i="3" l="1"/>
  <c r="AC425" i="3" s="1"/>
  <c r="AB425" i="3" s="1"/>
  <c r="X427" i="3"/>
  <c r="AA426" i="3"/>
  <c r="Y426" i="3"/>
  <c r="Z426" i="3" l="1"/>
  <c r="AC426" i="3" s="1"/>
  <c r="AB426" i="3" s="1"/>
  <c r="X428" i="3"/>
  <c r="AA427" i="3"/>
  <c r="Y427" i="3"/>
  <c r="Z427" i="3" l="1"/>
  <c r="AC427" i="3" s="1"/>
  <c r="AB427" i="3" s="1"/>
  <c r="X429" i="3"/>
  <c r="AA428" i="3"/>
  <c r="Y428" i="3"/>
  <c r="Z428" i="3" l="1"/>
  <c r="AC428" i="3" s="1"/>
  <c r="AB428" i="3" s="1"/>
  <c r="X430" i="3"/>
  <c r="AA429" i="3"/>
  <c r="Y429" i="3"/>
  <c r="Z429" i="3" s="1"/>
  <c r="AC429" i="3" s="1"/>
  <c r="AB429" i="3" s="1"/>
  <c r="X431" i="3" l="1"/>
  <c r="AA430" i="3"/>
  <c r="Y430" i="3"/>
  <c r="Z430" i="3" l="1"/>
  <c r="AC430" i="3" s="1"/>
  <c r="AB430" i="3" s="1"/>
  <c r="AC431" i="3"/>
  <c r="AB431" i="3" s="1"/>
  <c r="X432" i="3"/>
  <c r="AA431" i="3"/>
  <c r="Y431" i="3"/>
  <c r="Z431" i="3" s="1"/>
  <c r="X433" i="3" l="1"/>
  <c r="AA432" i="3"/>
  <c r="Y432" i="3"/>
  <c r="Z432" i="3" l="1"/>
  <c r="AC432" i="3" s="1"/>
  <c r="AB432" i="3" s="1"/>
  <c r="X434" i="3"/>
  <c r="AA433" i="3"/>
  <c r="Y433" i="3"/>
  <c r="Z433" i="3" l="1"/>
  <c r="AC433" i="3" s="1"/>
  <c r="AB433" i="3" s="1"/>
  <c r="X435" i="3"/>
  <c r="AA434" i="3"/>
  <c r="Y434" i="3"/>
  <c r="Z434" i="3" l="1"/>
  <c r="AC434" i="3" s="1"/>
  <c r="AB434" i="3" s="1"/>
  <c r="X436" i="3"/>
  <c r="AA435" i="3"/>
  <c r="Y435" i="3"/>
  <c r="Z435" i="3" l="1"/>
  <c r="AC435" i="3" s="1"/>
  <c r="AB435" i="3" s="1"/>
  <c r="X437" i="3"/>
  <c r="AA436" i="3"/>
  <c r="Y436" i="3"/>
  <c r="Z436" i="3" s="1"/>
  <c r="AC436" i="3" s="1"/>
  <c r="AB436" i="3" s="1"/>
  <c r="X438" i="3" l="1"/>
  <c r="AA437" i="3"/>
  <c r="Y437" i="3"/>
  <c r="Z437" i="3" s="1"/>
  <c r="AC437" i="3" s="1"/>
  <c r="AB437" i="3" s="1"/>
  <c r="X439" i="3" l="1"/>
  <c r="AA438" i="3"/>
  <c r="Y438" i="3"/>
  <c r="Z438" i="3" l="1"/>
  <c r="AC438" i="3" s="1"/>
  <c r="AB438" i="3" s="1"/>
  <c r="AC439" i="3"/>
  <c r="AB439" i="3" s="1"/>
  <c r="X440" i="3"/>
  <c r="AA439" i="3"/>
  <c r="Y439" i="3"/>
  <c r="Z439" i="3" s="1"/>
  <c r="X441" i="3" l="1"/>
  <c r="AA440" i="3"/>
  <c r="Y440" i="3"/>
  <c r="Z440" i="3" l="1"/>
  <c r="AC440" i="3" s="1"/>
  <c r="AB440" i="3" s="1"/>
  <c r="X442" i="3"/>
  <c r="AA441" i="3"/>
  <c r="Y441" i="3"/>
  <c r="Z441" i="3" l="1"/>
  <c r="AC441" i="3" s="1"/>
  <c r="AB441" i="3" s="1"/>
  <c r="X443" i="3"/>
  <c r="AA442" i="3"/>
  <c r="Y442" i="3"/>
  <c r="Z442" i="3" l="1"/>
  <c r="AC442" i="3" s="1"/>
  <c r="AB442" i="3" s="1"/>
  <c r="AC443" i="3"/>
  <c r="AB443" i="3" s="1"/>
  <c r="X444" i="3"/>
  <c r="AA443" i="3"/>
  <c r="Y443" i="3"/>
  <c r="Z443" i="3" s="1"/>
  <c r="X445" i="3" l="1"/>
  <c r="AA444" i="3"/>
  <c r="Y444" i="3"/>
  <c r="Z444" i="3" l="1"/>
  <c r="AC444" i="3" s="1"/>
  <c r="AB444" i="3" s="1"/>
  <c r="AC445" i="3"/>
  <c r="AB445" i="3"/>
  <c r="X446" i="3"/>
  <c r="AA445" i="3"/>
  <c r="Y445" i="3"/>
  <c r="Z445" i="3" s="1"/>
  <c r="X447" i="3" l="1"/>
  <c r="AA446" i="3"/>
  <c r="Y446" i="3"/>
  <c r="Z446" i="3" l="1"/>
  <c r="AC446" i="3" s="1"/>
  <c r="AB446" i="3" s="1"/>
  <c r="X448" i="3"/>
  <c r="AA447" i="3"/>
  <c r="Y447" i="3"/>
  <c r="Z447" i="3" l="1"/>
  <c r="AC447" i="3" s="1"/>
  <c r="AB447" i="3" s="1"/>
  <c r="X449" i="3"/>
  <c r="AA448" i="3"/>
  <c r="Y448" i="3"/>
  <c r="Z448" i="3" l="1"/>
  <c r="AC448" i="3" s="1"/>
  <c r="AB448" i="3" s="1"/>
  <c r="X450" i="3"/>
  <c r="AA449" i="3"/>
  <c r="Y449" i="3"/>
  <c r="Z449" i="3" s="1"/>
  <c r="AC449" i="3" s="1"/>
  <c r="AB449" i="3" s="1"/>
  <c r="X451" i="3" l="1"/>
  <c r="AA450" i="3"/>
  <c r="Y450" i="3"/>
  <c r="Z450" i="3" l="1"/>
  <c r="AC450" i="3" s="1"/>
  <c r="AB450" i="3" s="1"/>
  <c r="AC451" i="3"/>
  <c r="AB451" i="3" s="1"/>
  <c r="X452" i="3"/>
  <c r="AA451" i="3"/>
  <c r="Y451" i="3"/>
  <c r="Z451" i="3" s="1"/>
  <c r="X453" i="3" l="1"/>
  <c r="AA452" i="3"/>
  <c r="Y452" i="3"/>
  <c r="Z452" i="3" l="1"/>
  <c r="AC452" i="3" s="1"/>
  <c r="AB452" i="3" s="1"/>
  <c r="X454" i="3"/>
  <c r="AA453" i="3"/>
  <c r="Y453" i="3"/>
  <c r="Z453" i="3" s="1"/>
  <c r="AC453" i="3" s="1"/>
  <c r="AB453" i="3" s="1"/>
  <c r="X455" i="3" l="1"/>
  <c r="AA454" i="3"/>
  <c r="Y454" i="3"/>
  <c r="Z454" i="3" l="1"/>
  <c r="AC454" i="3" s="1"/>
  <c r="AB454" i="3" s="1"/>
  <c r="X456" i="3"/>
  <c r="AA455" i="3"/>
  <c r="Y455" i="3"/>
  <c r="Z455" i="3" s="1"/>
  <c r="AC455" i="3" s="1"/>
  <c r="AB455" i="3" s="1"/>
  <c r="X457" i="3" l="1"/>
  <c r="AA456" i="3"/>
  <c r="Y456" i="3"/>
  <c r="Z456" i="3" l="1"/>
  <c r="AC456" i="3" s="1"/>
  <c r="AB456" i="3" s="1"/>
  <c r="X458" i="3"/>
  <c r="AA457" i="3"/>
  <c r="Y457" i="3"/>
  <c r="Z457" i="3" s="1"/>
  <c r="AC457" i="3" s="1"/>
  <c r="AB457" i="3" s="1"/>
  <c r="X459" i="3" l="1"/>
  <c r="AA458" i="3"/>
  <c r="Y458" i="3"/>
  <c r="Z458" i="3" l="1"/>
  <c r="AC458" i="3" s="1"/>
  <c r="AB458" i="3" s="1"/>
  <c r="X460" i="3"/>
  <c r="AA459" i="3"/>
  <c r="Y459" i="3"/>
  <c r="Z459" i="3" l="1"/>
  <c r="AC459" i="3" s="1"/>
  <c r="AB459" i="3" s="1"/>
  <c r="X461" i="3"/>
  <c r="AA460" i="3"/>
  <c r="Y460" i="3"/>
  <c r="Z460" i="3" s="1"/>
  <c r="AC460" i="3" s="1"/>
  <c r="AB460" i="3" s="1"/>
  <c r="X462" i="3" l="1"/>
  <c r="AA461" i="3"/>
  <c r="Y461" i="3"/>
  <c r="Z461" i="3" s="1"/>
  <c r="AC461" i="3" s="1"/>
  <c r="AB461" i="3" s="1"/>
  <c r="X463" i="3" l="1"/>
  <c r="AA462" i="3"/>
  <c r="Y462" i="3"/>
  <c r="Z462" i="3" l="1"/>
  <c r="AC462" i="3" s="1"/>
  <c r="AB462" i="3" s="1"/>
  <c r="AC463" i="3"/>
  <c r="AB463" i="3"/>
  <c r="X464" i="3"/>
  <c r="AA463" i="3"/>
  <c r="Y463" i="3"/>
  <c r="Z463" i="3" s="1"/>
  <c r="X465" i="3" l="1"/>
  <c r="AA464" i="3"/>
  <c r="Y464" i="3"/>
  <c r="Z464" i="3" l="1"/>
  <c r="AC464" i="3" s="1"/>
  <c r="AB464" i="3" s="1"/>
  <c r="AC465" i="3"/>
  <c r="AB465" i="3"/>
  <c r="X466" i="3"/>
  <c r="AA465" i="3"/>
  <c r="Y465" i="3"/>
  <c r="Z465" i="3" s="1"/>
  <c r="X467" i="3" l="1"/>
  <c r="AA466" i="3"/>
  <c r="Y466" i="3"/>
  <c r="Z466" i="3" l="1"/>
  <c r="AC466" i="3" s="1"/>
  <c r="AB466" i="3" s="1"/>
  <c r="X468" i="3"/>
  <c r="AA467" i="3"/>
  <c r="Y467" i="3"/>
  <c r="Z467" i="3" s="1"/>
  <c r="AC467" i="3" s="1"/>
  <c r="AB467" i="3" s="1"/>
  <c r="AC468" i="3" l="1"/>
  <c r="AB468" i="3" s="1"/>
  <c r="X469" i="3"/>
  <c r="AA468" i="3"/>
  <c r="Y468" i="3"/>
  <c r="Z468" i="3" s="1"/>
  <c r="X470" i="3" l="1"/>
  <c r="AA469" i="3"/>
  <c r="Y469" i="3"/>
  <c r="Z469" i="3" l="1"/>
  <c r="AC469" i="3" s="1"/>
  <c r="AB469" i="3" s="1"/>
  <c r="X471" i="3"/>
  <c r="AA470" i="3"/>
  <c r="Y470" i="3"/>
  <c r="Z470" i="3" l="1"/>
  <c r="AC470" i="3" s="1"/>
  <c r="AB470" i="3" s="1"/>
  <c r="X472" i="3"/>
  <c r="AA471" i="3"/>
  <c r="Y471" i="3"/>
  <c r="Z471" i="3" l="1"/>
  <c r="AC471" i="3" s="1"/>
  <c r="AB471" i="3" s="1"/>
  <c r="X473" i="3"/>
  <c r="AA472" i="3"/>
  <c r="Y472" i="3"/>
  <c r="Z472" i="3" l="1"/>
  <c r="AC472" i="3" s="1"/>
  <c r="AB472" i="3" s="1"/>
  <c r="AC473" i="3"/>
  <c r="AB473" i="3" s="1"/>
  <c r="X474" i="3"/>
  <c r="AA473" i="3"/>
  <c r="Y473" i="3"/>
  <c r="Z473" i="3" s="1"/>
  <c r="X475" i="3" l="1"/>
  <c r="AA474" i="3"/>
  <c r="Y474" i="3"/>
  <c r="Z474" i="3" l="1"/>
  <c r="AC474" i="3" s="1"/>
  <c r="AB474" i="3" s="1"/>
  <c r="X476" i="3"/>
  <c r="AA475" i="3"/>
  <c r="Y475" i="3"/>
  <c r="Z475" i="3" l="1"/>
  <c r="AC475" i="3" s="1"/>
  <c r="AB475" i="3" s="1"/>
  <c r="X477" i="3"/>
  <c r="AA476" i="3"/>
  <c r="Y476" i="3"/>
  <c r="Z476" i="3" l="1"/>
  <c r="AC476" i="3" s="1"/>
  <c r="AB476" i="3" s="1"/>
  <c r="X478" i="3"/>
  <c r="AA477" i="3"/>
  <c r="Y477" i="3"/>
  <c r="Z477" i="3" s="1"/>
  <c r="AC477" i="3" s="1"/>
  <c r="AB477" i="3" s="1"/>
  <c r="X479" i="3" l="1"/>
  <c r="AA478" i="3"/>
  <c r="Y478" i="3"/>
  <c r="Z478" i="3" l="1"/>
  <c r="AC478" i="3" s="1"/>
  <c r="AB478" i="3" s="1"/>
  <c r="X480" i="3"/>
  <c r="AA479" i="3"/>
  <c r="Y479" i="3"/>
  <c r="Z479" i="3" l="1"/>
  <c r="AC479" i="3" s="1"/>
  <c r="AB479" i="3" s="1"/>
  <c r="X481" i="3"/>
  <c r="AA480" i="3"/>
  <c r="Y480" i="3"/>
  <c r="Z480" i="3" l="1"/>
  <c r="AC480" i="3" s="1"/>
  <c r="AB480" i="3" s="1"/>
  <c r="AC481" i="3"/>
  <c r="AB481" i="3"/>
  <c r="X482" i="3"/>
  <c r="AA481" i="3"/>
  <c r="Y481" i="3"/>
  <c r="Z481" i="3" s="1"/>
  <c r="X483" i="3" l="1"/>
  <c r="AA482" i="3"/>
  <c r="Y482" i="3"/>
  <c r="Z482" i="3" l="1"/>
  <c r="AC482" i="3" s="1"/>
  <c r="AB482" i="3" s="1"/>
  <c r="X484" i="3"/>
  <c r="AA483" i="3"/>
  <c r="Y483" i="3"/>
  <c r="Z483" i="3" l="1"/>
  <c r="AC483" i="3" s="1"/>
  <c r="AB483" i="3" s="1"/>
  <c r="X485" i="3"/>
  <c r="AA484" i="3"/>
  <c r="Y484" i="3"/>
  <c r="Z484" i="3" l="1"/>
  <c r="AC484" i="3" s="1"/>
  <c r="AB484" i="3" s="1"/>
  <c r="X486" i="3"/>
  <c r="AA485" i="3"/>
  <c r="Y485" i="3"/>
  <c r="Z485" i="3" l="1"/>
  <c r="AC485" i="3" s="1"/>
  <c r="AB485" i="3" s="1"/>
  <c r="X487" i="3"/>
  <c r="AA486" i="3"/>
  <c r="Y486" i="3"/>
  <c r="Z486" i="3" l="1"/>
  <c r="AC486" i="3" s="1"/>
  <c r="AB486" i="3" s="1"/>
  <c r="AC487" i="3"/>
  <c r="AB487" i="3"/>
  <c r="X488" i="3"/>
  <c r="AA487" i="3"/>
  <c r="Y487" i="3"/>
  <c r="Z487" i="3" s="1"/>
  <c r="X489" i="3" l="1"/>
  <c r="AA488" i="3"/>
  <c r="Y488" i="3"/>
  <c r="Z488" i="3" l="1"/>
  <c r="AC488" i="3" s="1"/>
  <c r="AB488" i="3" s="1"/>
  <c r="AC489" i="3"/>
  <c r="AB489" i="3"/>
  <c r="X490" i="3"/>
  <c r="AA489" i="3"/>
  <c r="Y489" i="3"/>
  <c r="Z489" i="3" s="1"/>
  <c r="X491" i="3" l="1"/>
  <c r="AA490" i="3"/>
  <c r="Y490" i="3"/>
  <c r="Z490" i="3" l="1"/>
  <c r="AC490" i="3" s="1"/>
  <c r="AB490" i="3" s="1"/>
  <c r="X492" i="3"/>
  <c r="AA491" i="3"/>
  <c r="Y491" i="3"/>
  <c r="Z491" i="3" l="1"/>
  <c r="AC491" i="3" s="1"/>
  <c r="AB491" i="3" s="1"/>
  <c r="X493" i="3"/>
  <c r="AA492" i="3"/>
  <c r="Y492" i="3"/>
  <c r="Z492" i="3" l="1"/>
  <c r="AC492" i="3" s="1"/>
  <c r="AB492" i="3" s="1"/>
  <c r="X494" i="3"/>
  <c r="AA493" i="3"/>
  <c r="Y493" i="3"/>
  <c r="Z493" i="3" l="1"/>
  <c r="AC493" i="3" s="1"/>
  <c r="AB493" i="3" s="1"/>
  <c r="X495" i="3"/>
  <c r="AA494" i="3"/>
  <c r="Y494" i="3"/>
  <c r="Z494" i="3" l="1"/>
  <c r="AC494" i="3" s="1"/>
  <c r="AB494" i="3" s="1"/>
  <c r="X496" i="3"/>
  <c r="AA495" i="3"/>
  <c r="Y495" i="3"/>
  <c r="Z495" i="3" l="1"/>
  <c r="AC495" i="3" s="1"/>
  <c r="AB495" i="3" s="1"/>
  <c r="AC496" i="3"/>
  <c r="AB496" i="3"/>
  <c r="X497" i="3"/>
  <c r="AA496" i="3"/>
  <c r="Y496" i="3"/>
  <c r="Z496" i="3" s="1"/>
  <c r="X498" i="3" l="1"/>
  <c r="AA497" i="3"/>
  <c r="Y497" i="3"/>
  <c r="Z497" i="3" l="1"/>
  <c r="AC497" i="3" s="1"/>
  <c r="AB497" i="3" s="1"/>
  <c r="X499" i="3"/>
  <c r="AA498" i="3"/>
  <c r="Y498" i="3"/>
  <c r="Z498" i="3" l="1"/>
  <c r="AC498" i="3" s="1"/>
  <c r="AB498" i="3" s="1"/>
  <c r="X500" i="3"/>
  <c r="AA499" i="3"/>
  <c r="Y499" i="3"/>
  <c r="Z499" i="3" l="1"/>
  <c r="AC499" i="3" s="1"/>
  <c r="AB499" i="3" s="1"/>
  <c r="X501" i="3"/>
  <c r="AA500" i="3"/>
  <c r="Y500" i="3"/>
  <c r="Z500" i="3" l="1"/>
  <c r="AC500" i="3" s="1"/>
  <c r="AB500" i="3" s="1"/>
  <c r="X502" i="3"/>
  <c r="AA501" i="3"/>
  <c r="Y501" i="3"/>
  <c r="Z501" i="3" s="1"/>
  <c r="AC501" i="3" s="1"/>
  <c r="AB501" i="3" s="1"/>
  <c r="AC502" i="3" l="1"/>
  <c r="AB502" i="3" s="1"/>
  <c r="X503" i="3"/>
  <c r="AA502" i="3"/>
  <c r="Y502" i="3"/>
  <c r="Z502" i="3" s="1"/>
  <c r="X504" i="3" l="1"/>
  <c r="AA503" i="3"/>
  <c r="Y503" i="3"/>
  <c r="Z503" i="3" l="1"/>
  <c r="AC503" i="3" s="1"/>
  <c r="AB503" i="3" s="1"/>
  <c r="X505" i="3"/>
  <c r="AA504" i="3"/>
  <c r="Y504" i="3"/>
  <c r="Z504" i="3" l="1"/>
  <c r="AC504" i="3" s="1"/>
  <c r="AB504" i="3" s="1"/>
  <c r="X506" i="3"/>
  <c r="AA505" i="3"/>
  <c r="Y505" i="3"/>
  <c r="Z505" i="3" l="1"/>
  <c r="AC505" i="3" s="1"/>
  <c r="AB505" i="3" s="1"/>
  <c r="X507" i="3"/>
  <c r="AA506" i="3"/>
  <c r="Y506" i="3"/>
  <c r="Z506" i="3" l="1"/>
  <c r="AC506" i="3" s="1"/>
  <c r="AB506" i="3" s="1"/>
  <c r="X508" i="3"/>
  <c r="AA507" i="3"/>
  <c r="Y507" i="3"/>
  <c r="Z507" i="3" l="1"/>
  <c r="AC507" i="3" s="1"/>
  <c r="AB507" i="3" s="1"/>
  <c r="X509" i="3"/>
  <c r="AA508" i="3"/>
  <c r="Y508" i="3"/>
  <c r="Z508" i="3" l="1"/>
  <c r="AC508" i="3" s="1"/>
  <c r="AB508" i="3" s="1"/>
  <c r="X510" i="3"/>
  <c r="AA509" i="3"/>
  <c r="Y509" i="3"/>
  <c r="Z509" i="3" s="1"/>
  <c r="AC509" i="3" s="1"/>
  <c r="AB509" i="3" s="1"/>
  <c r="X511" i="3" l="1"/>
  <c r="AA510" i="3"/>
  <c r="Y510" i="3"/>
  <c r="Z510" i="3" l="1"/>
  <c r="AC510" i="3" s="1"/>
  <c r="AB510" i="3" s="1"/>
  <c r="X512" i="3"/>
  <c r="AA511" i="3"/>
  <c r="Y511" i="3"/>
  <c r="Z511" i="3" s="1"/>
  <c r="AC511" i="3" s="1"/>
  <c r="AB511" i="3" s="1"/>
  <c r="AC512" i="3" l="1"/>
  <c r="AB512" i="3" s="1"/>
  <c r="X513" i="3"/>
  <c r="AA512" i="3"/>
  <c r="Y512" i="3"/>
  <c r="Z512" i="3" s="1"/>
  <c r="X514" i="3" l="1"/>
  <c r="AA513" i="3"/>
  <c r="Y513" i="3"/>
  <c r="Z513" i="3" l="1"/>
  <c r="AC513" i="3" s="1"/>
  <c r="AB513" i="3" s="1"/>
  <c r="X515" i="3"/>
  <c r="AA514" i="3"/>
  <c r="Y514" i="3"/>
  <c r="Z514" i="3" l="1"/>
  <c r="AC514" i="3" s="1"/>
  <c r="AB514" i="3" s="1"/>
  <c r="X516" i="3"/>
  <c r="AA515" i="3"/>
  <c r="Y515" i="3"/>
  <c r="Z515" i="3" l="1"/>
  <c r="AC515" i="3" s="1"/>
  <c r="AB515" i="3" s="1"/>
  <c r="X517" i="3"/>
  <c r="AA516" i="3"/>
  <c r="Y516" i="3"/>
  <c r="Z516" i="3" s="1"/>
  <c r="AC516" i="3" s="1"/>
  <c r="AB516" i="3" s="1"/>
  <c r="X518" i="3" l="1"/>
  <c r="AA517" i="3"/>
  <c r="Y517" i="3"/>
  <c r="Z517" i="3" l="1"/>
  <c r="AC517" i="3" s="1"/>
  <c r="AB517" i="3" s="1"/>
  <c r="X519" i="3"/>
  <c r="AA518" i="3"/>
  <c r="Y518" i="3"/>
  <c r="Z518" i="3" l="1"/>
  <c r="AC518" i="3" s="1"/>
  <c r="AB518" i="3" s="1"/>
  <c r="X520" i="3"/>
  <c r="AA519" i="3"/>
  <c r="Y519" i="3"/>
  <c r="Z519" i="3" l="1"/>
  <c r="AC519" i="3" s="1"/>
  <c r="AB519" i="3" s="1"/>
  <c r="X521" i="3"/>
  <c r="AA520" i="3"/>
  <c r="Y520" i="3"/>
  <c r="Z520" i="3" l="1"/>
  <c r="AC520" i="3" s="1"/>
  <c r="AB520" i="3" s="1"/>
  <c r="X522" i="3"/>
  <c r="AA521" i="3"/>
  <c r="Y521" i="3"/>
  <c r="Z521" i="3" l="1"/>
  <c r="AC521" i="3" s="1"/>
  <c r="AB521" i="3" s="1"/>
  <c r="AC522" i="3"/>
  <c r="AB522" i="3" s="1"/>
  <c r="X523" i="3"/>
  <c r="AA522" i="3"/>
  <c r="Y522" i="3"/>
  <c r="Z522" i="3" s="1"/>
  <c r="X524" i="3" l="1"/>
  <c r="AA523" i="3"/>
  <c r="Y523" i="3"/>
  <c r="Z523" i="3" l="1"/>
  <c r="AC523" i="3" s="1"/>
  <c r="AB523" i="3" s="1"/>
  <c r="X525" i="3"/>
  <c r="AA524" i="3"/>
  <c r="Y524" i="3"/>
  <c r="Z524" i="3" l="1"/>
  <c r="AC524" i="3" s="1"/>
  <c r="AB524" i="3" s="1"/>
  <c r="X526" i="3"/>
  <c r="AA525" i="3"/>
  <c r="Y525" i="3"/>
  <c r="Z525" i="3" l="1"/>
  <c r="AC525" i="3" s="1"/>
  <c r="AB525" i="3" s="1"/>
  <c r="X527" i="3"/>
  <c r="AA526" i="3"/>
  <c r="Y526" i="3"/>
  <c r="Z526" i="3" l="1"/>
  <c r="AC526" i="3" s="1"/>
  <c r="AB526" i="3" s="1"/>
  <c r="X528" i="3"/>
  <c r="AA527" i="3"/>
  <c r="Y527" i="3"/>
  <c r="Z527" i="3" l="1"/>
  <c r="AC527" i="3" s="1"/>
  <c r="AB527" i="3" s="1"/>
  <c r="AC528" i="3"/>
  <c r="AB528" i="3" s="1"/>
  <c r="X529" i="3"/>
  <c r="AA528" i="3"/>
  <c r="Y528" i="3"/>
  <c r="Z528" i="3" s="1"/>
  <c r="X530" i="3" l="1"/>
  <c r="AA529" i="3"/>
  <c r="Y529" i="3"/>
  <c r="Z529" i="3" l="1"/>
  <c r="AC529" i="3" s="1"/>
  <c r="AB529" i="3" s="1"/>
  <c r="X531" i="3"/>
  <c r="AA530" i="3"/>
  <c r="Y530" i="3"/>
  <c r="Z530" i="3" s="1"/>
  <c r="AC530" i="3" s="1"/>
  <c r="AB530" i="3" s="1"/>
  <c r="X532" i="3" l="1"/>
  <c r="AA531" i="3"/>
  <c r="Y531" i="3"/>
  <c r="Z531" i="3" l="1"/>
  <c r="AC531" i="3" s="1"/>
  <c r="AB531" i="3" s="1"/>
  <c r="X533" i="3"/>
  <c r="AA532" i="3"/>
  <c r="Y532" i="3"/>
  <c r="Z532" i="3" l="1"/>
  <c r="AC532" i="3" s="1"/>
  <c r="AB532" i="3" s="1"/>
  <c r="X534" i="3"/>
  <c r="AA533" i="3"/>
  <c r="Y533" i="3"/>
  <c r="Z533" i="3" l="1"/>
  <c r="AC533" i="3" s="1"/>
  <c r="AB533" i="3" s="1"/>
  <c r="X535" i="3"/>
  <c r="AA534" i="3"/>
  <c r="Y534" i="3"/>
  <c r="Z534" i="3" s="1"/>
  <c r="AC534" i="3" s="1"/>
  <c r="AB534" i="3" s="1"/>
  <c r="X536" i="3" l="1"/>
  <c r="AA535" i="3"/>
  <c r="Y535" i="3"/>
  <c r="Z535" i="3" l="1"/>
  <c r="AC535" i="3" s="1"/>
  <c r="AB535" i="3" s="1"/>
  <c r="X537" i="3"/>
  <c r="AA536" i="3"/>
  <c r="Y536" i="3"/>
  <c r="Z536" i="3" l="1"/>
  <c r="AC536" i="3" s="1"/>
  <c r="AB536" i="3" s="1"/>
  <c r="X538" i="3"/>
  <c r="AA537" i="3"/>
  <c r="Y537" i="3"/>
  <c r="Z537" i="3" l="1"/>
  <c r="AC537" i="3" s="1"/>
  <c r="AB537" i="3" s="1"/>
  <c r="X539" i="3"/>
  <c r="AA538" i="3"/>
  <c r="Y538" i="3"/>
  <c r="Z538" i="3" l="1"/>
  <c r="AC538" i="3" s="1"/>
  <c r="AB538" i="3" s="1"/>
  <c r="X540" i="3"/>
  <c r="AA539" i="3"/>
  <c r="Y539" i="3"/>
  <c r="Z539" i="3" l="1"/>
  <c r="AC539" i="3" s="1"/>
  <c r="AB539" i="3" s="1"/>
  <c r="X541" i="3"/>
  <c r="AA540" i="3"/>
  <c r="Y540" i="3"/>
  <c r="Z540" i="3" l="1"/>
  <c r="AC540" i="3" s="1"/>
  <c r="AB540" i="3" s="1"/>
  <c r="AC541" i="3"/>
  <c r="AB541" i="3" s="1"/>
  <c r="X542" i="3"/>
  <c r="AA541" i="3"/>
  <c r="Y541" i="3"/>
  <c r="Z541" i="3" s="1"/>
  <c r="X543" i="3" l="1"/>
  <c r="AA542" i="3"/>
  <c r="Y542" i="3"/>
  <c r="Z542" i="3" l="1"/>
  <c r="AC542" i="3" s="1"/>
  <c r="AB542" i="3" s="1"/>
  <c r="X544" i="3"/>
  <c r="AA543" i="3"/>
  <c r="Y543" i="3"/>
  <c r="Z543" i="3" l="1"/>
  <c r="AC543" i="3" s="1"/>
  <c r="AB543" i="3" s="1"/>
  <c r="X545" i="3"/>
  <c r="AA544" i="3"/>
  <c r="Y544" i="3"/>
  <c r="Z544" i="3" l="1"/>
  <c r="AC544" i="3" s="1"/>
  <c r="AB544" i="3" s="1"/>
  <c r="X546" i="3"/>
  <c r="AA545" i="3"/>
  <c r="Y545" i="3"/>
  <c r="Z545" i="3" l="1"/>
  <c r="AC545" i="3" s="1"/>
  <c r="AB545" i="3" s="1"/>
  <c r="AC546" i="3"/>
  <c r="AB546" i="3" s="1"/>
  <c r="X547" i="3"/>
  <c r="AA546" i="3"/>
  <c r="Y546" i="3"/>
  <c r="Z546" i="3" s="1"/>
  <c r="X548" i="3" l="1"/>
  <c r="AA547" i="3"/>
  <c r="Y547" i="3"/>
  <c r="Z547" i="3" l="1"/>
  <c r="AC547" i="3" s="1"/>
  <c r="AB547" i="3" s="1"/>
  <c r="X549" i="3"/>
  <c r="AA548" i="3"/>
  <c r="Y548" i="3"/>
  <c r="Z548" i="3" l="1"/>
  <c r="AC548" i="3" s="1"/>
  <c r="AB548" i="3" s="1"/>
  <c r="X550" i="3"/>
  <c r="AA549" i="3"/>
  <c r="Y549" i="3"/>
  <c r="Z549" i="3" l="1"/>
  <c r="AC549" i="3" s="1"/>
  <c r="AB549" i="3" s="1"/>
  <c r="X551" i="3"/>
  <c r="AA550" i="3"/>
  <c r="Y550" i="3"/>
  <c r="Z550" i="3" l="1"/>
  <c r="AC550" i="3" s="1"/>
  <c r="AB550" i="3" s="1"/>
  <c r="X552" i="3"/>
  <c r="AA551" i="3"/>
  <c r="Y551" i="3"/>
  <c r="Z551" i="3" s="1"/>
  <c r="AC551" i="3" s="1"/>
  <c r="AB551" i="3" s="1"/>
  <c r="X553" i="3" l="1"/>
  <c r="AA552" i="3"/>
  <c r="Y552" i="3"/>
  <c r="Z552" i="3" l="1"/>
  <c r="AC552" i="3" s="1"/>
  <c r="AB552" i="3" s="1"/>
  <c r="X554" i="3"/>
  <c r="AA553" i="3"/>
  <c r="Y553" i="3"/>
  <c r="Z553" i="3" l="1"/>
  <c r="AC553" i="3" s="1"/>
  <c r="AB553" i="3" s="1"/>
  <c r="X555" i="3"/>
  <c r="AA554" i="3"/>
  <c r="Y554" i="3"/>
  <c r="Z554" i="3" s="1"/>
  <c r="AC554" i="3" s="1"/>
  <c r="AB554" i="3" s="1"/>
  <c r="X556" i="3" l="1"/>
  <c r="AA555" i="3"/>
  <c r="Y555" i="3"/>
  <c r="Z555" i="3" l="1"/>
  <c r="AC555" i="3" s="1"/>
  <c r="AB555" i="3" s="1"/>
  <c r="X557" i="3"/>
  <c r="AA556" i="3"/>
  <c r="Y556" i="3"/>
  <c r="Z556" i="3" l="1"/>
  <c r="AC556" i="3" s="1"/>
  <c r="AB556" i="3" s="1"/>
  <c r="X558" i="3"/>
  <c r="AA557" i="3"/>
  <c r="Y557" i="3"/>
  <c r="Z557" i="3" s="1"/>
  <c r="AC557" i="3" s="1"/>
  <c r="AB557" i="3" s="1"/>
  <c r="X559" i="3" l="1"/>
  <c r="AA558" i="3"/>
  <c r="Y558" i="3"/>
  <c r="Z558" i="3" l="1"/>
  <c r="AC558" i="3" s="1"/>
  <c r="AB558" i="3" s="1"/>
  <c r="X560" i="3"/>
  <c r="AA559" i="3"/>
  <c r="Y559" i="3"/>
  <c r="Z559" i="3" l="1"/>
  <c r="AC559" i="3" s="1"/>
  <c r="AB559" i="3" s="1"/>
  <c r="X561" i="3"/>
  <c r="AA560" i="3"/>
  <c r="Y560" i="3"/>
  <c r="Z560" i="3" l="1"/>
  <c r="AC560" i="3" s="1"/>
  <c r="AB560" i="3" s="1"/>
  <c r="X562" i="3"/>
  <c r="AA561" i="3"/>
  <c r="Y561" i="3"/>
  <c r="Z561" i="3" l="1"/>
  <c r="AC561" i="3" s="1"/>
  <c r="AB561" i="3" s="1"/>
  <c r="X563" i="3"/>
  <c r="AA562" i="3"/>
  <c r="Y562" i="3"/>
  <c r="Z562" i="3" l="1"/>
  <c r="AC562" i="3" s="1"/>
  <c r="AB562" i="3" s="1"/>
  <c r="X564" i="3"/>
  <c r="AA563" i="3"/>
  <c r="Y563" i="3"/>
  <c r="Z563" i="3" s="1"/>
  <c r="AC563" i="3" s="1"/>
  <c r="AB563" i="3" s="1"/>
  <c r="X565" i="3" l="1"/>
  <c r="AA564" i="3"/>
  <c r="Y564" i="3"/>
  <c r="Z564" i="3" s="1"/>
  <c r="AC564" i="3" s="1"/>
  <c r="AB564" i="3" s="1"/>
  <c r="X566" i="3" l="1"/>
  <c r="AA565" i="3"/>
  <c r="Y565" i="3"/>
  <c r="Z565" i="3" s="1"/>
  <c r="AC565" i="3" s="1"/>
  <c r="AB565" i="3" s="1"/>
  <c r="X567" i="3" l="1"/>
  <c r="AA566" i="3"/>
  <c r="Y566" i="3"/>
  <c r="Z566" i="3" s="1"/>
  <c r="AC566" i="3" s="1"/>
  <c r="AB566" i="3" s="1"/>
  <c r="X568" i="3" l="1"/>
  <c r="AA567" i="3"/>
  <c r="Y567" i="3"/>
  <c r="Z567" i="3" l="1"/>
  <c r="AC567" i="3" s="1"/>
  <c r="AB567" i="3" s="1"/>
  <c r="X569" i="3"/>
  <c r="AA568" i="3"/>
  <c r="Y568" i="3"/>
  <c r="Z568" i="3" l="1"/>
  <c r="AC568" i="3" s="1"/>
  <c r="AB568" i="3" s="1"/>
  <c r="X570" i="3"/>
  <c r="AA569" i="3"/>
  <c r="Y569" i="3"/>
  <c r="Z569" i="3" l="1"/>
  <c r="AC569" i="3" s="1"/>
  <c r="AB569" i="3" s="1"/>
  <c r="X571" i="3"/>
  <c r="AA570" i="3"/>
  <c r="Y570" i="3"/>
  <c r="Z570" i="3" s="1"/>
  <c r="AC570" i="3" s="1"/>
  <c r="AB570" i="3" s="1"/>
  <c r="X572" i="3" l="1"/>
  <c r="AA571" i="3"/>
  <c r="Y571" i="3"/>
  <c r="Z571" i="3" l="1"/>
  <c r="AC571" i="3" s="1"/>
  <c r="AB571" i="3" s="1"/>
  <c r="X573" i="3"/>
  <c r="AA572" i="3"/>
  <c r="Y572" i="3"/>
  <c r="Z572" i="3" s="1"/>
  <c r="AC572" i="3" s="1"/>
  <c r="AB572" i="3" s="1"/>
  <c r="X574" i="3" l="1"/>
  <c r="AA573" i="3"/>
  <c r="Y573" i="3"/>
  <c r="Z573" i="3" l="1"/>
  <c r="AC573" i="3" s="1"/>
  <c r="AB573" i="3" s="1"/>
  <c r="X575" i="3"/>
  <c r="AA574" i="3"/>
  <c r="Y574" i="3"/>
  <c r="Z574" i="3" l="1"/>
  <c r="AC574" i="3" s="1"/>
  <c r="AB574" i="3" s="1"/>
  <c r="X576" i="3"/>
  <c r="AA575" i="3"/>
  <c r="Y575" i="3"/>
  <c r="Z575" i="3" l="1"/>
  <c r="AC575" i="3"/>
  <c r="AB575" i="3" s="1"/>
  <c r="X577" i="3"/>
  <c r="AA576" i="3"/>
  <c r="Y576" i="3"/>
  <c r="Z576" i="3" s="1"/>
  <c r="AC576" i="3" l="1"/>
  <c r="AB576" i="3" s="1"/>
  <c r="X578" i="3"/>
  <c r="AA577" i="3"/>
  <c r="Y577" i="3"/>
  <c r="Z577" i="3" s="1"/>
  <c r="AC577" i="3" l="1"/>
  <c r="AB577" i="3" s="1"/>
  <c r="AC578" i="3"/>
  <c r="AB578" i="3" s="1"/>
  <c r="X579" i="3"/>
  <c r="AA578" i="3"/>
  <c r="Y578" i="3"/>
  <c r="Z578" i="3" l="1"/>
  <c r="X580" i="3"/>
  <c r="AA579" i="3"/>
  <c r="Y579" i="3"/>
  <c r="AC579" i="3" l="1"/>
  <c r="AB579" i="3" s="1"/>
  <c r="Z579" i="3"/>
  <c r="AC580" i="3"/>
  <c r="AB580" i="3" s="1"/>
  <c r="X581" i="3"/>
  <c r="AA580" i="3"/>
  <c r="Y580" i="3"/>
  <c r="Z580" i="3" s="1"/>
  <c r="X582" i="3" l="1"/>
  <c r="AA581" i="3"/>
  <c r="Y581" i="3"/>
  <c r="AC581" i="3" l="1"/>
  <c r="AB581" i="3" s="1"/>
  <c r="Z581" i="3"/>
  <c r="X583" i="3"/>
  <c r="AA582" i="3"/>
  <c r="Y582" i="3"/>
  <c r="Z582" i="3" s="1"/>
  <c r="AC582" i="3" l="1"/>
  <c r="AB582" i="3" s="1"/>
  <c r="X584" i="3"/>
  <c r="AA583" i="3"/>
  <c r="Y583" i="3"/>
  <c r="AC583" i="3" l="1"/>
  <c r="AB583" i="3" s="1"/>
  <c r="Z583" i="3"/>
  <c r="X585" i="3"/>
  <c r="AA584" i="3"/>
  <c r="Y584" i="3"/>
  <c r="Z584" i="3" s="1"/>
  <c r="AC584" i="3" l="1"/>
  <c r="AB584" i="3" s="1"/>
  <c r="X586" i="3"/>
  <c r="AA585" i="3"/>
  <c r="Y585" i="3"/>
  <c r="AC585" i="3" l="1"/>
  <c r="AB585" i="3" s="1"/>
  <c r="Z585" i="3"/>
  <c r="AC586" i="3"/>
  <c r="AB586" i="3" s="1"/>
  <c r="X587" i="3"/>
  <c r="AA586" i="3"/>
  <c r="Y586" i="3"/>
  <c r="Z586" i="3" s="1"/>
  <c r="X588" i="3" l="1"/>
  <c r="AA587" i="3"/>
  <c r="Y587" i="3"/>
  <c r="AC587" i="3" l="1"/>
  <c r="AB587" i="3" s="1"/>
  <c r="Z587" i="3"/>
  <c r="X589" i="3"/>
  <c r="AA588" i="3"/>
  <c r="Y588" i="3"/>
  <c r="Z588" i="3" s="1"/>
  <c r="AC588" i="3" l="1"/>
  <c r="AB588" i="3" s="1"/>
  <c r="AC589" i="3"/>
  <c r="AB589" i="3"/>
  <c r="X590" i="3"/>
  <c r="AA589" i="3"/>
  <c r="Y589" i="3"/>
  <c r="Z589" i="3" l="1"/>
  <c r="X591" i="3"/>
  <c r="AA590" i="3"/>
  <c r="Y590" i="3"/>
  <c r="AC590" i="3" l="1"/>
  <c r="AB590" i="3" s="1"/>
  <c r="Z590" i="3"/>
  <c r="X592" i="3"/>
  <c r="AA591" i="3"/>
  <c r="Y591" i="3"/>
  <c r="Z591" i="3" l="1"/>
  <c r="AC591" i="3"/>
  <c r="AB591" i="3" s="1"/>
  <c r="X593" i="3"/>
  <c r="AA592" i="3"/>
  <c r="Y592" i="3"/>
  <c r="Z592" i="3" s="1"/>
  <c r="AC592" i="3" l="1"/>
  <c r="AB592" i="3" s="1"/>
  <c r="AC593" i="3"/>
  <c r="AB593" i="3" s="1"/>
  <c r="X594" i="3"/>
  <c r="AA593" i="3"/>
  <c r="Y593" i="3"/>
  <c r="Z593" i="3" l="1"/>
  <c r="AC594" i="3"/>
  <c r="AB594" i="3" s="1"/>
  <c r="X595" i="3"/>
  <c r="AA594" i="3"/>
  <c r="Y594" i="3"/>
  <c r="Z594" i="3" l="1"/>
  <c r="X596" i="3"/>
  <c r="AA595" i="3"/>
  <c r="Y595" i="3"/>
  <c r="Z595" i="3" s="1"/>
  <c r="AC595" i="3" l="1"/>
  <c r="AB595" i="3" s="1"/>
  <c r="X597" i="3"/>
  <c r="AA596" i="3"/>
  <c r="Y596" i="3"/>
  <c r="Z596" i="3" l="1"/>
  <c r="AC596" i="3"/>
  <c r="AB596" i="3" s="1"/>
  <c r="AC597" i="3"/>
  <c r="AB597" i="3"/>
  <c r="X598" i="3"/>
  <c r="AA597" i="3"/>
  <c r="Y597" i="3"/>
  <c r="Z597" i="3" l="1"/>
  <c r="X599" i="3"/>
  <c r="AA598" i="3"/>
  <c r="Y598" i="3"/>
  <c r="Z598" i="3" l="1"/>
  <c r="AC598" i="3"/>
  <c r="AB598" i="3" s="1"/>
  <c r="AC599" i="3"/>
  <c r="AB599" i="3" s="1"/>
  <c r="X600" i="3"/>
  <c r="AA599" i="3"/>
  <c r="Y599" i="3"/>
  <c r="Z599" i="3" s="1"/>
  <c r="X601" i="3" l="1"/>
  <c r="AA600" i="3"/>
  <c r="Y600" i="3"/>
  <c r="Z600" i="3" l="1"/>
  <c r="AC600" i="3"/>
  <c r="AB600" i="3" s="1"/>
  <c r="X602" i="3"/>
  <c r="AA601" i="3"/>
  <c r="Y601" i="3"/>
  <c r="Z601" i="3" l="1"/>
  <c r="AC601" i="3"/>
  <c r="AB601" i="3" s="1"/>
  <c r="X603" i="3"/>
  <c r="AA602" i="3"/>
  <c r="Y602" i="3"/>
  <c r="AC602" i="3" l="1"/>
  <c r="AB602" i="3" s="1"/>
  <c r="Z602" i="3"/>
  <c r="X604" i="3"/>
  <c r="AA603" i="3"/>
  <c r="Y603" i="3"/>
  <c r="Z603" i="3" s="1"/>
  <c r="AC603" i="3" l="1"/>
  <c r="AB603" i="3" s="1"/>
  <c r="AC604" i="3"/>
  <c r="AB604" i="3" s="1"/>
  <c r="X605" i="3"/>
  <c r="AA604" i="3"/>
  <c r="Y604" i="3"/>
  <c r="Z604" i="3" l="1"/>
  <c r="X606" i="3"/>
  <c r="AA605" i="3"/>
  <c r="Y605" i="3"/>
  <c r="AC605" i="3" l="1"/>
  <c r="AB605" i="3" s="1"/>
  <c r="Z605" i="3"/>
  <c r="AC606" i="3"/>
  <c r="AB606" i="3" s="1"/>
  <c r="X607" i="3"/>
  <c r="AA606" i="3"/>
  <c r="Y606" i="3"/>
  <c r="Z606" i="3" s="1"/>
  <c r="AC607" i="3" l="1"/>
  <c r="AB607" i="3" s="1"/>
  <c r="X608" i="3"/>
  <c r="AA607" i="3"/>
  <c r="Y607" i="3"/>
  <c r="Z607" i="3" s="1"/>
  <c r="X609" i="3" l="1"/>
  <c r="AA608" i="3"/>
  <c r="Y608" i="3"/>
  <c r="Z608" i="3" l="1"/>
  <c r="AC608" i="3"/>
  <c r="AB608" i="3" s="1"/>
  <c r="AC609" i="3"/>
  <c r="AB609" i="3" s="1"/>
  <c r="X610" i="3"/>
  <c r="AA609" i="3"/>
  <c r="Y609" i="3"/>
  <c r="Z609" i="3" s="1"/>
  <c r="X611" i="3" l="1"/>
  <c r="AA610" i="3"/>
  <c r="Y610" i="3"/>
  <c r="AC610" i="3" l="1"/>
  <c r="AB610" i="3" s="1"/>
  <c r="Z610" i="3"/>
  <c r="X612" i="3"/>
  <c r="AA611" i="3"/>
  <c r="Y611" i="3"/>
  <c r="Z611" i="3" s="1"/>
  <c r="AC611" i="3" l="1"/>
  <c r="AB611" i="3" s="1"/>
  <c r="X613" i="3"/>
  <c r="AA612" i="3"/>
  <c r="Y612" i="3"/>
  <c r="AC612" i="3" l="1"/>
  <c r="AB612" i="3" s="1"/>
  <c r="Z612" i="3"/>
  <c r="X614" i="3"/>
  <c r="AA613" i="3"/>
  <c r="Y613" i="3"/>
  <c r="Z613" i="3" s="1"/>
  <c r="AC613" i="3" l="1"/>
  <c r="AB613" i="3" s="1"/>
  <c r="AC614" i="3"/>
  <c r="AB614" i="3" s="1"/>
  <c r="X615" i="3"/>
  <c r="AA614" i="3"/>
  <c r="Y614" i="3"/>
  <c r="Z614" i="3" l="1"/>
  <c r="X616" i="3"/>
  <c r="AA615" i="3"/>
  <c r="Y615" i="3"/>
  <c r="Z615" i="3" l="1"/>
  <c r="AC615" i="3"/>
  <c r="AB615" i="3" s="1"/>
  <c r="X617" i="3"/>
  <c r="AA616" i="3"/>
  <c r="Y616" i="3"/>
  <c r="Z616" i="3" s="1"/>
  <c r="AC616" i="3" l="1"/>
  <c r="AB616" i="3" s="1"/>
  <c r="AB617" i="3"/>
  <c r="AC617" i="3"/>
  <c r="X618" i="3"/>
  <c r="AA617" i="3"/>
  <c r="Y617" i="3"/>
  <c r="Z617" i="3" l="1"/>
  <c r="X619" i="3"/>
  <c r="AA618" i="3"/>
  <c r="Y618" i="3"/>
  <c r="Z618" i="3" l="1"/>
  <c r="AC618" i="3"/>
  <c r="AB618" i="3" s="1"/>
  <c r="AC619" i="3"/>
  <c r="AB619" i="3" s="1"/>
  <c r="X620" i="3"/>
  <c r="AA619" i="3"/>
  <c r="Y619" i="3"/>
  <c r="Z619" i="3" s="1"/>
  <c r="AC620" i="3" l="1"/>
  <c r="AB620" i="3" s="1"/>
  <c r="X621" i="3"/>
  <c r="AA620" i="3"/>
  <c r="Y620" i="3"/>
  <c r="Z620" i="3" l="1"/>
  <c r="AC621" i="3"/>
  <c r="AB621" i="3"/>
  <c r="X622" i="3"/>
  <c r="AA621" i="3"/>
  <c r="Y621" i="3"/>
  <c r="Z621" i="3" l="1"/>
  <c r="AC622" i="3"/>
  <c r="AB622" i="3" s="1"/>
  <c r="X623" i="3"/>
  <c r="AA622" i="3"/>
  <c r="Y622" i="3"/>
  <c r="Z622" i="3" l="1"/>
  <c r="X624" i="3"/>
  <c r="AA623" i="3"/>
  <c r="Y623" i="3"/>
  <c r="AC623" i="3" l="1"/>
  <c r="AB623" i="3" s="1"/>
  <c r="Z623" i="3"/>
  <c r="AC624" i="3"/>
  <c r="AB624" i="3" s="1"/>
  <c r="X625" i="3"/>
  <c r="AA624" i="3"/>
  <c r="Y624" i="3"/>
  <c r="Z624" i="3" s="1"/>
  <c r="AC625" i="3" l="1"/>
  <c r="AB625" i="3"/>
  <c r="X626" i="3"/>
  <c r="AA625" i="3"/>
  <c r="Y625" i="3"/>
  <c r="Z625" i="3" s="1"/>
  <c r="X627" i="3" l="1"/>
  <c r="AA626" i="3"/>
  <c r="Y626" i="3"/>
  <c r="AC626" i="3" l="1"/>
  <c r="AB626" i="3" s="1"/>
  <c r="Z626" i="3"/>
  <c r="X628" i="3"/>
  <c r="AA627" i="3"/>
  <c r="Y627" i="3"/>
  <c r="Z627" i="3" l="1"/>
  <c r="AC627" i="3"/>
  <c r="AB627" i="3" s="1"/>
  <c r="AC628" i="3"/>
  <c r="AB628" i="3" s="1"/>
  <c r="X629" i="3"/>
  <c r="AA628" i="3"/>
  <c r="Y628" i="3"/>
  <c r="Z628" i="3" s="1"/>
  <c r="X630" i="3" l="1"/>
  <c r="AA629" i="3"/>
  <c r="Y629" i="3"/>
  <c r="AC629" i="3" l="1"/>
  <c r="AB629" i="3" s="1"/>
  <c r="Z629" i="3"/>
  <c r="AC630" i="3"/>
  <c r="AB630" i="3" s="1"/>
  <c r="X631" i="3"/>
  <c r="AA630" i="3"/>
  <c r="Y630" i="3"/>
  <c r="Z630" i="3" l="1"/>
  <c r="AC631" i="3"/>
  <c r="AB631" i="3"/>
  <c r="X632" i="3"/>
  <c r="AA631" i="3"/>
  <c r="Y631" i="3"/>
  <c r="Z631" i="3" l="1"/>
  <c r="X633" i="3"/>
  <c r="AA632" i="3"/>
  <c r="Y632" i="3"/>
  <c r="AC632" i="3" l="1"/>
  <c r="AB632" i="3" s="1"/>
  <c r="Z632" i="3"/>
  <c r="X634" i="3"/>
  <c r="AA633" i="3"/>
  <c r="Y633" i="3"/>
  <c r="Z633" i="3" s="1"/>
  <c r="AC633" i="3" l="1"/>
  <c r="AB633" i="3" s="1"/>
  <c r="AC634" i="3"/>
  <c r="AB634" i="3" s="1"/>
  <c r="X635" i="3"/>
  <c r="AA634" i="3"/>
  <c r="Y634" i="3"/>
  <c r="Z634" i="3" l="1"/>
  <c r="AC635" i="3"/>
  <c r="AB635" i="3" s="1"/>
  <c r="X636" i="3"/>
  <c r="AA635" i="3"/>
  <c r="Y635" i="3"/>
  <c r="Z635" i="3" l="1"/>
  <c r="X637" i="3"/>
  <c r="AA636" i="3"/>
  <c r="Y636" i="3"/>
  <c r="AC636" i="3" l="1"/>
  <c r="AB636" i="3" s="1"/>
  <c r="Z636" i="3"/>
  <c r="X638" i="3"/>
  <c r="AA637" i="3"/>
  <c r="Y637" i="3"/>
  <c r="Z637" i="3" l="1"/>
  <c r="AC637" i="3"/>
  <c r="AB637" i="3" s="1"/>
  <c r="X639" i="3"/>
  <c r="AA638" i="3"/>
  <c r="Y638" i="3"/>
  <c r="Z638" i="3" s="1"/>
  <c r="AC638" i="3" l="1"/>
  <c r="AB638" i="3" s="1"/>
  <c r="AC639" i="3"/>
  <c r="AB639" i="3"/>
  <c r="X640" i="3"/>
  <c r="AA639" i="3"/>
  <c r="Y639" i="3"/>
  <c r="Z639" i="3" l="1"/>
  <c r="X641" i="3"/>
  <c r="AA640" i="3"/>
  <c r="Y640" i="3"/>
  <c r="AC640" i="3" l="1"/>
  <c r="AB640" i="3" s="1"/>
  <c r="Z640" i="3"/>
  <c r="X642" i="3"/>
  <c r="AA641" i="3"/>
  <c r="Y641" i="3"/>
  <c r="Z641" i="3" l="1"/>
  <c r="AC641" i="3"/>
  <c r="AB641" i="3" s="1"/>
  <c r="AC642" i="3"/>
  <c r="AB642" i="3" s="1"/>
  <c r="X643" i="3"/>
  <c r="AA642" i="3"/>
  <c r="Y642" i="3"/>
  <c r="Z642" i="3" l="1"/>
  <c r="AC643" i="3"/>
  <c r="AB643" i="3" s="1"/>
  <c r="X644" i="3"/>
  <c r="AA643" i="3"/>
  <c r="Y643" i="3"/>
  <c r="Z643" i="3" l="1"/>
  <c r="X645" i="3"/>
  <c r="AA644" i="3"/>
  <c r="Y644" i="3"/>
  <c r="Z644" i="3" l="1"/>
  <c r="AC644" i="3"/>
  <c r="AB644" i="3" s="1"/>
  <c r="AC645" i="3"/>
  <c r="AB645" i="3"/>
  <c r="X646" i="3"/>
  <c r="AA645" i="3"/>
  <c r="Y645" i="3"/>
  <c r="Z645" i="3" s="1"/>
  <c r="X647" i="3" l="1"/>
  <c r="AA646" i="3"/>
  <c r="Y646" i="3"/>
  <c r="AC646" i="3" l="1"/>
  <c r="AB646" i="3" s="1"/>
  <c r="Z646" i="3"/>
  <c r="X648" i="3"/>
  <c r="AA647" i="3"/>
  <c r="Y647" i="3"/>
  <c r="Z647" i="3" s="1"/>
  <c r="AC647" i="3" l="1"/>
  <c r="AB647" i="3" s="1"/>
  <c r="AC648" i="3"/>
  <c r="AB648" i="3" s="1"/>
  <c r="X649" i="3"/>
  <c r="AA648" i="3"/>
  <c r="Y648" i="3"/>
  <c r="Z648" i="3" l="1"/>
  <c r="X650" i="3"/>
  <c r="AA649" i="3"/>
  <c r="Y649" i="3"/>
  <c r="Z649" i="3" l="1"/>
  <c r="AC649" i="3"/>
  <c r="AB649" i="3" s="1"/>
  <c r="X651" i="3"/>
  <c r="AA650" i="3"/>
  <c r="Y650" i="3"/>
  <c r="Z650" i="3" s="1"/>
  <c r="AC650" i="3" l="1"/>
  <c r="AB650" i="3" s="1"/>
  <c r="AC651" i="3"/>
  <c r="AB651" i="3" s="1"/>
  <c r="X652" i="3"/>
  <c r="AA651" i="3"/>
  <c r="Y651" i="3"/>
  <c r="Z651" i="3" s="1"/>
  <c r="AC652" i="3" l="1"/>
  <c r="AB652" i="3" s="1"/>
  <c r="X653" i="3"/>
  <c r="AA652" i="3"/>
  <c r="Y652" i="3"/>
  <c r="Z652" i="3" l="1"/>
  <c r="X654" i="3"/>
  <c r="AA653" i="3"/>
  <c r="Y653" i="3"/>
  <c r="Z653" i="3" l="1"/>
  <c r="AC653" i="3"/>
  <c r="AB653" i="3" s="1"/>
  <c r="AC654" i="3"/>
  <c r="AB654" i="3" s="1"/>
  <c r="X655" i="3"/>
  <c r="AA654" i="3"/>
  <c r="Y654" i="3"/>
  <c r="Z654" i="3" s="1"/>
  <c r="X656" i="3" l="1"/>
  <c r="AA655" i="3"/>
  <c r="Y655" i="3"/>
  <c r="AC655" i="3" l="1"/>
  <c r="AB655" i="3" s="1"/>
  <c r="Z655" i="3"/>
  <c r="X657" i="3"/>
  <c r="AA656" i="3"/>
  <c r="Y656" i="3"/>
  <c r="Z656" i="3" s="1"/>
  <c r="AC656" i="3" l="1"/>
  <c r="AB656" i="3" s="1"/>
  <c r="AC657" i="3"/>
  <c r="AB657" i="3"/>
  <c r="X658" i="3"/>
  <c r="AA657" i="3"/>
  <c r="Y657" i="3"/>
  <c r="Z657" i="3" l="1"/>
  <c r="AC658" i="3"/>
  <c r="AB658" i="3" s="1"/>
  <c r="X659" i="3"/>
  <c r="AA658" i="3"/>
  <c r="Y658" i="3"/>
  <c r="Z658" i="3" s="1"/>
  <c r="X660" i="3" l="1"/>
  <c r="AA659" i="3"/>
  <c r="Y659" i="3"/>
  <c r="Z659" i="3" l="1"/>
  <c r="AC659" i="3"/>
  <c r="AB659" i="3" s="1"/>
  <c r="X661" i="3"/>
  <c r="AA660" i="3"/>
  <c r="Y660" i="3"/>
  <c r="Z660" i="3" l="1"/>
  <c r="AC660" i="3"/>
  <c r="AB660" i="3" s="1"/>
  <c r="X662" i="3"/>
  <c r="AA661" i="3"/>
  <c r="Y661" i="3"/>
  <c r="Z661" i="3" l="1"/>
  <c r="AC661" i="3"/>
  <c r="AB661" i="3" s="1"/>
  <c r="AC662" i="3"/>
  <c r="AB662" i="3" s="1"/>
  <c r="X663" i="3"/>
  <c r="AA662" i="3"/>
  <c r="Y662" i="3"/>
  <c r="Z662" i="3" l="1"/>
  <c r="AC663" i="3"/>
  <c r="AB663" i="3" s="1"/>
  <c r="X664" i="3"/>
  <c r="AA663" i="3"/>
  <c r="Y663" i="3"/>
  <c r="Z663" i="3" s="1"/>
  <c r="AC664" i="3" l="1"/>
  <c r="AB664" i="3"/>
  <c r="X665" i="3"/>
  <c r="AA664" i="3"/>
  <c r="Y664" i="3"/>
  <c r="Z664" i="3" l="1"/>
  <c r="X666" i="3"/>
  <c r="AA665" i="3"/>
  <c r="Y665" i="3"/>
  <c r="Z665" i="3" l="1"/>
  <c r="AC665" i="3"/>
  <c r="AB665" i="3" s="1"/>
  <c r="X667" i="3"/>
  <c r="AA666" i="3"/>
  <c r="Y666" i="3"/>
  <c r="Z666" i="3" s="1"/>
  <c r="AC666" i="3" l="1"/>
  <c r="AB666" i="3" s="1"/>
  <c r="X668" i="3"/>
  <c r="AA667" i="3"/>
  <c r="Y667" i="3"/>
  <c r="Z667" i="3" l="1"/>
  <c r="AC667" i="3"/>
  <c r="AB667" i="3" s="1"/>
  <c r="X669" i="3"/>
  <c r="AA668" i="3"/>
  <c r="Y668" i="3"/>
  <c r="Z668" i="3" l="1"/>
  <c r="AC668" i="3"/>
  <c r="AB668" i="3" s="1"/>
  <c r="AC669" i="3"/>
  <c r="AB669" i="3"/>
  <c r="X670" i="3"/>
  <c r="AA669" i="3"/>
  <c r="Y669" i="3"/>
  <c r="Z669" i="3" l="1"/>
  <c r="X671" i="3"/>
  <c r="AA670" i="3"/>
  <c r="Y670" i="3"/>
  <c r="Z670" i="3" l="1"/>
  <c r="AC670" i="3"/>
  <c r="AB670" i="3" s="1"/>
  <c r="X672" i="3"/>
  <c r="AA671" i="3"/>
  <c r="Y671" i="3"/>
  <c r="Z671" i="3" l="1"/>
  <c r="AC671" i="3"/>
  <c r="AB671" i="3" s="1"/>
  <c r="AC672" i="3"/>
  <c r="AB672" i="3"/>
  <c r="X673" i="3"/>
  <c r="AA672" i="3"/>
  <c r="Y672" i="3"/>
  <c r="Z672" i="3" s="1"/>
  <c r="X674" i="3" l="1"/>
  <c r="AA673" i="3"/>
  <c r="Y673" i="3"/>
  <c r="AC673" i="3" l="1"/>
  <c r="AB673" i="3" s="1"/>
  <c r="Z673" i="3"/>
  <c r="X675" i="3"/>
  <c r="AA674" i="3"/>
  <c r="Y674" i="3"/>
  <c r="Z674" i="3" s="1"/>
  <c r="AC674" i="3" l="1"/>
  <c r="AB674" i="3" s="1"/>
  <c r="AC675" i="3"/>
  <c r="AB675" i="3" s="1"/>
  <c r="X676" i="3"/>
  <c r="AA675" i="3"/>
  <c r="Y675" i="3"/>
  <c r="Z675" i="3" l="1"/>
  <c r="X677" i="3"/>
  <c r="AA676" i="3"/>
  <c r="Y676" i="3"/>
  <c r="Z676" i="3" l="1"/>
  <c r="AC676" i="3"/>
  <c r="AB676" i="3" s="1"/>
  <c r="X678" i="3"/>
  <c r="AA677" i="3"/>
  <c r="Y677" i="3"/>
  <c r="Z677" i="3" l="1"/>
  <c r="AC677" i="3"/>
  <c r="AB677" i="3" s="1"/>
  <c r="AC678" i="3"/>
  <c r="AB678" i="3"/>
  <c r="X679" i="3"/>
  <c r="AA678" i="3"/>
  <c r="Y678" i="3"/>
  <c r="Z678" i="3" l="1"/>
  <c r="X680" i="3"/>
  <c r="AA679" i="3"/>
  <c r="Y679" i="3"/>
  <c r="Z679" i="3" l="1"/>
  <c r="AC679" i="3"/>
  <c r="AB679" i="3" s="1"/>
  <c r="X681" i="3"/>
  <c r="AA680" i="3"/>
  <c r="Y680" i="3"/>
  <c r="Z680" i="3" l="1"/>
  <c r="AC680" i="3"/>
  <c r="AB680" i="3" s="1"/>
  <c r="AC681" i="3"/>
  <c r="AB681" i="3" s="1"/>
  <c r="X682" i="3"/>
  <c r="AA681" i="3"/>
  <c r="Y681" i="3"/>
  <c r="Z681" i="3" l="1"/>
  <c r="X683" i="3"/>
  <c r="AA682" i="3"/>
  <c r="Y682" i="3"/>
  <c r="Z682" i="3" l="1"/>
  <c r="AC682" i="3"/>
  <c r="AB682" i="3" s="1"/>
  <c r="X684" i="3"/>
  <c r="AA683" i="3"/>
  <c r="Y683" i="3"/>
  <c r="Z683" i="3" s="1"/>
  <c r="AC683" i="3" l="1"/>
  <c r="AB683" i="3" s="1"/>
  <c r="AC684" i="3"/>
  <c r="AB684" i="3" s="1"/>
  <c r="X685" i="3"/>
  <c r="AA684" i="3"/>
  <c r="Y684" i="3"/>
  <c r="Z684" i="3" l="1"/>
  <c r="X686" i="3"/>
  <c r="AA685" i="3"/>
  <c r="Y685" i="3"/>
  <c r="Z685" i="3" l="1"/>
  <c r="AC685" i="3"/>
  <c r="AB685" i="3" s="1"/>
  <c r="X687" i="3"/>
  <c r="AA686" i="3"/>
  <c r="Y686" i="3"/>
  <c r="Z686" i="3" s="1"/>
  <c r="AC686" i="3" l="1"/>
  <c r="AB686" i="3" s="1"/>
  <c r="X688" i="3"/>
  <c r="AA687" i="3"/>
  <c r="Y687" i="3"/>
  <c r="AC687" i="3" l="1"/>
  <c r="AB687" i="3" s="1"/>
  <c r="Z687" i="3"/>
  <c r="X689" i="3"/>
  <c r="AA688" i="3"/>
  <c r="Y688" i="3"/>
  <c r="Z688" i="3" s="1"/>
  <c r="AC688" i="3" l="1"/>
  <c r="AB688" i="3" s="1"/>
  <c r="AC689" i="3"/>
  <c r="AB689" i="3" s="1"/>
  <c r="X690" i="3"/>
  <c r="AA689" i="3"/>
  <c r="Y689" i="3"/>
  <c r="Z689" i="3" l="1"/>
  <c r="AC690" i="3"/>
  <c r="AB690" i="3" s="1"/>
  <c r="X691" i="3"/>
  <c r="AA690" i="3"/>
  <c r="Y690" i="3"/>
  <c r="Z690" i="3" l="1"/>
  <c r="AC691" i="3"/>
  <c r="AB691" i="3" s="1"/>
  <c r="X692" i="3"/>
  <c r="AA691" i="3"/>
  <c r="Y691" i="3"/>
  <c r="Z691" i="3" l="1"/>
  <c r="AC692" i="3"/>
  <c r="AB692" i="3" s="1"/>
  <c r="X693" i="3"/>
  <c r="AA692" i="3"/>
  <c r="Y692" i="3"/>
  <c r="Z692" i="3" l="1"/>
  <c r="AC693" i="3"/>
  <c r="AB693" i="3" s="1"/>
  <c r="X694" i="3"/>
  <c r="AA693" i="3"/>
  <c r="Y693" i="3"/>
  <c r="Z693" i="3" l="1"/>
  <c r="X695" i="3"/>
  <c r="AA694" i="3"/>
  <c r="Y694" i="3"/>
  <c r="Z694" i="3" l="1"/>
  <c r="AC694" i="3"/>
  <c r="AB694" i="3" s="1"/>
  <c r="X696" i="3"/>
  <c r="AA695" i="3"/>
  <c r="Y695" i="3"/>
  <c r="Z695" i="3" s="1"/>
  <c r="AC695" i="3" l="1"/>
  <c r="AB695" i="3" s="1"/>
  <c r="AC696" i="3"/>
  <c r="AB696" i="3" s="1"/>
  <c r="X697" i="3"/>
  <c r="AA696" i="3"/>
  <c r="Y696" i="3"/>
  <c r="Z696" i="3" s="1"/>
  <c r="AC697" i="3" l="1"/>
  <c r="AB697" i="3"/>
  <c r="X698" i="3"/>
  <c r="AA697" i="3"/>
  <c r="Y697" i="3"/>
  <c r="Z697" i="3" l="1"/>
  <c r="X699" i="3"/>
  <c r="AA698" i="3"/>
  <c r="Y698" i="3"/>
  <c r="Z698" i="3" l="1"/>
  <c r="AC698" i="3"/>
  <c r="AB698" i="3" s="1"/>
  <c r="AC699" i="3"/>
  <c r="AB699" i="3" s="1"/>
  <c r="X700" i="3"/>
  <c r="AA699" i="3"/>
  <c r="Y699" i="3"/>
  <c r="Z699" i="3" l="1"/>
  <c r="X701" i="3"/>
  <c r="AA700" i="3"/>
  <c r="Y700" i="3"/>
  <c r="Z700" i="3" s="1"/>
  <c r="AC700" i="3" l="1"/>
  <c r="AB700" i="3" s="1"/>
  <c r="AC701" i="3"/>
  <c r="AB701" i="3" s="1"/>
  <c r="X702" i="3"/>
  <c r="AA701" i="3"/>
  <c r="Y701" i="3"/>
  <c r="Z701" i="3" l="1"/>
  <c r="AC702" i="3"/>
  <c r="AB702" i="3" s="1"/>
  <c r="X703" i="3"/>
  <c r="AA702" i="3"/>
  <c r="Y702" i="3"/>
  <c r="Z702" i="3" l="1"/>
  <c r="AC703" i="3"/>
  <c r="AB703" i="3" s="1"/>
  <c r="X704" i="3"/>
  <c r="AA703" i="3"/>
  <c r="Y703" i="3"/>
  <c r="Z703" i="3" l="1"/>
  <c r="X705" i="3"/>
  <c r="AA704" i="3"/>
  <c r="Y704" i="3"/>
  <c r="Z704" i="3" l="1"/>
  <c r="AC704" i="3"/>
  <c r="AB704" i="3" s="1"/>
  <c r="X706" i="3"/>
  <c r="AA705" i="3"/>
  <c r="Y705" i="3"/>
  <c r="Z705" i="3" s="1"/>
  <c r="AC705" i="3" l="1"/>
  <c r="AB705" i="3" s="1"/>
  <c r="AC706" i="3"/>
  <c r="AB706" i="3" s="1"/>
  <c r="X707" i="3"/>
  <c r="AA706" i="3"/>
  <c r="Y706" i="3"/>
  <c r="Z706" i="3" l="1"/>
  <c r="X708" i="3"/>
  <c r="AA707" i="3"/>
  <c r="Y707" i="3"/>
  <c r="Z707" i="3" l="1"/>
  <c r="AC707" i="3"/>
  <c r="AB707" i="3" s="1"/>
  <c r="X709" i="3"/>
  <c r="AA708" i="3"/>
  <c r="Y708" i="3"/>
  <c r="Z708" i="3" s="1"/>
  <c r="AC708" i="3" l="1"/>
  <c r="AB708" i="3" s="1"/>
  <c r="AC709" i="3"/>
  <c r="AB709" i="3"/>
  <c r="X710" i="3"/>
  <c r="AA709" i="3"/>
  <c r="Y709" i="3"/>
  <c r="Z709" i="3" l="1"/>
  <c r="X711" i="3"/>
  <c r="AA710" i="3"/>
  <c r="Y710" i="3"/>
  <c r="AC710" i="3" l="1"/>
  <c r="AB710" i="3" s="1"/>
  <c r="Z710" i="3"/>
  <c r="AC711" i="3"/>
  <c r="AB711" i="3"/>
  <c r="X712" i="3"/>
  <c r="AA711" i="3"/>
  <c r="Y711" i="3"/>
  <c r="Z711" i="3" l="1"/>
  <c r="X713" i="3"/>
  <c r="AA712" i="3"/>
  <c r="Y712" i="3"/>
  <c r="AC712" i="3" l="1"/>
  <c r="AB712" i="3" s="1"/>
  <c r="Z712" i="3"/>
  <c r="AB713" i="3"/>
  <c r="AC713" i="3"/>
  <c r="X714" i="3"/>
  <c r="AA713" i="3"/>
  <c r="Y713" i="3"/>
  <c r="Z713" i="3" l="1"/>
  <c r="AC714" i="3"/>
  <c r="AB714" i="3"/>
  <c r="X715" i="3"/>
  <c r="AA714" i="3"/>
  <c r="Y714" i="3"/>
  <c r="Z714" i="3" l="1"/>
  <c r="X716" i="3"/>
  <c r="AA715" i="3"/>
  <c r="Y715" i="3"/>
  <c r="AC715" i="3" l="1"/>
  <c r="AB715" i="3" s="1"/>
  <c r="Z715" i="3"/>
  <c r="X717" i="3"/>
  <c r="AA716" i="3"/>
  <c r="Y716" i="3"/>
  <c r="Z716" i="3" s="1"/>
  <c r="AC716" i="3" l="1"/>
  <c r="AB716" i="3" s="1"/>
  <c r="AC717" i="3"/>
  <c r="AB717" i="3"/>
  <c r="X718" i="3"/>
  <c r="AA717" i="3"/>
  <c r="Y717" i="3"/>
  <c r="Z717" i="3" l="1"/>
  <c r="X719" i="3"/>
  <c r="AA718" i="3"/>
  <c r="Y718" i="3"/>
  <c r="AC718" i="3" l="1"/>
  <c r="AB718" i="3" s="1"/>
  <c r="Z718" i="3"/>
  <c r="X720" i="3"/>
  <c r="AA719" i="3"/>
  <c r="Y719" i="3"/>
  <c r="Z719" i="3" s="1"/>
  <c r="AC719" i="3" l="1"/>
  <c r="AB719" i="3" s="1"/>
  <c r="AC720" i="3"/>
  <c r="AB720" i="3" s="1"/>
  <c r="X721" i="3"/>
  <c r="AA720" i="3"/>
  <c r="Y720" i="3"/>
  <c r="Z720" i="3" s="1"/>
  <c r="X722" i="3" l="1"/>
  <c r="AA721" i="3"/>
  <c r="Y721" i="3"/>
  <c r="AC721" i="3" l="1"/>
  <c r="AB721" i="3" s="1"/>
  <c r="Z721" i="3"/>
  <c r="X723" i="3"/>
  <c r="AA722" i="3"/>
  <c r="Y722" i="3"/>
  <c r="Z722" i="3" s="1"/>
  <c r="AC722" i="3" l="1"/>
  <c r="AB722" i="3" s="1"/>
  <c r="AC723" i="3"/>
  <c r="AB723" i="3" s="1"/>
  <c r="X724" i="3"/>
  <c r="AA723" i="3"/>
  <c r="Y723" i="3"/>
  <c r="Z723" i="3" l="1"/>
  <c r="AC724" i="3"/>
  <c r="AB724" i="3" s="1"/>
  <c r="X725" i="3"/>
  <c r="AA724" i="3"/>
  <c r="Y724" i="3"/>
  <c r="Z724" i="3" l="1"/>
  <c r="X726" i="3"/>
  <c r="AA725" i="3"/>
  <c r="Y725" i="3"/>
  <c r="Z725" i="3" l="1"/>
  <c r="AC725" i="3"/>
  <c r="AB725" i="3" s="1"/>
  <c r="X727" i="3"/>
  <c r="AA726" i="3"/>
  <c r="Y726" i="3"/>
  <c r="Z726" i="3" s="1"/>
  <c r="AC726" i="3" l="1"/>
  <c r="AB726" i="3" s="1"/>
  <c r="AC727" i="3"/>
  <c r="AB727" i="3" s="1"/>
  <c r="X728" i="3"/>
  <c r="AA727" i="3"/>
  <c r="Y727" i="3"/>
  <c r="Z727" i="3" l="1"/>
  <c r="X729" i="3"/>
  <c r="AA728" i="3"/>
  <c r="Y728" i="3"/>
  <c r="Z728" i="3" l="1"/>
  <c r="AC728" i="3"/>
  <c r="AB728" i="3" s="1"/>
  <c r="X730" i="3"/>
  <c r="AA729" i="3"/>
  <c r="Y729" i="3"/>
  <c r="Z729" i="3" s="1"/>
  <c r="AC729" i="3" l="1"/>
  <c r="AB729" i="3" s="1"/>
  <c r="AC730" i="3"/>
  <c r="AB730" i="3"/>
  <c r="X731" i="3"/>
  <c r="AA730" i="3"/>
  <c r="Y730" i="3"/>
  <c r="Z730" i="3" l="1"/>
  <c r="X732" i="3"/>
  <c r="AA731" i="3"/>
  <c r="Y731" i="3"/>
  <c r="AC731" i="3" l="1"/>
  <c r="AB731" i="3" s="1"/>
  <c r="Z731" i="3"/>
  <c r="AC732" i="3"/>
  <c r="AB732" i="3" s="1"/>
  <c r="X733" i="3"/>
  <c r="AA732" i="3"/>
  <c r="Y732" i="3"/>
  <c r="Z732" i="3" l="1"/>
  <c r="X734" i="3"/>
  <c r="AA733" i="3"/>
  <c r="Y733" i="3"/>
  <c r="Z733" i="3" l="1"/>
  <c r="AC733" i="3"/>
  <c r="AB733" i="3" s="1"/>
  <c r="X735" i="3"/>
  <c r="AA734" i="3"/>
  <c r="Y734" i="3"/>
  <c r="Z734" i="3" s="1"/>
  <c r="AC734" i="3" l="1"/>
  <c r="AB734" i="3" s="1"/>
  <c r="AC735" i="3"/>
  <c r="AB735" i="3"/>
  <c r="X736" i="3"/>
  <c r="AA735" i="3"/>
  <c r="Y735" i="3"/>
  <c r="Z735" i="3" l="1"/>
  <c r="X737" i="3"/>
  <c r="AA736" i="3"/>
  <c r="Y736" i="3"/>
  <c r="Z736" i="3" l="1"/>
  <c r="AC736" i="3"/>
  <c r="AB736" i="3" s="1"/>
  <c r="AC737" i="3"/>
  <c r="AB737" i="3" s="1"/>
  <c r="X738" i="3"/>
  <c r="AA737" i="3"/>
  <c r="Y737" i="3"/>
  <c r="Z737" i="3" l="1"/>
  <c r="AC738" i="3"/>
  <c r="AB738" i="3"/>
  <c r="X739" i="3"/>
  <c r="AA738" i="3"/>
  <c r="Y738" i="3"/>
  <c r="Z738" i="3" s="1"/>
  <c r="X740" i="3" l="1"/>
  <c r="AA739" i="3"/>
  <c r="Y739" i="3"/>
  <c r="Z739" i="3" l="1"/>
  <c r="AC739" i="3"/>
  <c r="AB739" i="3" s="1"/>
  <c r="X741" i="3"/>
  <c r="AA740" i="3"/>
  <c r="Y740" i="3"/>
  <c r="Z740" i="3" s="1"/>
  <c r="AC740" i="3" l="1"/>
  <c r="AB740" i="3" s="1"/>
  <c r="AC741" i="3"/>
  <c r="AB741" i="3" s="1"/>
  <c r="X742" i="3"/>
  <c r="AA741" i="3"/>
  <c r="Y741" i="3"/>
  <c r="Z741" i="3" l="1"/>
  <c r="X743" i="3"/>
  <c r="AA742" i="3"/>
  <c r="Y742" i="3"/>
  <c r="Z742" i="3" l="1"/>
  <c r="AC742" i="3"/>
  <c r="AB742" i="3" s="1"/>
  <c r="X744" i="3"/>
  <c r="AA743" i="3"/>
  <c r="Y743" i="3"/>
  <c r="Z743" i="3" s="1"/>
  <c r="AC743" i="3" l="1"/>
  <c r="AB743" i="3" s="1"/>
  <c r="AC744" i="3"/>
  <c r="AB744" i="3" s="1"/>
  <c r="X745" i="3"/>
  <c r="AA744" i="3"/>
  <c r="Y744" i="3"/>
  <c r="Z744" i="3" s="1"/>
  <c r="X746" i="3" l="1"/>
  <c r="AA745" i="3"/>
  <c r="Y745" i="3"/>
  <c r="Z745" i="3" l="1"/>
  <c r="AC745" i="3"/>
  <c r="AB745" i="3" s="1"/>
  <c r="X747" i="3"/>
  <c r="AA746" i="3"/>
  <c r="Y746" i="3"/>
  <c r="Z746" i="3" s="1"/>
  <c r="AC746" i="3" l="1"/>
  <c r="AB746" i="3" s="1"/>
  <c r="AC747" i="3"/>
  <c r="AB747" i="3"/>
  <c r="X748" i="3"/>
  <c r="AA747" i="3"/>
  <c r="Y747" i="3"/>
  <c r="Z747" i="3" l="1"/>
  <c r="AC748" i="3"/>
  <c r="AB748" i="3" s="1"/>
  <c r="X749" i="3"/>
  <c r="AA748" i="3"/>
  <c r="Y748" i="3"/>
  <c r="Z748" i="3" l="1"/>
  <c r="X750" i="3"/>
  <c r="AA749" i="3"/>
  <c r="Y749" i="3"/>
  <c r="Z749" i="3" l="1"/>
  <c r="AC749" i="3"/>
  <c r="AB749" i="3" s="1"/>
  <c r="AC750" i="3"/>
  <c r="AB750" i="3" s="1"/>
  <c r="X751" i="3"/>
  <c r="AA750" i="3"/>
  <c r="Y750" i="3"/>
  <c r="Z750" i="3" l="1"/>
  <c r="AC751" i="3"/>
  <c r="AB751" i="3"/>
  <c r="X752" i="3"/>
  <c r="AA751" i="3"/>
  <c r="Y751" i="3"/>
  <c r="Z751" i="3" l="1"/>
  <c r="AB752" i="3"/>
  <c r="AC752" i="3"/>
  <c r="X753" i="3"/>
  <c r="AA752" i="3"/>
  <c r="Y752" i="3"/>
  <c r="Z752" i="3" l="1"/>
  <c r="X754" i="3"/>
  <c r="AA753" i="3"/>
  <c r="Y753" i="3"/>
  <c r="AC753" i="3" l="1"/>
  <c r="AB753" i="3" s="1"/>
  <c r="Z753" i="3"/>
  <c r="X755" i="3"/>
  <c r="AA754" i="3"/>
  <c r="Y754" i="3"/>
  <c r="Z754" i="3" l="1"/>
  <c r="AC754" i="3"/>
  <c r="AB754" i="3" s="1"/>
  <c r="X756" i="3"/>
  <c r="AA755" i="3"/>
  <c r="Y755" i="3"/>
  <c r="Z755" i="3" l="1"/>
  <c r="AC755" i="3"/>
  <c r="AB755" i="3" s="1"/>
  <c r="AC756" i="3"/>
  <c r="AB756" i="3"/>
  <c r="X757" i="3"/>
  <c r="AA756" i="3"/>
  <c r="Y756" i="3"/>
  <c r="Z756" i="3" l="1"/>
  <c r="AC757" i="3"/>
  <c r="AB757" i="3"/>
  <c r="X758" i="3"/>
  <c r="AA757" i="3"/>
  <c r="Y757" i="3"/>
  <c r="Z757" i="3" l="1"/>
  <c r="AC758" i="3"/>
  <c r="AB758" i="3" s="1"/>
  <c r="X759" i="3"/>
  <c r="AA758" i="3"/>
  <c r="Y758" i="3"/>
  <c r="Z758" i="3" l="1"/>
  <c r="AC759" i="3"/>
  <c r="AB759" i="3"/>
  <c r="X760" i="3"/>
  <c r="AA759" i="3"/>
  <c r="Y759" i="3"/>
  <c r="Z759" i="3" l="1"/>
  <c r="X761" i="3"/>
  <c r="AA760" i="3"/>
  <c r="Y760" i="3"/>
  <c r="Z760" i="3" l="1"/>
  <c r="AC760" i="3"/>
  <c r="AB760" i="3" s="1"/>
  <c r="X762" i="3"/>
  <c r="AA761" i="3"/>
  <c r="Y761" i="3"/>
  <c r="Z761" i="3" l="1"/>
  <c r="AC761" i="3"/>
  <c r="AB761" i="3" s="1"/>
  <c r="AC762" i="3"/>
  <c r="AB762" i="3"/>
  <c r="X763" i="3"/>
  <c r="AA762" i="3"/>
  <c r="Y762" i="3"/>
  <c r="Z762" i="3" l="1"/>
  <c r="X764" i="3"/>
  <c r="AA763" i="3"/>
  <c r="Y763" i="3"/>
  <c r="Z763" i="3" s="1"/>
  <c r="AC763" i="3" l="1"/>
  <c r="AB763" i="3" s="1"/>
  <c r="X765" i="3"/>
  <c r="AA764" i="3"/>
  <c r="Y764" i="3"/>
  <c r="Z764" i="3" s="1"/>
  <c r="AC764" i="3" l="1"/>
  <c r="AB764" i="3" s="1"/>
  <c r="AC765" i="3"/>
  <c r="AB765" i="3"/>
  <c r="X766" i="3"/>
  <c r="AA765" i="3"/>
  <c r="Y765" i="3"/>
  <c r="Z765" i="3" l="1"/>
  <c r="X767" i="3"/>
  <c r="AA766" i="3"/>
  <c r="Y766" i="3"/>
  <c r="AC766" i="3" l="1"/>
  <c r="AB766" i="3" s="1"/>
  <c r="Z766" i="3"/>
  <c r="X768" i="3"/>
  <c r="AA767" i="3"/>
  <c r="Y767" i="3"/>
  <c r="Z767" i="3" l="1"/>
  <c r="AC767" i="3"/>
  <c r="AB767" i="3" s="1"/>
  <c r="X769" i="3"/>
  <c r="AA768" i="3"/>
  <c r="Y768" i="3"/>
  <c r="Z768" i="3" l="1"/>
  <c r="AC768" i="3"/>
  <c r="AB768" i="3" s="1"/>
  <c r="X770" i="3"/>
  <c r="AA769" i="3"/>
  <c r="Y769" i="3"/>
  <c r="Z769" i="3" l="1"/>
  <c r="AC769" i="3"/>
  <c r="AB769" i="3" s="1"/>
  <c r="X771" i="3"/>
  <c r="AA770" i="3"/>
  <c r="Y770" i="3"/>
  <c r="Z770" i="3" s="1"/>
  <c r="AC770" i="3" l="1"/>
  <c r="AB770" i="3" s="1"/>
  <c r="X772" i="3"/>
  <c r="AA771" i="3"/>
  <c r="Y771" i="3"/>
  <c r="Z771" i="3" s="1"/>
  <c r="AC771" i="3" l="1"/>
  <c r="AB771" i="3" s="1"/>
  <c r="X773" i="3"/>
  <c r="AA772" i="3"/>
  <c r="Y772" i="3"/>
  <c r="Z772" i="3" l="1"/>
  <c r="AC772" i="3"/>
  <c r="AB772" i="3" s="1"/>
  <c r="X774" i="3"/>
  <c r="AA773" i="3"/>
  <c r="Y773" i="3"/>
  <c r="Z773" i="3" l="1"/>
  <c r="AC773" i="3"/>
  <c r="AB773" i="3" s="1"/>
  <c r="AC774" i="3"/>
  <c r="AB774" i="3" s="1"/>
  <c r="X775" i="3"/>
  <c r="AA774" i="3"/>
  <c r="Y774" i="3"/>
  <c r="Z774" i="3" l="1"/>
  <c r="X776" i="3"/>
  <c r="AA775" i="3"/>
  <c r="Y775" i="3"/>
  <c r="Z775" i="3" l="1"/>
  <c r="AC775" i="3"/>
  <c r="AB775" i="3" s="1"/>
  <c r="AC776" i="3"/>
  <c r="AB776" i="3" s="1"/>
  <c r="X777" i="3"/>
  <c r="AA776" i="3"/>
  <c r="Y776" i="3"/>
  <c r="Z776" i="3" s="1"/>
  <c r="X778" i="3" l="1"/>
  <c r="AA777" i="3"/>
  <c r="Y777" i="3"/>
  <c r="AC777" i="3" l="1"/>
  <c r="AB777" i="3" s="1"/>
  <c r="Z777" i="3"/>
  <c r="X779" i="3"/>
  <c r="AA778" i="3"/>
  <c r="Y778" i="3"/>
  <c r="Z778" i="3" s="1"/>
  <c r="AC778" i="3" l="1"/>
  <c r="AB778" i="3" s="1"/>
  <c r="AC779" i="3"/>
  <c r="AB779" i="3"/>
  <c r="X780" i="3"/>
  <c r="AA779" i="3"/>
  <c r="Y779" i="3"/>
  <c r="Z779" i="3" l="1"/>
  <c r="X781" i="3"/>
  <c r="AA780" i="3"/>
  <c r="Y780" i="3"/>
  <c r="Z780" i="3" l="1"/>
  <c r="AC780" i="3"/>
  <c r="AB780" i="3" s="1"/>
  <c r="AC781" i="3"/>
  <c r="AB781" i="3" s="1"/>
  <c r="X782" i="3"/>
  <c r="AA781" i="3"/>
  <c r="Y781" i="3"/>
  <c r="Z781" i="3" l="1"/>
  <c r="AC782" i="3"/>
  <c r="AB782" i="3" s="1"/>
  <c r="X783" i="3"/>
  <c r="AA782" i="3"/>
  <c r="Y782" i="3"/>
  <c r="Z782" i="3" l="1"/>
  <c r="AC783" i="3"/>
  <c r="AB783" i="3" s="1"/>
  <c r="X784" i="3"/>
  <c r="AA783" i="3"/>
  <c r="Y783" i="3"/>
  <c r="Z783" i="3" l="1"/>
  <c r="X785" i="3"/>
  <c r="AA784" i="3"/>
  <c r="Y784" i="3"/>
  <c r="AC784" i="3" l="1"/>
  <c r="AB784" i="3" s="1"/>
  <c r="Z784" i="3"/>
  <c r="X786" i="3"/>
  <c r="AA785" i="3"/>
  <c r="Y785" i="3"/>
  <c r="Z785" i="3" s="1"/>
  <c r="AC785" i="3" l="1"/>
  <c r="AB785" i="3" s="1"/>
  <c r="X787" i="3"/>
  <c r="AA786" i="3"/>
  <c r="Y786" i="3"/>
  <c r="Z786" i="3" s="1"/>
  <c r="AC786" i="3" l="1"/>
  <c r="AB786" i="3" s="1"/>
  <c r="AC787" i="3"/>
  <c r="AB787" i="3" s="1"/>
  <c r="X788" i="3"/>
  <c r="AA787" i="3"/>
  <c r="Y787" i="3"/>
  <c r="Z787" i="3" l="1"/>
  <c r="AC788" i="3"/>
  <c r="AB788" i="3" s="1"/>
  <c r="X789" i="3"/>
  <c r="AA788" i="3"/>
  <c r="Y788" i="3"/>
  <c r="Z788" i="3" l="1"/>
  <c r="AC789" i="3"/>
  <c r="AB789" i="3"/>
  <c r="X790" i="3"/>
  <c r="AA789" i="3"/>
  <c r="Y789" i="3"/>
  <c r="Z789" i="3" l="1"/>
  <c r="AC790" i="3"/>
  <c r="AB790" i="3" s="1"/>
  <c r="X791" i="3"/>
  <c r="AA790" i="3"/>
  <c r="Y790" i="3"/>
  <c r="Z790" i="3" l="1"/>
  <c r="X792" i="3"/>
  <c r="AA791" i="3"/>
  <c r="Y791" i="3"/>
  <c r="AC791" i="3" l="1"/>
  <c r="AB791" i="3" s="1"/>
  <c r="Z791" i="3"/>
  <c r="X793" i="3"/>
  <c r="AA792" i="3"/>
  <c r="Y792" i="3"/>
  <c r="Z792" i="3" s="1"/>
  <c r="AC792" i="3" l="1"/>
  <c r="AB792" i="3" s="1"/>
  <c r="AC793" i="3"/>
  <c r="AB793" i="3" s="1"/>
  <c r="X794" i="3"/>
  <c r="AA793" i="3"/>
  <c r="Y793" i="3"/>
  <c r="Z793" i="3" s="1"/>
  <c r="X795" i="3" l="1"/>
  <c r="AA794" i="3"/>
  <c r="Y794" i="3"/>
  <c r="AC794" i="3" l="1"/>
  <c r="AB794" i="3" s="1"/>
  <c r="Z794" i="3"/>
  <c r="X796" i="3"/>
  <c r="AA795" i="3"/>
  <c r="Y795" i="3"/>
  <c r="Z795" i="3" s="1"/>
  <c r="AC795" i="3" l="1"/>
  <c r="AB795" i="3" s="1"/>
  <c r="AC796" i="3"/>
  <c r="AB796" i="3" s="1"/>
  <c r="X797" i="3"/>
  <c r="AA796" i="3"/>
  <c r="Y796" i="3"/>
  <c r="Z796" i="3" l="1"/>
  <c r="X798" i="3"/>
  <c r="AA797" i="3"/>
  <c r="Y797" i="3"/>
  <c r="Z797" i="3" l="1"/>
  <c r="AC797" i="3"/>
  <c r="AB797" i="3" s="1"/>
  <c r="AC798" i="3"/>
  <c r="AB798" i="3" s="1"/>
  <c r="X799" i="3"/>
  <c r="AA798" i="3"/>
  <c r="Y798" i="3"/>
  <c r="Z798" i="3" s="1"/>
  <c r="X800" i="3" l="1"/>
  <c r="AA799" i="3"/>
  <c r="Y799" i="3"/>
  <c r="AC799" i="3" l="1"/>
  <c r="AB799" i="3" s="1"/>
  <c r="Z799" i="3"/>
  <c r="X801" i="3"/>
  <c r="AA800" i="3"/>
  <c r="Y800" i="3"/>
  <c r="Z800" i="3" s="1"/>
  <c r="AC800" i="3" l="1"/>
  <c r="AB800" i="3" s="1"/>
  <c r="AC801" i="3"/>
  <c r="AB801" i="3"/>
  <c r="X802" i="3"/>
  <c r="AA801" i="3"/>
  <c r="Y801" i="3"/>
  <c r="Z801" i="3" l="1"/>
  <c r="AC802" i="3"/>
  <c r="AB802" i="3" s="1"/>
  <c r="X803" i="3"/>
  <c r="AA802" i="3"/>
  <c r="Y802" i="3"/>
  <c r="Z802" i="3" l="1"/>
  <c r="X804" i="3"/>
  <c r="AA803" i="3"/>
  <c r="Y803" i="3"/>
  <c r="Z803" i="3" l="1"/>
  <c r="AC803" i="3"/>
  <c r="AB803" i="3" s="1"/>
  <c r="X805" i="3"/>
  <c r="AA804" i="3"/>
  <c r="Y804" i="3"/>
  <c r="Z804" i="3" s="1"/>
  <c r="AC804" i="3" l="1"/>
  <c r="AB804" i="3" s="1"/>
  <c r="AC805" i="3"/>
  <c r="AB805" i="3" s="1"/>
  <c r="X806" i="3"/>
  <c r="AA805" i="3"/>
  <c r="Y805" i="3"/>
  <c r="Z805" i="3" l="1"/>
  <c r="X807" i="3"/>
  <c r="AA806" i="3"/>
  <c r="Y806" i="3"/>
  <c r="AC806" i="3" l="1"/>
  <c r="AB806" i="3" s="1"/>
  <c r="Z806" i="3"/>
  <c r="AC807" i="3"/>
  <c r="AB807" i="3" s="1"/>
  <c r="X808" i="3"/>
  <c r="AA807" i="3"/>
  <c r="Y807" i="3"/>
  <c r="Z807" i="3" l="1"/>
  <c r="AC808" i="3"/>
  <c r="AB808" i="3" s="1"/>
  <c r="X809" i="3"/>
  <c r="AA808" i="3"/>
  <c r="Y808" i="3"/>
  <c r="Z808" i="3" l="1"/>
  <c r="X810" i="3"/>
  <c r="AA809" i="3"/>
  <c r="Y809" i="3"/>
  <c r="AC809" i="3" l="1"/>
  <c r="AB809" i="3" s="1"/>
  <c r="Z809" i="3"/>
  <c r="AC810" i="3"/>
  <c r="AB810" i="3"/>
  <c r="X811" i="3"/>
  <c r="AA810" i="3"/>
  <c r="Y810" i="3"/>
  <c r="Z810" i="3" l="1"/>
  <c r="AC811" i="3"/>
  <c r="AB811" i="3" s="1"/>
  <c r="X812" i="3"/>
  <c r="AA811" i="3"/>
  <c r="Y811" i="3"/>
  <c r="Z811" i="3" l="1"/>
  <c r="AC812" i="3"/>
  <c r="AB812" i="3" s="1"/>
  <c r="X813" i="3"/>
  <c r="AA812" i="3"/>
  <c r="Y812" i="3"/>
  <c r="Z812" i="3" l="1"/>
  <c r="AC813" i="3"/>
  <c r="AB813" i="3" s="1"/>
  <c r="X814" i="3"/>
  <c r="AA813" i="3"/>
  <c r="Y813" i="3"/>
  <c r="Z813" i="3" l="1"/>
  <c r="AC814" i="3"/>
  <c r="AB814" i="3" s="1"/>
  <c r="X815" i="3"/>
  <c r="AA814" i="3"/>
  <c r="Y814" i="3"/>
  <c r="Z814" i="3" s="1"/>
  <c r="X816" i="3" l="1"/>
  <c r="AA815" i="3"/>
  <c r="Y815" i="3"/>
  <c r="AC815" i="3" l="1"/>
  <c r="AB815" i="3" s="1"/>
  <c r="Z815" i="3"/>
  <c r="AC816" i="3"/>
  <c r="AB816" i="3" s="1"/>
  <c r="X817" i="3"/>
  <c r="AA816" i="3"/>
  <c r="Y816" i="3"/>
  <c r="Z816" i="3" s="1"/>
  <c r="X818" i="3" l="1"/>
  <c r="AA817" i="3"/>
  <c r="Y817" i="3"/>
  <c r="AC817" i="3" l="1"/>
  <c r="AB817" i="3" s="1"/>
  <c r="Z817" i="3"/>
  <c r="X819" i="3"/>
  <c r="AA818" i="3"/>
  <c r="Y818" i="3"/>
  <c r="Z818" i="3" s="1"/>
  <c r="AC818" i="3" l="1"/>
  <c r="AB818" i="3" s="1"/>
  <c r="AC819" i="3"/>
  <c r="AB819" i="3" s="1"/>
  <c r="X820" i="3"/>
  <c r="AA819" i="3"/>
  <c r="Y819" i="3"/>
  <c r="Z819" i="3" l="1"/>
  <c r="X821" i="3"/>
  <c r="AA820" i="3"/>
  <c r="Y820" i="3"/>
  <c r="Z820" i="3" l="1"/>
  <c r="AC820" i="3"/>
  <c r="AB820" i="3" s="1"/>
  <c r="X822" i="3"/>
  <c r="AA821" i="3"/>
  <c r="Y821" i="3"/>
  <c r="Z821" i="3" l="1"/>
  <c r="AC821" i="3"/>
  <c r="AB821" i="3" s="1"/>
  <c r="X823" i="3"/>
  <c r="AA822" i="3"/>
  <c r="Y822" i="3"/>
  <c r="Z822" i="3" l="1"/>
  <c r="AC822" i="3"/>
  <c r="AB822" i="3" s="1"/>
  <c r="X824" i="3"/>
  <c r="AA823" i="3"/>
  <c r="Y823" i="3"/>
  <c r="Z823" i="3" s="1"/>
  <c r="AC823" i="3" l="1"/>
  <c r="AB823" i="3" s="1"/>
  <c r="AC824" i="3"/>
  <c r="AB824" i="3"/>
  <c r="X825" i="3"/>
  <c r="AA824" i="3"/>
  <c r="Y824" i="3"/>
  <c r="Z824" i="3" s="1"/>
  <c r="X826" i="3" l="1"/>
  <c r="AA825" i="3"/>
  <c r="Y825" i="3"/>
  <c r="Z825" i="3" l="1"/>
  <c r="AC825" i="3"/>
  <c r="AB825" i="3" s="1"/>
  <c r="X827" i="3"/>
  <c r="AA826" i="3"/>
  <c r="Y826" i="3"/>
  <c r="Z826" i="3" l="1"/>
  <c r="AC826" i="3"/>
  <c r="AB826" i="3" s="1"/>
  <c r="AC827" i="3"/>
  <c r="AB827" i="3"/>
  <c r="X828" i="3"/>
  <c r="AA827" i="3"/>
  <c r="Y827" i="3"/>
  <c r="Z827" i="3" s="1"/>
  <c r="X829" i="3" l="1"/>
  <c r="AA828" i="3"/>
  <c r="Y828" i="3"/>
  <c r="Z828" i="3" l="1"/>
  <c r="AC828" i="3"/>
  <c r="AB828" i="3" s="1"/>
  <c r="X830" i="3"/>
  <c r="AA829" i="3"/>
  <c r="Y829" i="3"/>
  <c r="Z829" i="3" l="1"/>
  <c r="AC829" i="3"/>
  <c r="AB829" i="3" s="1"/>
  <c r="AC830" i="3"/>
  <c r="AB830" i="3" s="1"/>
  <c r="X831" i="3"/>
  <c r="AA830" i="3"/>
  <c r="Y830" i="3"/>
  <c r="Z830" i="3" l="1"/>
  <c r="AC831" i="3"/>
  <c r="AB831" i="3" s="1"/>
  <c r="X832" i="3"/>
  <c r="AA831" i="3"/>
  <c r="Y831" i="3"/>
  <c r="Z831" i="3" l="1"/>
  <c r="AC832" i="3"/>
  <c r="AB832" i="3" s="1"/>
  <c r="X833" i="3"/>
  <c r="AA832" i="3"/>
  <c r="Y832" i="3"/>
  <c r="Z832" i="3" l="1"/>
  <c r="X834" i="3"/>
  <c r="AA833" i="3"/>
  <c r="Y833" i="3"/>
  <c r="AC833" i="3" l="1"/>
  <c r="AB833" i="3" s="1"/>
  <c r="Z833" i="3"/>
  <c r="AC834" i="3"/>
  <c r="AB834" i="3" s="1"/>
  <c r="X835" i="3"/>
  <c r="AA834" i="3"/>
  <c r="Y834" i="3"/>
  <c r="Z834" i="3" l="1"/>
  <c r="X836" i="3"/>
  <c r="AA835" i="3"/>
  <c r="Y835" i="3"/>
  <c r="Z835" i="3" l="1"/>
  <c r="AC835" i="3"/>
  <c r="AB835" i="3" s="1"/>
  <c r="X837" i="3"/>
  <c r="AA836" i="3"/>
  <c r="Y836" i="3"/>
  <c r="Z836" i="3" l="1"/>
  <c r="AC836" i="3"/>
  <c r="AB836" i="3" s="1"/>
  <c r="AC837" i="3"/>
  <c r="AB837" i="3"/>
  <c r="X838" i="3"/>
  <c r="AA837" i="3"/>
  <c r="Y837" i="3"/>
  <c r="Z837" i="3" s="1"/>
  <c r="X839" i="3" l="1"/>
  <c r="AA838" i="3"/>
  <c r="Y838" i="3"/>
  <c r="AC838" i="3" l="1"/>
  <c r="AB838" i="3" s="1"/>
  <c r="Z838" i="3"/>
  <c r="AC839" i="3"/>
  <c r="AB839" i="3" s="1"/>
  <c r="X840" i="3"/>
  <c r="AA839" i="3"/>
  <c r="Y839" i="3"/>
  <c r="Z839" i="3" l="1"/>
  <c r="X841" i="3"/>
  <c r="AA840" i="3"/>
  <c r="Y840" i="3"/>
  <c r="Z840" i="3" l="1"/>
  <c r="AC840" i="3"/>
  <c r="AB840" i="3" s="1"/>
  <c r="X842" i="3"/>
  <c r="AA841" i="3"/>
  <c r="Y841" i="3"/>
  <c r="Z841" i="3" l="1"/>
  <c r="AC841" i="3"/>
  <c r="AB841" i="3" s="1"/>
  <c r="AC842" i="3"/>
  <c r="AB842" i="3" s="1"/>
  <c r="X843" i="3"/>
  <c r="AA842" i="3"/>
  <c r="Y842" i="3"/>
  <c r="Z842" i="3" l="1"/>
  <c r="X844" i="3"/>
  <c r="AA843" i="3"/>
  <c r="Y843" i="3"/>
  <c r="Z843" i="3" l="1"/>
  <c r="AC843" i="3"/>
  <c r="AB843" i="3" s="1"/>
  <c r="X845" i="3"/>
  <c r="AA844" i="3"/>
  <c r="Y844" i="3"/>
  <c r="Z844" i="3" l="1"/>
  <c r="AC844" i="3"/>
  <c r="AB844" i="3" s="1"/>
  <c r="AC845" i="3"/>
  <c r="AB845" i="3" s="1"/>
  <c r="X846" i="3"/>
  <c r="AA845" i="3"/>
  <c r="Y845" i="3"/>
  <c r="Z845" i="3" l="1"/>
  <c r="AC846" i="3"/>
  <c r="AB846" i="3"/>
  <c r="X847" i="3"/>
  <c r="AA846" i="3"/>
  <c r="Y846" i="3"/>
  <c r="Z846" i="3" l="1"/>
  <c r="AC847" i="3"/>
  <c r="AB847" i="3" s="1"/>
  <c r="X848" i="3"/>
  <c r="AA847" i="3"/>
  <c r="Y847" i="3"/>
  <c r="Z847" i="3" l="1"/>
  <c r="AC848" i="3"/>
  <c r="AB848" i="3"/>
  <c r="X849" i="3"/>
  <c r="AA848" i="3"/>
  <c r="Y848" i="3"/>
  <c r="Z848" i="3" s="1"/>
  <c r="X850" i="3" l="1"/>
  <c r="AA849" i="3"/>
  <c r="Y849" i="3"/>
  <c r="Z849" i="3" l="1"/>
  <c r="AC849" i="3"/>
  <c r="AB849" i="3" s="1"/>
  <c r="X851" i="3"/>
  <c r="AA850" i="3"/>
  <c r="Y850" i="3"/>
  <c r="Z850" i="3" l="1"/>
  <c r="AC850" i="3"/>
  <c r="AB850" i="3" s="1"/>
  <c r="AC851" i="3"/>
  <c r="AB851" i="3"/>
  <c r="X852" i="3"/>
  <c r="AA851" i="3"/>
  <c r="Y851" i="3"/>
  <c r="Z851" i="3" l="1"/>
  <c r="AC852" i="3"/>
  <c r="AB852" i="3"/>
  <c r="X853" i="3"/>
  <c r="AA852" i="3"/>
  <c r="Y852" i="3"/>
  <c r="Z852" i="3" l="1"/>
  <c r="X854" i="3"/>
  <c r="AA853" i="3"/>
  <c r="Y853" i="3"/>
  <c r="Z853" i="3" l="1"/>
  <c r="AC853" i="3"/>
  <c r="AB853" i="3" s="1"/>
  <c r="AC854" i="3"/>
  <c r="AB854" i="3" s="1"/>
  <c r="X855" i="3"/>
  <c r="AA854" i="3"/>
  <c r="Y854" i="3"/>
  <c r="Z854" i="3" s="1"/>
  <c r="X856" i="3" l="1"/>
  <c r="AA855" i="3"/>
  <c r="Y855" i="3"/>
  <c r="AC855" i="3" l="1"/>
  <c r="AB855" i="3" s="1"/>
  <c r="Z855" i="3"/>
  <c r="X857" i="3"/>
  <c r="AA856" i="3"/>
  <c r="Y856" i="3"/>
  <c r="Z856" i="3" s="1"/>
  <c r="AC856" i="3" l="1"/>
  <c r="AB856" i="3" s="1"/>
  <c r="AC857" i="3"/>
  <c r="AB857" i="3"/>
  <c r="X858" i="3"/>
  <c r="AA857" i="3"/>
  <c r="Y857" i="3"/>
  <c r="Z857" i="3" l="1"/>
  <c r="X859" i="3"/>
  <c r="AA858" i="3"/>
  <c r="Y858" i="3"/>
  <c r="AC858" i="3" l="1"/>
  <c r="AB858" i="3" s="1"/>
  <c r="Z858" i="3"/>
  <c r="X860" i="3"/>
  <c r="AA859" i="3"/>
  <c r="Y859" i="3"/>
  <c r="Z859" i="3" s="1"/>
  <c r="AC859" i="3" l="1"/>
  <c r="AB859" i="3" s="1"/>
  <c r="AC860" i="3"/>
  <c r="AB860" i="3" s="1"/>
  <c r="X861" i="3"/>
  <c r="AA860" i="3"/>
  <c r="Y860" i="3"/>
  <c r="Z860" i="3" s="1"/>
  <c r="X862" i="3" l="1"/>
  <c r="AA861" i="3"/>
  <c r="Y861" i="3"/>
  <c r="AC861" i="3" l="1"/>
  <c r="AB861" i="3" s="1"/>
  <c r="Z861" i="3"/>
  <c r="X863" i="3"/>
  <c r="AA862" i="3"/>
  <c r="Y862" i="3"/>
  <c r="Z862" i="3" s="1"/>
  <c r="AC862" i="3" l="1"/>
  <c r="AB862" i="3" s="1"/>
  <c r="AC863" i="3"/>
  <c r="AB863" i="3"/>
  <c r="X864" i="3"/>
  <c r="AA863" i="3"/>
  <c r="Y863" i="3"/>
  <c r="Z863" i="3" l="1"/>
  <c r="X865" i="3"/>
  <c r="AA864" i="3"/>
  <c r="Y864" i="3"/>
  <c r="AC864" i="3" l="1"/>
  <c r="AB864" i="3" s="1"/>
  <c r="Z864" i="3"/>
  <c r="X866" i="3"/>
  <c r="AA865" i="3"/>
  <c r="Y865" i="3"/>
  <c r="Z865" i="3" s="1"/>
  <c r="AC865" i="3" l="1"/>
  <c r="AB865" i="3" s="1"/>
  <c r="AC866" i="3"/>
  <c r="AB866" i="3" s="1"/>
  <c r="X867" i="3"/>
  <c r="AA866" i="3"/>
  <c r="Y866" i="3"/>
  <c r="Z866" i="3" l="1"/>
  <c r="X868" i="3"/>
  <c r="AA867" i="3"/>
  <c r="Y867" i="3"/>
  <c r="Z867" i="3" l="1"/>
  <c r="AC867" i="3"/>
  <c r="AB867" i="3" s="1"/>
  <c r="X869" i="3"/>
  <c r="AA868" i="3"/>
  <c r="Y868" i="3"/>
  <c r="Z868" i="3" s="1"/>
  <c r="AC868" i="3" l="1"/>
  <c r="AB868" i="3" s="1"/>
  <c r="AC869" i="3"/>
  <c r="AB869" i="3" s="1"/>
  <c r="X870" i="3"/>
  <c r="AA869" i="3"/>
  <c r="Y869" i="3"/>
  <c r="Z869" i="3" s="1"/>
  <c r="X871" i="3" l="1"/>
  <c r="AA870" i="3"/>
  <c r="Y870" i="3"/>
  <c r="Z870" i="3" l="1"/>
  <c r="AC870" i="3"/>
  <c r="AB870" i="3" s="1"/>
  <c r="X872" i="3"/>
  <c r="AA871" i="3"/>
  <c r="Y871" i="3"/>
  <c r="Z871" i="3" s="1"/>
  <c r="AC871" i="3" l="1"/>
  <c r="AB871" i="3" s="1"/>
  <c r="AC872" i="3"/>
  <c r="AB872" i="3"/>
  <c r="X873" i="3"/>
  <c r="AA872" i="3"/>
  <c r="Y872" i="3"/>
  <c r="Z872" i="3" l="1"/>
  <c r="AC873" i="3"/>
  <c r="AB873" i="3" s="1"/>
  <c r="X874" i="3"/>
  <c r="AA873" i="3"/>
  <c r="Y873" i="3"/>
  <c r="Z873" i="3" s="1"/>
  <c r="X875" i="3" l="1"/>
  <c r="AA874" i="3"/>
  <c r="Y874" i="3"/>
  <c r="AC874" i="3" l="1"/>
  <c r="AB874" i="3" s="1"/>
  <c r="Z874" i="3"/>
  <c r="X876" i="3"/>
  <c r="AA875" i="3"/>
  <c r="Y875" i="3"/>
  <c r="Z875" i="3" s="1"/>
  <c r="AC875" i="3" l="1"/>
  <c r="AB875" i="3" s="1"/>
  <c r="AC876" i="3"/>
  <c r="AB876" i="3"/>
  <c r="X877" i="3"/>
  <c r="AA876" i="3"/>
  <c r="Y876" i="3"/>
  <c r="Z876" i="3" s="1"/>
  <c r="X878" i="3" l="1"/>
  <c r="AA877" i="3"/>
  <c r="Y877" i="3"/>
  <c r="Z877" i="3" l="1"/>
  <c r="AC877" i="3"/>
  <c r="AB877" i="3" s="1"/>
  <c r="AC878" i="3"/>
  <c r="AB878" i="3" s="1"/>
  <c r="X879" i="3"/>
  <c r="AA878" i="3"/>
  <c r="Y878" i="3"/>
  <c r="Z878" i="3" l="1"/>
  <c r="X880" i="3"/>
  <c r="AA879" i="3"/>
  <c r="Y879" i="3"/>
  <c r="AC879" i="3" l="1"/>
  <c r="AB879" i="3" s="1"/>
  <c r="Z879" i="3"/>
  <c r="X881" i="3"/>
  <c r="AA880" i="3"/>
  <c r="Y880" i="3"/>
  <c r="Z880" i="3" s="1"/>
  <c r="AC880" i="3" l="1"/>
  <c r="AB880" i="3" s="1"/>
  <c r="AC881" i="3"/>
  <c r="AB881" i="3"/>
  <c r="X882" i="3"/>
  <c r="AA881" i="3"/>
  <c r="Y881" i="3"/>
  <c r="Z881" i="3" l="1"/>
  <c r="AC882" i="3"/>
  <c r="AB882" i="3" s="1"/>
  <c r="X883" i="3"/>
  <c r="AA882" i="3"/>
  <c r="Y882" i="3"/>
  <c r="Z882" i="3" s="1"/>
  <c r="X884" i="3" l="1"/>
  <c r="AA883" i="3"/>
  <c r="Y883" i="3"/>
  <c r="Z883" i="3" l="1"/>
  <c r="AC883" i="3"/>
  <c r="AB883" i="3" s="1"/>
  <c r="AC884" i="3"/>
  <c r="AB884" i="3" s="1"/>
  <c r="X885" i="3"/>
  <c r="AA884" i="3"/>
  <c r="Y884" i="3"/>
  <c r="Z884" i="3" l="1"/>
  <c r="AC885" i="3"/>
  <c r="AB885" i="3"/>
  <c r="X886" i="3"/>
  <c r="AA885" i="3"/>
  <c r="Y885" i="3"/>
  <c r="Z885" i="3" l="1"/>
  <c r="AC886" i="3"/>
  <c r="AB886" i="3" s="1"/>
  <c r="X887" i="3"/>
  <c r="AA886" i="3"/>
  <c r="Y886" i="3"/>
  <c r="Z886" i="3" l="1"/>
  <c r="X888" i="3"/>
  <c r="AA887" i="3"/>
  <c r="Y887" i="3"/>
  <c r="AC887" i="3" l="1"/>
  <c r="AB887" i="3" s="1"/>
  <c r="Z887" i="3"/>
  <c r="X889" i="3"/>
  <c r="AA888" i="3"/>
  <c r="Y888" i="3"/>
  <c r="Z888" i="3" s="1"/>
  <c r="AC888" i="3" l="1"/>
  <c r="AB888" i="3" s="1"/>
  <c r="AC889" i="3"/>
  <c r="AB889" i="3" s="1"/>
  <c r="X890" i="3"/>
  <c r="AA889" i="3"/>
  <c r="Y889" i="3"/>
  <c r="Z889" i="3" l="1"/>
  <c r="AC890" i="3"/>
  <c r="AB890" i="3" s="1"/>
  <c r="X891" i="3"/>
  <c r="AA890" i="3"/>
  <c r="Y890" i="3"/>
  <c r="Z890" i="3" s="1"/>
  <c r="X892" i="3" l="1"/>
  <c r="AA891" i="3"/>
  <c r="Y891" i="3"/>
  <c r="AC891" i="3" l="1"/>
  <c r="AB891" i="3" s="1"/>
  <c r="Z891" i="3"/>
  <c r="X893" i="3"/>
  <c r="AA892" i="3"/>
  <c r="Y892" i="3"/>
  <c r="Z892" i="3" l="1"/>
  <c r="AC892" i="3"/>
  <c r="AB892" i="3" s="1"/>
  <c r="X894" i="3"/>
  <c r="AA893" i="3"/>
  <c r="Y893" i="3"/>
  <c r="AC893" i="3" l="1"/>
  <c r="AB893" i="3" s="1"/>
  <c r="Z893" i="3"/>
  <c r="X895" i="3"/>
  <c r="AA894" i="3"/>
  <c r="Y894" i="3"/>
  <c r="Z894" i="3" s="1"/>
  <c r="AC894" i="3" l="1"/>
  <c r="AB894" i="3" s="1"/>
  <c r="AB895" i="3"/>
  <c r="AC895" i="3"/>
  <c r="X896" i="3"/>
  <c r="AA895" i="3"/>
  <c r="Y895" i="3"/>
  <c r="Z895" i="3" l="1"/>
  <c r="X897" i="3"/>
  <c r="AA896" i="3"/>
  <c r="Y896" i="3"/>
  <c r="AC896" i="3" l="1"/>
  <c r="AB896" i="3" s="1"/>
  <c r="Z896" i="3"/>
  <c r="X898" i="3"/>
  <c r="AA897" i="3"/>
  <c r="Y897" i="3"/>
  <c r="Z897" i="3" s="1"/>
  <c r="AC897" i="3" l="1"/>
  <c r="AB897" i="3" s="1"/>
  <c r="AC898" i="3"/>
  <c r="AB898" i="3" s="1"/>
  <c r="X899" i="3"/>
  <c r="AA898" i="3"/>
  <c r="Y898" i="3"/>
  <c r="Z898" i="3" l="1"/>
  <c r="X900" i="3"/>
  <c r="AA899" i="3"/>
  <c r="Y899" i="3"/>
  <c r="AC899" i="3" l="1"/>
  <c r="AB899" i="3" s="1"/>
  <c r="Z899" i="3"/>
  <c r="X901" i="3"/>
  <c r="AA900" i="3"/>
  <c r="Y900" i="3"/>
  <c r="AC900" i="3" l="1"/>
  <c r="AB900" i="3" s="1"/>
  <c r="Z900" i="3"/>
  <c r="AC901" i="3"/>
  <c r="AB901" i="3" s="1"/>
  <c r="X902" i="3"/>
  <c r="AA901" i="3"/>
  <c r="Y901" i="3"/>
  <c r="Z901" i="3" s="1"/>
  <c r="X903" i="3" l="1"/>
  <c r="AA902" i="3"/>
  <c r="Y902" i="3"/>
  <c r="Z902" i="3" l="1"/>
  <c r="AC902" i="3"/>
  <c r="AB902" i="3" s="1"/>
  <c r="X904" i="3"/>
  <c r="AA903" i="3"/>
  <c r="Y903" i="3"/>
  <c r="Z903" i="3" l="1"/>
  <c r="AC903" i="3"/>
  <c r="AB903" i="3" s="1"/>
  <c r="AB904" i="3"/>
  <c r="AC904" i="3"/>
  <c r="X905" i="3"/>
  <c r="AA904" i="3"/>
  <c r="Y904" i="3"/>
  <c r="Z904" i="3" l="1"/>
  <c r="X906" i="3"/>
  <c r="AA905" i="3"/>
  <c r="Y905" i="3"/>
  <c r="Z905" i="3" l="1"/>
  <c r="AC905" i="3"/>
  <c r="AB905" i="3" s="1"/>
  <c r="X907" i="3"/>
  <c r="AA906" i="3"/>
  <c r="Y906" i="3"/>
  <c r="Z906" i="3" s="1"/>
  <c r="AC906" i="3" l="1"/>
  <c r="AB906" i="3" s="1"/>
  <c r="AC907" i="3"/>
  <c r="AB907" i="3" s="1"/>
  <c r="X908" i="3"/>
  <c r="AA907" i="3"/>
  <c r="Y907" i="3"/>
  <c r="Z907" i="3" l="1"/>
  <c r="X909" i="3"/>
  <c r="AA908" i="3"/>
  <c r="Y908" i="3"/>
  <c r="Z908" i="3" l="1"/>
  <c r="AC908" i="3"/>
  <c r="AB908" i="3" s="1"/>
  <c r="AC909" i="3"/>
  <c r="AB909" i="3"/>
  <c r="X910" i="3"/>
  <c r="AA909" i="3"/>
  <c r="Y909" i="3"/>
  <c r="Z909" i="3" l="1"/>
  <c r="AC910" i="3"/>
  <c r="AB910" i="3" s="1"/>
  <c r="X911" i="3"/>
  <c r="AA910" i="3"/>
  <c r="Y910" i="3"/>
  <c r="Z910" i="3" s="1"/>
  <c r="X912" i="3" l="1"/>
  <c r="AA911" i="3"/>
  <c r="Y911" i="3"/>
  <c r="AC911" i="3" l="1"/>
  <c r="AB911" i="3" s="1"/>
  <c r="Z911" i="3"/>
  <c r="X913" i="3"/>
  <c r="AA912" i="3"/>
  <c r="Y912" i="3"/>
  <c r="Z912" i="3" s="1"/>
  <c r="AC912" i="3" l="1"/>
  <c r="AB912" i="3" s="1"/>
  <c r="AC913" i="3"/>
  <c r="AB913" i="3" s="1"/>
  <c r="X914" i="3"/>
  <c r="AA913" i="3"/>
  <c r="Y913" i="3"/>
  <c r="Z913" i="3" s="1"/>
  <c r="X915" i="3" l="1"/>
  <c r="AA914" i="3"/>
  <c r="Y914" i="3"/>
  <c r="Z914" i="3" l="1"/>
  <c r="AC914" i="3"/>
  <c r="AB914" i="3" s="1"/>
  <c r="X916" i="3"/>
  <c r="AA915" i="3"/>
  <c r="Y915" i="3"/>
  <c r="Z915" i="3" s="1"/>
  <c r="AC915" i="3" l="1"/>
  <c r="AB915" i="3" s="1"/>
  <c r="AC916" i="3"/>
  <c r="AB916" i="3" s="1"/>
  <c r="X917" i="3"/>
  <c r="AA916" i="3"/>
  <c r="Y916" i="3"/>
  <c r="Z916" i="3" l="1"/>
  <c r="AC917" i="3"/>
  <c r="AB917" i="3" s="1"/>
  <c r="X918" i="3"/>
  <c r="AA917" i="3"/>
  <c r="Y917" i="3"/>
  <c r="Z917" i="3" l="1"/>
  <c r="X919" i="3"/>
  <c r="AA918" i="3"/>
  <c r="Y918" i="3"/>
  <c r="AC918" i="3" l="1"/>
  <c r="AB918" i="3" s="1"/>
  <c r="Z918" i="3"/>
  <c r="X920" i="3"/>
  <c r="AA919" i="3"/>
  <c r="Y919" i="3"/>
  <c r="Z919" i="3" s="1"/>
  <c r="AC919" i="3" l="1"/>
  <c r="AB919" i="3" s="1"/>
  <c r="AC920" i="3"/>
  <c r="AB920" i="3"/>
  <c r="X921" i="3"/>
  <c r="AA920" i="3"/>
  <c r="Y920" i="3"/>
  <c r="Z920" i="3" l="1"/>
  <c r="X922" i="3"/>
  <c r="AA921" i="3"/>
  <c r="Y921" i="3"/>
  <c r="AC921" i="3" l="1"/>
  <c r="AB921" i="3" s="1"/>
  <c r="Z921" i="3"/>
  <c r="AC922" i="3"/>
  <c r="AB922" i="3" s="1"/>
  <c r="X923" i="3"/>
  <c r="AA922" i="3"/>
  <c r="Y922" i="3"/>
  <c r="Z922" i="3" l="1"/>
  <c r="X924" i="3"/>
  <c r="AA923" i="3"/>
  <c r="Y923" i="3"/>
  <c r="Z923" i="3" l="1"/>
  <c r="AC923" i="3"/>
  <c r="AB923" i="3" s="1"/>
  <c r="X925" i="3"/>
  <c r="AA924" i="3"/>
  <c r="Y924" i="3"/>
  <c r="AC924" i="3" l="1"/>
  <c r="AB924" i="3" s="1"/>
  <c r="Z924" i="3"/>
  <c r="X926" i="3"/>
  <c r="AA925" i="3"/>
  <c r="Y925" i="3"/>
  <c r="Z925" i="3" l="1"/>
  <c r="AC925" i="3"/>
  <c r="AB925" i="3" s="1"/>
  <c r="X927" i="3"/>
  <c r="AA926" i="3"/>
  <c r="Y926" i="3"/>
  <c r="AC926" i="3" l="1"/>
  <c r="AB926" i="3" s="1"/>
  <c r="Z926" i="3"/>
  <c r="AC927" i="3"/>
  <c r="AB927" i="3" s="1"/>
  <c r="X928" i="3"/>
  <c r="AA927" i="3"/>
  <c r="Y927" i="3"/>
  <c r="Z927" i="3" l="1"/>
  <c r="X929" i="3"/>
  <c r="AA928" i="3"/>
  <c r="Y928" i="3"/>
  <c r="Z928" i="3" l="1"/>
  <c r="AC928" i="3"/>
  <c r="AB928" i="3" s="1"/>
  <c r="X930" i="3"/>
  <c r="AA929" i="3"/>
  <c r="Y929" i="3"/>
  <c r="Z929" i="3" s="1"/>
  <c r="AC929" i="3" l="1"/>
  <c r="AB929" i="3" s="1"/>
  <c r="AC930" i="3"/>
  <c r="AB930" i="3"/>
  <c r="X931" i="3"/>
  <c r="AA930" i="3"/>
  <c r="Y930" i="3"/>
  <c r="Z930" i="3" l="1"/>
  <c r="X932" i="3"/>
  <c r="AA931" i="3"/>
  <c r="Y931" i="3"/>
  <c r="Z931" i="3" l="1"/>
  <c r="AC931" i="3"/>
  <c r="AB931" i="3" s="1"/>
  <c r="X933" i="3"/>
  <c r="AA932" i="3"/>
  <c r="Y932" i="3"/>
  <c r="Z932" i="3" l="1"/>
  <c r="AC932" i="3"/>
  <c r="AB932" i="3" s="1"/>
  <c r="X934" i="3"/>
  <c r="AA933" i="3"/>
  <c r="Y933" i="3"/>
  <c r="Z933" i="3" l="1"/>
  <c r="AC933" i="3"/>
  <c r="AB933" i="3" s="1"/>
  <c r="X935" i="3"/>
  <c r="AA934" i="3"/>
  <c r="Y934" i="3"/>
  <c r="Z934" i="3" l="1"/>
  <c r="AC934" i="3"/>
  <c r="AB934" i="3" s="1"/>
  <c r="X936" i="3"/>
  <c r="AA935" i="3"/>
  <c r="Y935" i="3"/>
  <c r="Z935" i="3" s="1"/>
  <c r="AC935" i="3" l="1"/>
  <c r="AB935" i="3" s="1"/>
  <c r="AC936" i="3"/>
  <c r="AB936" i="3"/>
  <c r="X937" i="3"/>
  <c r="AA936" i="3"/>
  <c r="Y936" i="3"/>
  <c r="Z936" i="3" l="1"/>
  <c r="X938" i="3"/>
  <c r="AA937" i="3"/>
  <c r="Y937" i="3"/>
  <c r="Z937" i="3" l="1"/>
  <c r="AC937" i="3"/>
  <c r="AB937" i="3" s="1"/>
  <c r="X939" i="3"/>
  <c r="AA938" i="3"/>
  <c r="Y938" i="3"/>
  <c r="Z938" i="3" l="1"/>
  <c r="AC938" i="3"/>
  <c r="AB938" i="3" s="1"/>
  <c r="AC939" i="3"/>
  <c r="AB939" i="3" s="1"/>
  <c r="X940" i="3"/>
  <c r="AA939" i="3"/>
  <c r="Y939" i="3"/>
  <c r="Z939" i="3" l="1"/>
  <c r="AC940" i="3"/>
  <c r="AB940" i="3" s="1"/>
  <c r="X941" i="3"/>
  <c r="AA940" i="3"/>
  <c r="Y940" i="3"/>
  <c r="Z940" i="3" l="1"/>
  <c r="X942" i="3"/>
  <c r="AA941" i="3"/>
  <c r="Y941" i="3"/>
  <c r="Z941" i="3" l="1"/>
  <c r="AC941" i="3"/>
  <c r="AB941" i="3" s="1"/>
  <c r="X943" i="3"/>
  <c r="AA942" i="3"/>
  <c r="Y942" i="3"/>
  <c r="Z942" i="3" l="1"/>
  <c r="AC942" i="3"/>
  <c r="AB942" i="3" s="1"/>
  <c r="X944" i="3"/>
  <c r="AA943" i="3"/>
  <c r="Y943" i="3"/>
  <c r="Z943" i="3" s="1"/>
  <c r="AC943" i="3" l="1"/>
  <c r="AB943" i="3" s="1"/>
  <c r="X945" i="3"/>
  <c r="AA944" i="3"/>
  <c r="Y944" i="3"/>
  <c r="Z944" i="3" s="1"/>
  <c r="AC944" i="3" l="1"/>
  <c r="AB944" i="3" s="1"/>
  <c r="AC945" i="3"/>
  <c r="AB945" i="3" s="1"/>
  <c r="X946" i="3"/>
  <c r="AA945" i="3"/>
  <c r="Y945" i="3"/>
  <c r="Z945" i="3" l="1"/>
  <c r="X947" i="3"/>
  <c r="AA946" i="3"/>
  <c r="Y946" i="3"/>
  <c r="Z946" i="3" l="1"/>
  <c r="AC946" i="3"/>
  <c r="AB946" i="3" s="1"/>
  <c r="AC947" i="3"/>
  <c r="AB947" i="3" s="1"/>
  <c r="X948" i="3"/>
  <c r="AA947" i="3"/>
  <c r="Y947" i="3"/>
  <c r="Z947" i="3" s="1"/>
  <c r="AC948" i="3" l="1"/>
  <c r="AB948" i="3" s="1"/>
  <c r="X949" i="3"/>
  <c r="AA948" i="3"/>
  <c r="Y948" i="3"/>
  <c r="Z948" i="3" s="1"/>
  <c r="X950" i="3" l="1"/>
  <c r="AA949" i="3"/>
  <c r="Y949" i="3"/>
  <c r="Z949" i="3" l="1"/>
  <c r="AC949" i="3"/>
  <c r="AB949" i="3" s="1"/>
  <c r="AC950" i="3"/>
  <c r="AB950" i="3" s="1"/>
  <c r="X951" i="3"/>
  <c r="AA950" i="3"/>
  <c r="Y950" i="3"/>
  <c r="Z950" i="3" s="1"/>
  <c r="AC951" i="3" l="1"/>
  <c r="AB951" i="3"/>
  <c r="X952" i="3"/>
  <c r="AA951" i="3"/>
  <c r="Y951" i="3"/>
  <c r="Z951" i="3" l="1"/>
  <c r="X953" i="3"/>
  <c r="AA952" i="3"/>
  <c r="Y952" i="3"/>
  <c r="Z952" i="3" l="1"/>
  <c r="AC952" i="3"/>
  <c r="AB952" i="3" s="1"/>
  <c r="AC953" i="3"/>
  <c r="AB953" i="3"/>
  <c r="X954" i="3"/>
  <c r="AA953" i="3"/>
  <c r="Y953" i="3"/>
  <c r="Z953" i="3" l="1"/>
  <c r="X955" i="3"/>
  <c r="AA954" i="3"/>
  <c r="Y954" i="3"/>
  <c r="Z954" i="3" l="1"/>
  <c r="AC954" i="3"/>
  <c r="AB954" i="3" s="1"/>
  <c r="X956" i="3"/>
  <c r="AA955" i="3"/>
  <c r="Y955" i="3"/>
  <c r="Z955" i="3" l="1"/>
  <c r="AC955" i="3"/>
  <c r="AB955" i="3" s="1"/>
  <c r="AC956" i="3"/>
  <c r="AB956" i="3" s="1"/>
  <c r="X957" i="3"/>
  <c r="AA956" i="3"/>
  <c r="Y956" i="3"/>
  <c r="Z956" i="3" s="1"/>
  <c r="X958" i="3" l="1"/>
  <c r="AA957" i="3"/>
  <c r="Y957" i="3"/>
  <c r="AC957" i="3" l="1"/>
  <c r="AB957" i="3" s="1"/>
  <c r="Z957" i="3"/>
  <c r="X959" i="3"/>
  <c r="AA958" i="3"/>
  <c r="Y958" i="3"/>
  <c r="Z958" i="3" l="1"/>
  <c r="AC958" i="3"/>
  <c r="AB958" i="3" s="1"/>
  <c r="AC959" i="3"/>
  <c r="AB959" i="3" s="1"/>
  <c r="X960" i="3"/>
  <c r="AA959" i="3"/>
  <c r="Y959" i="3"/>
  <c r="Z959" i="3" l="1"/>
  <c r="X961" i="3"/>
  <c r="AA960" i="3"/>
  <c r="Y960" i="3"/>
  <c r="AC960" i="3" l="1"/>
  <c r="AB960" i="3" s="1"/>
  <c r="Z960" i="3"/>
  <c r="X962" i="3"/>
  <c r="AA961" i="3"/>
  <c r="Y961" i="3"/>
  <c r="AC961" i="3" l="1"/>
  <c r="AB961" i="3" s="1"/>
  <c r="Z961" i="3"/>
  <c r="X963" i="3"/>
  <c r="AA962" i="3"/>
  <c r="Y962" i="3"/>
  <c r="Z962" i="3" s="1"/>
  <c r="AC962" i="3" l="1"/>
  <c r="AB962" i="3" s="1"/>
  <c r="AC963" i="3"/>
  <c r="AB963" i="3" s="1"/>
  <c r="X964" i="3"/>
  <c r="AA963" i="3"/>
  <c r="Y963" i="3"/>
  <c r="Z963" i="3" l="1"/>
  <c r="AB964" i="3"/>
  <c r="AC964" i="3"/>
  <c r="X965" i="3"/>
  <c r="AA964" i="3"/>
  <c r="Y964" i="3"/>
  <c r="Z964" i="3" l="1"/>
  <c r="AC965" i="3"/>
  <c r="AB965" i="3"/>
  <c r="X966" i="3"/>
  <c r="AA965" i="3"/>
  <c r="Y965" i="3"/>
  <c r="Z965" i="3" l="1"/>
  <c r="X967" i="3"/>
  <c r="AA966" i="3"/>
  <c r="Y966" i="3"/>
  <c r="Z966" i="3" s="1"/>
  <c r="AC966" i="3" l="1"/>
  <c r="AB966" i="3" s="1"/>
  <c r="X968" i="3"/>
  <c r="AA967" i="3"/>
  <c r="Y967" i="3"/>
  <c r="Z967" i="3" s="1"/>
  <c r="AC967" i="3" l="1"/>
  <c r="AB967" i="3" s="1"/>
  <c r="X969" i="3"/>
  <c r="AA968" i="3"/>
  <c r="Y968" i="3"/>
  <c r="AC968" i="3" l="1"/>
  <c r="AB968" i="3" s="1"/>
  <c r="Z968" i="3"/>
  <c r="AC969" i="3"/>
  <c r="AB969" i="3" s="1"/>
  <c r="X970" i="3"/>
  <c r="AA969" i="3"/>
  <c r="Y969" i="3"/>
  <c r="Z969" i="3" s="1"/>
  <c r="X971" i="3" l="1"/>
  <c r="AA970" i="3"/>
  <c r="Y970" i="3"/>
  <c r="Z970" i="3" s="1"/>
  <c r="AC970" i="3" l="1"/>
  <c r="AB970" i="3" s="1"/>
  <c r="AC971" i="3"/>
  <c r="AB971" i="3" s="1"/>
  <c r="X972" i="3"/>
  <c r="AA971" i="3"/>
  <c r="Y971" i="3"/>
  <c r="Z971" i="3" s="1"/>
  <c r="X973" i="3" l="1"/>
  <c r="AA972" i="3"/>
  <c r="Y972" i="3"/>
  <c r="Z972" i="3" l="1"/>
  <c r="AC972" i="3"/>
  <c r="AB972" i="3" s="1"/>
  <c r="X974" i="3"/>
  <c r="AA973" i="3"/>
  <c r="Y973" i="3"/>
  <c r="Z973" i="3" s="1"/>
  <c r="AC973" i="3" l="1"/>
  <c r="AB973" i="3" s="1"/>
  <c r="AC974" i="3"/>
  <c r="AB974" i="3"/>
  <c r="X975" i="3"/>
  <c r="AA974" i="3"/>
  <c r="Y974" i="3"/>
  <c r="Z974" i="3" l="1"/>
  <c r="AC975" i="3"/>
  <c r="AB975" i="3"/>
  <c r="X976" i="3"/>
  <c r="AA975" i="3"/>
  <c r="Y975" i="3"/>
  <c r="Z975" i="3" s="1"/>
  <c r="X977" i="3" l="1"/>
  <c r="AA976" i="3"/>
  <c r="Y976" i="3"/>
  <c r="AC976" i="3" l="1"/>
  <c r="AB976" i="3" s="1"/>
  <c r="Z976" i="3"/>
  <c r="AC977" i="3"/>
  <c r="AB977" i="3" s="1"/>
  <c r="X978" i="3"/>
  <c r="AA977" i="3"/>
  <c r="Y977" i="3"/>
  <c r="Z977" i="3" l="1"/>
  <c r="AC978" i="3"/>
  <c r="AB978" i="3"/>
  <c r="X979" i="3"/>
  <c r="AA978" i="3"/>
  <c r="Y978" i="3"/>
  <c r="Z978" i="3" l="1"/>
  <c r="X980" i="3"/>
  <c r="AA979" i="3"/>
  <c r="Y979" i="3"/>
  <c r="AC979" i="3" l="1"/>
  <c r="AB979" i="3" s="1"/>
  <c r="Z979" i="3"/>
  <c r="X981" i="3"/>
  <c r="AA980" i="3"/>
  <c r="Y980" i="3"/>
  <c r="AC980" i="3" l="1"/>
  <c r="AB980" i="3" s="1"/>
  <c r="Z980" i="3"/>
  <c r="X982" i="3"/>
  <c r="AA981" i="3"/>
  <c r="Y981" i="3"/>
  <c r="Z981" i="3" s="1"/>
  <c r="AC981" i="3" l="1"/>
  <c r="AB981" i="3" s="1"/>
  <c r="X983" i="3"/>
  <c r="AA982" i="3"/>
  <c r="Y982" i="3"/>
  <c r="Z982" i="3" l="1"/>
  <c r="AC982" i="3"/>
  <c r="AB982" i="3" s="1"/>
  <c r="X984" i="3"/>
  <c r="AA983" i="3"/>
  <c r="Y983" i="3"/>
  <c r="Z983" i="3" s="1"/>
  <c r="AC983" i="3" l="1"/>
  <c r="AB983" i="3" s="1"/>
  <c r="X985" i="3"/>
  <c r="AA984" i="3"/>
  <c r="Y984" i="3"/>
  <c r="Z984" i="3" l="1"/>
  <c r="AC984" i="3"/>
  <c r="AB984" i="3" s="1"/>
  <c r="X986" i="3"/>
  <c r="AA985" i="3"/>
  <c r="Y985" i="3"/>
  <c r="Z985" i="3" l="1"/>
  <c r="AC985" i="3"/>
  <c r="AB985" i="3" s="1"/>
  <c r="AC986" i="3"/>
  <c r="AB986" i="3"/>
  <c r="X987" i="3"/>
  <c r="AA986" i="3"/>
  <c r="Y986" i="3"/>
  <c r="Z986" i="3" l="1"/>
  <c r="X988" i="3"/>
  <c r="AA987" i="3"/>
  <c r="Y987" i="3"/>
  <c r="AC987" i="3" l="1"/>
  <c r="AB987" i="3" s="1"/>
  <c r="Z987" i="3"/>
  <c r="X989" i="3"/>
  <c r="AA988" i="3"/>
  <c r="Y988" i="3"/>
  <c r="Z988" i="3" l="1"/>
  <c r="AC988" i="3"/>
  <c r="AB988" i="3" s="1"/>
  <c r="AC989" i="3"/>
  <c r="AB989" i="3"/>
  <c r="X990" i="3"/>
  <c r="AA989" i="3"/>
  <c r="Y989" i="3"/>
  <c r="Z989" i="3" l="1"/>
  <c r="X991" i="3"/>
  <c r="AA990" i="3"/>
  <c r="Y990" i="3"/>
  <c r="Z990" i="3" l="1"/>
  <c r="AC990" i="3"/>
  <c r="AB990" i="3" s="1"/>
  <c r="X992" i="3"/>
  <c r="AA991" i="3"/>
  <c r="Y991" i="3"/>
  <c r="Z991" i="3" l="1"/>
  <c r="AC991" i="3"/>
  <c r="AB991" i="3" s="1"/>
  <c r="X993" i="3"/>
  <c r="AA992" i="3"/>
  <c r="Y992" i="3"/>
  <c r="Z992" i="3" l="1"/>
  <c r="AC992" i="3"/>
  <c r="AB992" i="3" s="1"/>
  <c r="AC993" i="3"/>
  <c r="AB993" i="3" s="1"/>
  <c r="X994" i="3"/>
  <c r="AA993" i="3"/>
  <c r="Y993" i="3"/>
  <c r="Z993" i="3" l="1"/>
  <c r="X995" i="3"/>
  <c r="AA994" i="3"/>
  <c r="Y994" i="3"/>
  <c r="Z994" i="3" l="1"/>
  <c r="AC994" i="3"/>
  <c r="AB994" i="3" s="1"/>
  <c r="AC995" i="3"/>
  <c r="AB995" i="3" s="1"/>
  <c r="X996" i="3"/>
  <c r="AA995" i="3"/>
  <c r="Y995" i="3"/>
  <c r="Z995" i="3" l="1"/>
  <c r="X997" i="3"/>
  <c r="AA996" i="3"/>
  <c r="Y996" i="3"/>
  <c r="Z996" i="3" l="1"/>
  <c r="AC996" i="3"/>
  <c r="AB996" i="3" s="1"/>
  <c r="X998" i="3"/>
  <c r="AA997" i="3"/>
  <c r="Y997" i="3"/>
  <c r="Z997" i="3" s="1"/>
  <c r="AC997" i="3" l="1"/>
  <c r="AB997" i="3" s="1"/>
  <c r="AC998" i="3"/>
  <c r="AB998" i="3" s="1"/>
  <c r="X999" i="3"/>
  <c r="AA998" i="3"/>
  <c r="Y998" i="3"/>
  <c r="Z998" i="3" s="1"/>
  <c r="X1000" i="3" l="1"/>
  <c r="AA999" i="3"/>
  <c r="Y999" i="3"/>
  <c r="AC999" i="3" l="1"/>
  <c r="AB999" i="3" s="1"/>
  <c r="Z999" i="3"/>
  <c r="X1001" i="3"/>
  <c r="AA1000" i="3"/>
  <c r="Y1000" i="3"/>
  <c r="Z1000" i="3" s="1"/>
  <c r="AC1000" i="3" l="1"/>
  <c r="AB1000" i="3" s="1"/>
  <c r="X1002" i="3"/>
  <c r="AA1001" i="3"/>
  <c r="Y1001" i="3"/>
  <c r="Z1001" i="3" s="1"/>
  <c r="AC1001" i="3" l="1"/>
  <c r="AB1001" i="3" s="1"/>
  <c r="AC1002" i="3"/>
  <c r="AB1002" i="3" s="1"/>
  <c r="X1003" i="3"/>
  <c r="AA1002" i="3"/>
  <c r="Y1002" i="3"/>
  <c r="Z1002" i="3" s="1"/>
  <c r="X1004" i="3" l="1"/>
  <c r="AA1003" i="3"/>
  <c r="Y1003" i="3"/>
  <c r="Z1003" i="3" l="1"/>
  <c r="AC1003" i="3"/>
  <c r="AB1003" i="3" s="1"/>
  <c r="AC1004" i="3"/>
  <c r="AB1004" i="3" s="1"/>
  <c r="X1005" i="3"/>
  <c r="AA1004" i="3"/>
  <c r="Y1004" i="3"/>
  <c r="Z1004" i="3" s="1"/>
  <c r="X1006" i="3" l="1"/>
  <c r="AA1005" i="3"/>
  <c r="Y1005" i="3"/>
  <c r="Z1005" i="3" s="1"/>
  <c r="AC1005" i="3" l="1"/>
  <c r="AB1005" i="3" s="1"/>
  <c r="X1007" i="3"/>
  <c r="AA1006" i="3"/>
  <c r="Y1006" i="3"/>
  <c r="Z1006" i="3" s="1"/>
  <c r="AC1006" i="3" l="1"/>
  <c r="AB1006" i="3" s="1"/>
  <c r="AC1007" i="3"/>
  <c r="AB1007" i="3"/>
  <c r="X1008" i="3"/>
  <c r="AA1007" i="3"/>
  <c r="Y1007" i="3"/>
  <c r="Z1007" i="3" l="1"/>
  <c r="AC1008" i="3"/>
  <c r="AB1008" i="3" s="1"/>
  <c r="X1009" i="3"/>
  <c r="AA1008" i="3"/>
  <c r="Y1008" i="3"/>
  <c r="Z1008" i="3" s="1"/>
  <c r="X1010" i="3" l="1"/>
  <c r="AA1009" i="3"/>
  <c r="Y1009" i="3"/>
  <c r="AC1009" i="3" l="1"/>
  <c r="AB1009" i="3" s="1"/>
  <c r="Z1009" i="3"/>
  <c r="X1011" i="3"/>
  <c r="AA1010" i="3"/>
  <c r="Y1010" i="3"/>
  <c r="Z1010" i="3" l="1"/>
  <c r="AC1010" i="3"/>
  <c r="AB1010" i="3" s="1"/>
  <c r="X1012" i="3"/>
  <c r="AA1011" i="3"/>
  <c r="Y1011" i="3"/>
  <c r="Z1011" i="3" l="1"/>
  <c r="AC1011" i="3"/>
  <c r="AB1011" i="3" s="1"/>
  <c r="X1013" i="3"/>
  <c r="AA1012" i="3"/>
  <c r="Y1012" i="3"/>
  <c r="Z1012" i="3" l="1"/>
  <c r="AC1012" i="3"/>
  <c r="AB1012" i="3" s="1"/>
  <c r="X1014" i="3"/>
  <c r="AA1013" i="3"/>
  <c r="Y1013" i="3"/>
  <c r="Z1013" i="3" l="1"/>
  <c r="AC1013" i="3"/>
  <c r="AB1013" i="3" s="1"/>
  <c r="AC1014" i="3"/>
  <c r="AB1014" i="3"/>
  <c r="X1015" i="3"/>
  <c r="AA1014" i="3"/>
  <c r="Y1014" i="3"/>
  <c r="Z1014" i="3" l="1"/>
  <c r="AC1015" i="3"/>
  <c r="AB1015" i="3" s="1"/>
  <c r="X1016" i="3"/>
  <c r="AA1015" i="3"/>
  <c r="Y1015" i="3"/>
  <c r="Z1015" i="3" l="1"/>
  <c r="X1017" i="3"/>
  <c r="AA1016" i="3"/>
  <c r="Y1016" i="3"/>
  <c r="Z1016" i="3" l="1"/>
  <c r="AC1016" i="3"/>
  <c r="AB1016" i="3" s="1"/>
  <c r="X1018" i="3"/>
  <c r="AA1017" i="3"/>
  <c r="Y1017" i="3"/>
  <c r="Z1017" i="3" l="1"/>
  <c r="AC1017" i="3"/>
  <c r="AB1017" i="3" s="1"/>
  <c r="X1019" i="3"/>
  <c r="AA1018" i="3"/>
  <c r="Y1018" i="3"/>
  <c r="Z1018" i="3" l="1"/>
  <c r="AC1018" i="3"/>
  <c r="AB1018" i="3" s="1"/>
  <c r="X1020" i="3"/>
  <c r="AA1019" i="3"/>
  <c r="Y1019" i="3"/>
  <c r="Z1019" i="3" l="1"/>
  <c r="AC1019" i="3"/>
  <c r="AB1019" i="3" s="1"/>
  <c r="X1021" i="3"/>
  <c r="AA1020" i="3"/>
  <c r="Y1020" i="3"/>
  <c r="Z1020" i="3" l="1"/>
  <c r="AC1020" i="3"/>
  <c r="AB1020" i="3" s="1"/>
  <c r="X1022" i="3"/>
  <c r="AA1021" i="3"/>
  <c r="Y1021" i="3"/>
  <c r="Z1021" i="3" l="1"/>
  <c r="AC1021" i="3"/>
  <c r="AB1021" i="3" s="1"/>
  <c r="X1023" i="3"/>
  <c r="AA1022" i="3"/>
  <c r="Y1022" i="3"/>
  <c r="AC1022" i="3" l="1"/>
  <c r="AB1022" i="3" s="1"/>
  <c r="Z1022" i="3"/>
  <c r="X1024" i="3"/>
  <c r="AA1023" i="3"/>
  <c r="Y1023" i="3"/>
  <c r="Z1023" i="3" s="1"/>
  <c r="AC1023" i="3" l="1"/>
  <c r="AB1023" i="3" s="1"/>
  <c r="AC1024" i="3"/>
  <c r="AB1024" i="3" s="1"/>
  <c r="X1025" i="3"/>
  <c r="AA1024" i="3"/>
  <c r="Y1024" i="3"/>
  <c r="Z1024" i="3" l="1"/>
  <c r="X1026" i="3"/>
  <c r="AA1025" i="3"/>
  <c r="Y1025" i="3"/>
  <c r="Z1025" i="3" l="1"/>
  <c r="AC1025" i="3"/>
  <c r="AB1025" i="3" s="1"/>
  <c r="AC1026" i="3"/>
  <c r="AB1026" i="3" s="1"/>
  <c r="X1027" i="3"/>
  <c r="AA1026" i="3"/>
  <c r="Y1026" i="3"/>
  <c r="Z1026" i="3" l="1"/>
  <c r="AC1027" i="3"/>
  <c r="AB1027" i="3" s="1"/>
  <c r="X1028" i="3"/>
  <c r="AA1027" i="3"/>
  <c r="Y1027" i="3"/>
  <c r="Z1027" i="3" l="1"/>
  <c r="X1029" i="3"/>
  <c r="AA1028" i="3"/>
  <c r="Y1028" i="3"/>
  <c r="Z1028" i="3" l="1"/>
  <c r="AC1028" i="3"/>
  <c r="AB1028" i="3" s="1"/>
  <c r="X1030" i="3"/>
  <c r="AA1029" i="3"/>
  <c r="Y1029" i="3"/>
  <c r="Z1029" i="3" l="1"/>
  <c r="AC1029" i="3"/>
  <c r="AB1029" i="3" s="1"/>
  <c r="AC1030" i="3"/>
  <c r="AB1030" i="3" s="1"/>
  <c r="X1031" i="3"/>
  <c r="AA1030" i="3"/>
  <c r="Y1030" i="3"/>
  <c r="Z1030" i="3" l="1"/>
  <c r="AC1031" i="3"/>
  <c r="AB1031" i="3" s="1"/>
  <c r="X1032" i="3"/>
  <c r="AA1031" i="3"/>
  <c r="Y1031" i="3"/>
  <c r="Z1031" i="3" l="1"/>
  <c r="X1033" i="3"/>
  <c r="AA1032" i="3"/>
  <c r="Y1032" i="3"/>
  <c r="Z1032" i="3" l="1"/>
  <c r="AC1032" i="3"/>
  <c r="AB1032" i="3" s="1"/>
  <c r="AB1033" i="3"/>
  <c r="AC1033" i="3"/>
  <c r="X1034" i="3"/>
  <c r="AA1033" i="3"/>
  <c r="Y1033" i="3"/>
  <c r="Z1033" i="3" l="1"/>
  <c r="AC1034" i="3"/>
  <c r="AB1034" i="3"/>
  <c r="X1035" i="3"/>
  <c r="AA1034" i="3"/>
  <c r="Y1034" i="3"/>
  <c r="Z1034" i="3" l="1"/>
  <c r="X1036" i="3"/>
  <c r="AA1035" i="3"/>
  <c r="Y1035" i="3"/>
  <c r="AC1035" i="3" l="1"/>
  <c r="AB1035" i="3" s="1"/>
  <c r="Z1035" i="3"/>
  <c r="X1037" i="3"/>
  <c r="AA1036" i="3"/>
  <c r="Y1036" i="3"/>
  <c r="Z1036" i="3" s="1"/>
  <c r="AC1036" i="3" l="1"/>
  <c r="AB1036" i="3" s="1"/>
  <c r="AC1037" i="3"/>
  <c r="AB1037" i="3"/>
  <c r="X1038" i="3"/>
  <c r="AA1037" i="3"/>
  <c r="Y1037" i="3"/>
  <c r="Z1037" i="3" l="1"/>
  <c r="AC1038" i="3"/>
  <c r="AB1038" i="3" s="1"/>
  <c r="X1039" i="3"/>
  <c r="AA1038" i="3"/>
  <c r="Y1038" i="3"/>
  <c r="Z1038" i="3" l="1"/>
  <c r="AC1039" i="3"/>
  <c r="AB1039" i="3" s="1"/>
  <c r="X1040" i="3"/>
  <c r="AA1039" i="3"/>
  <c r="Y1039" i="3"/>
  <c r="Z1039" i="3" l="1"/>
  <c r="X1041" i="3"/>
  <c r="AA1040" i="3"/>
  <c r="Y1040" i="3"/>
  <c r="Z1040" i="3" l="1"/>
  <c r="AC1040" i="3"/>
  <c r="AB1040" i="3" s="1"/>
  <c r="AC1041" i="3"/>
  <c r="AB1041" i="3"/>
  <c r="X1042" i="3"/>
  <c r="AA1041" i="3"/>
  <c r="Y1041" i="3"/>
  <c r="Z1041" i="3" l="1"/>
  <c r="AC1042" i="3"/>
  <c r="AB1042" i="3" s="1"/>
  <c r="X1043" i="3"/>
  <c r="AA1042" i="3"/>
  <c r="Y1042" i="3"/>
  <c r="Z1042" i="3" l="1"/>
  <c r="X1044" i="3"/>
  <c r="AA1043" i="3"/>
  <c r="Y1043" i="3"/>
  <c r="AC1043" i="3" l="1"/>
  <c r="AB1043" i="3" s="1"/>
  <c r="Z1043" i="3"/>
  <c r="AC1044" i="3"/>
  <c r="AB1044" i="3" s="1"/>
  <c r="X1045" i="3"/>
  <c r="AA1044" i="3"/>
  <c r="Y1044" i="3"/>
  <c r="Z1044" i="3" s="1"/>
  <c r="X1046" i="3" l="1"/>
  <c r="AA1045" i="3"/>
  <c r="Y1045" i="3"/>
  <c r="Z1045" i="3" l="1"/>
  <c r="AC1045" i="3"/>
  <c r="AB1045" i="3" s="1"/>
  <c r="X1047" i="3"/>
  <c r="AA1046" i="3"/>
  <c r="Y1046" i="3"/>
  <c r="Z1046" i="3" s="1"/>
  <c r="AC1046" i="3" l="1"/>
  <c r="AB1046" i="3" s="1"/>
  <c r="AC1047" i="3"/>
  <c r="AB1047" i="3"/>
  <c r="X1048" i="3"/>
  <c r="AA1047" i="3"/>
  <c r="Y1047" i="3"/>
  <c r="Z1047" i="3" l="1"/>
  <c r="AC1048" i="3"/>
  <c r="AB1048" i="3" s="1"/>
  <c r="X1049" i="3"/>
  <c r="AA1048" i="3"/>
  <c r="Y1048" i="3"/>
  <c r="Z1048" i="3" l="1"/>
  <c r="AC1049" i="3"/>
  <c r="AB1049" i="3"/>
  <c r="X1050" i="3"/>
  <c r="AA1049" i="3"/>
  <c r="Y1049" i="3"/>
  <c r="Z1049" i="3" l="1"/>
  <c r="X1051" i="3"/>
  <c r="AA1050" i="3"/>
  <c r="Y1050" i="3"/>
  <c r="Z1050" i="3" l="1"/>
  <c r="AC1050" i="3"/>
  <c r="AB1050" i="3" s="1"/>
  <c r="X1052" i="3"/>
  <c r="AA1051" i="3"/>
  <c r="Y1051" i="3"/>
  <c r="Z1051" i="3" s="1"/>
  <c r="AC1051" i="3" l="1"/>
  <c r="AB1051" i="3" s="1"/>
  <c r="AC1052" i="3"/>
  <c r="AB1052" i="3" s="1"/>
  <c r="X1053" i="3"/>
  <c r="AA1052" i="3"/>
  <c r="Y1052" i="3"/>
  <c r="Z1052" i="3" s="1"/>
  <c r="X1054" i="3" l="1"/>
  <c r="AA1053" i="3"/>
  <c r="Y1053" i="3"/>
  <c r="AC1053" i="3" l="1"/>
  <c r="AB1053" i="3" s="1"/>
  <c r="Z1053" i="3"/>
  <c r="X1055" i="3"/>
  <c r="AA1054" i="3"/>
  <c r="Y1054" i="3"/>
  <c r="Z1054" i="3" s="1"/>
  <c r="AC1054" i="3" l="1"/>
  <c r="AB1054" i="3" s="1"/>
  <c r="X1056" i="3"/>
  <c r="AA1055" i="3"/>
  <c r="Y1055" i="3"/>
  <c r="AC1055" i="3" l="1"/>
  <c r="AB1055" i="3" s="1"/>
  <c r="Z1055" i="3"/>
  <c r="X1057" i="3"/>
  <c r="AA1056" i="3"/>
  <c r="Y1056" i="3"/>
  <c r="Z1056" i="3" s="1"/>
  <c r="AC1056" i="3" l="1"/>
  <c r="AB1056" i="3" s="1"/>
  <c r="AB1057" i="3"/>
  <c r="AC1057" i="3"/>
  <c r="X1058" i="3"/>
  <c r="AA1057" i="3"/>
  <c r="Y1057" i="3"/>
  <c r="Z1057" i="3" l="1"/>
  <c r="AC1058" i="3"/>
  <c r="AB1058" i="3" s="1"/>
  <c r="X1059" i="3"/>
  <c r="AA1058" i="3"/>
  <c r="Y1058" i="3"/>
  <c r="Z1058" i="3" l="1"/>
  <c r="X1060" i="3"/>
  <c r="AA1059" i="3"/>
  <c r="Y1059" i="3"/>
  <c r="AC1059" i="3" l="1"/>
  <c r="AB1059" i="3" s="1"/>
  <c r="Z1059" i="3"/>
  <c r="X1061" i="3"/>
  <c r="AA1060" i="3"/>
  <c r="Y1060" i="3"/>
  <c r="Z1060" i="3" s="1"/>
  <c r="AC1060" i="3" l="1"/>
  <c r="AB1060" i="3" s="1"/>
  <c r="X1062" i="3"/>
  <c r="AA1061" i="3"/>
  <c r="Y1061" i="3"/>
  <c r="Z1061" i="3" s="1"/>
  <c r="AC1061" i="3" l="1"/>
  <c r="AB1061" i="3" s="1"/>
  <c r="X1063" i="3"/>
  <c r="AA1062" i="3"/>
  <c r="Y1062" i="3"/>
  <c r="Z1062" i="3" l="1"/>
  <c r="AC1062" i="3"/>
  <c r="AB1062" i="3" s="1"/>
  <c r="AB1063" i="3"/>
  <c r="AC1063" i="3"/>
  <c r="X1064" i="3"/>
  <c r="AA1063" i="3"/>
  <c r="Y1063" i="3"/>
  <c r="Z1063" i="3" s="1"/>
  <c r="AC1064" i="3" l="1"/>
  <c r="AB1064" i="3"/>
  <c r="X1065" i="3"/>
  <c r="AA1064" i="3"/>
  <c r="Y1064" i="3"/>
  <c r="Z1064" i="3" l="1"/>
  <c r="X1066" i="3"/>
  <c r="AA1065" i="3"/>
  <c r="Y1065" i="3"/>
  <c r="Z1065" i="3" l="1"/>
  <c r="AC1065" i="3"/>
  <c r="AB1065" i="3" s="1"/>
  <c r="AC1066" i="3"/>
  <c r="AB1066" i="3" s="1"/>
  <c r="X1067" i="3"/>
  <c r="AA1066" i="3"/>
  <c r="Y1066" i="3"/>
  <c r="Z1066" i="3" l="1"/>
  <c r="X1068" i="3"/>
  <c r="AA1067" i="3"/>
  <c r="Y1067" i="3"/>
  <c r="Z1067" i="3" l="1"/>
  <c r="AC1067" i="3"/>
  <c r="AB1067" i="3" s="1"/>
  <c r="AC1068" i="3"/>
  <c r="AB1068" i="3" s="1"/>
  <c r="X1069" i="3"/>
  <c r="AA1068" i="3"/>
  <c r="Y1068" i="3"/>
  <c r="Z1068" i="3" l="1"/>
  <c r="AC1069" i="3"/>
  <c r="AB1069" i="3" s="1"/>
  <c r="X1070" i="3"/>
  <c r="AA1069" i="3"/>
  <c r="Y1069" i="3"/>
  <c r="Z1069" i="3" s="1"/>
  <c r="X1071" i="3" l="1"/>
  <c r="AA1070" i="3"/>
  <c r="Y1070" i="3"/>
  <c r="AC1070" i="3" l="1"/>
  <c r="AB1070" i="3" s="1"/>
  <c r="Z1070" i="3"/>
  <c r="X1072" i="3"/>
  <c r="AA1071" i="3"/>
  <c r="Y1071" i="3"/>
  <c r="Z1071" i="3" s="1"/>
  <c r="AC1071" i="3" l="1"/>
  <c r="AB1071" i="3" s="1"/>
  <c r="X1073" i="3"/>
  <c r="AA1072" i="3"/>
  <c r="Y1072" i="3"/>
  <c r="AC1072" i="3" l="1"/>
  <c r="AB1072" i="3" s="1"/>
  <c r="Z1072" i="3"/>
  <c r="X1074" i="3"/>
  <c r="AA1073" i="3"/>
  <c r="Y1073" i="3"/>
  <c r="Z1073" i="3" s="1"/>
  <c r="AC1073" i="3" l="1"/>
  <c r="AB1073" i="3" s="1"/>
  <c r="X1075" i="3"/>
  <c r="AA1074" i="3"/>
  <c r="Y1074" i="3"/>
  <c r="AC1074" i="3" l="1"/>
  <c r="AB1074" i="3" s="1"/>
  <c r="Z1074" i="3"/>
  <c r="X1076" i="3"/>
  <c r="AA1075" i="3"/>
  <c r="Y1075" i="3"/>
  <c r="Z1075" i="3" l="1"/>
  <c r="AC1075" i="3"/>
  <c r="AB1075" i="3" s="1"/>
  <c r="X1077" i="3"/>
  <c r="AA1076" i="3"/>
  <c r="Y1076" i="3"/>
  <c r="Z1076" i="3" l="1"/>
  <c r="AC1076" i="3"/>
  <c r="AB1076" i="3" s="1"/>
  <c r="AC1077" i="3"/>
  <c r="AB1077" i="3" s="1"/>
  <c r="X1078" i="3"/>
  <c r="AA1077" i="3"/>
  <c r="Y1077" i="3"/>
  <c r="Z1077" i="3" l="1"/>
  <c r="AC1078" i="3"/>
  <c r="AB1078" i="3" s="1"/>
  <c r="X1079" i="3"/>
  <c r="AA1078" i="3"/>
  <c r="Y1078" i="3"/>
  <c r="Z1078" i="3" l="1"/>
  <c r="X1080" i="3"/>
  <c r="AA1079" i="3"/>
  <c r="Y1079" i="3"/>
  <c r="Z1079" i="3" l="1"/>
  <c r="AC1079" i="3"/>
  <c r="AB1079" i="3" s="1"/>
  <c r="AC1080" i="3"/>
  <c r="AB1080" i="3" s="1"/>
  <c r="X1081" i="3"/>
  <c r="AA1080" i="3"/>
  <c r="Y1080" i="3"/>
  <c r="Z1080" i="3" l="1"/>
  <c r="X1082" i="3"/>
  <c r="AA1081" i="3"/>
  <c r="Y1081" i="3"/>
  <c r="Z1081" i="3" l="1"/>
  <c r="AC1081" i="3"/>
  <c r="AB1081" i="3" s="1"/>
  <c r="AC1082" i="3"/>
  <c r="AB1082" i="3"/>
  <c r="X1083" i="3"/>
  <c r="AA1082" i="3"/>
  <c r="Y1082" i="3"/>
  <c r="Z1082" i="3" l="1"/>
  <c r="AC1083" i="3"/>
  <c r="AB1083" i="3" s="1"/>
  <c r="X1084" i="3"/>
  <c r="AA1083" i="3"/>
  <c r="Y1083" i="3"/>
  <c r="Z1083" i="3" l="1"/>
  <c r="AC1084" i="3"/>
  <c r="AB1084" i="3" s="1"/>
  <c r="X1085" i="3"/>
  <c r="AA1084" i="3"/>
  <c r="Y1084" i="3"/>
  <c r="Z1084" i="3" l="1"/>
  <c r="X1086" i="3"/>
  <c r="AA1085" i="3"/>
  <c r="Y1085" i="3"/>
  <c r="AC1085" i="3" l="1"/>
  <c r="AB1085" i="3" s="1"/>
  <c r="Z1085" i="3"/>
  <c r="X1087" i="3"/>
  <c r="AA1086" i="3"/>
  <c r="Y1086" i="3"/>
  <c r="Z1086" i="3" s="1"/>
  <c r="AC1086" i="3" l="1"/>
  <c r="AB1086" i="3" s="1"/>
  <c r="AC1087" i="3"/>
  <c r="AB1087" i="3" s="1"/>
  <c r="X1088" i="3"/>
  <c r="AA1087" i="3"/>
  <c r="Y1087" i="3"/>
  <c r="Z1087" i="3" l="1"/>
  <c r="X1089" i="3"/>
  <c r="AA1088" i="3"/>
  <c r="Y1088" i="3"/>
  <c r="Z1088" i="3" l="1"/>
  <c r="AC1088" i="3"/>
  <c r="AB1088" i="3" s="1"/>
  <c r="AC1089" i="3"/>
  <c r="AB1089" i="3"/>
  <c r="X1090" i="3"/>
  <c r="AA1089" i="3"/>
  <c r="Y1089" i="3"/>
  <c r="Z1089" i="3" l="1"/>
  <c r="AC1090" i="3"/>
  <c r="AB1090" i="3" s="1"/>
  <c r="X1091" i="3"/>
  <c r="AA1090" i="3"/>
  <c r="Y1090" i="3"/>
  <c r="Z1090" i="3" l="1"/>
  <c r="X1092" i="3"/>
  <c r="AA1091" i="3"/>
  <c r="Y1091" i="3"/>
  <c r="AC1091" i="3" l="1"/>
  <c r="AB1091" i="3" s="1"/>
  <c r="Z1091" i="3"/>
  <c r="AC1092" i="3"/>
  <c r="AB1092" i="3"/>
  <c r="X1093" i="3"/>
  <c r="AA1092" i="3"/>
  <c r="Y1092" i="3"/>
  <c r="Z1092" i="3" l="1"/>
  <c r="X1094" i="3"/>
  <c r="AA1093" i="3"/>
  <c r="Y1093" i="3"/>
  <c r="AC1093" i="3" l="1"/>
  <c r="AB1093" i="3" s="1"/>
  <c r="Z1093" i="3"/>
  <c r="AC1094" i="3"/>
  <c r="AB1094" i="3" s="1"/>
  <c r="X1095" i="3"/>
  <c r="AA1094" i="3"/>
  <c r="Y1094" i="3"/>
  <c r="Z1094" i="3" l="1"/>
  <c r="AC1095" i="3"/>
  <c r="AB1095" i="3" s="1"/>
  <c r="X1096" i="3"/>
  <c r="AA1095" i="3"/>
  <c r="Y1095" i="3"/>
  <c r="Z1095" i="3" s="1"/>
  <c r="AC1096" i="3" l="1"/>
  <c r="AB1096" i="3" s="1"/>
  <c r="X1097" i="3"/>
  <c r="AA1096" i="3"/>
  <c r="Y1096" i="3"/>
  <c r="Z1096" i="3" l="1"/>
  <c r="AC1097" i="3"/>
  <c r="AB1097" i="3"/>
  <c r="X1098" i="3"/>
  <c r="AA1097" i="3"/>
  <c r="Y1097" i="3"/>
  <c r="Z1097" i="3" l="1"/>
  <c r="AC1098" i="3"/>
  <c r="AB1098" i="3" s="1"/>
  <c r="X1099" i="3"/>
  <c r="AA1098" i="3"/>
  <c r="Y1098" i="3"/>
  <c r="Z1098" i="3" s="1"/>
  <c r="X1100" i="3" l="1"/>
  <c r="AA1099" i="3"/>
  <c r="Y1099" i="3"/>
  <c r="AC1099" i="3" l="1"/>
  <c r="AB1099" i="3" s="1"/>
  <c r="Z1099" i="3"/>
  <c r="X1101" i="3"/>
  <c r="AA1100" i="3"/>
  <c r="Y1100" i="3"/>
  <c r="Z1100" i="3" s="1"/>
  <c r="AC1100" i="3" l="1"/>
  <c r="AB1100" i="3" s="1"/>
  <c r="AC1101" i="3"/>
  <c r="AB1101" i="3"/>
  <c r="X1102" i="3"/>
  <c r="AA1101" i="3"/>
  <c r="Y1101" i="3"/>
  <c r="Z1101" i="3" l="1"/>
  <c r="AC1102" i="3"/>
  <c r="AB1102" i="3" s="1"/>
  <c r="X1103" i="3"/>
  <c r="AA1102" i="3"/>
  <c r="Y1102" i="3"/>
  <c r="Z1102" i="3" l="1"/>
  <c r="X1104" i="3"/>
  <c r="AA1103" i="3"/>
  <c r="Y1103" i="3"/>
  <c r="AC1103" i="3" l="1"/>
  <c r="AB1103" i="3" s="1"/>
  <c r="Z1103" i="3"/>
  <c r="AC1104" i="3"/>
  <c r="AB1104" i="3" s="1"/>
  <c r="X1105" i="3"/>
  <c r="AA1104" i="3"/>
  <c r="Y1104" i="3"/>
  <c r="Z1104" i="3" s="1"/>
  <c r="AC1105" i="3" l="1"/>
  <c r="AB1105" i="3" s="1"/>
  <c r="X1106" i="3"/>
  <c r="AA1105" i="3"/>
  <c r="Y1105" i="3"/>
  <c r="Z1105" i="3" l="1"/>
  <c r="AC1106" i="3"/>
  <c r="AB1106" i="3"/>
  <c r="X1107" i="3"/>
  <c r="AA1106" i="3"/>
  <c r="Y1106" i="3"/>
  <c r="Z1106" i="3" l="1"/>
  <c r="AC1107" i="3"/>
  <c r="AB1107" i="3" s="1"/>
  <c r="X1108" i="3"/>
  <c r="AA1107" i="3"/>
  <c r="Y1107" i="3"/>
  <c r="Z1107" i="3" l="1"/>
  <c r="AC1108" i="3"/>
  <c r="AB1108" i="3" s="1"/>
  <c r="X1109" i="3"/>
  <c r="AA1108" i="3"/>
  <c r="Y1108" i="3"/>
  <c r="Z1108" i="3" l="1"/>
  <c r="AC1109" i="3"/>
  <c r="AB1109" i="3" s="1"/>
  <c r="X1110" i="3"/>
  <c r="AA1109" i="3"/>
  <c r="Y1109" i="3"/>
  <c r="Z1109" i="3" l="1"/>
  <c r="AC1110" i="3"/>
  <c r="AB1110" i="3"/>
  <c r="X1111" i="3"/>
  <c r="AA1110" i="3"/>
  <c r="Y1110" i="3"/>
  <c r="Z1110" i="3" l="1"/>
  <c r="X1112" i="3"/>
  <c r="AA1111" i="3"/>
  <c r="Y1111" i="3"/>
  <c r="Z1111" i="3" l="1"/>
  <c r="AC1111" i="3"/>
  <c r="AB1111" i="3" s="1"/>
  <c r="AC1112" i="3"/>
  <c r="AB1112" i="3"/>
  <c r="X1113" i="3"/>
  <c r="AA1112" i="3"/>
  <c r="Y1112" i="3"/>
  <c r="Z1112" i="3" l="1"/>
  <c r="AC1113" i="3"/>
  <c r="AB1113" i="3"/>
  <c r="X1114" i="3"/>
  <c r="AA1113" i="3"/>
  <c r="Y1113" i="3"/>
  <c r="Z1113" i="3" l="1"/>
  <c r="AC1114" i="3"/>
  <c r="AB1114" i="3" s="1"/>
  <c r="X1115" i="3"/>
  <c r="AA1114" i="3"/>
  <c r="Y1114" i="3"/>
  <c r="Z1114" i="3" l="1"/>
  <c r="AC1115" i="3"/>
  <c r="AB1115" i="3" s="1"/>
  <c r="X1116" i="3"/>
  <c r="AA1115" i="3"/>
  <c r="Y1115" i="3"/>
  <c r="Z1115" i="3" l="1"/>
  <c r="AC1116" i="3"/>
  <c r="AB1116" i="3"/>
  <c r="X1117" i="3"/>
  <c r="AA1116" i="3"/>
  <c r="Y1116" i="3"/>
  <c r="Z1116" i="3" l="1"/>
  <c r="X1118" i="3"/>
  <c r="AA1117" i="3"/>
  <c r="Y1117" i="3"/>
  <c r="Z1117" i="3" l="1"/>
  <c r="AC1117" i="3"/>
  <c r="AB1117" i="3" s="1"/>
  <c r="AC1118" i="3"/>
  <c r="AB1118" i="3" s="1"/>
  <c r="X1119" i="3"/>
  <c r="AA1118" i="3"/>
  <c r="Y1118" i="3"/>
  <c r="Z1118" i="3" l="1"/>
  <c r="AC1119" i="3"/>
  <c r="AB1119" i="3" s="1"/>
  <c r="X1120" i="3"/>
  <c r="AA1119" i="3"/>
  <c r="Y1119" i="3"/>
  <c r="Z1119" i="3" l="1"/>
  <c r="AB1120" i="3"/>
  <c r="AC1120" i="3"/>
  <c r="X1121" i="3"/>
  <c r="AA1120" i="3"/>
  <c r="Y1120" i="3"/>
  <c r="Z1120" i="3" l="1"/>
  <c r="X1122" i="3"/>
  <c r="AA1121" i="3"/>
  <c r="Y1121" i="3"/>
  <c r="AC1121" i="3" l="1"/>
  <c r="AB1121" i="3" s="1"/>
  <c r="Z1121" i="3"/>
  <c r="AC1122" i="3"/>
  <c r="AB1122" i="3"/>
  <c r="X1123" i="3"/>
  <c r="AA1122" i="3"/>
  <c r="Y1122" i="3"/>
  <c r="Z1122" i="3" l="1"/>
  <c r="AC1123" i="3"/>
  <c r="AB1123" i="3" s="1"/>
  <c r="X1124" i="3"/>
  <c r="AA1123" i="3"/>
  <c r="Y1123" i="3"/>
  <c r="Z1123" i="3" l="1"/>
  <c r="X1125" i="3"/>
  <c r="AA1124" i="3"/>
  <c r="Y1124" i="3"/>
  <c r="Z1124" i="3" l="1"/>
  <c r="AC1124" i="3"/>
  <c r="AB1124" i="3" s="1"/>
  <c r="AC1125" i="3"/>
  <c r="AB1125" i="3" s="1"/>
  <c r="X1126" i="3"/>
  <c r="AA1125" i="3"/>
  <c r="Y1125" i="3"/>
  <c r="Z1125" i="3" s="1"/>
  <c r="AC1126" i="3" l="1"/>
  <c r="AB1126" i="3" s="1"/>
  <c r="X1127" i="3"/>
  <c r="AA1126" i="3"/>
  <c r="Y1126" i="3"/>
  <c r="Z1126" i="3" l="1"/>
  <c r="AC1127" i="3"/>
  <c r="AB1127" i="3"/>
  <c r="X1128" i="3"/>
  <c r="AA1127" i="3"/>
  <c r="Y1127" i="3"/>
  <c r="Z1127" i="3" l="1"/>
  <c r="AC1128" i="3"/>
  <c r="AB1128" i="3"/>
  <c r="X1129" i="3"/>
  <c r="AA1128" i="3"/>
  <c r="Y1128" i="3"/>
  <c r="Z1128" i="3" l="1"/>
  <c r="AC1129" i="3"/>
  <c r="AB1129" i="3" s="1"/>
  <c r="X1130" i="3"/>
  <c r="AA1129" i="3"/>
  <c r="Y1129" i="3"/>
  <c r="Z1129" i="3" l="1"/>
  <c r="AC1130" i="3"/>
  <c r="AB1130" i="3"/>
  <c r="X1131" i="3"/>
  <c r="AA1130" i="3"/>
  <c r="Y1130" i="3"/>
  <c r="Z1130" i="3" l="1"/>
  <c r="AC1131" i="3"/>
  <c r="AB1131" i="3"/>
  <c r="X1132" i="3"/>
  <c r="AA1131" i="3"/>
  <c r="Y1131" i="3"/>
  <c r="Z1131" i="3" l="1"/>
  <c r="AC1132" i="3"/>
  <c r="AB1132" i="3" s="1"/>
  <c r="X1133" i="3"/>
  <c r="AA1132" i="3"/>
  <c r="Y1132" i="3"/>
  <c r="Z1132" i="3" l="1"/>
  <c r="AC1133" i="3"/>
  <c r="AB1133" i="3"/>
  <c r="X1134" i="3"/>
  <c r="AA1133" i="3"/>
  <c r="Y1133" i="3"/>
  <c r="Z1133" i="3" l="1"/>
  <c r="X1135" i="3"/>
  <c r="AA1134" i="3"/>
  <c r="Y1134" i="3"/>
  <c r="AC1134" i="3" l="1"/>
  <c r="AB1134" i="3" s="1"/>
  <c r="Z1134" i="3"/>
  <c r="X1136" i="3"/>
  <c r="AA1135" i="3"/>
  <c r="Y1135" i="3"/>
  <c r="Z1135" i="3" s="1"/>
  <c r="AC1135" i="3" l="1"/>
  <c r="AB1135" i="3" s="1"/>
  <c r="AC1136" i="3"/>
  <c r="AB1136" i="3"/>
  <c r="X1137" i="3"/>
  <c r="AA1136" i="3"/>
  <c r="Y1136" i="3"/>
  <c r="Z1136" i="3" l="1"/>
  <c r="X1138" i="3"/>
  <c r="AA1137" i="3"/>
  <c r="Y1137" i="3"/>
  <c r="Z1137" i="3" l="1"/>
  <c r="AC1137" i="3"/>
  <c r="AB1137" i="3" s="1"/>
  <c r="AB1138" i="3"/>
  <c r="AC1138" i="3"/>
  <c r="X1139" i="3"/>
  <c r="AA1138" i="3"/>
  <c r="Y1138" i="3"/>
  <c r="Z1138" i="3" l="1"/>
  <c r="AC1139" i="3"/>
  <c r="AB1139" i="3"/>
  <c r="X1140" i="3"/>
  <c r="AA1139" i="3"/>
  <c r="Y1139" i="3"/>
  <c r="Z1139" i="3" l="1"/>
  <c r="X1141" i="3"/>
  <c r="AA1140" i="3"/>
  <c r="Y1140" i="3"/>
  <c r="Z1140" i="3" s="1"/>
  <c r="AC1140" i="3" l="1"/>
  <c r="AB1140" i="3" s="1"/>
  <c r="X1142" i="3"/>
  <c r="AA1141" i="3"/>
  <c r="Y1141" i="3"/>
  <c r="AC1141" i="3" l="1"/>
  <c r="AB1141" i="3" s="1"/>
  <c r="Z1141" i="3"/>
  <c r="X1143" i="3"/>
  <c r="AA1142" i="3"/>
  <c r="Y1142" i="3"/>
  <c r="Z1142" i="3" s="1"/>
  <c r="AC1142" i="3" l="1"/>
  <c r="AB1142" i="3" s="1"/>
  <c r="AC1143" i="3"/>
  <c r="AB1143" i="3"/>
  <c r="X1144" i="3"/>
  <c r="AA1143" i="3"/>
  <c r="Y1143" i="3"/>
  <c r="Z1143" i="3" s="1"/>
  <c r="X1145" i="3" l="1"/>
  <c r="AA1144" i="3"/>
  <c r="Y1144" i="3"/>
  <c r="AC1144" i="3" l="1"/>
  <c r="AB1144" i="3" s="1"/>
  <c r="Z1144" i="3"/>
  <c r="L52" i="5" a="1"/>
  <c r="L52" i="5" s="1"/>
  <c r="L83" i="5" a="1"/>
  <c r="L83" i="5" s="1"/>
  <c r="AC1145" i="3"/>
  <c r="AB1145" i="3"/>
  <c r="AA1145" i="3"/>
  <c r="Y1145" i="3"/>
  <c r="L403" i="5" s="1" a="1"/>
  <c r="L403" i="5" s="1"/>
  <c r="L2006" i="5" a="1"/>
  <c r="L2006" i="5" s="1"/>
  <c r="N2006" i="5" s="1"/>
  <c r="L2002" i="5" a="1"/>
  <c r="L2002" i="5" s="1"/>
  <c r="N2002" i="5" s="1"/>
  <c r="L1998" i="5" a="1"/>
  <c r="L1998" i="5" s="1"/>
  <c r="N1998" i="5" s="1"/>
  <c r="L1994" i="5" a="1"/>
  <c r="L1994" i="5" s="1"/>
  <c r="N1994" i="5" s="1"/>
  <c r="L1990" i="5" a="1"/>
  <c r="L1990" i="5" s="1"/>
  <c r="N1990" i="5" s="1"/>
  <c r="L1986" i="5" a="1"/>
  <c r="L1986" i="5" s="1"/>
  <c r="N1986" i="5" s="1"/>
  <c r="L1982" i="5" a="1"/>
  <c r="L1982" i="5" s="1"/>
  <c r="N1982" i="5" s="1"/>
  <c r="L1978" i="5" a="1"/>
  <c r="L1978" i="5" s="1"/>
  <c r="N1978" i="5" s="1"/>
  <c r="L1974" i="5" a="1"/>
  <c r="L1974" i="5" s="1"/>
  <c r="N1974" i="5" s="1"/>
  <c r="L1970" i="5" a="1"/>
  <c r="L1970" i="5" s="1"/>
  <c r="N1970" i="5" s="1"/>
  <c r="L1966" i="5" a="1"/>
  <c r="L1966" i="5" s="1"/>
  <c r="N1966" i="5" s="1"/>
  <c r="L1962" i="5" a="1"/>
  <c r="L1962" i="5" s="1"/>
  <c r="N1962" i="5" s="1"/>
  <c r="L1958" i="5" a="1"/>
  <c r="L1958" i="5" s="1"/>
  <c r="N1958" i="5" s="1"/>
  <c r="L1954" i="5" a="1"/>
  <c r="L1954" i="5" s="1"/>
  <c r="N1954" i="5" s="1"/>
  <c r="L1950" i="5" a="1"/>
  <c r="L1950" i="5" s="1"/>
  <c r="N1950" i="5" s="1"/>
  <c r="L1946" i="5" a="1"/>
  <c r="L1946" i="5" s="1"/>
  <c r="N1946" i="5" s="1"/>
  <c r="L1942" i="5" a="1"/>
  <c r="L1942" i="5" s="1"/>
  <c r="N1942" i="5" s="1"/>
  <c r="L1935" i="5" a="1"/>
  <c r="L1935" i="5" s="1"/>
  <c r="N1935" i="5" s="1"/>
  <c r="L1931" i="5" a="1"/>
  <c r="L1931" i="5" s="1"/>
  <c r="N1931" i="5" s="1"/>
  <c r="L1928" i="5" a="1"/>
  <c r="L1928" i="5" s="1"/>
  <c r="N1928" i="5" s="1"/>
  <c r="L1924" i="5" a="1"/>
  <c r="L1924" i="5" s="1"/>
  <c r="N1924" i="5" s="1"/>
  <c r="L1920" i="5" a="1"/>
  <c r="L1920" i="5" s="1"/>
  <c r="N1920" i="5" s="1"/>
  <c r="L1916" i="5" a="1"/>
  <c r="L1916" i="5" s="1"/>
  <c r="N1916" i="5" s="1"/>
  <c r="L1910" i="5" a="1"/>
  <c r="L1910" i="5" s="1"/>
  <c r="N1910" i="5" s="1"/>
  <c r="L1906" i="5" a="1"/>
  <c r="L1906" i="5" s="1"/>
  <c r="N1906" i="5" s="1"/>
  <c r="L1902" i="5" a="1"/>
  <c r="L1902" i="5" s="1"/>
  <c r="N1902" i="5" s="1"/>
  <c r="L1898" i="5" a="1"/>
  <c r="L1898" i="5" s="1"/>
  <c r="N1898" i="5" s="1"/>
  <c r="L1895" i="5" a="1"/>
  <c r="L1895" i="5" s="1"/>
  <c r="N1895" i="5" s="1"/>
  <c r="L1891" i="5" a="1"/>
  <c r="L1891" i="5" s="1"/>
  <c r="N1891" i="5" s="1"/>
  <c r="L1888" i="5" a="1"/>
  <c r="L1888" i="5" s="1"/>
  <c r="N1888" i="5" s="1"/>
  <c r="L1884" i="5" a="1"/>
  <c r="L1884" i="5" s="1"/>
  <c r="N1884" i="5" s="1"/>
  <c r="L1880" i="5" a="1"/>
  <c r="L1880" i="5" s="1"/>
  <c r="N1880" i="5" s="1"/>
  <c r="L1877" i="5" a="1"/>
  <c r="L1877" i="5" s="1"/>
  <c r="N1877" i="5" s="1"/>
  <c r="L1873" i="5" a="1"/>
  <c r="L1873" i="5" s="1"/>
  <c r="N1873" i="5" s="1"/>
  <c r="L1870" i="5" a="1"/>
  <c r="L1870" i="5" s="1"/>
  <c r="N1870" i="5" s="1"/>
  <c r="L1866" i="5" a="1"/>
  <c r="L1866" i="5" s="1"/>
  <c r="N1866" i="5" s="1"/>
  <c r="L1862" i="5" a="1"/>
  <c r="L1862" i="5" s="1"/>
  <c r="N1862" i="5" s="1"/>
  <c r="L1858" i="5" a="1"/>
  <c r="L1858" i="5" s="1"/>
  <c r="N1858" i="5" s="1"/>
  <c r="L1855" i="5" a="1"/>
  <c r="L1855" i="5" s="1"/>
  <c r="N1855" i="5" s="1"/>
  <c r="L1851" i="5" a="1"/>
  <c r="L1851" i="5" s="1"/>
  <c r="N1851" i="5" s="1"/>
  <c r="L1847" i="5" a="1"/>
  <c r="L1847" i="5" s="1"/>
  <c r="N1847" i="5" s="1"/>
  <c r="L1843" i="5" a="1"/>
  <c r="L1843" i="5" s="1"/>
  <c r="N1843" i="5" s="1"/>
  <c r="L1839" i="5" a="1"/>
  <c r="L1839" i="5" s="1"/>
  <c r="N1839" i="5" s="1"/>
  <c r="L1835" i="5" a="1"/>
  <c r="L1835" i="5" s="1"/>
  <c r="N1835" i="5" s="1"/>
  <c r="L1831" i="5" a="1"/>
  <c r="L1831" i="5" s="1"/>
  <c r="N1831" i="5" s="1"/>
  <c r="L1827" i="5" a="1"/>
  <c r="L1827" i="5" s="1"/>
  <c r="N1827" i="5" s="1"/>
  <c r="L1823" i="5" a="1"/>
  <c r="L1823" i="5" s="1"/>
  <c r="N1823" i="5" s="1"/>
  <c r="L1819" i="5" a="1"/>
  <c r="L1819" i="5" s="1"/>
  <c r="N1819" i="5" s="1"/>
  <c r="L1815" i="5" a="1"/>
  <c r="L1815" i="5" s="1"/>
  <c r="N1815" i="5" s="1"/>
  <c r="L1812" i="5" a="1"/>
  <c r="L1812" i="5" s="1"/>
  <c r="N1812" i="5" s="1"/>
  <c r="L1808" i="5" a="1"/>
  <c r="L1808" i="5" s="1"/>
  <c r="N1808" i="5" s="1"/>
  <c r="L1804" i="5" a="1"/>
  <c r="L1804" i="5" s="1"/>
  <c r="N1804" i="5" s="1"/>
  <c r="L1800" i="5" a="1"/>
  <c r="L1800" i="5" s="1"/>
  <c r="N1800" i="5" s="1"/>
  <c r="L1797" i="5" a="1"/>
  <c r="L1797" i="5" s="1"/>
  <c r="N1797" i="5" s="1"/>
  <c r="L1793" i="5" a="1"/>
  <c r="L1793" i="5" s="1"/>
  <c r="N1793" i="5" s="1"/>
  <c r="L1789" i="5" a="1"/>
  <c r="L1789" i="5" s="1"/>
  <c r="N1789" i="5" s="1"/>
  <c r="L1785" i="5" a="1"/>
  <c r="L1785" i="5" s="1"/>
  <c r="N1785" i="5" s="1"/>
  <c r="L1781" i="5" a="1"/>
  <c r="L1781" i="5" s="1"/>
  <c r="N1781" i="5" s="1"/>
  <c r="L1777" i="5" a="1"/>
  <c r="L1777" i="5" s="1"/>
  <c r="N1777" i="5" s="1"/>
  <c r="L1773" i="5" a="1"/>
  <c r="L1773" i="5" s="1"/>
  <c r="N1773" i="5" s="1"/>
  <c r="L1769" i="5" a="1"/>
  <c r="L1769" i="5" s="1"/>
  <c r="N1769" i="5" s="1"/>
  <c r="L1762" i="5" a="1"/>
  <c r="L1762" i="5" s="1"/>
  <c r="N1762" i="5" s="1"/>
  <c r="L1758" i="5" a="1"/>
  <c r="L1758" i="5" s="1"/>
  <c r="N1758" i="5" s="1"/>
  <c r="L1755" i="5" a="1"/>
  <c r="L1755" i="5" s="1"/>
  <c r="N1755" i="5" s="1"/>
  <c r="L1751" i="5" a="1"/>
  <c r="L1751" i="5" s="1"/>
  <c r="N1751" i="5" s="1"/>
  <c r="L1747" i="5" a="1"/>
  <c r="L1747" i="5" s="1"/>
  <c r="N1747" i="5" s="1"/>
  <c r="L1743" i="5" a="1"/>
  <c r="L1743" i="5" s="1"/>
  <c r="N1743" i="5" s="1"/>
  <c r="L1739" i="5" a="1"/>
  <c r="L1739" i="5" s="1"/>
  <c r="N1739" i="5" s="1"/>
  <c r="L1735" i="5" a="1"/>
  <c r="L1735" i="5" s="1"/>
  <c r="N1735" i="5" s="1"/>
  <c r="L1731" i="5" a="1"/>
  <c r="L1731" i="5" s="1"/>
  <c r="N1731" i="5" s="1"/>
  <c r="L1727" i="5" a="1"/>
  <c r="L1727" i="5" s="1"/>
  <c r="N1727" i="5" s="1"/>
  <c r="L1723" i="5" a="1"/>
  <c r="L1723" i="5" s="1"/>
  <c r="N1723" i="5" s="1"/>
  <c r="L1719" i="5" a="1"/>
  <c r="L1719" i="5" s="1"/>
  <c r="N1719" i="5" s="1"/>
  <c r="L1716" i="5" a="1"/>
  <c r="L1716" i="5" s="1"/>
  <c r="N1716" i="5" s="1"/>
  <c r="L1712" i="5" a="1"/>
  <c r="L1712" i="5" s="1"/>
  <c r="N1712" i="5" s="1"/>
  <c r="L1708" i="5" a="1"/>
  <c r="L1708" i="5" s="1"/>
  <c r="N1708" i="5" s="1"/>
  <c r="L1704" i="5" a="1"/>
  <c r="L1704" i="5" s="1"/>
  <c r="N1704" i="5" s="1"/>
  <c r="L1700" i="5" a="1"/>
  <c r="L1700" i="5" s="1"/>
  <c r="N1700" i="5" s="1"/>
  <c r="L1696" i="5" a="1"/>
  <c r="L1696" i="5" s="1"/>
  <c r="N1696" i="5" s="1"/>
  <c r="L1692" i="5" a="1"/>
  <c r="L1692" i="5" s="1"/>
  <c r="N1692" i="5" s="1"/>
  <c r="L1689" i="5" a="1"/>
  <c r="L1689" i="5" s="1"/>
  <c r="N1689" i="5" s="1"/>
  <c r="L1685" i="5" a="1"/>
  <c r="L1685" i="5" s="1"/>
  <c r="N1685" i="5" s="1"/>
  <c r="L2005" i="5" a="1"/>
  <c r="L2005" i="5" s="1"/>
  <c r="N2005" i="5" s="1"/>
  <c r="L2001" i="5" a="1"/>
  <c r="L2001" i="5" s="1"/>
  <c r="N2001" i="5" s="1"/>
  <c r="L1997" i="5" a="1"/>
  <c r="L1997" i="5" s="1"/>
  <c r="N1997" i="5" s="1"/>
  <c r="L1993" i="5" a="1"/>
  <c r="L1993" i="5" s="1"/>
  <c r="N1993" i="5" s="1"/>
  <c r="L1989" i="5" a="1"/>
  <c r="L1989" i="5" s="1"/>
  <c r="N1989" i="5" s="1"/>
  <c r="L1985" i="5" a="1"/>
  <c r="L1985" i="5" s="1"/>
  <c r="N1985" i="5" s="1"/>
  <c r="L1981" i="5" a="1"/>
  <c r="L1981" i="5" s="1"/>
  <c r="N1981" i="5" s="1"/>
  <c r="L1977" i="5" a="1"/>
  <c r="L1977" i="5" s="1"/>
  <c r="N1977" i="5" s="1"/>
  <c r="L1973" i="5" a="1"/>
  <c r="L1973" i="5" s="1"/>
  <c r="N1973" i="5" s="1"/>
  <c r="L1969" i="5" a="1"/>
  <c r="L1969" i="5" s="1"/>
  <c r="N1969" i="5" s="1"/>
  <c r="L1965" i="5" a="1"/>
  <c r="L1965" i="5" s="1"/>
  <c r="N1965" i="5" s="1"/>
  <c r="L1961" i="5" a="1"/>
  <c r="L1961" i="5" s="1"/>
  <c r="N1961" i="5" s="1"/>
  <c r="L1957" i="5" a="1"/>
  <c r="L1957" i="5" s="1"/>
  <c r="N1957" i="5" s="1"/>
  <c r="L1953" i="5" a="1"/>
  <c r="L1953" i="5" s="1"/>
  <c r="N1953" i="5" s="1"/>
  <c r="L1949" i="5" a="1"/>
  <c r="L1949" i="5" s="1"/>
  <c r="N1949" i="5" s="1"/>
  <c r="L1945" i="5" a="1"/>
  <c r="L1945" i="5" s="1"/>
  <c r="N1945" i="5" s="1"/>
  <c r="L1941" i="5" a="1"/>
  <c r="L1941" i="5" s="1"/>
  <c r="N1941" i="5" s="1"/>
  <c r="L1938" i="5" a="1"/>
  <c r="L1938" i="5" s="1"/>
  <c r="N1938" i="5" s="1"/>
  <c r="L1934" i="5" a="1"/>
  <c r="L1934" i="5" s="1"/>
  <c r="N1934" i="5" s="1"/>
  <c r="L1927" i="5" a="1"/>
  <c r="L1927" i="5" s="1"/>
  <c r="N1927" i="5" s="1"/>
  <c r="L1923" i="5" a="1"/>
  <c r="L1923" i="5" s="1"/>
  <c r="N1923" i="5" s="1"/>
  <c r="L1919" i="5" a="1"/>
  <c r="L1919" i="5" s="1"/>
  <c r="N1919" i="5" s="1"/>
  <c r="L1915" i="5" a="1"/>
  <c r="L1915" i="5" s="1"/>
  <c r="N1915" i="5" s="1"/>
  <c r="L1912" i="5" a="1"/>
  <c r="L1912" i="5" s="1"/>
  <c r="N1912" i="5" s="1"/>
  <c r="L1909" i="5" a="1"/>
  <c r="L1909" i="5" s="1"/>
  <c r="N1909" i="5" s="1"/>
  <c r="L1905" i="5" a="1"/>
  <c r="L1905" i="5" s="1"/>
  <c r="N1905" i="5" s="1"/>
  <c r="L1901" i="5" a="1"/>
  <c r="L1901" i="5" s="1"/>
  <c r="N1901" i="5" s="1"/>
  <c r="L1897" i="5" a="1"/>
  <c r="L1897" i="5" s="1"/>
  <c r="N1897" i="5" s="1"/>
  <c r="L1894" i="5" a="1"/>
  <c r="L1894" i="5" s="1"/>
  <c r="N1894" i="5" s="1"/>
  <c r="L1890" i="5" a="1"/>
  <c r="L1890" i="5" s="1"/>
  <c r="N1890" i="5" s="1"/>
  <c r="L1887" i="5" a="1"/>
  <c r="L1887" i="5" s="1"/>
  <c r="N1887" i="5" s="1"/>
  <c r="L1883" i="5" a="1"/>
  <c r="L1883" i="5" s="1"/>
  <c r="N1883" i="5" s="1"/>
  <c r="L1879" i="5" a="1"/>
  <c r="L1879" i="5" s="1"/>
  <c r="N1879" i="5" s="1"/>
  <c r="L1876" i="5" a="1"/>
  <c r="L1876" i="5" s="1"/>
  <c r="N1876" i="5" s="1"/>
  <c r="L1869" i="5" a="1"/>
  <c r="L1869" i="5" s="1"/>
  <c r="N1869" i="5" s="1"/>
  <c r="L1865" i="5" a="1"/>
  <c r="L1865" i="5" s="1"/>
  <c r="N1865" i="5" s="1"/>
  <c r="L1861" i="5" a="1"/>
  <c r="L1861" i="5" s="1"/>
  <c r="N1861" i="5" s="1"/>
  <c r="L1857" i="5" a="1"/>
  <c r="L1857" i="5" s="1"/>
  <c r="N1857" i="5" s="1"/>
  <c r="L1854" i="5" a="1"/>
  <c r="L1854" i="5" s="1"/>
  <c r="N1854" i="5" s="1"/>
  <c r="L1850" i="5" a="1"/>
  <c r="L1850" i="5" s="1"/>
  <c r="N1850" i="5" s="1"/>
  <c r="L1846" i="5" a="1"/>
  <c r="L1846" i="5" s="1"/>
  <c r="N1846" i="5" s="1"/>
  <c r="L1842" i="5" a="1"/>
  <c r="L1842" i="5" s="1"/>
  <c r="N1842" i="5" s="1"/>
  <c r="L1838" i="5" a="1"/>
  <c r="L1838" i="5" s="1"/>
  <c r="N1838" i="5" s="1"/>
  <c r="L1834" i="5" a="1"/>
  <c r="L1834" i="5" s="1"/>
  <c r="N1834" i="5" s="1"/>
  <c r="L1830" i="5" a="1"/>
  <c r="L1830" i="5" s="1"/>
  <c r="N1830" i="5" s="1"/>
  <c r="L1826" i="5" a="1"/>
  <c r="L1826" i="5" s="1"/>
  <c r="N1826" i="5" s="1"/>
  <c r="L1822" i="5" a="1"/>
  <c r="L1822" i="5" s="1"/>
  <c r="N1822" i="5" s="1"/>
  <c r="L1818" i="5" a="1"/>
  <c r="L1818" i="5" s="1"/>
  <c r="N1818" i="5" s="1"/>
  <c r="L1814" i="5" a="1"/>
  <c r="L1814" i="5" s="1"/>
  <c r="N1814" i="5" s="1"/>
  <c r="L1811" i="5" a="1"/>
  <c r="L1811" i="5" s="1"/>
  <c r="N1811" i="5" s="1"/>
  <c r="L1807" i="5" a="1"/>
  <c r="L1807" i="5" s="1"/>
  <c r="N1807" i="5" s="1"/>
  <c r="L1803" i="5" a="1"/>
  <c r="L1803" i="5" s="1"/>
  <c r="N1803" i="5" s="1"/>
  <c r="L1799" i="5" a="1"/>
  <c r="L1799" i="5" s="1"/>
  <c r="N1799" i="5" s="1"/>
  <c r="L1796" i="5" a="1"/>
  <c r="L1796" i="5" s="1"/>
  <c r="N1796" i="5" s="1"/>
  <c r="L1792" i="5" a="1"/>
  <c r="L1792" i="5" s="1"/>
  <c r="N1792" i="5" s="1"/>
  <c r="L1788" i="5" a="1"/>
  <c r="L1788" i="5" s="1"/>
  <c r="N1788" i="5" s="1"/>
  <c r="L1784" i="5" a="1"/>
  <c r="L1784" i="5" s="1"/>
  <c r="N1784" i="5" s="1"/>
  <c r="L1780" i="5" a="1"/>
  <c r="L1780" i="5" s="1"/>
  <c r="N1780" i="5" s="1"/>
  <c r="L1776" i="5" a="1"/>
  <c r="L1776" i="5" s="1"/>
  <c r="N1776" i="5" s="1"/>
  <c r="L1772" i="5" a="1"/>
  <c r="L1772" i="5" s="1"/>
  <c r="N1772" i="5" s="1"/>
  <c r="L1768" i="5" a="1"/>
  <c r="L1768" i="5" s="1"/>
  <c r="N1768" i="5" s="1"/>
  <c r="L1765" i="5" a="1"/>
  <c r="L1765" i="5" s="1"/>
  <c r="N1765" i="5" s="1"/>
  <c r="L1761" i="5" a="1"/>
  <c r="L1761" i="5" s="1"/>
  <c r="N1761" i="5" s="1"/>
  <c r="L1754" i="5" a="1"/>
  <c r="L1754" i="5" s="1"/>
  <c r="N1754" i="5" s="1"/>
  <c r="L1750" i="5" a="1"/>
  <c r="L1750" i="5" s="1"/>
  <c r="N1750" i="5" s="1"/>
  <c r="L1746" i="5" a="1"/>
  <c r="L1746" i="5" s="1"/>
  <c r="N1746" i="5" s="1"/>
  <c r="L1742" i="5" a="1"/>
  <c r="L1742" i="5" s="1"/>
  <c r="N1742" i="5" s="1"/>
  <c r="L1738" i="5" a="1"/>
  <c r="L1738" i="5" s="1"/>
  <c r="N1738" i="5" s="1"/>
  <c r="L1734" i="5" a="1"/>
  <c r="L1734" i="5" s="1"/>
  <c r="N1734" i="5" s="1"/>
  <c r="L1730" i="5" a="1"/>
  <c r="L1730" i="5" s="1"/>
  <c r="N1730" i="5" s="1"/>
  <c r="L1726" i="5" a="1"/>
  <c r="L1726" i="5" s="1"/>
  <c r="N1726" i="5" s="1"/>
  <c r="L2004" i="5" a="1"/>
  <c r="L2004" i="5" s="1"/>
  <c r="N2004" i="5" s="1"/>
  <c r="L1996" i="5" a="1"/>
  <c r="L1996" i="5" s="1"/>
  <c r="N1996" i="5" s="1"/>
  <c r="L1988" i="5" a="1"/>
  <c r="L1988" i="5" s="1"/>
  <c r="N1988" i="5" s="1"/>
  <c r="L1980" i="5" a="1"/>
  <c r="L1980" i="5" s="1"/>
  <c r="N1980" i="5" s="1"/>
  <c r="L1972" i="5" a="1"/>
  <c r="L1972" i="5" s="1"/>
  <c r="N1972" i="5" s="1"/>
  <c r="L1964" i="5" a="1"/>
  <c r="L1964" i="5" s="1"/>
  <c r="N1964" i="5" s="1"/>
  <c r="L1956" i="5" a="1"/>
  <c r="L1956" i="5" s="1"/>
  <c r="N1956" i="5" s="1"/>
  <c r="L1948" i="5" a="1"/>
  <c r="L1948" i="5" s="1"/>
  <c r="N1948" i="5" s="1"/>
  <c r="L1940" i="5" a="1"/>
  <c r="L1940" i="5" s="1"/>
  <c r="N1940" i="5" s="1"/>
  <c r="L1933" i="5" a="1"/>
  <c r="L1933" i="5" s="1"/>
  <c r="N1933" i="5" s="1"/>
  <c r="L1926" i="5" a="1"/>
  <c r="L1926" i="5" s="1"/>
  <c r="N1926" i="5" s="1"/>
  <c r="L1918" i="5" a="1"/>
  <c r="L1918" i="5" s="1"/>
  <c r="N1918" i="5" s="1"/>
  <c r="L1911" i="5" a="1"/>
  <c r="L1911" i="5" s="1"/>
  <c r="N1911" i="5" s="1"/>
  <c r="L1904" i="5" a="1"/>
  <c r="L1904" i="5" s="1"/>
  <c r="N1904" i="5" s="1"/>
  <c r="L1889" i="5" a="1"/>
  <c r="L1889" i="5" s="1"/>
  <c r="N1889" i="5" s="1"/>
  <c r="L1882" i="5" a="1"/>
  <c r="L1882" i="5" s="1"/>
  <c r="N1882" i="5" s="1"/>
  <c r="L1875" i="5" a="1"/>
  <c r="L1875" i="5" s="1"/>
  <c r="N1875" i="5" s="1"/>
  <c r="L1868" i="5" a="1"/>
  <c r="L1868" i="5" s="1"/>
  <c r="N1868" i="5" s="1"/>
  <c r="L1860" i="5" a="1"/>
  <c r="L1860" i="5" s="1"/>
  <c r="N1860" i="5" s="1"/>
  <c r="L1853" i="5" a="1"/>
  <c r="L1853" i="5" s="1"/>
  <c r="N1853" i="5" s="1"/>
  <c r="L1845" i="5" a="1"/>
  <c r="L1845" i="5" s="1"/>
  <c r="N1845" i="5" s="1"/>
  <c r="L1837" i="5" a="1"/>
  <c r="L1837" i="5" s="1"/>
  <c r="N1837" i="5" s="1"/>
  <c r="L1829" i="5" a="1"/>
  <c r="L1829" i="5" s="1"/>
  <c r="N1829" i="5" s="1"/>
  <c r="L1821" i="5" a="1"/>
  <c r="L1821" i="5" s="1"/>
  <c r="N1821" i="5" s="1"/>
  <c r="L1806" i="5" a="1"/>
  <c r="L1806" i="5" s="1"/>
  <c r="N1806" i="5" s="1"/>
  <c r="L1798" i="5" a="1"/>
  <c r="L1798" i="5" s="1"/>
  <c r="N1798" i="5" s="1"/>
  <c r="L1791" i="5" a="1"/>
  <c r="L1791" i="5" s="1"/>
  <c r="N1791" i="5" s="1"/>
  <c r="L1783" i="5" a="1"/>
  <c r="L1783" i="5" s="1"/>
  <c r="N1783" i="5" s="1"/>
  <c r="L1775" i="5" a="1"/>
  <c r="L1775" i="5" s="1"/>
  <c r="N1775" i="5" s="1"/>
  <c r="L1767" i="5" a="1"/>
  <c r="L1767" i="5" s="1"/>
  <c r="N1767" i="5" s="1"/>
  <c r="L1760" i="5" a="1"/>
  <c r="L1760" i="5" s="1"/>
  <c r="N1760" i="5" s="1"/>
  <c r="L1753" i="5" a="1"/>
  <c r="L1753" i="5" s="1"/>
  <c r="N1753" i="5" s="1"/>
  <c r="L1745" i="5" a="1"/>
  <c r="L1745" i="5" s="1"/>
  <c r="N1745" i="5" s="1"/>
  <c r="L1737" i="5" a="1"/>
  <c r="L1737" i="5" s="1"/>
  <c r="N1737" i="5" s="1"/>
  <c r="L2003" i="5" a="1"/>
  <c r="L2003" i="5" s="1"/>
  <c r="N2003" i="5" s="1"/>
  <c r="L1995" i="5" a="1"/>
  <c r="L1995" i="5" s="1"/>
  <c r="N1995" i="5" s="1"/>
  <c r="L1987" i="5" a="1"/>
  <c r="L1987" i="5" s="1"/>
  <c r="N1987" i="5" s="1"/>
  <c r="L1979" i="5" a="1"/>
  <c r="L1979" i="5" s="1"/>
  <c r="N1979" i="5" s="1"/>
  <c r="L1971" i="5" a="1"/>
  <c r="L1971" i="5" s="1"/>
  <c r="N1971" i="5" s="1"/>
  <c r="L1963" i="5" a="1"/>
  <c r="L1963" i="5" s="1"/>
  <c r="N1963" i="5" s="1"/>
  <c r="L1955" i="5" a="1"/>
  <c r="L1955" i="5" s="1"/>
  <c r="N1955" i="5" s="1"/>
  <c r="L1947" i="5" a="1"/>
  <c r="L1947" i="5" s="1"/>
  <c r="N1947" i="5" s="1"/>
  <c r="L1939" i="5" a="1"/>
  <c r="L1939" i="5" s="1"/>
  <c r="N1939" i="5" s="1"/>
  <c r="L1932" i="5" a="1"/>
  <c r="L1932" i="5" s="1"/>
  <c r="N1932" i="5" s="1"/>
  <c r="L1925" i="5" a="1"/>
  <c r="L1925" i="5" s="1"/>
  <c r="N1925" i="5" s="1"/>
  <c r="L1917" i="5" a="1"/>
  <c r="L1917" i="5" s="1"/>
  <c r="N1917" i="5" s="1"/>
  <c r="L1903" i="5" a="1"/>
  <c r="L1903" i="5" s="1"/>
  <c r="N1903" i="5" s="1"/>
  <c r="L1896" i="5" a="1"/>
  <c r="L1896" i="5" s="1"/>
  <c r="N1896" i="5" s="1"/>
  <c r="L1881" i="5" a="1"/>
  <c r="L1881" i="5" s="1"/>
  <c r="N1881" i="5" s="1"/>
  <c r="L1874" i="5" a="1"/>
  <c r="L1874" i="5" s="1"/>
  <c r="N1874" i="5" s="1"/>
  <c r="L1867" i="5" a="1"/>
  <c r="L1867" i="5" s="1"/>
  <c r="N1867" i="5" s="1"/>
  <c r="L1859" i="5" a="1"/>
  <c r="L1859" i="5" s="1"/>
  <c r="N1859" i="5" s="1"/>
  <c r="L1852" i="5" a="1"/>
  <c r="L1852" i="5" s="1"/>
  <c r="N1852" i="5" s="1"/>
  <c r="L1844" i="5" a="1"/>
  <c r="L1844" i="5" s="1"/>
  <c r="N1844" i="5" s="1"/>
  <c r="L1836" i="5" a="1"/>
  <c r="L1836" i="5" s="1"/>
  <c r="N1836" i="5" s="1"/>
  <c r="L1828" i="5" a="1"/>
  <c r="L1828" i="5" s="1"/>
  <c r="N1828" i="5" s="1"/>
  <c r="L1820" i="5" a="1"/>
  <c r="L1820" i="5" s="1"/>
  <c r="N1820" i="5" s="1"/>
  <c r="L1813" i="5" a="1"/>
  <c r="L1813" i="5" s="1"/>
  <c r="N1813" i="5" s="1"/>
  <c r="L1805" i="5" a="1"/>
  <c r="L1805" i="5" s="1"/>
  <c r="N1805" i="5" s="1"/>
  <c r="L1790" i="5" a="1"/>
  <c r="L1790" i="5" s="1"/>
  <c r="N1790" i="5" s="1"/>
  <c r="L1782" i="5" a="1"/>
  <c r="L1782" i="5" s="1"/>
  <c r="N1782" i="5" s="1"/>
  <c r="L1774" i="5" a="1"/>
  <c r="L1774" i="5" s="1"/>
  <c r="N1774" i="5" s="1"/>
  <c r="L1766" i="5" a="1"/>
  <c r="L1766" i="5" s="1"/>
  <c r="N1766" i="5" s="1"/>
  <c r="L1759" i="5" a="1"/>
  <c r="L1759" i="5" s="1"/>
  <c r="N1759" i="5" s="1"/>
  <c r="L1752" i="5" a="1"/>
  <c r="L1752" i="5" s="1"/>
  <c r="N1752" i="5" s="1"/>
  <c r="L1744" i="5" a="1"/>
  <c r="L1744" i="5" s="1"/>
  <c r="N1744" i="5" s="1"/>
  <c r="L1736" i="5" a="1"/>
  <c r="L1736" i="5" s="1"/>
  <c r="N1736" i="5" s="1"/>
  <c r="L1728" i="5" a="1"/>
  <c r="L1728" i="5" s="1"/>
  <c r="N1728" i="5" s="1"/>
  <c r="L1721" i="5" a="1"/>
  <c r="L1721" i="5" s="1"/>
  <c r="N1721" i="5" s="1"/>
  <c r="L1717" i="5" a="1"/>
  <c r="L1717" i="5" s="1"/>
  <c r="N1717" i="5" s="1"/>
  <c r="L1711" i="5" a="1"/>
  <c r="L1711" i="5" s="1"/>
  <c r="N1711" i="5" s="1"/>
  <c r="L1706" i="5" a="1"/>
  <c r="L1706" i="5" s="1"/>
  <c r="N1706" i="5" s="1"/>
  <c r="L1701" i="5" a="1"/>
  <c r="L1701" i="5" s="1"/>
  <c r="N1701" i="5" s="1"/>
  <c r="L1695" i="5" a="1"/>
  <c r="L1695" i="5" s="1"/>
  <c r="N1695" i="5" s="1"/>
  <c r="L1686" i="5" a="1"/>
  <c r="L1686" i="5" s="1"/>
  <c r="N1686" i="5" s="1"/>
  <c r="L1681" i="5" a="1"/>
  <c r="L1681" i="5" s="1"/>
  <c r="N1681" i="5" s="1"/>
  <c r="L1677" i="5" a="1"/>
  <c r="L1677" i="5" s="1"/>
  <c r="N1677" i="5" s="1"/>
  <c r="L1674" i="5" a="1"/>
  <c r="L1674" i="5" s="1"/>
  <c r="N1674" i="5" s="1"/>
  <c r="L1670" i="5" a="1"/>
  <c r="L1670" i="5" s="1"/>
  <c r="N1670" i="5" s="1"/>
  <c r="L1666" i="5" a="1"/>
  <c r="L1666" i="5" s="1"/>
  <c r="N1666" i="5" s="1"/>
  <c r="L1662" i="5" a="1"/>
  <c r="L1662" i="5" s="1"/>
  <c r="N1662" i="5" s="1"/>
  <c r="L1658" i="5" a="1"/>
  <c r="L1658" i="5" s="1"/>
  <c r="N1658" i="5" s="1"/>
  <c r="L1654" i="5" a="1"/>
  <c r="L1654" i="5" s="1"/>
  <c r="N1654" i="5" s="1"/>
  <c r="L1650" i="5" a="1"/>
  <c r="L1650" i="5" s="1"/>
  <c r="N1650" i="5" s="1"/>
  <c r="L1646" i="5" a="1"/>
  <c r="L1646" i="5" s="1"/>
  <c r="N1646" i="5" s="1"/>
  <c r="L1642" i="5" a="1"/>
  <c r="L1642" i="5" s="1"/>
  <c r="N1642" i="5" s="1"/>
  <c r="L1638" i="5" a="1"/>
  <c r="L1638" i="5" s="1"/>
  <c r="N1638" i="5" s="1"/>
  <c r="L1634" i="5" a="1"/>
  <c r="L1634" i="5" s="1"/>
  <c r="N1634" i="5" s="1"/>
  <c r="L1630" i="5" a="1"/>
  <c r="L1630" i="5" s="1"/>
  <c r="N1630" i="5" s="1"/>
  <c r="L1623" i="5" a="1"/>
  <c r="L1623" i="5" s="1"/>
  <c r="N1623" i="5" s="1"/>
  <c r="L1619" i="5" a="1"/>
  <c r="L1619" i="5" s="1"/>
  <c r="N1619" i="5" s="1"/>
  <c r="L1615" i="5" a="1"/>
  <c r="L1615" i="5" s="1"/>
  <c r="N1615" i="5" s="1"/>
  <c r="L1611" i="5" a="1"/>
  <c r="L1611" i="5" s="1"/>
  <c r="N1611" i="5" s="1"/>
  <c r="L1608" i="5" a="1"/>
  <c r="L1608" i="5" s="1"/>
  <c r="N1608" i="5" s="1"/>
  <c r="L1604" i="5" a="1"/>
  <c r="L1604" i="5" s="1"/>
  <c r="N1604" i="5" s="1"/>
  <c r="L1600" i="5" a="1"/>
  <c r="L1600" i="5" s="1"/>
  <c r="N1600" i="5" s="1"/>
  <c r="L1596" i="5" a="1"/>
  <c r="L1596" i="5" s="1"/>
  <c r="N1596" i="5" s="1"/>
  <c r="L1592" i="5" a="1"/>
  <c r="L1592" i="5" s="1"/>
  <c r="N1592" i="5" s="1"/>
  <c r="L1588" i="5" a="1"/>
  <c r="L1588" i="5" s="1"/>
  <c r="N1588" i="5" s="1"/>
  <c r="L1584" i="5" a="1"/>
  <c r="L1584" i="5" s="1"/>
  <c r="N1584" i="5" s="1"/>
  <c r="L1580" i="5" a="1"/>
  <c r="L1580" i="5" s="1"/>
  <c r="N1580" i="5" s="1"/>
  <c r="L1576" i="5" a="1"/>
  <c r="L1576" i="5" s="1"/>
  <c r="N1576" i="5" s="1"/>
  <c r="L1572" i="5" a="1"/>
  <c r="L1572" i="5" s="1"/>
  <c r="N1572" i="5" s="1"/>
  <c r="L1568" i="5" a="1"/>
  <c r="L1568" i="5" s="1"/>
  <c r="N1568" i="5" s="1"/>
  <c r="L1564" i="5" a="1"/>
  <c r="L1564" i="5" s="1"/>
  <c r="N1564" i="5" s="1"/>
  <c r="L1560" i="5" a="1"/>
  <c r="L1560" i="5" s="1"/>
  <c r="N1560" i="5" s="1"/>
  <c r="L1556" i="5" a="1"/>
  <c r="L1556" i="5" s="1"/>
  <c r="N1556" i="5" s="1"/>
  <c r="L1552" i="5" a="1"/>
  <c r="L1552" i="5" s="1"/>
  <c r="N1552" i="5" s="1"/>
  <c r="L1548" i="5" a="1"/>
  <c r="L1548" i="5" s="1"/>
  <c r="N1548" i="5" s="1"/>
  <c r="L1545" i="5" a="1"/>
  <c r="L1545" i="5" s="1"/>
  <c r="N1545" i="5" s="1"/>
  <c r="L1541" i="5" a="1"/>
  <c r="L1541" i="5" s="1"/>
  <c r="N1541" i="5" s="1"/>
  <c r="L1537" i="5" a="1"/>
  <c r="L1537" i="5" s="1"/>
  <c r="N1537" i="5" s="1"/>
  <c r="L1533" i="5" a="1"/>
  <c r="L1533" i="5" s="1"/>
  <c r="N1533" i="5" s="1"/>
  <c r="L1529" i="5" a="1"/>
  <c r="L1529" i="5" s="1"/>
  <c r="N1529" i="5" s="1"/>
  <c r="L2000" i="5" a="1"/>
  <c r="L2000" i="5" s="1"/>
  <c r="N2000" i="5" s="1"/>
  <c r="L1992" i="5" a="1"/>
  <c r="L1992" i="5" s="1"/>
  <c r="N1992" i="5" s="1"/>
  <c r="L1984" i="5" a="1"/>
  <c r="L1984" i="5" s="1"/>
  <c r="N1984" i="5" s="1"/>
  <c r="L1976" i="5" a="1"/>
  <c r="L1976" i="5" s="1"/>
  <c r="N1976" i="5" s="1"/>
  <c r="L1968" i="5" a="1"/>
  <c r="L1968" i="5" s="1"/>
  <c r="N1968" i="5" s="1"/>
  <c r="L1960" i="5" a="1"/>
  <c r="L1960" i="5" s="1"/>
  <c r="N1960" i="5" s="1"/>
  <c r="L1952" i="5" a="1"/>
  <c r="L1952" i="5" s="1"/>
  <c r="N1952" i="5" s="1"/>
  <c r="L1944" i="5" a="1"/>
  <c r="L1944" i="5" s="1"/>
  <c r="N1944" i="5" s="1"/>
  <c r="L1937" i="5" a="1"/>
  <c r="L1937" i="5" s="1"/>
  <c r="N1937" i="5" s="1"/>
  <c r="L1930" i="5" a="1"/>
  <c r="L1930" i="5" s="1"/>
  <c r="N1930" i="5" s="1"/>
  <c r="L1922" i="5" a="1"/>
  <c r="L1922" i="5" s="1"/>
  <c r="N1922" i="5" s="1"/>
  <c r="L1914" i="5" a="1"/>
  <c r="L1914" i="5" s="1"/>
  <c r="N1914" i="5" s="1"/>
  <c r="L1908" i="5" a="1"/>
  <c r="L1908" i="5" s="1"/>
  <c r="N1908" i="5" s="1"/>
  <c r="L1900" i="5" a="1"/>
  <c r="L1900" i="5" s="1"/>
  <c r="N1900" i="5" s="1"/>
  <c r="L1893" i="5" a="1"/>
  <c r="L1893" i="5" s="1"/>
  <c r="N1893" i="5" s="1"/>
  <c r="L1886" i="5" a="1"/>
  <c r="L1886" i="5" s="1"/>
  <c r="N1886" i="5" s="1"/>
  <c r="L1872" i="5" a="1"/>
  <c r="L1872" i="5" s="1"/>
  <c r="N1872" i="5" s="1"/>
  <c r="L1864" i="5" a="1"/>
  <c r="L1864" i="5" s="1"/>
  <c r="N1864" i="5" s="1"/>
  <c r="L1849" i="5" a="1"/>
  <c r="L1849" i="5" s="1"/>
  <c r="N1849" i="5" s="1"/>
  <c r="L1841" i="5" a="1"/>
  <c r="L1841" i="5" s="1"/>
  <c r="N1841" i="5" s="1"/>
  <c r="L1833" i="5" a="1"/>
  <c r="L1833" i="5" s="1"/>
  <c r="N1833" i="5" s="1"/>
  <c r="L1825" i="5" a="1"/>
  <c r="L1825" i="5" s="1"/>
  <c r="N1825" i="5" s="1"/>
  <c r="L1817" i="5" a="1"/>
  <c r="L1817" i="5" s="1"/>
  <c r="N1817" i="5" s="1"/>
  <c r="L1810" i="5" a="1"/>
  <c r="L1810" i="5" s="1"/>
  <c r="N1810" i="5" s="1"/>
  <c r="L1802" i="5" a="1"/>
  <c r="L1802" i="5" s="1"/>
  <c r="N1802" i="5" s="1"/>
  <c r="L1795" i="5" a="1"/>
  <c r="L1795" i="5" s="1"/>
  <c r="N1795" i="5" s="1"/>
  <c r="L1787" i="5" a="1"/>
  <c r="L1787" i="5" s="1"/>
  <c r="N1787" i="5" s="1"/>
  <c r="L1779" i="5" a="1"/>
  <c r="L1779" i="5" s="1"/>
  <c r="N1779" i="5" s="1"/>
  <c r="L1771" i="5" a="1"/>
  <c r="L1771" i="5" s="1"/>
  <c r="N1771" i="5" s="1"/>
  <c r="L1764" i="5" a="1"/>
  <c r="L1764" i="5" s="1"/>
  <c r="N1764" i="5" s="1"/>
  <c r="L1757" i="5" a="1"/>
  <c r="L1757" i="5" s="1"/>
  <c r="N1757" i="5" s="1"/>
  <c r="L1749" i="5" a="1"/>
  <c r="L1749" i="5" s="1"/>
  <c r="N1749" i="5" s="1"/>
  <c r="L1741" i="5" a="1"/>
  <c r="L1741" i="5" s="1"/>
  <c r="N1741" i="5" s="1"/>
  <c r="L1733" i="5" a="1"/>
  <c r="L1733" i="5" s="1"/>
  <c r="N1733" i="5" s="1"/>
  <c r="L1725" i="5" a="1"/>
  <c r="L1725" i="5" s="1"/>
  <c r="N1725" i="5" s="1"/>
  <c r="L1720" i="5" a="1"/>
  <c r="L1720" i="5" s="1"/>
  <c r="N1720" i="5" s="1"/>
  <c r="L1715" i="5" a="1"/>
  <c r="L1715" i="5" s="1"/>
  <c r="N1715" i="5" s="1"/>
  <c r="L1710" i="5" a="1"/>
  <c r="L1710" i="5" s="1"/>
  <c r="N1710" i="5" s="1"/>
  <c r="L1705" i="5" a="1"/>
  <c r="L1705" i="5" s="1"/>
  <c r="N1705" i="5" s="1"/>
  <c r="L1699" i="5" a="1"/>
  <c r="L1699" i="5" s="1"/>
  <c r="N1699" i="5" s="1"/>
  <c r="L1694" i="5" a="1"/>
  <c r="L1694" i="5" s="1"/>
  <c r="N1694" i="5" s="1"/>
  <c r="L1690" i="5" a="1"/>
  <c r="L1690" i="5" s="1"/>
  <c r="N1690" i="5" s="1"/>
  <c r="L1684" i="5" a="1"/>
  <c r="L1684" i="5" s="1"/>
  <c r="N1684" i="5" s="1"/>
  <c r="L1680" i="5" a="1"/>
  <c r="L1680" i="5" s="1"/>
  <c r="N1680" i="5" s="1"/>
  <c r="L1676" i="5" a="1"/>
  <c r="L1676" i="5" s="1"/>
  <c r="N1676" i="5" s="1"/>
  <c r="L1673" i="5" a="1"/>
  <c r="L1673" i="5" s="1"/>
  <c r="N1673" i="5" s="1"/>
  <c r="L1669" i="5" a="1"/>
  <c r="L1669" i="5" s="1"/>
  <c r="N1669" i="5" s="1"/>
  <c r="L1665" i="5" a="1"/>
  <c r="L1665" i="5" s="1"/>
  <c r="N1665" i="5" s="1"/>
  <c r="L1661" i="5" a="1"/>
  <c r="L1661" i="5" s="1"/>
  <c r="N1661" i="5" s="1"/>
  <c r="L1657" i="5" a="1"/>
  <c r="L1657" i="5" s="1"/>
  <c r="N1657" i="5" s="1"/>
  <c r="L1653" i="5" a="1"/>
  <c r="L1653" i="5" s="1"/>
  <c r="N1653" i="5" s="1"/>
  <c r="L1649" i="5" a="1"/>
  <c r="L1649" i="5" s="1"/>
  <c r="N1649" i="5" s="1"/>
  <c r="L1645" i="5" a="1"/>
  <c r="L1645" i="5" s="1"/>
  <c r="N1645" i="5" s="1"/>
  <c r="L1641" i="5" a="1"/>
  <c r="L1641" i="5" s="1"/>
  <c r="N1641" i="5" s="1"/>
  <c r="L1637" i="5" a="1"/>
  <c r="L1637" i="5" s="1"/>
  <c r="N1637" i="5" s="1"/>
  <c r="L1633" i="5" a="1"/>
  <c r="L1633" i="5" s="1"/>
  <c r="N1633" i="5" s="1"/>
  <c r="L1629" i="5" a="1"/>
  <c r="L1629" i="5" s="1"/>
  <c r="N1629" i="5" s="1"/>
  <c r="L1626" i="5" a="1"/>
  <c r="L1626" i="5" s="1"/>
  <c r="N1626" i="5" s="1"/>
  <c r="L1622" i="5" a="1"/>
  <c r="L1622" i="5" s="1"/>
  <c r="N1622" i="5" s="1"/>
  <c r="L1618" i="5" a="1"/>
  <c r="L1618" i="5" s="1"/>
  <c r="N1618" i="5" s="1"/>
  <c r="L1614" i="5" a="1"/>
  <c r="L1614" i="5" s="1"/>
  <c r="N1614" i="5" s="1"/>
  <c r="L1607" i="5" a="1"/>
  <c r="L1607" i="5" s="1"/>
  <c r="N1607" i="5" s="1"/>
  <c r="L1603" i="5" a="1"/>
  <c r="L1603" i="5" s="1"/>
  <c r="N1603" i="5" s="1"/>
  <c r="L1599" i="5" a="1"/>
  <c r="L1599" i="5" s="1"/>
  <c r="N1599" i="5" s="1"/>
  <c r="L1595" i="5" a="1"/>
  <c r="L1595" i="5" s="1"/>
  <c r="N1595" i="5" s="1"/>
  <c r="L1591" i="5" a="1"/>
  <c r="L1591" i="5" s="1"/>
  <c r="N1591" i="5" s="1"/>
  <c r="L1587" i="5" a="1"/>
  <c r="L1587" i="5" s="1"/>
  <c r="N1587" i="5" s="1"/>
  <c r="L1583" i="5" a="1"/>
  <c r="L1583" i="5" s="1"/>
  <c r="N1583" i="5" s="1"/>
  <c r="L1579" i="5" a="1"/>
  <c r="L1579" i="5" s="1"/>
  <c r="N1579" i="5" s="1"/>
  <c r="L1575" i="5" a="1"/>
  <c r="L1575" i="5" s="1"/>
  <c r="N1575" i="5" s="1"/>
  <c r="L1571" i="5" a="1"/>
  <c r="L1571" i="5" s="1"/>
  <c r="N1571" i="5" s="1"/>
  <c r="L1567" i="5" a="1"/>
  <c r="L1567" i="5" s="1"/>
  <c r="N1567" i="5" s="1"/>
  <c r="L1563" i="5" a="1"/>
  <c r="L1563" i="5" s="1"/>
  <c r="N1563" i="5" s="1"/>
  <c r="L1559" i="5" a="1"/>
  <c r="L1559" i="5" s="1"/>
  <c r="N1559" i="5" s="1"/>
  <c r="L1555" i="5" a="1"/>
  <c r="L1555" i="5" s="1"/>
  <c r="N1555" i="5" s="1"/>
  <c r="L1551" i="5" a="1"/>
  <c r="L1551" i="5" s="1"/>
  <c r="N1551" i="5" s="1"/>
  <c r="L1547" i="5" a="1"/>
  <c r="L1547" i="5" s="1"/>
  <c r="N1547" i="5" s="1"/>
  <c r="L1999" i="5" a="1"/>
  <c r="L1999" i="5" s="1"/>
  <c r="N1999" i="5" s="1"/>
  <c r="L1967" i="5" a="1"/>
  <c r="L1967" i="5" s="1"/>
  <c r="N1967" i="5" s="1"/>
  <c r="L1936" i="5" a="1"/>
  <c r="L1936" i="5" s="1"/>
  <c r="N1936" i="5" s="1"/>
  <c r="L1907" i="5" a="1"/>
  <c r="L1907" i="5" s="1"/>
  <c r="N1907" i="5" s="1"/>
  <c r="L1878" i="5" a="1"/>
  <c r="L1878" i="5" s="1"/>
  <c r="N1878" i="5" s="1"/>
  <c r="L1848" i="5" a="1"/>
  <c r="L1848" i="5" s="1"/>
  <c r="N1848" i="5" s="1"/>
  <c r="L1816" i="5" a="1"/>
  <c r="L1816" i="5" s="1"/>
  <c r="N1816" i="5" s="1"/>
  <c r="L1786" i="5" a="1"/>
  <c r="L1786" i="5" s="1"/>
  <c r="N1786" i="5" s="1"/>
  <c r="L1756" i="5" a="1"/>
  <c r="L1756" i="5" s="1"/>
  <c r="N1756" i="5" s="1"/>
  <c r="L1729" i="5" a="1"/>
  <c r="L1729" i="5" s="1"/>
  <c r="N1729" i="5" s="1"/>
  <c r="L1707" i="5" a="1"/>
  <c r="L1707" i="5" s="1"/>
  <c r="N1707" i="5" s="1"/>
  <c r="L1697" i="5" a="1"/>
  <c r="L1697" i="5" s="1"/>
  <c r="N1697" i="5" s="1"/>
  <c r="L1687" i="5" a="1"/>
  <c r="L1687" i="5" s="1"/>
  <c r="N1687" i="5" s="1"/>
  <c r="L1678" i="5" a="1"/>
  <c r="L1678" i="5" s="1"/>
  <c r="N1678" i="5" s="1"/>
  <c r="L1671" i="5" a="1"/>
  <c r="L1671" i="5" s="1"/>
  <c r="N1671" i="5" s="1"/>
  <c r="L1663" i="5" a="1"/>
  <c r="L1663" i="5" s="1"/>
  <c r="N1663" i="5" s="1"/>
  <c r="L1655" i="5" a="1"/>
  <c r="L1655" i="5" s="1"/>
  <c r="N1655" i="5" s="1"/>
  <c r="L1647" i="5" a="1"/>
  <c r="L1647" i="5" s="1"/>
  <c r="N1647" i="5" s="1"/>
  <c r="L1639" i="5" a="1"/>
  <c r="L1639" i="5" s="1"/>
  <c r="N1639" i="5" s="1"/>
  <c r="L1631" i="5" a="1"/>
  <c r="L1631" i="5" s="1"/>
  <c r="N1631" i="5" s="1"/>
  <c r="L1624" i="5" a="1"/>
  <c r="L1624" i="5" s="1"/>
  <c r="N1624" i="5" s="1"/>
  <c r="L1616" i="5" a="1"/>
  <c r="L1616" i="5" s="1"/>
  <c r="N1616" i="5" s="1"/>
  <c r="L1609" i="5" a="1"/>
  <c r="L1609" i="5" s="1"/>
  <c r="N1609" i="5" s="1"/>
  <c r="L1601" i="5" a="1"/>
  <c r="L1601" i="5" s="1"/>
  <c r="N1601" i="5" s="1"/>
  <c r="L1593" i="5" a="1"/>
  <c r="L1593" i="5" s="1"/>
  <c r="N1593" i="5" s="1"/>
  <c r="L1585" i="5" a="1"/>
  <c r="L1585" i="5" s="1"/>
  <c r="N1585" i="5" s="1"/>
  <c r="L1577" i="5" a="1"/>
  <c r="L1577" i="5" s="1"/>
  <c r="N1577" i="5" s="1"/>
  <c r="L1569" i="5" a="1"/>
  <c r="L1569" i="5" s="1"/>
  <c r="N1569" i="5" s="1"/>
  <c r="L1561" i="5" a="1"/>
  <c r="L1561" i="5" s="1"/>
  <c r="N1561" i="5" s="1"/>
  <c r="L1553" i="5" a="1"/>
  <c r="L1553" i="5" s="1"/>
  <c r="N1553" i="5" s="1"/>
  <c r="L1546" i="5" a="1"/>
  <c r="L1546" i="5" s="1"/>
  <c r="N1546" i="5" s="1"/>
  <c r="L1540" i="5" a="1"/>
  <c r="L1540" i="5" s="1"/>
  <c r="N1540" i="5" s="1"/>
  <c r="L1535" i="5" a="1"/>
  <c r="L1535" i="5" s="1"/>
  <c r="N1535" i="5" s="1"/>
  <c r="L1530" i="5" a="1"/>
  <c r="L1530" i="5" s="1"/>
  <c r="N1530" i="5" s="1"/>
  <c r="L1525" i="5" a="1"/>
  <c r="L1525" i="5" s="1"/>
  <c r="N1525" i="5" s="1"/>
  <c r="L1521" i="5" a="1"/>
  <c r="L1521" i="5" s="1"/>
  <c r="N1521" i="5" s="1"/>
  <c r="L1517" i="5" a="1"/>
  <c r="L1517" i="5" s="1"/>
  <c r="N1517" i="5" s="1"/>
  <c r="L1513" i="5" a="1"/>
  <c r="L1513" i="5" s="1"/>
  <c r="N1513" i="5" s="1"/>
  <c r="L1509" i="5" a="1"/>
  <c r="L1509" i="5" s="1"/>
  <c r="N1509" i="5" s="1"/>
  <c r="L1505" i="5" a="1"/>
  <c r="L1505" i="5" s="1"/>
  <c r="N1505" i="5" s="1"/>
  <c r="L1501" i="5" a="1"/>
  <c r="L1501" i="5" s="1"/>
  <c r="N1501" i="5" s="1"/>
  <c r="L1497" i="5" a="1"/>
  <c r="L1497" i="5" s="1"/>
  <c r="N1497" i="5" s="1"/>
  <c r="L1493" i="5" a="1"/>
  <c r="L1493" i="5" s="1"/>
  <c r="N1493" i="5" s="1"/>
  <c r="L1489" i="5" a="1"/>
  <c r="L1489" i="5" s="1"/>
  <c r="N1489" i="5" s="1"/>
  <c r="L1485" i="5" a="1"/>
  <c r="L1485" i="5" s="1"/>
  <c r="N1485" i="5" s="1"/>
  <c r="L1482" i="5" a="1"/>
  <c r="L1482" i="5" s="1"/>
  <c r="N1482" i="5" s="1"/>
  <c r="L1478" i="5" a="1"/>
  <c r="L1478" i="5" s="1"/>
  <c r="N1478" i="5" s="1"/>
  <c r="L1474" i="5" a="1"/>
  <c r="L1474" i="5" s="1"/>
  <c r="N1474" i="5" s="1"/>
  <c r="L1470" i="5" a="1"/>
  <c r="L1470" i="5" s="1"/>
  <c r="N1470" i="5" s="1"/>
  <c r="L1463" i="5" a="1"/>
  <c r="L1463" i="5" s="1"/>
  <c r="N1463" i="5" s="1"/>
  <c r="L1459" i="5" a="1"/>
  <c r="L1459" i="5" s="1"/>
  <c r="N1459" i="5" s="1"/>
  <c r="L1455" i="5" a="1"/>
  <c r="L1455" i="5" s="1"/>
  <c r="N1455" i="5" s="1"/>
  <c r="L1451" i="5" a="1"/>
  <c r="L1451" i="5" s="1"/>
  <c r="N1451" i="5" s="1"/>
  <c r="L1447" i="5" a="1"/>
  <c r="L1447" i="5" s="1"/>
  <c r="N1447" i="5" s="1"/>
  <c r="L1443" i="5" a="1"/>
  <c r="L1443" i="5" s="1"/>
  <c r="N1443" i="5" s="1"/>
  <c r="L1439" i="5" a="1"/>
  <c r="L1439" i="5" s="1"/>
  <c r="N1439" i="5" s="1"/>
  <c r="L1435" i="5" a="1"/>
  <c r="L1435" i="5" s="1"/>
  <c r="N1435" i="5" s="1"/>
  <c r="L1431" i="5" a="1"/>
  <c r="L1431" i="5" s="1"/>
  <c r="N1431" i="5" s="1"/>
  <c r="L1427" i="5" a="1"/>
  <c r="L1427" i="5" s="1"/>
  <c r="N1427" i="5" s="1"/>
  <c r="L1423" i="5" a="1"/>
  <c r="L1423" i="5" s="1"/>
  <c r="N1423" i="5" s="1"/>
  <c r="L1419" i="5" a="1"/>
  <c r="L1419" i="5" s="1"/>
  <c r="N1419" i="5" s="1"/>
  <c r="L1416" i="5" a="1"/>
  <c r="L1416" i="5" s="1"/>
  <c r="N1416" i="5" s="1"/>
  <c r="L1412" i="5" a="1"/>
  <c r="L1412" i="5" s="1"/>
  <c r="N1412" i="5" s="1"/>
  <c r="L1408" i="5" a="1"/>
  <c r="L1408" i="5" s="1"/>
  <c r="N1408" i="5" s="1"/>
  <c r="L1404" i="5" a="1"/>
  <c r="L1404" i="5" s="1"/>
  <c r="N1404" i="5" s="1"/>
  <c r="L1401" i="5" a="1"/>
  <c r="L1401" i="5" s="1"/>
  <c r="N1401" i="5" s="1"/>
  <c r="L1397" i="5" a="1"/>
  <c r="L1397" i="5" s="1"/>
  <c r="N1397" i="5" s="1"/>
  <c r="L1393" i="5" a="1"/>
  <c r="L1393" i="5" s="1"/>
  <c r="N1393" i="5" s="1"/>
  <c r="L1389" i="5" a="1"/>
  <c r="L1389" i="5" s="1"/>
  <c r="N1389" i="5" s="1"/>
  <c r="L1385" i="5" a="1"/>
  <c r="L1385" i="5" s="1"/>
  <c r="N1385" i="5" s="1"/>
  <c r="L1381" i="5" a="1"/>
  <c r="L1381" i="5" s="1"/>
  <c r="N1381" i="5" s="1"/>
  <c r="L1377" i="5" a="1"/>
  <c r="L1377" i="5" s="1"/>
  <c r="N1377" i="5" s="1"/>
  <c r="L1373" i="5" a="1"/>
  <c r="L1373" i="5" s="1"/>
  <c r="N1373" i="5" s="1"/>
  <c r="L1370" i="5" a="1"/>
  <c r="L1370" i="5" s="1"/>
  <c r="N1370" i="5" s="1"/>
  <c r="L1366" i="5" a="1"/>
  <c r="L1366" i="5" s="1"/>
  <c r="N1366" i="5" s="1"/>
  <c r="L1363" i="5" a="1"/>
  <c r="L1363" i="5" s="1"/>
  <c r="N1363" i="5" s="1"/>
  <c r="L1359" i="5" a="1"/>
  <c r="L1359" i="5" s="1"/>
  <c r="N1359" i="5" s="1"/>
  <c r="L1355" i="5" a="1"/>
  <c r="L1355" i="5" s="1"/>
  <c r="N1355" i="5" s="1"/>
  <c r="L1351" i="5" a="1"/>
  <c r="L1351" i="5" s="1"/>
  <c r="N1351" i="5" s="1"/>
  <c r="L1347" i="5" a="1"/>
  <c r="L1347" i="5" s="1"/>
  <c r="N1347" i="5" s="1"/>
  <c r="L1343" i="5" a="1"/>
  <c r="L1343" i="5" s="1"/>
  <c r="N1343" i="5" s="1"/>
  <c r="L1336" i="5" a="1"/>
  <c r="L1336" i="5" s="1"/>
  <c r="N1336" i="5" s="1"/>
  <c r="L1332" i="5" a="1"/>
  <c r="L1332" i="5" s="1"/>
  <c r="N1332" i="5" s="1"/>
  <c r="L1329" i="5" a="1"/>
  <c r="L1329" i="5" s="1"/>
  <c r="N1329" i="5" s="1"/>
  <c r="L1325" i="5" a="1"/>
  <c r="L1325" i="5" s="1"/>
  <c r="N1325" i="5" s="1"/>
  <c r="L1321" i="5" a="1"/>
  <c r="L1321" i="5" s="1"/>
  <c r="N1321" i="5" s="1"/>
  <c r="L1317" i="5" a="1"/>
  <c r="L1317" i="5" s="1"/>
  <c r="N1317" i="5" s="1"/>
  <c r="L1313" i="5" a="1"/>
  <c r="L1313" i="5" s="1"/>
  <c r="N1313" i="5" s="1"/>
  <c r="L1309" i="5" a="1"/>
  <c r="L1309" i="5" s="1"/>
  <c r="N1309" i="5" s="1"/>
  <c r="L1306" i="5" a="1"/>
  <c r="L1306" i="5" s="1"/>
  <c r="N1306" i="5" s="1"/>
  <c r="L1302" i="5" a="1"/>
  <c r="L1302" i="5" s="1"/>
  <c r="N1302" i="5" s="1"/>
  <c r="L1299" i="5" a="1"/>
  <c r="L1299" i="5" s="1"/>
  <c r="N1299" i="5" s="1"/>
  <c r="L1295" i="5" a="1"/>
  <c r="L1295" i="5" s="1"/>
  <c r="N1295" i="5" s="1"/>
  <c r="L1291" i="5" a="1"/>
  <c r="L1291" i="5" s="1"/>
  <c r="N1291" i="5" s="1"/>
  <c r="L1287" i="5" a="1"/>
  <c r="L1287" i="5" s="1"/>
  <c r="N1287" i="5" s="1"/>
  <c r="L1283" i="5" a="1"/>
  <c r="L1283" i="5" s="1"/>
  <c r="N1283" i="5" s="1"/>
  <c r="L1279" i="5" a="1"/>
  <c r="L1279" i="5" s="1"/>
  <c r="N1279" i="5" s="1"/>
  <c r="L1275" i="5" a="1"/>
  <c r="L1275" i="5" s="1"/>
  <c r="N1275" i="5" s="1"/>
  <c r="L1271" i="5" a="1"/>
  <c r="L1271" i="5" s="1"/>
  <c r="N1271" i="5" s="1"/>
  <c r="L1264" i="5" a="1"/>
  <c r="L1264" i="5" s="1"/>
  <c r="N1264" i="5" s="1"/>
  <c r="L1260" i="5" a="1"/>
  <c r="L1260" i="5" s="1"/>
  <c r="N1260" i="5" s="1"/>
  <c r="L1257" i="5" a="1"/>
  <c r="L1257" i="5" s="1"/>
  <c r="N1257" i="5" s="1"/>
  <c r="L1253" i="5" a="1"/>
  <c r="L1253" i="5" s="1"/>
  <c r="N1253" i="5" s="1"/>
  <c r="L1249" i="5" a="1"/>
  <c r="L1249" i="5" s="1"/>
  <c r="N1249" i="5" s="1"/>
  <c r="L1245" i="5" a="1"/>
  <c r="L1245" i="5" s="1"/>
  <c r="N1245" i="5" s="1"/>
  <c r="L1241" i="5" a="1"/>
  <c r="L1241" i="5" s="1"/>
  <c r="N1241" i="5" s="1"/>
  <c r="L1237" i="5" a="1"/>
  <c r="L1237" i="5" s="1"/>
  <c r="N1237" i="5" s="1"/>
  <c r="L1234" i="5" a="1"/>
  <c r="L1234" i="5" s="1"/>
  <c r="N1234" i="5" s="1"/>
  <c r="L1230" i="5" a="1"/>
  <c r="L1230" i="5" s="1"/>
  <c r="N1230" i="5" s="1"/>
  <c r="L1227" i="5" a="1"/>
  <c r="L1227" i="5" s="1"/>
  <c r="N1227" i="5" s="1"/>
  <c r="L1223" i="5" a="1"/>
  <c r="L1223" i="5" s="1"/>
  <c r="N1223" i="5" s="1"/>
  <c r="L1219" i="5" a="1"/>
  <c r="L1219" i="5" s="1"/>
  <c r="N1219" i="5" s="1"/>
  <c r="L1215" i="5" a="1"/>
  <c r="L1215" i="5" s="1"/>
  <c r="N1215" i="5" s="1"/>
  <c r="L1211" i="5" a="1"/>
  <c r="L1211" i="5" s="1"/>
  <c r="N1211" i="5" s="1"/>
  <c r="L1207" i="5" a="1"/>
  <c r="L1207" i="5" s="1"/>
  <c r="N1207" i="5" s="1"/>
  <c r="L1200" i="5" a="1"/>
  <c r="L1200" i="5" s="1"/>
  <c r="N1200" i="5" s="1"/>
  <c r="L1196" i="5" a="1"/>
  <c r="L1196" i="5" s="1"/>
  <c r="N1196" i="5" s="1"/>
  <c r="L1193" i="5" a="1"/>
  <c r="L1193" i="5" s="1"/>
  <c r="N1193" i="5" s="1"/>
  <c r="L1189" i="5" a="1"/>
  <c r="L1189" i="5" s="1"/>
  <c r="N1189" i="5" s="1"/>
  <c r="L1185" i="5" a="1"/>
  <c r="L1185" i="5" s="1"/>
  <c r="N1185" i="5" s="1"/>
  <c r="L1181" i="5" a="1"/>
  <c r="L1181" i="5" s="1"/>
  <c r="N1181" i="5" s="1"/>
  <c r="L1177" i="5" a="1"/>
  <c r="L1177" i="5" s="1"/>
  <c r="N1177" i="5" s="1"/>
  <c r="L1173" i="5" a="1"/>
  <c r="L1173" i="5" s="1"/>
  <c r="N1173" i="5" s="1"/>
  <c r="L1170" i="5" a="1"/>
  <c r="L1170" i="5" s="1"/>
  <c r="N1170" i="5" s="1"/>
  <c r="L1166" i="5" a="1"/>
  <c r="L1166" i="5" s="1"/>
  <c r="N1166" i="5" s="1"/>
  <c r="L1163" i="5" a="1"/>
  <c r="L1163" i="5" s="1"/>
  <c r="N1163" i="5" s="1"/>
  <c r="L1159" i="5" a="1"/>
  <c r="L1159" i="5" s="1"/>
  <c r="N1159" i="5" s="1"/>
  <c r="L1155" i="5" a="1"/>
  <c r="L1155" i="5" s="1"/>
  <c r="N1155" i="5" s="1"/>
  <c r="L1151" i="5" a="1"/>
  <c r="L1151" i="5" s="1"/>
  <c r="N1151" i="5" s="1"/>
  <c r="L1147" i="5" a="1"/>
  <c r="L1147" i="5" s="1"/>
  <c r="N1147" i="5" s="1"/>
  <c r="L1143" i="5" a="1"/>
  <c r="L1143" i="5" s="1"/>
  <c r="N1143" i="5" s="1"/>
  <c r="L1136" i="5" a="1"/>
  <c r="L1136" i="5" s="1"/>
  <c r="N1136" i="5" s="1"/>
  <c r="L1132" i="5" a="1"/>
  <c r="L1132" i="5" s="1"/>
  <c r="N1132" i="5" s="1"/>
  <c r="L1129" i="5" a="1"/>
  <c r="L1129" i="5" s="1"/>
  <c r="N1129" i="5" s="1"/>
  <c r="L1125" i="5" a="1"/>
  <c r="L1125" i="5" s="1"/>
  <c r="N1125" i="5" s="1"/>
  <c r="L1121" i="5" a="1"/>
  <c r="L1121" i="5" s="1"/>
  <c r="N1121" i="5" s="1"/>
  <c r="L1117" i="5" a="1"/>
  <c r="L1117" i="5" s="1"/>
  <c r="N1117" i="5" s="1"/>
  <c r="L1113" i="5" a="1"/>
  <c r="L1113" i="5" s="1"/>
  <c r="N1113" i="5" s="1"/>
  <c r="L1109" i="5" a="1"/>
  <c r="L1109" i="5" s="1"/>
  <c r="N1109" i="5" s="1"/>
  <c r="L1106" i="5" a="1"/>
  <c r="L1106" i="5" s="1"/>
  <c r="N1106" i="5" s="1"/>
  <c r="L1102" i="5" a="1"/>
  <c r="L1102" i="5" s="1"/>
  <c r="N1102" i="5" s="1"/>
  <c r="L1099" i="5" a="1"/>
  <c r="L1099" i="5" s="1"/>
  <c r="N1099" i="5" s="1"/>
  <c r="L1095" i="5" a="1"/>
  <c r="L1095" i="5" s="1"/>
  <c r="N1095" i="5" s="1"/>
  <c r="L1091" i="5" a="1"/>
  <c r="L1091" i="5" s="1"/>
  <c r="N1091" i="5" s="1"/>
  <c r="L1087" i="5" a="1"/>
  <c r="L1087" i="5" s="1"/>
  <c r="N1087" i="5" s="1"/>
  <c r="L1083" i="5" a="1"/>
  <c r="L1083" i="5" s="1"/>
  <c r="N1083" i="5" s="1"/>
  <c r="L1079" i="5" a="1"/>
  <c r="L1079" i="5" s="1"/>
  <c r="N1079" i="5" s="1"/>
  <c r="L1072" i="5" a="1"/>
  <c r="L1072" i="5" s="1"/>
  <c r="N1072" i="5" s="1"/>
  <c r="L1068" i="5" a="1"/>
  <c r="L1068" i="5" s="1"/>
  <c r="N1068" i="5" s="1"/>
  <c r="L1065" i="5" a="1"/>
  <c r="L1065" i="5" s="1"/>
  <c r="N1065" i="5" s="1"/>
  <c r="L1061" i="5" a="1"/>
  <c r="L1061" i="5" s="1"/>
  <c r="N1061" i="5" s="1"/>
  <c r="L1057" i="5" a="1"/>
  <c r="L1057" i="5" s="1"/>
  <c r="N1057" i="5" s="1"/>
  <c r="L1053" i="5" a="1"/>
  <c r="L1053" i="5" s="1"/>
  <c r="N1053" i="5" s="1"/>
  <c r="L1991" i="5" a="1"/>
  <c r="L1991" i="5" s="1"/>
  <c r="N1991" i="5" s="1"/>
  <c r="L1959" i="5" a="1"/>
  <c r="L1959" i="5" s="1"/>
  <c r="N1959" i="5" s="1"/>
  <c r="L1929" i="5" a="1"/>
  <c r="L1929" i="5" s="1"/>
  <c r="N1929" i="5" s="1"/>
  <c r="L1899" i="5" a="1"/>
  <c r="L1899" i="5" s="1"/>
  <c r="N1899" i="5" s="1"/>
  <c r="L1871" i="5" a="1"/>
  <c r="L1871" i="5" s="1"/>
  <c r="N1871" i="5" s="1"/>
  <c r="L1840" i="5" a="1"/>
  <c r="L1840" i="5" s="1"/>
  <c r="N1840" i="5" s="1"/>
  <c r="L1809" i="5" a="1"/>
  <c r="L1809" i="5" s="1"/>
  <c r="N1809" i="5" s="1"/>
  <c r="L1778" i="5" a="1"/>
  <c r="L1778" i="5" s="1"/>
  <c r="N1778" i="5" s="1"/>
  <c r="L1748" i="5" a="1"/>
  <c r="L1748" i="5" s="1"/>
  <c r="N1748" i="5" s="1"/>
  <c r="L1724" i="5" a="1"/>
  <c r="L1724" i="5" s="1"/>
  <c r="N1724" i="5" s="1"/>
  <c r="L1714" i="5" a="1"/>
  <c r="L1714" i="5" s="1"/>
  <c r="N1714" i="5" s="1"/>
  <c r="L1703" i="5" a="1"/>
  <c r="L1703" i="5" s="1"/>
  <c r="N1703" i="5" s="1"/>
  <c r="L1693" i="5" a="1"/>
  <c r="L1693" i="5" s="1"/>
  <c r="N1693" i="5" s="1"/>
  <c r="L1683" i="5" a="1"/>
  <c r="L1683" i="5" s="1"/>
  <c r="N1683" i="5" s="1"/>
  <c r="L1675" i="5" a="1"/>
  <c r="L1675" i="5" s="1"/>
  <c r="N1675" i="5" s="1"/>
  <c r="L1668" i="5" a="1"/>
  <c r="L1668" i="5" s="1"/>
  <c r="N1668" i="5" s="1"/>
  <c r="L1660" i="5" a="1"/>
  <c r="L1660" i="5" s="1"/>
  <c r="N1660" i="5" s="1"/>
  <c r="L1652" i="5" a="1"/>
  <c r="L1652" i="5" s="1"/>
  <c r="N1652" i="5" s="1"/>
  <c r="L1644" i="5" a="1"/>
  <c r="L1644" i="5" s="1"/>
  <c r="N1644" i="5" s="1"/>
  <c r="L1636" i="5" a="1"/>
  <c r="L1636" i="5" s="1"/>
  <c r="N1636" i="5" s="1"/>
  <c r="L1628" i="5" a="1"/>
  <c r="L1628" i="5" s="1"/>
  <c r="N1628" i="5" s="1"/>
  <c r="L1621" i="5" a="1"/>
  <c r="L1621" i="5" s="1"/>
  <c r="N1621" i="5" s="1"/>
  <c r="L1613" i="5" a="1"/>
  <c r="L1613" i="5" s="1"/>
  <c r="N1613" i="5" s="1"/>
  <c r="L1606" i="5" a="1"/>
  <c r="L1606" i="5" s="1"/>
  <c r="N1606" i="5" s="1"/>
  <c r="L1598" i="5" a="1"/>
  <c r="L1598" i="5" s="1"/>
  <c r="N1598" i="5" s="1"/>
  <c r="L1590" i="5" a="1"/>
  <c r="L1590" i="5" s="1"/>
  <c r="N1590" i="5" s="1"/>
  <c r="L1582" i="5" a="1"/>
  <c r="L1582" i="5" s="1"/>
  <c r="N1582" i="5" s="1"/>
  <c r="L1574" i="5" a="1"/>
  <c r="L1574" i="5" s="1"/>
  <c r="N1574" i="5" s="1"/>
  <c r="L1566" i="5" a="1"/>
  <c r="L1566" i="5" s="1"/>
  <c r="N1566" i="5" s="1"/>
  <c r="L1558" i="5" a="1"/>
  <c r="L1558" i="5" s="1"/>
  <c r="N1558" i="5" s="1"/>
  <c r="L1550" i="5" a="1"/>
  <c r="L1550" i="5" s="1"/>
  <c r="N1550" i="5" s="1"/>
  <c r="L1544" i="5" a="1"/>
  <c r="L1544" i="5" s="1"/>
  <c r="N1544" i="5" s="1"/>
  <c r="L1539" i="5" a="1"/>
  <c r="L1539" i="5" s="1"/>
  <c r="N1539" i="5" s="1"/>
  <c r="L1534" i="5" a="1"/>
  <c r="L1534" i="5" s="1"/>
  <c r="N1534" i="5" s="1"/>
  <c r="L1528" i="5" a="1"/>
  <c r="L1528" i="5" s="1"/>
  <c r="N1528" i="5" s="1"/>
  <c r="L1524" i="5" a="1"/>
  <c r="L1524" i="5" s="1"/>
  <c r="N1524" i="5" s="1"/>
  <c r="L1520" i="5" a="1"/>
  <c r="L1520" i="5" s="1"/>
  <c r="N1520" i="5" s="1"/>
  <c r="L1516" i="5" a="1"/>
  <c r="L1516" i="5" s="1"/>
  <c r="N1516" i="5" s="1"/>
  <c r="L1512" i="5" a="1"/>
  <c r="L1512" i="5" s="1"/>
  <c r="N1512" i="5" s="1"/>
  <c r="L1508" i="5" a="1"/>
  <c r="L1508" i="5" s="1"/>
  <c r="N1508" i="5" s="1"/>
  <c r="L1504" i="5" a="1"/>
  <c r="L1504" i="5" s="1"/>
  <c r="N1504" i="5" s="1"/>
  <c r="L1500" i="5" a="1"/>
  <c r="L1500" i="5" s="1"/>
  <c r="N1500" i="5" s="1"/>
  <c r="L1496" i="5" a="1"/>
  <c r="L1496" i="5" s="1"/>
  <c r="N1496" i="5" s="1"/>
  <c r="L1492" i="5" a="1"/>
  <c r="L1492" i="5" s="1"/>
  <c r="N1492" i="5" s="1"/>
  <c r="L1488" i="5" a="1"/>
  <c r="L1488" i="5" s="1"/>
  <c r="N1488" i="5" s="1"/>
  <c r="L1484" i="5" a="1"/>
  <c r="L1484" i="5" s="1"/>
  <c r="N1484" i="5" s="1"/>
  <c r="L1481" i="5" a="1"/>
  <c r="L1481" i="5" s="1"/>
  <c r="N1481" i="5" s="1"/>
  <c r="L1477" i="5" a="1"/>
  <c r="L1477" i="5" s="1"/>
  <c r="N1477" i="5" s="1"/>
  <c r="L1473" i="5" a="1"/>
  <c r="L1473" i="5" s="1"/>
  <c r="N1473" i="5" s="1"/>
  <c r="L1469" i="5" a="1"/>
  <c r="L1469" i="5" s="1"/>
  <c r="N1469" i="5" s="1"/>
  <c r="L1466" i="5" a="1"/>
  <c r="L1466" i="5" s="1"/>
  <c r="N1466" i="5" s="1"/>
  <c r="L1462" i="5" a="1"/>
  <c r="L1462" i="5" s="1"/>
  <c r="N1462" i="5" s="1"/>
  <c r="L1458" i="5" a="1"/>
  <c r="L1458" i="5" s="1"/>
  <c r="N1458" i="5" s="1"/>
  <c r="L1454" i="5" a="1"/>
  <c r="L1454" i="5" s="1"/>
  <c r="N1454" i="5" s="1"/>
  <c r="L1450" i="5" a="1"/>
  <c r="L1450" i="5" s="1"/>
  <c r="N1450" i="5" s="1"/>
  <c r="L1446" i="5" a="1"/>
  <c r="L1446" i="5" s="1"/>
  <c r="N1446" i="5" s="1"/>
  <c r="L1442" i="5" a="1"/>
  <c r="L1442" i="5" s="1"/>
  <c r="N1442" i="5" s="1"/>
  <c r="L1438" i="5" a="1"/>
  <c r="L1438" i="5" s="1"/>
  <c r="N1438" i="5" s="1"/>
  <c r="L1434" i="5" a="1"/>
  <c r="L1434" i="5" s="1"/>
  <c r="N1434" i="5" s="1"/>
  <c r="L1430" i="5" a="1"/>
  <c r="L1430" i="5" s="1"/>
  <c r="N1430" i="5" s="1"/>
  <c r="L1426" i="5" a="1"/>
  <c r="L1426" i="5" s="1"/>
  <c r="N1426" i="5" s="1"/>
  <c r="L1422" i="5" a="1"/>
  <c r="L1422" i="5" s="1"/>
  <c r="N1422" i="5" s="1"/>
  <c r="L1415" i="5" a="1"/>
  <c r="L1415" i="5" s="1"/>
  <c r="N1415" i="5" s="1"/>
  <c r="L1411" i="5" a="1"/>
  <c r="L1411" i="5" s="1"/>
  <c r="N1411" i="5" s="1"/>
  <c r="L1407" i="5" a="1"/>
  <c r="L1407" i="5" s="1"/>
  <c r="N1407" i="5" s="1"/>
  <c r="L1403" i="5" a="1"/>
  <c r="L1403" i="5" s="1"/>
  <c r="N1403" i="5" s="1"/>
  <c r="L1400" i="5" a="1"/>
  <c r="L1400" i="5" s="1"/>
  <c r="N1400" i="5" s="1"/>
  <c r="L1396" i="5" a="1"/>
  <c r="L1396" i="5" s="1"/>
  <c r="N1396" i="5" s="1"/>
  <c r="L1392" i="5" a="1"/>
  <c r="L1392" i="5" s="1"/>
  <c r="N1392" i="5" s="1"/>
  <c r="L1388" i="5" a="1"/>
  <c r="L1388" i="5" s="1"/>
  <c r="N1388" i="5" s="1"/>
  <c r="L1384" i="5" a="1"/>
  <c r="L1384" i="5" s="1"/>
  <c r="N1384" i="5" s="1"/>
  <c r="L1380" i="5" a="1"/>
  <c r="L1380" i="5" s="1"/>
  <c r="N1380" i="5" s="1"/>
  <c r="L1376" i="5" a="1"/>
  <c r="L1376" i="5" s="1"/>
  <c r="N1376" i="5" s="1"/>
  <c r="L1372" i="5" a="1"/>
  <c r="L1372" i="5" s="1"/>
  <c r="N1372" i="5" s="1"/>
  <c r="L1369" i="5" a="1"/>
  <c r="L1369" i="5" s="1"/>
  <c r="N1369" i="5" s="1"/>
  <c r="L1365" i="5" a="1"/>
  <c r="L1365" i="5" s="1"/>
  <c r="N1365" i="5" s="1"/>
  <c r="L1362" i="5" a="1"/>
  <c r="L1362" i="5" s="1"/>
  <c r="N1362" i="5" s="1"/>
  <c r="L1358" i="5" a="1"/>
  <c r="L1358" i="5" s="1"/>
  <c r="N1358" i="5" s="1"/>
  <c r="L1354" i="5" a="1"/>
  <c r="L1354" i="5" s="1"/>
  <c r="N1354" i="5" s="1"/>
  <c r="L1350" i="5" a="1"/>
  <c r="L1350" i="5" s="1"/>
  <c r="N1350" i="5" s="1"/>
  <c r="L1346" i="5" a="1"/>
  <c r="L1346" i="5" s="1"/>
  <c r="N1346" i="5" s="1"/>
  <c r="L1342" i="5" a="1"/>
  <c r="L1342" i="5" s="1"/>
  <c r="N1342" i="5" s="1"/>
  <c r="L1339" i="5" a="1"/>
  <c r="L1339" i="5" s="1"/>
  <c r="N1339" i="5" s="1"/>
  <c r="L1335" i="5" a="1"/>
  <c r="L1335" i="5" s="1"/>
  <c r="N1335" i="5" s="1"/>
  <c r="L1328" i="5" a="1"/>
  <c r="L1328" i="5" s="1"/>
  <c r="N1328" i="5" s="1"/>
  <c r="L1324" i="5" a="1"/>
  <c r="L1324" i="5" s="1"/>
  <c r="N1324" i="5" s="1"/>
  <c r="L1320" i="5" a="1"/>
  <c r="L1320" i="5" s="1"/>
  <c r="N1320" i="5" s="1"/>
  <c r="L1316" i="5" a="1"/>
  <c r="L1316" i="5" s="1"/>
  <c r="N1316" i="5" s="1"/>
  <c r="L1312" i="5" a="1"/>
  <c r="L1312" i="5" s="1"/>
  <c r="N1312" i="5" s="1"/>
  <c r="L1308" i="5" a="1"/>
  <c r="L1308" i="5" s="1"/>
  <c r="N1308" i="5" s="1"/>
  <c r="L1305" i="5" a="1"/>
  <c r="L1305" i="5" s="1"/>
  <c r="N1305" i="5" s="1"/>
  <c r="L1301" i="5" a="1"/>
  <c r="L1301" i="5" s="1"/>
  <c r="N1301" i="5" s="1"/>
  <c r="L1298" i="5" a="1"/>
  <c r="L1298" i="5" s="1"/>
  <c r="N1298" i="5" s="1"/>
  <c r="L1294" i="5" a="1"/>
  <c r="L1294" i="5" s="1"/>
  <c r="N1294" i="5" s="1"/>
  <c r="L1290" i="5" a="1"/>
  <c r="L1290" i="5" s="1"/>
  <c r="N1290" i="5" s="1"/>
  <c r="L1286" i="5" a="1"/>
  <c r="L1286" i="5" s="1"/>
  <c r="N1286" i="5" s="1"/>
  <c r="L1282" i="5" a="1"/>
  <c r="L1282" i="5" s="1"/>
  <c r="N1282" i="5" s="1"/>
  <c r="L1278" i="5" a="1"/>
  <c r="L1278" i="5" s="1"/>
  <c r="N1278" i="5" s="1"/>
  <c r="L1274" i="5" a="1"/>
  <c r="L1274" i="5" s="1"/>
  <c r="N1274" i="5" s="1"/>
  <c r="L1270" i="5" a="1"/>
  <c r="L1270" i="5" s="1"/>
  <c r="N1270" i="5" s="1"/>
  <c r="L1267" i="5" a="1"/>
  <c r="L1267" i="5" s="1"/>
  <c r="N1267" i="5" s="1"/>
  <c r="L1263" i="5" a="1"/>
  <c r="L1263" i="5" s="1"/>
  <c r="N1263" i="5" s="1"/>
  <c r="L1256" i="5" a="1"/>
  <c r="L1256" i="5" s="1"/>
  <c r="N1256" i="5" s="1"/>
  <c r="L1252" i="5" a="1"/>
  <c r="L1252" i="5" s="1"/>
  <c r="N1252" i="5" s="1"/>
  <c r="L1248" i="5" a="1"/>
  <c r="L1248" i="5" s="1"/>
  <c r="N1248" i="5" s="1"/>
  <c r="L1244" i="5" a="1"/>
  <c r="L1244" i="5" s="1"/>
  <c r="N1244" i="5" s="1"/>
  <c r="L1240" i="5" a="1"/>
  <c r="L1240" i="5" s="1"/>
  <c r="N1240" i="5" s="1"/>
  <c r="L1236" i="5" a="1"/>
  <c r="L1236" i="5" s="1"/>
  <c r="N1236" i="5" s="1"/>
  <c r="L1233" i="5" a="1"/>
  <c r="L1233" i="5" s="1"/>
  <c r="N1233" i="5" s="1"/>
  <c r="L1229" i="5" a="1"/>
  <c r="L1229" i="5" s="1"/>
  <c r="N1229" i="5" s="1"/>
  <c r="L1226" i="5" a="1"/>
  <c r="L1226" i="5" s="1"/>
  <c r="N1226" i="5" s="1"/>
  <c r="L1222" i="5" a="1"/>
  <c r="L1222" i="5" s="1"/>
  <c r="N1222" i="5" s="1"/>
  <c r="L1218" i="5" a="1"/>
  <c r="L1218" i="5" s="1"/>
  <c r="N1218" i="5" s="1"/>
  <c r="L1214" i="5" a="1"/>
  <c r="L1214" i="5" s="1"/>
  <c r="N1214" i="5" s="1"/>
  <c r="L1210" i="5" a="1"/>
  <c r="L1210" i="5" s="1"/>
  <c r="N1210" i="5" s="1"/>
  <c r="L1206" i="5" a="1"/>
  <c r="L1206" i="5" s="1"/>
  <c r="N1206" i="5" s="1"/>
  <c r="L1203" i="5" a="1"/>
  <c r="L1203" i="5" s="1"/>
  <c r="N1203" i="5" s="1"/>
  <c r="L1199" i="5" a="1"/>
  <c r="L1199" i="5" s="1"/>
  <c r="N1199" i="5" s="1"/>
  <c r="L1192" i="5" a="1"/>
  <c r="L1192" i="5" s="1"/>
  <c r="N1192" i="5" s="1"/>
  <c r="L1188" i="5" a="1"/>
  <c r="L1188" i="5" s="1"/>
  <c r="N1188" i="5" s="1"/>
  <c r="L1184" i="5" a="1"/>
  <c r="L1184" i="5" s="1"/>
  <c r="N1184" i="5" s="1"/>
  <c r="L1180" i="5" a="1"/>
  <c r="L1180" i="5" s="1"/>
  <c r="N1180" i="5" s="1"/>
  <c r="L1176" i="5" a="1"/>
  <c r="L1176" i="5" s="1"/>
  <c r="N1176" i="5" s="1"/>
  <c r="L1172" i="5" a="1"/>
  <c r="L1172" i="5" s="1"/>
  <c r="N1172" i="5" s="1"/>
  <c r="L1169" i="5" a="1"/>
  <c r="L1169" i="5" s="1"/>
  <c r="N1169" i="5" s="1"/>
  <c r="L1165" i="5" a="1"/>
  <c r="L1165" i="5" s="1"/>
  <c r="N1165" i="5" s="1"/>
  <c r="L1162" i="5" a="1"/>
  <c r="L1162" i="5" s="1"/>
  <c r="N1162" i="5" s="1"/>
  <c r="L1158" i="5" a="1"/>
  <c r="L1158" i="5" s="1"/>
  <c r="N1158" i="5" s="1"/>
  <c r="L1154" i="5" a="1"/>
  <c r="L1154" i="5" s="1"/>
  <c r="N1154" i="5" s="1"/>
  <c r="L1150" i="5" a="1"/>
  <c r="L1150" i="5" s="1"/>
  <c r="N1150" i="5" s="1"/>
  <c r="L1146" i="5" a="1"/>
  <c r="L1146" i="5" s="1"/>
  <c r="N1146" i="5" s="1"/>
  <c r="L1142" i="5" a="1"/>
  <c r="L1142" i="5" s="1"/>
  <c r="N1142" i="5" s="1"/>
  <c r="L1139" i="5" a="1"/>
  <c r="L1139" i="5" s="1"/>
  <c r="N1139" i="5" s="1"/>
  <c r="L1135" i="5" a="1"/>
  <c r="L1135" i="5" s="1"/>
  <c r="N1135" i="5" s="1"/>
  <c r="L1128" i="5" a="1"/>
  <c r="L1128" i="5" s="1"/>
  <c r="N1128" i="5" s="1"/>
  <c r="L1124" i="5" a="1"/>
  <c r="L1124" i="5" s="1"/>
  <c r="N1124" i="5" s="1"/>
  <c r="L1120" i="5" a="1"/>
  <c r="L1120" i="5" s="1"/>
  <c r="N1120" i="5" s="1"/>
  <c r="L1116" i="5" a="1"/>
  <c r="L1116" i="5" s="1"/>
  <c r="N1116" i="5" s="1"/>
  <c r="L1112" i="5" a="1"/>
  <c r="L1112" i="5" s="1"/>
  <c r="N1112" i="5" s="1"/>
  <c r="L1108" i="5" a="1"/>
  <c r="L1108" i="5" s="1"/>
  <c r="N1108" i="5" s="1"/>
  <c r="L1105" i="5" a="1"/>
  <c r="L1105" i="5" s="1"/>
  <c r="N1105" i="5" s="1"/>
  <c r="L1101" i="5" a="1"/>
  <c r="L1101" i="5" s="1"/>
  <c r="N1101" i="5" s="1"/>
  <c r="L1098" i="5" a="1"/>
  <c r="L1098" i="5" s="1"/>
  <c r="N1098" i="5" s="1"/>
  <c r="L1094" i="5" a="1"/>
  <c r="L1094" i="5" s="1"/>
  <c r="N1094" i="5" s="1"/>
  <c r="L1090" i="5" a="1"/>
  <c r="L1090" i="5" s="1"/>
  <c r="N1090" i="5" s="1"/>
  <c r="L1086" i="5" a="1"/>
  <c r="L1086" i="5" s="1"/>
  <c r="N1086" i="5" s="1"/>
  <c r="L1082" i="5" a="1"/>
  <c r="L1082" i="5" s="1"/>
  <c r="N1082" i="5" s="1"/>
  <c r="L1078" i="5" a="1"/>
  <c r="L1078" i="5" s="1"/>
  <c r="N1078" i="5" s="1"/>
  <c r="L1075" i="5" a="1"/>
  <c r="L1075" i="5" s="1"/>
  <c r="N1075" i="5" s="1"/>
  <c r="L1071" i="5" a="1"/>
  <c r="L1071" i="5" s="1"/>
  <c r="N1071" i="5" s="1"/>
  <c r="L1064" i="5" a="1"/>
  <c r="L1064" i="5" s="1"/>
  <c r="N1064" i="5" s="1"/>
  <c r="L1060" i="5" a="1"/>
  <c r="L1060" i="5" s="1"/>
  <c r="N1060" i="5" s="1"/>
  <c r="L1056" i="5" a="1"/>
  <c r="L1056" i="5" s="1"/>
  <c r="N1056" i="5" s="1"/>
  <c r="L1052" i="5" a="1"/>
  <c r="L1052" i="5" s="1"/>
  <c r="N1052" i="5" s="1"/>
  <c r="L1048" i="5" a="1"/>
  <c r="L1048" i="5" s="1"/>
  <c r="N1048" i="5" s="1"/>
  <c r="L1044" i="5" a="1"/>
  <c r="L1044" i="5" s="1"/>
  <c r="N1044" i="5" s="1"/>
  <c r="L1041" i="5" a="1"/>
  <c r="L1041" i="5" s="1"/>
  <c r="N1041" i="5" s="1"/>
  <c r="L1037" i="5" a="1"/>
  <c r="L1037" i="5" s="1"/>
  <c r="N1037" i="5" s="1"/>
  <c r="L1034" i="5" a="1"/>
  <c r="L1034" i="5" s="1"/>
  <c r="N1034" i="5" s="1"/>
  <c r="L1030" i="5" a="1"/>
  <c r="L1030" i="5" s="1"/>
  <c r="N1030" i="5" s="1"/>
  <c r="L1026" i="5" a="1"/>
  <c r="L1026" i="5" s="1"/>
  <c r="N1026" i="5" s="1"/>
  <c r="L1022" i="5" a="1"/>
  <c r="L1022" i="5" s="1"/>
  <c r="N1022" i="5" s="1"/>
  <c r="L1018" i="5" a="1"/>
  <c r="L1018" i="5" s="1"/>
  <c r="N1018" i="5" s="1"/>
  <c r="L1014" i="5" a="1"/>
  <c r="L1014" i="5" s="1"/>
  <c r="N1014" i="5" s="1"/>
  <c r="L1983" i="5" a="1"/>
  <c r="L1983" i="5" s="1"/>
  <c r="N1983" i="5" s="1"/>
  <c r="L1951" i="5" a="1"/>
  <c r="L1951" i="5" s="1"/>
  <c r="N1951" i="5" s="1"/>
  <c r="L1921" i="5" a="1"/>
  <c r="L1921" i="5" s="1"/>
  <c r="N1921" i="5" s="1"/>
  <c r="L1892" i="5" a="1"/>
  <c r="L1892" i="5" s="1"/>
  <c r="N1892" i="5" s="1"/>
  <c r="L1863" i="5" a="1"/>
  <c r="L1863" i="5" s="1"/>
  <c r="N1863" i="5" s="1"/>
  <c r="L1832" i="5" a="1"/>
  <c r="L1832" i="5" s="1"/>
  <c r="N1832" i="5" s="1"/>
  <c r="L1801" i="5" a="1"/>
  <c r="L1801" i="5" s="1"/>
  <c r="N1801" i="5" s="1"/>
  <c r="L1770" i="5" a="1"/>
  <c r="L1770" i="5" s="1"/>
  <c r="N1770" i="5" s="1"/>
  <c r="L1740" i="5" a="1"/>
  <c r="L1740" i="5" s="1"/>
  <c r="N1740" i="5" s="1"/>
  <c r="L1722" i="5" a="1"/>
  <c r="L1722" i="5" s="1"/>
  <c r="N1722" i="5" s="1"/>
  <c r="L1713" i="5" a="1"/>
  <c r="L1713" i="5" s="1"/>
  <c r="N1713" i="5" s="1"/>
  <c r="L1702" i="5" a="1"/>
  <c r="L1702" i="5" s="1"/>
  <c r="N1702" i="5" s="1"/>
  <c r="L1691" i="5" a="1"/>
  <c r="L1691" i="5" s="1"/>
  <c r="N1691" i="5" s="1"/>
  <c r="L1682" i="5" a="1"/>
  <c r="L1682" i="5" s="1"/>
  <c r="N1682" i="5" s="1"/>
  <c r="L1667" i="5" a="1"/>
  <c r="L1667" i="5" s="1"/>
  <c r="N1667" i="5" s="1"/>
  <c r="L1659" i="5" a="1"/>
  <c r="L1659" i="5" s="1"/>
  <c r="N1659" i="5" s="1"/>
  <c r="L1651" i="5" a="1"/>
  <c r="L1651" i="5" s="1"/>
  <c r="N1651" i="5" s="1"/>
  <c r="L1643" i="5" a="1"/>
  <c r="L1643" i="5" s="1"/>
  <c r="N1643" i="5" s="1"/>
  <c r="L1635" i="5" a="1"/>
  <c r="L1635" i="5" s="1"/>
  <c r="N1635" i="5" s="1"/>
  <c r="L1627" i="5" a="1"/>
  <c r="L1627" i="5" s="1"/>
  <c r="N1627" i="5" s="1"/>
  <c r="L1620" i="5" a="1"/>
  <c r="L1620" i="5" s="1"/>
  <c r="N1620" i="5" s="1"/>
  <c r="L1612" i="5" a="1"/>
  <c r="L1612" i="5" s="1"/>
  <c r="N1612" i="5" s="1"/>
  <c r="L1605" i="5" a="1"/>
  <c r="L1605" i="5" s="1"/>
  <c r="N1605" i="5" s="1"/>
  <c r="L1597" i="5" a="1"/>
  <c r="L1597" i="5" s="1"/>
  <c r="N1597" i="5" s="1"/>
  <c r="L1589" i="5" a="1"/>
  <c r="L1589" i="5" s="1"/>
  <c r="N1589" i="5" s="1"/>
  <c r="L1975" i="5" a="1"/>
  <c r="L1975" i="5" s="1"/>
  <c r="N1975" i="5" s="1"/>
  <c r="L1856" i="5" a="1"/>
  <c r="L1856" i="5" s="1"/>
  <c r="N1856" i="5" s="1"/>
  <c r="L1732" i="5" a="1"/>
  <c r="L1732" i="5" s="1"/>
  <c r="N1732" i="5" s="1"/>
  <c r="L1688" i="5" a="1"/>
  <c r="L1688" i="5" s="1"/>
  <c r="N1688" i="5" s="1"/>
  <c r="L1656" i="5" a="1"/>
  <c r="L1656" i="5" s="1"/>
  <c r="N1656" i="5" s="1"/>
  <c r="L1625" i="5" a="1"/>
  <c r="L1625" i="5" s="1"/>
  <c r="N1625" i="5" s="1"/>
  <c r="L1594" i="5" a="1"/>
  <c r="L1594" i="5" s="1"/>
  <c r="N1594" i="5" s="1"/>
  <c r="L1573" i="5" a="1"/>
  <c r="L1573" i="5" s="1"/>
  <c r="N1573" i="5" s="1"/>
  <c r="L1557" i="5" a="1"/>
  <c r="L1557" i="5" s="1"/>
  <c r="N1557" i="5" s="1"/>
  <c r="L1543" i="5" a="1"/>
  <c r="L1543" i="5" s="1"/>
  <c r="N1543" i="5" s="1"/>
  <c r="L1532" i="5" a="1"/>
  <c r="L1532" i="5" s="1"/>
  <c r="N1532" i="5" s="1"/>
  <c r="L1523" i="5" a="1"/>
  <c r="L1523" i="5" s="1"/>
  <c r="N1523" i="5" s="1"/>
  <c r="L1515" i="5" a="1"/>
  <c r="L1515" i="5" s="1"/>
  <c r="N1515" i="5" s="1"/>
  <c r="L1507" i="5" a="1"/>
  <c r="L1507" i="5" s="1"/>
  <c r="N1507" i="5" s="1"/>
  <c r="L1499" i="5" a="1"/>
  <c r="L1499" i="5" s="1"/>
  <c r="N1499" i="5" s="1"/>
  <c r="L1491" i="5" a="1"/>
  <c r="L1491" i="5" s="1"/>
  <c r="N1491" i="5" s="1"/>
  <c r="L1483" i="5" a="1"/>
  <c r="L1483" i="5" s="1"/>
  <c r="N1483" i="5" s="1"/>
  <c r="L1476" i="5" a="1"/>
  <c r="L1476" i="5" s="1"/>
  <c r="N1476" i="5" s="1"/>
  <c r="L1468" i="5" a="1"/>
  <c r="L1468" i="5" s="1"/>
  <c r="N1468" i="5" s="1"/>
  <c r="L1461" i="5" a="1"/>
  <c r="L1461" i="5" s="1"/>
  <c r="N1461" i="5" s="1"/>
  <c r="L1453" i="5" a="1"/>
  <c r="L1453" i="5" s="1"/>
  <c r="N1453" i="5" s="1"/>
  <c r="L1445" i="5" a="1"/>
  <c r="L1445" i="5" s="1"/>
  <c r="N1445" i="5" s="1"/>
  <c r="L1437" i="5" a="1"/>
  <c r="L1437" i="5" s="1"/>
  <c r="N1437" i="5" s="1"/>
  <c r="L1429" i="5" a="1"/>
  <c r="L1429" i="5" s="1"/>
  <c r="N1429" i="5" s="1"/>
  <c r="L1421" i="5" a="1"/>
  <c r="L1421" i="5" s="1"/>
  <c r="N1421" i="5" s="1"/>
  <c r="L1414" i="5" a="1"/>
  <c r="L1414" i="5" s="1"/>
  <c r="N1414" i="5" s="1"/>
  <c r="L1406" i="5" a="1"/>
  <c r="L1406" i="5" s="1"/>
  <c r="N1406" i="5" s="1"/>
  <c r="L1399" i="5" a="1"/>
  <c r="L1399" i="5" s="1"/>
  <c r="N1399" i="5" s="1"/>
  <c r="L1391" i="5" a="1"/>
  <c r="L1391" i="5" s="1"/>
  <c r="N1391" i="5" s="1"/>
  <c r="L1383" i="5" a="1"/>
  <c r="L1383" i="5" s="1"/>
  <c r="N1383" i="5" s="1"/>
  <c r="L1375" i="5" a="1"/>
  <c r="L1375" i="5" s="1"/>
  <c r="N1375" i="5" s="1"/>
  <c r="L1368" i="5" a="1"/>
  <c r="L1368" i="5" s="1"/>
  <c r="N1368" i="5" s="1"/>
  <c r="L1361" i="5" a="1"/>
  <c r="L1361" i="5" s="1"/>
  <c r="N1361" i="5" s="1"/>
  <c r="L1353" i="5" a="1"/>
  <c r="L1353" i="5" s="1"/>
  <c r="N1353" i="5" s="1"/>
  <c r="L1345" i="5" a="1"/>
  <c r="L1345" i="5" s="1"/>
  <c r="N1345" i="5" s="1"/>
  <c r="L1338" i="5" a="1"/>
  <c r="L1338" i="5" s="1"/>
  <c r="N1338" i="5" s="1"/>
  <c r="L1331" i="5" a="1"/>
  <c r="L1331" i="5" s="1"/>
  <c r="N1331" i="5" s="1"/>
  <c r="L1323" i="5" a="1"/>
  <c r="L1323" i="5" s="1"/>
  <c r="N1323" i="5" s="1"/>
  <c r="L1315" i="5" a="1"/>
  <c r="L1315" i="5" s="1"/>
  <c r="N1315" i="5" s="1"/>
  <c r="L1300" i="5" a="1"/>
  <c r="L1300" i="5" s="1"/>
  <c r="N1300" i="5" s="1"/>
  <c r="L1293" i="5" a="1"/>
  <c r="L1293" i="5" s="1"/>
  <c r="N1293" i="5" s="1"/>
  <c r="L1285" i="5" a="1"/>
  <c r="L1285" i="5" s="1"/>
  <c r="N1285" i="5" s="1"/>
  <c r="L1277" i="5" a="1"/>
  <c r="L1277" i="5" s="1"/>
  <c r="N1277" i="5" s="1"/>
  <c r="L1269" i="5" a="1"/>
  <c r="L1269" i="5" s="1"/>
  <c r="N1269" i="5" s="1"/>
  <c r="L1262" i="5" a="1"/>
  <c r="L1262" i="5" s="1"/>
  <c r="N1262" i="5" s="1"/>
  <c r="L1255" i="5" a="1"/>
  <c r="L1255" i="5" s="1"/>
  <c r="N1255" i="5" s="1"/>
  <c r="L1247" i="5" a="1"/>
  <c r="L1247" i="5" s="1"/>
  <c r="N1247" i="5" s="1"/>
  <c r="L1239" i="5" a="1"/>
  <c r="L1239" i="5" s="1"/>
  <c r="N1239" i="5" s="1"/>
  <c r="L1232" i="5" a="1"/>
  <c r="L1232" i="5" s="1"/>
  <c r="N1232" i="5" s="1"/>
  <c r="L1225" i="5" a="1"/>
  <c r="L1225" i="5" s="1"/>
  <c r="N1225" i="5" s="1"/>
  <c r="L1217" i="5" a="1"/>
  <c r="L1217" i="5" s="1"/>
  <c r="N1217" i="5" s="1"/>
  <c r="L1209" i="5" a="1"/>
  <c r="L1209" i="5" s="1"/>
  <c r="N1209" i="5" s="1"/>
  <c r="L1202" i="5" a="1"/>
  <c r="L1202" i="5" s="1"/>
  <c r="N1202" i="5" s="1"/>
  <c r="L1195" i="5" a="1"/>
  <c r="L1195" i="5" s="1"/>
  <c r="N1195" i="5" s="1"/>
  <c r="L1187" i="5" a="1"/>
  <c r="L1187" i="5" s="1"/>
  <c r="N1187" i="5" s="1"/>
  <c r="L1179" i="5" a="1"/>
  <c r="L1179" i="5" s="1"/>
  <c r="N1179" i="5" s="1"/>
  <c r="L1164" i="5" a="1"/>
  <c r="L1164" i="5" s="1"/>
  <c r="N1164" i="5" s="1"/>
  <c r="L1157" i="5" a="1"/>
  <c r="L1157" i="5" s="1"/>
  <c r="N1157" i="5" s="1"/>
  <c r="L1149" i="5" a="1"/>
  <c r="L1149" i="5" s="1"/>
  <c r="N1149" i="5" s="1"/>
  <c r="L1141" i="5" a="1"/>
  <c r="L1141" i="5" s="1"/>
  <c r="N1141" i="5" s="1"/>
  <c r="L1134" i="5" a="1"/>
  <c r="L1134" i="5" s="1"/>
  <c r="N1134" i="5" s="1"/>
  <c r="L1127" i="5" a="1"/>
  <c r="L1127" i="5" s="1"/>
  <c r="N1127" i="5" s="1"/>
  <c r="L1119" i="5" a="1"/>
  <c r="L1119" i="5" s="1"/>
  <c r="N1119" i="5" s="1"/>
  <c r="L1111" i="5" a="1"/>
  <c r="L1111" i="5" s="1"/>
  <c r="N1111" i="5" s="1"/>
  <c r="L1104" i="5" a="1"/>
  <c r="L1104" i="5" s="1"/>
  <c r="N1104" i="5" s="1"/>
  <c r="L1097" i="5" a="1"/>
  <c r="L1097" i="5" s="1"/>
  <c r="N1097" i="5" s="1"/>
  <c r="L1089" i="5" a="1"/>
  <c r="L1089" i="5" s="1"/>
  <c r="N1089" i="5" s="1"/>
  <c r="L1081" i="5" a="1"/>
  <c r="L1081" i="5" s="1"/>
  <c r="N1081" i="5" s="1"/>
  <c r="L1074" i="5" a="1"/>
  <c r="L1074" i="5" s="1"/>
  <c r="N1074" i="5" s="1"/>
  <c r="L1067" i="5" a="1"/>
  <c r="L1067" i="5" s="1"/>
  <c r="N1067" i="5" s="1"/>
  <c r="L1059" i="5" a="1"/>
  <c r="L1059" i="5" s="1"/>
  <c r="N1059" i="5" s="1"/>
  <c r="L1051" i="5" a="1"/>
  <c r="L1051" i="5" s="1"/>
  <c r="N1051" i="5" s="1"/>
  <c r="L1046" i="5" a="1"/>
  <c r="L1046" i="5" s="1"/>
  <c r="N1046" i="5" s="1"/>
  <c r="L1042" i="5" a="1"/>
  <c r="L1042" i="5" s="1"/>
  <c r="N1042" i="5" s="1"/>
  <c r="L1036" i="5" a="1"/>
  <c r="L1036" i="5" s="1"/>
  <c r="N1036" i="5" s="1"/>
  <c r="L1032" i="5" a="1"/>
  <c r="L1032" i="5" s="1"/>
  <c r="N1032" i="5" s="1"/>
  <c r="L1027" i="5" a="1"/>
  <c r="L1027" i="5" s="1"/>
  <c r="N1027" i="5" s="1"/>
  <c r="L1021" i="5" a="1"/>
  <c r="L1021" i="5" s="1"/>
  <c r="N1021" i="5" s="1"/>
  <c r="L1016" i="5" a="1"/>
  <c r="L1016" i="5" s="1"/>
  <c r="N1016" i="5" s="1"/>
  <c r="L1008" i="5" a="1"/>
  <c r="L1008" i="5" s="1"/>
  <c r="N1008" i="5" s="1"/>
  <c r="L1004" i="5" a="1"/>
  <c r="L1004" i="5" s="1"/>
  <c r="N1004" i="5" s="1"/>
  <c r="L1001" i="5" a="1"/>
  <c r="L1001" i="5" s="1"/>
  <c r="N1001" i="5" s="1"/>
  <c r="L997" i="5" a="1"/>
  <c r="L997" i="5" s="1"/>
  <c r="N997" i="5" s="1"/>
  <c r="L993" i="5" a="1"/>
  <c r="L993" i="5" s="1"/>
  <c r="N993" i="5" s="1"/>
  <c r="L989" i="5" a="1"/>
  <c r="L989" i="5" s="1"/>
  <c r="N989" i="5" s="1"/>
  <c r="L985" i="5" a="1"/>
  <c r="L985" i="5" s="1"/>
  <c r="N985" i="5" s="1"/>
  <c r="L982" i="5" a="1"/>
  <c r="L982" i="5" s="1"/>
  <c r="N982" i="5" s="1"/>
  <c r="L978" i="5" a="1"/>
  <c r="L978" i="5" s="1"/>
  <c r="N978" i="5" s="1"/>
  <c r="L971" i="5" a="1"/>
  <c r="L971" i="5" s="1"/>
  <c r="N971" i="5" s="1"/>
  <c r="L967" i="5" a="1"/>
  <c r="L967" i="5" s="1"/>
  <c r="N967" i="5" s="1"/>
  <c r="L963" i="5" a="1"/>
  <c r="L963" i="5" s="1"/>
  <c r="N963" i="5" s="1"/>
  <c r="L959" i="5" a="1"/>
  <c r="L959" i="5" s="1"/>
  <c r="N959" i="5" s="1"/>
  <c r="L955" i="5" a="1"/>
  <c r="L955" i="5" s="1"/>
  <c r="N955" i="5" s="1"/>
  <c r="L951" i="5" a="1"/>
  <c r="L951" i="5" s="1"/>
  <c r="N951" i="5" s="1"/>
  <c r="L948" i="5" a="1"/>
  <c r="L948" i="5" s="1"/>
  <c r="N948" i="5" s="1"/>
  <c r="L944" i="5" a="1"/>
  <c r="L944" i="5" s="1"/>
  <c r="N944" i="5" s="1"/>
  <c r="L941" i="5" a="1"/>
  <c r="L941" i="5" s="1"/>
  <c r="N941" i="5" s="1"/>
  <c r="L937" i="5" a="1"/>
  <c r="L937" i="5" s="1"/>
  <c r="N937" i="5" s="1"/>
  <c r="L933" i="5" a="1"/>
  <c r="L933" i="5" s="1"/>
  <c r="N933" i="5" s="1"/>
  <c r="L929" i="5" a="1"/>
  <c r="L929" i="5" s="1"/>
  <c r="N929" i="5" s="1"/>
  <c r="L925" i="5" a="1"/>
  <c r="L925" i="5" s="1"/>
  <c r="N925" i="5" s="1"/>
  <c r="L921" i="5" a="1"/>
  <c r="L921" i="5" s="1"/>
  <c r="N921" i="5" s="1"/>
  <c r="L918" i="5" a="1"/>
  <c r="L918" i="5" s="1"/>
  <c r="N918" i="5" s="1"/>
  <c r="L914" i="5" a="1"/>
  <c r="L914" i="5" s="1"/>
  <c r="N914" i="5" s="1"/>
  <c r="L907" i="5" a="1"/>
  <c r="L907" i="5" s="1"/>
  <c r="N907" i="5" s="1"/>
  <c r="L903" i="5" a="1"/>
  <c r="L903" i="5" s="1"/>
  <c r="N903" i="5" s="1"/>
  <c r="L899" i="5" a="1"/>
  <c r="L899" i="5" s="1"/>
  <c r="N899" i="5" s="1"/>
  <c r="L895" i="5" a="1"/>
  <c r="L895" i="5" s="1"/>
  <c r="N895" i="5" s="1"/>
  <c r="L891" i="5" a="1"/>
  <c r="L891" i="5" s="1"/>
  <c r="N891" i="5" s="1"/>
  <c r="L887" i="5" a="1"/>
  <c r="L887" i="5" s="1"/>
  <c r="N887" i="5" s="1"/>
  <c r="L884" i="5" a="1"/>
  <c r="L884" i="5" s="1"/>
  <c r="N884" i="5" s="1"/>
  <c r="L880" i="5" a="1"/>
  <c r="L880" i="5" s="1"/>
  <c r="N880" i="5" s="1"/>
  <c r="L877" i="5" a="1"/>
  <c r="L877" i="5" s="1"/>
  <c r="N877" i="5" s="1"/>
  <c r="L873" i="5" a="1"/>
  <c r="L873" i="5" s="1"/>
  <c r="N873" i="5" s="1"/>
  <c r="L869" i="5" a="1"/>
  <c r="L869" i="5" s="1"/>
  <c r="N869" i="5" s="1"/>
  <c r="L865" i="5" a="1"/>
  <c r="L865" i="5" s="1"/>
  <c r="N865" i="5" s="1"/>
  <c r="L861" i="5" a="1"/>
  <c r="L861" i="5" s="1"/>
  <c r="N861" i="5" s="1"/>
  <c r="L857" i="5" a="1"/>
  <c r="L857" i="5" s="1"/>
  <c r="N857" i="5" s="1"/>
  <c r="L854" i="5" a="1"/>
  <c r="L854" i="5" s="1"/>
  <c r="N854" i="5" s="1"/>
  <c r="L850" i="5" a="1"/>
  <c r="L850" i="5" s="1"/>
  <c r="N850" i="5" s="1"/>
  <c r="L843" i="5" a="1"/>
  <c r="L843" i="5" s="1"/>
  <c r="N843" i="5" s="1"/>
  <c r="L839" i="5" a="1"/>
  <c r="L839" i="5" s="1"/>
  <c r="N839" i="5" s="1"/>
  <c r="L835" i="5" a="1"/>
  <c r="L835" i="5" s="1"/>
  <c r="N835" i="5" s="1"/>
  <c r="L831" i="5" a="1"/>
  <c r="L831" i="5" s="1"/>
  <c r="N831" i="5" s="1"/>
  <c r="L827" i="5" a="1"/>
  <c r="L827" i="5" s="1"/>
  <c r="N827" i="5" s="1"/>
  <c r="L823" i="5" a="1"/>
  <c r="L823" i="5" s="1"/>
  <c r="N823" i="5" s="1"/>
  <c r="L820" i="5" a="1"/>
  <c r="L820" i="5" s="1"/>
  <c r="N820" i="5" s="1"/>
  <c r="L816" i="5" a="1"/>
  <c r="L816" i="5" s="1"/>
  <c r="N816" i="5" s="1"/>
  <c r="L813" i="5" a="1"/>
  <c r="L813" i="5" s="1"/>
  <c r="N813" i="5" s="1"/>
  <c r="L809" i="5" a="1"/>
  <c r="L809" i="5" s="1"/>
  <c r="N809" i="5" s="1"/>
  <c r="L805" i="5" a="1"/>
  <c r="L805" i="5" s="1"/>
  <c r="N805" i="5" s="1"/>
  <c r="L801" i="5" a="1"/>
  <c r="L801" i="5" s="1"/>
  <c r="N801" i="5" s="1"/>
  <c r="L797" i="5" a="1"/>
  <c r="L797" i="5" s="1"/>
  <c r="N797" i="5" s="1"/>
  <c r="L793" i="5" a="1"/>
  <c r="L793" i="5" s="1"/>
  <c r="N793" i="5" s="1"/>
  <c r="L1943" i="5" a="1"/>
  <c r="L1943" i="5" s="1"/>
  <c r="N1943" i="5" s="1"/>
  <c r="L1824" i="5" a="1"/>
  <c r="L1824" i="5" s="1"/>
  <c r="N1824" i="5" s="1"/>
  <c r="L1718" i="5" a="1"/>
  <c r="L1718" i="5" s="1"/>
  <c r="N1718" i="5" s="1"/>
  <c r="L1679" i="5" a="1"/>
  <c r="L1679" i="5" s="1"/>
  <c r="N1679" i="5" s="1"/>
  <c r="L1648" i="5" a="1"/>
  <c r="L1648" i="5" s="1"/>
  <c r="N1648" i="5" s="1"/>
  <c r="L1617" i="5" a="1"/>
  <c r="L1617" i="5" s="1"/>
  <c r="N1617" i="5" s="1"/>
  <c r="L1586" i="5" a="1"/>
  <c r="L1586" i="5" s="1"/>
  <c r="N1586" i="5" s="1"/>
  <c r="L1570" i="5" a="1"/>
  <c r="L1570" i="5" s="1"/>
  <c r="N1570" i="5" s="1"/>
  <c r="L1554" i="5" a="1"/>
  <c r="L1554" i="5" s="1"/>
  <c r="N1554" i="5" s="1"/>
  <c r="L1542" i="5" a="1"/>
  <c r="L1542" i="5" s="1"/>
  <c r="N1542" i="5" s="1"/>
  <c r="L1531" i="5" a="1"/>
  <c r="L1531" i="5" s="1"/>
  <c r="N1531" i="5" s="1"/>
  <c r="L1522" i="5" a="1"/>
  <c r="L1522" i="5" s="1"/>
  <c r="N1522" i="5" s="1"/>
  <c r="L1514" i="5" a="1"/>
  <c r="L1514" i="5" s="1"/>
  <c r="N1514" i="5" s="1"/>
  <c r="L1506" i="5" a="1"/>
  <c r="L1506" i="5" s="1"/>
  <c r="N1506" i="5" s="1"/>
  <c r="L1498" i="5" a="1"/>
  <c r="L1498" i="5" s="1"/>
  <c r="N1498" i="5" s="1"/>
  <c r="L1490" i="5" a="1"/>
  <c r="L1490" i="5" s="1"/>
  <c r="N1490" i="5" s="1"/>
  <c r="L1475" i="5" a="1"/>
  <c r="L1475" i="5" s="1"/>
  <c r="N1475" i="5" s="1"/>
  <c r="L1467" i="5" a="1"/>
  <c r="L1467" i="5" s="1"/>
  <c r="N1467" i="5" s="1"/>
  <c r="L1460" i="5" a="1"/>
  <c r="L1460" i="5" s="1"/>
  <c r="N1460" i="5" s="1"/>
  <c r="L1452" i="5" a="1"/>
  <c r="L1452" i="5" s="1"/>
  <c r="N1452" i="5" s="1"/>
  <c r="L1444" i="5" a="1"/>
  <c r="L1444" i="5" s="1"/>
  <c r="N1444" i="5" s="1"/>
  <c r="L1436" i="5" a="1"/>
  <c r="L1436" i="5" s="1"/>
  <c r="N1436" i="5" s="1"/>
  <c r="L1428" i="5" a="1"/>
  <c r="L1428" i="5" s="1"/>
  <c r="N1428" i="5" s="1"/>
  <c r="L1420" i="5" a="1"/>
  <c r="L1420" i="5" s="1"/>
  <c r="N1420" i="5" s="1"/>
  <c r="L1413" i="5" a="1"/>
  <c r="L1413" i="5" s="1"/>
  <c r="N1413" i="5" s="1"/>
  <c r="L1405" i="5" a="1"/>
  <c r="L1405" i="5" s="1"/>
  <c r="N1405" i="5" s="1"/>
  <c r="L1398" i="5" a="1"/>
  <c r="L1398" i="5" s="1"/>
  <c r="N1398" i="5" s="1"/>
  <c r="L1390" i="5" a="1"/>
  <c r="L1390" i="5" s="1"/>
  <c r="N1390" i="5" s="1"/>
  <c r="L1382" i="5" a="1"/>
  <c r="L1382" i="5" s="1"/>
  <c r="N1382" i="5" s="1"/>
  <c r="L1374" i="5" a="1"/>
  <c r="L1374" i="5" s="1"/>
  <c r="N1374" i="5" s="1"/>
  <c r="L1367" i="5" a="1"/>
  <c r="L1367" i="5" s="1"/>
  <c r="N1367" i="5" s="1"/>
  <c r="L1360" i="5" a="1"/>
  <c r="L1360" i="5" s="1"/>
  <c r="N1360" i="5" s="1"/>
  <c r="L1352" i="5" a="1"/>
  <c r="L1352" i="5" s="1"/>
  <c r="N1352" i="5" s="1"/>
  <c r="L1344" i="5" a="1"/>
  <c r="L1344" i="5" s="1"/>
  <c r="N1344" i="5" s="1"/>
  <c r="L1337" i="5" a="1"/>
  <c r="L1337" i="5" s="1"/>
  <c r="N1337" i="5" s="1"/>
  <c r="L1330" i="5" a="1"/>
  <c r="L1330" i="5" s="1"/>
  <c r="N1330" i="5" s="1"/>
  <c r="L1322" i="5" a="1"/>
  <c r="L1322" i="5" s="1"/>
  <c r="N1322" i="5" s="1"/>
  <c r="L1314" i="5" a="1"/>
  <c r="L1314" i="5" s="1"/>
  <c r="N1314" i="5" s="1"/>
  <c r="L1307" i="5" a="1"/>
  <c r="L1307" i="5" s="1"/>
  <c r="N1307" i="5" s="1"/>
  <c r="L1292" i="5" a="1"/>
  <c r="L1292" i="5" s="1"/>
  <c r="N1292" i="5" s="1"/>
  <c r="L1284" i="5" a="1"/>
  <c r="L1284" i="5" s="1"/>
  <c r="N1284" i="5" s="1"/>
  <c r="L1276" i="5" a="1"/>
  <c r="L1276" i="5" s="1"/>
  <c r="N1276" i="5" s="1"/>
  <c r="L1268" i="5" a="1"/>
  <c r="L1268" i="5" s="1"/>
  <c r="N1268" i="5" s="1"/>
  <c r="L1261" i="5" a="1"/>
  <c r="L1261" i="5" s="1"/>
  <c r="N1261" i="5" s="1"/>
  <c r="L1254" i="5" a="1"/>
  <c r="L1254" i="5" s="1"/>
  <c r="N1254" i="5" s="1"/>
  <c r="L1246" i="5" a="1"/>
  <c r="L1246" i="5" s="1"/>
  <c r="N1246" i="5" s="1"/>
  <c r="L1238" i="5" a="1"/>
  <c r="L1238" i="5" s="1"/>
  <c r="N1238" i="5" s="1"/>
  <c r="L1231" i="5" a="1"/>
  <c r="L1231" i="5" s="1"/>
  <c r="N1231" i="5" s="1"/>
  <c r="L1224" i="5" a="1"/>
  <c r="L1224" i="5" s="1"/>
  <c r="N1224" i="5" s="1"/>
  <c r="L1216" i="5" a="1"/>
  <c r="L1216" i="5" s="1"/>
  <c r="N1216" i="5" s="1"/>
  <c r="L1208" i="5" a="1"/>
  <c r="L1208" i="5" s="1"/>
  <c r="N1208" i="5" s="1"/>
  <c r="L1201" i="5" a="1"/>
  <c r="L1201" i="5" s="1"/>
  <c r="N1201" i="5" s="1"/>
  <c r="L1194" i="5" a="1"/>
  <c r="L1194" i="5" s="1"/>
  <c r="N1194" i="5" s="1"/>
  <c r="L1186" i="5" a="1"/>
  <c r="L1186" i="5" s="1"/>
  <c r="N1186" i="5" s="1"/>
  <c r="L1178" i="5" a="1"/>
  <c r="L1178" i="5" s="1"/>
  <c r="N1178" i="5" s="1"/>
  <c r="L1171" i="5" a="1"/>
  <c r="L1171" i="5" s="1"/>
  <c r="N1171" i="5" s="1"/>
  <c r="L1156" i="5" a="1"/>
  <c r="L1156" i="5" s="1"/>
  <c r="N1156" i="5" s="1"/>
  <c r="L1148" i="5" a="1"/>
  <c r="L1148" i="5" s="1"/>
  <c r="N1148" i="5" s="1"/>
  <c r="L1140" i="5" a="1"/>
  <c r="L1140" i="5" s="1"/>
  <c r="N1140" i="5" s="1"/>
  <c r="L1133" i="5" a="1"/>
  <c r="L1133" i="5" s="1"/>
  <c r="N1133" i="5" s="1"/>
  <c r="L1126" i="5" a="1"/>
  <c r="L1126" i="5" s="1"/>
  <c r="N1126" i="5" s="1"/>
  <c r="L1118" i="5" a="1"/>
  <c r="L1118" i="5" s="1"/>
  <c r="N1118" i="5" s="1"/>
  <c r="L1110" i="5" a="1"/>
  <c r="L1110" i="5" s="1"/>
  <c r="N1110" i="5" s="1"/>
  <c r="L1103" i="5" a="1"/>
  <c r="L1103" i="5" s="1"/>
  <c r="N1103" i="5" s="1"/>
  <c r="L1096" i="5" a="1"/>
  <c r="L1096" i="5" s="1"/>
  <c r="N1096" i="5" s="1"/>
  <c r="L1088" i="5" a="1"/>
  <c r="L1088" i="5" s="1"/>
  <c r="N1088" i="5" s="1"/>
  <c r="L1080" i="5" a="1"/>
  <c r="L1080" i="5" s="1"/>
  <c r="N1080" i="5" s="1"/>
  <c r="L1073" i="5" a="1"/>
  <c r="L1073" i="5" s="1"/>
  <c r="N1073" i="5" s="1"/>
  <c r="L1066" i="5" a="1"/>
  <c r="L1066" i="5" s="1"/>
  <c r="N1066" i="5" s="1"/>
  <c r="L1058" i="5" a="1"/>
  <c r="L1058" i="5" s="1"/>
  <c r="N1058" i="5" s="1"/>
  <c r="L1050" i="5" a="1"/>
  <c r="L1050" i="5" s="1"/>
  <c r="N1050" i="5" s="1"/>
  <c r="L1045" i="5" a="1"/>
  <c r="L1045" i="5" s="1"/>
  <c r="N1045" i="5" s="1"/>
  <c r="L1040" i="5" a="1"/>
  <c r="L1040" i="5" s="1"/>
  <c r="N1040" i="5" s="1"/>
  <c r="L1031" i="5" a="1"/>
  <c r="L1031" i="5" s="1"/>
  <c r="N1031" i="5" s="1"/>
  <c r="L1025" i="5" a="1"/>
  <c r="L1025" i="5" s="1"/>
  <c r="N1025" i="5" s="1"/>
  <c r="L1020" i="5" a="1"/>
  <c r="L1020" i="5" s="1"/>
  <c r="N1020" i="5" s="1"/>
  <c r="L1015" i="5" a="1"/>
  <c r="L1015" i="5" s="1"/>
  <c r="N1015" i="5" s="1"/>
  <c r="L1011" i="5" a="1"/>
  <c r="L1011" i="5" s="1"/>
  <c r="N1011" i="5" s="1"/>
  <c r="L1007" i="5" a="1"/>
  <c r="L1007" i="5" s="1"/>
  <c r="N1007" i="5" s="1"/>
  <c r="L1000" i="5" a="1"/>
  <c r="L1000" i="5" s="1"/>
  <c r="N1000" i="5" s="1"/>
  <c r="L996" i="5" a="1"/>
  <c r="L996" i="5" s="1"/>
  <c r="N996" i="5" s="1"/>
  <c r="L992" i="5" a="1"/>
  <c r="L992" i="5" s="1"/>
  <c r="N992" i="5" s="1"/>
  <c r="L988" i="5" a="1"/>
  <c r="L988" i="5" s="1"/>
  <c r="N988" i="5" s="1"/>
  <c r="L984" i="5" a="1"/>
  <c r="L984" i="5" s="1"/>
  <c r="N984" i="5" s="1"/>
  <c r="L981" i="5" a="1"/>
  <c r="L981" i="5" s="1"/>
  <c r="N981" i="5" s="1"/>
  <c r="L977" i="5" a="1"/>
  <c r="L977" i="5" s="1"/>
  <c r="N977" i="5" s="1"/>
  <c r="L974" i="5" a="1"/>
  <c r="L974" i="5" s="1"/>
  <c r="N974" i="5" s="1"/>
  <c r="L970" i="5" a="1"/>
  <c r="L970" i="5" s="1"/>
  <c r="N970" i="5" s="1"/>
  <c r="L966" i="5" a="1"/>
  <c r="L966" i="5" s="1"/>
  <c r="N966" i="5" s="1"/>
  <c r="L962" i="5" a="1"/>
  <c r="L962" i="5" s="1"/>
  <c r="N962" i="5" s="1"/>
  <c r="L958" i="5" a="1"/>
  <c r="L958" i="5" s="1"/>
  <c r="N958" i="5" s="1"/>
  <c r="L954" i="5" a="1"/>
  <c r="L954" i="5" s="1"/>
  <c r="N954" i="5" s="1"/>
  <c r="L947" i="5" a="1"/>
  <c r="L947" i="5" s="1"/>
  <c r="N947" i="5" s="1"/>
  <c r="L943" i="5" a="1"/>
  <c r="L943" i="5" s="1"/>
  <c r="N943" i="5" s="1"/>
  <c r="L940" i="5" a="1"/>
  <c r="L940" i="5" s="1"/>
  <c r="N940" i="5" s="1"/>
  <c r="L936" i="5" a="1"/>
  <c r="L936" i="5" s="1"/>
  <c r="N936" i="5" s="1"/>
  <c r="L932" i="5" a="1"/>
  <c r="L932" i="5" s="1"/>
  <c r="N932" i="5" s="1"/>
  <c r="L928" i="5" a="1"/>
  <c r="L928" i="5" s="1"/>
  <c r="N928" i="5" s="1"/>
  <c r="L924" i="5" a="1"/>
  <c r="L924" i="5" s="1"/>
  <c r="N924" i="5" s="1"/>
  <c r="L920" i="5" a="1"/>
  <c r="L920" i="5" s="1"/>
  <c r="N920" i="5" s="1"/>
  <c r="L917" i="5" a="1"/>
  <c r="L917" i="5" s="1"/>
  <c r="N917" i="5" s="1"/>
  <c r="L913" i="5" a="1"/>
  <c r="L913" i="5" s="1"/>
  <c r="N913" i="5" s="1"/>
  <c r="L910" i="5" a="1"/>
  <c r="L910" i="5" s="1"/>
  <c r="N910" i="5" s="1"/>
  <c r="L906" i="5" a="1"/>
  <c r="L906" i="5" s="1"/>
  <c r="N906" i="5" s="1"/>
  <c r="L902" i="5" a="1"/>
  <c r="L902" i="5" s="1"/>
  <c r="N902" i="5" s="1"/>
  <c r="L898" i="5" a="1"/>
  <c r="L898" i="5" s="1"/>
  <c r="N898" i="5" s="1"/>
  <c r="L894" i="5" a="1"/>
  <c r="L894" i="5" s="1"/>
  <c r="N894" i="5" s="1"/>
  <c r="L890" i="5" a="1"/>
  <c r="L890" i="5" s="1"/>
  <c r="N890" i="5" s="1"/>
  <c r="L883" i="5" a="1"/>
  <c r="L883" i="5" s="1"/>
  <c r="N883" i="5" s="1"/>
  <c r="L879" i="5" a="1"/>
  <c r="L879" i="5" s="1"/>
  <c r="N879" i="5" s="1"/>
  <c r="L876" i="5" a="1"/>
  <c r="L876" i="5" s="1"/>
  <c r="N876" i="5" s="1"/>
  <c r="L872" i="5" a="1"/>
  <c r="L872" i="5" s="1"/>
  <c r="N872" i="5" s="1"/>
  <c r="L868" i="5" a="1"/>
  <c r="L868" i="5" s="1"/>
  <c r="N868" i="5" s="1"/>
  <c r="L864" i="5" a="1"/>
  <c r="L864" i="5" s="1"/>
  <c r="N864" i="5" s="1"/>
  <c r="L860" i="5" a="1"/>
  <c r="L860" i="5" s="1"/>
  <c r="N860" i="5" s="1"/>
  <c r="L856" i="5" a="1"/>
  <c r="L856" i="5" s="1"/>
  <c r="N856" i="5" s="1"/>
  <c r="L853" i="5" a="1"/>
  <c r="L853" i="5" s="1"/>
  <c r="N853" i="5" s="1"/>
  <c r="L849" i="5" a="1"/>
  <c r="L849" i="5" s="1"/>
  <c r="N849" i="5" s="1"/>
  <c r="L846" i="5" a="1"/>
  <c r="L846" i="5" s="1"/>
  <c r="N846" i="5" s="1"/>
  <c r="L842" i="5" a="1"/>
  <c r="L842" i="5" s="1"/>
  <c r="N842" i="5" s="1"/>
  <c r="L838" i="5" a="1"/>
  <c r="L838" i="5" s="1"/>
  <c r="N838" i="5" s="1"/>
  <c r="L834" i="5" a="1"/>
  <c r="L834" i="5" s="1"/>
  <c r="N834" i="5" s="1"/>
  <c r="L830" i="5" a="1"/>
  <c r="L830" i="5" s="1"/>
  <c r="N830" i="5" s="1"/>
  <c r="L826" i="5" a="1"/>
  <c r="L826" i="5" s="1"/>
  <c r="N826" i="5" s="1"/>
  <c r="L819" i="5" a="1"/>
  <c r="L819" i="5" s="1"/>
  <c r="N819" i="5" s="1"/>
  <c r="L815" i="5" a="1"/>
  <c r="L815" i="5" s="1"/>
  <c r="N815" i="5" s="1"/>
  <c r="L812" i="5" a="1"/>
  <c r="L812" i="5" s="1"/>
  <c r="N812" i="5" s="1"/>
  <c r="L808" i="5" a="1"/>
  <c r="L808" i="5" s="1"/>
  <c r="N808" i="5" s="1"/>
  <c r="L804" i="5" a="1"/>
  <c r="L804" i="5" s="1"/>
  <c r="N804" i="5" s="1"/>
  <c r="L800" i="5" a="1"/>
  <c r="L800" i="5" s="1"/>
  <c r="N800" i="5" s="1"/>
  <c r="L796" i="5" a="1"/>
  <c r="L796" i="5" s="1"/>
  <c r="N796" i="5" s="1"/>
  <c r="L792" i="5" a="1"/>
  <c r="L792" i="5" s="1"/>
  <c r="N792" i="5" s="1"/>
  <c r="L789" i="5" a="1"/>
  <c r="L789" i="5" s="1"/>
  <c r="N789" i="5" s="1"/>
  <c r="L785" i="5" a="1"/>
  <c r="L785" i="5" s="1"/>
  <c r="N785" i="5" s="1"/>
  <c r="L782" i="5" a="1"/>
  <c r="L782" i="5" s="1"/>
  <c r="N782" i="5" s="1"/>
  <c r="L778" i="5" a="1"/>
  <c r="L778" i="5" s="1"/>
  <c r="N778" i="5" s="1"/>
  <c r="L774" i="5" a="1"/>
  <c r="L774" i="5" s="1"/>
  <c r="N774" i="5" s="1"/>
  <c r="L770" i="5" a="1"/>
  <c r="L770" i="5" s="1"/>
  <c r="N770" i="5" s="1"/>
  <c r="L766" i="5" a="1"/>
  <c r="L766" i="5" s="1"/>
  <c r="N766" i="5" s="1"/>
  <c r="L762" i="5" a="1"/>
  <c r="L762" i="5" s="1"/>
  <c r="N762" i="5" s="1"/>
  <c r="L755" i="5" a="1"/>
  <c r="L755" i="5" s="1"/>
  <c r="N755" i="5" s="1"/>
  <c r="L751" i="5" a="1"/>
  <c r="L751" i="5" s="1"/>
  <c r="N751" i="5" s="1"/>
  <c r="L748" i="5" a="1"/>
  <c r="L748" i="5" s="1"/>
  <c r="N748" i="5" s="1"/>
  <c r="L744" i="5" a="1"/>
  <c r="L744" i="5" s="1"/>
  <c r="N744" i="5" s="1"/>
  <c r="L740" i="5" a="1"/>
  <c r="L740" i="5" s="1"/>
  <c r="N740" i="5" s="1"/>
  <c r="L736" i="5" a="1"/>
  <c r="L736" i="5" s="1"/>
  <c r="N736" i="5" s="1"/>
  <c r="L732" i="5" a="1"/>
  <c r="L732" i="5" s="1"/>
  <c r="N732" i="5" s="1"/>
  <c r="L728" i="5" a="1"/>
  <c r="L728" i="5" s="1"/>
  <c r="N728" i="5" s="1"/>
  <c r="L725" i="5" a="1"/>
  <c r="L725" i="5" s="1"/>
  <c r="N725" i="5" s="1"/>
  <c r="L721" i="5" a="1"/>
  <c r="L721" i="5" s="1"/>
  <c r="N721" i="5" s="1"/>
  <c r="L718" i="5" a="1"/>
  <c r="L718" i="5" s="1"/>
  <c r="N718" i="5" s="1"/>
  <c r="L714" i="5" a="1"/>
  <c r="L714" i="5" s="1"/>
  <c r="N714" i="5" s="1"/>
  <c r="L710" i="5" a="1"/>
  <c r="L710" i="5" s="1"/>
  <c r="N710" i="5" s="1"/>
  <c r="L706" i="5" a="1"/>
  <c r="L706" i="5" s="1"/>
  <c r="N706" i="5" s="1"/>
  <c r="L702" i="5" a="1"/>
  <c r="L702" i="5" s="1"/>
  <c r="N702" i="5" s="1"/>
  <c r="L698" i="5" a="1"/>
  <c r="L698" i="5" s="1"/>
  <c r="N698" i="5" s="1"/>
  <c r="L691" i="5" a="1"/>
  <c r="L691" i="5" s="1"/>
  <c r="N691" i="5" s="1"/>
  <c r="L687" i="5" a="1"/>
  <c r="L687" i="5" s="1"/>
  <c r="N687" i="5" s="1"/>
  <c r="L684" i="5" a="1"/>
  <c r="L684" i="5" s="1"/>
  <c r="N684" i="5" s="1"/>
  <c r="L680" i="5" a="1"/>
  <c r="L680" i="5" s="1"/>
  <c r="N680" i="5" s="1"/>
  <c r="L676" i="5" a="1"/>
  <c r="L676" i="5" s="1"/>
  <c r="N676" i="5" s="1"/>
  <c r="L672" i="5" a="1"/>
  <c r="L672" i="5" s="1"/>
  <c r="N672" i="5" s="1"/>
  <c r="L668" i="5" a="1"/>
  <c r="L668" i="5" s="1"/>
  <c r="N668" i="5" s="1"/>
  <c r="L664" i="5" a="1"/>
  <c r="L664" i="5" s="1"/>
  <c r="N664" i="5" s="1"/>
  <c r="L661" i="5" a="1"/>
  <c r="L661" i="5" s="1"/>
  <c r="N661" i="5" s="1"/>
  <c r="L657" i="5" a="1"/>
  <c r="L657" i="5" s="1"/>
  <c r="N657" i="5" s="1"/>
  <c r="L654" i="5" a="1"/>
  <c r="L654" i="5" s="1"/>
  <c r="N654" i="5" s="1"/>
  <c r="L650" i="5" a="1"/>
  <c r="L650" i="5" s="1"/>
  <c r="N650" i="5" s="1"/>
  <c r="L646" i="5" a="1"/>
  <c r="L646" i="5" s="1"/>
  <c r="N646" i="5" s="1"/>
  <c r="L642" i="5" a="1"/>
  <c r="L642" i="5" s="1"/>
  <c r="N642" i="5" s="1"/>
  <c r="L638" i="5" a="1"/>
  <c r="L638" i="5" s="1"/>
  <c r="N638" i="5" s="1"/>
  <c r="L634" i="5" a="1"/>
  <c r="L634" i="5" s="1"/>
  <c r="N634" i="5" s="1"/>
  <c r="L627" i="5" a="1"/>
  <c r="L627" i="5" s="1"/>
  <c r="N627" i="5" s="1"/>
  <c r="L623" i="5" a="1"/>
  <c r="L623" i="5" s="1"/>
  <c r="N623" i="5" s="1"/>
  <c r="L1913" i="5" a="1"/>
  <c r="L1913" i="5" s="1"/>
  <c r="N1913" i="5" s="1"/>
  <c r="L1794" i="5" a="1"/>
  <c r="L1794" i="5" s="1"/>
  <c r="N1794" i="5" s="1"/>
  <c r="L1709" i="5" a="1"/>
  <c r="L1709" i="5" s="1"/>
  <c r="N1709" i="5" s="1"/>
  <c r="L1672" i="5" a="1"/>
  <c r="L1672" i="5" s="1"/>
  <c r="N1672" i="5" s="1"/>
  <c r="L1640" i="5" a="1"/>
  <c r="L1640" i="5" s="1"/>
  <c r="N1640" i="5" s="1"/>
  <c r="L1610" i="5" a="1"/>
  <c r="L1610" i="5" s="1"/>
  <c r="N1610" i="5" s="1"/>
  <c r="L1581" i="5" a="1"/>
  <c r="L1581" i="5" s="1"/>
  <c r="N1581" i="5" s="1"/>
  <c r="L1565" i="5" a="1"/>
  <c r="L1565" i="5" s="1"/>
  <c r="N1565" i="5" s="1"/>
  <c r="L1549" i="5" a="1"/>
  <c r="L1549" i="5" s="1"/>
  <c r="N1549" i="5" s="1"/>
  <c r="L1538" i="5" a="1"/>
  <c r="L1538" i="5" s="1"/>
  <c r="N1538" i="5" s="1"/>
  <c r="L1527" i="5" a="1"/>
  <c r="L1527" i="5" s="1"/>
  <c r="N1527" i="5" s="1"/>
  <c r="L1519" i="5" a="1"/>
  <c r="L1519" i="5" s="1"/>
  <c r="N1519" i="5" s="1"/>
  <c r="L1511" i="5" a="1"/>
  <c r="L1511" i="5" s="1"/>
  <c r="N1511" i="5" s="1"/>
  <c r="L1503" i="5" a="1"/>
  <c r="L1503" i="5" s="1"/>
  <c r="N1503" i="5" s="1"/>
  <c r="L1495" i="5" a="1"/>
  <c r="L1495" i="5" s="1"/>
  <c r="N1495" i="5" s="1"/>
  <c r="L1487" i="5" a="1"/>
  <c r="L1487" i="5" s="1"/>
  <c r="N1487" i="5" s="1"/>
  <c r="L1480" i="5" a="1"/>
  <c r="L1480" i="5" s="1"/>
  <c r="N1480" i="5" s="1"/>
  <c r="L1472" i="5" a="1"/>
  <c r="L1472" i="5" s="1"/>
  <c r="N1472" i="5" s="1"/>
  <c r="L1465" i="5" a="1"/>
  <c r="L1465" i="5" s="1"/>
  <c r="N1465" i="5" s="1"/>
  <c r="L1457" i="5" a="1"/>
  <c r="L1457" i="5" s="1"/>
  <c r="N1457" i="5" s="1"/>
  <c r="L1449" i="5" a="1"/>
  <c r="L1449" i="5" s="1"/>
  <c r="N1449" i="5" s="1"/>
  <c r="L1441" i="5" a="1"/>
  <c r="L1441" i="5" s="1"/>
  <c r="N1441" i="5" s="1"/>
  <c r="L1433" i="5" a="1"/>
  <c r="L1433" i="5" s="1"/>
  <c r="N1433" i="5" s="1"/>
  <c r="L1425" i="5" a="1"/>
  <c r="L1425" i="5" s="1"/>
  <c r="N1425" i="5" s="1"/>
  <c r="L1418" i="5" a="1"/>
  <c r="L1418" i="5" s="1"/>
  <c r="N1418" i="5" s="1"/>
  <c r="L1410" i="5" a="1"/>
  <c r="L1410" i="5" s="1"/>
  <c r="N1410" i="5" s="1"/>
  <c r="L1395" i="5" a="1"/>
  <c r="L1395" i="5" s="1"/>
  <c r="N1395" i="5" s="1"/>
  <c r="L1387" i="5" a="1"/>
  <c r="L1387" i="5" s="1"/>
  <c r="N1387" i="5" s="1"/>
  <c r="L1379" i="5" a="1"/>
  <c r="L1379" i="5" s="1"/>
  <c r="N1379" i="5" s="1"/>
  <c r="L1364" i="5" a="1"/>
  <c r="L1364" i="5" s="1"/>
  <c r="N1364" i="5" s="1"/>
  <c r="L1357" i="5" a="1"/>
  <c r="L1357" i="5" s="1"/>
  <c r="N1357" i="5" s="1"/>
  <c r="L1349" i="5" a="1"/>
  <c r="L1349" i="5" s="1"/>
  <c r="N1349" i="5" s="1"/>
  <c r="L1341" i="5" a="1"/>
  <c r="L1341" i="5" s="1"/>
  <c r="N1341" i="5" s="1"/>
  <c r="L1334" i="5" a="1"/>
  <c r="L1334" i="5" s="1"/>
  <c r="N1334" i="5" s="1"/>
  <c r="L1327" i="5" a="1"/>
  <c r="L1327" i="5" s="1"/>
  <c r="N1327" i="5" s="1"/>
  <c r="L1319" i="5" a="1"/>
  <c r="L1319" i="5" s="1"/>
  <c r="N1319" i="5" s="1"/>
  <c r="L1311" i="5" a="1"/>
  <c r="L1311" i="5" s="1"/>
  <c r="N1311" i="5" s="1"/>
  <c r="L1304" i="5" a="1"/>
  <c r="L1304" i="5" s="1"/>
  <c r="N1304" i="5" s="1"/>
  <c r="L1297" i="5" a="1"/>
  <c r="L1297" i="5" s="1"/>
  <c r="N1297" i="5" s="1"/>
  <c r="L1289" i="5" a="1"/>
  <c r="L1289" i="5" s="1"/>
  <c r="N1289" i="5" s="1"/>
  <c r="L1281" i="5" a="1"/>
  <c r="L1281" i="5" s="1"/>
  <c r="N1281" i="5" s="1"/>
  <c r="L1273" i="5" a="1"/>
  <c r="L1273" i="5" s="1"/>
  <c r="N1273" i="5" s="1"/>
  <c r="L1266" i="5" a="1"/>
  <c r="L1266" i="5" s="1"/>
  <c r="N1266" i="5" s="1"/>
  <c r="L1259" i="5" a="1"/>
  <c r="L1259" i="5" s="1"/>
  <c r="N1259" i="5" s="1"/>
  <c r="L1251" i="5" a="1"/>
  <c r="L1251" i="5" s="1"/>
  <c r="N1251" i="5" s="1"/>
  <c r="L1243" i="5" a="1"/>
  <c r="L1243" i="5" s="1"/>
  <c r="N1243" i="5" s="1"/>
  <c r="L1228" i="5" a="1"/>
  <c r="L1228" i="5" s="1"/>
  <c r="N1228" i="5" s="1"/>
  <c r="L1221" i="5" a="1"/>
  <c r="L1221" i="5" s="1"/>
  <c r="N1221" i="5" s="1"/>
  <c r="L1213" i="5" a="1"/>
  <c r="L1213" i="5" s="1"/>
  <c r="N1213" i="5" s="1"/>
  <c r="L1205" i="5" a="1"/>
  <c r="L1205" i="5" s="1"/>
  <c r="N1205" i="5" s="1"/>
  <c r="L1198" i="5" a="1"/>
  <c r="L1198" i="5" s="1"/>
  <c r="N1198" i="5" s="1"/>
  <c r="L1191" i="5" a="1"/>
  <c r="L1191" i="5" s="1"/>
  <c r="N1191" i="5" s="1"/>
  <c r="L1183" i="5" a="1"/>
  <c r="L1183" i="5" s="1"/>
  <c r="N1183" i="5" s="1"/>
  <c r="L1175" i="5" a="1"/>
  <c r="L1175" i="5" s="1"/>
  <c r="N1175" i="5" s="1"/>
  <c r="L1168" i="5" a="1"/>
  <c r="L1168" i="5" s="1"/>
  <c r="N1168" i="5" s="1"/>
  <c r="L1161" i="5" a="1"/>
  <c r="L1161" i="5" s="1"/>
  <c r="N1161" i="5" s="1"/>
  <c r="L1153" i="5" a="1"/>
  <c r="L1153" i="5" s="1"/>
  <c r="N1153" i="5" s="1"/>
  <c r="L1145" i="5" a="1"/>
  <c r="L1145" i="5" s="1"/>
  <c r="N1145" i="5" s="1"/>
  <c r="L1138" i="5" a="1"/>
  <c r="L1138" i="5" s="1"/>
  <c r="N1138" i="5" s="1"/>
  <c r="L1131" i="5" a="1"/>
  <c r="L1131" i="5" s="1"/>
  <c r="N1131" i="5" s="1"/>
  <c r="L1123" i="5" a="1"/>
  <c r="L1123" i="5" s="1"/>
  <c r="N1123" i="5" s="1"/>
  <c r="L1115" i="5" a="1"/>
  <c r="L1115" i="5" s="1"/>
  <c r="N1115" i="5" s="1"/>
  <c r="L1100" i="5" a="1"/>
  <c r="L1100" i="5" s="1"/>
  <c r="N1100" i="5" s="1"/>
  <c r="L1093" i="5" a="1"/>
  <c r="L1093" i="5" s="1"/>
  <c r="N1093" i="5" s="1"/>
  <c r="L1085" i="5" a="1"/>
  <c r="L1085" i="5" s="1"/>
  <c r="N1085" i="5" s="1"/>
  <c r="L1077" i="5" a="1"/>
  <c r="L1077" i="5" s="1"/>
  <c r="N1077" i="5" s="1"/>
  <c r="L1070" i="5" a="1"/>
  <c r="L1070" i="5" s="1"/>
  <c r="N1070" i="5" s="1"/>
  <c r="L1063" i="5" a="1"/>
  <c r="L1063" i="5" s="1"/>
  <c r="N1063" i="5" s="1"/>
  <c r="L1055" i="5" a="1"/>
  <c r="L1055" i="5" s="1"/>
  <c r="N1055" i="5" s="1"/>
  <c r="L1049" i="5" a="1"/>
  <c r="L1049" i="5" s="1"/>
  <c r="N1049" i="5" s="1"/>
  <c r="L1039" i="5" a="1"/>
  <c r="L1039" i="5" s="1"/>
  <c r="N1039" i="5" s="1"/>
  <c r="L1035" i="5" a="1"/>
  <c r="L1035" i="5" s="1"/>
  <c r="N1035" i="5" s="1"/>
  <c r="L1029" i="5" a="1"/>
  <c r="L1029" i="5" s="1"/>
  <c r="N1029" i="5" s="1"/>
  <c r="L1024" i="5" a="1"/>
  <c r="L1024" i="5" s="1"/>
  <c r="N1024" i="5" s="1"/>
  <c r="L1019" i="5" a="1"/>
  <c r="L1019" i="5" s="1"/>
  <c r="N1019" i="5" s="1"/>
  <c r="L1013" i="5" a="1"/>
  <c r="L1013" i="5" s="1"/>
  <c r="N1013" i="5" s="1"/>
  <c r="L1010" i="5" a="1"/>
  <c r="L1010" i="5" s="1"/>
  <c r="N1010" i="5" s="1"/>
  <c r="L1006" i="5" a="1"/>
  <c r="L1006" i="5" s="1"/>
  <c r="N1006" i="5" s="1"/>
  <c r="L1003" i="5" a="1"/>
  <c r="L1003" i="5" s="1"/>
  <c r="N1003" i="5" s="1"/>
  <c r="L999" i="5" a="1"/>
  <c r="L999" i="5" s="1"/>
  <c r="N999" i="5" s="1"/>
  <c r="L1885" i="5" a="1"/>
  <c r="L1885" i="5" s="1"/>
  <c r="N1885" i="5" s="1"/>
  <c r="L1632" i="5" a="1"/>
  <c r="L1632" i="5" s="1"/>
  <c r="N1632" i="5" s="1"/>
  <c r="L1510" i="5" a="1"/>
  <c r="L1510" i="5" s="1"/>
  <c r="N1510" i="5" s="1"/>
  <c r="L1479" i="5" a="1"/>
  <c r="L1479" i="5" s="1"/>
  <c r="N1479" i="5" s="1"/>
  <c r="L1448" i="5" a="1"/>
  <c r="L1448" i="5" s="1"/>
  <c r="N1448" i="5" s="1"/>
  <c r="L1417" i="5" a="1"/>
  <c r="L1417" i="5" s="1"/>
  <c r="N1417" i="5" s="1"/>
  <c r="L1386" i="5" a="1"/>
  <c r="L1386" i="5" s="1"/>
  <c r="N1386" i="5" s="1"/>
  <c r="L1356" i="5" a="1"/>
  <c r="L1356" i="5" s="1"/>
  <c r="N1356" i="5" s="1"/>
  <c r="L1326" i="5" a="1"/>
  <c r="L1326" i="5" s="1"/>
  <c r="N1326" i="5" s="1"/>
  <c r="L1296" i="5" a="1"/>
  <c r="L1296" i="5" s="1"/>
  <c r="N1296" i="5" s="1"/>
  <c r="L1265" i="5" a="1"/>
  <c r="L1265" i="5" s="1"/>
  <c r="N1265" i="5" s="1"/>
  <c r="L1235" i="5" a="1"/>
  <c r="L1235" i="5" s="1"/>
  <c r="N1235" i="5" s="1"/>
  <c r="L1204" i="5" a="1"/>
  <c r="L1204" i="5" s="1"/>
  <c r="N1204" i="5" s="1"/>
  <c r="L1174" i="5" a="1"/>
  <c r="L1174" i="5" s="1"/>
  <c r="N1174" i="5" s="1"/>
  <c r="L1144" i="5" a="1"/>
  <c r="L1144" i="5" s="1"/>
  <c r="N1144" i="5" s="1"/>
  <c r="L1114" i="5" a="1"/>
  <c r="L1114" i="5" s="1"/>
  <c r="N1114" i="5" s="1"/>
  <c r="L1084" i="5" a="1"/>
  <c r="L1084" i="5" s="1"/>
  <c r="N1084" i="5" s="1"/>
  <c r="L1054" i="5" a="1"/>
  <c r="L1054" i="5" s="1"/>
  <c r="N1054" i="5" s="1"/>
  <c r="L1033" i="5" a="1"/>
  <c r="L1033" i="5" s="1"/>
  <c r="N1033" i="5" s="1"/>
  <c r="L1012" i="5" a="1"/>
  <c r="L1012" i="5" s="1"/>
  <c r="N1012" i="5" s="1"/>
  <c r="L998" i="5" a="1"/>
  <c r="L998" i="5" s="1"/>
  <c r="N998" i="5" s="1"/>
  <c r="L990" i="5" a="1"/>
  <c r="L990" i="5" s="1"/>
  <c r="N990" i="5" s="1"/>
  <c r="L975" i="5" a="1"/>
  <c r="L975" i="5" s="1"/>
  <c r="N975" i="5" s="1"/>
  <c r="L968" i="5" a="1"/>
  <c r="L968" i="5" s="1"/>
  <c r="N968" i="5" s="1"/>
  <c r="L960" i="5" a="1"/>
  <c r="L960" i="5" s="1"/>
  <c r="N960" i="5" s="1"/>
  <c r="L952" i="5" a="1"/>
  <c r="L952" i="5" s="1"/>
  <c r="N952" i="5" s="1"/>
  <c r="L945" i="5" a="1"/>
  <c r="L945" i="5" s="1"/>
  <c r="N945" i="5" s="1"/>
  <c r="L938" i="5" a="1"/>
  <c r="L938" i="5" s="1"/>
  <c r="N938" i="5" s="1"/>
  <c r="L930" i="5" a="1"/>
  <c r="L930" i="5" s="1"/>
  <c r="N930" i="5" s="1"/>
  <c r="L922" i="5" a="1"/>
  <c r="L922" i="5" s="1"/>
  <c r="N922" i="5" s="1"/>
  <c r="L915" i="5" a="1"/>
  <c r="L915" i="5" s="1"/>
  <c r="N915" i="5" s="1"/>
  <c r="L908" i="5" a="1"/>
  <c r="L908" i="5" s="1"/>
  <c r="N908" i="5" s="1"/>
  <c r="L900" i="5" a="1"/>
  <c r="L900" i="5" s="1"/>
  <c r="N900" i="5" s="1"/>
  <c r="L892" i="5" a="1"/>
  <c r="L892" i="5" s="1"/>
  <c r="N892" i="5" s="1"/>
  <c r="L885" i="5" a="1"/>
  <c r="L885" i="5" s="1"/>
  <c r="N885" i="5" s="1"/>
  <c r="L878" i="5" a="1"/>
  <c r="L878" i="5" s="1"/>
  <c r="N878" i="5" s="1"/>
  <c r="L870" i="5" a="1"/>
  <c r="L870" i="5" s="1"/>
  <c r="N870" i="5" s="1"/>
  <c r="L862" i="5" a="1"/>
  <c r="L862" i="5" s="1"/>
  <c r="N862" i="5" s="1"/>
  <c r="L847" i="5" a="1"/>
  <c r="L847" i="5" s="1"/>
  <c r="N847" i="5" s="1"/>
  <c r="L840" i="5" a="1"/>
  <c r="L840" i="5" s="1"/>
  <c r="N840" i="5" s="1"/>
  <c r="L832" i="5" a="1"/>
  <c r="L832" i="5" s="1"/>
  <c r="N832" i="5" s="1"/>
  <c r="L824" i="5" a="1"/>
  <c r="L824" i="5" s="1"/>
  <c r="N824" i="5" s="1"/>
  <c r="L817" i="5" a="1"/>
  <c r="L817" i="5" s="1"/>
  <c r="N817" i="5" s="1"/>
  <c r="L810" i="5" a="1"/>
  <c r="L810" i="5" s="1"/>
  <c r="N810" i="5" s="1"/>
  <c r="L802" i="5" a="1"/>
  <c r="L802" i="5" s="1"/>
  <c r="N802" i="5" s="1"/>
  <c r="L794" i="5" a="1"/>
  <c r="L794" i="5" s="1"/>
  <c r="N794" i="5" s="1"/>
  <c r="L788" i="5" a="1"/>
  <c r="L788" i="5" s="1"/>
  <c r="N788" i="5" s="1"/>
  <c r="L783" i="5" a="1"/>
  <c r="L783" i="5" s="1"/>
  <c r="N783" i="5" s="1"/>
  <c r="L779" i="5" a="1"/>
  <c r="L779" i="5" s="1"/>
  <c r="N779" i="5" s="1"/>
  <c r="L773" i="5" a="1"/>
  <c r="L773" i="5" s="1"/>
  <c r="N773" i="5" s="1"/>
  <c r="L768" i="5" a="1"/>
  <c r="L768" i="5" s="1"/>
  <c r="N768" i="5" s="1"/>
  <c r="L763" i="5" a="1"/>
  <c r="L763" i="5" s="1"/>
  <c r="N763" i="5" s="1"/>
  <c r="L758" i="5" a="1"/>
  <c r="L758" i="5" s="1"/>
  <c r="N758" i="5" s="1"/>
  <c r="L753" i="5" a="1"/>
  <c r="L753" i="5" s="1"/>
  <c r="N753" i="5" s="1"/>
  <c r="L749" i="5" a="1"/>
  <c r="L749" i="5" s="1"/>
  <c r="N749" i="5" s="1"/>
  <c r="L743" i="5" a="1"/>
  <c r="L743" i="5" s="1"/>
  <c r="N743" i="5" s="1"/>
  <c r="L738" i="5" a="1"/>
  <c r="L738" i="5" s="1"/>
  <c r="N738" i="5" s="1"/>
  <c r="L733" i="5" a="1"/>
  <c r="L733" i="5" s="1"/>
  <c r="N733" i="5" s="1"/>
  <c r="L727" i="5" a="1"/>
  <c r="L727" i="5" s="1"/>
  <c r="N727" i="5" s="1"/>
  <c r="L723" i="5" a="1"/>
  <c r="L723" i="5" s="1"/>
  <c r="N723" i="5" s="1"/>
  <c r="L713" i="5" a="1"/>
  <c r="L713" i="5" s="1"/>
  <c r="N713" i="5" s="1"/>
  <c r="L708" i="5" a="1"/>
  <c r="L708" i="5" s="1"/>
  <c r="N708" i="5" s="1"/>
  <c r="L703" i="5" a="1"/>
  <c r="L703" i="5" s="1"/>
  <c r="N703" i="5" s="1"/>
  <c r="L697" i="5" a="1"/>
  <c r="L697" i="5" s="1"/>
  <c r="N697" i="5" s="1"/>
  <c r="L693" i="5" a="1"/>
  <c r="L693" i="5" s="1"/>
  <c r="N693" i="5" s="1"/>
  <c r="L688" i="5" a="1"/>
  <c r="L688" i="5" s="1"/>
  <c r="N688" i="5" s="1"/>
  <c r="L683" i="5" a="1"/>
  <c r="L683" i="5" s="1"/>
  <c r="N683" i="5" s="1"/>
  <c r="L678" i="5" a="1"/>
  <c r="L678" i="5" s="1"/>
  <c r="N678" i="5" s="1"/>
  <c r="L673" i="5" a="1"/>
  <c r="L673" i="5" s="1"/>
  <c r="N673" i="5" s="1"/>
  <c r="L667" i="5" a="1"/>
  <c r="L667" i="5" s="1"/>
  <c r="N667" i="5" s="1"/>
  <c r="L658" i="5" a="1"/>
  <c r="L658" i="5" s="1"/>
  <c r="N658" i="5" s="1"/>
  <c r="L653" i="5" a="1"/>
  <c r="L653" i="5" s="1"/>
  <c r="N653" i="5" s="1"/>
  <c r="L648" i="5" a="1"/>
  <c r="L648" i="5" s="1"/>
  <c r="N648" i="5" s="1"/>
  <c r="L643" i="5" a="1"/>
  <c r="L643" i="5" s="1"/>
  <c r="N643" i="5" s="1"/>
  <c r="L637" i="5" a="1"/>
  <c r="L637" i="5" s="1"/>
  <c r="N637" i="5" s="1"/>
  <c r="L632" i="5" a="1"/>
  <c r="L632" i="5" s="1"/>
  <c r="N632" i="5" s="1"/>
  <c r="L628" i="5" a="1"/>
  <c r="L628" i="5" s="1"/>
  <c r="N628" i="5" s="1"/>
  <c r="L619" i="5" a="1"/>
  <c r="L619" i="5" s="1"/>
  <c r="N619" i="5" s="1"/>
  <c r="L615" i="5" a="1"/>
  <c r="L615" i="5" s="1"/>
  <c r="N615" i="5" s="1"/>
  <c r="L611" i="5" a="1"/>
  <c r="L611" i="5" s="1"/>
  <c r="L607" i="5" a="1"/>
  <c r="L607" i="5" s="1"/>
  <c r="L603" i="5" a="1"/>
  <c r="L603" i="5" s="1"/>
  <c r="L599" i="5" a="1"/>
  <c r="L599" i="5" s="1"/>
  <c r="L596" i="5" a="1"/>
  <c r="L596" i="5" s="1"/>
  <c r="L592" i="5" a="1"/>
  <c r="L592" i="5" s="1"/>
  <c r="L585" i="5" a="1"/>
  <c r="L585" i="5" s="1"/>
  <c r="L582" i="5" a="1"/>
  <c r="L582" i="5" s="1"/>
  <c r="L575" i="5" a="1"/>
  <c r="L575" i="5" s="1"/>
  <c r="L572" i="5" a="1"/>
  <c r="L572" i="5" s="1"/>
  <c r="L568" i="5" a="1"/>
  <c r="L568" i="5" s="1"/>
  <c r="L564" i="5" a="1"/>
  <c r="L564" i="5" s="1"/>
  <c r="L561" i="5" a="1"/>
  <c r="L561" i="5" s="1"/>
  <c r="L557" i="5" a="1"/>
  <c r="L557" i="5" s="1"/>
  <c r="L553" i="5" a="1"/>
  <c r="L553" i="5" s="1"/>
  <c r="L549" i="5" a="1"/>
  <c r="L549" i="5" s="1"/>
  <c r="L545" i="5" a="1"/>
  <c r="L545" i="5" s="1"/>
  <c r="L541" i="5" a="1"/>
  <c r="L541" i="5" s="1"/>
  <c r="L537" i="5" a="1"/>
  <c r="L537" i="5" s="1"/>
  <c r="L534" i="5" a="1"/>
  <c r="L534" i="5" s="1"/>
  <c r="L530" i="5" a="1"/>
  <c r="L530" i="5" s="1"/>
  <c r="L526" i="5" a="1"/>
  <c r="L526" i="5" s="1"/>
  <c r="L523" i="5" a="1"/>
  <c r="L523" i="5" s="1"/>
  <c r="L519" i="5" a="1"/>
  <c r="L519" i="5" s="1"/>
  <c r="L516" i="5" a="1"/>
  <c r="L516" i="5" s="1"/>
  <c r="L512" i="5" a="1"/>
  <c r="L512" i="5" s="1"/>
  <c r="L508" i="5" a="1"/>
  <c r="L508" i="5" s="1"/>
  <c r="L504" i="5" a="1"/>
  <c r="L504" i="5" s="1"/>
  <c r="L500" i="5" a="1"/>
  <c r="L500" i="5" s="1"/>
  <c r="L1763" i="5" a="1"/>
  <c r="L1763" i="5" s="1"/>
  <c r="N1763" i="5" s="1"/>
  <c r="L1602" i="5" a="1"/>
  <c r="L1602" i="5" s="1"/>
  <c r="N1602" i="5" s="1"/>
  <c r="L1536" i="5" a="1"/>
  <c r="L1536" i="5" s="1"/>
  <c r="N1536" i="5" s="1"/>
  <c r="L1502" i="5" a="1"/>
  <c r="L1502" i="5" s="1"/>
  <c r="N1502" i="5" s="1"/>
  <c r="L1471" i="5" a="1"/>
  <c r="L1471" i="5" s="1"/>
  <c r="N1471" i="5" s="1"/>
  <c r="L1440" i="5" a="1"/>
  <c r="L1440" i="5" s="1"/>
  <c r="N1440" i="5" s="1"/>
  <c r="L1409" i="5" a="1"/>
  <c r="L1409" i="5" s="1"/>
  <c r="N1409" i="5" s="1"/>
  <c r="L1378" i="5" a="1"/>
  <c r="L1378" i="5" s="1"/>
  <c r="N1378" i="5" s="1"/>
  <c r="L1348" i="5" a="1"/>
  <c r="L1348" i="5" s="1"/>
  <c r="N1348" i="5" s="1"/>
  <c r="L1318" i="5" a="1"/>
  <c r="L1318" i="5" s="1"/>
  <c r="N1318" i="5" s="1"/>
  <c r="L1288" i="5" a="1"/>
  <c r="L1288" i="5" s="1"/>
  <c r="N1288" i="5" s="1"/>
  <c r="L1258" i="5" a="1"/>
  <c r="L1258" i="5" s="1"/>
  <c r="N1258" i="5" s="1"/>
  <c r="L1197" i="5" a="1"/>
  <c r="L1197" i="5" s="1"/>
  <c r="N1197" i="5" s="1"/>
  <c r="L1167" i="5" a="1"/>
  <c r="L1167" i="5" s="1"/>
  <c r="N1167" i="5" s="1"/>
  <c r="L1137" i="5" a="1"/>
  <c r="L1137" i="5" s="1"/>
  <c r="N1137" i="5" s="1"/>
  <c r="L1107" i="5" a="1"/>
  <c r="L1107" i="5" s="1"/>
  <c r="N1107" i="5" s="1"/>
  <c r="L1076" i="5" a="1"/>
  <c r="L1076" i="5" s="1"/>
  <c r="N1076" i="5" s="1"/>
  <c r="L1047" i="5" a="1"/>
  <c r="L1047" i="5" s="1"/>
  <c r="N1047" i="5" s="1"/>
  <c r="L1028" i="5" a="1"/>
  <c r="L1028" i="5" s="1"/>
  <c r="N1028" i="5" s="1"/>
  <c r="L1009" i="5" a="1"/>
  <c r="L1009" i="5" s="1"/>
  <c r="N1009" i="5" s="1"/>
  <c r="L995" i="5" a="1"/>
  <c r="L995" i="5" s="1"/>
  <c r="N995" i="5" s="1"/>
  <c r="L987" i="5" a="1"/>
  <c r="L987" i="5" s="1"/>
  <c r="N987" i="5" s="1"/>
  <c r="L980" i="5" a="1"/>
  <c r="L980" i="5" s="1"/>
  <c r="N980" i="5" s="1"/>
  <c r="L973" i="5" a="1"/>
  <c r="L973" i="5" s="1"/>
  <c r="N973" i="5" s="1"/>
  <c r="L965" i="5" a="1"/>
  <c r="L965" i="5" s="1"/>
  <c r="N965" i="5" s="1"/>
  <c r="L957" i="5" a="1"/>
  <c r="L957" i="5" s="1"/>
  <c r="N957" i="5" s="1"/>
  <c r="L950" i="5" a="1"/>
  <c r="L950" i="5" s="1"/>
  <c r="N950" i="5" s="1"/>
  <c r="L935" i="5" a="1"/>
  <c r="L935" i="5" s="1"/>
  <c r="N935" i="5" s="1"/>
  <c r="L927" i="5" a="1"/>
  <c r="L927" i="5" s="1"/>
  <c r="N927" i="5" s="1"/>
  <c r="L919" i="5" a="1"/>
  <c r="L919" i="5" s="1"/>
  <c r="N919" i="5" s="1"/>
  <c r="L912" i="5" a="1"/>
  <c r="L912" i="5" s="1"/>
  <c r="N912" i="5" s="1"/>
  <c r="L905" i="5" a="1"/>
  <c r="L905" i="5" s="1"/>
  <c r="N905" i="5" s="1"/>
  <c r="L897" i="5" a="1"/>
  <c r="L897" i="5" s="1"/>
  <c r="N897" i="5" s="1"/>
  <c r="L889" i="5" a="1"/>
  <c r="L889" i="5" s="1"/>
  <c r="N889" i="5" s="1"/>
  <c r="L882" i="5" a="1"/>
  <c r="L882" i="5" s="1"/>
  <c r="N882" i="5" s="1"/>
  <c r="L875" i="5" a="1"/>
  <c r="L875" i="5" s="1"/>
  <c r="N875" i="5" s="1"/>
  <c r="L867" i="5" a="1"/>
  <c r="L867" i="5" s="1"/>
  <c r="N867" i="5" s="1"/>
  <c r="L859" i="5" a="1"/>
  <c r="L859" i="5" s="1"/>
  <c r="N859" i="5" s="1"/>
  <c r="L852" i="5" a="1"/>
  <c r="L852" i="5" s="1"/>
  <c r="N852" i="5" s="1"/>
  <c r="L845" i="5" a="1"/>
  <c r="L845" i="5" s="1"/>
  <c r="N845" i="5" s="1"/>
  <c r="L837" i="5" a="1"/>
  <c r="L837" i="5" s="1"/>
  <c r="N837" i="5" s="1"/>
  <c r="L829" i="5" a="1"/>
  <c r="L829" i="5" s="1"/>
  <c r="N829" i="5" s="1"/>
  <c r="L822" i="5" a="1"/>
  <c r="L822" i="5" s="1"/>
  <c r="N822" i="5" s="1"/>
  <c r="L807" i="5" a="1"/>
  <c r="L807" i="5" s="1"/>
  <c r="N807" i="5" s="1"/>
  <c r="L799" i="5" a="1"/>
  <c r="L799" i="5" s="1"/>
  <c r="N799" i="5" s="1"/>
  <c r="L791" i="5" a="1"/>
  <c r="L791" i="5" s="1"/>
  <c r="N791" i="5" s="1"/>
  <c r="L787" i="5" a="1"/>
  <c r="L787" i="5" s="1"/>
  <c r="N787" i="5" s="1"/>
  <c r="L777" i="5" a="1"/>
  <c r="L777" i="5" s="1"/>
  <c r="N777" i="5" s="1"/>
  <c r="L772" i="5" a="1"/>
  <c r="L772" i="5" s="1"/>
  <c r="N772" i="5" s="1"/>
  <c r="L767" i="5" a="1"/>
  <c r="L767" i="5" s="1"/>
  <c r="N767" i="5" s="1"/>
  <c r="L761" i="5" a="1"/>
  <c r="L761" i="5" s="1"/>
  <c r="N761" i="5" s="1"/>
  <c r="L757" i="5" a="1"/>
  <c r="L757" i="5" s="1"/>
  <c r="N757" i="5" s="1"/>
  <c r="L752" i="5" a="1"/>
  <c r="L752" i="5" s="1"/>
  <c r="N752" i="5" s="1"/>
  <c r="L747" i="5" a="1"/>
  <c r="L747" i="5" s="1"/>
  <c r="N747" i="5" s="1"/>
  <c r="L742" i="5" a="1"/>
  <c r="L742" i="5" s="1"/>
  <c r="N742" i="5" s="1"/>
  <c r="L737" i="5" a="1"/>
  <c r="L737" i="5" s="1"/>
  <c r="N737" i="5" s="1"/>
  <c r="L731" i="5" a="1"/>
  <c r="L731" i="5" s="1"/>
  <c r="N731" i="5" s="1"/>
  <c r="L722" i="5" a="1"/>
  <c r="L722" i="5" s="1"/>
  <c r="N722" i="5" s="1"/>
  <c r="L717" i="5" a="1"/>
  <c r="L717" i="5" s="1"/>
  <c r="N717" i="5" s="1"/>
  <c r="L712" i="5" a="1"/>
  <c r="L712" i="5" s="1"/>
  <c r="N712" i="5" s="1"/>
  <c r="L707" i="5" a="1"/>
  <c r="L707" i="5" s="1"/>
  <c r="N707" i="5" s="1"/>
  <c r="L701" i="5" a="1"/>
  <c r="L701" i="5" s="1"/>
  <c r="N701" i="5" s="1"/>
  <c r="L696" i="5" a="1"/>
  <c r="L696" i="5" s="1"/>
  <c r="N696" i="5" s="1"/>
  <c r="L692" i="5" a="1"/>
  <c r="L692" i="5" s="1"/>
  <c r="N692" i="5" s="1"/>
  <c r="L682" i="5" a="1"/>
  <c r="L682" i="5" s="1"/>
  <c r="N682" i="5" s="1"/>
  <c r="L677" i="5" a="1"/>
  <c r="L677" i="5" s="1"/>
  <c r="N677" i="5" s="1"/>
  <c r="L671" i="5" a="1"/>
  <c r="L671" i="5" s="1"/>
  <c r="N671" i="5" s="1"/>
  <c r="L666" i="5" a="1"/>
  <c r="L666" i="5" s="1"/>
  <c r="N666" i="5" s="1"/>
  <c r="L662" i="5" a="1"/>
  <c r="L662" i="5" s="1"/>
  <c r="N662" i="5" s="1"/>
  <c r="L656" i="5" a="1"/>
  <c r="L656" i="5" s="1"/>
  <c r="N656" i="5" s="1"/>
  <c r="L652" i="5" a="1"/>
  <c r="L652" i="5" s="1"/>
  <c r="N652" i="5" s="1"/>
  <c r="L647" i="5" a="1"/>
  <c r="L647" i="5" s="1"/>
  <c r="N647" i="5" s="1"/>
  <c r="L641" i="5" a="1"/>
  <c r="L641" i="5" s="1"/>
  <c r="N641" i="5" s="1"/>
  <c r="L636" i="5" a="1"/>
  <c r="L636" i="5" s="1"/>
  <c r="N636" i="5" s="1"/>
  <c r="L631" i="5" a="1"/>
  <c r="L631" i="5" s="1"/>
  <c r="N631" i="5" s="1"/>
  <c r="L626" i="5" a="1"/>
  <c r="L626" i="5" s="1"/>
  <c r="N626" i="5" s="1"/>
  <c r="L622" i="5" a="1"/>
  <c r="L622" i="5" s="1"/>
  <c r="N622" i="5" s="1"/>
  <c r="L618" i="5" a="1"/>
  <c r="L618" i="5" s="1"/>
  <c r="N618" i="5" s="1"/>
  <c r="L614" i="5" a="1"/>
  <c r="L614" i="5" s="1"/>
  <c r="N614" i="5" s="1"/>
  <c r="L610" i="5" a="1"/>
  <c r="L610" i="5" s="1"/>
  <c r="L606" i="5" a="1"/>
  <c r="L606" i="5" s="1"/>
  <c r="L602" i="5" a="1"/>
  <c r="L602" i="5" s="1"/>
  <c r="L595" i="5" a="1"/>
  <c r="L595" i="5" s="1"/>
  <c r="L591" i="5" a="1"/>
  <c r="L591" i="5" s="1"/>
  <c r="L588" i="5" a="1"/>
  <c r="L588" i="5" s="1"/>
  <c r="L584" i="5" a="1"/>
  <c r="L584" i="5" s="1"/>
  <c r="L581" i="5" a="1"/>
  <c r="L581" i="5" s="1"/>
  <c r="L578" i="5" a="1"/>
  <c r="L578" i="5" s="1"/>
  <c r="L574" i="5" a="1"/>
  <c r="L574" i="5" s="1"/>
  <c r="L571" i="5" a="1"/>
  <c r="L571" i="5" s="1"/>
  <c r="L1698" i="5" a="1"/>
  <c r="L1698" i="5" s="1"/>
  <c r="N1698" i="5" s="1"/>
  <c r="L1578" i="5" a="1"/>
  <c r="L1578" i="5" s="1"/>
  <c r="N1578" i="5" s="1"/>
  <c r="L1526" i="5" a="1"/>
  <c r="L1526" i="5" s="1"/>
  <c r="N1526" i="5" s="1"/>
  <c r="L1494" i="5" a="1"/>
  <c r="L1494" i="5" s="1"/>
  <c r="N1494" i="5" s="1"/>
  <c r="L1464" i="5" a="1"/>
  <c r="L1464" i="5" s="1"/>
  <c r="N1464" i="5" s="1"/>
  <c r="L1432" i="5" a="1"/>
  <c r="L1432" i="5" s="1"/>
  <c r="N1432" i="5" s="1"/>
  <c r="L1402" i="5" a="1"/>
  <c r="L1402" i="5" s="1"/>
  <c r="N1402" i="5" s="1"/>
  <c r="L1371" i="5" a="1"/>
  <c r="L1371" i="5" s="1"/>
  <c r="N1371" i="5" s="1"/>
  <c r="L1340" i="5" a="1"/>
  <c r="L1340" i="5" s="1"/>
  <c r="N1340" i="5" s="1"/>
  <c r="L1310" i="5" a="1"/>
  <c r="L1310" i="5" s="1"/>
  <c r="N1310" i="5" s="1"/>
  <c r="L1280" i="5" a="1"/>
  <c r="L1280" i="5" s="1"/>
  <c r="N1280" i="5" s="1"/>
  <c r="L1250" i="5" a="1"/>
  <c r="L1250" i="5" s="1"/>
  <c r="N1250" i="5" s="1"/>
  <c r="L1220" i="5" a="1"/>
  <c r="L1220" i="5" s="1"/>
  <c r="N1220" i="5" s="1"/>
  <c r="L1190" i="5" a="1"/>
  <c r="L1190" i="5" s="1"/>
  <c r="N1190" i="5" s="1"/>
  <c r="L1160" i="5" a="1"/>
  <c r="L1160" i="5" s="1"/>
  <c r="N1160" i="5" s="1"/>
  <c r="L1130" i="5" a="1"/>
  <c r="L1130" i="5" s="1"/>
  <c r="N1130" i="5" s="1"/>
  <c r="L1069" i="5" a="1"/>
  <c r="L1069" i="5" s="1"/>
  <c r="N1069" i="5" s="1"/>
  <c r="L1043" i="5" a="1"/>
  <c r="L1043" i="5" s="1"/>
  <c r="N1043" i="5" s="1"/>
  <c r="L1023" i="5" a="1"/>
  <c r="L1023" i="5" s="1"/>
  <c r="N1023" i="5" s="1"/>
  <c r="L1005" i="5" a="1"/>
  <c r="L1005" i="5" s="1"/>
  <c r="N1005" i="5" s="1"/>
  <c r="L994" i="5" a="1"/>
  <c r="L994" i="5" s="1"/>
  <c r="N994" i="5" s="1"/>
  <c r="L986" i="5" a="1"/>
  <c r="L986" i="5" s="1"/>
  <c r="N986" i="5" s="1"/>
  <c r="L979" i="5" a="1"/>
  <c r="L979" i="5" s="1"/>
  <c r="N979" i="5" s="1"/>
  <c r="L972" i="5" a="1"/>
  <c r="L972" i="5" s="1"/>
  <c r="N972" i="5" s="1"/>
  <c r="L964" i="5" a="1"/>
  <c r="L964" i="5" s="1"/>
  <c r="N964" i="5" s="1"/>
  <c r="L956" i="5" a="1"/>
  <c r="L956" i="5" s="1"/>
  <c r="N956" i="5" s="1"/>
  <c r="L949" i="5" a="1"/>
  <c r="L949" i="5" s="1"/>
  <c r="N949" i="5" s="1"/>
  <c r="L942" i="5" a="1"/>
  <c r="L942" i="5" s="1"/>
  <c r="N942" i="5" s="1"/>
  <c r="L934" i="5" a="1"/>
  <c r="L934" i="5" s="1"/>
  <c r="N934" i="5" s="1"/>
  <c r="L926" i="5" a="1"/>
  <c r="L926" i="5" s="1"/>
  <c r="N926" i="5" s="1"/>
  <c r="L911" i="5" a="1"/>
  <c r="L911" i="5" s="1"/>
  <c r="N911" i="5" s="1"/>
  <c r="L904" i="5" a="1"/>
  <c r="L904" i="5" s="1"/>
  <c r="N904" i="5" s="1"/>
  <c r="L896" i="5" a="1"/>
  <c r="L896" i="5" s="1"/>
  <c r="N896" i="5" s="1"/>
  <c r="L888" i="5" a="1"/>
  <c r="L888" i="5" s="1"/>
  <c r="N888" i="5" s="1"/>
  <c r="L881" i="5" a="1"/>
  <c r="L881" i="5" s="1"/>
  <c r="N881" i="5" s="1"/>
  <c r="L874" i="5" a="1"/>
  <c r="L874" i="5" s="1"/>
  <c r="N874" i="5" s="1"/>
  <c r="L866" i="5" a="1"/>
  <c r="L866" i="5" s="1"/>
  <c r="N866" i="5" s="1"/>
  <c r="L858" i="5" a="1"/>
  <c r="L858" i="5" s="1"/>
  <c r="N858" i="5" s="1"/>
  <c r="L851" i="5" a="1"/>
  <c r="L851" i="5" s="1"/>
  <c r="N851" i="5" s="1"/>
  <c r="L844" i="5" a="1"/>
  <c r="L844" i="5" s="1"/>
  <c r="N844" i="5" s="1"/>
  <c r="L836" i="5" a="1"/>
  <c r="L836" i="5" s="1"/>
  <c r="N836" i="5" s="1"/>
  <c r="L828" i="5" a="1"/>
  <c r="L828" i="5" s="1"/>
  <c r="N828" i="5" s="1"/>
  <c r="L821" i="5" a="1"/>
  <c r="L821" i="5" s="1"/>
  <c r="N821" i="5" s="1"/>
  <c r="L814" i="5" a="1"/>
  <c r="L814" i="5" s="1"/>
  <c r="N814" i="5" s="1"/>
  <c r="L806" i="5" a="1"/>
  <c r="L806" i="5" s="1"/>
  <c r="N806" i="5" s="1"/>
  <c r="L798" i="5" a="1"/>
  <c r="L798" i="5" s="1"/>
  <c r="N798" i="5" s="1"/>
  <c r="L786" i="5" a="1"/>
  <c r="L786" i="5" s="1"/>
  <c r="N786" i="5" s="1"/>
  <c r="L781" i="5" a="1"/>
  <c r="L781" i="5" s="1"/>
  <c r="N781" i="5" s="1"/>
  <c r="L776" i="5" a="1"/>
  <c r="L776" i="5" s="1"/>
  <c r="N776" i="5" s="1"/>
  <c r="L771" i="5" a="1"/>
  <c r="L771" i="5" s="1"/>
  <c r="N771" i="5" s="1"/>
  <c r="L765" i="5" a="1"/>
  <c r="L765" i="5" s="1"/>
  <c r="N765" i="5" s="1"/>
  <c r="L760" i="5" a="1"/>
  <c r="L760" i="5" s="1"/>
  <c r="N760" i="5" s="1"/>
  <c r="L756" i="5" a="1"/>
  <c r="L756" i="5" s="1"/>
  <c r="N756" i="5" s="1"/>
  <c r="L746" i="5" a="1"/>
  <c r="L746" i="5" s="1"/>
  <c r="N746" i="5" s="1"/>
  <c r="L741" i="5" a="1"/>
  <c r="L741" i="5" s="1"/>
  <c r="N741" i="5" s="1"/>
  <c r="L735" i="5" a="1"/>
  <c r="L735" i="5" s="1"/>
  <c r="N735" i="5" s="1"/>
  <c r="L730" i="5" a="1"/>
  <c r="L730" i="5" s="1"/>
  <c r="N730" i="5" s="1"/>
  <c r="L726" i="5" a="1"/>
  <c r="L726" i="5" s="1"/>
  <c r="N726" i="5" s="1"/>
  <c r="L720" i="5" a="1"/>
  <c r="L720" i="5" s="1"/>
  <c r="N720" i="5" s="1"/>
  <c r="L716" i="5" a="1"/>
  <c r="L716" i="5" s="1"/>
  <c r="N716" i="5" s="1"/>
  <c r="L711" i="5" a="1"/>
  <c r="L711" i="5" s="1"/>
  <c r="N711" i="5" s="1"/>
  <c r="L705" i="5" a="1"/>
  <c r="L705" i="5" s="1"/>
  <c r="N705" i="5" s="1"/>
  <c r="L700" i="5" a="1"/>
  <c r="L700" i="5" s="1"/>
  <c r="N700" i="5" s="1"/>
  <c r="L695" i="5" a="1"/>
  <c r="L695" i="5" s="1"/>
  <c r="N695" i="5" s="1"/>
  <c r="L690" i="5" a="1"/>
  <c r="L690" i="5" s="1"/>
  <c r="N690" i="5" s="1"/>
  <c r="L686" i="5" a="1"/>
  <c r="L686" i="5" s="1"/>
  <c r="N686" i="5" s="1"/>
  <c r="L681" i="5" a="1"/>
  <c r="L681" i="5" s="1"/>
  <c r="N681" i="5" s="1"/>
  <c r="L675" i="5" a="1"/>
  <c r="L675" i="5" s="1"/>
  <c r="N675" i="5" s="1"/>
  <c r="L670" i="5" a="1"/>
  <c r="L670" i="5" s="1"/>
  <c r="N670" i="5" s="1"/>
  <c r="L665" i="5" a="1"/>
  <c r="L665" i="5" s="1"/>
  <c r="N665" i="5" s="1"/>
  <c r="L660" i="5" a="1"/>
  <c r="L660" i="5" s="1"/>
  <c r="N660" i="5" s="1"/>
  <c r="L655" i="5" a="1"/>
  <c r="L655" i="5" s="1"/>
  <c r="N655" i="5" s="1"/>
  <c r="L651" i="5" a="1"/>
  <c r="L651" i="5" s="1"/>
  <c r="N651" i="5" s="1"/>
  <c r="L645" i="5" a="1"/>
  <c r="L645" i="5" s="1"/>
  <c r="N645" i="5" s="1"/>
  <c r="L640" i="5" a="1"/>
  <c r="L640" i="5" s="1"/>
  <c r="N640" i="5" s="1"/>
  <c r="L635" i="5" a="1"/>
  <c r="L635" i="5" s="1"/>
  <c r="N635" i="5" s="1"/>
  <c r="L630" i="5" a="1"/>
  <c r="L630" i="5" s="1"/>
  <c r="N630" i="5" s="1"/>
  <c r="L625" i="5" a="1"/>
  <c r="L625" i="5" s="1"/>
  <c r="N625" i="5" s="1"/>
  <c r="L621" i="5" a="1"/>
  <c r="L621" i="5" s="1"/>
  <c r="N621" i="5" s="1"/>
  <c r="L617" i="5" a="1"/>
  <c r="L617" i="5" s="1"/>
  <c r="N617" i="5" s="1"/>
  <c r="L613" i="5" a="1"/>
  <c r="L613" i="5" s="1"/>
  <c r="L609" i="5" a="1"/>
  <c r="L609" i="5" s="1"/>
  <c r="L605" i="5" a="1"/>
  <c r="L605" i="5" s="1"/>
  <c r="L601" i="5" a="1"/>
  <c r="L601" i="5" s="1"/>
  <c r="L598" i="5" a="1"/>
  <c r="L598" i="5" s="1"/>
  <c r="L594" i="5" a="1"/>
  <c r="L594" i="5" s="1"/>
  <c r="L590" i="5" a="1"/>
  <c r="L590" i="5" s="1"/>
  <c r="L587" i="5" a="1"/>
  <c r="L587" i="5" s="1"/>
  <c r="L583" i="5" a="1"/>
  <c r="L583" i="5" s="1"/>
  <c r="L580" i="5" a="1"/>
  <c r="L580" i="5" s="1"/>
  <c r="L577" i="5" a="1"/>
  <c r="L577" i="5" s="1"/>
  <c r="L573" i="5" a="1"/>
  <c r="L573" i="5" s="1"/>
  <c r="L570" i="5" a="1"/>
  <c r="L570" i="5" s="1"/>
  <c r="L566" i="5" a="1"/>
  <c r="L566" i="5" s="1"/>
  <c r="L559" i="5" a="1"/>
  <c r="L559" i="5" s="1"/>
  <c r="L555" i="5" a="1"/>
  <c r="L555" i="5" s="1"/>
  <c r="L551" i="5" a="1"/>
  <c r="L551" i="5" s="1"/>
  <c r="L547" i="5" a="1"/>
  <c r="L547" i="5" s="1"/>
  <c r="L543" i="5" a="1"/>
  <c r="L543" i="5" s="1"/>
  <c r="L539" i="5" a="1"/>
  <c r="L539" i="5" s="1"/>
  <c r="L535" i="5" a="1"/>
  <c r="L535" i="5" s="1"/>
  <c r="L532" i="5" a="1"/>
  <c r="L532" i="5" s="1"/>
  <c r="L528" i="5" a="1"/>
  <c r="L528" i="5" s="1"/>
  <c r="L521" i="5" a="1"/>
  <c r="L521" i="5" s="1"/>
  <c r="L518" i="5" a="1"/>
  <c r="L518" i="5" s="1"/>
  <c r="L514" i="5" a="1"/>
  <c r="L514" i="5" s="1"/>
  <c r="L510" i="5" a="1"/>
  <c r="L510" i="5" s="1"/>
  <c r="L506" i="5" a="1"/>
  <c r="L506" i="5" s="1"/>
  <c r="L502" i="5" a="1"/>
  <c r="L502" i="5" s="1"/>
  <c r="L495" i="5" a="1"/>
  <c r="L495" i="5" s="1"/>
  <c r="L491" i="5" a="1"/>
  <c r="L491" i="5" s="1"/>
  <c r="L487" i="5" a="1"/>
  <c r="L487" i="5" s="1"/>
  <c r="L484" i="5" a="1"/>
  <c r="L484" i="5" s="1"/>
  <c r="L480" i="5" a="1"/>
  <c r="L480" i="5" s="1"/>
  <c r="L477" i="5" a="1"/>
  <c r="L477" i="5" s="1"/>
  <c r="L474" i="5" a="1"/>
  <c r="L474" i="5" s="1"/>
  <c r="L470" i="5" a="1"/>
  <c r="L470" i="5" s="1"/>
  <c r="L467" i="5" a="1"/>
  <c r="L467" i="5" s="1"/>
  <c r="L463" i="5" a="1"/>
  <c r="L463" i="5" s="1"/>
  <c r="L459" i="5" a="1"/>
  <c r="L459" i="5" s="1"/>
  <c r="L455" i="5" a="1"/>
  <c r="L455" i="5" s="1"/>
  <c r="L451" i="5" a="1"/>
  <c r="L451" i="5" s="1"/>
  <c r="L447" i="5" a="1"/>
  <c r="L447" i="5" s="1"/>
  <c r="L444" i="5" a="1"/>
  <c r="L444" i="5" s="1"/>
  <c r="L440" i="5" a="1"/>
  <c r="L440" i="5" s="1"/>
  <c r="L433" i="5" a="1"/>
  <c r="L433" i="5" s="1"/>
  <c r="L429" i="5" a="1"/>
  <c r="L429" i="5" s="1"/>
  <c r="L426" i="5" a="1"/>
  <c r="L426" i="5" s="1"/>
  <c r="L422" i="5" a="1"/>
  <c r="L422" i="5" s="1"/>
  <c r="L418" i="5" a="1"/>
  <c r="L418" i="5" s="1"/>
  <c r="L414" i="5" a="1"/>
  <c r="L414" i="5" s="1"/>
  <c r="L410" i="5" a="1"/>
  <c r="L410" i="5" s="1"/>
  <c r="L406" i="5" a="1"/>
  <c r="L406" i="5" s="1"/>
  <c r="L402" i="5" a="1"/>
  <c r="L402" i="5" s="1"/>
  <c r="L395" i="5" a="1"/>
  <c r="L395" i="5" s="1"/>
  <c r="L391" i="5" a="1"/>
  <c r="L391" i="5" s="1"/>
  <c r="L388" i="5" a="1"/>
  <c r="L388" i="5" s="1"/>
  <c r="L384" i="5" a="1"/>
  <c r="L384" i="5" s="1"/>
  <c r="L380" i="5" a="1"/>
  <c r="L380" i="5" s="1"/>
  <c r="L376" i="5" a="1"/>
  <c r="L376" i="5" s="1"/>
  <c r="L372" i="5" a="1"/>
  <c r="L372" i="5" s="1"/>
  <c r="L368" i="5" a="1"/>
  <c r="L368" i="5" s="1"/>
  <c r="L364" i="5" a="1"/>
  <c r="L364" i="5" s="1"/>
  <c r="L360" i="5" a="1"/>
  <c r="L360" i="5" s="1"/>
  <c r="L356" i="5" a="1"/>
  <c r="L356" i="5" s="1"/>
  <c r="L352" i="5" a="1"/>
  <c r="L352" i="5" s="1"/>
  <c r="L348" i="5" a="1"/>
  <c r="L348" i="5" s="1"/>
  <c r="L344" i="5" a="1"/>
  <c r="L344" i="5" s="1"/>
  <c r="L340" i="5" a="1"/>
  <c r="L340" i="5" s="1"/>
  <c r="L336" i="5" a="1"/>
  <c r="L336" i="5" s="1"/>
  <c r="L332" i="5" a="1"/>
  <c r="L332" i="5" s="1"/>
  <c r="L328" i="5" a="1"/>
  <c r="L328" i="5" s="1"/>
  <c r="L324" i="5" a="1"/>
  <c r="L324" i="5" s="1"/>
  <c r="L320" i="5" a="1"/>
  <c r="L320" i="5" s="1"/>
  <c r="L313" i="5" a="1"/>
  <c r="L313" i="5" s="1"/>
  <c r="L309" i="5" a="1"/>
  <c r="L309" i="5" s="1"/>
  <c r="L305" i="5" a="1"/>
  <c r="L305" i="5" s="1"/>
  <c r="L301" i="5" a="1"/>
  <c r="L301" i="5" s="1"/>
  <c r="L297" i="5" a="1"/>
  <c r="L297" i="5" s="1"/>
  <c r="L293" i="5" a="1"/>
  <c r="L293" i="5" s="1"/>
  <c r="L1664" i="5" a="1"/>
  <c r="L1664" i="5" s="1"/>
  <c r="N1664" i="5" s="1"/>
  <c r="L1456" i="5" a="1"/>
  <c r="L1456" i="5" s="1"/>
  <c r="N1456" i="5" s="1"/>
  <c r="L1333" i="5" a="1"/>
  <c r="L1333" i="5" s="1"/>
  <c r="N1333" i="5" s="1"/>
  <c r="L1212" i="5" a="1"/>
  <c r="L1212" i="5" s="1"/>
  <c r="N1212" i="5" s="1"/>
  <c r="L1092" i="5" a="1"/>
  <c r="L1092" i="5" s="1"/>
  <c r="N1092" i="5" s="1"/>
  <c r="L1002" i="5" a="1"/>
  <c r="L1002" i="5" s="1"/>
  <c r="N1002" i="5" s="1"/>
  <c r="L969" i="5" a="1"/>
  <c r="L969" i="5" s="1"/>
  <c r="N969" i="5" s="1"/>
  <c r="L939" i="5" a="1"/>
  <c r="L939" i="5" s="1"/>
  <c r="N939" i="5" s="1"/>
  <c r="L909" i="5" a="1"/>
  <c r="L909" i="5" s="1"/>
  <c r="N909" i="5" s="1"/>
  <c r="L848" i="5" a="1"/>
  <c r="L848" i="5" s="1"/>
  <c r="N848" i="5" s="1"/>
  <c r="L818" i="5" a="1"/>
  <c r="L818" i="5" s="1"/>
  <c r="N818" i="5" s="1"/>
  <c r="L790" i="5" a="1"/>
  <c r="L790" i="5" s="1"/>
  <c r="N790" i="5" s="1"/>
  <c r="L769" i="5" a="1"/>
  <c r="L769" i="5" s="1"/>
  <c r="N769" i="5" s="1"/>
  <c r="L750" i="5" a="1"/>
  <c r="L750" i="5" s="1"/>
  <c r="N750" i="5" s="1"/>
  <c r="L729" i="5" a="1"/>
  <c r="L729" i="5" s="1"/>
  <c r="N729" i="5" s="1"/>
  <c r="L709" i="5" a="1"/>
  <c r="L709" i="5" s="1"/>
  <c r="N709" i="5" s="1"/>
  <c r="L689" i="5" a="1"/>
  <c r="L689" i="5" s="1"/>
  <c r="N689" i="5" s="1"/>
  <c r="L669" i="5" a="1"/>
  <c r="L669" i="5" s="1"/>
  <c r="N669" i="5" s="1"/>
  <c r="L649" i="5" a="1"/>
  <c r="L649" i="5" s="1"/>
  <c r="N649" i="5" s="1"/>
  <c r="L629" i="5" a="1"/>
  <c r="L629" i="5" s="1"/>
  <c r="N629" i="5" s="1"/>
  <c r="L612" i="5" a="1"/>
  <c r="L612" i="5" s="1"/>
  <c r="L597" i="5" a="1"/>
  <c r="L597" i="5" s="1"/>
  <c r="L569" i="5" a="1"/>
  <c r="L569" i="5" s="1"/>
  <c r="L562" i="5" a="1"/>
  <c r="L562" i="5" s="1"/>
  <c r="L554" i="5" a="1"/>
  <c r="L554" i="5" s="1"/>
  <c r="L546" i="5" a="1"/>
  <c r="L546" i="5" s="1"/>
  <c r="L538" i="5" a="1"/>
  <c r="L538" i="5" s="1"/>
  <c r="L531" i="5" a="1"/>
  <c r="L531" i="5" s="1"/>
  <c r="L524" i="5" a="1"/>
  <c r="L524" i="5" s="1"/>
  <c r="L517" i="5" a="1"/>
  <c r="L517" i="5" s="1"/>
  <c r="L509" i="5" a="1"/>
  <c r="L509" i="5" s="1"/>
  <c r="L501" i="5" a="1"/>
  <c r="L501" i="5" s="1"/>
  <c r="L496" i="5" a="1"/>
  <c r="L496" i="5" s="1"/>
  <c r="L490" i="5" a="1"/>
  <c r="L490" i="5" s="1"/>
  <c r="L485" i="5" a="1"/>
  <c r="L485" i="5" s="1"/>
  <c r="L481" i="5" a="1"/>
  <c r="L481" i="5" s="1"/>
  <c r="L476" i="5" a="1"/>
  <c r="L476" i="5" s="1"/>
  <c r="L472" i="5" a="1"/>
  <c r="L472" i="5" s="1"/>
  <c r="L468" i="5" a="1"/>
  <c r="L468" i="5" s="1"/>
  <c r="L462" i="5" a="1"/>
  <c r="L462" i="5" s="1"/>
  <c r="L457" i="5" a="1"/>
  <c r="L457" i="5" s="1"/>
  <c r="L452" i="5" a="1"/>
  <c r="L452" i="5" s="1"/>
  <c r="L442" i="5" a="1"/>
  <c r="L442" i="5" s="1"/>
  <c r="L437" i="5" a="1"/>
  <c r="L437" i="5" s="1"/>
  <c r="L432" i="5" a="1"/>
  <c r="L432" i="5" s="1"/>
  <c r="L427" i="5" a="1"/>
  <c r="L427" i="5" s="1"/>
  <c r="L423" i="5" a="1"/>
  <c r="L423" i="5" s="1"/>
  <c r="L417" i="5" a="1"/>
  <c r="L417" i="5" s="1"/>
  <c r="L412" i="5" a="1"/>
  <c r="L412" i="5" s="1"/>
  <c r="L407" i="5" a="1"/>
  <c r="L407" i="5" s="1"/>
  <c r="L401" i="5" a="1"/>
  <c r="L401" i="5" s="1"/>
  <c r="L397" i="5" a="1"/>
  <c r="L397" i="5" s="1"/>
  <c r="L392" i="5" a="1"/>
  <c r="L392" i="5" s="1"/>
  <c r="L387" i="5" a="1"/>
  <c r="L387" i="5" s="1"/>
  <c r="L382" i="5" a="1"/>
  <c r="L382" i="5" s="1"/>
  <c r="L377" i="5" a="1"/>
  <c r="L377" i="5" s="1"/>
  <c r="L371" i="5" a="1"/>
  <c r="L371" i="5" s="1"/>
  <c r="L366" i="5" a="1"/>
  <c r="L366" i="5" s="1"/>
  <c r="L361" i="5" a="1"/>
  <c r="L361" i="5" s="1"/>
  <c r="L355" i="5" a="1"/>
  <c r="L355" i="5" s="1"/>
  <c r="L350" i="5" a="1"/>
  <c r="L350" i="5" s="1"/>
  <c r="L345" i="5" a="1"/>
  <c r="L345" i="5" s="1"/>
  <c r="L339" i="5" a="1"/>
  <c r="L339" i="5" s="1"/>
  <c r="L334" i="5" a="1"/>
  <c r="L334" i="5" s="1"/>
  <c r="L329" i="5" a="1"/>
  <c r="L329" i="5" s="1"/>
  <c r="L323" i="5" a="1"/>
  <c r="L323" i="5" s="1"/>
  <c r="L318" i="5" a="1"/>
  <c r="L318" i="5" s="1"/>
  <c r="L314" i="5" a="1"/>
  <c r="L314" i="5" s="1"/>
  <c r="L308" i="5" a="1"/>
  <c r="L308" i="5" s="1"/>
  <c r="L303" i="5" a="1"/>
  <c r="L303" i="5" s="1"/>
  <c r="L298" i="5" a="1"/>
  <c r="L298" i="5" s="1"/>
  <c r="L290" i="5" a="1"/>
  <c r="L290" i="5" s="1"/>
  <c r="L286" i="5" a="1"/>
  <c r="L286" i="5" s="1"/>
  <c r="L282" i="5" a="1"/>
  <c r="L282" i="5" s="1"/>
  <c r="L278" i="5" a="1"/>
  <c r="L278" i="5" s="1"/>
  <c r="L274" i="5" a="1"/>
  <c r="L274" i="5" s="1"/>
  <c r="L270" i="5" a="1"/>
  <c r="L270" i="5" s="1"/>
  <c r="L266" i="5" a="1"/>
  <c r="L266" i="5" s="1"/>
  <c r="L262" i="5" a="1"/>
  <c r="L262" i="5" s="1"/>
  <c r="L259" i="5" a="1"/>
  <c r="L259" i="5" s="1"/>
  <c r="L256" i="5" a="1"/>
  <c r="L256" i="5" s="1"/>
  <c r="L252" i="5" a="1"/>
  <c r="L252" i="5" s="1"/>
  <c r="L248" i="5" a="1"/>
  <c r="L248" i="5" s="1"/>
  <c r="L244" i="5" a="1"/>
  <c r="L244" i="5" s="1"/>
  <c r="L240" i="5" a="1"/>
  <c r="L240" i="5" s="1"/>
  <c r="L236" i="5" a="1"/>
  <c r="L236" i="5" s="1"/>
  <c r="L232" i="5" a="1"/>
  <c r="L232" i="5" s="1"/>
  <c r="L226" i="5" a="1"/>
  <c r="L226" i="5" s="1"/>
  <c r="L222" i="5" a="1"/>
  <c r="L222" i="5" s="1"/>
  <c r="L218" i="5" a="1"/>
  <c r="L218" i="5" s="1"/>
  <c r="L214" i="5" a="1"/>
  <c r="L214" i="5" s="1"/>
  <c r="L210" i="5" a="1"/>
  <c r="L210" i="5" s="1"/>
  <c r="L206" i="5" a="1"/>
  <c r="L206" i="5" s="1"/>
  <c r="L202" i="5" a="1"/>
  <c r="L202" i="5" s="1"/>
  <c r="L198" i="5" a="1"/>
  <c r="L198" i="5" s="1"/>
  <c r="L195" i="5" a="1"/>
  <c r="L195" i="5" s="1"/>
  <c r="L192" i="5" a="1"/>
  <c r="L192" i="5" s="1"/>
  <c r="L188" i="5" a="1"/>
  <c r="L188" i="5" s="1"/>
  <c r="L185" i="5" a="1"/>
  <c r="L185" i="5" s="1"/>
  <c r="L181" i="5" a="1"/>
  <c r="L181" i="5" s="1"/>
  <c r="L177" i="5" a="1"/>
  <c r="L177" i="5" s="1"/>
  <c r="L173" i="5" a="1"/>
  <c r="L173" i="5" s="1"/>
  <c r="L169" i="5" a="1"/>
  <c r="L169" i="5" s="1"/>
  <c r="L165" i="5" a="1"/>
  <c r="L165" i="5" s="1"/>
  <c r="L161" i="5" a="1"/>
  <c r="L161" i="5" s="1"/>
  <c r="L157" i="5" a="1"/>
  <c r="L157" i="5" s="1"/>
  <c r="L153" i="5" a="1"/>
  <c r="L153" i="5" s="1"/>
  <c r="L149" i="5" a="1"/>
  <c r="L149" i="5" s="1"/>
  <c r="L145" i="5" a="1"/>
  <c r="L145" i="5" s="1"/>
  <c r="L141" i="5" a="1"/>
  <c r="L141" i="5" s="1"/>
  <c r="L137" i="5" a="1"/>
  <c r="L137" i="5" s="1"/>
  <c r="L133" i="5" a="1"/>
  <c r="L133" i="5" s="1"/>
  <c r="L130" i="5" a="1"/>
  <c r="L130" i="5" s="1"/>
  <c r="L123" i="5" a="1"/>
  <c r="L123" i="5" s="1"/>
  <c r="L119" i="5" a="1"/>
  <c r="L119" i="5" s="1"/>
  <c r="L115" i="5" a="1"/>
  <c r="L115" i="5" s="1"/>
  <c r="L111" i="5" a="1"/>
  <c r="L111" i="5" s="1"/>
  <c r="L107" i="5" a="1"/>
  <c r="L107" i="5" s="1"/>
  <c r="L103" i="5" a="1"/>
  <c r="L103" i="5" s="1"/>
  <c r="L100" i="5" a="1"/>
  <c r="L100" i="5" s="1"/>
  <c r="L96" i="5" a="1"/>
  <c r="L96" i="5" s="1"/>
  <c r="L93" i="5" a="1"/>
  <c r="L93" i="5" s="1"/>
  <c r="L89" i="5" a="1"/>
  <c r="L89" i="5" s="1"/>
  <c r="L85" i="5" a="1"/>
  <c r="L85" i="5" s="1"/>
  <c r="L81" i="5" a="1"/>
  <c r="L81" i="5" s="1"/>
  <c r="L77" i="5" a="1"/>
  <c r="L77" i="5" s="1"/>
  <c r="L73" i="5" a="1"/>
  <c r="L73" i="5" s="1"/>
  <c r="L69" i="5" a="1"/>
  <c r="L69" i="5" s="1"/>
  <c r="L66" i="5" a="1"/>
  <c r="L66" i="5" s="1"/>
  <c r="L59" i="5" a="1"/>
  <c r="L59" i="5" s="1"/>
  <c r="L55" i="5" a="1"/>
  <c r="L55" i="5" s="1"/>
  <c r="L51" i="5" a="1"/>
  <c r="L51" i="5" s="1"/>
  <c r="L47" i="5" a="1"/>
  <c r="L47" i="5" s="1"/>
  <c r="L43" i="5" a="1"/>
  <c r="L43" i="5" s="1"/>
  <c r="L39" i="5" a="1"/>
  <c r="L39" i="5" s="1"/>
  <c r="L35" i="5" a="1"/>
  <c r="L35" i="5" s="1"/>
  <c r="L31" i="5" a="1"/>
  <c r="L31" i="5" s="1"/>
  <c r="L27" i="5" a="1"/>
  <c r="L27" i="5" s="1"/>
  <c r="L23" i="5" a="1"/>
  <c r="L23" i="5" s="1"/>
  <c r="L19" i="5" a="1"/>
  <c r="L19" i="5" s="1"/>
  <c r="L15" i="5" a="1"/>
  <c r="L15" i="5" s="1"/>
  <c r="L11" i="5" a="1"/>
  <c r="L11" i="5" s="1"/>
  <c r="L7" i="5" a="1"/>
  <c r="L7" i="5" s="1"/>
  <c r="L399" i="5" a="1"/>
  <c r="L399" i="5" s="1"/>
  <c r="L321" i="5" a="1"/>
  <c r="L321" i="5" s="1"/>
  <c r="L295" i="5" a="1"/>
  <c r="L295" i="5" s="1"/>
  <c r="L280" i="5" a="1"/>
  <c r="L280" i="5" s="1"/>
  <c r="L268" i="5" a="1"/>
  <c r="L268" i="5" s="1"/>
  <c r="L258" i="5" a="1"/>
  <c r="L258" i="5" s="1"/>
  <c r="L246" i="5" a="1"/>
  <c r="L246" i="5" s="1"/>
  <c r="L234" i="5" a="1"/>
  <c r="L234" i="5" s="1"/>
  <c r="L224" i="5" a="1"/>
  <c r="L224" i="5" s="1"/>
  <c r="L212" i="5" a="1"/>
  <c r="L212" i="5" s="1"/>
  <c r="L200" i="5" a="1"/>
  <c r="L200" i="5" s="1"/>
  <c r="L194" i="5" a="1"/>
  <c r="L194" i="5" s="1"/>
  <c r="L179" i="5" a="1"/>
  <c r="L179" i="5" s="1"/>
  <c r="L167" i="5" a="1"/>
  <c r="L167" i="5" s="1"/>
  <c r="L159" i="5" a="1"/>
  <c r="L159" i="5" s="1"/>
  <c r="L147" i="5" a="1"/>
  <c r="L147" i="5" s="1"/>
  <c r="L139" i="5" a="1"/>
  <c r="L139" i="5" s="1"/>
  <c r="L125" i="5" a="1"/>
  <c r="L125" i="5" s="1"/>
  <c r="L117" i="5" a="1"/>
  <c r="L117" i="5" s="1"/>
  <c r="L105" i="5" a="1"/>
  <c r="L105" i="5" s="1"/>
  <c r="L1562" i="5" a="1"/>
  <c r="L1562" i="5" s="1"/>
  <c r="N1562" i="5" s="1"/>
  <c r="L1424" i="5" a="1"/>
  <c r="L1424" i="5" s="1"/>
  <c r="N1424" i="5" s="1"/>
  <c r="L1303" i="5" a="1"/>
  <c r="L1303" i="5" s="1"/>
  <c r="N1303" i="5" s="1"/>
  <c r="L1182" i="5" a="1"/>
  <c r="L1182" i="5" s="1"/>
  <c r="N1182" i="5" s="1"/>
  <c r="L1062" i="5" a="1"/>
  <c r="L1062" i="5" s="1"/>
  <c r="N1062" i="5" s="1"/>
  <c r="L991" i="5" a="1"/>
  <c r="L991" i="5" s="1"/>
  <c r="N991" i="5" s="1"/>
  <c r="L961" i="5" a="1"/>
  <c r="L961" i="5" s="1"/>
  <c r="N961" i="5" s="1"/>
  <c r="L931" i="5" a="1"/>
  <c r="L931" i="5" s="1"/>
  <c r="N931" i="5" s="1"/>
  <c r="L901" i="5" a="1"/>
  <c r="L901" i="5" s="1"/>
  <c r="N901" i="5" s="1"/>
  <c r="L871" i="5" a="1"/>
  <c r="L871" i="5" s="1"/>
  <c r="N871" i="5" s="1"/>
  <c r="L841" i="5" a="1"/>
  <c r="L841" i="5" s="1"/>
  <c r="N841" i="5" s="1"/>
  <c r="L811" i="5" a="1"/>
  <c r="L811" i="5" s="1"/>
  <c r="N811" i="5" s="1"/>
  <c r="L784" i="5" a="1"/>
  <c r="L784" i="5" s="1"/>
  <c r="N784" i="5" s="1"/>
  <c r="L764" i="5" a="1"/>
  <c r="L764" i="5" s="1"/>
  <c r="N764" i="5" s="1"/>
  <c r="L745" i="5" a="1"/>
  <c r="L745" i="5" s="1"/>
  <c r="N745" i="5" s="1"/>
  <c r="L724" i="5" a="1"/>
  <c r="L724" i="5" s="1"/>
  <c r="N724" i="5" s="1"/>
  <c r="L704" i="5" a="1"/>
  <c r="L704" i="5" s="1"/>
  <c r="N704" i="5" s="1"/>
  <c r="L685" i="5" a="1"/>
  <c r="L685" i="5" s="1"/>
  <c r="N685" i="5" s="1"/>
  <c r="L663" i="5" a="1"/>
  <c r="L663" i="5" s="1"/>
  <c r="N663" i="5" s="1"/>
  <c r="L644" i="5" a="1"/>
  <c r="L644" i="5" s="1"/>
  <c r="N644" i="5" s="1"/>
  <c r="L624" i="5" a="1"/>
  <c r="L624" i="5" s="1"/>
  <c r="N624" i="5" s="1"/>
  <c r="L608" i="5" a="1"/>
  <c r="L608" i="5" s="1"/>
  <c r="L593" i="5" a="1"/>
  <c r="L593" i="5" s="1"/>
  <c r="L579" i="5" a="1"/>
  <c r="L579" i="5" s="1"/>
  <c r="L567" i="5" a="1"/>
  <c r="L567" i="5" s="1"/>
  <c r="L560" i="5" a="1"/>
  <c r="L560" i="5" s="1"/>
  <c r="L552" i="5" a="1"/>
  <c r="L552" i="5" s="1"/>
  <c r="L544" i="5" a="1"/>
  <c r="L544" i="5" s="1"/>
  <c r="L536" i="5" a="1"/>
  <c r="L536" i="5" s="1"/>
  <c r="L529" i="5" a="1"/>
  <c r="L529" i="5" s="1"/>
  <c r="L522" i="5" a="1"/>
  <c r="L522" i="5" s="1"/>
  <c r="L515" i="5" a="1"/>
  <c r="L515" i="5" s="1"/>
  <c r="L507" i="5" a="1"/>
  <c r="L507" i="5" s="1"/>
  <c r="L499" i="5" a="1"/>
  <c r="L499" i="5" s="1"/>
  <c r="L494" i="5" a="1"/>
  <c r="L494" i="5" s="1"/>
  <c r="L489" i="5" a="1"/>
  <c r="L489" i="5" s="1"/>
  <c r="L479" i="5" a="1"/>
  <c r="L479" i="5" s="1"/>
  <c r="L475" i="5" a="1"/>
  <c r="L475" i="5" s="1"/>
  <c r="L471" i="5" a="1"/>
  <c r="L471" i="5" s="1"/>
  <c r="L466" i="5" a="1"/>
  <c r="L466" i="5" s="1"/>
  <c r="L461" i="5" a="1"/>
  <c r="L461" i="5" s="1"/>
  <c r="L456" i="5" a="1"/>
  <c r="L456" i="5" s="1"/>
  <c r="L450" i="5" a="1"/>
  <c r="L450" i="5" s="1"/>
  <c r="L446" i="5" a="1"/>
  <c r="L446" i="5" s="1"/>
  <c r="L441" i="5" a="1"/>
  <c r="L441" i="5" s="1"/>
  <c r="L436" i="5" a="1"/>
  <c r="L436" i="5" s="1"/>
  <c r="L431" i="5" a="1"/>
  <c r="L431" i="5" s="1"/>
  <c r="L421" i="5" a="1"/>
  <c r="L421" i="5" s="1"/>
  <c r="L416" i="5" a="1"/>
  <c r="L416" i="5" s="1"/>
  <c r="L411" i="5" a="1"/>
  <c r="L411" i="5" s="1"/>
  <c r="L405" i="5" a="1"/>
  <c r="L405" i="5" s="1"/>
  <c r="L400" i="5" a="1"/>
  <c r="L400" i="5" s="1"/>
  <c r="L396" i="5" a="1"/>
  <c r="L396" i="5" s="1"/>
  <c r="L390" i="5" a="1"/>
  <c r="L390" i="5" s="1"/>
  <c r="L386" i="5" a="1"/>
  <c r="L386" i="5" s="1"/>
  <c r="L381" i="5" a="1"/>
  <c r="L381" i="5" s="1"/>
  <c r="L375" i="5" a="1"/>
  <c r="L375" i="5" s="1"/>
  <c r="L370" i="5" a="1"/>
  <c r="L370" i="5" s="1"/>
  <c r="L365" i="5" a="1"/>
  <c r="L365" i="5" s="1"/>
  <c r="L359" i="5" a="1"/>
  <c r="L359" i="5" s="1"/>
  <c r="L354" i="5" a="1"/>
  <c r="L354" i="5" s="1"/>
  <c r="L349" i="5" a="1"/>
  <c r="L349" i="5" s="1"/>
  <c r="L343" i="5" a="1"/>
  <c r="L343" i="5" s="1"/>
  <c r="L338" i="5" a="1"/>
  <c r="L338" i="5" s="1"/>
  <c r="L333" i="5" a="1"/>
  <c r="L333" i="5" s="1"/>
  <c r="L327" i="5" a="1"/>
  <c r="L327" i="5" s="1"/>
  <c r="L322" i="5" a="1"/>
  <c r="L322" i="5" s="1"/>
  <c r="L317" i="5" a="1"/>
  <c r="L317" i="5" s="1"/>
  <c r="L312" i="5" a="1"/>
  <c r="L312" i="5" s="1"/>
  <c r="L307" i="5" a="1"/>
  <c r="L307" i="5" s="1"/>
  <c r="L302" i="5" a="1"/>
  <c r="L302" i="5" s="1"/>
  <c r="L296" i="5" a="1"/>
  <c r="L296" i="5" s="1"/>
  <c r="L292" i="5" a="1"/>
  <c r="L292" i="5" s="1"/>
  <c r="L289" i="5" a="1"/>
  <c r="L289" i="5" s="1"/>
  <c r="L285" i="5" a="1"/>
  <c r="L285" i="5" s="1"/>
  <c r="L281" i="5" a="1"/>
  <c r="L281" i="5" s="1"/>
  <c r="L277" i="5" a="1"/>
  <c r="L277" i="5" s="1"/>
  <c r="L273" i="5" a="1"/>
  <c r="L273" i="5" s="1"/>
  <c r="L269" i="5" a="1"/>
  <c r="L269" i="5" s="1"/>
  <c r="L265" i="5" a="1"/>
  <c r="L265" i="5" s="1"/>
  <c r="L261" i="5" a="1"/>
  <c r="L261" i="5" s="1"/>
  <c r="L255" i="5" a="1"/>
  <c r="L255" i="5" s="1"/>
  <c r="L251" i="5" a="1"/>
  <c r="L251" i="5" s="1"/>
  <c r="L247" i="5" a="1"/>
  <c r="L247" i="5" s="1"/>
  <c r="L243" i="5" a="1"/>
  <c r="L243" i="5" s="1"/>
  <c r="L239" i="5" a="1"/>
  <c r="L239" i="5" s="1"/>
  <c r="L235" i="5" a="1"/>
  <c r="L235" i="5" s="1"/>
  <c r="L231" i="5" a="1"/>
  <c r="L231" i="5" s="1"/>
  <c r="L228" i="5" a="1"/>
  <c r="L228" i="5" s="1"/>
  <c r="L225" i="5" a="1"/>
  <c r="L225" i="5" s="1"/>
  <c r="L221" i="5" a="1"/>
  <c r="L221" i="5" s="1"/>
  <c r="L217" i="5" a="1"/>
  <c r="L217" i="5" s="1"/>
  <c r="L213" i="5" a="1"/>
  <c r="L213" i="5" s="1"/>
  <c r="L209" i="5" a="1"/>
  <c r="L209" i="5" s="1"/>
  <c r="L205" i="5" a="1"/>
  <c r="L205" i="5" s="1"/>
  <c r="L201" i="5" a="1"/>
  <c r="L201" i="5" s="1"/>
  <c r="L197" i="5" a="1"/>
  <c r="L197" i="5" s="1"/>
  <c r="L191" i="5" a="1"/>
  <c r="L191" i="5" s="1"/>
  <c r="L187" i="5" a="1"/>
  <c r="L187" i="5" s="1"/>
  <c r="L184" i="5" a="1"/>
  <c r="L184" i="5" s="1"/>
  <c r="L180" i="5" a="1"/>
  <c r="L180" i="5" s="1"/>
  <c r="L176" i="5" a="1"/>
  <c r="L176" i="5" s="1"/>
  <c r="L172" i="5" a="1"/>
  <c r="L172" i="5" s="1"/>
  <c r="L168" i="5" a="1"/>
  <c r="L168" i="5" s="1"/>
  <c r="L164" i="5" a="1"/>
  <c r="L164" i="5" s="1"/>
  <c r="L160" i="5" a="1"/>
  <c r="L160" i="5" s="1"/>
  <c r="L156" i="5" a="1"/>
  <c r="L156" i="5" s="1"/>
  <c r="L152" i="5" a="1"/>
  <c r="L152" i="5" s="1"/>
  <c r="L148" i="5" a="1"/>
  <c r="L148" i="5" s="1"/>
  <c r="L144" i="5" a="1"/>
  <c r="L144" i="5" s="1"/>
  <c r="L140" i="5" a="1"/>
  <c r="L140" i="5" s="1"/>
  <c r="L136" i="5" a="1"/>
  <c r="L136" i="5" s="1"/>
  <c r="L129" i="5" a="1"/>
  <c r="L129" i="5" s="1"/>
  <c r="L126" i="5" a="1"/>
  <c r="L126" i="5" s="1"/>
  <c r="L122" i="5" a="1"/>
  <c r="L122" i="5" s="1"/>
  <c r="L118" i="5" a="1"/>
  <c r="L118" i="5" s="1"/>
  <c r="L114" i="5" a="1"/>
  <c r="L114" i="5" s="1"/>
  <c r="L110" i="5" a="1"/>
  <c r="L110" i="5" s="1"/>
  <c r="L106" i="5" a="1"/>
  <c r="L106" i="5" s="1"/>
  <c r="L102" i="5" a="1"/>
  <c r="L102" i="5" s="1"/>
  <c r="L99" i="5" a="1"/>
  <c r="L99" i="5" s="1"/>
  <c r="L95" i="5" a="1"/>
  <c r="L95" i="5" s="1"/>
  <c r="L92" i="5" a="1"/>
  <c r="L92" i="5" s="1"/>
  <c r="L88" i="5" a="1"/>
  <c r="L88" i="5" s="1"/>
  <c r="L84" i="5" a="1"/>
  <c r="L84" i="5" s="1"/>
  <c r="L80" i="5" a="1"/>
  <c r="L80" i="5" s="1"/>
  <c r="L76" i="5" a="1"/>
  <c r="L76" i="5" s="1"/>
  <c r="L72" i="5" a="1"/>
  <c r="L72" i="5" s="1"/>
  <c r="L65" i="5" a="1"/>
  <c r="L65" i="5" s="1"/>
  <c r="L62" i="5" a="1"/>
  <c r="L62" i="5" s="1"/>
  <c r="L58" i="5" a="1"/>
  <c r="L58" i="5" s="1"/>
  <c r="L54" i="5" a="1"/>
  <c r="L54" i="5" s="1"/>
  <c r="L50" i="5" a="1"/>
  <c r="L50" i="5" s="1"/>
  <c r="L46" i="5" a="1"/>
  <c r="L46" i="5" s="1"/>
  <c r="L42" i="5" a="1"/>
  <c r="L42" i="5" s="1"/>
  <c r="L38" i="5" a="1"/>
  <c r="L38" i="5" s="1"/>
  <c r="L34" i="5" a="1"/>
  <c r="L34" i="5" s="1"/>
  <c r="L30" i="5" a="1"/>
  <c r="L30" i="5" s="1"/>
  <c r="L26" i="5" a="1"/>
  <c r="L26" i="5" s="1"/>
  <c r="L22" i="5" a="1"/>
  <c r="L22" i="5" s="1"/>
  <c r="L18" i="5" a="1"/>
  <c r="L18" i="5" s="1"/>
  <c r="L14" i="5" a="1"/>
  <c r="L14" i="5" s="1"/>
  <c r="L10" i="5" a="1"/>
  <c r="L10" i="5" s="1"/>
  <c r="L2007" i="5" a="1"/>
  <c r="L2007" i="5" s="1"/>
  <c r="L1518" i="5" a="1"/>
  <c r="L1518" i="5" s="1"/>
  <c r="N1518" i="5" s="1"/>
  <c r="L1394" i="5" a="1"/>
  <c r="L1394" i="5" s="1"/>
  <c r="N1394" i="5" s="1"/>
  <c r="L1272" i="5" a="1"/>
  <c r="L1272" i="5" s="1"/>
  <c r="N1272" i="5" s="1"/>
  <c r="L1152" i="5" a="1"/>
  <c r="L1152" i="5" s="1"/>
  <c r="N1152" i="5" s="1"/>
  <c r="L1038" i="5" a="1"/>
  <c r="L1038" i="5" s="1"/>
  <c r="N1038" i="5" s="1"/>
  <c r="L983" i="5" a="1"/>
  <c r="L983" i="5" s="1"/>
  <c r="N983" i="5" s="1"/>
  <c r="L953" i="5" a="1"/>
  <c r="L953" i="5" s="1"/>
  <c r="N953" i="5" s="1"/>
  <c r="L923" i="5" a="1"/>
  <c r="L923" i="5" s="1"/>
  <c r="N923" i="5" s="1"/>
  <c r="L893" i="5" a="1"/>
  <c r="L893" i="5" s="1"/>
  <c r="N893" i="5" s="1"/>
  <c r="L863" i="5" a="1"/>
  <c r="L863" i="5" s="1"/>
  <c r="N863" i="5" s="1"/>
  <c r="L833" i="5" a="1"/>
  <c r="L833" i="5" s="1"/>
  <c r="N833" i="5" s="1"/>
  <c r="L803" i="5" a="1"/>
  <c r="L803" i="5" s="1"/>
  <c r="N803" i="5" s="1"/>
  <c r="L780" i="5" a="1"/>
  <c r="L780" i="5" s="1"/>
  <c r="N780" i="5" s="1"/>
  <c r="L739" i="5" a="1"/>
  <c r="L739" i="5" s="1"/>
  <c r="N739" i="5" s="1"/>
  <c r="L719" i="5" a="1"/>
  <c r="L719" i="5" s="1"/>
  <c r="N719" i="5" s="1"/>
  <c r="L699" i="5" a="1"/>
  <c r="L699" i="5" s="1"/>
  <c r="N699" i="5" s="1"/>
  <c r="L679" i="5" a="1"/>
  <c r="L679" i="5" s="1"/>
  <c r="N679" i="5" s="1"/>
  <c r="L659" i="5" a="1"/>
  <c r="L659" i="5" s="1"/>
  <c r="N659" i="5" s="1"/>
  <c r="L639" i="5" a="1"/>
  <c r="L639" i="5" s="1"/>
  <c r="N639" i="5" s="1"/>
  <c r="L620" i="5" a="1"/>
  <c r="L620" i="5" s="1"/>
  <c r="N620" i="5" s="1"/>
  <c r="L604" i="5" a="1"/>
  <c r="L604" i="5" s="1"/>
  <c r="L589" i="5" a="1"/>
  <c r="L589" i="5" s="1"/>
  <c r="L576" i="5" a="1"/>
  <c r="L576" i="5" s="1"/>
  <c r="L558" i="5" a="1"/>
  <c r="L558" i="5" s="1"/>
  <c r="L550" i="5" a="1"/>
  <c r="L550" i="5" s="1"/>
  <c r="L527" i="5" a="1"/>
  <c r="L527" i="5" s="1"/>
  <c r="L513" i="5" a="1"/>
  <c r="L513" i="5" s="1"/>
  <c r="L498" i="5" a="1"/>
  <c r="L498" i="5" s="1"/>
  <c r="L488" i="5" a="1"/>
  <c r="L488" i="5" s="1"/>
  <c r="L469" i="5" a="1"/>
  <c r="L469" i="5" s="1"/>
  <c r="L460" i="5" a="1"/>
  <c r="L460" i="5" s="1"/>
  <c r="L449" i="5" a="1"/>
  <c r="L449" i="5" s="1"/>
  <c r="L439" i="5" a="1"/>
  <c r="L439" i="5" s="1"/>
  <c r="L435" i="5" a="1"/>
  <c r="L435" i="5" s="1"/>
  <c r="L425" i="5" a="1"/>
  <c r="L425" i="5" s="1"/>
  <c r="L415" i="5" a="1"/>
  <c r="L415" i="5" s="1"/>
  <c r="L404" i="5" a="1"/>
  <c r="L404" i="5" s="1"/>
  <c r="L389" i="5" a="1"/>
  <c r="L389" i="5" s="1"/>
  <c r="L379" i="5" a="1"/>
  <c r="L379" i="5" s="1"/>
  <c r="L369" i="5" a="1"/>
  <c r="L369" i="5" s="1"/>
  <c r="L358" i="5" a="1"/>
  <c r="L358" i="5" s="1"/>
  <c r="L347" i="5" a="1"/>
  <c r="L347" i="5" s="1"/>
  <c r="L337" i="5" a="1"/>
  <c r="L337" i="5" s="1"/>
  <c r="L331" i="5" a="1"/>
  <c r="L331" i="5" s="1"/>
  <c r="L316" i="5" a="1"/>
  <c r="L316" i="5" s="1"/>
  <c r="L306" i="5" a="1"/>
  <c r="L306" i="5" s="1"/>
  <c r="L291" i="5" a="1"/>
  <c r="L291" i="5" s="1"/>
  <c r="L284" i="5" a="1"/>
  <c r="L284" i="5" s="1"/>
  <c r="L276" i="5" a="1"/>
  <c r="L276" i="5" s="1"/>
  <c r="L264" i="5" a="1"/>
  <c r="L264" i="5" s="1"/>
  <c r="L250" i="5" a="1"/>
  <c r="L250" i="5" s="1"/>
  <c r="L238" i="5" a="1"/>
  <c r="L238" i="5" s="1"/>
  <c r="L227" i="5" a="1"/>
  <c r="L227" i="5" s="1"/>
  <c r="L216" i="5" a="1"/>
  <c r="L216" i="5" s="1"/>
  <c r="L204" i="5" a="1"/>
  <c r="L204" i="5" s="1"/>
  <c r="L190" i="5" a="1"/>
  <c r="L190" i="5" s="1"/>
  <c r="L175" i="5" a="1"/>
  <c r="L175" i="5" s="1"/>
  <c r="L163" i="5" a="1"/>
  <c r="L163" i="5" s="1"/>
  <c r="L151" i="5" a="1"/>
  <c r="L151" i="5" s="1"/>
  <c r="L135" i="5" a="1"/>
  <c r="L135" i="5" s="1"/>
  <c r="L128" i="5" a="1"/>
  <c r="L128" i="5" s="1"/>
  <c r="L113" i="5" a="1"/>
  <c r="L113" i="5" s="1"/>
  <c r="L101" i="5" a="1"/>
  <c r="L101" i="5" s="1"/>
  <c r="L759" i="5" a="1"/>
  <c r="L759" i="5" s="1"/>
  <c r="N759" i="5" s="1"/>
  <c r="L565" i="5" a="1"/>
  <c r="L565" i="5" s="1"/>
  <c r="L542" i="5" a="1"/>
  <c r="L542" i="5" s="1"/>
  <c r="L520" i="5" a="1"/>
  <c r="L520" i="5" s="1"/>
  <c r="L505" i="5" a="1"/>
  <c r="L505" i="5" s="1"/>
  <c r="L493" i="5" a="1"/>
  <c r="L493" i="5" s="1"/>
  <c r="L483" i="5" a="1"/>
  <c r="L483" i="5" s="1"/>
  <c r="L465" i="5" a="1"/>
  <c r="L465" i="5" s="1"/>
  <c r="L454" i="5" a="1"/>
  <c r="L454" i="5" s="1"/>
  <c r="L445" i="5" a="1"/>
  <c r="L445" i="5" s="1"/>
  <c r="L430" i="5" a="1"/>
  <c r="L430" i="5" s="1"/>
  <c r="L420" i="5" a="1"/>
  <c r="L420" i="5" s="1"/>
  <c r="L409" i="5" a="1"/>
  <c r="L409" i="5" s="1"/>
  <c r="L394" i="5" a="1"/>
  <c r="L394" i="5" s="1"/>
  <c r="L385" i="5" a="1"/>
  <c r="L385" i="5" s="1"/>
  <c r="L374" i="5" a="1"/>
  <c r="L374" i="5" s="1"/>
  <c r="L363" i="5" a="1"/>
  <c r="L363" i="5" s="1"/>
  <c r="L353" i="5" a="1"/>
  <c r="L353" i="5" s="1"/>
  <c r="L342" i="5" a="1"/>
  <c r="L342" i="5" s="1"/>
  <c r="L326" i="5" a="1"/>
  <c r="L326" i="5" s="1"/>
  <c r="L311" i="5" a="1"/>
  <c r="L311" i="5" s="1"/>
  <c r="L300" i="5" a="1"/>
  <c r="L300" i="5" s="1"/>
  <c r="L288" i="5" a="1"/>
  <c r="L288" i="5" s="1"/>
  <c r="L272" i="5" a="1"/>
  <c r="L272" i="5" s="1"/>
  <c r="L254" i="5" a="1"/>
  <c r="L254" i="5" s="1"/>
  <c r="L242" i="5" a="1"/>
  <c r="L242" i="5" s="1"/>
  <c r="L230" i="5" a="1"/>
  <c r="L230" i="5" s="1"/>
  <c r="L220" i="5" a="1"/>
  <c r="L220" i="5" s="1"/>
  <c r="L208" i="5" a="1"/>
  <c r="L208" i="5" s="1"/>
  <c r="L183" i="5" a="1"/>
  <c r="L183" i="5" s="1"/>
  <c r="L171" i="5" a="1"/>
  <c r="L171" i="5" s="1"/>
  <c r="L155" i="5" a="1"/>
  <c r="L155" i="5" s="1"/>
  <c r="L143" i="5" a="1"/>
  <c r="L143" i="5" s="1"/>
  <c r="L132" i="5" a="1"/>
  <c r="L132" i="5" s="1"/>
  <c r="L121" i="5" a="1"/>
  <c r="L121" i="5" s="1"/>
  <c r="L109" i="5" a="1"/>
  <c r="L109" i="5" s="1"/>
  <c r="L98" i="5" a="1"/>
  <c r="L98" i="5" s="1"/>
  <c r="L21" i="5" a="1"/>
  <c r="L21" i="5" s="1"/>
  <c r="L29" i="5" a="1"/>
  <c r="L29" i="5" s="1"/>
  <c r="L45" i="5" a="1"/>
  <c r="L45" i="5" s="1"/>
  <c r="L53" i="5" a="1"/>
  <c r="L53" i="5" s="1"/>
  <c r="L68" i="5" a="1"/>
  <c r="L68" i="5" s="1"/>
  <c r="L75" i="5" a="1"/>
  <c r="L75" i="5" s="1"/>
  <c r="L91" i="5" a="1"/>
  <c r="L91" i="5" s="1"/>
  <c r="L116" i="5" a="1"/>
  <c r="L116" i="5" s="1"/>
  <c r="L146" i="5" a="1"/>
  <c r="L146" i="5" s="1"/>
  <c r="L162" i="5" a="1"/>
  <c r="L162" i="5" s="1"/>
  <c r="L178" i="5" a="1"/>
  <c r="L178" i="5" s="1"/>
  <c r="L207" i="5" a="1"/>
  <c r="L207" i="5" s="1"/>
  <c r="L223" i="5" a="1"/>
  <c r="L223" i="5" s="1"/>
  <c r="L253" i="5" a="1"/>
  <c r="L253" i="5" s="1"/>
  <c r="L283" i="5" a="1"/>
  <c r="L283" i="5" s="1"/>
  <c r="L299" i="5" a="1"/>
  <c r="L299" i="5" s="1"/>
  <c r="L341" i="5" a="1"/>
  <c r="L341" i="5" s="1"/>
  <c r="L8" i="5" a="1"/>
  <c r="L8" i="5" s="1"/>
  <c r="L16" i="5" a="1"/>
  <c r="L16" i="5" s="1"/>
  <c r="L24" i="5" a="1"/>
  <c r="L24" i="5" s="1"/>
  <c r="L32" i="5" a="1"/>
  <c r="L32" i="5" s="1"/>
  <c r="L40" i="5" a="1"/>
  <c r="L40" i="5" s="1"/>
  <c r="L48" i="5" a="1"/>
  <c r="L48" i="5" s="1"/>
  <c r="L56" i="5" a="1"/>
  <c r="L56" i="5" s="1"/>
  <c r="L63" i="5" a="1"/>
  <c r="L63" i="5" s="1"/>
  <c r="L70" i="5" a="1"/>
  <c r="L70" i="5" s="1"/>
  <c r="L78" i="5" a="1"/>
  <c r="L78" i="5" s="1"/>
  <c r="L86" i="5" a="1"/>
  <c r="L86" i="5" s="1"/>
  <c r="L94" i="5" a="1"/>
  <c r="L94" i="5" s="1"/>
  <c r="L104" i="5" a="1"/>
  <c r="L104" i="5" s="1"/>
  <c r="L120" i="5" a="1"/>
  <c r="L120" i="5" s="1"/>
  <c r="L134" i="5" a="1"/>
  <c r="L134" i="5" s="1"/>
  <c r="L150" i="5" a="1"/>
  <c r="L150" i="5" s="1"/>
  <c r="L166" i="5" a="1"/>
  <c r="L166" i="5" s="1"/>
  <c r="L182" i="5" a="1"/>
  <c r="L182" i="5" s="1"/>
  <c r="L196" i="5" a="1"/>
  <c r="L196" i="5" s="1"/>
  <c r="L211" i="5" a="1"/>
  <c r="L211" i="5" s="1"/>
  <c r="L241" i="5" a="1"/>
  <c r="L241" i="5" s="1"/>
  <c r="L257" i="5" a="1"/>
  <c r="L257" i="5" s="1"/>
  <c r="L271" i="5" a="1"/>
  <c r="L271" i="5" s="1"/>
  <c r="L287" i="5" a="1"/>
  <c r="L287" i="5" s="1"/>
  <c r="L304" i="5" a="1"/>
  <c r="L304" i="5" s="1"/>
  <c r="L325" i="5" a="1"/>
  <c r="L325" i="5" s="1"/>
  <c r="L346" i="5" a="1"/>
  <c r="L346" i="5" s="1"/>
  <c r="L367" i="5" a="1"/>
  <c r="L367" i="5" s="1"/>
  <c r="L408" i="5" a="1"/>
  <c r="L408" i="5" s="1"/>
  <c r="L428" i="5" a="1"/>
  <c r="L428" i="5" s="1"/>
  <c r="L448" i="5" a="1"/>
  <c r="L448" i="5" s="1"/>
  <c r="L486" i="5" a="1"/>
  <c r="L486" i="5" s="1"/>
  <c r="L511" i="5" a="1"/>
  <c r="L511" i="5" s="1"/>
  <c r="L540" i="5" a="1"/>
  <c r="L540" i="5" s="1"/>
  <c r="L633" i="5" a="1"/>
  <c r="L633" i="5" s="1"/>
  <c r="N633" i="5" s="1"/>
  <c r="L715" i="5" a="1"/>
  <c r="L715" i="5" s="1"/>
  <c r="N715" i="5" s="1"/>
  <c r="L795" i="5" a="1"/>
  <c r="L795" i="5" s="1"/>
  <c r="N795" i="5" s="1"/>
  <c r="L916" i="5" a="1"/>
  <c r="L916" i="5" s="1"/>
  <c r="N916" i="5" s="1"/>
  <c r="L1122" i="5" a="1"/>
  <c r="L1122" i="5" s="1"/>
  <c r="N1122" i="5" s="1"/>
  <c r="L9" i="5" a="1"/>
  <c r="L9" i="5" s="1"/>
  <c r="L17" i="5" a="1"/>
  <c r="L17" i="5" s="1"/>
  <c r="L25" i="5" a="1"/>
  <c r="L25" i="5" s="1"/>
  <c r="L33" i="5" a="1"/>
  <c r="L33" i="5" s="1"/>
  <c r="L41" i="5" a="1"/>
  <c r="L41" i="5" s="1"/>
  <c r="L49" i="5" a="1"/>
  <c r="L49" i="5" s="1"/>
  <c r="L57" i="5" a="1"/>
  <c r="L57" i="5" s="1"/>
  <c r="L64" i="5" a="1"/>
  <c r="L64" i="5" s="1"/>
  <c r="L71" i="5" a="1"/>
  <c r="L71" i="5" s="1"/>
  <c r="L79" i="5" a="1"/>
  <c r="L79" i="5" s="1"/>
  <c r="L87" i="5" a="1"/>
  <c r="L87" i="5" s="1"/>
  <c r="L108" i="5" a="1"/>
  <c r="L108" i="5" s="1"/>
  <c r="L124" i="5" a="1"/>
  <c r="L124" i="5" s="1"/>
  <c r="L138" i="5" a="1"/>
  <c r="L138" i="5" s="1"/>
  <c r="L154" i="5" a="1"/>
  <c r="L154" i="5" s="1"/>
  <c r="L170" i="5" a="1"/>
  <c r="L170" i="5" s="1"/>
  <c r="L186" i="5" a="1"/>
  <c r="L186" i="5" s="1"/>
  <c r="L199" i="5" a="1"/>
  <c r="L199" i="5" s="1"/>
  <c r="L215" i="5" a="1"/>
  <c r="L215" i="5" s="1"/>
  <c r="L229" i="5" a="1"/>
  <c r="L229" i="5" s="1"/>
  <c r="L245" i="5" a="1"/>
  <c r="L245" i="5" s="1"/>
  <c r="L260" i="5" a="1"/>
  <c r="L260" i="5" s="1"/>
  <c r="L275" i="5" a="1"/>
  <c r="L275" i="5" s="1"/>
  <c r="L310" i="5" a="1"/>
  <c r="L310" i="5" s="1"/>
  <c r="L330" i="5" a="1"/>
  <c r="L330" i="5" s="1"/>
  <c r="L351" i="5" a="1"/>
  <c r="L351" i="5" s="1"/>
  <c r="L373" i="5" a="1"/>
  <c r="L373" i="5" s="1"/>
  <c r="L393" i="5" a="1"/>
  <c r="L393" i="5" s="1"/>
  <c r="L413" i="5" a="1"/>
  <c r="L413" i="5" s="1"/>
  <c r="L434" i="5" a="1"/>
  <c r="L434" i="5" s="1"/>
  <c r="L453" i="5" a="1"/>
  <c r="L453" i="5" s="1"/>
  <c r="L473" i="5" a="1"/>
  <c r="L473" i="5" s="1"/>
  <c r="L492" i="5" a="1"/>
  <c r="L492" i="5" s="1"/>
  <c r="L548" i="5" a="1"/>
  <c r="L548" i="5" s="1"/>
  <c r="L586" i="5" a="1"/>
  <c r="L586" i="5" s="1"/>
  <c r="L734" i="5" a="1"/>
  <c r="L734" i="5" s="1"/>
  <c r="N734" i="5" s="1"/>
  <c r="L825" i="5" a="1"/>
  <c r="L825" i="5" s="1"/>
  <c r="N825" i="5" s="1"/>
  <c r="L946" i="5" a="1"/>
  <c r="L946" i="5" s="1"/>
  <c r="N946" i="5" s="1"/>
  <c r="L1242" i="5" a="1"/>
  <c r="L1242" i="5" s="1"/>
  <c r="N1242" i="5" s="1"/>
  <c r="L20" i="5" a="1"/>
  <c r="L20" i="5" s="1"/>
  <c r="L36" i="5" a="1"/>
  <c r="L36" i="5" s="1"/>
  <c r="L60" i="5" a="1"/>
  <c r="L60" i="5" s="1"/>
  <c r="L74" i="5" a="1"/>
  <c r="L74" i="5" s="1"/>
  <c r="L90" i="5" a="1"/>
  <c r="L90" i="5" s="1"/>
  <c r="L97" i="5" a="1"/>
  <c r="L97" i="5" s="1"/>
  <c r="L112" i="5" a="1"/>
  <c r="L112" i="5" s="1"/>
  <c r="L127" i="5" a="1"/>
  <c r="L127" i="5" s="1"/>
  <c r="L142" i="5" a="1"/>
  <c r="L142" i="5" s="1"/>
  <c r="L158" i="5" a="1"/>
  <c r="L158" i="5" s="1"/>
  <c r="L174" i="5" a="1"/>
  <c r="L174" i="5" s="1"/>
  <c r="L189" i="5" a="1"/>
  <c r="L189" i="5" s="1"/>
  <c r="L203" i="5" a="1"/>
  <c r="L203" i="5" s="1"/>
  <c r="L219" i="5" a="1"/>
  <c r="L219" i="5" s="1"/>
  <c r="L233" i="5" a="1"/>
  <c r="L233" i="5" s="1"/>
  <c r="L249" i="5" a="1"/>
  <c r="L249" i="5" s="1"/>
  <c r="L263" i="5" a="1"/>
  <c r="L263" i="5" s="1"/>
  <c r="L279" i="5" a="1"/>
  <c r="L279" i="5" s="1"/>
  <c r="L294" i="5" a="1"/>
  <c r="L294" i="5" s="1"/>
  <c r="L315" i="5" a="1"/>
  <c r="L315" i="5" s="1"/>
  <c r="L335" i="5" a="1"/>
  <c r="L335" i="5" s="1"/>
  <c r="L357" i="5" a="1"/>
  <c r="L357" i="5" s="1"/>
  <c r="L378" i="5" a="1"/>
  <c r="L378" i="5" s="1"/>
  <c r="L398" i="5" a="1"/>
  <c r="L398" i="5" s="1"/>
  <c r="L419" i="5" a="1"/>
  <c r="L419" i="5" s="1"/>
  <c r="L438" i="5" a="1"/>
  <c r="L438" i="5" s="1"/>
  <c r="L458" i="5" a="1"/>
  <c r="L458" i="5" s="1"/>
  <c r="L478" i="5" a="1"/>
  <c r="L478" i="5" s="1"/>
  <c r="L497" i="5" a="1"/>
  <c r="L497" i="5" s="1"/>
  <c r="L525" i="5" a="1"/>
  <c r="L525" i="5" s="1"/>
  <c r="L556" i="5" a="1"/>
  <c r="L556" i="5" s="1"/>
  <c r="L600" i="5" a="1"/>
  <c r="L600" i="5" s="1"/>
  <c r="L674" i="5" a="1"/>
  <c r="L674" i="5" s="1"/>
  <c r="N674" i="5" s="1"/>
  <c r="L754" i="5" a="1"/>
  <c r="L754" i="5" s="1"/>
  <c r="N754" i="5" s="1"/>
  <c r="L855" i="5" a="1"/>
  <c r="L855" i="5" s="1"/>
  <c r="N855" i="5" s="1"/>
  <c r="L976" i="5" a="1"/>
  <c r="L976" i="5" s="1"/>
  <c r="N976" i="5" s="1"/>
  <c r="L12" i="5" a="1"/>
  <c r="L12" i="5" s="1"/>
  <c r="O9" i="5" l="1"/>
  <c r="P9" i="5"/>
  <c r="K9" i="5"/>
  <c r="F9" i="5"/>
  <c r="O12" i="5"/>
  <c r="P12" i="5"/>
  <c r="K12" i="5"/>
  <c r="F12" i="5"/>
  <c r="N263" i="5"/>
  <c r="N20" i="5"/>
  <c r="N229" i="5"/>
  <c r="N33" i="5"/>
  <c r="N196" i="5"/>
  <c r="N24" i="5"/>
  <c r="N53" i="5"/>
  <c r="N254" i="5"/>
  <c r="N454" i="5"/>
  <c r="N238" i="5"/>
  <c r="N415" i="5"/>
  <c r="N22" i="5"/>
  <c r="N88" i="5"/>
  <c r="N600" i="5"/>
  <c r="N249" i="5"/>
  <c r="N586" i="5"/>
  <c r="N215" i="5"/>
  <c r="N25" i="5"/>
  <c r="N257" i="5"/>
  <c r="N48" i="5"/>
  <c r="N91" i="5"/>
  <c r="N220" i="5"/>
  <c r="N420" i="5"/>
  <c r="N151" i="5"/>
  <c r="N337" i="5"/>
  <c r="N513" i="5"/>
  <c r="O10" i="5"/>
  <c r="P10" i="5"/>
  <c r="N10" i="5"/>
  <c r="K10" i="5"/>
  <c r="F10" i="5"/>
  <c r="N26" i="5"/>
  <c r="N92" i="5"/>
  <c r="N156" i="5"/>
  <c r="N378" i="5"/>
  <c r="N112" i="5"/>
  <c r="N351" i="5"/>
  <c r="N79" i="5"/>
  <c r="N408" i="5"/>
  <c r="N104" i="5"/>
  <c r="O8" i="5"/>
  <c r="P8" i="5"/>
  <c r="K8" i="5"/>
  <c r="F8" i="5"/>
  <c r="N29" i="5"/>
  <c r="N288" i="5"/>
  <c r="N483" i="5"/>
  <c r="N216" i="5"/>
  <c r="N389" i="5"/>
  <c r="N589" i="5"/>
  <c r="O14" i="5"/>
  <c r="P14" i="5"/>
  <c r="K14" i="5"/>
  <c r="F14" i="5"/>
  <c r="N46" i="5"/>
  <c r="N110" i="5"/>
  <c r="N261" i="5"/>
  <c r="N333" i="5"/>
  <c r="N416" i="5"/>
  <c r="N507" i="5"/>
  <c r="N179" i="5"/>
  <c r="N19" i="5"/>
  <c r="N85" i="5"/>
  <c r="N149" i="5"/>
  <c r="N210" i="5"/>
  <c r="N274" i="5"/>
  <c r="N355" i="5"/>
  <c r="N437" i="5"/>
  <c r="N531" i="5"/>
  <c r="N328" i="5"/>
  <c r="N391" i="5"/>
  <c r="N459" i="5"/>
  <c r="N521" i="5"/>
  <c r="N587" i="5"/>
  <c r="N602" i="5"/>
  <c r="N553" i="5"/>
  <c r="N403" i="5"/>
  <c r="N184" i="5"/>
  <c r="N247" i="5"/>
  <c r="N317" i="5"/>
  <c r="N400" i="5"/>
  <c r="N489" i="5"/>
  <c r="N105" i="5"/>
  <c r="N280" i="5"/>
  <c r="M7" i="5"/>
  <c r="A9" i="5"/>
  <c r="N525" i="5" s="1"/>
  <c r="P7" i="5"/>
  <c r="O7" i="5"/>
  <c r="F7" i="5"/>
  <c r="K7" i="5"/>
  <c r="F3" i="5"/>
  <c r="N39" i="5"/>
  <c r="N55" i="5"/>
  <c r="N103" i="5"/>
  <c r="N119" i="5"/>
  <c r="N169" i="5"/>
  <c r="N185" i="5"/>
  <c r="N232" i="5"/>
  <c r="N248" i="5"/>
  <c r="N278" i="5"/>
  <c r="N298" i="5"/>
  <c r="N318" i="5"/>
  <c r="N361" i="5"/>
  <c r="N382" i="5"/>
  <c r="N401" i="5"/>
  <c r="N442" i="5"/>
  <c r="N468" i="5"/>
  <c r="N485" i="5"/>
  <c r="N538" i="5"/>
  <c r="N569" i="5"/>
  <c r="N297" i="5"/>
  <c r="N332" i="5"/>
  <c r="N348" i="5"/>
  <c r="N364" i="5"/>
  <c r="N395" i="5"/>
  <c r="N414" i="5"/>
  <c r="N429" i="5"/>
  <c r="N463" i="5"/>
  <c r="N477" i="5"/>
  <c r="N491" i="5"/>
  <c r="N528" i="5"/>
  <c r="N543" i="5"/>
  <c r="N559" i="5"/>
  <c r="N590" i="5"/>
  <c r="N605" i="5"/>
  <c r="N574" i="5"/>
  <c r="N606" i="5"/>
  <c r="N512" i="5"/>
  <c r="N526" i="5"/>
  <c r="N557" i="5"/>
  <c r="N572" i="5"/>
  <c r="N592" i="5"/>
  <c r="N52" i="5"/>
  <c r="N187" i="5"/>
  <c r="N205" i="5"/>
  <c r="N235" i="5"/>
  <c r="N251" i="5"/>
  <c r="N269" i="5"/>
  <c r="N302" i="5"/>
  <c r="N322" i="5"/>
  <c r="N343" i="5"/>
  <c r="N386" i="5"/>
  <c r="N405" i="5"/>
  <c r="N431" i="5"/>
  <c r="N471" i="5"/>
  <c r="N494" i="5"/>
  <c r="N522" i="5"/>
  <c r="N593" i="5"/>
  <c r="N117" i="5"/>
  <c r="N159" i="5"/>
  <c r="N246" i="5"/>
  <c r="N295" i="5"/>
  <c r="N11" i="5"/>
  <c r="O11" i="5"/>
  <c r="P11" i="5"/>
  <c r="F11" i="5"/>
  <c r="K11" i="5"/>
  <c r="N27" i="5"/>
  <c r="N43" i="5"/>
  <c r="N59" i="5"/>
  <c r="N93" i="5"/>
  <c r="N107" i="5"/>
  <c r="N123" i="5"/>
  <c r="N157" i="5"/>
  <c r="N173" i="5"/>
  <c r="N188" i="5"/>
  <c r="N218" i="5"/>
  <c r="N236" i="5"/>
  <c r="N252" i="5"/>
  <c r="N282" i="5"/>
  <c r="N303" i="5"/>
  <c r="N323" i="5"/>
  <c r="N366" i="5"/>
  <c r="N387" i="5"/>
  <c r="N407" i="5"/>
  <c r="N452" i="5"/>
  <c r="N472" i="5"/>
  <c r="N490" i="5"/>
  <c r="N546" i="5"/>
  <c r="N597" i="5"/>
  <c r="N301" i="5"/>
  <c r="N336" i="5"/>
  <c r="N352" i="5"/>
  <c r="N368" i="5"/>
  <c r="N402" i="5"/>
  <c r="N418" i="5"/>
  <c r="N433" i="5"/>
  <c r="N467" i="5"/>
  <c r="N480" i="5"/>
  <c r="N495" i="5"/>
  <c r="N532" i="5"/>
  <c r="N547" i="5"/>
  <c r="N566" i="5"/>
  <c r="N594" i="5"/>
  <c r="N609" i="5"/>
  <c r="N578" i="5"/>
  <c r="N610" i="5"/>
  <c r="N500" i="5"/>
  <c r="N516" i="5"/>
  <c r="N530" i="5"/>
  <c r="N545" i="5"/>
  <c r="N561" i="5"/>
  <c r="N575" i="5"/>
  <c r="N596" i="5"/>
  <c r="N611" i="5"/>
  <c r="N126" i="5"/>
  <c r="N144" i="5"/>
  <c r="N160" i="5"/>
  <c r="N176" i="5"/>
  <c r="N191" i="5"/>
  <c r="N209" i="5"/>
  <c r="N225" i="5"/>
  <c r="N239" i="5"/>
  <c r="N255" i="5"/>
  <c r="N273" i="5"/>
  <c r="N289" i="5"/>
  <c r="N307" i="5"/>
  <c r="N327" i="5"/>
  <c r="N349" i="5"/>
  <c r="N370" i="5"/>
  <c r="N390" i="5"/>
  <c r="N411" i="5"/>
  <c r="N436" i="5"/>
  <c r="N456" i="5"/>
  <c r="N475" i="5"/>
  <c r="N499" i="5"/>
  <c r="N529" i="5"/>
  <c r="N560" i="5"/>
  <c r="N608" i="5"/>
  <c r="N125" i="5"/>
  <c r="N167" i="5"/>
  <c r="N212" i="5"/>
  <c r="N258" i="5"/>
  <c r="N321" i="5"/>
  <c r="N15" i="5"/>
  <c r="N31" i="5"/>
  <c r="N47" i="5"/>
  <c r="N66" i="5"/>
  <c r="N81" i="5"/>
  <c r="N96" i="5"/>
  <c r="N111" i="5"/>
  <c r="N130" i="5"/>
  <c r="N145" i="5"/>
  <c r="N161" i="5"/>
  <c r="N177" i="5"/>
  <c r="N192" i="5"/>
  <c r="N206" i="5"/>
  <c r="N222" i="5"/>
  <c r="N240" i="5"/>
  <c r="N256" i="5"/>
  <c r="N270" i="5"/>
  <c r="N286" i="5"/>
  <c r="N308" i="5"/>
  <c r="N329" i="5"/>
  <c r="N350" i="5"/>
  <c r="N371" i="5"/>
  <c r="N392" i="5"/>
  <c r="N412" i="5"/>
  <c r="N432" i="5"/>
  <c r="N457" i="5"/>
  <c r="N476" i="5"/>
  <c r="N496" i="5"/>
  <c r="N524" i="5"/>
  <c r="N554" i="5"/>
  <c r="N612" i="5"/>
  <c r="N305" i="5"/>
  <c r="N324" i="5"/>
  <c r="N340" i="5"/>
  <c r="N356" i="5"/>
  <c r="N372" i="5"/>
  <c r="N388" i="5"/>
  <c r="N406" i="5"/>
  <c r="N422" i="5"/>
  <c r="N440" i="5"/>
  <c r="N455" i="5"/>
  <c r="N470" i="5"/>
  <c r="N484" i="5"/>
  <c r="N502" i="5"/>
  <c r="N518" i="5"/>
  <c r="N535" i="5"/>
  <c r="N551" i="5"/>
  <c r="N570" i="5"/>
  <c r="N583" i="5"/>
  <c r="N598" i="5"/>
  <c r="N613" i="5"/>
  <c r="N581" i="5"/>
  <c r="N595" i="5"/>
  <c r="N504" i="5"/>
  <c r="N519" i="5"/>
  <c r="N534" i="5"/>
  <c r="N549" i="5"/>
  <c r="N564" i="5"/>
  <c r="N582" i="5"/>
  <c r="N599" i="5"/>
  <c r="O525" i="5"/>
  <c r="P525" i="5"/>
  <c r="K525" i="5"/>
  <c r="F525" i="5"/>
  <c r="O279" i="5"/>
  <c r="P279" i="5"/>
  <c r="K279" i="5"/>
  <c r="F279" i="5"/>
  <c r="O219" i="5"/>
  <c r="P219" i="5"/>
  <c r="K219" i="5"/>
  <c r="F219" i="5"/>
  <c r="O158" i="5"/>
  <c r="P158" i="5"/>
  <c r="K158" i="5"/>
  <c r="F158" i="5"/>
  <c r="O97" i="5"/>
  <c r="P97" i="5"/>
  <c r="K97" i="5"/>
  <c r="F97" i="5"/>
  <c r="O36" i="5"/>
  <c r="P36" i="5"/>
  <c r="K36" i="5"/>
  <c r="F36" i="5"/>
  <c r="P825" i="5"/>
  <c r="O825" i="5"/>
  <c r="K825" i="5"/>
  <c r="F825" i="5"/>
  <c r="O492" i="5"/>
  <c r="P492" i="5"/>
  <c r="K492" i="5"/>
  <c r="F492" i="5"/>
  <c r="O413" i="5"/>
  <c r="P413" i="5"/>
  <c r="K413" i="5"/>
  <c r="F413" i="5"/>
  <c r="O330" i="5"/>
  <c r="P330" i="5"/>
  <c r="K330" i="5"/>
  <c r="F330" i="5"/>
  <c r="O245" i="5"/>
  <c r="P245" i="5"/>
  <c r="K245" i="5"/>
  <c r="F245" i="5"/>
  <c r="O186" i="5"/>
  <c r="P186" i="5"/>
  <c r="K186" i="5"/>
  <c r="F186" i="5"/>
  <c r="O124" i="5"/>
  <c r="P124" i="5"/>
  <c r="K124" i="5"/>
  <c r="F124" i="5"/>
  <c r="O71" i="5"/>
  <c r="P71" i="5"/>
  <c r="K71" i="5"/>
  <c r="F71" i="5"/>
  <c r="O41" i="5"/>
  <c r="P41" i="5"/>
  <c r="K41" i="5"/>
  <c r="F41" i="5"/>
  <c r="O715" i="5"/>
  <c r="P715" i="5"/>
  <c r="K715" i="5"/>
  <c r="F715" i="5"/>
  <c r="O486" i="5"/>
  <c r="P486" i="5"/>
  <c r="K486" i="5"/>
  <c r="F486" i="5"/>
  <c r="O367" i="5"/>
  <c r="P367" i="5"/>
  <c r="K367" i="5"/>
  <c r="F367" i="5"/>
  <c r="O287" i="5"/>
  <c r="P287" i="5"/>
  <c r="K287" i="5"/>
  <c r="F287" i="5"/>
  <c r="O211" i="5"/>
  <c r="P211" i="5"/>
  <c r="K211" i="5"/>
  <c r="F211" i="5"/>
  <c r="O150" i="5"/>
  <c r="P150" i="5"/>
  <c r="K150" i="5"/>
  <c r="F150" i="5"/>
  <c r="O94" i="5"/>
  <c r="P94" i="5"/>
  <c r="K94" i="5"/>
  <c r="F94" i="5"/>
  <c r="O63" i="5"/>
  <c r="P63" i="5"/>
  <c r="K63" i="5"/>
  <c r="F63" i="5"/>
  <c r="O32" i="5"/>
  <c r="P32" i="5"/>
  <c r="K32" i="5"/>
  <c r="F32" i="5"/>
  <c r="O341" i="5"/>
  <c r="P341" i="5"/>
  <c r="K341" i="5"/>
  <c r="F341" i="5"/>
  <c r="O223" i="5"/>
  <c r="P223" i="5"/>
  <c r="K223" i="5"/>
  <c r="F223" i="5"/>
  <c r="O146" i="5"/>
  <c r="P146" i="5"/>
  <c r="K146" i="5"/>
  <c r="F146" i="5"/>
  <c r="O68" i="5"/>
  <c r="P68" i="5"/>
  <c r="K68" i="5"/>
  <c r="F68" i="5"/>
  <c r="O21" i="5"/>
  <c r="P21" i="5"/>
  <c r="K21" i="5"/>
  <c r="F21" i="5"/>
  <c r="O132" i="5"/>
  <c r="P132" i="5"/>
  <c r="K132" i="5"/>
  <c r="F132" i="5"/>
  <c r="O183" i="5"/>
  <c r="P183" i="5"/>
  <c r="K183" i="5"/>
  <c r="F183" i="5"/>
  <c r="O242" i="5"/>
  <c r="P242" i="5"/>
  <c r="K242" i="5"/>
  <c r="F242" i="5"/>
  <c r="O300" i="5"/>
  <c r="P300" i="5"/>
  <c r="K300" i="5"/>
  <c r="F300" i="5"/>
  <c r="O353" i="5"/>
  <c r="P353" i="5"/>
  <c r="K353" i="5"/>
  <c r="F353" i="5"/>
  <c r="O394" i="5"/>
  <c r="P394" i="5"/>
  <c r="K394" i="5"/>
  <c r="F394" i="5"/>
  <c r="O445" i="5"/>
  <c r="P445" i="5"/>
  <c r="K445" i="5"/>
  <c r="F445" i="5"/>
  <c r="O493" i="5"/>
  <c r="P493" i="5"/>
  <c r="K493" i="5"/>
  <c r="F493" i="5"/>
  <c r="O565" i="5"/>
  <c r="P565" i="5"/>
  <c r="K565" i="5"/>
  <c r="F565" i="5"/>
  <c r="O128" i="5"/>
  <c r="P128" i="5"/>
  <c r="K128" i="5"/>
  <c r="F128" i="5"/>
  <c r="O175" i="5"/>
  <c r="P175" i="5"/>
  <c r="K175" i="5"/>
  <c r="F175" i="5"/>
  <c r="O227" i="5"/>
  <c r="P227" i="5"/>
  <c r="K227" i="5"/>
  <c r="F227" i="5"/>
  <c r="O276" i="5"/>
  <c r="P276" i="5"/>
  <c r="K276" i="5"/>
  <c r="F276" i="5"/>
  <c r="O316" i="5"/>
  <c r="P316" i="5"/>
  <c r="K316" i="5"/>
  <c r="F316" i="5"/>
  <c r="O358" i="5"/>
  <c r="P358" i="5"/>
  <c r="K358" i="5"/>
  <c r="F358" i="5"/>
  <c r="O404" i="5"/>
  <c r="P404" i="5"/>
  <c r="K404" i="5"/>
  <c r="F404" i="5"/>
  <c r="O439" i="5"/>
  <c r="P439" i="5"/>
  <c r="K439" i="5"/>
  <c r="F439" i="5"/>
  <c r="O488" i="5"/>
  <c r="P488" i="5"/>
  <c r="K488" i="5"/>
  <c r="F488" i="5"/>
  <c r="O550" i="5"/>
  <c r="P550" i="5"/>
  <c r="K550" i="5"/>
  <c r="F550" i="5"/>
  <c r="O604" i="5"/>
  <c r="P604" i="5"/>
  <c r="K604" i="5"/>
  <c r="F604" i="5"/>
  <c r="O679" i="5"/>
  <c r="P679" i="5"/>
  <c r="K679" i="5"/>
  <c r="F679" i="5"/>
  <c r="O780" i="5"/>
  <c r="P780" i="5"/>
  <c r="K780" i="5"/>
  <c r="F780" i="5"/>
  <c r="O893" i="5"/>
  <c r="P893" i="5"/>
  <c r="K893" i="5"/>
  <c r="F893" i="5"/>
  <c r="O1038" i="5"/>
  <c r="P1038" i="5"/>
  <c r="K1038" i="5"/>
  <c r="F1038" i="5"/>
  <c r="O1518" i="5"/>
  <c r="P1518" i="5"/>
  <c r="K1518" i="5"/>
  <c r="F1518" i="5"/>
  <c r="O18" i="5"/>
  <c r="P18" i="5"/>
  <c r="K18" i="5"/>
  <c r="F18" i="5"/>
  <c r="O34" i="5"/>
  <c r="P34" i="5"/>
  <c r="K34" i="5"/>
  <c r="F34" i="5"/>
  <c r="O50" i="5"/>
  <c r="P50" i="5"/>
  <c r="K50" i="5"/>
  <c r="F50" i="5"/>
  <c r="O65" i="5"/>
  <c r="P65" i="5"/>
  <c r="K65" i="5"/>
  <c r="F65" i="5"/>
  <c r="O84" i="5"/>
  <c r="P84" i="5"/>
  <c r="K84" i="5"/>
  <c r="F84" i="5"/>
  <c r="O99" i="5"/>
  <c r="P99" i="5"/>
  <c r="K99" i="5"/>
  <c r="F99" i="5"/>
  <c r="O114" i="5"/>
  <c r="P114" i="5"/>
  <c r="K114" i="5"/>
  <c r="F114" i="5"/>
  <c r="O129" i="5"/>
  <c r="P129" i="5"/>
  <c r="K129" i="5"/>
  <c r="F129" i="5"/>
  <c r="O148" i="5"/>
  <c r="P148" i="5"/>
  <c r="K148" i="5"/>
  <c r="F148" i="5"/>
  <c r="O164" i="5"/>
  <c r="P164" i="5"/>
  <c r="K164" i="5"/>
  <c r="F164" i="5"/>
  <c r="O180" i="5"/>
  <c r="P180" i="5"/>
  <c r="K180" i="5"/>
  <c r="F180" i="5"/>
  <c r="O197" i="5"/>
  <c r="P197" i="5"/>
  <c r="K197" i="5"/>
  <c r="F197" i="5"/>
  <c r="O213" i="5"/>
  <c r="P213" i="5"/>
  <c r="K213" i="5"/>
  <c r="F213" i="5"/>
  <c r="O228" i="5"/>
  <c r="P228" i="5"/>
  <c r="K228" i="5"/>
  <c r="F228" i="5"/>
  <c r="O243" i="5"/>
  <c r="P243" i="5"/>
  <c r="K243" i="5"/>
  <c r="F243" i="5"/>
  <c r="O261" i="5"/>
  <c r="P261" i="5"/>
  <c r="K261" i="5"/>
  <c r="F261" i="5"/>
  <c r="O277" i="5"/>
  <c r="P277" i="5"/>
  <c r="K277" i="5"/>
  <c r="F277" i="5"/>
  <c r="O292" i="5"/>
  <c r="P292" i="5"/>
  <c r="K292" i="5"/>
  <c r="F292" i="5"/>
  <c r="O312" i="5"/>
  <c r="P312" i="5"/>
  <c r="K312" i="5"/>
  <c r="F312" i="5"/>
  <c r="O333" i="5"/>
  <c r="P333" i="5"/>
  <c r="K333" i="5"/>
  <c r="F333" i="5"/>
  <c r="O354" i="5"/>
  <c r="P354" i="5"/>
  <c r="K354" i="5"/>
  <c r="F354" i="5"/>
  <c r="O375" i="5"/>
  <c r="P375" i="5"/>
  <c r="K375" i="5"/>
  <c r="F375" i="5"/>
  <c r="O396" i="5"/>
  <c r="P396" i="5"/>
  <c r="K396" i="5"/>
  <c r="F396" i="5"/>
  <c r="O416" i="5"/>
  <c r="P416" i="5"/>
  <c r="K416" i="5"/>
  <c r="F416" i="5"/>
  <c r="O441" i="5"/>
  <c r="P441" i="5"/>
  <c r="K441" i="5"/>
  <c r="F441" i="5"/>
  <c r="O461" i="5"/>
  <c r="P461" i="5"/>
  <c r="K461" i="5"/>
  <c r="F461" i="5"/>
  <c r="O479" i="5"/>
  <c r="P479" i="5"/>
  <c r="K479" i="5"/>
  <c r="F479" i="5"/>
  <c r="O507" i="5"/>
  <c r="P507" i="5"/>
  <c r="K507" i="5"/>
  <c r="F507" i="5"/>
  <c r="O536" i="5"/>
  <c r="P536" i="5"/>
  <c r="K536" i="5"/>
  <c r="F536" i="5"/>
  <c r="O567" i="5"/>
  <c r="P567" i="5"/>
  <c r="K567" i="5"/>
  <c r="F567" i="5"/>
  <c r="O624" i="5"/>
  <c r="P624" i="5"/>
  <c r="K624" i="5"/>
  <c r="F624" i="5"/>
  <c r="O704" i="5"/>
  <c r="P704" i="5"/>
  <c r="K704" i="5"/>
  <c r="F704" i="5"/>
  <c r="O784" i="5"/>
  <c r="P784" i="5"/>
  <c r="K784" i="5"/>
  <c r="F784" i="5"/>
  <c r="O901" i="5"/>
  <c r="P901" i="5"/>
  <c r="K901" i="5"/>
  <c r="F901" i="5"/>
  <c r="O1062" i="5"/>
  <c r="P1062" i="5"/>
  <c r="K1062" i="5"/>
  <c r="F1062" i="5"/>
  <c r="O1562" i="5"/>
  <c r="P1562" i="5"/>
  <c r="K1562" i="5"/>
  <c r="F1562" i="5"/>
  <c r="O139" i="5"/>
  <c r="P139" i="5"/>
  <c r="K139" i="5"/>
  <c r="F139" i="5"/>
  <c r="O179" i="5"/>
  <c r="P179" i="5"/>
  <c r="K179" i="5"/>
  <c r="F179" i="5"/>
  <c r="O224" i="5"/>
  <c r="P224" i="5"/>
  <c r="K224" i="5"/>
  <c r="F224" i="5"/>
  <c r="O268" i="5"/>
  <c r="P268" i="5"/>
  <c r="K268" i="5"/>
  <c r="F268" i="5"/>
  <c r="O399" i="5"/>
  <c r="P399" i="5"/>
  <c r="K399" i="5"/>
  <c r="F399" i="5"/>
  <c r="O19" i="5"/>
  <c r="P19" i="5"/>
  <c r="K19" i="5"/>
  <c r="F19" i="5"/>
  <c r="O35" i="5"/>
  <c r="P35" i="5"/>
  <c r="K35" i="5"/>
  <c r="F35" i="5"/>
  <c r="O51" i="5"/>
  <c r="P51" i="5"/>
  <c r="K51" i="5"/>
  <c r="F51" i="5"/>
  <c r="O69" i="5"/>
  <c r="P69" i="5"/>
  <c r="K69" i="5"/>
  <c r="F69" i="5"/>
  <c r="O85" i="5"/>
  <c r="P85" i="5"/>
  <c r="K85" i="5"/>
  <c r="F85" i="5"/>
  <c r="O100" i="5"/>
  <c r="P100" i="5"/>
  <c r="K100" i="5"/>
  <c r="F100" i="5"/>
  <c r="O115" i="5"/>
  <c r="P115" i="5"/>
  <c r="K115" i="5"/>
  <c r="F115" i="5"/>
  <c r="O133" i="5"/>
  <c r="P133" i="5"/>
  <c r="K133" i="5"/>
  <c r="F133" i="5"/>
  <c r="O149" i="5"/>
  <c r="P149" i="5"/>
  <c r="K149" i="5"/>
  <c r="F149" i="5"/>
  <c r="O165" i="5"/>
  <c r="P165" i="5"/>
  <c r="K165" i="5"/>
  <c r="F165" i="5"/>
  <c r="O181" i="5"/>
  <c r="P181" i="5"/>
  <c r="K181" i="5"/>
  <c r="F181" i="5"/>
  <c r="O195" i="5"/>
  <c r="P195" i="5"/>
  <c r="K195" i="5"/>
  <c r="F195" i="5"/>
  <c r="O210" i="5"/>
  <c r="P210" i="5"/>
  <c r="K210" i="5"/>
  <c r="F210" i="5"/>
  <c r="O226" i="5"/>
  <c r="P226" i="5"/>
  <c r="K226" i="5"/>
  <c r="F226" i="5"/>
  <c r="O244" i="5"/>
  <c r="P244" i="5"/>
  <c r="K244" i="5"/>
  <c r="F244" i="5"/>
  <c r="O259" i="5"/>
  <c r="P259" i="5"/>
  <c r="K259" i="5"/>
  <c r="F259" i="5"/>
  <c r="O274" i="5"/>
  <c r="P274" i="5"/>
  <c r="K274" i="5"/>
  <c r="F274" i="5"/>
  <c r="O290" i="5"/>
  <c r="P290" i="5"/>
  <c r="K290" i="5"/>
  <c r="F290" i="5"/>
  <c r="O314" i="5"/>
  <c r="P314" i="5"/>
  <c r="K314" i="5"/>
  <c r="F314" i="5"/>
  <c r="O334" i="5"/>
  <c r="P334" i="5"/>
  <c r="K334" i="5"/>
  <c r="F334" i="5"/>
  <c r="O355" i="5"/>
  <c r="P355" i="5"/>
  <c r="K355" i="5"/>
  <c r="F355" i="5"/>
  <c r="O377" i="5"/>
  <c r="P377" i="5"/>
  <c r="K377" i="5"/>
  <c r="F377" i="5"/>
  <c r="O397" i="5"/>
  <c r="P397" i="5"/>
  <c r="K397" i="5"/>
  <c r="F397" i="5"/>
  <c r="O417" i="5"/>
  <c r="P417" i="5"/>
  <c r="K417" i="5"/>
  <c r="F417" i="5"/>
  <c r="O437" i="5"/>
  <c r="P437" i="5"/>
  <c r="K437" i="5"/>
  <c r="F437" i="5"/>
  <c r="O462" i="5"/>
  <c r="P462" i="5"/>
  <c r="K462" i="5"/>
  <c r="F462" i="5"/>
  <c r="O481" i="5"/>
  <c r="P481" i="5"/>
  <c r="K481" i="5"/>
  <c r="F481" i="5"/>
  <c r="O501" i="5"/>
  <c r="P501" i="5"/>
  <c r="K501" i="5"/>
  <c r="F501" i="5"/>
  <c r="O531" i="5"/>
  <c r="P531" i="5"/>
  <c r="K531" i="5"/>
  <c r="F531" i="5"/>
  <c r="O562" i="5"/>
  <c r="P562" i="5"/>
  <c r="K562" i="5"/>
  <c r="F562" i="5"/>
  <c r="O629" i="5"/>
  <c r="P629" i="5"/>
  <c r="K629" i="5"/>
  <c r="F629" i="5"/>
  <c r="O709" i="5"/>
  <c r="P709" i="5"/>
  <c r="K709" i="5"/>
  <c r="F709" i="5"/>
  <c r="O790" i="5"/>
  <c r="P790" i="5"/>
  <c r="K790" i="5"/>
  <c r="F790" i="5"/>
  <c r="O939" i="5"/>
  <c r="P939" i="5"/>
  <c r="K939" i="5"/>
  <c r="F939" i="5"/>
  <c r="O1212" i="5"/>
  <c r="P1212" i="5"/>
  <c r="K1212" i="5"/>
  <c r="F1212" i="5"/>
  <c r="O293" i="5"/>
  <c r="P293" i="5"/>
  <c r="K293" i="5"/>
  <c r="F293" i="5"/>
  <c r="O309" i="5"/>
  <c r="P309" i="5"/>
  <c r="K309" i="5"/>
  <c r="F309" i="5"/>
  <c r="O328" i="5"/>
  <c r="P328" i="5"/>
  <c r="K328" i="5"/>
  <c r="F328" i="5"/>
  <c r="O344" i="5"/>
  <c r="P344" i="5"/>
  <c r="K344" i="5"/>
  <c r="F344" i="5"/>
  <c r="O360" i="5"/>
  <c r="P360" i="5"/>
  <c r="K360" i="5"/>
  <c r="F360" i="5"/>
  <c r="O376" i="5"/>
  <c r="P376" i="5"/>
  <c r="K376" i="5"/>
  <c r="F376" i="5"/>
  <c r="O391" i="5"/>
  <c r="P391" i="5"/>
  <c r="K391" i="5"/>
  <c r="F391" i="5"/>
  <c r="O410" i="5"/>
  <c r="P410" i="5"/>
  <c r="K410" i="5"/>
  <c r="F410" i="5"/>
  <c r="O426" i="5"/>
  <c r="P426" i="5"/>
  <c r="K426" i="5"/>
  <c r="F426" i="5"/>
  <c r="O444" i="5"/>
  <c r="P444" i="5"/>
  <c r="K444" i="5"/>
  <c r="F444" i="5"/>
  <c r="O459" i="5"/>
  <c r="P459" i="5"/>
  <c r="K459" i="5"/>
  <c r="F459" i="5"/>
  <c r="O474" i="5"/>
  <c r="P474" i="5"/>
  <c r="K474" i="5"/>
  <c r="F474" i="5"/>
  <c r="O487" i="5"/>
  <c r="P487" i="5"/>
  <c r="K487" i="5"/>
  <c r="F487" i="5"/>
  <c r="O506" i="5"/>
  <c r="P506" i="5"/>
  <c r="K506" i="5"/>
  <c r="F506" i="5"/>
  <c r="O521" i="5"/>
  <c r="P521" i="5"/>
  <c r="K521" i="5"/>
  <c r="F521" i="5"/>
  <c r="O539" i="5"/>
  <c r="P539" i="5"/>
  <c r="K539" i="5"/>
  <c r="F539" i="5"/>
  <c r="O555" i="5"/>
  <c r="P555" i="5"/>
  <c r="K555" i="5"/>
  <c r="F555" i="5"/>
  <c r="O573" i="5"/>
  <c r="P573" i="5"/>
  <c r="K573" i="5"/>
  <c r="F573" i="5"/>
  <c r="O587" i="5"/>
  <c r="P587" i="5"/>
  <c r="K587" i="5"/>
  <c r="F587" i="5"/>
  <c r="P601" i="5"/>
  <c r="O601" i="5"/>
  <c r="K601" i="5"/>
  <c r="F601" i="5"/>
  <c r="P617" i="5"/>
  <c r="O617" i="5"/>
  <c r="K617" i="5"/>
  <c r="F617" i="5"/>
  <c r="O635" i="5"/>
  <c r="P635" i="5"/>
  <c r="K635" i="5"/>
  <c r="F635" i="5"/>
  <c r="O655" i="5"/>
  <c r="P655" i="5"/>
  <c r="K655" i="5"/>
  <c r="F655" i="5"/>
  <c r="O675" i="5"/>
  <c r="P675" i="5"/>
  <c r="K675" i="5"/>
  <c r="F675" i="5"/>
  <c r="O695" i="5"/>
  <c r="P695" i="5"/>
  <c r="K695" i="5"/>
  <c r="F695" i="5"/>
  <c r="O716" i="5"/>
  <c r="P716" i="5"/>
  <c r="K716" i="5"/>
  <c r="F716" i="5"/>
  <c r="O735" i="5"/>
  <c r="P735" i="5"/>
  <c r="K735" i="5"/>
  <c r="F735" i="5"/>
  <c r="O760" i="5"/>
  <c r="P760" i="5"/>
  <c r="K760" i="5"/>
  <c r="F760" i="5"/>
  <c r="O781" i="5"/>
  <c r="P781" i="5"/>
  <c r="K781" i="5"/>
  <c r="F781" i="5"/>
  <c r="O814" i="5"/>
  <c r="P814" i="5"/>
  <c r="K814" i="5"/>
  <c r="F814" i="5"/>
  <c r="O844" i="5"/>
  <c r="P844" i="5"/>
  <c r="K844" i="5"/>
  <c r="F844" i="5"/>
  <c r="O874" i="5"/>
  <c r="P874" i="5"/>
  <c r="K874" i="5"/>
  <c r="F874" i="5"/>
  <c r="O904" i="5"/>
  <c r="P904" i="5"/>
  <c r="K904" i="5"/>
  <c r="F904" i="5"/>
  <c r="O942" i="5"/>
  <c r="P942" i="5"/>
  <c r="K942" i="5"/>
  <c r="F942" i="5"/>
  <c r="O972" i="5"/>
  <c r="P972" i="5"/>
  <c r="K972" i="5"/>
  <c r="F972" i="5"/>
  <c r="O1005" i="5"/>
  <c r="P1005" i="5"/>
  <c r="K1005" i="5"/>
  <c r="F1005" i="5"/>
  <c r="O1130" i="5"/>
  <c r="P1130" i="5"/>
  <c r="K1130" i="5"/>
  <c r="F1130" i="5"/>
  <c r="O1250" i="5"/>
  <c r="P1250" i="5"/>
  <c r="K1250" i="5"/>
  <c r="F1250" i="5"/>
  <c r="O1371" i="5"/>
  <c r="P1371" i="5"/>
  <c r="K1371" i="5"/>
  <c r="F1371" i="5"/>
  <c r="O1494" i="5"/>
  <c r="P1494" i="5"/>
  <c r="K1494" i="5"/>
  <c r="F1494" i="5"/>
  <c r="O571" i="5"/>
  <c r="P571" i="5"/>
  <c r="K571" i="5"/>
  <c r="F571" i="5"/>
  <c r="O584" i="5"/>
  <c r="P584" i="5"/>
  <c r="K584" i="5"/>
  <c r="F584" i="5"/>
  <c r="O602" i="5"/>
  <c r="P602" i="5"/>
  <c r="K602" i="5"/>
  <c r="F602" i="5"/>
  <c r="O618" i="5"/>
  <c r="P618" i="5"/>
  <c r="K618" i="5"/>
  <c r="F618" i="5"/>
  <c r="O636" i="5"/>
  <c r="P636" i="5"/>
  <c r="K636" i="5"/>
  <c r="F636" i="5"/>
  <c r="O656" i="5"/>
  <c r="P656" i="5"/>
  <c r="K656" i="5"/>
  <c r="F656" i="5"/>
  <c r="O677" i="5"/>
  <c r="P677" i="5"/>
  <c r="K677" i="5"/>
  <c r="F677" i="5"/>
  <c r="O701" i="5"/>
  <c r="P701" i="5"/>
  <c r="K701" i="5"/>
  <c r="F701" i="5"/>
  <c r="O722" i="5"/>
  <c r="P722" i="5"/>
  <c r="K722" i="5"/>
  <c r="F722" i="5"/>
  <c r="O747" i="5"/>
  <c r="P747" i="5"/>
  <c r="K747" i="5"/>
  <c r="F747" i="5"/>
  <c r="O767" i="5"/>
  <c r="P767" i="5"/>
  <c r="K767" i="5"/>
  <c r="F767" i="5"/>
  <c r="O791" i="5"/>
  <c r="P791" i="5"/>
  <c r="K791" i="5"/>
  <c r="F791" i="5"/>
  <c r="O829" i="5"/>
  <c r="P829" i="5"/>
  <c r="K829" i="5"/>
  <c r="F829" i="5"/>
  <c r="O859" i="5"/>
  <c r="P859" i="5"/>
  <c r="K859" i="5"/>
  <c r="F859" i="5"/>
  <c r="O889" i="5"/>
  <c r="P889" i="5"/>
  <c r="K889" i="5"/>
  <c r="F889" i="5"/>
  <c r="O919" i="5"/>
  <c r="P919" i="5"/>
  <c r="K919" i="5"/>
  <c r="F919" i="5"/>
  <c r="O957" i="5"/>
  <c r="P957" i="5"/>
  <c r="K957" i="5"/>
  <c r="F957" i="5"/>
  <c r="O987" i="5"/>
  <c r="P987" i="5"/>
  <c r="K987" i="5"/>
  <c r="F987" i="5"/>
  <c r="O1047" i="5"/>
  <c r="P1047" i="5"/>
  <c r="K1047" i="5"/>
  <c r="F1047" i="5"/>
  <c r="O1167" i="5"/>
  <c r="P1167" i="5"/>
  <c r="K1167" i="5"/>
  <c r="F1167" i="5"/>
  <c r="O1318" i="5"/>
  <c r="P1318" i="5"/>
  <c r="K1318" i="5"/>
  <c r="F1318" i="5"/>
  <c r="O1440" i="5"/>
  <c r="P1440" i="5"/>
  <c r="K1440" i="5"/>
  <c r="F1440" i="5"/>
  <c r="O1602" i="5"/>
  <c r="P1602" i="5"/>
  <c r="K1602" i="5"/>
  <c r="F1602" i="5"/>
  <c r="O508" i="5"/>
  <c r="P508" i="5"/>
  <c r="K508" i="5"/>
  <c r="F508" i="5"/>
  <c r="O523" i="5"/>
  <c r="P523" i="5"/>
  <c r="K523" i="5"/>
  <c r="F523" i="5"/>
  <c r="P537" i="5"/>
  <c r="O537" i="5"/>
  <c r="K537" i="5"/>
  <c r="F537" i="5"/>
  <c r="P553" i="5"/>
  <c r="O553" i="5"/>
  <c r="K553" i="5"/>
  <c r="F553" i="5"/>
  <c r="O568" i="5"/>
  <c r="P568" i="5"/>
  <c r="K568" i="5"/>
  <c r="F568" i="5"/>
  <c r="O585" i="5"/>
  <c r="P585" i="5"/>
  <c r="K585" i="5"/>
  <c r="F585" i="5"/>
  <c r="O603" i="5"/>
  <c r="P603" i="5"/>
  <c r="K603" i="5"/>
  <c r="F603" i="5"/>
  <c r="O619" i="5"/>
  <c r="P619" i="5"/>
  <c r="K619" i="5"/>
  <c r="F619" i="5"/>
  <c r="O643" i="5"/>
  <c r="P643" i="5"/>
  <c r="K643" i="5"/>
  <c r="F643" i="5"/>
  <c r="O667" i="5"/>
  <c r="P667" i="5"/>
  <c r="K667" i="5"/>
  <c r="F667" i="5"/>
  <c r="O688" i="5"/>
  <c r="P688" i="5"/>
  <c r="K688" i="5"/>
  <c r="F688" i="5"/>
  <c r="O708" i="5"/>
  <c r="P708" i="5"/>
  <c r="K708" i="5"/>
  <c r="F708" i="5"/>
  <c r="O733" i="5"/>
  <c r="P733" i="5"/>
  <c r="K733" i="5"/>
  <c r="F733" i="5"/>
  <c r="O753" i="5"/>
  <c r="P753" i="5"/>
  <c r="K753" i="5"/>
  <c r="F753" i="5"/>
  <c r="O773" i="5"/>
  <c r="P773" i="5"/>
  <c r="K773" i="5"/>
  <c r="F773" i="5"/>
  <c r="O794" i="5"/>
  <c r="P794" i="5"/>
  <c r="K794" i="5"/>
  <c r="F794" i="5"/>
  <c r="O824" i="5"/>
  <c r="P824" i="5"/>
  <c r="K824" i="5"/>
  <c r="F824" i="5"/>
  <c r="O862" i="5"/>
  <c r="P862" i="5"/>
  <c r="K862" i="5"/>
  <c r="F862" i="5"/>
  <c r="O892" i="5"/>
  <c r="P892" i="5"/>
  <c r="K892" i="5"/>
  <c r="F892" i="5"/>
  <c r="O922" i="5"/>
  <c r="P922" i="5"/>
  <c r="K922" i="5"/>
  <c r="F922" i="5"/>
  <c r="O952" i="5"/>
  <c r="P952" i="5"/>
  <c r="K952" i="5"/>
  <c r="F952" i="5"/>
  <c r="O990" i="5"/>
  <c r="P990" i="5"/>
  <c r="K990" i="5"/>
  <c r="F990" i="5"/>
  <c r="O1054" i="5"/>
  <c r="P1054" i="5"/>
  <c r="K1054" i="5"/>
  <c r="F1054" i="5"/>
  <c r="O1174" i="5"/>
  <c r="P1174" i="5"/>
  <c r="K1174" i="5"/>
  <c r="F1174" i="5"/>
  <c r="O1296" i="5"/>
  <c r="P1296" i="5"/>
  <c r="K1296" i="5"/>
  <c r="F1296" i="5"/>
  <c r="O1417" i="5"/>
  <c r="P1417" i="5"/>
  <c r="K1417" i="5"/>
  <c r="F1417" i="5"/>
  <c r="O1632" i="5"/>
  <c r="P1632" i="5"/>
  <c r="K1632" i="5"/>
  <c r="F1632" i="5"/>
  <c r="O1006" i="5"/>
  <c r="P1006" i="5"/>
  <c r="K1006" i="5"/>
  <c r="F1006" i="5"/>
  <c r="O1024" i="5"/>
  <c r="P1024" i="5"/>
  <c r="K1024" i="5"/>
  <c r="F1024" i="5"/>
  <c r="O1049" i="5"/>
  <c r="P1049" i="5"/>
  <c r="K1049" i="5"/>
  <c r="F1049" i="5"/>
  <c r="O1077" i="5"/>
  <c r="P1077" i="5"/>
  <c r="K1077" i="5"/>
  <c r="F1077" i="5"/>
  <c r="O1115" i="5"/>
  <c r="P1115" i="5"/>
  <c r="K1115" i="5"/>
  <c r="F1115" i="5"/>
  <c r="O1145" i="5"/>
  <c r="P1145" i="5"/>
  <c r="K1145" i="5"/>
  <c r="F1145" i="5"/>
  <c r="O1175" i="5"/>
  <c r="P1175" i="5"/>
  <c r="K1175" i="5"/>
  <c r="F1175" i="5"/>
  <c r="O1205" i="5"/>
  <c r="P1205" i="5"/>
  <c r="K1205" i="5"/>
  <c r="F1205" i="5"/>
  <c r="O1243" i="5"/>
  <c r="P1243" i="5"/>
  <c r="K1243" i="5"/>
  <c r="F1243" i="5"/>
  <c r="O1273" i="5"/>
  <c r="P1273" i="5"/>
  <c r="K1273" i="5"/>
  <c r="F1273" i="5"/>
  <c r="O1304" i="5"/>
  <c r="P1304" i="5"/>
  <c r="K1304" i="5"/>
  <c r="F1304" i="5"/>
  <c r="O1334" i="5"/>
  <c r="P1334" i="5"/>
  <c r="K1334" i="5"/>
  <c r="F1334" i="5"/>
  <c r="O1364" i="5"/>
  <c r="P1364" i="5"/>
  <c r="K1364" i="5"/>
  <c r="F1364" i="5"/>
  <c r="O1410" i="5"/>
  <c r="P1410" i="5"/>
  <c r="K1410" i="5"/>
  <c r="F1410" i="5"/>
  <c r="O1441" i="5"/>
  <c r="P1441" i="5"/>
  <c r="K1441" i="5"/>
  <c r="F1441" i="5"/>
  <c r="O1472" i="5"/>
  <c r="P1472" i="5"/>
  <c r="K1472" i="5"/>
  <c r="F1472" i="5"/>
  <c r="O438" i="5"/>
  <c r="P438" i="5"/>
  <c r="K438" i="5"/>
  <c r="F438" i="5"/>
  <c r="O497" i="5"/>
  <c r="P497" i="5"/>
  <c r="K497" i="5"/>
  <c r="F497" i="5"/>
  <c r="O263" i="5"/>
  <c r="P263" i="5"/>
  <c r="K263" i="5"/>
  <c r="F263" i="5"/>
  <c r="O203" i="5"/>
  <c r="P203" i="5"/>
  <c r="K203" i="5"/>
  <c r="F203" i="5"/>
  <c r="O142" i="5"/>
  <c r="P142" i="5"/>
  <c r="K142" i="5"/>
  <c r="F142" i="5"/>
  <c r="O90" i="5"/>
  <c r="P90" i="5"/>
  <c r="K90" i="5"/>
  <c r="F90" i="5"/>
  <c r="O20" i="5"/>
  <c r="P20" i="5"/>
  <c r="K20" i="5"/>
  <c r="F20" i="5"/>
  <c r="O734" i="5"/>
  <c r="P734" i="5"/>
  <c r="K734" i="5"/>
  <c r="F734" i="5"/>
  <c r="P473" i="5"/>
  <c r="O473" i="5"/>
  <c r="K473" i="5"/>
  <c r="F473" i="5"/>
  <c r="O393" i="5"/>
  <c r="P393" i="5"/>
  <c r="K393" i="5"/>
  <c r="F393" i="5"/>
  <c r="O310" i="5"/>
  <c r="P310" i="5"/>
  <c r="K310" i="5"/>
  <c r="F310" i="5"/>
  <c r="O229" i="5"/>
  <c r="P229" i="5"/>
  <c r="K229" i="5"/>
  <c r="F229" i="5"/>
  <c r="O170" i="5"/>
  <c r="P170" i="5"/>
  <c r="K170" i="5"/>
  <c r="F170" i="5"/>
  <c r="O108" i="5"/>
  <c r="P108" i="5"/>
  <c r="K108" i="5"/>
  <c r="F108" i="5"/>
  <c r="O64" i="5"/>
  <c r="P64" i="5"/>
  <c r="K64" i="5"/>
  <c r="F64" i="5"/>
  <c r="O33" i="5"/>
  <c r="P33" i="5"/>
  <c r="K33" i="5"/>
  <c r="F33" i="5"/>
  <c r="O1122" i="5"/>
  <c r="P1122" i="5"/>
  <c r="K1122" i="5"/>
  <c r="F1122" i="5"/>
  <c r="P633" i="5"/>
  <c r="O633" i="5"/>
  <c r="K633" i="5"/>
  <c r="F633" i="5"/>
  <c r="O448" i="5"/>
  <c r="P448" i="5"/>
  <c r="K448" i="5"/>
  <c r="F448" i="5"/>
  <c r="O346" i="5"/>
  <c r="P346" i="5"/>
  <c r="K346" i="5"/>
  <c r="F346" i="5"/>
  <c r="O271" i="5"/>
  <c r="P271" i="5"/>
  <c r="K271" i="5"/>
  <c r="F271" i="5"/>
  <c r="O196" i="5"/>
  <c r="P196" i="5"/>
  <c r="K196" i="5"/>
  <c r="F196" i="5"/>
  <c r="O134" i="5"/>
  <c r="P134" i="5"/>
  <c r="K134" i="5"/>
  <c r="F134" i="5"/>
  <c r="O86" i="5"/>
  <c r="P86" i="5"/>
  <c r="K86" i="5"/>
  <c r="F86" i="5"/>
  <c r="O56" i="5"/>
  <c r="P56" i="5"/>
  <c r="K56" i="5"/>
  <c r="F56" i="5"/>
  <c r="O24" i="5"/>
  <c r="P24" i="5"/>
  <c r="K24" i="5"/>
  <c r="F24" i="5"/>
  <c r="O299" i="5"/>
  <c r="P299" i="5"/>
  <c r="K299" i="5"/>
  <c r="F299" i="5"/>
  <c r="O207" i="5"/>
  <c r="P207" i="5"/>
  <c r="K207" i="5"/>
  <c r="F207" i="5"/>
  <c r="O116" i="5"/>
  <c r="P116" i="5"/>
  <c r="K116" i="5"/>
  <c r="F116" i="5"/>
  <c r="O53" i="5"/>
  <c r="P53" i="5"/>
  <c r="K53" i="5"/>
  <c r="F53" i="5"/>
  <c r="O98" i="5"/>
  <c r="P98" i="5"/>
  <c r="K98" i="5"/>
  <c r="F98" i="5"/>
  <c r="O143" i="5"/>
  <c r="P143" i="5"/>
  <c r="K143" i="5"/>
  <c r="F143" i="5"/>
  <c r="O208" i="5"/>
  <c r="P208" i="5"/>
  <c r="K208" i="5"/>
  <c r="F208" i="5"/>
  <c r="O254" i="5"/>
  <c r="P254" i="5"/>
  <c r="K254" i="5"/>
  <c r="F254" i="5"/>
  <c r="O311" i="5"/>
  <c r="P311" i="5"/>
  <c r="K311" i="5"/>
  <c r="F311" i="5"/>
  <c r="O363" i="5"/>
  <c r="P363" i="5"/>
  <c r="K363" i="5"/>
  <c r="F363" i="5"/>
  <c r="O409" i="5"/>
  <c r="P409" i="5"/>
  <c r="K409" i="5"/>
  <c r="F409" i="5"/>
  <c r="O454" i="5"/>
  <c r="P454" i="5"/>
  <c r="K454" i="5"/>
  <c r="F454" i="5"/>
  <c r="O505" i="5"/>
  <c r="P505" i="5"/>
  <c r="K505" i="5"/>
  <c r="F505" i="5"/>
  <c r="O759" i="5"/>
  <c r="P759" i="5"/>
  <c r="K759" i="5"/>
  <c r="F759" i="5"/>
  <c r="O135" i="5"/>
  <c r="P135" i="5"/>
  <c r="K135" i="5"/>
  <c r="F135" i="5"/>
  <c r="O190" i="5"/>
  <c r="P190" i="5"/>
  <c r="K190" i="5"/>
  <c r="F190" i="5"/>
  <c r="O238" i="5"/>
  <c r="P238" i="5"/>
  <c r="K238" i="5"/>
  <c r="F238" i="5"/>
  <c r="O284" i="5"/>
  <c r="P284" i="5"/>
  <c r="K284" i="5"/>
  <c r="F284" i="5"/>
  <c r="O331" i="5"/>
  <c r="P331" i="5"/>
  <c r="K331" i="5"/>
  <c r="F331" i="5"/>
  <c r="O369" i="5"/>
  <c r="P369" i="5"/>
  <c r="K369" i="5"/>
  <c r="F369" i="5"/>
  <c r="O415" i="5"/>
  <c r="P415" i="5"/>
  <c r="K415" i="5"/>
  <c r="F415" i="5"/>
  <c r="O449" i="5"/>
  <c r="P449" i="5"/>
  <c r="K449" i="5"/>
  <c r="F449" i="5"/>
  <c r="O498" i="5"/>
  <c r="P498" i="5"/>
  <c r="K498" i="5"/>
  <c r="F498" i="5"/>
  <c r="O558" i="5"/>
  <c r="P558" i="5"/>
  <c r="K558" i="5"/>
  <c r="F558" i="5"/>
  <c r="O620" i="5"/>
  <c r="P620" i="5"/>
  <c r="K620" i="5"/>
  <c r="F620" i="5"/>
  <c r="O699" i="5"/>
  <c r="P699" i="5"/>
  <c r="K699" i="5"/>
  <c r="F699" i="5"/>
  <c r="O803" i="5"/>
  <c r="P803" i="5"/>
  <c r="K803" i="5"/>
  <c r="F803" i="5"/>
  <c r="O923" i="5"/>
  <c r="P923" i="5"/>
  <c r="K923" i="5"/>
  <c r="F923" i="5"/>
  <c r="O1152" i="5"/>
  <c r="P1152" i="5"/>
  <c r="K1152" i="5"/>
  <c r="F1152" i="5"/>
  <c r="O22" i="5"/>
  <c r="P22" i="5"/>
  <c r="K22" i="5"/>
  <c r="F22" i="5"/>
  <c r="O38" i="5"/>
  <c r="P38" i="5"/>
  <c r="K38" i="5"/>
  <c r="F38" i="5"/>
  <c r="O54" i="5"/>
  <c r="P54" i="5"/>
  <c r="K54" i="5"/>
  <c r="F54" i="5"/>
  <c r="O72" i="5"/>
  <c r="P72" i="5"/>
  <c r="K72" i="5"/>
  <c r="F72" i="5"/>
  <c r="O88" i="5"/>
  <c r="P88" i="5"/>
  <c r="K88" i="5"/>
  <c r="F88" i="5"/>
  <c r="O102" i="5"/>
  <c r="P102" i="5"/>
  <c r="K102" i="5"/>
  <c r="F102" i="5"/>
  <c r="O118" i="5"/>
  <c r="P118" i="5"/>
  <c r="K118" i="5"/>
  <c r="F118" i="5"/>
  <c r="O136" i="5"/>
  <c r="P136" i="5"/>
  <c r="K136" i="5"/>
  <c r="F136" i="5"/>
  <c r="O152" i="5"/>
  <c r="P152" i="5"/>
  <c r="K152" i="5"/>
  <c r="F152" i="5"/>
  <c r="O168" i="5"/>
  <c r="P168" i="5"/>
  <c r="K168" i="5"/>
  <c r="F168" i="5"/>
  <c r="O184" i="5"/>
  <c r="P184" i="5"/>
  <c r="K184" i="5"/>
  <c r="F184" i="5"/>
  <c r="O201" i="5"/>
  <c r="P201" i="5"/>
  <c r="K201" i="5"/>
  <c r="F201" i="5"/>
  <c r="O217" i="5"/>
  <c r="P217" i="5"/>
  <c r="K217" i="5"/>
  <c r="F217" i="5"/>
  <c r="O231" i="5"/>
  <c r="P231" i="5"/>
  <c r="K231" i="5"/>
  <c r="F231" i="5"/>
  <c r="O247" i="5"/>
  <c r="P247" i="5"/>
  <c r="K247" i="5"/>
  <c r="F247" i="5"/>
  <c r="O265" i="5"/>
  <c r="P265" i="5"/>
  <c r="K265" i="5"/>
  <c r="F265" i="5"/>
  <c r="O281" i="5"/>
  <c r="P281" i="5"/>
  <c r="K281" i="5"/>
  <c r="F281" i="5"/>
  <c r="O296" i="5"/>
  <c r="P296" i="5"/>
  <c r="K296" i="5"/>
  <c r="F296" i="5"/>
  <c r="O317" i="5"/>
  <c r="P317" i="5"/>
  <c r="K317" i="5"/>
  <c r="F317" i="5"/>
  <c r="O338" i="5"/>
  <c r="P338" i="5"/>
  <c r="K338" i="5"/>
  <c r="F338" i="5"/>
  <c r="O359" i="5"/>
  <c r="P359" i="5"/>
  <c r="K359" i="5"/>
  <c r="F359" i="5"/>
  <c r="O381" i="5"/>
  <c r="P381" i="5"/>
  <c r="K381" i="5"/>
  <c r="F381" i="5"/>
  <c r="O400" i="5"/>
  <c r="P400" i="5"/>
  <c r="K400" i="5"/>
  <c r="F400" i="5"/>
  <c r="O421" i="5"/>
  <c r="P421" i="5"/>
  <c r="K421" i="5"/>
  <c r="F421" i="5"/>
  <c r="O446" i="5"/>
  <c r="P446" i="5"/>
  <c r="K446" i="5"/>
  <c r="F446" i="5"/>
  <c r="O466" i="5"/>
  <c r="P466" i="5"/>
  <c r="K466" i="5"/>
  <c r="F466" i="5"/>
  <c r="O489" i="5"/>
  <c r="P489" i="5"/>
  <c r="K489" i="5"/>
  <c r="F489" i="5"/>
  <c r="O515" i="5"/>
  <c r="P515" i="5"/>
  <c r="K515" i="5"/>
  <c r="F515" i="5"/>
  <c r="O544" i="5"/>
  <c r="P544" i="5"/>
  <c r="K544" i="5"/>
  <c r="F544" i="5"/>
  <c r="O579" i="5"/>
  <c r="P579" i="5"/>
  <c r="K579" i="5"/>
  <c r="F579" i="5"/>
  <c r="O644" i="5"/>
  <c r="P644" i="5"/>
  <c r="K644" i="5"/>
  <c r="F644" i="5"/>
  <c r="O724" i="5"/>
  <c r="P724" i="5"/>
  <c r="K724" i="5"/>
  <c r="F724" i="5"/>
  <c r="O811" i="5"/>
  <c r="P811" i="5"/>
  <c r="K811" i="5"/>
  <c r="F811" i="5"/>
  <c r="O931" i="5"/>
  <c r="P931" i="5"/>
  <c r="K931" i="5"/>
  <c r="F931" i="5"/>
  <c r="O1182" i="5"/>
  <c r="P1182" i="5"/>
  <c r="K1182" i="5"/>
  <c r="F1182" i="5"/>
  <c r="O105" i="5"/>
  <c r="P105" i="5"/>
  <c r="K105" i="5"/>
  <c r="F105" i="5"/>
  <c r="O147" i="5"/>
  <c r="P147" i="5"/>
  <c r="K147" i="5"/>
  <c r="F147" i="5"/>
  <c r="O194" i="5"/>
  <c r="P194" i="5"/>
  <c r="K194" i="5"/>
  <c r="F194" i="5"/>
  <c r="O234" i="5"/>
  <c r="P234" i="5"/>
  <c r="K234" i="5"/>
  <c r="F234" i="5"/>
  <c r="O280" i="5"/>
  <c r="P280" i="5"/>
  <c r="K280" i="5"/>
  <c r="F280" i="5"/>
  <c r="O23" i="5"/>
  <c r="P23" i="5"/>
  <c r="K23" i="5"/>
  <c r="F23" i="5"/>
  <c r="O39" i="5"/>
  <c r="P39" i="5"/>
  <c r="K39" i="5"/>
  <c r="F39" i="5"/>
  <c r="O55" i="5"/>
  <c r="P55" i="5"/>
  <c r="K55" i="5"/>
  <c r="F55" i="5"/>
  <c r="O73" i="5"/>
  <c r="P73" i="5"/>
  <c r="K73" i="5"/>
  <c r="F73" i="5"/>
  <c r="O89" i="5"/>
  <c r="P89" i="5"/>
  <c r="K89" i="5"/>
  <c r="F89" i="5"/>
  <c r="O103" i="5"/>
  <c r="P103" i="5"/>
  <c r="K103" i="5"/>
  <c r="F103" i="5"/>
  <c r="O119" i="5"/>
  <c r="P119" i="5"/>
  <c r="K119" i="5"/>
  <c r="F119" i="5"/>
  <c r="O137" i="5"/>
  <c r="P137" i="5"/>
  <c r="K137" i="5"/>
  <c r="F137" i="5"/>
  <c r="O153" i="5"/>
  <c r="P153" i="5"/>
  <c r="K153" i="5"/>
  <c r="F153" i="5"/>
  <c r="O169" i="5"/>
  <c r="P169" i="5"/>
  <c r="K169" i="5"/>
  <c r="F169" i="5"/>
  <c r="O185" i="5"/>
  <c r="P185" i="5"/>
  <c r="K185" i="5"/>
  <c r="F185" i="5"/>
  <c r="O198" i="5"/>
  <c r="P198" i="5"/>
  <c r="K198" i="5"/>
  <c r="F198" i="5"/>
  <c r="O214" i="5"/>
  <c r="P214" i="5"/>
  <c r="K214" i="5"/>
  <c r="F214" i="5"/>
  <c r="O232" i="5"/>
  <c r="P232" i="5"/>
  <c r="K232" i="5"/>
  <c r="F232" i="5"/>
  <c r="O248" i="5"/>
  <c r="P248" i="5"/>
  <c r="K248" i="5"/>
  <c r="F248" i="5"/>
  <c r="O262" i="5"/>
  <c r="P262" i="5"/>
  <c r="K262" i="5"/>
  <c r="F262" i="5"/>
  <c r="O278" i="5"/>
  <c r="P278" i="5"/>
  <c r="K278" i="5"/>
  <c r="F278" i="5"/>
  <c r="O298" i="5"/>
  <c r="P298" i="5"/>
  <c r="K298" i="5"/>
  <c r="F298" i="5"/>
  <c r="O318" i="5"/>
  <c r="P318" i="5"/>
  <c r="K318" i="5"/>
  <c r="F318" i="5"/>
  <c r="O339" i="5"/>
  <c r="P339" i="5"/>
  <c r="K339" i="5"/>
  <c r="F339" i="5"/>
  <c r="O361" i="5"/>
  <c r="P361" i="5"/>
  <c r="K361" i="5"/>
  <c r="F361" i="5"/>
  <c r="O382" i="5"/>
  <c r="P382" i="5"/>
  <c r="K382" i="5"/>
  <c r="F382" i="5"/>
  <c r="O401" i="5"/>
  <c r="P401" i="5"/>
  <c r="K401" i="5"/>
  <c r="F401" i="5"/>
  <c r="O423" i="5"/>
  <c r="P423" i="5"/>
  <c r="K423" i="5"/>
  <c r="F423" i="5"/>
  <c r="O442" i="5"/>
  <c r="P442" i="5"/>
  <c r="K442" i="5"/>
  <c r="F442" i="5"/>
  <c r="O468" i="5"/>
  <c r="P468" i="5"/>
  <c r="K468" i="5"/>
  <c r="F468" i="5"/>
  <c r="O485" i="5"/>
  <c r="P485" i="5"/>
  <c r="K485" i="5"/>
  <c r="F485" i="5"/>
  <c r="O509" i="5"/>
  <c r="P509" i="5"/>
  <c r="K509" i="5"/>
  <c r="F509" i="5"/>
  <c r="O538" i="5"/>
  <c r="P538" i="5"/>
  <c r="K538" i="5"/>
  <c r="F538" i="5"/>
  <c r="P569" i="5"/>
  <c r="O569" i="5"/>
  <c r="K569" i="5"/>
  <c r="F569" i="5"/>
  <c r="O649" i="5"/>
  <c r="P649" i="5"/>
  <c r="K649" i="5"/>
  <c r="F649" i="5"/>
  <c r="P729" i="5"/>
  <c r="O729" i="5"/>
  <c r="K729" i="5"/>
  <c r="F729" i="5"/>
  <c r="O818" i="5"/>
  <c r="P818" i="5"/>
  <c r="K818" i="5"/>
  <c r="F818" i="5"/>
  <c r="O969" i="5"/>
  <c r="P969" i="5"/>
  <c r="K969" i="5"/>
  <c r="F969" i="5"/>
  <c r="O1333" i="5"/>
  <c r="P1333" i="5"/>
  <c r="K1333" i="5"/>
  <c r="F1333" i="5"/>
  <c r="O297" i="5"/>
  <c r="P297" i="5"/>
  <c r="K297" i="5"/>
  <c r="F297" i="5"/>
  <c r="O313" i="5"/>
  <c r="P313" i="5"/>
  <c r="K313" i="5"/>
  <c r="F313" i="5"/>
  <c r="O332" i="5"/>
  <c r="P332" i="5"/>
  <c r="K332" i="5"/>
  <c r="F332" i="5"/>
  <c r="O348" i="5"/>
  <c r="P348" i="5"/>
  <c r="K348" i="5"/>
  <c r="F348" i="5"/>
  <c r="O364" i="5"/>
  <c r="P364" i="5"/>
  <c r="K364" i="5"/>
  <c r="F364" i="5"/>
  <c r="O380" i="5"/>
  <c r="P380" i="5"/>
  <c r="K380" i="5"/>
  <c r="F380" i="5"/>
  <c r="O395" i="5"/>
  <c r="P395" i="5"/>
  <c r="K395" i="5"/>
  <c r="F395" i="5"/>
  <c r="O414" i="5"/>
  <c r="P414" i="5"/>
  <c r="K414" i="5"/>
  <c r="F414" i="5"/>
  <c r="O429" i="5"/>
  <c r="P429" i="5"/>
  <c r="K429" i="5"/>
  <c r="F429" i="5"/>
  <c r="O447" i="5"/>
  <c r="P447" i="5"/>
  <c r="K447" i="5"/>
  <c r="F447" i="5"/>
  <c r="O463" i="5"/>
  <c r="P463" i="5"/>
  <c r="K463" i="5"/>
  <c r="F463" i="5"/>
  <c r="O477" i="5"/>
  <c r="P477" i="5"/>
  <c r="K477" i="5"/>
  <c r="F477" i="5"/>
  <c r="O491" i="5"/>
  <c r="P491" i="5"/>
  <c r="K491" i="5"/>
  <c r="F491" i="5"/>
  <c r="O510" i="5"/>
  <c r="P510" i="5"/>
  <c r="K510" i="5"/>
  <c r="F510" i="5"/>
  <c r="O528" i="5"/>
  <c r="P528" i="5"/>
  <c r="K528" i="5"/>
  <c r="F528" i="5"/>
  <c r="O543" i="5"/>
  <c r="P543" i="5"/>
  <c r="K543" i="5"/>
  <c r="F543" i="5"/>
  <c r="O559" i="5"/>
  <c r="P559" i="5"/>
  <c r="K559" i="5"/>
  <c r="F559" i="5"/>
  <c r="O577" i="5"/>
  <c r="P577" i="5"/>
  <c r="K577" i="5"/>
  <c r="F577" i="5"/>
  <c r="O590" i="5"/>
  <c r="P590" i="5"/>
  <c r="K590" i="5"/>
  <c r="F590" i="5"/>
  <c r="O605" i="5"/>
  <c r="P605" i="5"/>
  <c r="K605" i="5"/>
  <c r="F605" i="5"/>
  <c r="O621" i="5"/>
  <c r="P621" i="5"/>
  <c r="K621" i="5"/>
  <c r="F621" i="5"/>
  <c r="O640" i="5"/>
  <c r="P640" i="5"/>
  <c r="K640" i="5"/>
  <c r="F640" i="5"/>
  <c r="O660" i="5"/>
  <c r="P660" i="5"/>
  <c r="K660" i="5"/>
  <c r="F660" i="5"/>
  <c r="P681" i="5"/>
  <c r="O681" i="5"/>
  <c r="K681" i="5"/>
  <c r="F681" i="5"/>
  <c r="O700" i="5"/>
  <c r="P700" i="5"/>
  <c r="K700" i="5"/>
  <c r="F700" i="5"/>
  <c r="O720" i="5"/>
  <c r="P720" i="5"/>
  <c r="K720" i="5"/>
  <c r="F720" i="5"/>
  <c r="O741" i="5"/>
  <c r="P741" i="5"/>
  <c r="K741" i="5"/>
  <c r="F741" i="5"/>
  <c r="O765" i="5"/>
  <c r="P765" i="5"/>
  <c r="K765" i="5"/>
  <c r="F765" i="5"/>
  <c r="O786" i="5"/>
  <c r="P786" i="5"/>
  <c r="K786" i="5"/>
  <c r="F786" i="5"/>
  <c r="O821" i="5"/>
  <c r="P821" i="5"/>
  <c r="K821" i="5"/>
  <c r="F821" i="5"/>
  <c r="O851" i="5"/>
  <c r="P851" i="5"/>
  <c r="K851" i="5"/>
  <c r="F851" i="5"/>
  <c r="O881" i="5"/>
  <c r="P881" i="5"/>
  <c r="K881" i="5"/>
  <c r="F881" i="5"/>
  <c r="O911" i="5"/>
  <c r="P911" i="5"/>
  <c r="K911" i="5"/>
  <c r="F911" i="5"/>
  <c r="O949" i="5"/>
  <c r="P949" i="5"/>
  <c r="K949" i="5"/>
  <c r="F949" i="5"/>
  <c r="O979" i="5"/>
  <c r="P979" i="5"/>
  <c r="K979" i="5"/>
  <c r="F979" i="5"/>
  <c r="O1023" i="5"/>
  <c r="P1023" i="5"/>
  <c r="K1023" i="5"/>
  <c r="F1023" i="5"/>
  <c r="O1160" i="5"/>
  <c r="P1160" i="5"/>
  <c r="K1160" i="5"/>
  <c r="F1160" i="5"/>
  <c r="O1280" i="5"/>
  <c r="P1280" i="5"/>
  <c r="K1280" i="5"/>
  <c r="F1280" i="5"/>
  <c r="O1402" i="5"/>
  <c r="P1402" i="5"/>
  <c r="K1402" i="5"/>
  <c r="F1402" i="5"/>
  <c r="O1526" i="5"/>
  <c r="P1526" i="5"/>
  <c r="K1526" i="5"/>
  <c r="F1526" i="5"/>
  <c r="O574" i="5"/>
  <c r="P574" i="5"/>
  <c r="K574" i="5"/>
  <c r="F574" i="5"/>
  <c r="O588" i="5"/>
  <c r="P588" i="5"/>
  <c r="K588" i="5"/>
  <c r="F588" i="5"/>
  <c r="O606" i="5"/>
  <c r="P606" i="5"/>
  <c r="K606" i="5"/>
  <c r="F606" i="5"/>
  <c r="O622" i="5"/>
  <c r="P622" i="5"/>
  <c r="K622" i="5"/>
  <c r="F622" i="5"/>
  <c r="O641" i="5"/>
  <c r="P641" i="5"/>
  <c r="K641" i="5"/>
  <c r="F641" i="5"/>
  <c r="O662" i="5"/>
  <c r="P662" i="5"/>
  <c r="K662" i="5"/>
  <c r="F662" i="5"/>
  <c r="O682" i="5"/>
  <c r="P682" i="5"/>
  <c r="K682" i="5"/>
  <c r="F682" i="5"/>
  <c r="O707" i="5"/>
  <c r="P707" i="5"/>
  <c r="K707" i="5"/>
  <c r="F707" i="5"/>
  <c r="O731" i="5"/>
  <c r="P731" i="5"/>
  <c r="K731" i="5"/>
  <c r="F731" i="5"/>
  <c r="O752" i="5"/>
  <c r="P752" i="5"/>
  <c r="K752" i="5"/>
  <c r="F752" i="5"/>
  <c r="O772" i="5"/>
  <c r="P772" i="5"/>
  <c r="K772" i="5"/>
  <c r="F772" i="5"/>
  <c r="O799" i="5"/>
  <c r="P799" i="5"/>
  <c r="K799" i="5"/>
  <c r="F799" i="5"/>
  <c r="O837" i="5"/>
  <c r="P837" i="5"/>
  <c r="K837" i="5"/>
  <c r="F837" i="5"/>
  <c r="O867" i="5"/>
  <c r="P867" i="5"/>
  <c r="K867" i="5"/>
  <c r="F867" i="5"/>
  <c r="O897" i="5"/>
  <c r="P897" i="5"/>
  <c r="K897" i="5"/>
  <c r="F897" i="5"/>
  <c r="O927" i="5"/>
  <c r="P927" i="5"/>
  <c r="K927" i="5"/>
  <c r="F927" i="5"/>
  <c r="O965" i="5"/>
  <c r="P965" i="5"/>
  <c r="K965" i="5"/>
  <c r="F965" i="5"/>
  <c r="O995" i="5"/>
  <c r="P995" i="5"/>
  <c r="K995" i="5"/>
  <c r="F995" i="5"/>
  <c r="O1076" i="5"/>
  <c r="P1076" i="5"/>
  <c r="K1076" i="5"/>
  <c r="F1076" i="5"/>
  <c r="O1197" i="5"/>
  <c r="P1197" i="5"/>
  <c r="K1197" i="5"/>
  <c r="F1197" i="5"/>
  <c r="O1348" i="5"/>
  <c r="P1348" i="5"/>
  <c r="K1348" i="5"/>
  <c r="F1348" i="5"/>
  <c r="O1471" i="5"/>
  <c r="P1471" i="5"/>
  <c r="K1471" i="5"/>
  <c r="F1471" i="5"/>
  <c r="O1763" i="5"/>
  <c r="P1763" i="5"/>
  <c r="K1763" i="5"/>
  <c r="F1763" i="5"/>
  <c r="O512" i="5"/>
  <c r="P512" i="5"/>
  <c r="K512" i="5"/>
  <c r="F512" i="5"/>
  <c r="O526" i="5"/>
  <c r="P526" i="5"/>
  <c r="K526" i="5"/>
  <c r="F526" i="5"/>
  <c r="O541" i="5"/>
  <c r="P541" i="5"/>
  <c r="K541" i="5"/>
  <c r="F541" i="5"/>
  <c r="O557" i="5"/>
  <c r="P557" i="5"/>
  <c r="K557" i="5"/>
  <c r="F557" i="5"/>
  <c r="O572" i="5"/>
  <c r="P572" i="5"/>
  <c r="K572" i="5"/>
  <c r="F572" i="5"/>
  <c r="O592" i="5"/>
  <c r="P592" i="5"/>
  <c r="K592" i="5"/>
  <c r="F592" i="5"/>
  <c r="O607" i="5"/>
  <c r="P607" i="5"/>
  <c r="K607" i="5"/>
  <c r="F607" i="5"/>
  <c r="O628" i="5"/>
  <c r="P628" i="5"/>
  <c r="K628" i="5"/>
  <c r="F628" i="5"/>
  <c r="O648" i="5"/>
  <c r="P648" i="5"/>
  <c r="K648" i="5"/>
  <c r="F648" i="5"/>
  <c r="O673" i="5"/>
  <c r="P673" i="5"/>
  <c r="K673" i="5"/>
  <c r="F673" i="5"/>
  <c r="O693" i="5"/>
  <c r="P693" i="5"/>
  <c r="K693" i="5"/>
  <c r="F693" i="5"/>
  <c r="O713" i="5"/>
  <c r="P713" i="5"/>
  <c r="K713" i="5"/>
  <c r="F713" i="5"/>
  <c r="O738" i="5"/>
  <c r="P738" i="5"/>
  <c r="K738" i="5"/>
  <c r="F738" i="5"/>
  <c r="O758" i="5"/>
  <c r="P758" i="5"/>
  <c r="K758" i="5"/>
  <c r="F758" i="5"/>
  <c r="O779" i="5"/>
  <c r="P779" i="5"/>
  <c r="K779" i="5"/>
  <c r="F779" i="5"/>
  <c r="O802" i="5"/>
  <c r="P802" i="5"/>
  <c r="K802" i="5"/>
  <c r="F802" i="5"/>
  <c r="O832" i="5"/>
  <c r="P832" i="5"/>
  <c r="K832" i="5"/>
  <c r="F832" i="5"/>
  <c r="O870" i="5"/>
  <c r="P870" i="5"/>
  <c r="K870" i="5"/>
  <c r="F870" i="5"/>
  <c r="O900" i="5"/>
  <c r="P900" i="5"/>
  <c r="K900" i="5"/>
  <c r="F900" i="5"/>
  <c r="O930" i="5"/>
  <c r="P930" i="5"/>
  <c r="K930" i="5"/>
  <c r="F930" i="5"/>
  <c r="O960" i="5"/>
  <c r="P960" i="5"/>
  <c r="K960" i="5"/>
  <c r="F960" i="5"/>
  <c r="O998" i="5"/>
  <c r="P998" i="5"/>
  <c r="K998" i="5"/>
  <c r="F998" i="5"/>
  <c r="O1084" i="5"/>
  <c r="P1084" i="5"/>
  <c r="K1084" i="5"/>
  <c r="F1084" i="5"/>
  <c r="O1204" i="5"/>
  <c r="P1204" i="5"/>
  <c r="K1204" i="5"/>
  <c r="F1204" i="5"/>
  <c r="O1326" i="5"/>
  <c r="P1326" i="5"/>
  <c r="K1326" i="5"/>
  <c r="F1326" i="5"/>
  <c r="O1448" i="5"/>
  <c r="P1448" i="5"/>
  <c r="K1448" i="5"/>
  <c r="F1448" i="5"/>
  <c r="O1885" i="5"/>
  <c r="P1885" i="5"/>
  <c r="K1885" i="5"/>
  <c r="F1885" i="5"/>
  <c r="O1010" i="5"/>
  <c r="P1010" i="5"/>
  <c r="K1010" i="5"/>
  <c r="F1010" i="5"/>
  <c r="O1029" i="5"/>
  <c r="P1029" i="5"/>
  <c r="K1029" i="5"/>
  <c r="F1029" i="5"/>
  <c r="O1055" i="5"/>
  <c r="P1055" i="5"/>
  <c r="K1055" i="5"/>
  <c r="F1055" i="5"/>
  <c r="O1085" i="5"/>
  <c r="P1085" i="5"/>
  <c r="K1085" i="5"/>
  <c r="F1085" i="5"/>
  <c r="O1123" i="5"/>
  <c r="P1123" i="5"/>
  <c r="K1123" i="5"/>
  <c r="F1123" i="5"/>
  <c r="O1153" i="5"/>
  <c r="P1153" i="5"/>
  <c r="K1153" i="5"/>
  <c r="F1153" i="5"/>
  <c r="O1183" i="5"/>
  <c r="P1183" i="5"/>
  <c r="K1183" i="5"/>
  <c r="F1183" i="5"/>
  <c r="O1213" i="5"/>
  <c r="P1213" i="5"/>
  <c r="K1213" i="5"/>
  <c r="F1213" i="5"/>
  <c r="O1251" i="5"/>
  <c r="P1251" i="5"/>
  <c r="K1251" i="5"/>
  <c r="F1251" i="5"/>
  <c r="P1281" i="5"/>
  <c r="O1281" i="5"/>
  <c r="K1281" i="5"/>
  <c r="F1281" i="5"/>
  <c r="O1311" i="5"/>
  <c r="P1311" i="5"/>
  <c r="K1311" i="5"/>
  <c r="F1311" i="5"/>
  <c r="O1341" i="5"/>
  <c r="P1341" i="5"/>
  <c r="K1341" i="5"/>
  <c r="F1341" i="5"/>
  <c r="O754" i="5"/>
  <c r="P754" i="5"/>
  <c r="K754" i="5"/>
  <c r="F754" i="5"/>
  <c r="O674" i="5"/>
  <c r="P674" i="5"/>
  <c r="K674" i="5"/>
  <c r="F674" i="5"/>
  <c r="O335" i="5"/>
  <c r="P335" i="5"/>
  <c r="K335" i="5"/>
  <c r="F335" i="5"/>
  <c r="O600" i="5"/>
  <c r="P600" i="5"/>
  <c r="K600" i="5"/>
  <c r="F600" i="5"/>
  <c r="O398" i="5"/>
  <c r="P398" i="5"/>
  <c r="K398" i="5"/>
  <c r="F398" i="5"/>
  <c r="O315" i="5"/>
  <c r="P315" i="5"/>
  <c r="K315" i="5"/>
  <c r="F315" i="5"/>
  <c r="O249" i="5"/>
  <c r="P249" i="5"/>
  <c r="K249" i="5"/>
  <c r="F249" i="5"/>
  <c r="O189" i="5"/>
  <c r="P189" i="5"/>
  <c r="K189" i="5"/>
  <c r="F189" i="5"/>
  <c r="O127" i="5"/>
  <c r="P127" i="5"/>
  <c r="K127" i="5"/>
  <c r="F127" i="5"/>
  <c r="O74" i="5"/>
  <c r="P74" i="5"/>
  <c r="K74" i="5"/>
  <c r="F74" i="5"/>
  <c r="O1242" i="5"/>
  <c r="P1242" i="5"/>
  <c r="K1242" i="5"/>
  <c r="F1242" i="5"/>
  <c r="O586" i="5"/>
  <c r="P586" i="5"/>
  <c r="K586" i="5"/>
  <c r="F586" i="5"/>
  <c r="O453" i="5"/>
  <c r="P453" i="5"/>
  <c r="K453" i="5"/>
  <c r="F453" i="5"/>
  <c r="O373" i="5"/>
  <c r="P373" i="5"/>
  <c r="K373" i="5"/>
  <c r="F373" i="5"/>
  <c r="O275" i="5"/>
  <c r="P275" i="5"/>
  <c r="K275" i="5"/>
  <c r="F275" i="5"/>
  <c r="O215" i="5"/>
  <c r="P215" i="5"/>
  <c r="K215" i="5"/>
  <c r="F215" i="5"/>
  <c r="O154" i="5"/>
  <c r="P154" i="5"/>
  <c r="K154" i="5"/>
  <c r="F154" i="5"/>
  <c r="O87" i="5"/>
  <c r="P87" i="5"/>
  <c r="K87" i="5"/>
  <c r="F87" i="5"/>
  <c r="O57" i="5"/>
  <c r="P57" i="5"/>
  <c r="K57" i="5"/>
  <c r="F57" i="5"/>
  <c r="O25" i="5"/>
  <c r="P25" i="5"/>
  <c r="K25" i="5"/>
  <c r="F25" i="5"/>
  <c r="O916" i="5"/>
  <c r="P916" i="5"/>
  <c r="K916" i="5"/>
  <c r="F916" i="5"/>
  <c r="O540" i="5"/>
  <c r="P540" i="5"/>
  <c r="K540" i="5"/>
  <c r="F540" i="5"/>
  <c r="O428" i="5"/>
  <c r="P428" i="5"/>
  <c r="K428" i="5"/>
  <c r="F428" i="5"/>
  <c r="O325" i="5"/>
  <c r="P325" i="5"/>
  <c r="K325" i="5"/>
  <c r="F325" i="5"/>
  <c r="O257" i="5"/>
  <c r="P257" i="5"/>
  <c r="K257" i="5"/>
  <c r="F257" i="5"/>
  <c r="O182" i="5"/>
  <c r="P182" i="5"/>
  <c r="K182" i="5"/>
  <c r="F182" i="5"/>
  <c r="O120" i="5"/>
  <c r="P120" i="5"/>
  <c r="K120" i="5"/>
  <c r="F120" i="5"/>
  <c r="O78" i="5"/>
  <c r="P78" i="5"/>
  <c r="K78" i="5"/>
  <c r="F78" i="5"/>
  <c r="P48" i="5"/>
  <c r="O48" i="5"/>
  <c r="K48" i="5"/>
  <c r="F48" i="5"/>
  <c r="O16" i="5"/>
  <c r="P16" i="5"/>
  <c r="K16" i="5"/>
  <c r="F16" i="5"/>
  <c r="O283" i="5"/>
  <c r="P283" i="5"/>
  <c r="K283" i="5"/>
  <c r="F283" i="5"/>
  <c r="O178" i="5"/>
  <c r="P178" i="5"/>
  <c r="K178" i="5"/>
  <c r="F178" i="5"/>
  <c r="O91" i="5"/>
  <c r="P91" i="5"/>
  <c r="K91" i="5"/>
  <c r="F91" i="5"/>
  <c r="O45" i="5"/>
  <c r="P45" i="5"/>
  <c r="K45" i="5"/>
  <c r="F45" i="5"/>
  <c r="O109" i="5"/>
  <c r="P109" i="5"/>
  <c r="K109" i="5"/>
  <c r="F109" i="5"/>
  <c r="O155" i="5"/>
  <c r="P155" i="5"/>
  <c r="K155" i="5"/>
  <c r="F155" i="5"/>
  <c r="O220" i="5"/>
  <c r="P220" i="5"/>
  <c r="K220" i="5"/>
  <c r="F220" i="5"/>
  <c r="O272" i="5"/>
  <c r="P272" i="5"/>
  <c r="K272" i="5"/>
  <c r="F272" i="5"/>
  <c r="O326" i="5"/>
  <c r="P326" i="5"/>
  <c r="K326" i="5"/>
  <c r="F326" i="5"/>
  <c r="O374" i="5"/>
  <c r="P374" i="5"/>
  <c r="K374" i="5"/>
  <c r="F374" i="5"/>
  <c r="O420" i="5"/>
  <c r="P420" i="5"/>
  <c r="K420" i="5"/>
  <c r="F420" i="5"/>
  <c r="O465" i="5"/>
  <c r="P465" i="5"/>
  <c r="K465" i="5"/>
  <c r="F465" i="5"/>
  <c r="O520" i="5"/>
  <c r="P520" i="5"/>
  <c r="K520" i="5"/>
  <c r="F520" i="5"/>
  <c r="O101" i="5"/>
  <c r="P101" i="5"/>
  <c r="K101" i="5"/>
  <c r="F101" i="5"/>
  <c r="O151" i="5"/>
  <c r="P151" i="5"/>
  <c r="K151" i="5"/>
  <c r="F151" i="5"/>
  <c r="O204" i="5"/>
  <c r="P204" i="5"/>
  <c r="K204" i="5"/>
  <c r="F204" i="5"/>
  <c r="O250" i="5"/>
  <c r="P250" i="5"/>
  <c r="K250" i="5"/>
  <c r="F250" i="5"/>
  <c r="O291" i="5"/>
  <c r="P291" i="5"/>
  <c r="K291" i="5"/>
  <c r="F291" i="5"/>
  <c r="P337" i="5"/>
  <c r="O337" i="5"/>
  <c r="K337" i="5"/>
  <c r="F337" i="5"/>
  <c r="O379" i="5"/>
  <c r="P379" i="5"/>
  <c r="K379" i="5"/>
  <c r="F379" i="5"/>
  <c r="O425" i="5"/>
  <c r="P425" i="5"/>
  <c r="K425" i="5"/>
  <c r="F425" i="5"/>
  <c r="O460" i="5"/>
  <c r="P460" i="5"/>
  <c r="K460" i="5"/>
  <c r="F460" i="5"/>
  <c r="O513" i="5"/>
  <c r="P513" i="5"/>
  <c r="K513" i="5"/>
  <c r="F513" i="5"/>
  <c r="O576" i="5"/>
  <c r="P576" i="5"/>
  <c r="K576" i="5"/>
  <c r="F576" i="5"/>
  <c r="O639" i="5"/>
  <c r="P639" i="5"/>
  <c r="K639" i="5"/>
  <c r="F639" i="5"/>
  <c r="O719" i="5"/>
  <c r="P719" i="5"/>
  <c r="K719" i="5"/>
  <c r="F719" i="5"/>
  <c r="O833" i="5"/>
  <c r="P833" i="5"/>
  <c r="K833" i="5"/>
  <c r="F833" i="5"/>
  <c r="O953" i="5"/>
  <c r="P953" i="5"/>
  <c r="K953" i="5"/>
  <c r="F953" i="5"/>
  <c r="O1272" i="5"/>
  <c r="P1272" i="5"/>
  <c r="K1272" i="5"/>
  <c r="F1272" i="5"/>
  <c r="O26" i="5"/>
  <c r="P26" i="5"/>
  <c r="K26" i="5"/>
  <c r="F26" i="5"/>
  <c r="O42" i="5"/>
  <c r="P42" i="5"/>
  <c r="K42" i="5"/>
  <c r="F42" i="5"/>
  <c r="O58" i="5"/>
  <c r="P58" i="5"/>
  <c r="K58" i="5"/>
  <c r="F58" i="5"/>
  <c r="O76" i="5"/>
  <c r="P76" i="5"/>
  <c r="K76" i="5"/>
  <c r="F76" i="5"/>
  <c r="O92" i="5"/>
  <c r="P92" i="5"/>
  <c r="K92" i="5"/>
  <c r="F92" i="5"/>
  <c r="O106" i="5"/>
  <c r="P106" i="5"/>
  <c r="K106" i="5"/>
  <c r="F106" i="5"/>
  <c r="O122" i="5"/>
  <c r="P122" i="5"/>
  <c r="K122" i="5"/>
  <c r="F122" i="5"/>
  <c r="O140" i="5"/>
  <c r="P140" i="5"/>
  <c r="K140" i="5"/>
  <c r="F140" i="5"/>
  <c r="O156" i="5"/>
  <c r="P156" i="5"/>
  <c r="K156" i="5"/>
  <c r="F156" i="5"/>
  <c r="O172" i="5"/>
  <c r="P172" i="5"/>
  <c r="K172" i="5"/>
  <c r="F172" i="5"/>
  <c r="O187" i="5"/>
  <c r="P187" i="5"/>
  <c r="K187" i="5"/>
  <c r="F187" i="5"/>
  <c r="O205" i="5"/>
  <c r="P205" i="5"/>
  <c r="K205" i="5"/>
  <c r="F205" i="5"/>
  <c r="O221" i="5"/>
  <c r="P221" i="5"/>
  <c r="K221" i="5"/>
  <c r="F221" i="5"/>
  <c r="O235" i="5"/>
  <c r="P235" i="5"/>
  <c r="K235" i="5"/>
  <c r="F235" i="5"/>
  <c r="O251" i="5"/>
  <c r="P251" i="5"/>
  <c r="K251" i="5"/>
  <c r="F251" i="5"/>
  <c r="O269" i="5"/>
  <c r="P269" i="5"/>
  <c r="K269" i="5"/>
  <c r="F269" i="5"/>
  <c r="O285" i="5"/>
  <c r="P285" i="5"/>
  <c r="K285" i="5"/>
  <c r="F285" i="5"/>
  <c r="O302" i="5"/>
  <c r="P302" i="5"/>
  <c r="K302" i="5"/>
  <c r="F302" i="5"/>
  <c r="O322" i="5"/>
  <c r="P322" i="5"/>
  <c r="K322" i="5"/>
  <c r="F322" i="5"/>
  <c r="O343" i="5"/>
  <c r="P343" i="5"/>
  <c r="K343" i="5"/>
  <c r="F343" i="5"/>
  <c r="O365" i="5"/>
  <c r="P365" i="5"/>
  <c r="K365" i="5"/>
  <c r="F365" i="5"/>
  <c r="O386" i="5"/>
  <c r="P386" i="5"/>
  <c r="K386" i="5"/>
  <c r="F386" i="5"/>
  <c r="O405" i="5"/>
  <c r="P405" i="5"/>
  <c r="K405" i="5"/>
  <c r="F405" i="5"/>
  <c r="O431" i="5"/>
  <c r="P431" i="5"/>
  <c r="K431" i="5"/>
  <c r="F431" i="5"/>
  <c r="O450" i="5"/>
  <c r="P450" i="5"/>
  <c r="K450" i="5"/>
  <c r="F450" i="5"/>
  <c r="O471" i="5"/>
  <c r="P471" i="5"/>
  <c r="K471" i="5"/>
  <c r="F471" i="5"/>
  <c r="O494" i="5"/>
  <c r="P494" i="5"/>
  <c r="K494" i="5"/>
  <c r="F494" i="5"/>
  <c r="O522" i="5"/>
  <c r="P522" i="5"/>
  <c r="K522" i="5"/>
  <c r="F522" i="5"/>
  <c r="O552" i="5"/>
  <c r="P552" i="5"/>
  <c r="K552" i="5"/>
  <c r="F552" i="5"/>
  <c r="O593" i="5"/>
  <c r="P593" i="5"/>
  <c r="K593" i="5"/>
  <c r="F593" i="5"/>
  <c r="O663" i="5"/>
  <c r="P663" i="5"/>
  <c r="K663" i="5"/>
  <c r="F663" i="5"/>
  <c r="P745" i="5"/>
  <c r="O745" i="5"/>
  <c r="K745" i="5"/>
  <c r="F745" i="5"/>
  <c r="O841" i="5"/>
  <c r="P841" i="5"/>
  <c r="K841" i="5"/>
  <c r="F841" i="5"/>
  <c r="P961" i="5"/>
  <c r="O961" i="5"/>
  <c r="K961" i="5"/>
  <c r="F961" i="5"/>
  <c r="O1303" i="5"/>
  <c r="P1303" i="5"/>
  <c r="K1303" i="5"/>
  <c r="F1303" i="5"/>
  <c r="O117" i="5"/>
  <c r="P117" i="5"/>
  <c r="K117" i="5"/>
  <c r="F117" i="5"/>
  <c r="O159" i="5"/>
  <c r="P159" i="5"/>
  <c r="K159" i="5"/>
  <c r="F159" i="5"/>
  <c r="O200" i="5"/>
  <c r="P200" i="5"/>
  <c r="K200" i="5"/>
  <c r="F200" i="5"/>
  <c r="O246" i="5"/>
  <c r="P246" i="5"/>
  <c r="K246" i="5"/>
  <c r="F246" i="5"/>
  <c r="O295" i="5"/>
  <c r="P295" i="5"/>
  <c r="K295" i="5"/>
  <c r="F295" i="5"/>
  <c r="O27" i="5"/>
  <c r="P27" i="5"/>
  <c r="K27" i="5"/>
  <c r="F27" i="5"/>
  <c r="O43" i="5"/>
  <c r="P43" i="5"/>
  <c r="K43" i="5"/>
  <c r="F43" i="5"/>
  <c r="O59" i="5"/>
  <c r="P59" i="5"/>
  <c r="K59" i="5"/>
  <c r="F59" i="5"/>
  <c r="O77" i="5"/>
  <c r="P77" i="5"/>
  <c r="K77" i="5"/>
  <c r="F77" i="5"/>
  <c r="O93" i="5"/>
  <c r="P93" i="5"/>
  <c r="K93" i="5"/>
  <c r="F93" i="5"/>
  <c r="O107" i="5"/>
  <c r="P107" i="5"/>
  <c r="K107" i="5"/>
  <c r="F107" i="5"/>
  <c r="O123" i="5"/>
  <c r="P123" i="5"/>
  <c r="K123" i="5"/>
  <c r="F123" i="5"/>
  <c r="O141" i="5"/>
  <c r="P141" i="5"/>
  <c r="K141" i="5"/>
  <c r="F141" i="5"/>
  <c r="O157" i="5"/>
  <c r="P157" i="5"/>
  <c r="K157" i="5"/>
  <c r="F157" i="5"/>
  <c r="O173" i="5"/>
  <c r="P173" i="5"/>
  <c r="K173" i="5"/>
  <c r="F173" i="5"/>
  <c r="O188" i="5"/>
  <c r="P188" i="5"/>
  <c r="K188" i="5"/>
  <c r="F188" i="5"/>
  <c r="O202" i="5"/>
  <c r="P202" i="5"/>
  <c r="K202" i="5"/>
  <c r="F202" i="5"/>
  <c r="O218" i="5"/>
  <c r="P218" i="5"/>
  <c r="K218" i="5"/>
  <c r="F218" i="5"/>
  <c r="O236" i="5"/>
  <c r="P236" i="5"/>
  <c r="K236" i="5"/>
  <c r="F236" i="5"/>
  <c r="O252" i="5"/>
  <c r="P252" i="5"/>
  <c r="K252" i="5"/>
  <c r="F252" i="5"/>
  <c r="O266" i="5"/>
  <c r="P266" i="5"/>
  <c r="K266" i="5"/>
  <c r="F266" i="5"/>
  <c r="O282" i="5"/>
  <c r="P282" i="5"/>
  <c r="K282" i="5"/>
  <c r="F282" i="5"/>
  <c r="O303" i="5"/>
  <c r="P303" i="5"/>
  <c r="K303" i="5"/>
  <c r="F303" i="5"/>
  <c r="O323" i="5"/>
  <c r="P323" i="5"/>
  <c r="K323" i="5"/>
  <c r="F323" i="5"/>
  <c r="O345" i="5"/>
  <c r="P345" i="5"/>
  <c r="K345" i="5"/>
  <c r="F345" i="5"/>
  <c r="O366" i="5"/>
  <c r="P366" i="5"/>
  <c r="K366" i="5"/>
  <c r="F366" i="5"/>
  <c r="O387" i="5"/>
  <c r="P387" i="5"/>
  <c r="K387" i="5"/>
  <c r="F387" i="5"/>
  <c r="O407" i="5"/>
  <c r="P407" i="5"/>
  <c r="K407" i="5"/>
  <c r="F407" i="5"/>
  <c r="O427" i="5"/>
  <c r="P427" i="5"/>
  <c r="K427" i="5"/>
  <c r="F427" i="5"/>
  <c r="O452" i="5"/>
  <c r="P452" i="5"/>
  <c r="K452" i="5"/>
  <c r="F452" i="5"/>
  <c r="O472" i="5"/>
  <c r="P472" i="5"/>
  <c r="K472" i="5"/>
  <c r="F472" i="5"/>
  <c r="O490" i="5"/>
  <c r="P490" i="5"/>
  <c r="K490" i="5"/>
  <c r="F490" i="5"/>
  <c r="O517" i="5"/>
  <c r="P517" i="5"/>
  <c r="K517" i="5"/>
  <c r="F517" i="5"/>
  <c r="O546" i="5"/>
  <c r="P546" i="5"/>
  <c r="K546" i="5"/>
  <c r="F546" i="5"/>
  <c r="O597" i="5"/>
  <c r="P597" i="5"/>
  <c r="K597" i="5"/>
  <c r="F597" i="5"/>
  <c r="O669" i="5"/>
  <c r="P669" i="5"/>
  <c r="K669" i="5"/>
  <c r="F669" i="5"/>
  <c r="O750" i="5"/>
  <c r="P750" i="5"/>
  <c r="K750" i="5"/>
  <c r="F750" i="5"/>
  <c r="O848" i="5"/>
  <c r="P848" i="5"/>
  <c r="K848" i="5"/>
  <c r="F848" i="5"/>
  <c r="O1002" i="5"/>
  <c r="P1002" i="5"/>
  <c r="K1002" i="5"/>
  <c r="F1002" i="5"/>
  <c r="O1456" i="5"/>
  <c r="P1456" i="5"/>
  <c r="K1456" i="5"/>
  <c r="F1456" i="5"/>
  <c r="O301" i="5"/>
  <c r="P301" i="5"/>
  <c r="K301" i="5"/>
  <c r="F301" i="5"/>
  <c r="O320" i="5"/>
  <c r="P320" i="5"/>
  <c r="K320" i="5"/>
  <c r="F320" i="5"/>
  <c r="O336" i="5"/>
  <c r="P336" i="5"/>
  <c r="K336" i="5"/>
  <c r="F336" i="5"/>
  <c r="O352" i="5"/>
  <c r="P352" i="5"/>
  <c r="K352" i="5"/>
  <c r="F352" i="5"/>
  <c r="O368" i="5"/>
  <c r="P368" i="5"/>
  <c r="K368" i="5"/>
  <c r="F368" i="5"/>
  <c r="O384" i="5"/>
  <c r="P384" i="5"/>
  <c r="K384" i="5"/>
  <c r="F384" i="5"/>
  <c r="O402" i="5"/>
  <c r="P402" i="5"/>
  <c r="K402" i="5"/>
  <c r="F402" i="5"/>
  <c r="O418" i="5"/>
  <c r="P418" i="5"/>
  <c r="K418" i="5"/>
  <c r="F418" i="5"/>
  <c r="O433" i="5"/>
  <c r="P433" i="5"/>
  <c r="K433" i="5"/>
  <c r="F433" i="5"/>
  <c r="O451" i="5"/>
  <c r="P451" i="5"/>
  <c r="K451" i="5"/>
  <c r="F451" i="5"/>
  <c r="O467" i="5"/>
  <c r="P467" i="5"/>
  <c r="K467" i="5"/>
  <c r="F467" i="5"/>
  <c r="O480" i="5"/>
  <c r="P480" i="5"/>
  <c r="K480" i="5"/>
  <c r="F480" i="5"/>
  <c r="O495" i="5"/>
  <c r="P495" i="5"/>
  <c r="K495" i="5"/>
  <c r="F495" i="5"/>
  <c r="O514" i="5"/>
  <c r="P514" i="5"/>
  <c r="K514" i="5"/>
  <c r="F514" i="5"/>
  <c r="O532" i="5"/>
  <c r="P532" i="5"/>
  <c r="K532" i="5"/>
  <c r="F532" i="5"/>
  <c r="O547" i="5"/>
  <c r="P547" i="5"/>
  <c r="K547" i="5"/>
  <c r="F547" i="5"/>
  <c r="O566" i="5"/>
  <c r="P566" i="5"/>
  <c r="K566" i="5"/>
  <c r="F566" i="5"/>
  <c r="O580" i="5"/>
  <c r="P580" i="5"/>
  <c r="K580" i="5"/>
  <c r="F580" i="5"/>
  <c r="O594" i="5"/>
  <c r="P594" i="5"/>
  <c r="K594" i="5"/>
  <c r="F594" i="5"/>
  <c r="O609" i="5"/>
  <c r="P609" i="5"/>
  <c r="K609" i="5"/>
  <c r="F609" i="5"/>
  <c r="O625" i="5"/>
  <c r="P625" i="5"/>
  <c r="K625" i="5"/>
  <c r="F625" i="5"/>
  <c r="O645" i="5"/>
  <c r="P645" i="5"/>
  <c r="K645" i="5"/>
  <c r="F645" i="5"/>
  <c r="P665" i="5"/>
  <c r="O665" i="5"/>
  <c r="K665" i="5"/>
  <c r="F665" i="5"/>
  <c r="O686" i="5"/>
  <c r="P686" i="5"/>
  <c r="K686" i="5"/>
  <c r="F686" i="5"/>
  <c r="O705" i="5"/>
  <c r="P705" i="5"/>
  <c r="K705" i="5"/>
  <c r="F705" i="5"/>
  <c r="O726" i="5"/>
  <c r="P726" i="5"/>
  <c r="K726" i="5"/>
  <c r="F726" i="5"/>
  <c r="O746" i="5"/>
  <c r="P746" i="5"/>
  <c r="K746" i="5"/>
  <c r="F746" i="5"/>
  <c r="O771" i="5"/>
  <c r="P771" i="5"/>
  <c r="K771" i="5"/>
  <c r="F771" i="5"/>
  <c r="O798" i="5"/>
  <c r="P798" i="5"/>
  <c r="K798" i="5"/>
  <c r="F798" i="5"/>
  <c r="O828" i="5"/>
  <c r="P828" i="5"/>
  <c r="K828" i="5"/>
  <c r="F828" i="5"/>
  <c r="O858" i="5"/>
  <c r="P858" i="5"/>
  <c r="K858" i="5"/>
  <c r="F858" i="5"/>
  <c r="O888" i="5"/>
  <c r="P888" i="5"/>
  <c r="K888" i="5"/>
  <c r="F888" i="5"/>
  <c r="O926" i="5"/>
  <c r="P926" i="5"/>
  <c r="K926" i="5"/>
  <c r="F926" i="5"/>
  <c r="O956" i="5"/>
  <c r="P956" i="5"/>
  <c r="K956" i="5"/>
  <c r="F956" i="5"/>
  <c r="O986" i="5"/>
  <c r="P986" i="5"/>
  <c r="K986" i="5"/>
  <c r="F986" i="5"/>
  <c r="O1043" i="5"/>
  <c r="P1043" i="5"/>
  <c r="K1043" i="5"/>
  <c r="F1043" i="5"/>
  <c r="O1190" i="5"/>
  <c r="P1190" i="5"/>
  <c r="K1190" i="5"/>
  <c r="F1190" i="5"/>
  <c r="O1310" i="5"/>
  <c r="P1310" i="5"/>
  <c r="K1310" i="5"/>
  <c r="F1310" i="5"/>
  <c r="O1432" i="5"/>
  <c r="P1432" i="5"/>
  <c r="K1432" i="5"/>
  <c r="F1432" i="5"/>
  <c r="O1578" i="5"/>
  <c r="P1578" i="5"/>
  <c r="K1578" i="5"/>
  <c r="F1578" i="5"/>
  <c r="O578" i="5"/>
  <c r="P578" i="5"/>
  <c r="K578" i="5"/>
  <c r="F578" i="5"/>
  <c r="O591" i="5"/>
  <c r="P591" i="5"/>
  <c r="K591" i="5"/>
  <c r="F591" i="5"/>
  <c r="O610" i="5"/>
  <c r="P610" i="5"/>
  <c r="K610" i="5"/>
  <c r="F610" i="5"/>
  <c r="O626" i="5"/>
  <c r="P626" i="5"/>
  <c r="K626" i="5"/>
  <c r="F626" i="5"/>
  <c r="O647" i="5"/>
  <c r="P647" i="5"/>
  <c r="K647" i="5"/>
  <c r="F647" i="5"/>
  <c r="O666" i="5"/>
  <c r="P666" i="5"/>
  <c r="K666" i="5"/>
  <c r="F666" i="5"/>
  <c r="O692" i="5"/>
  <c r="P692" i="5"/>
  <c r="K692" i="5"/>
  <c r="F692" i="5"/>
  <c r="O712" i="5"/>
  <c r="P712" i="5"/>
  <c r="K712" i="5"/>
  <c r="F712" i="5"/>
  <c r="O737" i="5"/>
  <c r="P737" i="5"/>
  <c r="K737" i="5"/>
  <c r="F737" i="5"/>
  <c r="O757" i="5"/>
  <c r="P757" i="5"/>
  <c r="K757" i="5"/>
  <c r="F757" i="5"/>
  <c r="O777" i="5"/>
  <c r="P777" i="5"/>
  <c r="K777" i="5"/>
  <c r="F777" i="5"/>
  <c r="O807" i="5"/>
  <c r="P807" i="5"/>
  <c r="K807" i="5"/>
  <c r="F807" i="5"/>
  <c r="O845" i="5"/>
  <c r="P845" i="5"/>
  <c r="K845" i="5"/>
  <c r="F845" i="5"/>
  <c r="O875" i="5"/>
  <c r="P875" i="5"/>
  <c r="K875" i="5"/>
  <c r="F875" i="5"/>
  <c r="O905" i="5"/>
  <c r="P905" i="5"/>
  <c r="K905" i="5"/>
  <c r="F905" i="5"/>
  <c r="O935" i="5"/>
  <c r="P935" i="5"/>
  <c r="K935" i="5"/>
  <c r="F935" i="5"/>
  <c r="O973" i="5"/>
  <c r="P973" i="5"/>
  <c r="K973" i="5"/>
  <c r="F973" i="5"/>
  <c r="O1009" i="5"/>
  <c r="P1009" i="5"/>
  <c r="K1009" i="5"/>
  <c r="F1009" i="5"/>
  <c r="O1107" i="5"/>
  <c r="P1107" i="5"/>
  <c r="K1107" i="5"/>
  <c r="F1107" i="5"/>
  <c r="O1258" i="5"/>
  <c r="P1258" i="5"/>
  <c r="K1258" i="5"/>
  <c r="F1258" i="5"/>
  <c r="O1378" i="5"/>
  <c r="P1378" i="5"/>
  <c r="K1378" i="5"/>
  <c r="F1378" i="5"/>
  <c r="O1502" i="5"/>
  <c r="P1502" i="5"/>
  <c r="K1502" i="5"/>
  <c r="F1502" i="5"/>
  <c r="O500" i="5"/>
  <c r="P500" i="5"/>
  <c r="K500" i="5"/>
  <c r="F500" i="5"/>
  <c r="O516" i="5"/>
  <c r="P516" i="5"/>
  <c r="K516" i="5"/>
  <c r="F516" i="5"/>
  <c r="O530" i="5"/>
  <c r="P530" i="5"/>
  <c r="K530" i="5"/>
  <c r="F530" i="5"/>
  <c r="O545" i="5"/>
  <c r="P545" i="5"/>
  <c r="K545" i="5"/>
  <c r="F545" i="5"/>
  <c r="O561" i="5"/>
  <c r="P561" i="5"/>
  <c r="K561" i="5"/>
  <c r="F561" i="5"/>
  <c r="O575" i="5"/>
  <c r="P575" i="5"/>
  <c r="K575" i="5"/>
  <c r="F575" i="5"/>
  <c r="O596" i="5"/>
  <c r="P596" i="5"/>
  <c r="K596" i="5"/>
  <c r="F596" i="5"/>
  <c r="O611" i="5"/>
  <c r="P611" i="5"/>
  <c r="K611" i="5"/>
  <c r="F611" i="5"/>
  <c r="O632" i="5"/>
  <c r="P632" i="5"/>
  <c r="K632" i="5"/>
  <c r="F632" i="5"/>
  <c r="O653" i="5"/>
  <c r="P653" i="5"/>
  <c r="K653" i="5"/>
  <c r="F653" i="5"/>
  <c r="O678" i="5"/>
  <c r="P678" i="5"/>
  <c r="K678" i="5"/>
  <c r="F678" i="5"/>
  <c r="P697" i="5"/>
  <c r="O697" i="5"/>
  <c r="K697" i="5"/>
  <c r="F697" i="5"/>
  <c r="O723" i="5"/>
  <c r="P723" i="5"/>
  <c r="K723" i="5"/>
  <c r="F723" i="5"/>
  <c r="O743" i="5"/>
  <c r="P743" i="5"/>
  <c r="K743" i="5"/>
  <c r="F743" i="5"/>
  <c r="O763" i="5"/>
  <c r="P763" i="5"/>
  <c r="K763" i="5"/>
  <c r="F763" i="5"/>
  <c r="O783" i="5"/>
  <c r="P783" i="5"/>
  <c r="K783" i="5"/>
  <c r="F783" i="5"/>
  <c r="O810" i="5"/>
  <c r="P810" i="5"/>
  <c r="K810" i="5"/>
  <c r="F810" i="5"/>
  <c r="O840" i="5"/>
  <c r="P840" i="5"/>
  <c r="K840" i="5"/>
  <c r="F840" i="5"/>
  <c r="O878" i="5"/>
  <c r="P878" i="5"/>
  <c r="K878" i="5"/>
  <c r="F878" i="5"/>
  <c r="O908" i="5"/>
  <c r="P908" i="5"/>
  <c r="K908" i="5"/>
  <c r="F908" i="5"/>
  <c r="O938" i="5"/>
  <c r="P938" i="5"/>
  <c r="K938" i="5"/>
  <c r="F938" i="5"/>
  <c r="O968" i="5"/>
  <c r="P968" i="5"/>
  <c r="K968" i="5"/>
  <c r="F968" i="5"/>
  <c r="O1012" i="5"/>
  <c r="P1012" i="5"/>
  <c r="K1012" i="5"/>
  <c r="F1012" i="5"/>
  <c r="O1114" i="5"/>
  <c r="P1114" i="5"/>
  <c r="K1114" i="5"/>
  <c r="F1114" i="5"/>
  <c r="O1235" i="5"/>
  <c r="P1235" i="5"/>
  <c r="K1235" i="5"/>
  <c r="F1235" i="5"/>
  <c r="O1356" i="5"/>
  <c r="P1356" i="5"/>
  <c r="K1356" i="5"/>
  <c r="F1356" i="5"/>
  <c r="O1479" i="5"/>
  <c r="P1479" i="5"/>
  <c r="K1479" i="5"/>
  <c r="F1479" i="5"/>
  <c r="O999" i="5"/>
  <c r="P999" i="5"/>
  <c r="K999" i="5"/>
  <c r="F999" i="5"/>
  <c r="O1013" i="5"/>
  <c r="P1013" i="5"/>
  <c r="K1013" i="5"/>
  <c r="F1013" i="5"/>
  <c r="O1035" i="5"/>
  <c r="P1035" i="5"/>
  <c r="K1035" i="5"/>
  <c r="F1035" i="5"/>
  <c r="O1063" i="5"/>
  <c r="P1063" i="5"/>
  <c r="K1063" i="5"/>
  <c r="F1063" i="5"/>
  <c r="O1093" i="5"/>
  <c r="P1093" i="5"/>
  <c r="K1093" i="5"/>
  <c r="F1093" i="5"/>
  <c r="O1131" i="5"/>
  <c r="P1131" i="5"/>
  <c r="K1131" i="5"/>
  <c r="F1131" i="5"/>
  <c r="O1161" i="5"/>
  <c r="P1161" i="5"/>
  <c r="K1161" i="5"/>
  <c r="F1161" i="5"/>
  <c r="O1191" i="5"/>
  <c r="P1191" i="5"/>
  <c r="K1191" i="5"/>
  <c r="F1191" i="5"/>
  <c r="O1221" i="5"/>
  <c r="P1221" i="5"/>
  <c r="K1221" i="5"/>
  <c r="F1221" i="5"/>
  <c r="O1259" i="5"/>
  <c r="P1259" i="5"/>
  <c r="K1259" i="5"/>
  <c r="F1259" i="5"/>
  <c r="O1289" i="5"/>
  <c r="P1289" i="5"/>
  <c r="K1289" i="5"/>
  <c r="F1289" i="5"/>
  <c r="O1319" i="5"/>
  <c r="P1319" i="5"/>
  <c r="K1319" i="5"/>
  <c r="F1319" i="5"/>
  <c r="O357" i="5"/>
  <c r="P357" i="5"/>
  <c r="K357" i="5"/>
  <c r="F357" i="5"/>
  <c r="O419" i="5"/>
  <c r="P419" i="5"/>
  <c r="K419" i="5"/>
  <c r="F419" i="5"/>
  <c r="O976" i="5"/>
  <c r="P976" i="5"/>
  <c r="K976" i="5"/>
  <c r="F976" i="5"/>
  <c r="O478" i="5"/>
  <c r="P478" i="5"/>
  <c r="K478" i="5"/>
  <c r="F478" i="5"/>
  <c r="O855" i="5"/>
  <c r="P855" i="5"/>
  <c r="K855" i="5"/>
  <c r="F855" i="5"/>
  <c r="O556" i="5"/>
  <c r="P556" i="5"/>
  <c r="K556" i="5"/>
  <c r="F556" i="5"/>
  <c r="O458" i="5"/>
  <c r="P458" i="5"/>
  <c r="K458" i="5"/>
  <c r="F458" i="5"/>
  <c r="O378" i="5"/>
  <c r="P378" i="5"/>
  <c r="K378" i="5"/>
  <c r="F378" i="5"/>
  <c r="O294" i="5"/>
  <c r="P294" i="5"/>
  <c r="K294" i="5"/>
  <c r="F294" i="5"/>
  <c r="O233" i="5"/>
  <c r="P233" i="5"/>
  <c r="K233" i="5"/>
  <c r="F233" i="5"/>
  <c r="O174" i="5"/>
  <c r="P174" i="5"/>
  <c r="K174" i="5"/>
  <c r="F174" i="5"/>
  <c r="P112" i="5"/>
  <c r="O112" i="5"/>
  <c r="K112" i="5"/>
  <c r="F112" i="5"/>
  <c r="O60" i="5"/>
  <c r="P60" i="5"/>
  <c r="K60" i="5"/>
  <c r="F60" i="5"/>
  <c r="O946" i="5"/>
  <c r="P946" i="5"/>
  <c r="K946" i="5"/>
  <c r="F946" i="5"/>
  <c r="O548" i="5"/>
  <c r="P548" i="5"/>
  <c r="K548" i="5"/>
  <c r="F548" i="5"/>
  <c r="O434" i="5"/>
  <c r="P434" i="5"/>
  <c r="K434" i="5"/>
  <c r="F434" i="5"/>
  <c r="O351" i="5"/>
  <c r="P351" i="5"/>
  <c r="K351" i="5"/>
  <c r="F351" i="5"/>
  <c r="O260" i="5"/>
  <c r="P260" i="5"/>
  <c r="K260" i="5"/>
  <c r="F260" i="5"/>
  <c r="O199" i="5"/>
  <c r="P199" i="5"/>
  <c r="K199" i="5"/>
  <c r="F199" i="5"/>
  <c r="O138" i="5"/>
  <c r="P138" i="5"/>
  <c r="K138" i="5"/>
  <c r="F138" i="5"/>
  <c r="O79" i="5"/>
  <c r="P79" i="5"/>
  <c r="K79" i="5"/>
  <c r="F79" i="5"/>
  <c r="O49" i="5"/>
  <c r="P49" i="5"/>
  <c r="K49" i="5"/>
  <c r="F49" i="5"/>
  <c r="O17" i="5"/>
  <c r="P17" i="5"/>
  <c r="K17" i="5"/>
  <c r="F17" i="5"/>
  <c r="O795" i="5"/>
  <c r="P795" i="5"/>
  <c r="K795" i="5"/>
  <c r="F795" i="5"/>
  <c r="O511" i="5"/>
  <c r="P511" i="5"/>
  <c r="K511" i="5"/>
  <c r="F511" i="5"/>
  <c r="O408" i="5"/>
  <c r="P408" i="5"/>
  <c r="K408" i="5"/>
  <c r="F408" i="5"/>
  <c r="O304" i="5"/>
  <c r="P304" i="5"/>
  <c r="K304" i="5"/>
  <c r="F304" i="5"/>
  <c r="O241" i="5"/>
  <c r="P241" i="5"/>
  <c r="K241" i="5"/>
  <c r="F241" i="5"/>
  <c r="O166" i="5"/>
  <c r="P166" i="5"/>
  <c r="K166" i="5"/>
  <c r="F166" i="5"/>
  <c r="O104" i="5"/>
  <c r="P104" i="5"/>
  <c r="K104" i="5"/>
  <c r="F104" i="5"/>
  <c r="O70" i="5"/>
  <c r="P70" i="5"/>
  <c r="K70" i="5"/>
  <c r="F70" i="5"/>
  <c r="O40" i="5"/>
  <c r="P40" i="5"/>
  <c r="K40" i="5"/>
  <c r="F40" i="5"/>
  <c r="O253" i="5"/>
  <c r="P253" i="5"/>
  <c r="K253" i="5"/>
  <c r="F253" i="5"/>
  <c r="O162" i="5"/>
  <c r="P162" i="5"/>
  <c r="K162" i="5"/>
  <c r="F162" i="5"/>
  <c r="O75" i="5"/>
  <c r="P75" i="5"/>
  <c r="K75" i="5"/>
  <c r="F75" i="5"/>
  <c r="O29" i="5"/>
  <c r="P29" i="5"/>
  <c r="K29" i="5"/>
  <c r="F29" i="5"/>
  <c r="O121" i="5"/>
  <c r="P121" i="5"/>
  <c r="K121" i="5"/>
  <c r="F121" i="5"/>
  <c r="O171" i="5"/>
  <c r="P171" i="5"/>
  <c r="K171" i="5"/>
  <c r="F171" i="5"/>
  <c r="O230" i="5"/>
  <c r="P230" i="5"/>
  <c r="K230" i="5"/>
  <c r="F230" i="5"/>
  <c r="O288" i="5"/>
  <c r="P288" i="5"/>
  <c r="K288" i="5"/>
  <c r="F288" i="5"/>
  <c r="O342" i="5"/>
  <c r="P342" i="5"/>
  <c r="K342" i="5"/>
  <c r="F342" i="5"/>
  <c r="O385" i="5"/>
  <c r="P385" i="5"/>
  <c r="K385" i="5"/>
  <c r="F385" i="5"/>
  <c r="O430" i="5"/>
  <c r="P430" i="5"/>
  <c r="K430" i="5"/>
  <c r="F430" i="5"/>
  <c r="O483" i="5"/>
  <c r="P483" i="5"/>
  <c r="K483" i="5"/>
  <c r="F483" i="5"/>
  <c r="O542" i="5"/>
  <c r="P542" i="5"/>
  <c r="K542" i="5"/>
  <c r="F542" i="5"/>
  <c r="O113" i="5"/>
  <c r="P113" i="5"/>
  <c r="K113" i="5"/>
  <c r="F113" i="5"/>
  <c r="O163" i="5"/>
  <c r="P163" i="5"/>
  <c r="K163" i="5"/>
  <c r="F163" i="5"/>
  <c r="O216" i="5"/>
  <c r="P216" i="5"/>
  <c r="K216" i="5"/>
  <c r="F216" i="5"/>
  <c r="O264" i="5"/>
  <c r="P264" i="5"/>
  <c r="K264" i="5"/>
  <c r="F264" i="5"/>
  <c r="O306" i="5"/>
  <c r="P306" i="5"/>
  <c r="K306" i="5"/>
  <c r="F306" i="5"/>
  <c r="O347" i="5"/>
  <c r="P347" i="5"/>
  <c r="K347" i="5"/>
  <c r="F347" i="5"/>
  <c r="O389" i="5"/>
  <c r="P389" i="5"/>
  <c r="K389" i="5"/>
  <c r="F389" i="5"/>
  <c r="O435" i="5"/>
  <c r="P435" i="5"/>
  <c r="K435" i="5"/>
  <c r="F435" i="5"/>
  <c r="O469" i="5"/>
  <c r="P469" i="5"/>
  <c r="K469" i="5"/>
  <c r="F469" i="5"/>
  <c r="O527" i="5"/>
  <c r="P527" i="5"/>
  <c r="K527" i="5"/>
  <c r="F527" i="5"/>
  <c r="O589" i="5"/>
  <c r="P589" i="5"/>
  <c r="K589" i="5"/>
  <c r="F589" i="5"/>
  <c r="O659" i="5"/>
  <c r="P659" i="5"/>
  <c r="K659" i="5"/>
  <c r="F659" i="5"/>
  <c r="O739" i="5"/>
  <c r="P739" i="5"/>
  <c r="K739" i="5"/>
  <c r="F739" i="5"/>
  <c r="O863" i="5"/>
  <c r="P863" i="5"/>
  <c r="K863" i="5"/>
  <c r="F863" i="5"/>
  <c r="O983" i="5"/>
  <c r="P983" i="5"/>
  <c r="K983" i="5"/>
  <c r="F983" i="5"/>
  <c r="O1394" i="5"/>
  <c r="P1394" i="5"/>
  <c r="K1394" i="5"/>
  <c r="F1394" i="5"/>
  <c r="O30" i="5"/>
  <c r="P30" i="5"/>
  <c r="K30" i="5"/>
  <c r="F30" i="5"/>
  <c r="O46" i="5"/>
  <c r="P46" i="5"/>
  <c r="K46" i="5"/>
  <c r="F46" i="5"/>
  <c r="O62" i="5"/>
  <c r="P62" i="5"/>
  <c r="K62" i="5"/>
  <c r="F62" i="5"/>
  <c r="O80" i="5"/>
  <c r="P80" i="5"/>
  <c r="K80" i="5"/>
  <c r="F80" i="5"/>
  <c r="O95" i="5"/>
  <c r="P95" i="5"/>
  <c r="K95" i="5"/>
  <c r="F95" i="5"/>
  <c r="O110" i="5"/>
  <c r="P110" i="5"/>
  <c r="K110" i="5"/>
  <c r="F110" i="5"/>
  <c r="O126" i="5"/>
  <c r="P126" i="5"/>
  <c r="K126" i="5"/>
  <c r="F126" i="5"/>
  <c r="O144" i="5"/>
  <c r="P144" i="5"/>
  <c r="K144" i="5"/>
  <c r="F144" i="5"/>
  <c r="O160" i="5"/>
  <c r="P160" i="5"/>
  <c r="K160" i="5"/>
  <c r="F160" i="5"/>
  <c r="P176" i="5"/>
  <c r="O176" i="5"/>
  <c r="K176" i="5"/>
  <c r="F176" i="5"/>
  <c r="O191" i="5"/>
  <c r="P191" i="5"/>
  <c r="K191" i="5"/>
  <c r="F191" i="5"/>
  <c r="O209" i="5"/>
  <c r="P209" i="5"/>
  <c r="K209" i="5"/>
  <c r="F209" i="5"/>
  <c r="O225" i="5"/>
  <c r="P225" i="5"/>
  <c r="K225" i="5"/>
  <c r="F225" i="5"/>
  <c r="O239" i="5"/>
  <c r="P239" i="5"/>
  <c r="K239" i="5"/>
  <c r="F239" i="5"/>
  <c r="O255" i="5"/>
  <c r="P255" i="5"/>
  <c r="K255" i="5"/>
  <c r="F255" i="5"/>
  <c r="O273" i="5"/>
  <c r="P273" i="5"/>
  <c r="K273" i="5"/>
  <c r="F273" i="5"/>
  <c r="O289" i="5"/>
  <c r="P289" i="5"/>
  <c r="K289" i="5"/>
  <c r="F289" i="5"/>
  <c r="O307" i="5"/>
  <c r="P307" i="5"/>
  <c r="K307" i="5"/>
  <c r="F307" i="5"/>
  <c r="O327" i="5"/>
  <c r="P327" i="5"/>
  <c r="K327" i="5"/>
  <c r="F327" i="5"/>
  <c r="O349" i="5"/>
  <c r="P349" i="5"/>
  <c r="K349" i="5"/>
  <c r="F349" i="5"/>
  <c r="O370" i="5"/>
  <c r="P370" i="5"/>
  <c r="K370" i="5"/>
  <c r="F370" i="5"/>
  <c r="O390" i="5"/>
  <c r="P390" i="5"/>
  <c r="K390" i="5"/>
  <c r="F390" i="5"/>
  <c r="O411" i="5"/>
  <c r="P411" i="5"/>
  <c r="K411" i="5"/>
  <c r="F411" i="5"/>
  <c r="O436" i="5"/>
  <c r="P436" i="5"/>
  <c r="K436" i="5"/>
  <c r="F436" i="5"/>
  <c r="O456" i="5"/>
  <c r="P456" i="5"/>
  <c r="K456" i="5"/>
  <c r="F456" i="5"/>
  <c r="O475" i="5"/>
  <c r="P475" i="5"/>
  <c r="K475" i="5"/>
  <c r="F475" i="5"/>
  <c r="O499" i="5"/>
  <c r="P499" i="5"/>
  <c r="K499" i="5"/>
  <c r="F499" i="5"/>
  <c r="O529" i="5"/>
  <c r="P529" i="5"/>
  <c r="K529" i="5"/>
  <c r="F529" i="5"/>
  <c r="O560" i="5"/>
  <c r="P560" i="5"/>
  <c r="K560" i="5"/>
  <c r="F560" i="5"/>
  <c r="O608" i="5"/>
  <c r="P608" i="5"/>
  <c r="K608" i="5"/>
  <c r="F608" i="5"/>
  <c r="O685" i="5"/>
  <c r="P685" i="5"/>
  <c r="K685" i="5"/>
  <c r="F685" i="5"/>
  <c r="O764" i="5"/>
  <c r="P764" i="5"/>
  <c r="K764" i="5"/>
  <c r="F764" i="5"/>
  <c r="O871" i="5"/>
  <c r="P871" i="5"/>
  <c r="K871" i="5"/>
  <c r="F871" i="5"/>
  <c r="O991" i="5"/>
  <c r="P991" i="5"/>
  <c r="K991" i="5"/>
  <c r="F991" i="5"/>
  <c r="O1424" i="5"/>
  <c r="P1424" i="5"/>
  <c r="K1424" i="5"/>
  <c r="F1424" i="5"/>
  <c r="O125" i="5"/>
  <c r="P125" i="5"/>
  <c r="K125" i="5"/>
  <c r="F125" i="5"/>
  <c r="O167" i="5"/>
  <c r="P167" i="5"/>
  <c r="K167" i="5"/>
  <c r="F167" i="5"/>
  <c r="O212" i="5"/>
  <c r="P212" i="5"/>
  <c r="K212" i="5"/>
  <c r="F212" i="5"/>
  <c r="O258" i="5"/>
  <c r="P258" i="5"/>
  <c r="K258" i="5"/>
  <c r="F258" i="5"/>
  <c r="O321" i="5"/>
  <c r="P321" i="5"/>
  <c r="K321" i="5"/>
  <c r="F321" i="5"/>
  <c r="O15" i="5"/>
  <c r="P15" i="5"/>
  <c r="K15" i="5"/>
  <c r="F15" i="5"/>
  <c r="O31" i="5"/>
  <c r="P31" i="5"/>
  <c r="K31" i="5"/>
  <c r="F31" i="5"/>
  <c r="O47" i="5"/>
  <c r="P47" i="5"/>
  <c r="K47" i="5"/>
  <c r="F47" i="5"/>
  <c r="O66" i="5"/>
  <c r="P66" i="5"/>
  <c r="K66" i="5"/>
  <c r="F66" i="5"/>
  <c r="O81" i="5"/>
  <c r="P81" i="5"/>
  <c r="K81" i="5"/>
  <c r="F81" i="5"/>
  <c r="O96" i="5"/>
  <c r="P96" i="5"/>
  <c r="K96" i="5"/>
  <c r="F96" i="5"/>
  <c r="O111" i="5"/>
  <c r="P111" i="5"/>
  <c r="K111" i="5"/>
  <c r="F111" i="5"/>
  <c r="O130" i="5"/>
  <c r="P130" i="5"/>
  <c r="K130" i="5"/>
  <c r="F130" i="5"/>
  <c r="O145" i="5"/>
  <c r="P145" i="5"/>
  <c r="K145" i="5"/>
  <c r="F145" i="5"/>
  <c r="O161" i="5"/>
  <c r="P161" i="5"/>
  <c r="K161" i="5"/>
  <c r="F161" i="5"/>
  <c r="O177" i="5"/>
  <c r="P177" i="5"/>
  <c r="K177" i="5"/>
  <c r="F177" i="5"/>
  <c r="O192" i="5"/>
  <c r="P192" i="5"/>
  <c r="K192" i="5"/>
  <c r="F192" i="5"/>
  <c r="O206" i="5"/>
  <c r="P206" i="5"/>
  <c r="K206" i="5"/>
  <c r="F206" i="5"/>
  <c r="O222" i="5"/>
  <c r="P222" i="5"/>
  <c r="K222" i="5"/>
  <c r="F222" i="5"/>
  <c r="P240" i="5"/>
  <c r="O240" i="5"/>
  <c r="K240" i="5"/>
  <c r="F240" i="5"/>
  <c r="O256" i="5"/>
  <c r="P256" i="5"/>
  <c r="K256" i="5"/>
  <c r="F256" i="5"/>
  <c r="O270" i="5"/>
  <c r="P270" i="5"/>
  <c r="K270" i="5"/>
  <c r="F270" i="5"/>
  <c r="O286" i="5"/>
  <c r="P286" i="5"/>
  <c r="K286" i="5"/>
  <c r="F286" i="5"/>
  <c r="O308" i="5"/>
  <c r="P308" i="5"/>
  <c r="K308" i="5"/>
  <c r="F308" i="5"/>
  <c r="O329" i="5"/>
  <c r="P329" i="5"/>
  <c r="K329" i="5"/>
  <c r="F329" i="5"/>
  <c r="O350" i="5"/>
  <c r="P350" i="5"/>
  <c r="K350" i="5"/>
  <c r="F350" i="5"/>
  <c r="O371" i="5"/>
  <c r="P371" i="5"/>
  <c r="K371" i="5"/>
  <c r="F371" i="5"/>
  <c r="O392" i="5"/>
  <c r="P392" i="5"/>
  <c r="K392" i="5"/>
  <c r="F392" i="5"/>
  <c r="O412" i="5"/>
  <c r="P412" i="5"/>
  <c r="K412" i="5"/>
  <c r="F412" i="5"/>
  <c r="O432" i="5"/>
  <c r="P432" i="5"/>
  <c r="K432" i="5"/>
  <c r="F432" i="5"/>
  <c r="O457" i="5"/>
  <c r="P457" i="5"/>
  <c r="K457" i="5"/>
  <c r="F457" i="5"/>
  <c r="O476" i="5"/>
  <c r="P476" i="5"/>
  <c r="K476" i="5"/>
  <c r="F476" i="5"/>
  <c r="O496" i="5"/>
  <c r="P496" i="5"/>
  <c r="K496" i="5"/>
  <c r="F496" i="5"/>
  <c r="O524" i="5"/>
  <c r="P524" i="5"/>
  <c r="K524" i="5"/>
  <c r="F524" i="5"/>
  <c r="O554" i="5"/>
  <c r="P554" i="5"/>
  <c r="K554" i="5"/>
  <c r="F554" i="5"/>
  <c r="O612" i="5"/>
  <c r="P612" i="5"/>
  <c r="K612" i="5"/>
  <c r="F612" i="5"/>
  <c r="O689" i="5"/>
  <c r="P689" i="5"/>
  <c r="K689" i="5"/>
  <c r="F689" i="5"/>
  <c r="O769" i="5"/>
  <c r="P769" i="5"/>
  <c r="K769" i="5"/>
  <c r="F769" i="5"/>
  <c r="O909" i="5"/>
  <c r="P909" i="5"/>
  <c r="K909" i="5"/>
  <c r="F909" i="5"/>
  <c r="O1092" i="5"/>
  <c r="P1092" i="5"/>
  <c r="K1092" i="5"/>
  <c r="F1092" i="5"/>
  <c r="O1664" i="5"/>
  <c r="P1664" i="5"/>
  <c r="K1664" i="5"/>
  <c r="F1664" i="5"/>
  <c r="O305" i="5"/>
  <c r="P305" i="5"/>
  <c r="K305" i="5"/>
  <c r="F305" i="5"/>
  <c r="O324" i="5"/>
  <c r="P324" i="5"/>
  <c r="K324" i="5"/>
  <c r="F324" i="5"/>
  <c r="O340" i="5"/>
  <c r="P340" i="5"/>
  <c r="K340" i="5"/>
  <c r="F340" i="5"/>
  <c r="O356" i="5"/>
  <c r="P356" i="5"/>
  <c r="K356" i="5"/>
  <c r="F356" i="5"/>
  <c r="O372" i="5"/>
  <c r="P372" i="5"/>
  <c r="K372" i="5"/>
  <c r="F372" i="5"/>
  <c r="O388" i="5"/>
  <c r="P388" i="5"/>
  <c r="K388" i="5"/>
  <c r="F388" i="5"/>
  <c r="O406" i="5"/>
  <c r="P406" i="5"/>
  <c r="K406" i="5"/>
  <c r="F406" i="5"/>
  <c r="O422" i="5"/>
  <c r="P422" i="5"/>
  <c r="K422" i="5"/>
  <c r="F422" i="5"/>
  <c r="O440" i="5"/>
  <c r="P440" i="5"/>
  <c r="K440" i="5"/>
  <c r="F440" i="5"/>
  <c r="O455" i="5"/>
  <c r="P455" i="5"/>
  <c r="K455" i="5"/>
  <c r="F455" i="5"/>
  <c r="O470" i="5"/>
  <c r="P470" i="5"/>
  <c r="K470" i="5"/>
  <c r="F470" i="5"/>
  <c r="O484" i="5"/>
  <c r="P484" i="5"/>
  <c r="K484" i="5"/>
  <c r="F484" i="5"/>
  <c r="O502" i="5"/>
  <c r="P502" i="5"/>
  <c r="K502" i="5"/>
  <c r="F502" i="5"/>
  <c r="O518" i="5"/>
  <c r="P518" i="5"/>
  <c r="K518" i="5"/>
  <c r="F518" i="5"/>
  <c r="O535" i="5"/>
  <c r="P535" i="5"/>
  <c r="K535" i="5"/>
  <c r="F535" i="5"/>
  <c r="O551" i="5"/>
  <c r="P551" i="5"/>
  <c r="K551" i="5"/>
  <c r="F551" i="5"/>
  <c r="O570" i="5"/>
  <c r="P570" i="5"/>
  <c r="K570" i="5"/>
  <c r="F570" i="5"/>
  <c r="O583" i="5"/>
  <c r="P583" i="5"/>
  <c r="K583" i="5"/>
  <c r="F583" i="5"/>
  <c r="O598" i="5"/>
  <c r="P598" i="5"/>
  <c r="K598" i="5"/>
  <c r="F598" i="5"/>
  <c r="O613" i="5"/>
  <c r="P613" i="5"/>
  <c r="K613" i="5"/>
  <c r="F613" i="5"/>
  <c r="O630" i="5"/>
  <c r="P630" i="5"/>
  <c r="K630" i="5"/>
  <c r="F630" i="5"/>
  <c r="O651" i="5"/>
  <c r="P651" i="5"/>
  <c r="K651" i="5"/>
  <c r="F651" i="5"/>
  <c r="O670" i="5"/>
  <c r="P670" i="5"/>
  <c r="K670" i="5"/>
  <c r="F670" i="5"/>
  <c r="O690" i="5"/>
  <c r="P690" i="5"/>
  <c r="K690" i="5"/>
  <c r="F690" i="5"/>
  <c r="O711" i="5"/>
  <c r="P711" i="5"/>
  <c r="K711" i="5"/>
  <c r="F711" i="5"/>
  <c r="O730" i="5"/>
  <c r="P730" i="5"/>
  <c r="K730" i="5"/>
  <c r="F730" i="5"/>
  <c r="O756" i="5"/>
  <c r="P756" i="5"/>
  <c r="K756" i="5"/>
  <c r="F756" i="5"/>
  <c r="O776" i="5"/>
  <c r="P776" i="5"/>
  <c r="K776" i="5"/>
  <c r="F776" i="5"/>
  <c r="O806" i="5"/>
  <c r="P806" i="5"/>
  <c r="K806" i="5"/>
  <c r="F806" i="5"/>
  <c r="O836" i="5"/>
  <c r="P836" i="5"/>
  <c r="K836" i="5"/>
  <c r="F836" i="5"/>
  <c r="O866" i="5"/>
  <c r="P866" i="5"/>
  <c r="K866" i="5"/>
  <c r="F866" i="5"/>
  <c r="O896" i="5"/>
  <c r="P896" i="5"/>
  <c r="K896" i="5"/>
  <c r="F896" i="5"/>
  <c r="O934" i="5"/>
  <c r="P934" i="5"/>
  <c r="K934" i="5"/>
  <c r="F934" i="5"/>
  <c r="O964" i="5"/>
  <c r="P964" i="5"/>
  <c r="K964" i="5"/>
  <c r="F964" i="5"/>
  <c r="O994" i="5"/>
  <c r="P994" i="5"/>
  <c r="K994" i="5"/>
  <c r="F994" i="5"/>
  <c r="O1069" i="5"/>
  <c r="P1069" i="5"/>
  <c r="K1069" i="5"/>
  <c r="F1069" i="5"/>
  <c r="O1220" i="5"/>
  <c r="P1220" i="5"/>
  <c r="K1220" i="5"/>
  <c r="F1220" i="5"/>
  <c r="O1340" i="5"/>
  <c r="P1340" i="5"/>
  <c r="K1340" i="5"/>
  <c r="F1340" i="5"/>
  <c r="O1464" i="5"/>
  <c r="P1464" i="5"/>
  <c r="K1464" i="5"/>
  <c r="F1464" i="5"/>
  <c r="O1698" i="5"/>
  <c r="P1698" i="5"/>
  <c r="K1698" i="5"/>
  <c r="F1698" i="5"/>
  <c r="O581" i="5"/>
  <c r="P581" i="5"/>
  <c r="K581" i="5"/>
  <c r="F581" i="5"/>
  <c r="O595" i="5"/>
  <c r="P595" i="5"/>
  <c r="K595" i="5"/>
  <c r="F595" i="5"/>
  <c r="O614" i="5"/>
  <c r="P614" i="5"/>
  <c r="K614" i="5"/>
  <c r="F614" i="5"/>
  <c r="O631" i="5"/>
  <c r="P631" i="5"/>
  <c r="K631" i="5"/>
  <c r="F631" i="5"/>
  <c r="O652" i="5"/>
  <c r="P652" i="5"/>
  <c r="K652" i="5"/>
  <c r="F652" i="5"/>
  <c r="O671" i="5"/>
  <c r="P671" i="5"/>
  <c r="K671" i="5"/>
  <c r="F671" i="5"/>
  <c r="O696" i="5"/>
  <c r="P696" i="5"/>
  <c r="K696" i="5"/>
  <c r="F696" i="5"/>
  <c r="O717" i="5"/>
  <c r="P717" i="5"/>
  <c r="K717" i="5"/>
  <c r="F717" i="5"/>
  <c r="O742" i="5"/>
  <c r="P742" i="5"/>
  <c r="K742" i="5"/>
  <c r="F742" i="5"/>
  <c r="P761" i="5"/>
  <c r="O761" i="5"/>
  <c r="K761" i="5"/>
  <c r="F761" i="5"/>
  <c r="O787" i="5"/>
  <c r="P787" i="5"/>
  <c r="K787" i="5"/>
  <c r="F787" i="5"/>
  <c r="O822" i="5"/>
  <c r="P822" i="5"/>
  <c r="K822" i="5"/>
  <c r="F822" i="5"/>
  <c r="O852" i="5"/>
  <c r="P852" i="5"/>
  <c r="K852" i="5"/>
  <c r="F852" i="5"/>
  <c r="O882" i="5"/>
  <c r="P882" i="5"/>
  <c r="K882" i="5"/>
  <c r="F882" i="5"/>
  <c r="O912" i="5"/>
  <c r="P912" i="5"/>
  <c r="K912" i="5"/>
  <c r="F912" i="5"/>
  <c r="O950" i="5"/>
  <c r="P950" i="5"/>
  <c r="K950" i="5"/>
  <c r="F950" i="5"/>
  <c r="O980" i="5"/>
  <c r="P980" i="5"/>
  <c r="K980" i="5"/>
  <c r="F980" i="5"/>
  <c r="O1028" i="5"/>
  <c r="P1028" i="5"/>
  <c r="K1028" i="5"/>
  <c r="F1028" i="5"/>
  <c r="O1137" i="5"/>
  <c r="P1137" i="5"/>
  <c r="K1137" i="5"/>
  <c r="F1137" i="5"/>
  <c r="O1288" i="5"/>
  <c r="P1288" i="5"/>
  <c r="K1288" i="5"/>
  <c r="F1288" i="5"/>
  <c r="O1409" i="5"/>
  <c r="P1409" i="5"/>
  <c r="K1409" i="5"/>
  <c r="F1409" i="5"/>
  <c r="O1536" i="5"/>
  <c r="P1536" i="5"/>
  <c r="K1536" i="5"/>
  <c r="F1536" i="5"/>
  <c r="O504" i="5"/>
  <c r="P504" i="5"/>
  <c r="K504" i="5"/>
  <c r="F504" i="5"/>
  <c r="O519" i="5"/>
  <c r="P519" i="5"/>
  <c r="K519" i="5"/>
  <c r="F519" i="5"/>
  <c r="O534" i="5"/>
  <c r="P534" i="5"/>
  <c r="K534" i="5"/>
  <c r="F534" i="5"/>
  <c r="O549" i="5"/>
  <c r="P549" i="5"/>
  <c r="K549" i="5"/>
  <c r="F549" i="5"/>
  <c r="O564" i="5"/>
  <c r="P564" i="5"/>
  <c r="K564" i="5"/>
  <c r="F564" i="5"/>
  <c r="O582" i="5"/>
  <c r="P582" i="5"/>
  <c r="K582" i="5"/>
  <c r="F582" i="5"/>
  <c r="O599" i="5"/>
  <c r="P599" i="5"/>
  <c r="K599" i="5"/>
  <c r="F599" i="5"/>
  <c r="O615" i="5"/>
  <c r="P615" i="5"/>
  <c r="K615" i="5"/>
  <c r="F615" i="5"/>
  <c r="O637" i="5"/>
  <c r="P637" i="5"/>
  <c r="K637" i="5"/>
  <c r="F637" i="5"/>
  <c r="O658" i="5"/>
  <c r="P658" i="5"/>
  <c r="K658" i="5"/>
  <c r="F658" i="5"/>
  <c r="O683" i="5"/>
  <c r="P683" i="5"/>
  <c r="K683" i="5"/>
  <c r="F683" i="5"/>
  <c r="O703" i="5"/>
  <c r="P703" i="5"/>
  <c r="K703" i="5"/>
  <c r="F703" i="5"/>
  <c r="O727" i="5"/>
  <c r="P727" i="5"/>
  <c r="K727" i="5"/>
  <c r="F727" i="5"/>
  <c r="O749" i="5"/>
  <c r="P749" i="5"/>
  <c r="K749" i="5"/>
  <c r="F749" i="5"/>
  <c r="O768" i="5"/>
  <c r="P768" i="5"/>
  <c r="K768" i="5"/>
  <c r="F768" i="5"/>
  <c r="O788" i="5"/>
  <c r="P788" i="5"/>
  <c r="K788" i="5"/>
  <c r="F788" i="5"/>
  <c r="O817" i="5"/>
  <c r="P817" i="5"/>
  <c r="K817" i="5"/>
  <c r="F817" i="5"/>
  <c r="O847" i="5"/>
  <c r="P847" i="5"/>
  <c r="K847" i="5"/>
  <c r="F847" i="5"/>
  <c r="O885" i="5"/>
  <c r="P885" i="5"/>
  <c r="K885" i="5"/>
  <c r="F885" i="5"/>
  <c r="O915" i="5"/>
  <c r="P915" i="5"/>
  <c r="K915" i="5"/>
  <c r="F915" i="5"/>
  <c r="O945" i="5"/>
  <c r="P945" i="5"/>
  <c r="K945" i="5"/>
  <c r="F945" i="5"/>
  <c r="O975" i="5"/>
  <c r="P975" i="5"/>
  <c r="K975" i="5"/>
  <c r="F975" i="5"/>
  <c r="O1033" i="5"/>
  <c r="P1033" i="5"/>
  <c r="K1033" i="5"/>
  <c r="F1033" i="5"/>
  <c r="O1144" i="5"/>
  <c r="P1144" i="5"/>
  <c r="K1144" i="5"/>
  <c r="F1144" i="5"/>
  <c r="O1265" i="5"/>
  <c r="P1265" i="5"/>
  <c r="K1265" i="5"/>
  <c r="F1265" i="5"/>
  <c r="O1386" i="5"/>
  <c r="P1386" i="5"/>
  <c r="K1386" i="5"/>
  <c r="F1386" i="5"/>
  <c r="O1510" i="5"/>
  <c r="P1510" i="5"/>
  <c r="K1510" i="5"/>
  <c r="F1510" i="5"/>
  <c r="O1003" i="5"/>
  <c r="P1003" i="5"/>
  <c r="K1003" i="5"/>
  <c r="F1003" i="5"/>
  <c r="O1019" i="5"/>
  <c r="P1019" i="5"/>
  <c r="K1019" i="5"/>
  <c r="F1019" i="5"/>
  <c r="O1039" i="5"/>
  <c r="P1039" i="5"/>
  <c r="K1039" i="5"/>
  <c r="F1039" i="5"/>
  <c r="O1070" i="5"/>
  <c r="P1070" i="5"/>
  <c r="K1070" i="5"/>
  <c r="F1070" i="5"/>
  <c r="O1100" i="5"/>
  <c r="P1100" i="5"/>
  <c r="K1100" i="5"/>
  <c r="F1100" i="5"/>
  <c r="O1138" i="5"/>
  <c r="P1138" i="5"/>
  <c r="K1138" i="5"/>
  <c r="F1138" i="5"/>
  <c r="O1168" i="5"/>
  <c r="P1168" i="5"/>
  <c r="K1168" i="5"/>
  <c r="F1168" i="5"/>
  <c r="O1198" i="5"/>
  <c r="P1198" i="5"/>
  <c r="K1198" i="5"/>
  <c r="F1198" i="5"/>
  <c r="O1503" i="5"/>
  <c r="P1503" i="5"/>
  <c r="K1503" i="5"/>
  <c r="F1503" i="5"/>
  <c r="O1538" i="5"/>
  <c r="P1538" i="5"/>
  <c r="K1538" i="5"/>
  <c r="F1538" i="5"/>
  <c r="O1610" i="5"/>
  <c r="P1610" i="5"/>
  <c r="K1610" i="5"/>
  <c r="F1610" i="5"/>
  <c r="O1794" i="5"/>
  <c r="P1794" i="5"/>
  <c r="K1794" i="5"/>
  <c r="F1794" i="5"/>
  <c r="O634" i="5"/>
  <c r="P634" i="5"/>
  <c r="K634" i="5"/>
  <c r="F634" i="5"/>
  <c r="O650" i="5"/>
  <c r="P650" i="5"/>
  <c r="K650" i="5"/>
  <c r="F650" i="5"/>
  <c r="O664" i="5"/>
  <c r="P664" i="5"/>
  <c r="K664" i="5"/>
  <c r="F664" i="5"/>
  <c r="O680" i="5"/>
  <c r="P680" i="5"/>
  <c r="K680" i="5"/>
  <c r="F680" i="5"/>
  <c r="O698" i="5"/>
  <c r="P698" i="5"/>
  <c r="K698" i="5"/>
  <c r="F698" i="5"/>
  <c r="O714" i="5"/>
  <c r="P714" i="5"/>
  <c r="K714" i="5"/>
  <c r="F714" i="5"/>
  <c r="O728" i="5"/>
  <c r="P728" i="5"/>
  <c r="K728" i="5"/>
  <c r="F728" i="5"/>
  <c r="O744" i="5"/>
  <c r="P744" i="5"/>
  <c r="K744" i="5"/>
  <c r="F744" i="5"/>
  <c r="O762" i="5"/>
  <c r="P762" i="5"/>
  <c r="K762" i="5"/>
  <c r="F762" i="5"/>
  <c r="O778" i="5"/>
  <c r="P778" i="5"/>
  <c r="K778" i="5"/>
  <c r="F778" i="5"/>
  <c r="O792" i="5"/>
  <c r="P792" i="5"/>
  <c r="K792" i="5"/>
  <c r="F792" i="5"/>
  <c r="O808" i="5"/>
  <c r="P808" i="5"/>
  <c r="K808" i="5"/>
  <c r="F808" i="5"/>
  <c r="O826" i="5"/>
  <c r="P826" i="5"/>
  <c r="K826" i="5"/>
  <c r="F826" i="5"/>
  <c r="O842" i="5"/>
  <c r="P842" i="5"/>
  <c r="K842" i="5"/>
  <c r="F842" i="5"/>
  <c r="O856" i="5"/>
  <c r="P856" i="5"/>
  <c r="K856" i="5"/>
  <c r="F856" i="5"/>
  <c r="O872" i="5"/>
  <c r="P872" i="5"/>
  <c r="K872" i="5"/>
  <c r="F872" i="5"/>
  <c r="O890" i="5"/>
  <c r="P890" i="5"/>
  <c r="K890" i="5"/>
  <c r="F890" i="5"/>
  <c r="O906" i="5"/>
  <c r="P906" i="5"/>
  <c r="K906" i="5"/>
  <c r="F906" i="5"/>
  <c r="O920" i="5"/>
  <c r="P920" i="5"/>
  <c r="K920" i="5"/>
  <c r="F920" i="5"/>
  <c r="O936" i="5"/>
  <c r="P936" i="5"/>
  <c r="K936" i="5"/>
  <c r="F936" i="5"/>
  <c r="O954" i="5"/>
  <c r="P954" i="5"/>
  <c r="K954" i="5"/>
  <c r="F954" i="5"/>
  <c r="O970" i="5"/>
  <c r="P970" i="5"/>
  <c r="K970" i="5"/>
  <c r="F970" i="5"/>
  <c r="O984" i="5"/>
  <c r="P984" i="5"/>
  <c r="K984" i="5"/>
  <c r="F984" i="5"/>
  <c r="O1000" i="5"/>
  <c r="P1000" i="5"/>
  <c r="K1000" i="5"/>
  <c r="F1000" i="5"/>
  <c r="O1020" i="5"/>
  <c r="P1020" i="5"/>
  <c r="K1020" i="5"/>
  <c r="F1020" i="5"/>
  <c r="O1045" i="5"/>
  <c r="P1045" i="5"/>
  <c r="K1045" i="5"/>
  <c r="F1045" i="5"/>
  <c r="O1073" i="5"/>
  <c r="P1073" i="5"/>
  <c r="K1073" i="5"/>
  <c r="F1073" i="5"/>
  <c r="O1103" i="5"/>
  <c r="P1103" i="5"/>
  <c r="K1103" i="5"/>
  <c r="F1103" i="5"/>
  <c r="O1133" i="5"/>
  <c r="P1133" i="5"/>
  <c r="K1133" i="5"/>
  <c r="F1133" i="5"/>
  <c r="O1171" i="5"/>
  <c r="P1171" i="5"/>
  <c r="K1171" i="5"/>
  <c r="F1171" i="5"/>
  <c r="O1201" i="5"/>
  <c r="P1201" i="5"/>
  <c r="K1201" i="5"/>
  <c r="F1201" i="5"/>
  <c r="O1231" i="5"/>
  <c r="P1231" i="5"/>
  <c r="K1231" i="5"/>
  <c r="F1231" i="5"/>
  <c r="O1261" i="5"/>
  <c r="P1261" i="5"/>
  <c r="K1261" i="5"/>
  <c r="F1261" i="5"/>
  <c r="O1292" i="5"/>
  <c r="P1292" i="5"/>
  <c r="K1292" i="5"/>
  <c r="F1292" i="5"/>
  <c r="O1330" i="5"/>
  <c r="P1330" i="5"/>
  <c r="K1330" i="5"/>
  <c r="F1330" i="5"/>
  <c r="O1360" i="5"/>
  <c r="P1360" i="5"/>
  <c r="K1360" i="5"/>
  <c r="F1360" i="5"/>
  <c r="O1390" i="5"/>
  <c r="P1390" i="5"/>
  <c r="K1390" i="5"/>
  <c r="F1390" i="5"/>
  <c r="O1420" i="5"/>
  <c r="P1420" i="5"/>
  <c r="K1420" i="5"/>
  <c r="F1420" i="5"/>
  <c r="O1452" i="5"/>
  <c r="P1452" i="5"/>
  <c r="K1452" i="5"/>
  <c r="F1452" i="5"/>
  <c r="O1490" i="5"/>
  <c r="P1490" i="5"/>
  <c r="K1490" i="5"/>
  <c r="F1490" i="5"/>
  <c r="O1522" i="5"/>
  <c r="P1522" i="5"/>
  <c r="K1522" i="5"/>
  <c r="F1522" i="5"/>
  <c r="O1570" i="5"/>
  <c r="P1570" i="5"/>
  <c r="K1570" i="5"/>
  <c r="F1570" i="5"/>
  <c r="O1679" i="5"/>
  <c r="P1679" i="5"/>
  <c r="K1679" i="5"/>
  <c r="F1679" i="5"/>
  <c r="P793" i="5"/>
  <c r="O793" i="5"/>
  <c r="K793" i="5"/>
  <c r="F793" i="5"/>
  <c r="O809" i="5"/>
  <c r="P809" i="5"/>
  <c r="K809" i="5"/>
  <c r="F809" i="5"/>
  <c r="O823" i="5"/>
  <c r="P823" i="5"/>
  <c r="K823" i="5"/>
  <c r="F823" i="5"/>
  <c r="O839" i="5"/>
  <c r="P839" i="5"/>
  <c r="K839" i="5"/>
  <c r="F839" i="5"/>
  <c r="P857" i="5"/>
  <c r="O857" i="5"/>
  <c r="K857" i="5"/>
  <c r="F857" i="5"/>
  <c r="O873" i="5"/>
  <c r="P873" i="5"/>
  <c r="K873" i="5"/>
  <c r="F873" i="5"/>
  <c r="O887" i="5"/>
  <c r="P887" i="5"/>
  <c r="K887" i="5"/>
  <c r="F887" i="5"/>
  <c r="O903" i="5"/>
  <c r="P903" i="5"/>
  <c r="K903" i="5"/>
  <c r="F903" i="5"/>
  <c r="O921" i="5"/>
  <c r="P921" i="5"/>
  <c r="K921" i="5"/>
  <c r="F921" i="5"/>
  <c r="O937" i="5"/>
  <c r="P937" i="5"/>
  <c r="K937" i="5"/>
  <c r="F937" i="5"/>
  <c r="O951" i="5"/>
  <c r="P951" i="5"/>
  <c r="K951" i="5"/>
  <c r="F951" i="5"/>
  <c r="O967" i="5"/>
  <c r="P967" i="5"/>
  <c r="K967" i="5"/>
  <c r="F967" i="5"/>
  <c r="O985" i="5"/>
  <c r="P985" i="5"/>
  <c r="K985" i="5"/>
  <c r="F985" i="5"/>
  <c r="O1001" i="5"/>
  <c r="P1001" i="5"/>
  <c r="K1001" i="5"/>
  <c r="F1001" i="5"/>
  <c r="O1021" i="5"/>
  <c r="P1021" i="5"/>
  <c r="K1021" i="5"/>
  <c r="F1021" i="5"/>
  <c r="O1042" i="5"/>
  <c r="P1042" i="5"/>
  <c r="K1042" i="5"/>
  <c r="F1042" i="5"/>
  <c r="O1067" i="5"/>
  <c r="P1067" i="5"/>
  <c r="K1067" i="5"/>
  <c r="F1067" i="5"/>
  <c r="O1097" i="5"/>
  <c r="P1097" i="5"/>
  <c r="K1097" i="5"/>
  <c r="F1097" i="5"/>
  <c r="O1127" i="5"/>
  <c r="P1127" i="5"/>
  <c r="K1127" i="5"/>
  <c r="F1127" i="5"/>
  <c r="O1157" i="5"/>
  <c r="P1157" i="5"/>
  <c r="K1157" i="5"/>
  <c r="F1157" i="5"/>
  <c r="O1195" i="5"/>
  <c r="P1195" i="5"/>
  <c r="K1195" i="5"/>
  <c r="F1195" i="5"/>
  <c r="O1225" i="5"/>
  <c r="P1225" i="5"/>
  <c r="K1225" i="5"/>
  <c r="F1225" i="5"/>
  <c r="O1255" i="5"/>
  <c r="P1255" i="5"/>
  <c r="K1255" i="5"/>
  <c r="F1255" i="5"/>
  <c r="O1285" i="5"/>
  <c r="P1285" i="5"/>
  <c r="K1285" i="5"/>
  <c r="F1285" i="5"/>
  <c r="O1323" i="5"/>
  <c r="P1323" i="5"/>
  <c r="K1323" i="5"/>
  <c r="F1323" i="5"/>
  <c r="O1353" i="5"/>
  <c r="P1353" i="5"/>
  <c r="K1353" i="5"/>
  <c r="F1353" i="5"/>
  <c r="O1383" i="5"/>
  <c r="P1383" i="5"/>
  <c r="K1383" i="5"/>
  <c r="F1383" i="5"/>
  <c r="O1414" i="5"/>
  <c r="P1414" i="5"/>
  <c r="K1414" i="5"/>
  <c r="F1414" i="5"/>
  <c r="O1445" i="5"/>
  <c r="P1445" i="5"/>
  <c r="K1445" i="5"/>
  <c r="F1445" i="5"/>
  <c r="O1476" i="5"/>
  <c r="P1476" i="5"/>
  <c r="K1476" i="5"/>
  <c r="F1476" i="5"/>
  <c r="O1507" i="5"/>
  <c r="P1507" i="5"/>
  <c r="K1507" i="5"/>
  <c r="F1507" i="5"/>
  <c r="O1543" i="5"/>
  <c r="P1543" i="5"/>
  <c r="K1543" i="5"/>
  <c r="F1543" i="5"/>
  <c r="O1625" i="5"/>
  <c r="P1625" i="5"/>
  <c r="K1625" i="5"/>
  <c r="F1625" i="5"/>
  <c r="O1856" i="5"/>
  <c r="P1856" i="5"/>
  <c r="K1856" i="5"/>
  <c r="F1856" i="5"/>
  <c r="O1605" i="5"/>
  <c r="P1605" i="5"/>
  <c r="K1605" i="5"/>
  <c r="F1605" i="5"/>
  <c r="O1635" i="5"/>
  <c r="P1635" i="5"/>
  <c r="K1635" i="5"/>
  <c r="F1635" i="5"/>
  <c r="O1667" i="5"/>
  <c r="P1667" i="5"/>
  <c r="K1667" i="5"/>
  <c r="F1667" i="5"/>
  <c r="O1713" i="5"/>
  <c r="P1713" i="5"/>
  <c r="K1713" i="5"/>
  <c r="F1713" i="5"/>
  <c r="O1801" i="5"/>
  <c r="P1801" i="5"/>
  <c r="K1801" i="5"/>
  <c r="F1801" i="5"/>
  <c r="O1921" i="5"/>
  <c r="P1921" i="5"/>
  <c r="K1921" i="5"/>
  <c r="F1921" i="5"/>
  <c r="O1018" i="5"/>
  <c r="P1018" i="5"/>
  <c r="K1018" i="5"/>
  <c r="F1018" i="5"/>
  <c r="O1034" i="5"/>
  <c r="P1034" i="5"/>
  <c r="K1034" i="5"/>
  <c r="F1034" i="5"/>
  <c r="O1048" i="5"/>
  <c r="P1048" i="5"/>
  <c r="K1048" i="5"/>
  <c r="F1048" i="5"/>
  <c r="O1064" i="5"/>
  <c r="P1064" i="5"/>
  <c r="K1064" i="5"/>
  <c r="F1064" i="5"/>
  <c r="O1082" i="5"/>
  <c r="P1082" i="5"/>
  <c r="K1082" i="5"/>
  <c r="F1082" i="5"/>
  <c r="O1098" i="5"/>
  <c r="P1098" i="5"/>
  <c r="K1098" i="5"/>
  <c r="F1098" i="5"/>
  <c r="O1112" i="5"/>
  <c r="P1112" i="5"/>
  <c r="K1112" i="5"/>
  <c r="F1112" i="5"/>
  <c r="O1128" i="5"/>
  <c r="P1128" i="5"/>
  <c r="K1128" i="5"/>
  <c r="F1128" i="5"/>
  <c r="O1146" i="5"/>
  <c r="P1146" i="5"/>
  <c r="K1146" i="5"/>
  <c r="F1146" i="5"/>
  <c r="O1162" i="5"/>
  <c r="P1162" i="5"/>
  <c r="K1162" i="5"/>
  <c r="F1162" i="5"/>
  <c r="O1176" i="5"/>
  <c r="P1176" i="5"/>
  <c r="K1176" i="5"/>
  <c r="F1176" i="5"/>
  <c r="O1192" i="5"/>
  <c r="P1192" i="5"/>
  <c r="K1192" i="5"/>
  <c r="F1192" i="5"/>
  <c r="O1210" i="5"/>
  <c r="P1210" i="5"/>
  <c r="K1210" i="5"/>
  <c r="F1210" i="5"/>
  <c r="O1226" i="5"/>
  <c r="P1226" i="5"/>
  <c r="K1226" i="5"/>
  <c r="F1226" i="5"/>
  <c r="O1240" i="5"/>
  <c r="P1240" i="5"/>
  <c r="K1240" i="5"/>
  <c r="F1240" i="5"/>
  <c r="O1256" i="5"/>
  <c r="P1256" i="5"/>
  <c r="K1256" i="5"/>
  <c r="F1256" i="5"/>
  <c r="O1274" i="5"/>
  <c r="P1274" i="5"/>
  <c r="K1274" i="5"/>
  <c r="F1274" i="5"/>
  <c r="O1290" i="5"/>
  <c r="P1290" i="5"/>
  <c r="K1290" i="5"/>
  <c r="F1290" i="5"/>
  <c r="O1305" i="5"/>
  <c r="P1305" i="5"/>
  <c r="K1305" i="5"/>
  <c r="F1305" i="5"/>
  <c r="O1320" i="5"/>
  <c r="P1320" i="5"/>
  <c r="K1320" i="5"/>
  <c r="F1320" i="5"/>
  <c r="O1339" i="5"/>
  <c r="P1339" i="5"/>
  <c r="K1339" i="5"/>
  <c r="F1339" i="5"/>
  <c r="O1354" i="5"/>
  <c r="P1354" i="5"/>
  <c r="K1354" i="5"/>
  <c r="F1354" i="5"/>
  <c r="O1369" i="5"/>
  <c r="P1369" i="5"/>
  <c r="K1369" i="5"/>
  <c r="F1369" i="5"/>
  <c r="O1384" i="5"/>
  <c r="P1384" i="5"/>
  <c r="K1384" i="5"/>
  <c r="F1384" i="5"/>
  <c r="O1400" i="5"/>
  <c r="P1400" i="5"/>
  <c r="K1400" i="5"/>
  <c r="F1400" i="5"/>
  <c r="O1415" i="5"/>
  <c r="P1415" i="5"/>
  <c r="K1415" i="5"/>
  <c r="F1415" i="5"/>
  <c r="O1434" i="5"/>
  <c r="P1434" i="5"/>
  <c r="K1434" i="5"/>
  <c r="F1434" i="5"/>
  <c r="O1450" i="5"/>
  <c r="P1450" i="5"/>
  <c r="K1450" i="5"/>
  <c r="F1450" i="5"/>
  <c r="O1466" i="5"/>
  <c r="P1466" i="5"/>
  <c r="K1466" i="5"/>
  <c r="F1466" i="5"/>
  <c r="O1481" i="5"/>
  <c r="P1481" i="5"/>
  <c r="K1481" i="5"/>
  <c r="F1481" i="5"/>
  <c r="O1496" i="5"/>
  <c r="P1496" i="5"/>
  <c r="K1496" i="5"/>
  <c r="F1496" i="5"/>
  <c r="O1512" i="5"/>
  <c r="P1512" i="5"/>
  <c r="K1512" i="5"/>
  <c r="F1512" i="5"/>
  <c r="O1528" i="5"/>
  <c r="P1528" i="5"/>
  <c r="K1528" i="5"/>
  <c r="F1528" i="5"/>
  <c r="O1550" i="5"/>
  <c r="P1550" i="5"/>
  <c r="K1550" i="5"/>
  <c r="F1550" i="5"/>
  <c r="O1582" i="5"/>
  <c r="P1582" i="5"/>
  <c r="K1582" i="5"/>
  <c r="F1582" i="5"/>
  <c r="O1613" i="5"/>
  <c r="P1613" i="5"/>
  <c r="K1613" i="5"/>
  <c r="F1613" i="5"/>
  <c r="O1644" i="5"/>
  <c r="P1644" i="5"/>
  <c r="K1644" i="5"/>
  <c r="F1644" i="5"/>
  <c r="O1675" i="5"/>
  <c r="P1675" i="5"/>
  <c r="K1675" i="5"/>
  <c r="F1675" i="5"/>
  <c r="O1714" i="5"/>
  <c r="P1714" i="5"/>
  <c r="K1714" i="5"/>
  <c r="F1714" i="5"/>
  <c r="O1809" i="5"/>
  <c r="P1809" i="5"/>
  <c r="K1809" i="5"/>
  <c r="F1809" i="5"/>
  <c r="O1929" i="5"/>
  <c r="P1929" i="5"/>
  <c r="K1929" i="5"/>
  <c r="F1929" i="5"/>
  <c r="O1057" i="5"/>
  <c r="P1057" i="5"/>
  <c r="K1057" i="5"/>
  <c r="F1057" i="5"/>
  <c r="O1072" i="5"/>
  <c r="P1072" i="5"/>
  <c r="K1072" i="5"/>
  <c r="F1072" i="5"/>
  <c r="O1091" i="5"/>
  <c r="P1091" i="5"/>
  <c r="K1091" i="5"/>
  <c r="F1091" i="5"/>
  <c r="O1106" i="5"/>
  <c r="P1106" i="5"/>
  <c r="K1106" i="5"/>
  <c r="F1106" i="5"/>
  <c r="O1121" i="5"/>
  <c r="P1121" i="5"/>
  <c r="K1121" i="5"/>
  <c r="F1121" i="5"/>
  <c r="O1136" i="5"/>
  <c r="P1136" i="5"/>
  <c r="K1136" i="5"/>
  <c r="F1136" i="5"/>
  <c r="O1155" i="5"/>
  <c r="P1155" i="5"/>
  <c r="K1155" i="5"/>
  <c r="F1155" i="5"/>
  <c r="O1170" i="5"/>
  <c r="P1170" i="5"/>
  <c r="K1170" i="5"/>
  <c r="F1170" i="5"/>
  <c r="O1185" i="5"/>
  <c r="P1185" i="5"/>
  <c r="K1185" i="5"/>
  <c r="F1185" i="5"/>
  <c r="O1200" i="5"/>
  <c r="P1200" i="5"/>
  <c r="K1200" i="5"/>
  <c r="F1200" i="5"/>
  <c r="O1219" i="5"/>
  <c r="P1219" i="5"/>
  <c r="K1219" i="5"/>
  <c r="F1219" i="5"/>
  <c r="O1234" i="5"/>
  <c r="P1234" i="5"/>
  <c r="K1234" i="5"/>
  <c r="F1234" i="5"/>
  <c r="O1249" i="5"/>
  <c r="P1249" i="5"/>
  <c r="K1249" i="5"/>
  <c r="F1249" i="5"/>
  <c r="O1264" i="5"/>
  <c r="P1264" i="5"/>
  <c r="K1264" i="5"/>
  <c r="F1264" i="5"/>
  <c r="O1283" i="5"/>
  <c r="P1283" i="5"/>
  <c r="K1283" i="5"/>
  <c r="F1283" i="5"/>
  <c r="O1299" i="5"/>
  <c r="P1299" i="5"/>
  <c r="K1299" i="5"/>
  <c r="F1299" i="5"/>
  <c r="O1313" i="5"/>
  <c r="P1313" i="5"/>
  <c r="K1313" i="5"/>
  <c r="F1313" i="5"/>
  <c r="O1329" i="5"/>
  <c r="P1329" i="5"/>
  <c r="K1329" i="5"/>
  <c r="F1329" i="5"/>
  <c r="O1347" i="5"/>
  <c r="P1347" i="5"/>
  <c r="K1347" i="5"/>
  <c r="F1347" i="5"/>
  <c r="O1363" i="5"/>
  <c r="P1363" i="5"/>
  <c r="K1363" i="5"/>
  <c r="F1363" i="5"/>
  <c r="O1377" i="5"/>
  <c r="P1377" i="5"/>
  <c r="K1377" i="5"/>
  <c r="F1377" i="5"/>
  <c r="O1393" i="5"/>
  <c r="P1393" i="5"/>
  <c r="K1393" i="5"/>
  <c r="F1393" i="5"/>
  <c r="O1408" i="5"/>
  <c r="P1408" i="5"/>
  <c r="K1408" i="5"/>
  <c r="F1408" i="5"/>
  <c r="O1423" i="5"/>
  <c r="P1423" i="5"/>
  <c r="K1423" i="5"/>
  <c r="F1423" i="5"/>
  <c r="O1439" i="5"/>
  <c r="P1439" i="5"/>
  <c r="K1439" i="5"/>
  <c r="F1439" i="5"/>
  <c r="O1455" i="5"/>
  <c r="P1455" i="5"/>
  <c r="K1455" i="5"/>
  <c r="F1455" i="5"/>
  <c r="O1474" i="5"/>
  <c r="P1474" i="5"/>
  <c r="K1474" i="5"/>
  <c r="F1474" i="5"/>
  <c r="O1489" i="5"/>
  <c r="P1489" i="5"/>
  <c r="K1489" i="5"/>
  <c r="F1489" i="5"/>
  <c r="O1505" i="5"/>
  <c r="P1505" i="5"/>
  <c r="K1505" i="5"/>
  <c r="F1505" i="5"/>
  <c r="O1521" i="5"/>
  <c r="P1521" i="5"/>
  <c r="K1521" i="5"/>
  <c r="F1521" i="5"/>
  <c r="O1540" i="5"/>
  <c r="P1540" i="5"/>
  <c r="K1540" i="5"/>
  <c r="F1540" i="5"/>
  <c r="O1569" i="5"/>
  <c r="P1569" i="5"/>
  <c r="K1569" i="5"/>
  <c r="F1569" i="5"/>
  <c r="O1601" i="5"/>
  <c r="P1601" i="5"/>
  <c r="K1601" i="5"/>
  <c r="F1601" i="5"/>
  <c r="O1631" i="5"/>
  <c r="P1631" i="5"/>
  <c r="K1631" i="5"/>
  <c r="F1631" i="5"/>
  <c r="O1663" i="5"/>
  <c r="P1663" i="5"/>
  <c r="K1663" i="5"/>
  <c r="F1663" i="5"/>
  <c r="O1697" i="5"/>
  <c r="P1697" i="5"/>
  <c r="K1697" i="5"/>
  <c r="F1697" i="5"/>
  <c r="O1786" i="5"/>
  <c r="P1786" i="5"/>
  <c r="K1786" i="5"/>
  <c r="F1786" i="5"/>
  <c r="O1907" i="5"/>
  <c r="P1907" i="5"/>
  <c r="K1907" i="5"/>
  <c r="F1907" i="5"/>
  <c r="O1547" i="5"/>
  <c r="P1547" i="5"/>
  <c r="K1547" i="5"/>
  <c r="F1547" i="5"/>
  <c r="O1563" i="5"/>
  <c r="P1563" i="5"/>
  <c r="K1563" i="5"/>
  <c r="F1563" i="5"/>
  <c r="O1579" i="5"/>
  <c r="P1579" i="5"/>
  <c r="K1579" i="5"/>
  <c r="F1579" i="5"/>
  <c r="O1595" i="5"/>
  <c r="P1595" i="5"/>
  <c r="K1595" i="5"/>
  <c r="F1595" i="5"/>
  <c r="O1614" i="5"/>
  <c r="P1614" i="5"/>
  <c r="K1614" i="5"/>
  <c r="F1614" i="5"/>
  <c r="O1629" i="5"/>
  <c r="P1629" i="5"/>
  <c r="K1629" i="5"/>
  <c r="F1629" i="5"/>
  <c r="O1645" i="5"/>
  <c r="P1645" i="5"/>
  <c r="K1645" i="5"/>
  <c r="F1645" i="5"/>
  <c r="O1661" i="5"/>
  <c r="P1661" i="5"/>
  <c r="K1661" i="5"/>
  <c r="F1661" i="5"/>
  <c r="O1676" i="5"/>
  <c r="P1676" i="5"/>
  <c r="K1676" i="5"/>
  <c r="F1676" i="5"/>
  <c r="O1694" i="5"/>
  <c r="P1694" i="5"/>
  <c r="K1694" i="5"/>
  <c r="F1694" i="5"/>
  <c r="O1715" i="5"/>
  <c r="P1715" i="5"/>
  <c r="K1715" i="5"/>
  <c r="F1715" i="5"/>
  <c r="O1741" i="5"/>
  <c r="P1741" i="5"/>
  <c r="K1741" i="5"/>
  <c r="F1741" i="5"/>
  <c r="O1771" i="5"/>
  <c r="P1771" i="5"/>
  <c r="K1771" i="5"/>
  <c r="F1771" i="5"/>
  <c r="O1802" i="5"/>
  <c r="P1802" i="5"/>
  <c r="K1802" i="5"/>
  <c r="F1802" i="5"/>
  <c r="O1833" i="5"/>
  <c r="P1833" i="5"/>
  <c r="K1833" i="5"/>
  <c r="F1833" i="5"/>
  <c r="O1872" i="5"/>
  <c r="P1872" i="5"/>
  <c r="K1872" i="5"/>
  <c r="F1872" i="5"/>
  <c r="O1908" i="5"/>
  <c r="P1908" i="5"/>
  <c r="K1908" i="5"/>
  <c r="F1908" i="5"/>
  <c r="O1937" i="5"/>
  <c r="P1937" i="5"/>
  <c r="K1937" i="5"/>
  <c r="F1937" i="5"/>
  <c r="O1968" i="5"/>
  <c r="P1968" i="5"/>
  <c r="K1968" i="5"/>
  <c r="F1968" i="5"/>
  <c r="O2000" i="5"/>
  <c r="P2000" i="5"/>
  <c r="K2000" i="5"/>
  <c r="F2000" i="5"/>
  <c r="O1541" i="5"/>
  <c r="P1541" i="5"/>
  <c r="K1541" i="5"/>
  <c r="F1541" i="5"/>
  <c r="O1556" i="5"/>
  <c r="P1556" i="5"/>
  <c r="K1556" i="5"/>
  <c r="F1556" i="5"/>
  <c r="O1572" i="5"/>
  <c r="P1572" i="5"/>
  <c r="K1572" i="5"/>
  <c r="F1572" i="5"/>
  <c r="O1588" i="5"/>
  <c r="P1588" i="5"/>
  <c r="K1588" i="5"/>
  <c r="F1588" i="5"/>
  <c r="O1604" i="5"/>
  <c r="P1604" i="5"/>
  <c r="K1604" i="5"/>
  <c r="F1604" i="5"/>
  <c r="O1619" i="5"/>
  <c r="P1619" i="5"/>
  <c r="K1619" i="5"/>
  <c r="F1619" i="5"/>
  <c r="O1638" i="5"/>
  <c r="P1638" i="5"/>
  <c r="K1638" i="5"/>
  <c r="F1638" i="5"/>
  <c r="O1654" i="5"/>
  <c r="P1654" i="5"/>
  <c r="K1654" i="5"/>
  <c r="F1654" i="5"/>
  <c r="O1670" i="5"/>
  <c r="P1670" i="5"/>
  <c r="K1670" i="5"/>
  <c r="F1670" i="5"/>
  <c r="O1686" i="5"/>
  <c r="P1686" i="5"/>
  <c r="K1686" i="5"/>
  <c r="F1686" i="5"/>
  <c r="O1711" i="5"/>
  <c r="P1711" i="5"/>
  <c r="K1711" i="5"/>
  <c r="F1711" i="5"/>
  <c r="O1736" i="5"/>
  <c r="P1736" i="5"/>
  <c r="K1736" i="5"/>
  <c r="F1736" i="5"/>
  <c r="O1766" i="5"/>
  <c r="P1766" i="5"/>
  <c r="K1766" i="5"/>
  <c r="F1766" i="5"/>
  <c r="O1805" i="5"/>
  <c r="P1805" i="5"/>
  <c r="K1805" i="5"/>
  <c r="F1805" i="5"/>
  <c r="O1836" i="5"/>
  <c r="P1836" i="5"/>
  <c r="K1836" i="5"/>
  <c r="F1836" i="5"/>
  <c r="O1867" i="5"/>
  <c r="P1867" i="5"/>
  <c r="K1867" i="5"/>
  <c r="F1867" i="5"/>
  <c r="O1903" i="5"/>
  <c r="P1903" i="5"/>
  <c r="K1903" i="5"/>
  <c r="F1903" i="5"/>
  <c r="O1939" i="5"/>
  <c r="P1939" i="5"/>
  <c r="K1939" i="5"/>
  <c r="F1939" i="5"/>
  <c r="O1971" i="5"/>
  <c r="P1971" i="5"/>
  <c r="K1971" i="5"/>
  <c r="F1971" i="5"/>
  <c r="O2003" i="5"/>
  <c r="P2003" i="5"/>
  <c r="K2003" i="5"/>
  <c r="F2003" i="5"/>
  <c r="O1760" i="5"/>
  <c r="P1760" i="5"/>
  <c r="K1760" i="5"/>
  <c r="F1760" i="5"/>
  <c r="O1791" i="5"/>
  <c r="P1791" i="5"/>
  <c r="K1791" i="5"/>
  <c r="F1791" i="5"/>
  <c r="O1829" i="5"/>
  <c r="P1829" i="5"/>
  <c r="K1829" i="5"/>
  <c r="F1829" i="5"/>
  <c r="O1860" i="5"/>
  <c r="P1860" i="5"/>
  <c r="K1860" i="5"/>
  <c r="F1860" i="5"/>
  <c r="O1889" i="5"/>
  <c r="P1889" i="5"/>
  <c r="K1889" i="5"/>
  <c r="F1889" i="5"/>
  <c r="O1926" i="5"/>
  <c r="P1926" i="5"/>
  <c r="K1926" i="5"/>
  <c r="F1926" i="5"/>
  <c r="O1956" i="5"/>
  <c r="P1956" i="5"/>
  <c r="K1956" i="5"/>
  <c r="F1956" i="5"/>
  <c r="O1988" i="5"/>
  <c r="P1988" i="5"/>
  <c r="K1988" i="5"/>
  <c r="F1988" i="5"/>
  <c r="O1730" i="5"/>
  <c r="P1730" i="5"/>
  <c r="K1730" i="5"/>
  <c r="F1730" i="5"/>
  <c r="O1746" i="5"/>
  <c r="P1746" i="5"/>
  <c r="K1746" i="5"/>
  <c r="F1746" i="5"/>
  <c r="O1765" i="5"/>
  <c r="P1765" i="5"/>
  <c r="K1765" i="5"/>
  <c r="F1765" i="5"/>
  <c r="O1780" i="5"/>
  <c r="P1780" i="5"/>
  <c r="K1780" i="5"/>
  <c r="F1780" i="5"/>
  <c r="O1796" i="5"/>
  <c r="P1796" i="5"/>
  <c r="K1796" i="5"/>
  <c r="F1796" i="5"/>
  <c r="O1811" i="5"/>
  <c r="P1811" i="5"/>
  <c r="K1811" i="5"/>
  <c r="F1811" i="5"/>
  <c r="O1826" i="5"/>
  <c r="P1826" i="5"/>
  <c r="K1826" i="5"/>
  <c r="F1826" i="5"/>
  <c r="O1842" i="5"/>
  <c r="P1842" i="5"/>
  <c r="K1842" i="5"/>
  <c r="F1842" i="5"/>
  <c r="O1857" i="5"/>
  <c r="P1857" i="5"/>
  <c r="K1857" i="5"/>
  <c r="F1857" i="5"/>
  <c r="O1876" i="5"/>
  <c r="P1876" i="5"/>
  <c r="K1876" i="5"/>
  <c r="F1876" i="5"/>
  <c r="O1890" i="5"/>
  <c r="P1890" i="5"/>
  <c r="K1890" i="5"/>
  <c r="F1890" i="5"/>
  <c r="O1905" i="5"/>
  <c r="P1905" i="5"/>
  <c r="K1905" i="5"/>
  <c r="F1905" i="5"/>
  <c r="O1919" i="5"/>
  <c r="P1919" i="5"/>
  <c r="K1919" i="5"/>
  <c r="F1919" i="5"/>
  <c r="O1938" i="5"/>
  <c r="P1938" i="5"/>
  <c r="K1938" i="5"/>
  <c r="F1938" i="5"/>
  <c r="O1953" i="5"/>
  <c r="P1953" i="5"/>
  <c r="K1953" i="5"/>
  <c r="F1953" i="5"/>
  <c r="O1969" i="5"/>
  <c r="P1969" i="5"/>
  <c r="K1969" i="5"/>
  <c r="F1969" i="5"/>
  <c r="O1985" i="5"/>
  <c r="P1985" i="5"/>
  <c r="K1985" i="5"/>
  <c r="F1985" i="5"/>
  <c r="O2001" i="5"/>
  <c r="P2001" i="5"/>
  <c r="K2001" i="5"/>
  <c r="F2001" i="5"/>
  <c r="O1692" i="5"/>
  <c r="P1692" i="5"/>
  <c r="K1692" i="5"/>
  <c r="F1692" i="5"/>
  <c r="O1708" i="5"/>
  <c r="P1708" i="5"/>
  <c r="K1708" i="5"/>
  <c r="F1708" i="5"/>
  <c r="O1723" i="5"/>
  <c r="P1723" i="5"/>
  <c r="K1723" i="5"/>
  <c r="F1723" i="5"/>
  <c r="O1739" i="5"/>
  <c r="P1739" i="5"/>
  <c r="K1739" i="5"/>
  <c r="F1739" i="5"/>
  <c r="O1755" i="5"/>
  <c r="P1755" i="5"/>
  <c r="K1755" i="5"/>
  <c r="F1755" i="5"/>
  <c r="O1773" i="5"/>
  <c r="P1773" i="5"/>
  <c r="K1773" i="5"/>
  <c r="F1773" i="5"/>
  <c r="O1789" i="5"/>
  <c r="P1789" i="5"/>
  <c r="K1789" i="5"/>
  <c r="F1789" i="5"/>
  <c r="O1804" i="5"/>
  <c r="P1804" i="5"/>
  <c r="K1804" i="5"/>
  <c r="F1804" i="5"/>
  <c r="O1819" i="5"/>
  <c r="P1819" i="5"/>
  <c r="K1819" i="5"/>
  <c r="F1819" i="5"/>
  <c r="O1835" i="5"/>
  <c r="P1835" i="5"/>
  <c r="K1835" i="5"/>
  <c r="F1835" i="5"/>
  <c r="O1851" i="5"/>
  <c r="P1851" i="5"/>
  <c r="K1851" i="5"/>
  <c r="F1851" i="5"/>
  <c r="O1866" i="5"/>
  <c r="P1866" i="5"/>
  <c r="K1866" i="5"/>
  <c r="F1866" i="5"/>
  <c r="O1880" i="5"/>
  <c r="P1880" i="5"/>
  <c r="K1880" i="5"/>
  <c r="F1880" i="5"/>
  <c r="O1895" i="5"/>
  <c r="P1895" i="5"/>
  <c r="K1895" i="5"/>
  <c r="F1895" i="5"/>
  <c r="O1910" i="5"/>
  <c r="P1910" i="5"/>
  <c r="K1910" i="5"/>
  <c r="F1910" i="5"/>
  <c r="O1928" i="5"/>
  <c r="P1928" i="5"/>
  <c r="K1928" i="5"/>
  <c r="F1928" i="5"/>
  <c r="O1946" i="5"/>
  <c r="P1946" i="5"/>
  <c r="K1946" i="5"/>
  <c r="F1946" i="5"/>
  <c r="O1962" i="5"/>
  <c r="P1962" i="5"/>
  <c r="K1962" i="5"/>
  <c r="F1962" i="5"/>
  <c r="O1978" i="5"/>
  <c r="P1978" i="5"/>
  <c r="K1978" i="5"/>
  <c r="F1978" i="5"/>
  <c r="O1994" i="5"/>
  <c r="P1994" i="5"/>
  <c r="K1994" i="5"/>
  <c r="F1994" i="5"/>
  <c r="O403" i="5"/>
  <c r="P403" i="5"/>
  <c r="K403" i="5"/>
  <c r="F403" i="5"/>
  <c r="O83" i="5"/>
  <c r="P83" i="5"/>
  <c r="K83" i="5"/>
  <c r="F83" i="5"/>
  <c r="O1379" i="5"/>
  <c r="P1379" i="5"/>
  <c r="K1379" i="5"/>
  <c r="F1379" i="5"/>
  <c r="O1418" i="5"/>
  <c r="P1418" i="5"/>
  <c r="K1418" i="5"/>
  <c r="F1418" i="5"/>
  <c r="O1449" i="5"/>
  <c r="P1449" i="5"/>
  <c r="K1449" i="5"/>
  <c r="F1449" i="5"/>
  <c r="O1480" i="5"/>
  <c r="P1480" i="5"/>
  <c r="K1480" i="5"/>
  <c r="F1480" i="5"/>
  <c r="O1511" i="5"/>
  <c r="P1511" i="5"/>
  <c r="K1511" i="5"/>
  <c r="F1511" i="5"/>
  <c r="O1549" i="5"/>
  <c r="P1549" i="5"/>
  <c r="K1549" i="5"/>
  <c r="F1549" i="5"/>
  <c r="O1640" i="5"/>
  <c r="P1640" i="5"/>
  <c r="K1640" i="5"/>
  <c r="F1640" i="5"/>
  <c r="O1913" i="5"/>
  <c r="P1913" i="5"/>
  <c r="K1913" i="5"/>
  <c r="F1913" i="5"/>
  <c r="O638" i="5"/>
  <c r="P638" i="5"/>
  <c r="K638" i="5"/>
  <c r="F638" i="5"/>
  <c r="O654" i="5"/>
  <c r="P654" i="5"/>
  <c r="K654" i="5"/>
  <c r="F654" i="5"/>
  <c r="O668" i="5"/>
  <c r="P668" i="5"/>
  <c r="K668" i="5"/>
  <c r="F668" i="5"/>
  <c r="O684" i="5"/>
  <c r="P684" i="5"/>
  <c r="K684" i="5"/>
  <c r="F684" i="5"/>
  <c r="O702" i="5"/>
  <c r="P702" i="5"/>
  <c r="K702" i="5"/>
  <c r="F702" i="5"/>
  <c r="O718" i="5"/>
  <c r="P718" i="5"/>
  <c r="K718" i="5"/>
  <c r="F718" i="5"/>
  <c r="O732" i="5"/>
  <c r="P732" i="5"/>
  <c r="K732" i="5"/>
  <c r="F732" i="5"/>
  <c r="O748" i="5"/>
  <c r="P748" i="5"/>
  <c r="K748" i="5"/>
  <c r="F748" i="5"/>
  <c r="O766" i="5"/>
  <c r="P766" i="5"/>
  <c r="K766" i="5"/>
  <c r="F766" i="5"/>
  <c r="O782" i="5"/>
  <c r="P782" i="5"/>
  <c r="K782" i="5"/>
  <c r="F782" i="5"/>
  <c r="O796" i="5"/>
  <c r="P796" i="5"/>
  <c r="K796" i="5"/>
  <c r="F796" i="5"/>
  <c r="O812" i="5"/>
  <c r="P812" i="5"/>
  <c r="K812" i="5"/>
  <c r="F812" i="5"/>
  <c r="O830" i="5"/>
  <c r="P830" i="5"/>
  <c r="K830" i="5"/>
  <c r="F830" i="5"/>
  <c r="O846" i="5"/>
  <c r="P846" i="5"/>
  <c r="K846" i="5"/>
  <c r="F846" i="5"/>
  <c r="O860" i="5"/>
  <c r="P860" i="5"/>
  <c r="K860" i="5"/>
  <c r="F860" i="5"/>
  <c r="O876" i="5"/>
  <c r="P876" i="5"/>
  <c r="K876" i="5"/>
  <c r="F876" i="5"/>
  <c r="O894" i="5"/>
  <c r="P894" i="5"/>
  <c r="K894" i="5"/>
  <c r="F894" i="5"/>
  <c r="O910" i="5"/>
  <c r="P910" i="5"/>
  <c r="K910" i="5"/>
  <c r="F910" i="5"/>
  <c r="O924" i="5"/>
  <c r="P924" i="5"/>
  <c r="K924" i="5"/>
  <c r="F924" i="5"/>
  <c r="O940" i="5"/>
  <c r="P940" i="5"/>
  <c r="K940" i="5"/>
  <c r="F940" i="5"/>
  <c r="O958" i="5"/>
  <c r="P958" i="5"/>
  <c r="K958" i="5"/>
  <c r="F958" i="5"/>
  <c r="O974" i="5"/>
  <c r="P974" i="5"/>
  <c r="K974" i="5"/>
  <c r="F974" i="5"/>
  <c r="O988" i="5"/>
  <c r="P988" i="5"/>
  <c r="K988" i="5"/>
  <c r="F988" i="5"/>
  <c r="O1007" i="5"/>
  <c r="P1007" i="5"/>
  <c r="K1007" i="5"/>
  <c r="F1007" i="5"/>
  <c r="P1025" i="5"/>
  <c r="O1025" i="5"/>
  <c r="K1025" i="5"/>
  <c r="F1025" i="5"/>
  <c r="O1050" i="5"/>
  <c r="P1050" i="5"/>
  <c r="K1050" i="5"/>
  <c r="F1050" i="5"/>
  <c r="O1080" i="5"/>
  <c r="P1080" i="5"/>
  <c r="K1080" i="5"/>
  <c r="F1080" i="5"/>
  <c r="O1110" i="5"/>
  <c r="P1110" i="5"/>
  <c r="K1110" i="5"/>
  <c r="F1110" i="5"/>
  <c r="O1140" i="5"/>
  <c r="P1140" i="5"/>
  <c r="K1140" i="5"/>
  <c r="F1140" i="5"/>
  <c r="O1178" i="5"/>
  <c r="P1178" i="5"/>
  <c r="K1178" i="5"/>
  <c r="F1178" i="5"/>
  <c r="O1208" i="5"/>
  <c r="P1208" i="5"/>
  <c r="K1208" i="5"/>
  <c r="F1208" i="5"/>
  <c r="O1238" i="5"/>
  <c r="P1238" i="5"/>
  <c r="K1238" i="5"/>
  <c r="F1238" i="5"/>
  <c r="O1268" i="5"/>
  <c r="P1268" i="5"/>
  <c r="K1268" i="5"/>
  <c r="F1268" i="5"/>
  <c r="O1307" i="5"/>
  <c r="P1307" i="5"/>
  <c r="K1307" i="5"/>
  <c r="F1307" i="5"/>
  <c r="O1337" i="5"/>
  <c r="P1337" i="5"/>
  <c r="K1337" i="5"/>
  <c r="F1337" i="5"/>
  <c r="O1367" i="5"/>
  <c r="P1367" i="5"/>
  <c r="K1367" i="5"/>
  <c r="F1367" i="5"/>
  <c r="O1398" i="5"/>
  <c r="P1398" i="5"/>
  <c r="K1398" i="5"/>
  <c r="F1398" i="5"/>
  <c r="O1428" i="5"/>
  <c r="P1428" i="5"/>
  <c r="K1428" i="5"/>
  <c r="F1428" i="5"/>
  <c r="O1460" i="5"/>
  <c r="P1460" i="5"/>
  <c r="K1460" i="5"/>
  <c r="F1460" i="5"/>
  <c r="O1498" i="5"/>
  <c r="P1498" i="5"/>
  <c r="K1498" i="5"/>
  <c r="F1498" i="5"/>
  <c r="O1531" i="5"/>
  <c r="P1531" i="5"/>
  <c r="K1531" i="5"/>
  <c r="F1531" i="5"/>
  <c r="O1586" i="5"/>
  <c r="P1586" i="5"/>
  <c r="K1586" i="5"/>
  <c r="F1586" i="5"/>
  <c r="O1718" i="5"/>
  <c r="P1718" i="5"/>
  <c r="K1718" i="5"/>
  <c r="F1718" i="5"/>
  <c r="O797" i="5"/>
  <c r="P797" i="5"/>
  <c r="K797" i="5"/>
  <c r="F797" i="5"/>
  <c r="O813" i="5"/>
  <c r="P813" i="5"/>
  <c r="K813" i="5"/>
  <c r="F813" i="5"/>
  <c r="O827" i="5"/>
  <c r="P827" i="5"/>
  <c r="K827" i="5"/>
  <c r="F827" i="5"/>
  <c r="O843" i="5"/>
  <c r="P843" i="5"/>
  <c r="K843" i="5"/>
  <c r="F843" i="5"/>
  <c r="O861" i="5"/>
  <c r="P861" i="5"/>
  <c r="K861" i="5"/>
  <c r="F861" i="5"/>
  <c r="O877" i="5"/>
  <c r="P877" i="5"/>
  <c r="K877" i="5"/>
  <c r="F877" i="5"/>
  <c r="O891" i="5"/>
  <c r="P891" i="5"/>
  <c r="K891" i="5"/>
  <c r="F891" i="5"/>
  <c r="O907" i="5"/>
  <c r="P907" i="5"/>
  <c r="K907" i="5"/>
  <c r="F907" i="5"/>
  <c r="O925" i="5"/>
  <c r="P925" i="5"/>
  <c r="K925" i="5"/>
  <c r="F925" i="5"/>
  <c r="O941" i="5"/>
  <c r="P941" i="5"/>
  <c r="K941" i="5"/>
  <c r="F941" i="5"/>
  <c r="O955" i="5"/>
  <c r="P955" i="5"/>
  <c r="K955" i="5"/>
  <c r="F955" i="5"/>
  <c r="O971" i="5"/>
  <c r="P971" i="5"/>
  <c r="K971" i="5"/>
  <c r="F971" i="5"/>
  <c r="O989" i="5"/>
  <c r="P989" i="5"/>
  <c r="K989" i="5"/>
  <c r="F989" i="5"/>
  <c r="O1004" i="5"/>
  <c r="P1004" i="5"/>
  <c r="K1004" i="5"/>
  <c r="F1004" i="5"/>
  <c r="O1027" i="5"/>
  <c r="P1027" i="5"/>
  <c r="K1027" i="5"/>
  <c r="F1027" i="5"/>
  <c r="O1046" i="5"/>
  <c r="P1046" i="5"/>
  <c r="K1046" i="5"/>
  <c r="F1046" i="5"/>
  <c r="O1074" i="5"/>
  <c r="P1074" i="5"/>
  <c r="K1074" i="5"/>
  <c r="F1074" i="5"/>
  <c r="O1104" i="5"/>
  <c r="P1104" i="5"/>
  <c r="K1104" i="5"/>
  <c r="F1104" i="5"/>
  <c r="O1134" i="5"/>
  <c r="P1134" i="5"/>
  <c r="K1134" i="5"/>
  <c r="F1134" i="5"/>
  <c r="O1164" i="5"/>
  <c r="P1164" i="5"/>
  <c r="K1164" i="5"/>
  <c r="F1164" i="5"/>
  <c r="O1202" i="5"/>
  <c r="P1202" i="5"/>
  <c r="K1202" i="5"/>
  <c r="F1202" i="5"/>
  <c r="O1232" i="5"/>
  <c r="P1232" i="5"/>
  <c r="K1232" i="5"/>
  <c r="F1232" i="5"/>
  <c r="O1262" i="5"/>
  <c r="P1262" i="5"/>
  <c r="K1262" i="5"/>
  <c r="F1262" i="5"/>
  <c r="O1293" i="5"/>
  <c r="P1293" i="5"/>
  <c r="K1293" i="5"/>
  <c r="F1293" i="5"/>
  <c r="O1331" i="5"/>
  <c r="P1331" i="5"/>
  <c r="K1331" i="5"/>
  <c r="F1331" i="5"/>
  <c r="O1361" i="5"/>
  <c r="P1361" i="5"/>
  <c r="K1361" i="5"/>
  <c r="F1361" i="5"/>
  <c r="O1391" i="5"/>
  <c r="P1391" i="5"/>
  <c r="K1391" i="5"/>
  <c r="F1391" i="5"/>
  <c r="O1421" i="5"/>
  <c r="P1421" i="5"/>
  <c r="K1421" i="5"/>
  <c r="F1421" i="5"/>
  <c r="O1453" i="5"/>
  <c r="P1453" i="5"/>
  <c r="K1453" i="5"/>
  <c r="F1453" i="5"/>
  <c r="O1483" i="5"/>
  <c r="P1483" i="5"/>
  <c r="K1483" i="5"/>
  <c r="F1483" i="5"/>
  <c r="O1515" i="5"/>
  <c r="P1515" i="5"/>
  <c r="K1515" i="5"/>
  <c r="F1515" i="5"/>
  <c r="O1557" i="5"/>
  <c r="P1557" i="5"/>
  <c r="K1557" i="5"/>
  <c r="F1557" i="5"/>
  <c r="O1656" i="5"/>
  <c r="P1656" i="5"/>
  <c r="K1656" i="5"/>
  <c r="F1656" i="5"/>
  <c r="O1975" i="5"/>
  <c r="P1975" i="5"/>
  <c r="K1975" i="5"/>
  <c r="F1975" i="5"/>
  <c r="O1612" i="5"/>
  <c r="P1612" i="5"/>
  <c r="K1612" i="5"/>
  <c r="F1612" i="5"/>
  <c r="O1643" i="5"/>
  <c r="P1643" i="5"/>
  <c r="K1643" i="5"/>
  <c r="F1643" i="5"/>
  <c r="O1682" i="5"/>
  <c r="P1682" i="5"/>
  <c r="K1682" i="5"/>
  <c r="F1682" i="5"/>
  <c r="O1722" i="5"/>
  <c r="P1722" i="5"/>
  <c r="K1722" i="5"/>
  <c r="F1722" i="5"/>
  <c r="O1832" i="5"/>
  <c r="P1832" i="5"/>
  <c r="K1832" i="5"/>
  <c r="F1832" i="5"/>
  <c r="O1951" i="5"/>
  <c r="P1951" i="5"/>
  <c r="K1951" i="5"/>
  <c r="F1951" i="5"/>
  <c r="O1022" i="5"/>
  <c r="P1022" i="5"/>
  <c r="K1022" i="5"/>
  <c r="F1022" i="5"/>
  <c r="O1037" i="5"/>
  <c r="P1037" i="5"/>
  <c r="K1037" i="5"/>
  <c r="F1037" i="5"/>
  <c r="O1052" i="5"/>
  <c r="P1052" i="5"/>
  <c r="K1052" i="5"/>
  <c r="F1052" i="5"/>
  <c r="O1071" i="5"/>
  <c r="P1071" i="5"/>
  <c r="K1071" i="5"/>
  <c r="F1071" i="5"/>
  <c r="O1086" i="5"/>
  <c r="P1086" i="5"/>
  <c r="K1086" i="5"/>
  <c r="F1086" i="5"/>
  <c r="O1101" i="5"/>
  <c r="P1101" i="5"/>
  <c r="K1101" i="5"/>
  <c r="F1101" i="5"/>
  <c r="O1116" i="5"/>
  <c r="P1116" i="5"/>
  <c r="K1116" i="5"/>
  <c r="F1116" i="5"/>
  <c r="O1135" i="5"/>
  <c r="P1135" i="5"/>
  <c r="K1135" i="5"/>
  <c r="F1135" i="5"/>
  <c r="O1150" i="5"/>
  <c r="P1150" i="5"/>
  <c r="K1150" i="5"/>
  <c r="F1150" i="5"/>
  <c r="O1165" i="5"/>
  <c r="P1165" i="5"/>
  <c r="K1165" i="5"/>
  <c r="F1165" i="5"/>
  <c r="O1180" i="5"/>
  <c r="P1180" i="5"/>
  <c r="K1180" i="5"/>
  <c r="F1180" i="5"/>
  <c r="O1199" i="5"/>
  <c r="P1199" i="5"/>
  <c r="K1199" i="5"/>
  <c r="F1199" i="5"/>
  <c r="O1214" i="5"/>
  <c r="P1214" i="5"/>
  <c r="K1214" i="5"/>
  <c r="F1214" i="5"/>
  <c r="O1229" i="5"/>
  <c r="P1229" i="5"/>
  <c r="K1229" i="5"/>
  <c r="F1229" i="5"/>
  <c r="O1244" i="5"/>
  <c r="P1244" i="5"/>
  <c r="K1244" i="5"/>
  <c r="F1244" i="5"/>
  <c r="O1263" i="5"/>
  <c r="P1263" i="5"/>
  <c r="K1263" i="5"/>
  <c r="F1263" i="5"/>
  <c r="O1278" i="5"/>
  <c r="P1278" i="5"/>
  <c r="K1278" i="5"/>
  <c r="F1278" i="5"/>
  <c r="O1294" i="5"/>
  <c r="P1294" i="5"/>
  <c r="K1294" i="5"/>
  <c r="F1294" i="5"/>
  <c r="O1308" i="5"/>
  <c r="P1308" i="5"/>
  <c r="K1308" i="5"/>
  <c r="F1308" i="5"/>
  <c r="O1324" i="5"/>
  <c r="P1324" i="5"/>
  <c r="K1324" i="5"/>
  <c r="F1324" i="5"/>
  <c r="O1342" i="5"/>
  <c r="P1342" i="5"/>
  <c r="K1342" i="5"/>
  <c r="F1342" i="5"/>
  <c r="O1358" i="5"/>
  <c r="P1358" i="5"/>
  <c r="K1358" i="5"/>
  <c r="F1358" i="5"/>
  <c r="O1372" i="5"/>
  <c r="P1372" i="5"/>
  <c r="K1372" i="5"/>
  <c r="F1372" i="5"/>
  <c r="O1388" i="5"/>
  <c r="P1388" i="5"/>
  <c r="K1388" i="5"/>
  <c r="F1388" i="5"/>
  <c r="O1403" i="5"/>
  <c r="P1403" i="5"/>
  <c r="K1403" i="5"/>
  <c r="F1403" i="5"/>
  <c r="O1422" i="5"/>
  <c r="P1422" i="5"/>
  <c r="K1422" i="5"/>
  <c r="F1422" i="5"/>
  <c r="O1438" i="5"/>
  <c r="P1438" i="5"/>
  <c r="K1438" i="5"/>
  <c r="F1438" i="5"/>
  <c r="O1454" i="5"/>
  <c r="P1454" i="5"/>
  <c r="K1454" i="5"/>
  <c r="F1454" i="5"/>
  <c r="O1469" i="5"/>
  <c r="P1469" i="5"/>
  <c r="K1469" i="5"/>
  <c r="F1469" i="5"/>
  <c r="O1484" i="5"/>
  <c r="P1484" i="5"/>
  <c r="K1484" i="5"/>
  <c r="F1484" i="5"/>
  <c r="O1500" i="5"/>
  <c r="P1500" i="5"/>
  <c r="K1500" i="5"/>
  <c r="F1500" i="5"/>
  <c r="O1516" i="5"/>
  <c r="P1516" i="5"/>
  <c r="K1516" i="5"/>
  <c r="F1516" i="5"/>
  <c r="O1534" i="5"/>
  <c r="P1534" i="5"/>
  <c r="K1534" i="5"/>
  <c r="F1534" i="5"/>
  <c r="O1558" i="5"/>
  <c r="P1558" i="5"/>
  <c r="K1558" i="5"/>
  <c r="F1558" i="5"/>
  <c r="O1590" i="5"/>
  <c r="P1590" i="5"/>
  <c r="K1590" i="5"/>
  <c r="F1590" i="5"/>
  <c r="O1621" i="5"/>
  <c r="P1621" i="5"/>
  <c r="K1621" i="5"/>
  <c r="F1621" i="5"/>
  <c r="O1652" i="5"/>
  <c r="P1652" i="5"/>
  <c r="K1652" i="5"/>
  <c r="F1652" i="5"/>
  <c r="O1683" i="5"/>
  <c r="P1683" i="5"/>
  <c r="K1683" i="5"/>
  <c r="F1683" i="5"/>
  <c r="O1724" i="5"/>
  <c r="P1724" i="5"/>
  <c r="K1724" i="5"/>
  <c r="F1724" i="5"/>
  <c r="O1840" i="5"/>
  <c r="P1840" i="5"/>
  <c r="K1840" i="5"/>
  <c r="F1840" i="5"/>
  <c r="O1959" i="5"/>
  <c r="P1959" i="5"/>
  <c r="K1959" i="5"/>
  <c r="F1959" i="5"/>
  <c r="O1061" i="5"/>
  <c r="P1061" i="5"/>
  <c r="K1061" i="5"/>
  <c r="F1061" i="5"/>
  <c r="O1079" i="5"/>
  <c r="P1079" i="5"/>
  <c r="K1079" i="5"/>
  <c r="F1079" i="5"/>
  <c r="O1095" i="5"/>
  <c r="P1095" i="5"/>
  <c r="K1095" i="5"/>
  <c r="F1095" i="5"/>
  <c r="O1109" i="5"/>
  <c r="P1109" i="5"/>
  <c r="K1109" i="5"/>
  <c r="F1109" i="5"/>
  <c r="O1125" i="5"/>
  <c r="P1125" i="5"/>
  <c r="K1125" i="5"/>
  <c r="F1125" i="5"/>
  <c r="O1143" i="5"/>
  <c r="P1143" i="5"/>
  <c r="K1143" i="5"/>
  <c r="F1143" i="5"/>
  <c r="O1159" i="5"/>
  <c r="P1159" i="5"/>
  <c r="K1159" i="5"/>
  <c r="F1159" i="5"/>
  <c r="O1173" i="5"/>
  <c r="P1173" i="5"/>
  <c r="K1173" i="5"/>
  <c r="F1173" i="5"/>
  <c r="O1189" i="5"/>
  <c r="P1189" i="5"/>
  <c r="K1189" i="5"/>
  <c r="F1189" i="5"/>
  <c r="O1207" i="5"/>
  <c r="P1207" i="5"/>
  <c r="K1207" i="5"/>
  <c r="F1207" i="5"/>
  <c r="O1223" i="5"/>
  <c r="P1223" i="5"/>
  <c r="K1223" i="5"/>
  <c r="F1223" i="5"/>
  <c r="O1237" i="5"/>
  <c r="P1237" i="5"/>
  <c r="K1237" i="5"/>
  <c r="F1237" i="5"/>
  <c r="O1253" i="5"/>
  <c r="P1253" i="5"/>
  <c r="K1253" i="5"/>
  <c r="F1253" i="5"/>
  <c r="O1271" i="5"/>
  <c r="P1271" i="5"/>
  <c r="K1271" i="5"/>
  <c r="F1271" i="5"/>
  <c r="O1287" i="5"/>
  <c r="P1287" i="5"/>
  <c r="K1287" i="5"/>
  <c r="F1287" i="5"/>
  <c r="O1302" i="5"/>
  <c r="P1302" i="5"/>
  <c r="K1302" i="5"/>
  <c r="F1302" i="5"/>
  <c r="O1317" i="5"/>
  <c r="P1317" i="5"/>
  <c r="K1317" i="5"/>
  <c r="F1317" i="5"/>
  <c r="O1332" i="5"/>
  <c r="P1332" i="5"/>
  <c r="K1332" i="5"/>
  <c r="F1332" i="5"/>
  <c r="O1351" i="5"/>
  <c r="P1351" i="5"/>
  <c r="K1351" i="5"/>
  <c r="F1351" i="5"/>
  <c r="O1366" i="5"/>
  <c r="P1366" i="5"/>
  <c r="K1366" i="5"/>
  <c r="F1366" i="5"/>
  <c r="O1381" i="5"/>
  <c r="P1381" i="5"/>
  <c r="K1381" i="5"/>
  <c r="F1381" i="5"/>
  <c r="O1397" i="5"/>
  <c r="P1397" i="5"/>
  <c r="K1397" i="5"/>
  <c r="F1397" i="5"/>
  <c r="O1412" i="5"/>
  <c r="P1412" i="5"/>
  <c r="K1412" i="5"/>
  <c r="F1412" i="5"/>
  <c r="O1427" i="5"/>
  <c r="P1427" i="5"/>
  <c r="K1427" i="5"/>
  <c r="F1427" i="5"/>
  <c r="O1443" i="5"/>
  <c r="P1443" i="5"/>
  <c r="K1443" i="5"/>
  <c r="F1443" i="5"/>
  <c r="O1459" i="5"/>
  <c r="P1459" i="5"/>
  <c r="K1459" i="5"/>
  <c r="F1459" i="5"/>
  <c r="O1478" i="5"/>
  <c r="P1478" i="5"/>
  <c r="K1478" i="5"/>
  <c r="F1478" i="5"/>
  <c r="O1493" i="5"/>
  <c r="P1493" i="5"/>
  <c r="K1493" i="5"/>
  <c r="F1493" i="5"/>
  <c r="O1509" i="5"/>
  <c r="P1509" i="5"/>
  <c r="K1509" i="5"/>
  <c r="F1509" i="5"/>
  <c r="O1525" i="5"/>
  <c r="P1525" i="5"/>
  <c r="K1525" i="5"/>
  <c r="F1525" i="5"/>
  <c r="O1546" i="5"/>
  <c r="P1546" i="5"/>
  <c r="K1546" i="5"/>
  <c r="F1546" i="5"/>
  <c r="O1577" i="5"/>
  <c r="P1577" i="5"/>
  <c r="K1577" i="5"/>
  <c r="F1577" i="5"/>
  <c r="O1609" i="5"/>
  <c r="P1609" i="5"/>
  <c r="K1609" i="5"/>
  <c r="F1609" i="5"/>
  <c r="O1639" i="5"/>
  <c r="P1639" i="5"/>
  <c r="K1639" i="5"/>
  <c r="F1639" i="5"/>
  <c r="O1671" i="5"/>
  <c r="P1671" i="5"/>
  <c r="K1671" i="5"/>
  <c r="F1671" i="5"/>
  <c r="O1707" i="5"/>
  <c r="P1707" i="5"/>
  <c r="K1707" i="5"/>
  <c r="F1707" i="5"/>
  <c r="O1816" i="5"/>
  <c r="P1816" i="5"/>
  <c r="K1816" i="5"/>
  <c r="F1816" i="5"/>
  <c r="O1936" i="5"/>
  <c r="P1936" i="5"/>
  <c r="K1936" i="5"/>
  <c r="F1936" i="5"/>
  <c r="O1551" i="5"/>
  <c r="P1551" i="5"/>
  <c r="K1551" i="5"/>
  <c r="F1551" i="5"/>
  <c r="O1567" i="5"/>
  <c r="P1567" i="5"/>
  <c r="K1567" i="5"/>
  <c r="F1567" i="5"/>
  <c r="O1583" i="5"/>
  <c r="P1583" i="5"/>
  <c r="K1583" i="5"/>
  <c r="F1583" i="5"/>
  <c r="O1599" i="5"/>
  <c r="P1599" i="5"/>
  <c r="K1599" i="5"/>
  <c r="F1599" i="5"/>
  <c r="O1618" i="5"/>
  <c r="P1618" i="5"/>
  <c r="K1618" i="5"/>
  <c r="F1618" i="5"/>
  <c r="O1633" i="5"/>
  <c r="P1633" i="5"/>
  <c r="K1633" i="5"/>
  <c r="F1633" i="5"/>
  <c r="O1649" i="5"/>
  <c r="P1649" i="5"/>
  <c r="K1649" i="5"/>
  <c r="F1649" i="5"/>
  <c r="O1665" i="5"/>
  <c r="P1665" i="5"/>
  <c r="K1665" i="5"/>
  <c r="F1665" i="5"/>
  <c r="O1680" i="5"/>
  <c r="P1680" i="5"/>
  <c r="K1680" i="5"/>
  <c r="F1680" i="5"/>
  <c r="O1699" i="5"/>
  <c r="P1699" i="5"/>
  <c r="K1699" i="5"/>
  <c r="F1699" i="5"/>
  <c r="O1720" i="5"/>
  <c r="P1720" i="5"/>
  <c r="K1720" i="5"/>
  <c r="F1720" i="5"/>
  <c r="O1749" i="5"/>
  <c r="P1749" i="5"/>
  <c r="K1749" i="5"/>
  <c r="F1749" i="5"/>
  <c r="O1779" i="5"/>
  <c r="P1779" i="5"/>
  <c r="K1779" i="5"/>
  <c r="F1779" i="5"/>
  <c r="O1810" i="5"/>
  <c r="P1810" i="5"/>
  <c r="K1810" i="5"/>
  <c r="F1810" i="5"/>
  <c r="O1841" i="5"/>
  <c r="P1841" i="5"/>
  <c r="K1841" i="5"/>
  <c r="F1841" i="5"/>
  <c r="O1886" i="5"/>
  <c r="P1886" i="5"/>
  <c r="K1886" i="5"/>
  <c r="F1886" i="5"/>
  <c r="O1914" i="5"/>
  <c r="P1914" i="5"/>
  <c r="K1914" i="5"/>
  <c r="F1914" i="5"/>
  <c r="O1944" i="5"/>
  <c r="P1944" i="5"/>
  <c r="K1944" i="5"/>
  <c r="F1944" i="5"/>
  <c r="O1976" i="5"/>
  <c r="P1976" i="5"/>
  <c r="K1976" i="5"/>
  <c r="F1976" i="5"/>
  <c r="O1529" i="5"/>
  <c r="P1529" i="5"/>
  <c r="K1529" i="5"/>
  <c r="F1529" i="5"/>
  <c r="O1545" i="5"/>
  <c r="P1545" i="5"/>
  <c r="K1545" i="5"/>
  <c r="F1545" i="5"/>
  <c r="O1560" i="5"/>
  <c r="P1560" i="5"/>
  <c r="K1560" i="5"/>
  <c r="F1560" i="5"/>
  <c r="O1576" i="5"/>
  <c r="P1576" i="5"/>
  <c r="K1576" i="5"/>
  <c r="F1576" i="5"/>
  <c r="O1592" i="5"/>
  <c r="P1592" i="5"/>
  <c r="K1592" i="5"/>
  <c r="F1592" i="5"/>
  <c r="O1608" i="5"/>
  <c r="P1608" i="5"/>
  <c r="K1608" i="5"/>
  <c r="F1608" i="5"/>
  <c r="O1623" i="5"/>
  <c r="P1623" i="5"/>
  <c r="K1623" i="5"/>
  <c r="F1623" i="5"/>
  <c r="O1642" i="5"/>
  <c r="P1642" i="5"/>
  <c r="K1642" i="5"/>
  <c r="F1642" i="5"/>
  <c r="O1658" i="5"/>
  <c r="P1658" i="5"/>
  <c r="K1658" i="5"/>
  <c r="F1658" i="5"/>
  <c r="O1674" i="5"/>
  <c r="P1674" i="5"/>
  <c r="K1674" i="5"/>
  <c r="F1674" i="5"/>
  <c r="O1695" i="5"/>
  <c r="P1695" i="5"/>
  <c r="K1695" i="5"/>
  <c r="F1695" i="5"/>
  <c r="O1717" i="5"/>
  <c r="P1717" i="5"/>
  <c r="K1717" i="5"/>
  <c r="F1717" i="5"/>
  <c r="O1744" i="5"/>
  <c r="P1744" i="5"/>
  <c r="K1744" i="5"/>
  <c r="F1744" i="5"/>
  <c r="O1774" i="5"/>
  <c r="P1774" i="5"/>
  <c r="K1774" i="5"/>
  <c r="F1774" i="5"/>
  <c r="O1813" i="5"/>
  <c r="P1813" i="5"/>
  <c r="K1813" i="5"/>
  <c r="F1813" i="5"/>
  <c r="O1844" i="5"/>
  <c r="P1844" i="5"/>
  <c r="K1844" i="5"/>
  <c r="F1844" i="5"/>
  <c r="O1874" i="5"/>
  <c r="P1874" i="5"/>
  <c r="K1874" i="5"/>
  <c r="F1874" i="5"/>
  <c r="O1917" i="5"/>
  <c r="P1917" i="5"/>
  <c r="K1917" i="5"/>
  <c r="F1917" i="5"/>
  <c r="O1947" i="5"/>
  <c r="P1947" i="5"/>
  <c r="K1947" i="5"/>
  <c r="F1947" i="5"/>
  <c r="O1979" i="5"/>
  <c r="P1979" i="5"/>
  <c r="K1979" i="5"/>
  <c r="F1979" i="5"/>
  <c r="O1737" i="5"/>
  <c r="P1737" i="5"/>
  <c r="K1737" i="5"/>
  <c r="F1737" i="5"/>
  <c r="O1767" i="5"/>
  <c r="P1767" i="5"/>
  <c r="K1767" i="5"/>
  <c r="F1767" i="5"/>
  <c r="O1798" i="5"/>
  <c r="P1798" i="5"/>
  <c r="K1798" i="5"/>
  <c r="F1798" i="5"/>
  <c r="O1837" i="5"/>
  <c r="P1837" i="5"/>
  <c r="K1837" i="5"/>
  <c r="F1837" i="5"/>
  <c r="O1868" i="5"/>
  <c r="P1868" i="5"/>
  <c r="K1868" i="5"/>
  <c r="F1868" i="5"/>
  <c r="O1904" i="5"/>
  <c r="P1904" i="5"/>
  <c r="K1904" i="5"/>
  <c r="F1904" i="5"/>
  <c r="O1933" i="5"/>
  <c r="P1933" i="5"/>
  <c r="K1933" i="5"/>
  <c r="F1933" i="5"/>
  <c r="O1964" i="5"/>
  <c r="P1964" i="5"/>
  <c r="K1964" i="5"/>
  <c r="F1964" i="5"/>
  <c r="O1996" i="5"/>
  <c r="P1996" i="5"/>
  <c r="K1996" i="5"/>
  <c r="F1996" i="5"/>
  <c r="O1734" i="5"/>
  <c r="P1734" i="5"/>
  <c r="K1734" i="5"/>
  <c r="F1734" i="5"/>
  <c r="O1750" i="5"/>
  <c r="P1750" i="5"/>
  <c r="K1750" i="5"/>
  <c r="F1750" i="5"/>
  <c r="O1768" i="5"/>
  <c r="P1768" i="5"/>
  <c r="K1768" i="5"/>
  <c r="F1768" i="5"/>
  <c r="O1784" i="5"/>
  <c r="P1784" i="5"/>
  <c r="K1784" i="5"/>
  <c r="F1784" i="5"/>
  <c r="O1799" i="5"/>
  <c r="P1799" i="5"/>
  <c r="K1799" i="5"/>
  <c r="F1799" i="5"/>
  <c r="O1814" i="5"/>
  <c r="P1814" i="5"/>
  <c r="K1814" i="5"/>
  <c r="F1814" i="5"/>
  <c r="O1830" i="5"/>
  <c r="P1830" i="5"/>
  <c r="K1830" i="5"/>
  <c r="F1830" i="5"/>
  <c r="O1846" i="5"/>
  <c r="P1846" i="5"/>
  <c r="K1846" i="5"/>
  <c r="F1846" i="5"/>
  <c r="O1861" i="5"/>
  <c r="P1861" i="5"/>
  <c r="K1861" i="5"/>
  <c r="F1861" i="5"/>
  <c r="O1879" i="5"/>
  <c r="P1879" i="5"/>
  <c r="K1879" i="5"/>
  <c r="F1879" i="5"/>
  <c r="O1894" i="5"/>
  <c r="P1894" i="5"/>
  <c r="K1894" i="5"/>
  <c r="F1894" i="5"/>
  <c r="O1909" i="5"/>
  <c r="P1909" i="5"/>
  <c r="K1909" i="5"/>
  <c r="F1909" i="5"/>
  <c r="O1923" i="5"/>
  <c r="P1923" i="5"/>
  <c r="K1923" i="5"/>
  <c r="F1923" i="5"/>
  <c r="O1941" i="5"/>
  <c r="P1941" i="5"/>
  <c r="K1941" i="5"/>
  <c r="F1941" i="5"/>
  <c r="O1957" i="5"/>
  <c r="P1957" i="5"/>
  <c r="K1957" i="5"/>
  <c r="F1957" i="5"/>
  <c r="O1973" i="5"/>
  <c r="P1973" i="5"/>
  <c r="K1973" i="5"/>
  <c r="F1973" i="5"/>
  <c r="O1989" i="5"/>
  <c r="P1989" i="5"/>
  <c r="K1989" i="5"/>
  <c r="F1989" i="5"/>
  <c r="O2005" i="5"/>
  <c r="P2005" i="5"/>
  <c r="K2005" i="5"/>
  <c r="F2005" i="5"/>
  <c r="O1696" i="5"/>
  <c r="P1696" i="5"/>
  <c r="K1696" i="5"/>
  <c r="F1696" i="5"/>
  <c r="O1712" i="5"/>
  <c r="P1712" i="5"/>
  <c r="K1712" i="5"/>
  <c r="F1712" i="5"/>
  <c r="O1727" i="5"/>
  <c r="P1727" i="5"/>
  <c r="K1727" i="5"/>
  <c r="F1727" i="5"/>
  <c r="O1743" i="5"/>
  <c r="P1743" i="5"/>
  <c r="K1743" i="5"/>
  <c r="F1743" i="5"/>
  <c r="O1758" i="5"/>
  <c r="P1758" i="5"/>
  <c r="K1758" i="5"/>
  <c r="F1758" i="5"/>
  <c r="O1777" i="5"/>
  <c r="P1777" i="5"/>
  <c r="K1777" i="5"/>
  <c r="F1777" i="5"/>
  <c r="O1793" i="5"/>
  <c r="P1793" i="5"/>
  <c r="K1793" i="5"/>
  <c r="F1793" i="5"/>
  <c r="O1808" i="5"/>
  <c r="P1808" i="5"/>
  <c r="K1808" i="5"/>
  <c r="F1808" i="5"/>
  <c r="O1823" i="5"/>
  <c r="P1823" i="5"/>
  <c r="K1823" i="5"/>
  <c r="F1823" i="5"/>
  <c r="O1839" i="5"/>
  <c r="P1839" i="5"/>
  <c r="K1839" i="5"/>
  <c r="F1839" i="5"/>
  <c r="O1855" i="5"/>
  <c r="P1855" i="5"/>
  <c r="K1855" i="5"/>
  <c r="F1855" i="5"/>
  <c r="O1870" i="5"/>
  <c r="P1870" i="5"/>
  <c r="K1870" i="5"/>
  <c r="F1870" i="5"/>
  <c r="O1884" i="5"/>
  <c r="P1884" i="5"/>
  <c r="K1884" i="5"/>
  <c r="F1884" i="5"/>
  <c r="O1898" i="5"/>
  <c r="P1898" i="5"/>
  <c r="K1898" i="5"/>
  <c r="F1898" i="5"/>
  <c r="O1916" i="5"/>
  <c r="P1916" i="5"/>
  <c r="K1916" i="5"/>
  <c r="F1916" i="5"/>
  <c r="O1931" i="5"/>
  <c r="P1931" i="5"/>
  <c r="K1931" i="5"/>
  <c r="F1931" i="5"/>
  <c r="O1950" i="5"/>
  <c r="P1950" i="5"/>
  <c r="K1950" i="5"/>
  <c r="F1950" i="5"/>
  <c r="O1966" i="5"/>
  <c r="P1966" i="5"/>
  <c r="K1966" i="5"/>
  <c r="F1966" i="5"/>
  <c r="O1982" i="5"/>
  <c r="P1982" i="5"/>
  <c r="K1982" i="5"/>
  <c r="F1982" i="5"/>
  <c r="O1998" i="5"/>
  <c r="P1998" i="5"/>
  <c r="K1998" i="5"/>
  <c r="F1998" i="5"/>
  <c r="O52" i="5"/>
  <c r="P52" i="5"/>
  <c r="K52" i="5"/>
  <c r="F52" i="5"/>
  <c r="O1349" i="5"/>
  <c r="P1349" i="5"/>
  <c r="K1349" i="5"/>
  <c r="F1349" i="5"/>
  <c r="O1387" i="5"/>
  <c r="P1387" i="5"/>
  <c r="K1387" i="5"/>
  <c r="F1387" i="5"/>
  <c r="O1425" i="5"/>
  <c r="P1425" i="5"/>
  <c r="K1425" i="5"/>
  <c r="F1425" i="5"/>
  <c r="O1457" i="5"/>
  <c r="P1457" i="5"/>
  <c r="K1457" i="5"/>
  <c r="F1457" i="5"/>
  <c r="O1487" i="5"/>
  <c r="P1487" i="5"/>
  <c r="K1487" i="5"/>
  <c r="F1487" i="5"/>
  <c r="O1519" i="5"/>
  <c r="P1519" i="5"/>
  <c r="K1519" i="5"/>
  <c r="F1519" i="5"/>
  <c r="O1565" i="5"/>
  <c r="P1565" i="5"/>
  <c r="K1565" i="5"/>
  <c r="F1565" i="5"/>
  <c r="O1672" i="5"/>
  <c r="P1672" i="5"/>
  <c r="K1672" i="5"/>
  <c r="F1672" i="5"/>
  <c r="O623" i="5"/>
  <c r="P623" i="5"/>
  <c r="K623" i="5"/>
  <c r="F623" i="5"/>
  <c r="O642" i="5"/>
  <c r="P642" i="5"/>
  <c r="K642" i="5"/>
  <c r="F642" i="5"/>
  <c r="O657" i="5"/>
  <c r="P657" i="5"/>
  <c r="K657" i="5"/>
  <c r="F657" i="5"/>
  <c r="O672" i="5"/>
  <c r="P672" i="5"/>
  <c r="K672" i="5"/>
  <c r="F672" i="5"/>
  <c r="O687" i="5"/>
  <c r="P687" i="5"/>
  <c r="K687" i="5"/>
  <c r="F687" i="5"/>
  <c r="O706" i="5"/>
  <c r="P706" i="5"/>
  <c r="K706" i="5"/>
  <c r="F706" i="5"/>
  <c r="O721" i="5"/>
  <c r="P721" i="5"/>
  <c r="K721" i="5"/>
  <c r="F721" i="5"/>
  <c r="O736" i="5"/>
  <c r="P736" i="5"/>
  <c r="K736" i="5"/>
  <c r="F736" i="5"/>
  <c r="O751" i="5"/>
  <c r="P751" i="5"/>
  <c r="K751" i="5"/>
  <c r="F751" i="5"/>
  <c r="O770" i="5"/>
  <c r="P770" i="5"/>
  <c r="K770" i="5"/>
  <c r="F770" i="5"/>
  <c r="O785" i="5"/>
  <c r="P785" i="5"/>
  <c r="K785" i="5"/>
  <c r="F785" i="5"/>
  <c r="O800" i="5"/>
  <c r="P800" i="5"/>
  <c r="K800" i="5"/>
  <c r="F800" i="5"/>
  <c r="O815" i="5"/>
  <c r="P815" i="5"/>
  <c r="K815" i="5"/>
  <c r="F815" i="5"/>
  <c r="O834" i="5"/>
  <c r="P834" i="5"/>
  <c r="K834" i="5"/>
  <c r="F834" i="5"/>
  <c r="O849" i="5"/>
  <c r="P849" i="5"/>
  <c r="K849" i="5"/>
  <c r="F849" i="5"/>
  <c r="O864" i="5"/>
  <c r="P864" i="5"/>
  <c r="K864" i="5"/>
  <c r="F864" i="5"/>
  <c r="O879" i="5"/>
  <c r="P879" i="5"/>
  <c r="K879" i="5"/>
  <c r="F879" i="5"/>
  <c r="O898" i="5"/>
  <c r="P898" i="5"/>
  <c r="K898" i="5"/>
  <c r="F898" i="5"/>
  <c r="O913" i="5"/>
  <c r="P913" i="5"/>
  <c r="K913" i="5"/>
  <c r="F913" i="5"/>
  <c r="O928" i="5"/>
  <c r="P928" i="5"/>
  <c r="K928" i="5"/>
  <c r="F928" i="5"/>
  <c r="O943" i="5"/>
  <c r="P943" i="5"/>
  <c r="K943" i="5"/>
  <c r="F943" i="5"/>
  <c r="O962" i="5"/>
  <c r="P962" i="5"/>
  <c r="K962" i="5"/>
  <c r="F962" i="5"/>
  <c r="O977" i="5"/>
  <c r="P977" i="5"/>
  <c r="K977" i="5"/>
  <c r="F977" i="5"/>
  <c r="O992" i="5"/>
  <c r="P992" i="5"/>
  <c r="K992" i="5"/>
  <c r="F992" i="5"/>
  <c r="O1011" i="5"/>
  <c r="P1011" i="5"/>
  <c r="K1011" i="5"/>
  <c r="F1011" i="5"/>
  <c r="O1031" i="5"/>
  <c r="P1031" i="5"/>
  <c r="K1031" i="5"/>
  <c r="F1031" i="5"/>
  <c r="O1058" i="5"/>
  <c r="P1058" i="5"/>
  <c r="K1058" i="5"/>
  <c r="F1058" i="5"/>
  <c r="O1088" i="5"/>
  <c r="P1088" i="5"/>
  <c r="K1088" i="5"/>
  <c r="F1088" i="5"/>
  <c r="O1118" i="5"/>
  <c r="P1118" i="5"/>
  <c r="K1118" i="5"/>
  <c r="F1118" i="5"/>
  <c r="O1148" i="5"/>
  <c r="P1148" i="5"/>
  <c r="K1148" i="5"/>
  <c r="F1148" i="5"/>
  <c r="O1186" i="5"/>
  <c r="P1186" i="5"/>
  <c r="K1186" i="5"/>
  <c r="F1186" i="5"/>
  <c r="O1216" i="5"/>
  <c r="P1216" i="5"/>
  <c r="K1216" i="5"/>
  <c r="F1216" i="5"/>
  <c r="O1246" i="5"/>
  <c r="P1246" i="5"/>
  <c r="K1246" i="5"/>
  <c r="F1246" i="5"/>
  <c r="O1276" i="5"/>
  <c r="P1276" i="5"/>
  <c r="K1276" i="5"/>
  <c r="F1276" i="5"/>
  <c r="O1314" i="5"/>
  <c r="P1314" i="5"/>
  <c r="K1314" i="5"/>
  <c r="F1314" i="5"/>
  <c r="O1344" i="5"/>
  <c r="P1344" i="5"/>
  <c r="K1344" i="5"/>
  <c r="F1344" i="5"/>
  <c r="O1374" i="5"/>
  <c r="P1374" i="5"/>
  <c r="K1374" i="5"/>
  <c r="F1374" i="5"/>
  <c r="O1405" i="5"/>
  <c r="P1405" i="5"/>
  <c r="K1405" i="5"/>
  <c r="F1405" i="5"/>
  <c r="O1436" i="5"/>
  <c r="P1436" i="5"/>
  <c r="K1436" i="5"/>
  <c r="F1436" i="5"/>
  <c r="O1467" i="5"/>
  <c r="P1467" i="5"/>
  <c r="K1467" i="5"/>
  <c r="F1467" i="5"/>
  <c r="O1506" i="5"/>
  <c r="P1506" i="5"/>
  <c r="K1506" i="5"/>
  <c r="F1506" i="5"/>
  <c r="O1542" i="5"/>
  <c r="P1542" i="5"/>
  <c r="K1542" i="5"/>
  <c r="F1542" i="5"/>
  <c r="O1617" i="5"/>
  <c r="P1617" i="5"/>
  <c r="K1617" i="5"/>
  <c r="F1617" i="5"/>
  <c r="O1824" i="5"/>
  <c r="P1824" i="5"/>
  <c r="K1824" i="5"/>
  <c r="F1824" i="5"/>
  <c r="O801" i="5"/>
  <c r="P801" i="5"/>
  <c r="K801" i="5"/>
  <c r="F801" i="5"/>
  <c r="O816" i="5"/>
  <c r="P816" i="5"/>
  <c r="K816" i="5"/>
  <c r="F816" i="5"/>
  <c r="O831" i="5"/>
  <c r="P831" i="5"/>
  <c r="K831" i="5"/>
  <c r="F831" i="5"/>
  <c r="O850" i="5"/>
  <c r="P850" i="5"/>
  <c r="K850" i="5"/>
  <c r="F850" i="5"/>
  <c r="O865" i="5"/>
  <c r="P865" i="5"/>
  <c r="K865" i="5"/>
  <c r="F865" i="5"/>
  <c r="O880" i="5"/>
  <c r="P880" i="5"/>
  <c r="K880" i="5"/>
  <c r="F880" i="5"/>
  <c r="O895" i="5"/>
  <c r="P895" i="5"/>
  <c r="K895" i="5"/>
  <c r="F895" i="5"/>
  <c r="O914" i="5"/>
  <c r="P914" i="5"/>
  <c r="K914" i="5"/>
  <c r="F914" i="5"/>
  <c r="O929" i="5"/>
  <c r="P929" i="5"/>
  <c r="K929" i="5"/>
  <c r="F929" i="5"/>
  <c r="O944" i="5"/>
  <c r="P944" i="5"/>
  <c r="K944" i="5"/>
  <c r="F944" i="5"/>
  <c r="O959" i="5"/>
  <c r="P959" i="5"/>
  <c r="K959" i="5"/>
  <c r="F959" i="5"/>
  <c r="O978" i="5"/>
  <c r="P978" i="5"/>
  <c r="K978" i="5"/>
  <c r="F978" i="5"/>
  <c r="O993" i="5"/>
  <c r="P993" i="5"/>
  <c r="K993" i="5"/>
  <c r="F993" i="5"/>
  <c r="O1008" i="5"/>
  <c r="P1008" i="5"/>
  <c r="K1008" i="5"/>
  <c r="F1008" i="5"/>
  <c r="O1032" i="5"/>
  <c r="P1032" i="5"/>
  <c r="K1032" i="5"/>
  <c r="F1032" i="5"/>
  <c r="O1051" i="5"/>
  <c r="P1051" i="5"/>
  <c r="K1051" i="5"/>
  <c r="F1051" i="5"/>
  <c r="O1081" i="5"/>
  <c r="P1081" i="5"/>
  <c r="K1081" i="5"/>
  <c r="F1081" i="5"/>
  <c r="O1111" i="5"/>
  <c r="P1111" i="5"/>
  <c r="K1111" i="5"/>
  <c r="F1111" i="5"/>
  <c r="O1141" i="5"/>
  <c r="P1141" i="5"/>
  <c r="K1141" i="5"/>
  <c r="F1141" i="5"/>
  <c r="O1179" i="5"/>
  <c r="P1179" i="5"/>
  <c r="K1179" i="5"/>
  <c r="F1179" i="5"/>
  <c r="O1209" i="5"/>
  <c r="P1209" i="5"/>
  <c r="K1209" i="5"/>
  <c r="F1209" i="5"/>
  <c r="O1239" i="5"/>
  <c r="P1239" i="5"/>
  <c r="K1239" i="5"/>
  <c r="F1239" i="5"/>
  <c r="O1269" i="5"/>
  <c r="P1269" i="5"/>
  <c r="K1269" i="5"/>
  <c r="F1269" i="5"/>
  <c r="O1300" i="5"/>
  <c r="P1300" i="5"/>
  <c r="K1300" i="5"/>
  <c r="F1300" i="5"/>
  <c r="O1338" i="5"/>
  <c r="P1338" i="5"/>
  <c r="K1338" i="5"/>
  <c r="F1338" i="5"/>
  <c r="O1368" i="5"/>
  <c r="P1368" i="5"/>
  <c r="K1368" i="5"/>
  <c r="F1368" i="5"/>
  <c r="O1399" i="5"/>
  <c r="P1399" i="5"/>
  <c r="K1399" i="5"/>
  <c r="F1399" i="5"/>
  <c r="O1429" i="5"/>
  <c r="P1429" i="5"/>
  <c r="K1429" i="5"/>
  <c r="F1429" i="5"/>
  <c r="O1461" i="5"/>
  <c r="P1461" i="5"/>
  <c r="K1461" i="5"/>
  <c r="F1461" i="5"/>
  <c r="O1491" i="5"/>
  <c r="P1491" i="5"/>
  <c r="K1491" i="5"/>
  <c r="F1491" i="5"/>
  <c r="O1523" i="5"/>
  <c r="P1523" i="5"/>
  <c r="K1523" i="5"/>
  <c r="F1523" i="5"/>
  <c r="O1573" i="5"/>
  <c r="P1573" i="5"/>
  <c r="K1573" i="5"/>
  <c r="F1573" i="5"/>
  <c r="O1688" i="5"/>
  <c r="P1688" i="5"/>
  <c r="K1688" i="5"/>
  <c r="F1688" i="5"/>
  <c r="O1589" i="5"/>
  <c r="P1589" i="5"/>
  <c r="K1589" i="5"/>
  <c r="F1589" i="5"/>
  <c r="O1620" i="5"/>
  <c r="P1620" i="5"/>
  <c r="K1620" i="5"/>
  <c r="F1620" i="5"/>
  <c r="O1651" i="5"/>
  <c r="P1651" i="5"/>
  <c r="K1651" i="5"/>
  <c r="F1651" i="5"/>
  <c r="O1691" i="5"/>
  <c r="P1691" i="5"/>
  <c r="K1691" i="5"/>
  <c r="F1691" i="5"/>
  <c r="O1740" i="5"/>
  <c r="P1740" i="5"/>
  <c r="K1740" i="5"/>
  <c r="F1740" i="5"/>
  <c r="O1863" i="5"/>
  <c r="P1863" i="5"/>
  <c r="K1863" i="5"/>
  <c r="F1863" i="5"/>
  <c r="O1983" i="5"/>
  <c r="P1983" i="5"/>
  <c r="K1983" i="5"/>
  <c r="F1983" i="5"/>
  <c r="O1026" i="5"/>
  <c r="P1026" i="5"/>
  <c r="K1026" i="5"/>
  <c r="F1026" i="5"/>
  <c r="O1041" i="5"/>
  <c r="P1041" i="5"/>
  <c r="K1041" i="5"/>
  <c r="F1041" i="5"/>
  <c r="O1056" i="5"/>
  <c r="P1056" i="5"/>
  <c r="K1056" i="5"/>
  <c r="F1056" i="5"/>
  <c r="O1075" i="5"/>
  <c r="P1075" i="5"/>
  <c r="K1075" i="5"/>
  <c r="F1075" i="5"/>
  <c r="O1090" i="5"/>
  <c r="P1090" i="5"/>
  <c r="K1090" i="5"/>
  <c r="F1090" i="5"/>
  <c r="O1105" i="5"/>
  <c r="P1105" i="5"/>
  <c r="K1105" i="5"/>
  <c r="F1105" i="5"/>
  <c r="O1120" i="5"/>
  <c r="P1120" i="5"/>
  <c r="K1120" i="5"/>
  <c r="F1120" i="5"/>
  <c r="O1139" i="5"/>
  <c r="P1139" i="5"/>
  <c r="K1139" i="5"/>
  <c r="F1139" i="5"/>
  <c r="O1154" i="5"/>
  <c r="P1154" i="5"/>
  <c r="K1154" i="5"/>
  <c r="F1154" i="5"/>
  <c r="O1169" i="5"/>
  <c r="P1169" i="5"/>
  <c r="K1169" i="5"/>
  <c r="F1169" i="5"/>
  <c r="O1184" i="5"/>
  <c r="P1184" i="5"/>
  <c r="K1184" i="5"/>
  <c r="F1184" i="5"/>
  <c r="O1203" i="5"/>
  <c r="P1203" i="5"/>
  <c r="K1203" i="5"/>
  <c r="F1203" i="5"/>
  <c r="O1218" i="5"/>
  <c r="P1218" i="5"/>
  <c r="K1218" i="5"/>
  <c r="F1218" i="5"/>
  <c r="O1233" i="5"/>
  <c r="P1233" i="5"/>
  <c r="K1233" i="5"/>
  <c r="F1233" i="5"/>
  <c r="O1248" i="5"/>
  <c r="P1248" i="5"/>
  <c r="K1248" i="5"/>
  <c r="F1248" i="5"/>
  <c r="O1267" i="5"/>
  <c r="P1267" i="5"/>
  <c r="K1267" i="5"/>
  <c r="F1267" i="5"/>
  <c r="O1282" i="5"/>
  <c r="P1282" i="5"/>
  <c r="K1282" i="5"/>
  <c r="F1282" i="5"/>
  <c r="O1298" i="5"/>
  <c r="P1298" i="5"/>
  <c r="K1298" i="5"/>
  <c r="F1298" i="5"/>
  <c r="O1312" i="5"/>
  <c r="P1312" i="5"/>
  <c r="K1312" i="5"/>
  <c r="F1312" i="5"/>
  <c r="O1328" i="5"/>
  <c r="P1328" i="5"/>
  <c r="K1328" i="5"/>
  <c r="F1328" i="5"/>
  <c r="O1346" i="5"/>
  <c r="P1346" i="5"/>
  <c r="K1346" i="5"/>
  <c r="F1346" i="5"/>
  <c r="O1362" i="5"/>
  <c r="P1362" i="5"/>
  <c r="K1362" i="5"/>
  <c r="F1362" i="5"/>
  <c r="O1376" i="5"/>
  <c r="P1376" i="5"/>
  <c r="K1376" i="5"/>
  <c r="F1376" i="5"/>
  <c r="O1392" i="5"/>
  <c r="P1392" i="5"/>
  <c r="K1392" i="5"/>
  <c r="F1392" i="5"/>
  <c r="O1407" i="5"/>
  <c r="P1407" i="5"/>
  <c r="K1407" i="5"/>
  <c r="F1407" i="5"/>
  <c r="O1426" i="5"/>
  <c r="P1426" i="5"/>
  <c r="K1426" i="5"/>
  <c r="F1426" i="5"/>
  <c r="O1442" i="5"/>
  <c r="P1442" i="5"/>
  <c r="K1442" i="5"/>
  <c r="F1442" i="5"/>
  <c r="O1458" i="5"/>
  <c r="P1458" i="5"/>
  <c r="K1458" i="5"/>
  <c r="F1458" i="5"/>
  <c r="O1473" i="5"/>
  <c r="P1473" i="5"/>
  <c r="K1473" i="5"/>
  <c r="F1473" i="5"/>
  <c r="O1488" i="5"/>
  <c r="P1488" i="5"/>
  <c r="K1488" i="5"/>
  <c r="F1488" i="5"/>
  <c r="O1504" i="5"/>
  <c r="P1504" i="5"/>
  <c r="K1504" i="5"/>
  <c r="F1504" i="5"/>
  <c r="O1520" i="5"/>
  <c r="P1520" i="5"/>
  <c r="K1520" i="5"/>
  <c r="F1520" i="5"/>
  <c r="O1539" i="5"/>
  <c r="P1539" i="5"/>
  <c r="K1539" i="5"/>
  <c r="F1539" i="5"/>
  <c r="O1566" i="5"/>
  <c r="P1566" i="5"/>
  <c r="K1566" i="5"/>
  <c r="F1566" i="5"/>
  <c r="O1598" i="5"/>
  <c r="P1598" i="5"/>
  <c r="K1598" i="5"/>
  <c r="F1598" i="5"/>
  <c r="O1628" i="5"/>
  <c r="P1628" i="5"/>
  <c r="K1628" i="5"/>
  <c r="F1628" i="5"/>
  <c r="O1660" i="5"/>
  <c r="P1660" i="5"/>
  <c r="K1660" i="5"/>
  <c r="F1660" i="5"/>
  <c r="O1693" i="5"/>
  <c r="P1693" i="5"/>
  <c r="K1693" i="5"/>
  <c r="F1693" i="5"/>
  <c r="O1748" i="5"/>
  <c r="P1748" i="5"/>
  <c r="K1748" i="5"/>
  <c r="F1748" i="5"/>
  <c r="O1871" i="5"/>
  <c r="P1871" i="5"/>
  <c r="K1871" i="5"/>
  <c r="F1871" i="5"/>
  <c r="O1991" i="5"/>
  <c r="P1991" i="5"/>
  <c r="K1991" i="5"/>
  <c r="F1991" i="5"/>
  <c r="O1065" i="5"/>
  <c r="P1065" i="5"/>
  <c r="K1065" i="5"/>
  <c r="F1065" i="5"/>
  <c r="O1083" i="5"/>
  <c r="P1083" i="5"/>
  <c r="K1083" i="5"/>
  <c r="F1083" i="5"/>
  <c r="O1099" i="5"/>
  <c r="P1099" i="5"/>
  <c r="K1099" i="5"/>
  <c r="F1099" i="5"/>
  <c r="O1113" i="5"/>
  <c r="P1113" i="5"/>
  <c r="K1113" i="5"/>
  <c r="F1113" i="5"/>
  <c r="O1129" i="5"/>
  <c r="P1129" i="5"/>
  <c r="K1129" i="5"/>
  <c r="F1129" i="5"/>
  <c r="O1147" i="5"/>
  <c r="P1147" i="5"/>
  <c r="K1147" i="5"/>
  <c r="F1147" i="5"/>
  <c r="O1163" i="5"/>
  <c r="P1163" i="5"/>
  <c r="K1163" i="5"/>
  <c r="F1163" i="5"/>
  <c r="O1177" i="5"/>
  <c r="P1177" i="5"/>
  <c r="K1177" i="5"/>
  <c r="F1177" i="5"/>
  <c r="O1193" i="5"/>
  <c r="P1193" i="5"/>
  <c r="K1193" i="5"/>
  <c r="F1193" i="5"/>
  <c r="O1211" i="5"/>
  <c r="P1211" i="5"/>
  <c r="K1211" i="5"/>
  <c r="F1211" i="5"/>
  <c r="O1227" i="5"/>
  <c r="P1227" i="5"/>
  <c r="K1227" i="5"/>
  <c r="F1227" i="5"/>
  <c r="O1241" i="5"/>
  <c r="P1241" i="5"/>
  <c r="K1241" i="5"/>
  <c r="F1241" i="5"/>
  <c r="O1257" i="5"/>
  <c r="P1257" i="5"/>
  <c r="K1257" i="5"/>
  <c r="F1257" i="5"/>
  <c r="O1275" i="5"/>
  <c r="P1275" i="5"/>
  <c r="K1275" i="5"/>
  <c r="F1275" i="5"/>
  <c r="O1291" i="5"/>
  <c r="P1291" i="5"/>
  <c r="K1291" i="5"/>
  <c r="F1291" i="5"/>
  <c r="O1306" i="5"/>
  <c r="P1306" i="5"/>
  <c r="K1306" i="5"/>
  <c r="F1306" i="5"/>
  <c r="O1321" i="5"/>
  <c r="P1321" i="5"/>
  <c r="K1321" i="5"/>
  <c r="F1321" i="5"/>
  <c r="O1336" i="5"/>
  <c r="P1336" i="5"/>
  <c r="K1336" i="5"/>
  <c r="F1336" i="5"/>
  <c r="O1355" i="5"/>
  <c r="P1355" i="5"/>
  <c r="K1355" i="5"/>
  <c r="F1355" i="5"/>
  <c r="O1370" i="5"/>
  <c r="P1370" i="5"/>
  <c r="K1370" i="5"/>
  <c r="F1370" i="5"/>
  <c r="O1385" i="5"/>
  <c r="P1385" i="5"/>
  <c r="K1385" i="5"/>
  <c r="F1385" i="5"/>
  <c r="O1401" i="5"/>
  <c r="P1401" i="5"/>
  <c r="K1401" i="5"/>
  <c r="F1401" i="5"/>
  <c r="O1416" i="5"/>
  <c r="P1416" i="5"/>
  <c r="K1416" i="5"/>
  <c r="F1416" i="5"/>
  <c r="O1431" i="5"/>
  <c r="P1431" i="5"/>
  <c r="K1431" i="5"/>
  <c r="F1431" i="5"/>
  <c r="O1447" i="5"/>
  <c r="P1447" i="5"/>
  <c r="K1447" i="5"/>
  <c r="F1447" i="5"/>
  <c r="O1463" i="5"/>
  <c r="P1463" i="5"/>
  <c r="K1463" i="5"/>
  <c r="F1463" i="5"/>
  <c r="O1482" i="5"/>
  <c r="P1482" i="5"/>
  <c r="K1482" i="5"/>
  <c r="F1482" i="5"/>
  <c r="O1497" i="5"/>
  <c r="P1497" i="5"/>
  <c r="K1497" i="5"/>
  <c r="F1497" i="5"/>
  <c r="O1513" i="5"/>
  <c r="P1513" i="5"/>
  <c r="K1513" i="5"/>
  <c r="F1513" i="5"/>
  <c r="O1530" i="5"/>
  <c r="P1530" i="5"/>
  <c r="K1530" i="5"/>
  <c r="F1530" i="5"/>
  <c r="O1553" i="5"/>
  <c r="P1553" i="5"/>
  <c r="K1553" i="5"/>
  <c r="F1553" i="5"/>
  <c r="O1585" i="5"/>
  <c r="P1585" i="5"/>
  <c r="K1585" i="5"/>
  <c r="F1585" i="5"/>
  <c r="O1616" i="5"/>
  <c r="P1616" i="5"/>
  <c r="K1616" i="5"/>
  <c r="F1616" i="5"/>
  <c r="O1647" i="5"/>
  <c r="P1647" i="5"/>
  <c r="K1647" i="5"/>
  <c r="F1647" i="5"/>
  <c r="O1678" i="5"/>
  <c r="P1678" i="5"/>
  <c r="K1678" i="5"/>
  <c r="F1678" i="5"/>
  <c r="O1729" i="5"/>
  <c r="P1729" i="5"/>
  <c r="K1729" i="5"/>
  <c r="F1729" i="5"/>
  <c r="O1848" i="5"/>
  <c r="P1848" i="5"/>
  <c r="K1848" i="5"/>
  <c r="F1848" i="5"/>
  <c r="O1967" i="5"/>
  <c r="P1967" i="5"/>
  <c r="K1967" i="5"/>
  <c r="F1967" i="5"/>
  <c r="O1555" i="5"/>
  <c r="P1555" i="5"/>
  <c r="K1555" i="5"/>
  <c r="F1555" i="5"/>
  <c r="O1571" i="5"/>
  <c r="P1571" i="5"/>
  <c r="K1571" i="5"/>
  <c r="F1571" i="5"/>
  <c r="O1587" i="5"/>
  <c r="P1587" i="5"/>
  <c r="K1587" i="5"/>
  <c r="F1587" i="5"/>
  <c r="O1603" i="5"/>
  <c r="P1603" i="5"/>
  <c r="K1603" i="5"/>
  <c r="F1603" i="5"/>
  <c r="O1622" i="5"/>
  <c r="P1622" i="5"/>
  <c r="K1622" i="5"/>
  <c r="F1622" i="5"/>
  <c r="O1637" i="5"/>
  <c r="P1637" i="5"/>
  <c r="K1637" i="5"/>
  <c r="F1637" i="5"/>
  <c r="O1653" i="5"/>
  <c r="P1653" i="5"/>
  <c r="K1653" i="5"/>
  <c r="F1653" i="5"/>
  <c r="O1669" i="5"/>
  <c r="P1669" i="5"/>
  <c r="K1669" i="5"/>
  <c r="F1669" i="5"/>
  <c r="O1684" i="5"/>
  <c r="P1684" i="5"/>
  <c r="K1684" i="5"/>
  <c r="F1684" i="5"/>
  <c r="O1705" i="5"/>
  <c r="P1705" i="5"/>
  <c r="K1705" i="5"/>
  <c r="F1705" i="5"/>
  <c r="O1725" i="5"/>
  <c r="P1725" i="5"/>
  <c r="K1725" i="5"/>
  <c r="F1725" i="5"/>
  <c r="O1757" i="5"/>
  <c r="P1757" i="5"/>
  <c r="K1757" i="5"/>
  <c r="F1757" i="5"/>
  <c r="O1787" i="5"/>
  <c r="P1787" i="5"/>
  <c r="K1787" i="5"/>
  <c r="F1787" i="5"/>
  <c r="O1817" i="5"/>
  <c r="P1817" i="5"/>
  <c r="K1817" i="5"/>
  <c r="F1817" i="5"/>
  <c r="O1849" i="5"/>
  <c r="P1849" i="5"/>
  <c r="K1849" i="5"/>
  <c r="F1849" i="5"/>
  <c r="O1893" i="5"/>
  <c r="P1893" i="5"/>
  <c r="K1893" i="5"/>
  <c r="F1893" i="5"/>
  <c r="O1922" i="5"/>
  <c r="P1922" i="5"/>
  <c r="K1922" i="5"/>
  <c r="F1922" i="5"/>
  <c r="O1952" i="5"/>
  <c r="P1952" i="5"/>
  <c r="K1952" i="5"/>
  <c r="F1952" i="5"/>
  <c r="O1984" i="5"/>
  <c r="P1984" i="5"/>
  <c r="K1984" i="5"/>
  <c r="F1984" i="5"/>
  <c r="O1533" i="5"/>
  <c r="P1533" i="5"/>
  <c r="K1533" i="5"/>
  <c r="F1533" i="5"/>
  <c r="O1548" i="5"/>
  <c r="P1548" i="5"/>
  <c r="K1548" i="5"/>
  <c r="F1548" i="5"/>
  <c r="O1564" i="5"/>
  <c r="P1564" i="5"/>
  <c r="K1564" i="5"/>
  <c r="F1564" i="5"/>
  <c r="O1580" i="5"/>
  <c r="P1580" i="5"/>
  <c r="K1580" i="5"/>
  <c r="F1580" i="5"/>
  <c r="O1596" i="5"/>
  <c r="P1596" i="5"/>
  <c r="K1596" i="5"/>
  <c r="F1596" i="5"/>
  <c r="O1611" i="5"/>
  <c r="P1611" i="5"/>
  <c r="K1611" i="5"/>
  <c r="F1611" i="5"/>
  <c r="O1630" i="5"/>
  <c r="P1630" i="5"/>
  <c r="K1630" i="5"/>
  <c r="F1630" i="5"/>
  <c r="O1646" i="5"/>
  <c r="P1646" i="5"/>
  <c r="K1646" i="5"/>
  <c r="F1646" i="5"/>
  <c r="O1662" i="5"/>
  <c r="P1662" i="5"/>
  <c r="K1662" i="5"/>
  <c r="F1662" i="5"/>
  <c r="O1677" i="5"/>
  <c r="P1677" i="5"/>
  <c r="K1677" i="5"/>
  <c r="F1677" i="5"/>
  <c r="O1701" i="5"/>
  <c r="P1701" i="5"/>
  <c r="K1701" i="5"/>
  <c r="F1701" i="5"/>
  <c r="O1721" i="5"/>
  <c r="P1721" i="5"/>
  <c r="K1721" i="5"/>
  <c r="F1721" i="5"/>
  <c r="O1752" i="5"/>
  <c r="P1752" i="5"/>
  <c r="K1752" i="5"/>
  <c r="F1752" i="5"/>
  <c r="O1782" i="5"/>
  <c r="P1782" i="5"/>
  <c r="K1782" i="5"/>
  <c r="F1782" i="5"/>
  <c r="O1820" i="5"/>
  <c r="P1820" i="5"/>
  <c r="K1820" i="5"/>
  <c r="F1820" i="5"/>
  <c r="O1852" i="5"/>
  <c r="P1852" i="5"/>
  <c r="K1852" i="5"/>
  <c r="F1852" i="5"/>
  <c r="O1881" i="5"/>
  <c r="P1881" i="5"/>
  <c r="K1881" i="5"/>
  <c r="F1881" i="5"/>
  <c r="O1925" i="5"/>
  <c r="P1925" i="5"/>
  <c r="K1925" i="5"/>
  <c r="F1925" i="5"/>
  <c r="O1955" i="5"/>
  <c r="P1955" i="5"/>
  <c r="K1955" i="5"/>
  <c r="F1955" i="5"/>
  <c r="O1987" i="5"/>
  <c r="P1987" i="5"/>
  <c r="K1987" i="5"/>
  <c r="F1987" i="5"/>
  <c r="O1745" i="5"/>
  <c r="P1745" i="5"/>
  <c r="K1745" i="5"/>
  <c r="F1745" i="5"/>
  <c r="O1775" i="5"/>
  <c r="P1775" i="5"/>
  <c r="K1775" i="5"/>
  <c r="F1775" i="5"/>
  <c r="O1806" i="5"/>
  <c r="P1806" i="5"/>
  <c r="K1806" i="5"/>
  <c r="F1806" i="5"/>
  <c r="O1845" i="5"/>
  <c r="P1845" i="5"/>
  <c r="K1845" i="5"/>
  <c r="F1845" i="5"/>
  <c r="O1875" i="5"/>
  <c r="P1875" i="5"/>
  <c r="K1875" i="5"/>
  <c r="F1875" i="5"/>
  <c r="O1911" i="5"/>
  <c r="P1911" i="5"/>
  <c r="K1911" i="5"/>
  <c r="F1911" i="5"/>
  <c r="O1940" i="5"/>
  <c r="P1940" i="5"/>
  <c r="K1940" i="5"/>
  <c r="F1940" i="5"/>
  <c r="O1972" i="5"/>
  <c r="P1972" i="5"/>
  <c r="K1972" i="5"/>
  <c r="F1972" i="5"/>
  <c r="O2004" i="5"/>
  <c r="P2004" i="5"/>
  <c r="K2004" i="5"/>
  <c r="F2004" i="5"/>
  <c r="O1738" i="5"/>
  <c r="P1738" i="5"/>
  <c r="K1738" i="5"/>
  <c r="F1738" i="5"/>
  <c r="O1754" i="5"/>
  <c r="P1754" i="5"/>
  <c r="K1754" i="5"/>
  <c r="F1754" i="5"/>
  <c r="O1772" i="5"/>
  <c r="P1772" i="5"/>
  <c r="K1772" i="5"/>
  <c r="F1772" i="5"/>
  <c r="O1788" i="5"/>
  <c r="P1788" i="5"/>
  <c r="K1788" i="5"/>
  <c r="F1788" i="5"/>
  <c r="O1803" i="5"/>
  <c r="P1803" i="5"/>
  <c r="K1803" i="5"/>
  <c r="F1803" i="5"/>
  <c r="O1818" i="5"/>
  <c r="P1818" i="5"/>
  <c r="K1818" i="5"/>
  <c r="F1818" i="5"/>
  <c r="O1834" i="5"/>
  <c r="P1834" i="5"/>
  <c r="K1834" i="5"/>
  <c r="F1834" i="5"/>
  <c r="O1850" i="5"/>
  <c r="P1850" i="5"/>
  <c r="K1850" i="5"/>
  <c r="F1850" i="5"/>
  <c r="O1865" i="5"/>
  <c r="P1865" i="5"/>
  <c r="K1865" i="5"/>
  <c r="F1865" i="5"/>
  <c r="O1883" i="5"/>
  <c r="P1883" i="5"/>
  <c r="K1883" i="5"/>
  <c r="F1883" i="5"/>
  <c r="O1897" i="5"/>
  <c r="P1897" i="5"/>
  <c r="K1897" i="5"/>
  <c r="F1897" i="5"/>
  <c r="O1912" i="5"/>
  <c r="P1912" i="5"/>
  <c r="K1912" i="5"/>
  <c r="F1912" i="5"/>
  <c r="O1927" i="5"/>
  <c r="P1927" i="5"/>
  <c r="K1927" i="5"/>
  <c r="F1927" i="5"/>
  <c r="O1945" i="5"/>
  <c r="P1945" i="5"/>
  <c r="K1945" i="5"/>
  <c r="F1945" i="5"/>
  <c r="O1961" i="5"/>
  <c r="P1961" i="5"/>
  <c r="K1961" i="5"/>
  <c r="F1961" i="5"/>
  <c r="O1977" i="5"/>
  <c r="P1977" i="5"/>
  <c r="K1977" i="5"/>
  <c r="F1977" i="5"/>
  <c r="O1993" i="5"/>
  <c r="P1993" i="5"/>
  <c r="K1993" i="5"/>
  <c r="F1993" i="5"/>
  <c r="O1685" i="5"/>
  <c r="P1685" i="5"/>
  <c r="K1685" i="5"/>
  <c r="F1685" i="5"/>
  <c r="O1700" i="5"/>
  <c r="P1700" i="5"/>
  <c r="K1700" i="5"/>
  <c r="F1700" i="5"/>
  <c r="O1716" i="5"/>
  <c r="P1716" i="5"/>
  <c r="K1716" i="5"/>
  <c r="F1716" i="5"/>
  <c r="O1731" i="5"/>
  <c r="P1731" i="5"/>
  <c r="K1731" i="5"/>
  <c r="F1731" i="5"/>
  <c r="O1747" i="5"/>
  <c r="P1747" i="5"/>
  <c r="K1747" i="5"/>
  <c r="F1747" i="5"/>
  <c r="O1762" i="5"/>
  <c r="P1762" i="5"/>
  <c r="K1762" i="5"/>
  <c r="F1762" i="5"/>
  <c r="O1781" i="5"/>
  <c r="P1781" i="5"/>
  <c r="K1781" i="5"/>
  <c r="F1781" i="5"/>
  <c r="O1797" i="5"/>
  <c r="P1797" i="5"/>
  <c r="K1797" i="5"/>
  <c r="F1797" i="5"/>
  <c r="O1812" i="5"/>
  <c r="P1812" i="5"/>
  <c r="K1812" i="5"/>
  <c r="F1812" i="5"/>
  <c r="O1827" i="5"/>
  <c r="P1827" i="5"/>
  <c r="K1827" i="5"/>
  <c r="F1827" i="5"/>
  <c r="O1843" i="5"/>
  <c r="P1843" i="5"/>
  <c r="K1843" i="5"/>
  <c r="F1843" i="5"/>
  <c r="O1858" i="5"/>
  <c r="P1858" i="5"/>
  <c r="K1858" i="5"/>
  <c r="F1858" i="5"/>
  <c r="O1873" i="5"/>
  <c r="P1873" i="5"/>
  <c r="K1873" i="5"/>
  <c r="F1873" i="5"/>
  <c r="O1888" i="5"/>
  <c r="P1888" i="5"/>
  <c r="K1888" i="5"/>
  <c r="F1888" i="5"/>
  <c r="O1902" i="5"/>
  <c r="P1902" i="5"/>
  <c r="K1902" i="5"/>
  <c r="F1902" i="5"/>
  <c r="O1920" i="5"/>
  <c r="P1920" i="5"/>
  <c r="K1920" i="5"/>
  <c r="F1920" i="5"/>
  <c r="O1935" i="5"/>
  <c r="P1935" i="5"/>
  <c r="K1935" i="5"/>
  <c r="F1935" i="5"/>
  <c r="O1954" i="5"/>
  <c r="P1954" i="5"/>
  <c r="K1954" i="5"/>
  <c r="F1954" i="5"/>
  <c r="O1970" i="5"/>
  <c r="P1970" i="5"/>
  <c r="K1970" i="5"/>
  <c r="F1970" i="5"/>
  <c r="O1986" i="5"/>
  <c r="P1986" i="5"/>
  <c r="K1986" i="5"/>
  <c r="F1986" i="5"/>
  <c r="O2002" i="5"/>
  <c r="P2002" i="5"/>
  <c r="K2002" i="5"/>
  <c r="F2002" i="5"/>
  <c r="O1228" i="5"/>
  <c r="P1228" i="5"/>
  <c r="K1228" i="5"/>
  <c r="F1228" i="5"/>
  <c r="O1266" i="5"/>
  <c r="P1266" i="5"/>
  <c r="K1266" i="5"/>
  <c r="F1266" i="5"/>
  <c r="O1297" i="5"/>
  <c r="P1297" i="5"/>
  <c r="K1297" i="5"/>
  <c r="F1297" i="5"/>
  <c r="O1327" i="5"/>
  <c r="P1327" i="5"/>
  <c r="K1327" i="5"/>
  <c r="F1327" i="5"/>
  <c r="O1357" i="5"/>
  <c r="P1357" i="5"/>
  <c r="K1357" i="5"/>
  <c r="F1357" i="5"/>
  <c r="O1395" i="5"/>
  <c r="P1395" i="5"/>
  <c r="K1395" i="5"/>
  <c r="F1395" i="5"/>
  <c r="O1433" i="5"/>
  <c r="P1433" i="5"/>
  <c r="K1433" i="5"/>
  <c r="F1433" i="5"/>
  <c r="O1465" i="5"/>
  <c r="P1465" i="5"/>
  <c r="K1465" i="5"/>
  <c r="F1465" i="5"/>
  <c r="O1495" i="5"/>
  <c r="P1495" i="5"/>
  <c r="K1495" i="5"/>
  <c r="F1495" i="5"/>
  <c r="O1527" i="5"/>
  <c r="P1527" i="5"/>
  <c r="K1527" i="5"/>
  <c r="F1527" i="5"/>
  <c r="O1581" i="5"/>
  <c r="P1581" i="5"/>
  <c r="K1581" i="5"/>
  <c r="F1581" i="5"/>
  <c r="O1709" i="5"/>
  <c r="P1709" i="5"/>
  <c r="K1709" i="5"/>
  <c r="F1709" i="5"/>
  <c r="O627" i="5"/>
  <c r="P627" i="5"/>
  <c r="K627" i="5"/>
  <c r="F627" i="5"/>
  <c r="O646" i="5"/>
  <c r="P646" i="5"/>
  <c r="K646" i="5"/>
  <c r="F646" i="5"/>
  <c r="O661" i="5"/>
  <c r="P661" i="5"/>
  <c r="K661" i="5"/>
  <c r="F661" i="5"/>
  <c r="O676" i="5"/>
  <c r="P676" i="5"/>
  <c r="K676" i="5"/>
  <c r="F676" i="5"/>
  <c r="O691" i="5"/>
  <c r="P691" i="5"/>
  <c r="K691" i="5"/>
  <c r="F691" i="5"/>
  <c r="O710" i="5"/>
  <c r="P710" i="5"/>
  <c r="K710" i="5"/>
  <c r="F710" i="5"/>
  <c r="O725" i="5"/>
  <c r="P725" i="5"/>
  <c r="K725" i="5"/>
  <c r="F725" i="5"/>
  <c r="O740" i="5"/>
  <c r="P740" i="5"/>
  <c r="K740" i="5"/>
  <c r="F740" i="5"/>
  <c r="O755" i="5"/>
  <c r="P755" i="5"/>
  <c r="K755" i="5"/>
  <c r="F755" i="5"/>
  <c r="O774" i="5"/>
  <c r="P774" i="5"/>
  <c r="K774" i="5"/>
  <c r="F774" i="5"/>
  <c r="O789" i="5"/>
  <c r="P789" i="5"/>
  <c r="K789" i="5"/>
  <c r="F789" i="5"/>
  <c r="O804" i="5"/>
  <c r="P804" i="5"/>
  <c r="K804" i="5"/>
  <c r="F804" i="5"/>
  <c r="O819" i="5"/>
  <c r="P819" i="5"/>
  <c r="K819" i="5"/>
  <c r="F819" i="5"/>
  <c r="O838" i="5"/>
  <c r="P838" i="5"/>
  <c r="K838" i="5"/>
  <c r="F838" i="5"/>
  <c r="O853" i="5"/>
  <c r="P853" i="5"/>
  <c r="K853" i="5"/>
  <c r="F853" i="5"/>
  <c r="O868" i="5"/>
  <c r="P868" i="5"/>
  <c r="K868" i="5"/>
  <c r="F868" i="5"/>
  <c r="O883" i="5"/>
  <c r="P883" i="5"/>
  <c r="K883" i="5"/>
  <c r="F883" i="5"/>
  <c r="O902" i="5"/>
  <c r="P902" i="5"/>
  <c r="K902" i="5"/>
  <c r="F902" i="5"/>
  <c r="O917" i="5"/>
  <c r="P917" i="5"/>
  <c r="K917" i="5"/>
  <c r="F917" i="5"/>
  <c r="O932" i="5"/>
  <c r="P932" i="5"/>
  <c r="K932" i="5"/>
  <c r="F932" i="5"/>
  <c r="O947" i="5"/>
  <c r="P947" i="5"/>
  <c r="K947" i="5"/>
  <c r="F947" i="5"/>
  <c r="O966" i="5"/>
  <c r="P966" i="5"/>
  <c r="K966" i="5"/>
  <c r="F966" i="5"/>
  <c r="O981" i="5"/>
  <c r="P981" i="5"/>
  <c r="K981" i="5"/>
  <c r="F981" i="5"/>
  <c r="O996" i="5"/>
  <c r="P996" i="5"/>
  <c r="K996" i="5"/>
  <c r="F996" i="5"/>
  <c r="O1015" i="5"/>
  <c r="P1015" i="5"/>
  <c r="K1015" i="5"/>
  <c r="F1015" i="5"/>
  <c r="O1040" i="5"/>
  <c r="P1040" i="5"/>
  <c r="K1040" i="5"/>
  <c r="F1040" i="5"/>
  <c r="O1066" i="5"/>
  <c r="P1066" i="5"/>
  <c r="K1066" i="5"/>
  <c r="F1066" i="5"/>
  <c r="O1096" i="5"/>
  <c r="P1096" i="5"/>
  <c r="K1096" i="5"/>
  <c r="F1096" i="5"/>
  <c r="O1126" i="5"/>
  <c r="P1126" i="5"/>
  <c r="K1126" i="5"/>
  <c r="F1126" i="5"/>
  <c r="O1156" i="5"/>
  <c r="P1156" i="5"/>
  <c r="K1156" i="5"/>
  <c r="F1156" i="5"/>
  <c r="O1194" i="5"/>
  <c r="P1194" i="5"/>
  <c r="K1194" i="5"/>
  <c r="F1194" i="5"/>
  <c r="O1224" i="5"/>
  <c r="P1224" i="5"/>
  <c r="K1224" i="5"/>
  <c r="F1224" i="5"/>
  <c r="O1254" i="5"/>
  <c r="P1254" i="5"/>
  <c r="K1254" i="5"/>
  <c r="F1254" i="5"/>
  <c r="O1284" i="5"/>
  <c r="P1284" i="5"/>
  <c r="K1284" i="5"/>
  <c r="F1284" i="5"/>
  <c r="O1322" i="5"/>
  <c r="P1322" i="5"/>
  <c r="K1322" i="5"/>
  <c r="F1322" i="5"/>
  <c r="O1352" i="5"/>
  <c r="P1352" i="5"/>
  <c r="K1352" i="5"/>
  <c r="F1352" i="5"/>
  <c r="O1382" i="5"/>
  <c r="P1382" i="5"/>
  <c r="K1382" i="5"/>
  <c r="F1382" i="5"/>
  <c r="O1413" i="5"/>
  <c r="P1413" i="5"/>
  <c r="K1413" i="5"/>
  <c r="F1413" i="5"/>
  <c r="O1444" i="5"/>
  <c r="P1444" i="5"/>
  <c r="K1444" i="5"/>
  <c r="F1444" i="5"/>
  <c r="O1475" i="5"/>
  <c r="P1475" i="5"/>
  <c r="K1475" i="5"/>
  <c r="F1475" i="5"/>
  <c r="O1514" i="5"/>
  <c r="P1514" i="5"/>
  <c r="K1514" i="5"/>
  <c r="F1514" i="5"/>
  <c r="O1554" i="5"/>
  <c r="P1554" i="5"/>
  <c r="K1554" i="5"/>
  <c r="F1554" i="5"/>
  <c r="O1648" i="5"/>
  <c r="P1648" i="5"/>
  <c r="K1648" i="5"/>
  <c r="F1648" i="5"/>
  <c r="O1943" i="5"/>
  <c r="P1943" i="5"/>
  <c r="K1943" i="5"/>
  <c r="F1943" i="5"/>
  <c r="O805" i="5"/>
  <c r="P805" i="5"/>
  <c r="K805" i="5"/>
  <c r="F805" i="5"/>
  <c r="O820" i="5"/>
  <c r="P820" i="5"/>
  <c r="K820" i="5"/>
  <c r="F820" i="5"/>
  <c r="O835" i="5"/>
  <c r="P835" i="5"/>
  <c r="K835" i="5"/>
  <c r="F835" i="5"/>
  <c r="O854" i="5"/>
  <c r="P854" i="5"/>
  <c r="K854" i="5"/>
  <c r="F854" i="5"/>
  <c r="O869" i="5"/>
  <c r="P869" i="5"/>
  <c r="K869" i="5"/>
  <c r="F869" i="5"/>
  <c r="O884" i="5"/>
  <c r="P884" i="5"/>
  <c r="K884" i="5"/>
  <c r="F884" i="5"/>
  <c r="O899" i="5"/>
  <c r="P899" i="5"/>
  <c r="K899" i="5"/>
  <c r="F899" i="5"/>
  <c r="O918" i="5"/>
  <c r="P918" i="5"/>
  <c r="K918" i="5"/>
  <c r="F918" i="5"/>
  <c r="O933" i="5"/>
  <c r="P933" i="5"/>
  <c r="K933" i="5"/>
  <c r="F933" i="5"/>
  <c r="O948" i="5"/>
  <c r="P948" i="5"/>
  <c r="K948" i="5"/>
  <c r="F948" i="5"/>
  <c r="O963" i="5"/>
  <c r="P963" i="5"/>
  <c r="K963" i="5"/>
  <c r="F963" i="5"/>
  <c r="O982" i="5"/>
  <c r="P982" i="5"/>
  <c r="K982" i="5"/>
  <c r="F982" i="5"/>
  <c r="O997" i="5"/>
  <c r="P997" i="5"/>
  <c r="K997" i="5"/>
  <c r="F997" i="5"/>
  <c r="O1016" i="5"/>
  <c r="P1016" i="5"/>
  <c r="K1016" i="5"/>
  <c r="F1016" i="5"/>
  <c r="O1036" i="5"/>
  <c r="P1036" i="5"/>
  <c r="K1036" i="5"/>
  <c r="F1036" i="5"/>
  <c r="O1059" i="5"/>
  <c r="P1059" i="5"/>
  <c r="K1059" i="5"/>
  <c r="F1059" i="5"/>
  <c r="P1089" i="5"/>
  <c r="O1089" i="5"/>
  <c r="K1089" i="5"/>
  <c r="F1089" i="5"/>
  <c r="O1119" i="5"/>
  <c r="P1119" i="5"/>
  <c r="K1119" i="5"/>
  <c r="F1119" i="5"/>
  <c r="O1149" i="5"/>
  <c r="P1149" i="5"/>
  <c r="K1149" i="5"/>
  <c r="F1149" i="5"/>
  <c r="O1187" i="5"/>
  <c r="P1187" i="5"/>
  <c r="K1187" i="5"/>
  <c r="F1187" i="5"/>
  <c r="P1217" i="5"/>
  <c r="O1217" i="5"/>
  <c r="K1217" i="5"/>
  <c r="F1217" i="5"/>
  <c r="O1247" i="5"/>
  <c r="P1247" i="5"/>
  <c r="K1247" i="5"/>
  <c r="F1247" i="5"/>
  <c r="O1277" i="5"/>
  <c r="P1277" i="5"/>
  <c r="K1277" i="5"/>
  <c r="F1277" i="5"/>
  <c r="O1315" i="5"/>
  <c r="P1315" i="5"/>
  <c r="K1315" i="5"/>
  <c r="F1315" i="5"/>
  <c r="P1345" i="5"/>
  <c r="O1345" i="5"/>
  <c r="K1345" i="5"/>
  <c r="F1345" i="5"/>
  <c r="O1375" i="5"/>
  <c r="P1375" i="5"/>
  <c r="K1375" i="5"/>
  <c r="F1375" i="5"/>
  <c r="O1406" i="5"/>
  <c r="P1406" i="5"/>
  <c r="K1406" i="5"/>
  <c r="F1406" i="5"/>
  <c r="O1437" i="5"/>
  <c r="P1437" i="5"/>
  <c r="K1437" i="5"/>
  <c r="F1437" i="5"/>
  <c r="O1468" i="5"/>
  <c r="P1468" i="5"/>
  <c r="K1468" i="5"/>
  <c r="F1468" i="5"/>
  <c r="O1499" i="5"/>
  <c r="P1499" i="5"/>
  <c r="K1499" i="5"/>
  <c r="F1499" i="5"/>
  <c r="O1532" i="5"/>
  <c r="P1532" i="5"/>
  <c r="K1532" i="5"/>
  <c r="F1532" i="5"/>
  <c r="O1594" i="5"/>
  <c r="P1594" i="5"/>
  <c r="K1594" i="5"/>
  <c r="F1594" i="5"/>
  <c r="O1732" i="5"/>
  <c r="P1732" i="5"/>
  <c r="K1732" i="5"/>
  <c r="F1732" i="5"/>
  <c r="O1597" i="5"/>
  <c r="P1597" i="5"/>
  <c r="K1597" i="5"/>
  <c r="F1597" i="5"/>
  <c r="O1627" i="5"/>
  <c r="P1627" i="5"/>
  <c r="K1627" i="5"/>
  <c r="F1627" i="5"/>
  <c r="O1659" i="5"/>
  <c r="P1659" i="5"/>
  <c r="K1659" i="5"/>
  <c r="F1659" i="5"/>
  <c r="O1702" i="5"/>
  <c r="P1702" i="5"/>
  <c r="K1702" i="5"/>
  <c r="F1702" i="5"/>
  <c r="O1770" i="5"/>
  <c r="P1770" i="5"/>
  <c r="K1770" i="5"/>
  <c r="F1770" i="5"/>
  <c r="O1892" i="5"/>
  <c r="P1892" i="5"/>
  <c r="K1892" i="5"/>
  <c r="F1892" i="5"/>
  <c r="O1014" i="5"/>
  <c r="P1014" i="5"/>
  <c r="K1014" i="5"/>
  <c r="F1014" i="5"/>
  <c r="O1030" i="5"/>
  <c r="P1030" i="5"/>
  <c r="K1030" i="5"/>
  <c r="F1030" i="5"/>
  <c r="O1044" i="5"/>
  <c r="P1044" i="5"/>
  <c r="K1044" i="5"/>
  <c r="F1044" i="5"/>
  <c r="O1060" i="5"/>
  <c r="P1060" i="5"/>
  <c r="K1060" i="5"/>
  <c r="F1060" i="5"/>
  <c r="O1078" i="5"/>
  <c r="P1078" i="5"/>
  <c r="K1078" i="5"/>
  <c r="F1078" i="5"/>
  <c r="O1094" i="5"/>
  <c r="P1094" i="5"/>
  <c r="K1094" i="5"/>
  <c r="F1094" i="5"/>
  <c r="O1108" i="5"/>
  <c r="P1108" i="5"/>
  <c r="K1108" i="5"/>
  <c r="F1108" i="5"/>
  <c r="O1124" i="5"/>
  <c r="P1124" i="5"/>
  <c r="K1124" i="5"/>
  <c r="F1124" i="5"/>
  <c r="O1142" i="5"/>
  <c r="P1142" i="5"/>
  <c r="K1142" i="5"/>
  <c r="F1142" i="5"/>
  <c r="O1158" i="5"/>
  <c r="P1158" i="5"/>
  <c r="K1158" i="5"/>
  <c r="F1158" i="5"/>
  <c r="O1172" i="5"/>
  <c r="P1172" i="5"/>
  <c r="K1172" i="5"/>
  <c r="F1172" i="5"/>
  <c r="O1188" i="5"/>
  <c r="P1188" i="5"/>
  <c r="K1188" i="5"/>
  <c r="F1188" i="5"/>
  <c r="O1206" i="5"/>
  <c r="P1206" i="5"/>
  <c r="K1206" i="5"/>
  <c r="F1206" i="5"/>
  <c r="O1222" i="5"/>
  <c r="P1222" i="5"/>
  <c r="K1222" i="5"/>
  <c r="F1222" i="5"/>
  <c r="O1236" i="5"/>
  <c r="P1236" i="5"/>
  <c r="K1236" i="5"/>
  <c r="F1236" i="5"/>
  <c r="O1252" i="5"/>
  <c r="P1252" i="5"/>
  <c r="K1252" i="5"/>
  <c r="F1252" i="5"/>
  <c r="O1270" i="5"/>
  <c r="P1270" i="5"/>
  <c r="K1270" i="5"/>
  <c r="F1270" i="5"/>
  <c r="O1286" i="5"/>
  <c r="P1286" i="5"/>
  <c r="K1286" i="5"/>
  <c r="F1286" i="5"/>
  <c r="O1301" i="5"/>
  <c r="P1301" i="5"/>
  <c r="K1301" i="5"/>
  <c r="F1301" i="5"/>
  <c r="O1316" i="5"/>
  <c r="P1316" i="5"/>
  <c r="K1316" i="5"/>
  <c r="F1316" i="5"/>
  <c r="O1335" i="5"/>
  <c r="P1335" i="5"/>
  <c r="K1335" i="5"/>
  <c r="F1335" i="5"/>
  <c r="O1350" i="5"/>
  <c r="P1350" i="5"/>
  <c r="K1350" i="5"/>
  <c r="F1350" i="5"/>
  <c r="O1365" i="5"/>
  <c r="P1365" i="5"/>
  <c r="K1365" i="5"/>
  <c r="F1365" i="5"/>
  <c r="O1380" i="5"/>
  <c r="P1380" i="5"/>
  <c r="K1380" i="5"/>
  <c r="F1380" i="5"/>
  <c r="O1396" i="5"/>
  <c r="P1396" i="5"/>
  <c r="K1396" i="5"/>
  <c r="F1396" i="5"/>
  <c r="O1411" i="5"/>
  <c r="P1411" i="5"/>
  <c r="K1411" i="5"/>
  <c r="F1411" i="5"/>
  <c r="O1430" i="5"/>
  <c r="P1430" i="5"/>
  <c r="K1430" i="5"/>
  <c r="F1430" i="5"/>
  <c r="O1446" i="5"/>
  <c r="P1446" i="5"/>
  <c r="K1446" i="5"/>
  <c r="F1446" i="5"/>
  <c r="O1462" i="5"/>
  <c r="P1462" i="5"/>
  <c r="K1462" i="5"/>
  <c r="F1462" i="5"/>
  <c r="O1477" i="5"/>
  <c r="P1477" i="5"/>
  <c r="K1477" i="5"/>
  <c r="F1477" i="5"/>
  <c r="O1492" i="5"/>
  <c r="P1492" i="5"/>
  <c r="K1492" i="5"/>
  <c r="F1492" i="5"/>
  <c r="O1508" i="5"/>
  <c r="P1508" i="5"/>
  <c r="K1508" i="5"/>
  <c r="F1508" i="5"/>
  <c r="O1524" i="5"/>
  <c r="P1524" i="5"/>
  <c r="K1524" i="5"/>
  <c r="F1524" i="5"/>
  <c r="O1544" i="5"/>
  <c r="P1544" i="5"/>
  <c r="K1544" i="5"/>
  <c r="F1544" i="5"/>
  <c r="O1574" i="5"/>
  <c r="P1574" i="5"/>
  <c r="K1574" i="5"/>
  <c r="F1574" i="5"/>
  <c r="O1606" i="5"/>
  <c r="P1606" i="5"/>
  <c r="K1606" i="5"/>
  <c r="F1606" i="5"/>
  <c r="O1636" i="5"/>
  <c r="P1636" i="5"/>
  <c r="K1636" i="5"/>
  <c r="F1636" i="5"/>
  <c r="O1668" i="5"/>
  <c r="P1668" i="5"/>
  <c r="K1668" i="5"/>
  <c r="F1668" i="5"/>
  <c r="O1703" i="5"/>
  <c r="P1703" i="5"/>
  <c r="K1703" i="5"/>
  <c r="F1703" i="5"/>
  <c r="O1778" i="5"/>
  <c r="P1778" i="5"/>
  <c r="K1778" i="5"/>
  <c r="F1778" i="5"/>
  <c r="O1899" i="5"/>
  <c r="P1899" i="5"/>
  <c r="K1899" i="5"/>
  <c r="F1899" i="5"/>
  <c r="O1053" i="5"/>
  <c r="P1053" i="5"/>
  <c r="K1053" i="5"/>
  <c r="F1053" i="5"/>
  <c r="O1068" i="5"/>
  <c r="P1068" i="5"/>
  <c r="K1068" i="5"/>
  <c r="F1068" i="5"/>
  <c r="O1087" i="5"/>
  <c r="P1087" i="5"/>
  <c r="K1087" i="5"/>
  <c r="F1087" i="5"/>
  <c r="O1102" i="5"/>
  <c r="P1102" i="5"/>
  <c r="K1102" i="5"/>
  <c r="F1102" i="5"/>
  <c r="O1117" i="5"/>
  <c r="P1117" i="5"/>
  <c r="K1117" i="5"/>
  <c r="F1117" i="5"/>
  <c r="O1132" i="5"/>
  <c r="P1132" i="5"/>
  <c r="K1132" i="5"/>
  <c r="F1132" i="5"/>
  <c r="O1151" i="5"/>
  <c r="P1151" i="5"/>
  <c r="K1151" i="5"/>
  <c r="F1151" i="5"/>
  <c r="O1166" i="5"/>
  <c r="P1166" i="5"/>
  <c r="K1166" i="5"/>
  <c r="F1166" i="5"/>
  <c r="O1181" i="5"/>
  <c r="P1181" i="5"/>
  <c r="K1181" i="5"/>
  <c r="F1181" i="5"/>
  <c r="O1196" i="5"/>
  <c r="P1196" i="5"/>
  <c r="K1196" i="5"/>
  <c r="F1196" i="5"/>
  <c r="O1215" i="5"/>
  <c r="P1215" i="5"/>
  <c r="K1215" i="5"/>
  <c r="F1215" i="5"/>
  <c r="O1230" i="5"/>
  <c r="P1230" i="5"/>
  <c r="K1230" i="5"/>
  <c r="F1230" i="5"/>
  <c r="O1245" i="5"/>
  <c r="P1245" i="5"/>
  <c r="K1245" i="5"/>
  <c r="F1245" i="5"/>
  <c r="O1260" i="5"/>
  <c r="P1260" i="5"/>
  <c r="K1260" i="5"/>
  <c r="F1260" i="5"/>
  <c r="O1279" i="5"/>
  <c r="P1279" i="5"/>
  <c r="K1279" i="5"/>
  <c r="F1279" i="5"/>
  <c r="O1295" i="5"/>
  <c r="P1295" i="5"/>
  <c r="K1295" i="5"/>
  <c r="F1295" i="5"/>
  <c r="O1309" i="5"/>
  <c r="P1309" i="5"/>
  <c r="K1309" i="5"/>
  <c r="F1309" i="5"/>
  <c r="O1325" i="5"/>
  <c r="P1325" i="5"/>
  <c r="K1325" i="5"/>
  <c r="F1325" i="5"/>
  <c r="O1343" i="5"/>
  <c r="P1343" i="5"/>
  <c r="K1343" i="5"/>
  <c r="F1343" i="5"/>
  <c r="O1359" i="5"/>
  <c r="P1359" i="5"/>
  <c r="K1359" i="5"/>
  <c r="F1359" i="5"/>
  <c r="O1373" i="5"/>
  <c r="P1373" i="5"/>
  <c r="K1373" i="5"/>
  <c r="F1373" i="5"/>
  <c r="O1389" i="5"/>
  <c r="P1389" i="5"/>
  <c r="K1389" i="5"/>
  <c r="F1389" i="5"/>
  <c r="O1404" i="5"/>
  <c r="P1404" i="5"/>
  <c r="K1404" i="5"/>
  <c r="F1404" i="5"/>
  <c r="O1419" i="5"/>
  <c r="P1419" i="5"/>
  <c r="K1419" i="5"/>
  <c r="F1419" i="5"/>
  <c r="O1435" i="5"/>
  <c r="P1435" i="5"/>
  <c r="K1435" i="5"/>
  <c r="F1435" i="5"/>
  <c r="O1451" i="5"/>
  <c r="P1451" i="5"/>
  <c r="K1451" i="5"/>
  <c r="F1451" i="5"/>
  <c r="O1470" i="5"/>
  <c r="P1470" i="5"/>
  <c r="K1470" i="5"/>
  <c r="F1470" i="5"/>
  <c r="O1485" i="5"/>
  <c r="P1485" i="5"/>
  <c r="K1485" i="5"/>
  <c r="F1485" i="5"/>
  <c r="O1501" i="5"/>
  <c r="P1501" i="5"/>
  <c r="K1501" i="5"/>
  <c r="F1501" i="5"/>
  <c r="O1517" i="5"/>
  <c r="P1517" i="5"/>
  <c r="K1517" i="5"/>
  <c r="F1517" i="5"/>
  <c r="O1535" i="5"/>
  <c r="P1535" i="5"/>
  <c r="K1535" i="5"/>
  <c r="F1535" i="5"/>
  <c r="O1561" i="5"/>
  <c r="P1561" i="5"/>
  <c r="K1561" i="5"/>
  <c r="F1561" i="5"/>
  <c r="O1593" i="5"/>
  <c r="P1593" i="5"/>
  <c r="K1593" i="5"/>
  <c r="F1593" i="5"/>
  <c r="O1624" i="5"/>
  <c r="P1624" i="5"/>
  <c r="K1624" i="5"/>
  <c r="F1624" i="5"/>
  <c r="O1655" i="5"/>
  <c r="P1655" i="5"/>
  <c r="K1655" i="5"/>
  <c r="F1655" i="5"/>
  <c r="O1687" i="5"/>
  <c r="P1687" i="5"/>
  <c r="K1687" i="5"/>
  <c r="F1687" i="5"/>
  <c r="O1756" i="5"/>
  <c r="P1756" i="5"/>
  <c r="K1756" i="5"/>
  <c r="F1756" i="5"/>
  <c r="O1878" i="5"/>
  <c r="P1878" i="5"/>
  <c r="K1878" i="5"/>
  <c r="F1878" i="5"/>
  <c r="O1999" i="5"/>
  <c r="P1999" i="5"/>
  <c r="K1999" i="5"/>
  <c r="F1999" i="5"/>
  <c r="O1559" i="5"/>
  <c r="P1559" i="5"/>
  <c r="K1559" i="5"/>
  <c r="F1559" i="5"/>
  <c r="O1575" i="5"/>
  <c r="P1575" i="5"/>
  <c r="K1575" i="5"/>
  <c r="F1575" i="5"/>
  <c r="O1591" i="5"/>
  <c r="P1591" i="5"/>
  <c r="K1591" i="5"/>
  <c r="F1591" i="5"/>
  <c r="O1607" i="5"/>
  <c r="P1607" i="5"/>
  <c r="K1607" i="5"/>
  <c r="F1607" i="5"/>
  <c r="O1626" i="5"/>
  <c r="P1626" i="5"/>
  <c r="K1626" i="5"/>
  <c r="F1626" i="5"/>
  <c r="O1641" i="5"/>
  <c r="P1641" i="5"/>
  <c r="K1641" i="5"/>
  <c r="F1641" i="5"/>
  <c r="O1657" i="5"/>
  <c r="P1657" i="5"/>
  <c r="K1657" i="5"/>
  <c r="F1657" i="5"/>
  <c r="O1673" i="5"/>
  <c r="P1673" i="5"/>
  <c r="K1673" i="5"/>
  <c r="F1673" i="5"/>
  <c r="O1690" i="5"/>
  <c r="P1690" i="5"/>
  <c r="K1690" i="5"/>
  <c r="F1690" i="5"/>
  <c r="O1710" i="5"/>
  <c r="P1710" i="5"/>
  <c r="K1710" i="5"/>
  <c r="F1710" i="5"/>
  <c r="O1733" i="5"/>
  <c r="P1733" i="5"/>
  <c r="K1733" i="5"/>
  <c r="F1733" i="5"/>
  <c r="O1764" i="5"/>
  <c r="P1764" i="5"/>
  <c r="K1764" i="5"/>
  <c r="F1764" i="5"/>
  <c r="O1795" i="5"/>
  <c r="P1795" i="5"/>
  <c r="K1795" i="5"/>
  <c r="F1795" i="5"/>
  <c r="O1825" i="5"/>
  <c r="P1825" i="5"/>
  <c r="K1825" i="5"/>
  <c r="F1825" i="5"/>
  <c r="O1864" i="5"/>
  <c r="P1864" i="5"/>
  <c r="K1864" i="5"/>
  <c r="F1864" i="5"/>
  <c r="O1900" i="5"/>
  <c r="P1900" i="5"/>
  <c r="K1900" i="5"/>
  <c r="F1900" i="5"/>
  <c r="O1930" i="5"/>
  <c r="P1930" i="5"/>
  <c r="K1930" i="5"/>
  <c r="F1930" i="5"/>
  <c r="O1960" i="5"/>
  <c r="P1960" i="5"/>
  <c r="K1960" i="5"/>
  <c r="F1960" i="5"/>
  <c r="O1992" i="5"/>
  <c r="P1992" i="5"/>
  <c r="K1992" i="5"/>
  <c r="F1992" i="5"/>
  <c r="O1537" i="5"/>
  <c r="P1537" i="5"/>
  <c r="K1537" i="5"/>
  <c r="F1537" i="5"/>
  <c r="O1552" i="5"/>
  <c r="P1552" i="5"/>
  <c r="K1552" i="5"/>
  <c r="F1552" i="5"/>
  <c r="O1568" i="5"/>
  <c r="P1568" i="5"/>
  <c r="K1568" i="5"/>
  <c r="F1568" i="5"/>
  <c r="O1584" i="5"/>
  <c r="P1584" i="5"/>
  <c r="K1584" i="5"/>
  <c r="F1584" i="5"/>
  <c r="O1600" i="5"/>
  <c r="P1600" i="5"/>
  <c r="K1600" i="5"/>
  <c r="F1600" i="5"/>
  <c r="O1615" i="5"/>
  <c r="P1615" i="5"/>
  <c r="K1615" i="5"/>
  <c r="F1615" i="5"/>
  <c r="O1634" i="5"/>
  <c r="P1634" i="5"/>
  <c r="K1634" i="5"/>
  <c r="F1634" i="5"/>
  <c r="O1650" i="5"/>
  <c r="P1650" i="5"/>
  <c r="K1650" i="5"/>
  <c r="F1650" i="5"/>
  <c r="O1666" i="5"/>
  <c r="P1666" i="5"/>
  <c r="K1666" i="5"/>
  <c r="F1666" i="5"/>
  <c r="O1681" i="5"/>
  <c r="P1681" i="5"/>
  <c r="K1681" i="5"/>
  <c r="F1681" i="5"/>
  <c r="O1706" i="5"/>
  <c r="P1706" i="5"/>
  <c r="K1706" i="5"/>
  <c r="F1706" i="5"/>
  <c r="O1728" i="5"/>
  <c r="P1728" i="5"/>
  <c r="K1728" i="5"/>
  <c r="F1728" i="5"/>
  <c r="O1759" i="5"/>
  <c r="P1759" i="5"/>
  <c r="K1759" i="5"/>
  <c r="F1759" i="5"/>
  <c r="O1790" i="5"/>
  <c r="P1790" i="5"/>
  <c r="K1790" i="5"/>
  <c r="F1790" i="5"/>
  <c r="O1828" i="5"/>
  <c r="P1828" i="5"/>
  <c r="K1828" i="5"/>
  <c r="F1828" i="5"/>
  <c r="O1859" i="5"/>
  <c r="P1859" i="5"/>
  <c r="K1859" i="5"/>
  <c r="F1859" i="5"/>
  <c r="O1896" i="5"/>
  <c r="P1896" i="5"/>
  <c r="K1896" i="5"/>
  <c r="F1896" i="5"/>
  <c r="O1932" i="5"/>
  <c r="P1932" i="5"/>
  <c r="K1932" i="5"/>
  <c r="F1932" i="5"/>
  <c r="O1963" i="5"/>
  <c r="P1963" i="5"/>
  <c r="K1963" i="5"/>
  <c r="F1963" i="5"/>
  <c r="O1995" i="5"/>
  <c r="P1995" i="5"/>
  <c r="K1995" i="5"/>
  <c r="F1995" i="5"/>
  <c r="O1753" i="5"/>
  <c r="P1753" i="5"/>
  <c r="K1753" i="5"/>
  <c r="F1753" i="5"/>
  <c r="O1783" i="5"/>
  <c r="P1783" i="5"/>
  <c r="K1783" i="5"/>
  <c r="F1783" i="5"/>
  <c r="O1821" i="5"/>
  <c r="P1821" i="5"/>
  <c r="K1821" i="5"/>
  <c r="F1821" i="5"/>
  <c r="O1853" i="5"/>
  <c r="P1853" i="5"/>
  <c r="K1853" i="5"/>
  <c r="F1853" i="5"/>
  <c r="O1882" i="5"/>
  <c r="P1882" i="5"/>
  <c r="K1882" i="5"/>
  <c r="F1882" i="5"/>
  <c r="O1918" i="5"/>
  <c r="P1918" i="5"/>
  <c r="K1918" i="5"/>
  <c r="F1918" i="5"/>
  <c r="O1948" i="5"/>
  <c r="P1948" i="5"/>
  <c r="K1948" i="5"/>
  <c r="F1948" i="5"/>
  <c r="O1980" i="5"/>
  <c r="P1980" i="5"/>
  <c r="K1980" i="5"/>
  <c r="F1980" i="5"/>
  <c r="O1726" i="5"/>
  <c r="P1726" i="5"/>
  <c r="K1726" i="5"/>
  <c r="F1726" i="5"/>
  <c r="O1742" i="5"/>
  <c r="P1742" i="5"/>
  <c r="K1742" i="5"/>
  <c r="F1742" i="5"/>
  <c r="O1761" i="5"/>
  <c r="P1761" i="5"/>
  <c r="K1761" i="5"/>
  <c r="F1761" i="5"/>
  <c r="O1776" i="5"/>
  <c r="P1776" i="5"/>
  <c r="K1776" i="5"/>
  <c r="F1776" i="5"/>
  <c r="O1792" i="5"/>
  <c r="P1792" i="5"/>
  <c r="K1792" i="5"/>
  <c r="F1792" i="5"/>
  <c r="O1807" i="5"/>
  <c r="P1807" i="5"/>
  <c r="K1807" i="5"/>
  <c r="F1807" i="5"/>
  <c r="O1822" i="5"/>
  <c r="P1822" i="5"/>
  <c r="K1822" i="5"/>
  <c r="F1822" i="5"/>
  <c r="O1838" i="5"/>
  <c r="P1838" i="5"/>
  <c r="K1838" i="5"/>
  <c r="F1838" i="5"/>
  <c r="O1854" i="5"/>
  <c r="P1854" i="5"/>
  <c r="K1854" i="5"/>
  <c r="F1854" i="5"/>
  <c r="O1869" i="5"/>
  <c r="P1869" i="5"/>
  <c r="K1869" i="5"/>
  <c r="F1869" i="5"/>
  <c r="O1887" i="5"/>
  <c r="P1887" i="5"/>
  <c r="K1887" i="5"/>
  <c r="F1887" i="5"/>
  <c r="O1901" i="5"/>
  <c r="P1901" i="5"/>
  <c r="K1901" i="5"/>
  <c r="F1901" i="5"/>
  <c r="O1915" i="5"/>
  <c r="P1915" i="5"/>
  <c r="K1915" i="5"/>
  <c r="F1915" i="5"/>
  <c r="O1934" i="5"/>
  <c r="P1934" i="5"/>
  <c r="K1934" i="5"/>
  <c r="F1934" i="5"/>
  <c r="O1949" i="5"/>
  <c r="P1949" i="5"/>
  <c r="K1949" i="5"/>
  <c r="F1949" i="5"/>
  <c r="O1965" i="5"/>
  <c r="P1965" i="5"/>
  <c r="K1965" i="5"/>
  <c r="F1965" i="5"/>
  <c r="O1981" i="5"/>
  <c r="P1981" i="5"/>
  <c r="K1981" i="5"/>
  <c r="F1981" i="5"/>
  <c r="O1997" i="5"/>
  <c r="P1997" i="5"/>
  <c r="K1997" i="5"/>
  <c r="F1997" i="5"/>
  <c r="O1689" i="5"/>
  <c r="P1689" i="5"/>
  <c r="K1689" i="5"/>
  <c r="F1689" i="5"/>
  <c r="O1704" i="5"/>
  <c r="P1704" i="5"/>
  <c r="K1704" i="5"/>
  <c r="F1704" i="5"/>
  <c r="O1719" i="5"/>
  <c r="P1719" i="5"/>
  <c r="K1719" i="5"/>
  <c r="F1719" i="5"/>
  <c r="O1735" i="5"/>
  <c r="P1735" i="5"/>
  <c r="K1735" i="5"/>
  <c r="F1735" i="5"/>
  <c r="O1751" i="5"/>
  <c r="P1751" i="5"/>
  <c r="K1751" i="5"/>
  <c r="F1751" i="5"/>
  <c r="O1769" i="5"/>
  <c r="P1769" i="5"/>
  <c r="K1769" i="5"/>
  <c r="F1769" i="5"/>
  <c r="O1785" i="5"/>
  <c r="P1785" i="5"/>
  <c r="K1785" i="5"/>
  <c r="F1785" i="5"/>
  <c r="O1800" i="5"/>
  <c r="P1800" i="5"/>
  <c r="K1800" i="5"/>
  <c r="F1800" i="5"/>
  <c r="O1815" i="5"/>
  <c r="P1815" i="5"/>
  <c r="K1815" i="5"/>
  <c r="F1815" i="5"/>
  <c r="O1831" i="5"/>
  <c r="P1831" i="5"/>
  <c r="K1831" i="5"/>
  <c r="F1831" i="5"/>
  <c r="O1847" i="5"/>
  <c r="P1847" i="5"/>
  <c r="K1847" i="5"/>
  <c r="F1847" i="5"/>
  <c r="O1862" i="5"/>
  <c r="P1862" i="5"/>
  <c r="K1862" i="5"/>
  <c r="F1862" i="5"/>
  <c r="O1877" i="5"/>
  <c r="P1877" i="5"/>
  <c r="K1877" i="5"/>
  <c r="F1877" i="5"/>
  <c r="O1891" i="5"/>
  <c r="P1891" i="5"/>
  <c r="K1891" i="5"/>
  <c r="F1891" i="5"/>
  <c r="O1906" i="5"/>
  <c r="P1906" i="5"/>
  <c r="K1906" i="5"/>
  <c r="F1906" i="5"/>
  <c r="O1924" i="5"/>
  <c r="P1924" i="5"/>
  <c r="K1924" i="5"/>
  <c r="F1924" i="5"/>
  <c r="O1942" i="5"/>
  <c r="P1942" i="5"/>
  <c r="K1942" i="5"/>
  <c r="F1942" i="5"/>
  <c r="O1958" i="5"/>
  <c r="P1958" i="5"/>
  <c r="K1958" i="5"/>
  <c r="F1958" i="5"/>
  <c r="O1974" i="5"/>
  <c r="P1974" i="5"/>
  <c r="K1974" i="5"/>
  <c r="F1974" i="5"/>
  <c r="O1990" i="5"/>
  <c r="P1990" i="5"/>
  <c r="K1990" i="5"/>
  <c r="F1990" i="5"/>
  <c r="O2006" i="5"/>
  <c r="P2006" i="5"/>
  <c r="K2006" i="5"/>
  <c r="F2006" i="5"/>
  <c r="D12" i="5"/>
  <c r="M12" i="5"/>
  <c r="J12" i="5"/>
  <c r="I12" i="5"/>
  <c r="H12" i="5"/>
  <c r="G12" i="5"/>
  <c r="E12" i="5"/>
  <c r="D976" i="5"/>
  <c r="M976" i="5"/>
  <c r="J976" i="5"/>
  <c r="I976" i="5"/>
  <c r="H976" i="5"/>
  <c r="G976" i="5"/>
  <c r="E976" i="5"/>
  <c r="D855" i="5"/>
  <c r="M855" i="5"/>
  <c r="J855" i="5"/>
  <c r="I855" i="5"/>
  <c r="H855" i="5"/>
  <c r="G855" i="5"/>
  <c r="E855" i="5"/>
  <c r="D754" i="5"/>
  <c r="M754" i="5"/>
  <c r="J754" i="5"/>
  <c r="I754" i="5"/>
  <c r="H754" i="5"/>
  <c r="G754" i="5"/>
  <c r="E754" i="5"/>
  <c r="D674" i="5"/>
  <c r="M674" i="5"/>
  <c r="J674" i="5"/>
  <c r="I674" i="5"/>
  <c r="H674" i="5"/>
  <c r="G674" i="5"/>
  <c r="E674" i="5"/>
  <c r="D600" i="5"/>
  <c r="M600" i="5"/>
  <c r="J600" i="5"/>
  <c r="I600" i="5"/>
  <c r="H600" i="5"/>
  <c r="G600" i="5"/>
  <c r="E600" i="5"/>
  <c r="D556" i="5"/>
  <c r="M556" i="5"/>
  <c r="J556" i="5"/>
  <c r="I556" i="5"/>
  <c r="H556" i="5"/>
  <c r="G556" i="5"/>
  <c r="E556" i="5"/>
  <c r="D525" i="5"/>
  <c r="M525" i="5"/>
  <c r="J525" i="5"/>
  <c r="I525" i="5"/>
  <c r="H525" i="5"/>
  <c r="G525" i="5"/>
  <c r="E525" i="5"/>
  <c r="D497" i="5"/>
  <c r="M497" i="5"/>
  <c r="J497" i="5"/>
  <c r="I497" i="5"/>
  <c r="H497" i="5"/>
  <c r="G497" i="5"/>
  <c r="E497" i="5"/>
  <c r="D478" i="5"/>
  <c r="M478" i="5"/>
  <c r="J478" i="5"/>
  <c r="I478" i="5"/>
  <c r="H478" i="5"/>
  <c r="G478" i="5"/>
  <c r="E478" i="5"/>
  <c r="D458" i="5"/>
  <c r="M458" i="5"/>
  <c r="J458" i="5"/>
  <c r="I458" i="5"/>
  <c r="H458" i="5"/>
  <c r="G458" i="5"/>
  <c r="E458" i="5"/>
  <c r="D438" i="5"/>
  <c r="M438" i="5"/>
  <c r="J438" i="5"/>
  <c r="I438" i="5"/>
  <c r="H438" i="5"/>
  <c r="G438" i="5"/>
  <c r="E438" i="5"/>
  <c r="D419" i="5"/>
  <c r="M419" i="5"/>
  <c r="J419" i="5"/>
  <c r="I419" i="5"/>
  <c r="H419" i="5"/>
  <c r="G419" i="5"/>
  <c r="E419" i="5"/>
  <c r="D398" i="5"/>
  <c r="M398" i="5"/>
  <c r="J398" i="5"/>
  <c r="I398" i="5"/>
  <c r="H398" i="5"/>
  <c r="G398" i="5"/>
  <c r="E398" i="5"/>
  <c r="D378" i="5"/>
  <c r="M378" i="5"/>
  <c r="J378" i="5"/>
  <c r="I378" i="5"/>
  <c r="H378" i="5"/>
  <c r="G378" i="5"/>
  <c r="E378" i="5"/>
  <c r="D357" i="5"/>
  <c r="M357" i="5"/>
  <c r="J357" i="5"/>
  <c r="I357" i="5"/>
  <c r="H357" i="5"/>
  <c r="G357" i="5"/>
  <c r="E357" i="5"/>
  <c r="D335" i="5"/>
  <c r="M335" i="5"/>
  <c r="J335" i="5"/>
  <c r="I335" i="5"/>
  <c r="H335" i="5"/>
  <c r="G335" i="5"/>
  <c r="E335" i="5"/>
  <c r="D315" i="5"/>
  <c r="M315" i="5"/>
  <c r="J315" i="5"/>
  <c r="I315" i="5"/>
  <c r="H315" i="5"/>
  <c r="G315" i="5"/>
  <c r="E315" i="5"/>
  <c r="D294" i="5"/>
  <c r="M294" i="5"/>
  <c r="J294" i="5"/>
  <c r="I294" i="5"/>
  <c r="H294" i="5"/>
  <c r="G294" i="5"/>
  <c r="E294" i="5"/>
  <c r="D279" i="5"/>
  <c r="M279" i="5"/>
  <c r="J279" i="5"/>
  <c r="I279" i="5"/>
  <c r="H279" i="5"/>
  <c r="G279" i="5"/>
  <c r="E279" i="5"/>
  <c r="D263" i="5"/>
  <c r="M263" i="5"/>
  <c r="J263" i="5"/>
  <c r="I263" i="5"/>
  <c r="H263" i="5"/>
  <c r="G263" i="5"/>
  <c r="E263" i="5"/>
  <c r="D249" i="5"/>
  <c r="M249" i="5"/>
  <c r="J249" i="5"/>
  <c r="I249" i="5"/>
  <c r="H249" i="5"/>
  <c r="G249" i="5"/>
  <c r="E249" i="5"/>
  <c r="D233" i="5"/>
  <c r="M233" i="5"/>
  <c r="J233" i="5"/>
  <c r="I233" i="5"/>
  <c r="H233" i="5"/>
  <c r="G233" i="5"/>
  <c r="E233" i="5"/>
  <c r="D219" i="5"/>
  <c r="M219" i="5"/>
  <c r="J219" i="5"/>
  <c r="I219" i="5"/>
  <c r="H219" i="5"/>
  <c r="G219" i="5"/>
  <c r="E219" i="5"/>
  <c r="D203" i="5"/>
  <c r="M203" i="5"/>
  <c r="J203" i="5"/>
  <c r="I203" i="5"/>
  <c r="H203" i="5"/>
  <c r="G203" i="5"/>
  <c r="E203" i="5"/>
  <c r="D189" i="5"/>
  <c r="M189" i="5"/>
  <c r="J189" i="5"/>
  <c r="I189" i="5"/>
  <c r="H189" i="5"/>
  <c r="G189" i="5"/>
  <c r="E189" i="5"/>
  <c r="D174" i="5"/>
  <c r="M174" i="5"/>
  <c r="J174" i="5"/>
  <c r="I174" i="5"/>
  <c r="H174" i="5"/>
  <c r="G174" i="5"/>
  <c r="E174" i="5"/>
  <c r="D158" i="5"/>
  <c r="M158" i="5"/>
  <c r="J158" i="5"/>
  <c r="I158" i="5"/>
  <c r="H158" i="5"/>
  <c r="G158" i="5"/>
  <c r="E158" i="5"/>
  <c r="D142" i="5"/>
  <c r="M142" i="5"/>
  <c r="J142" i="5"/>
  <c r="I142" i="5"/>
  <c r="H142" i="5"/>
  <c r="G142" i="5"/>
  <c r="E142" i="5"/>
  <c r="D127" i="5"/>
  <c r="M127" i="5"/>
  <c r="J127" i="5"/>
  <c r="I127" i="5"/>
  <c r="H127" i="5"/>
  <c r="G127" i="5"/>
  <c r="E127" i="5"/>
  <c r="D112" i="5"/>
  <c r="M112" i="5"/>
  <c r="J112" i="5"/>
  <c r="I112" i="5"/>
  <c r="H112" i="5"/>
  <c r="G112" i="5"/>
  <c r="E112" i="5"/>
  <c r="D97" i="5"/>
  <c r="M97" i="5"/>
  <c r="J97" i="5"/>
  <c r="I97" i="5"/>
  <c r="H97" i="5"/>
  <c r="G97" i="5"/>
  <c r="E97" i="5"/>
  <c r="D90" i="5"/>
  <c r="M90" i="5"/>
  <c r="J90" i="5"/>
  <c r="I90" i="5"/>
  <c r="H90" i="5"/>
  <c r="G90" i="5"/>
  <c r="E90" i="5"/>
  <c r="D74" i="5"/>
  <c r="M74" i="5"/>
  <c r="J74" i="5"/>
  <c r="I74" i="5"/>
  <c r="H74" i="5"/>
  <c r="G74" i="5"/>
  <c r="E74" i="5"/>
  <c r="D60" i="5"/>
  <c r="M60" i="5"/>
  <c r="J60" i="5"/>
  <c r="I60" i="5"/>
  <c r="H60" i="5"/>
  <c r="G60" i="5"/>
  <c r="E60" i="5"/>
  <c r="D36" i="5"/>
  <c r="M36" i="5"/>
  <c r="J36" i="5"/>
  <c r="I36" i="5"/>
  <c r="H36" i="5"/>
  <c r="G36" i="5"/>
  <c r="E36" i="5"/>
  <c r="D20" i="5"/>
  <c r="M20" i="5"/>
  <c r="J20" i="5"/>
  <c r="I20" i="5"/>
  <c r="H20" i="5"/>
  <c r="G20" i="5"/>
  <c r="E20" i="5"/>
  <c r="D1242" i="5"/>
  <c r="M1242" i="5"/>
  <c r="J1242" i="5"/>
  <c r="I1242" i="5"/>
  <c r="H1242" i="5"/>
  <c r="G1242" i="5"/>
  <c r="E1242" i="5"/>
  <c r="D946" i="5"/>
  <c r="M946" i="5"/>
  <c r="J946" i="5"/>
  <c r="I946" i="5"/>
  <c r="H946" i="5"/>
  <c r="G946" i="5"/>
  <c r="E946" i="5"/>
  <c r="D825" i="5"/>
  <c r="M825" i="5"/>
  <c r="J825" i="5"/>
  <c r="I825" i="5"/>
  <c r="H825" i="5"/>
  <c r="G825" i="5"/>
  <c r="E825" i="5"/>
  <c r="D734" i="5"/>
  <c r="M734" i="5"/>
  <c r="J734" i="5"/>
  <c r="I734" i="5"/>
  <c r="H734" i="5"/>
  <c r="G734" i="5"/>
  <c r="E734" i="5"/>
  <c r="D586" i="5"/>
  <c r="M586" i="5"/>
  <c r="J586" i="5"/>
  <c r="I586" i="5"/>
  <c r="H586" i="5"/>
  <c r="G586" i="5"/>
  <c r="E586" i="5"/>
  <c r="D548" i="5"/>
  <c r="M548" i="5"/>
  <c r="J548" i="5"/>
  <c r="I548" i="5"/>
  <c r="H548" i="5"/>
  <c r="G548" i="5"/>
  <c r="E548" i="5"/>
  <c r="D492" i="5"/>
  <c r="M492" i="5"/>
  <c r="J492" i="5"/>
  <c r="I492" i="5"/>
  <c r="H492" i="5"/>
  <c r="G492" i="5"/>
  <c r="E492" i="5"/>
  <c r="D473" i="5"/>
  <c r="M473" i="5"/>
  <c r="J473" i="5"/>
  <c r="I473" i="5"/>
  <c r="H473" i="5"/>
  <c r="G473" i="5"/>
  <c r="E473" i="5"/>
  <c r="D453" i="5"/>
  <c r="M453" i="5"/>
  <c r="J453" i="5"/>
  <c r="I453" i="5"/>
  <c r="H453" i="5"/>
  <c r="G453" i="5"/>
  <c r="E453" i="5"/>
  <c r="D434" i="5"/>
  <c r="M434" i="5"/>
  <c r="J434" i="5"/>
  <c r="I434" i="5"/>
  <c r="H434" i="5"/>
  <c r="G434" i="5"/>
  <c r="E434" i="5"/>
  <c r="D413" i="5"/>
  <c r="M413" i="5"/>
  <c r="J413" i="5"/>
  <c r="I413" i="5"/>
  <c r="H413" i="5"/>
  <c r="G413" i="5"/>
  <c r="E413" i="5"/>
  <c r="D393" i="5"/>
  <c r="M393" i="5"/>
  <c r="J393" i="5"/>
  <c r="I393" i="5"/>
  <c r="H393" i="5"/>
  <c r="G393" i="5"/>
  <c r="E393" i="5"/>
  <c r="D373" i="5"/>
  <c r="M373" i="5"/>
  <c r="J373" i="5"/>
  <c r="I373" i="5"/>
  <c r="H373" i="5"/>
  <c r="G373" i="5"/>
  <c r="E373" i="5"/>
  <c r="D351" i="5"/>
  <c r="M351" i="5"/>
  <c r="J351" i="5"/>
  <c r="I351" i="5"/>
  <c r="H351" i="5"/>
  <c r="G351" i="5"/>
  <c r="E351" i="5"/>
  <c r="D330" i="5"/>
  <c r="M330" i="5"/>
  <c r="J330" i="5"/>
  <c r="I330" i="5"/>
  <c r="H330" i="5"/>
  <c r="G330" i="5"/>
  <c r="E330" i="5"/>
  <c r="D310" i="5"/>
  <c r="M310" i="5"/>
  <c r="J310" i="5"/>
  <c r="I310" i="5"/>
  <c r="H310" i="5"/>
  <c r="G310" i="5"/>
  <c r="E310" i="5"/>
  <c r="D275" i="5"/>
  <c r="M275" i="5"/>
  <c r="J275" i="5"/>
  <c r="I275" i="5"/>
  <c r="H275" i="5"/>
  <c r="G275" i="5"/>
  <c r="E275" i="5"/>
  <c r="D260" i="5"/>
  <c r="M260" i="5"/>
  <c r="J260" i="5"/>
  <c r="I260" i="5"/>
  <c r="H260" i="5"/>
  <c r="G260" i="5"/>
  <c r="E260" i="5"/>
  <c r="D245" i="5"/>
  <c r="M245" i="5"/>
  <c r="J245" i="5"/>
  <c r="I245" i="5"/>
  <c r="H245" i="5"/>
  <c r="G245" i="5"/>
  <c r="E245" i="5"/>
  <c r="D229" i="5"/>
  <c r="M229" i="5"/>
  <c r="J229" i="5"/>
  <c r="I229" i="5"/>
  <c r="H229" i="5"/>
  <c r="G229" i="5"/>
  <c r="E229" i="5"/>
  <c r="D215" i="5"/>
  <c r="M215" i="5"/>
  <c r="J215" i="5"/>
  <c r="I215" i="5"/>
  <c r="H215" i="5"/>
  <c r="G215" i="5"/>
  <c r="E215" i="5"/>
  <c r="D199" i="5"/>
  <c r="M199" i="5"/>
  <c r="J199" i="5"/>
  <c r="I199" i="5"/>
  <c r="H199" i="5"/>
  <c r="G199" i="5"/>
  <c r="E199" i="5"/>
  <c r="D186" i="5"/>
  <c r="M186" i="5"/>
  <c r="J186" i="5"/>
  <c r="I186" i="5"/>
  <c r="H186" i="5"/>
  <c r="G186" i="5"/>
  <c r="E186" i="5"/>
  <c r="D170" i="5"/>
  <c r="M170" i="5"/>
  <c r="J170" i="5"/>
  <c r="I170" i="5"/>
  <c r="H170" i="5"/>
  <c r="G170" i="5"/>
  <c r="E170" i="5"/>
  <c r="D154" i="5"/>
  <c r="M154" i="5"/>
  <c r="J154" i="5"/>
  <c r="I154" i="5"/>
  <c r="H154" i="5"/>
  <c r="G154" i="5"/>
  <c r="E154" i="5"/>
  <c r="D138" i="5"/>
  <c r="M138" i="5"/>
  <c r="J138" i="5"/>
  <c r="I138" i="5"/>
  <c r="H138" i="5"/>
  <c r="G138" i="5"/>
  <c r="E138" i="5"/>
  <c r="D124" i="5"/>
  <c r="M124" i="5"/>
  <c r="J124" i="5"/>
  <c r="I124" i="5"/>
  <c r="H124" i="5"/>
  <c r="G124" i="5"/>
  <c r="E124" i="5"/>
  <c r="D108" i="5"/>
  <c r="M108" i="5"/>
  <c r="J108" i="5"/>
  <c r="I108" i="5"/>
  <c r="H108" i="5"/>
  <c r="G108" i="5"/>
  <c r="E108" i="5"/>
  <c r="D87" i="5"/>
  <c r="M87" i="5"/>
  <c r="J87" i="5"/>
  <c r="I87" i="5"/>
  <c r="H87" i="5"/>
  <c r="G87" i="5"/>
  <c r="E87" i="5"/>
  <c r="D79" i="5"/>
  <c r="M79" i="5"/>
  <c r="J79" i="5"/>
  <c r="I79" i="5"/>
  <c r="H79" i="5"/>
  <c r="G79" i="5"/>
  <c r="E79" i="5"/>
  <c r="D71" i="5"/>
  <c r="M71" i="5"/>
  <c r="J71" i="5"/>
  <c r="I71" i="5"/>
  <c r="H71" i="5"/>
  <c r="G71" i="5"/>
  <c r="E71" i="5"/>
  <c r="D64" i="5"/>
  <c r="M64" i="5"/>
  <c r="J64" i="5"/>
  <c r="I64" i="5"/>
  <c r="H64" i="5"/>
  <c r="G64" i="5"/>
  <c r="E64" i="5"/>
  <c r="D57" i="5"/>
  <c r="M57" i="5"/>
  <c r="J57" i="5"/>
  <c r="I57" i="5"/>
  <c r="H57" i="5"/>
  <c r="G57" i="5"/>
  <c r="E57" i="5"/>
  <c r="D49" i="5"/>
  <c r="M49" i="5"/>
  <c r="J49" i="5"/>
  <c r="I49" i="5"/>
  <c r="H49" i="5"/>
  <c r="G49" i="5"/>
  <c r="E49" i="5"/>
  <c r="D41" i="5"/>
  <c r="M41" i="5"/>
  <c r="J41" i="5"/>
  <c r="I41" i="5"/>
  <c r="H41" i="5"/>
  <c r="G41" i="5"/>
  <c r="E41" i="5"/>
  <c r="D33" i="5"/>
  <c r="M33" i="5"/>
  <c r="J33" i="5"/>
  <c r="I33" i="5"/>
  <c r="H33" i="5"/>
  <c r="G33" i="5"/>
  <c r="E33" i="5"/>
  <c r="D25" i="5"/>
  <c r="M25" i="5"/>
  <c r="J25" i="5"/>
  <c r="I25" i="5"/>
  <c r="H25" i="5"/>
  <c r="G25" i="5"/>
  <c r="E25" i="5"/>
  <c r="D17" i="5"/>
  <c r="M17" i="5"/>
  <c r="J17" i="5"/>
  <c r="I17" i="5"/>
  <c r="H17" i="5"/>
  <c r="G17" i="5"/>
  <c r="E17" i="5"/>
  <c r="D9" i="5"/>
  <c r="M9" i="5"/>
  <c r="J9" i="5"/>
  <c r="I9" i="5"/>
  <c r="H9" i="5"/>
  <c r="G9" i="5"/>
  <c r="E9" i="5"/>
  <c r="D1122" i="5"/>
  <c r="M1122" i="5"/>
  <c r="J1122" i="5"/>
  <c r="I1122" i="5"/>
  <c r="H1122" i="5"/>
  <c r="G1122" i="5"/>
  <c r="E1122" i="5"/>
  <c r="D916" i="5"/>
  <c r="M916" i="5"/>
  <c r="J916" i="5"/>
  <c r="I916" i="5"/>
  <c r="H916" i="5"/>
  <c r="G916" i="5"/>
  <c r="E916" i="5"/>
  <c r="D795" i="5"/>
  <c r="M795" i="5"/>
  <c r="J795" i="5"/>
  <c r="I795" i="5"/>
  <c r="H795" i="5"/>
  <c r="G795" i="5"/>
  <c r="E795" i="5"/>
  <c r="D715" i="5"/>
  <c r="M715" i="5"/>
  <c r="J715" i="5"/>
  <c r="I715" i="5"/>
  <c r="H715" i="5"/>
  <c r="G715" i="5"/>
  <c r="E715" i="5"/>
  <c r="D633" i="5"/>
  <c r="M633" i="5"/>
  <c r="J633" i="5"/>
  <c r="I633" i="5"/>
  <c r="H633" i="5"/>
  <c r="G633" i="5"/>
  <c r="E633" i="5"/>
  <c r="D540" i="5"/>
  <c r="M540" i="5"/>
  <c r="J540" i="5"/>
  <c r="I540" i="5"/>
  <c r="H540" i="5"/>
  <c r="G540" i="5"/>
  <c r="E540" i="5"/>
  <c r="D511" i="5"/>
  <c r="M511" i="5"/>
  <c r="J511" i="5"/>
  <c r="I511" i="5"/>
  <c r="H511" i="5"/>
  <c r="G511" i="5"/>
  <c r="E511" i="5"/>
  <c r="D486" i="5"/>
  <c r="M486" i="5"/>
  <c r="J486" i="5"/>
  <c r="I486" i="5"/>
  <c r="H486" i="5"/>
  <c r="G486" i="5"/>
  <c r="E486" i="5"/>
  <c r="D448" i="5"/>
  <c r="M448" i="5"/>
  <c r="J448" i="5"/>
  <c r="I448" i="5"/>
  <c r="H448" i="5"/>
  <c r="G448" i="5"/>
  <c r="E448" i="5"/>
  <c r="D428" i="5"/>
  <c r="M428" i="5"/>
  <c r="J428" i="5"/>
  <c r="I428" i="5"/>
  <c r="H428" i="5"/>
  <c r="G428" i="5"/>
  <c r="E428" i="5"/>
  <c r="D408" i="5"/>
  <c r="M408" i="5"/>
  <c r="J408" i="5"/>
  <c r="I408" i="5"/>
  <c r="H408" i="5"/>
  <c r="G408" i="5"/>
  <c r="E408" i="5"/>
  <c r="D367" i="5"/>
  <c r="M367" i="5"/>
  <c r="J367" i="5"/>
  <c r="I367" i="5"/>
  <c r="H367" i="5"/>
  <c r="G367" i="5"/>
  <c r="E367" i="5"/>
  <c r="D346" i="5"/>
  <c r="M346" i="5"/>
  <c r="J346" i="5"/>
  <c r="I346" i="5"/>
  <c r="H346" i="5"/>
  <c r="G346" i="5"/>
  <c r="E346" i="5"/>
  <c r="D325" i="5"/>
  <c r="M325" i="5"/>
  <c r="J325" i="5"/>
  <c r="I325" i="5"/>
  <c r="H325" i="5"/>
  <c r="G325" i="5"/>
  <c r="E325" i="5"/>
  <c r="D304" i="5"/>
  <c r="M304" i="5"/>
  <c r="J304" i="5"/>
  <c r="I304" i="5"/>
  <c r="H304" i="5"/>
  <c r="G304" i="5"/>
  <c r="E304" i="5"/>
  <c r="D287" i="5"/>
  <c r="M287" i="5"/>
  <c r="J287" i="5"/>
  <c r="I287" i="5"/>
  <c r="H287" i="5"/>
  <c r="G287" i="5"/>
  <c r="E287" i="5"/>
  <c r="D271" i="5"/>
  <c r="M271" i="5"/>
  <c r="J271" i="5"/>
  <c r="I271" i="5"/>
  <c r="H271" i="5"/>
  <c r="G271" i="5"/>
  <c r="E271" i="5"/>
  <c r="D257" i="5"/>
  <c r="M257" i="5"/>
  <c r="J257" i="5"/>
  <c r="I257" i="5"/>
  <c r="H257" i="5"/>
  <c r="G257" i="5"/>
  <c r="E257" i="5"/>
  <c r="D241" i="5"/>
  <c r="M241" i="5"/>
  <c r="J241" i="5"/>
  <c r="I241" i="5"/>
  <c r="H241" i="5"/>
  <c r="G241" i="5"/>
  <c r="E241" i="5"/>
  <c r="D211" i="5"/>
  <c r="M211" i="5"/>
  <c r="J211" i="5"/>
  <c r="I211" i="5"/>
  <c r="H211" i="5"/>
  <c r="G211" i="5"/>
  <c r="E211" i="5"/>
  <c r="D196" i="5"/>
  <c r="M196" i="5"/>
  <c r="J196" i="5"/>
  <c r="I196" i="5"/>
  <c r="H196" i="5"/>
  <c r="G196" i="5"/>
  <c r="E196" i="5"/>
  <c r="D182" i="5"/>
  <c r="M182" i="5"/>
  <c r="J182" i="5"/>
  <c r="I182" i="5"/>
  <c r="H182" i="5"/>
  <c r="G182" i="5"/>
  <c r="E182" i="5"/>
  <c r="D166" i="5"/>
  <c r="M166" i="5"/>
  <c r="J166" i="5"/>
  <c r="I166" i="5"/>
  <c r="H166" i="5"/>
  <c r="G166" i="5"/>
  <c r="E166" i="5"/>
  <c r="D150" i="5"/>
  <c r="M150" i="5"/>
  <c r="J150" i="5"/>
  <c r="I150" i="5"/>
  <c r="H150" i="5"/>
  <c r="G150" i="5"/>
  <c r="E150" i="5"/>
  <c r="D134" i="5"/>
  <c r="M134" i="5"/>
  <c r="J134" i="5"/>
  <c r="I134" i="5"/>
  <c r="H134" i="5"/>
  <c r="G134" i="5"/>
  <c r="E134" i="5"/>
  <c r="D120" i="5"/>
  <c r="M120" i="5"/>
  <c r="J120" i="5"/>
  <c r="I120" i="5"/>
  <c r="H120" i="5"/>
  <c r="G120" i="5"/>
  <c r="E120" i="5"/>
  <c r="D104" i="5"/>
  <c r="M104" i="5"/>
  <c r="J104" i="5"/>
  <c r="I104" i="5"/>
  <c r="H104" i="5"/>
  <c r="G104" i="5"/>
  <c r="E104" i="5"/>
  <c r="D94" i="5"/>
  <c r="M94" i="5"/>
  <c r="J94" i="5"/>
  <c r="I94" i="5"/>
  <c r="H94" i="5"/>
  <c r="G94" i="5"/>
  <c r="E94" i="5"/>
  <c r="D86" i="5"/>
  <c r="M86" i="5"/>
  <c r="J86" i="5"/>
  <c r="I86" i="5"/>
  <c r="H86" i="5"/>
  <c r="G86" i="5"/>
  <c r="E86" i="5"/>
  <c r="D78" i="5"/>
  <c r="M78" i="5"/>
  <c r="J78" i="5"/>
  <c r="I78" i="5"/>
  <c r="H78" i="5"/>
  <c r="G78" i="5"/>
  <c r="E78" i="5"/>
  <c r="D70" i="5"/>
  <c r="M70" i="5"/>
  <c r="J70" i="5"/>
  <c r="I70" i="5"/>
  <c r="H70" i="5"/>
  <c r="G70" i="5"/>
  <c r="E70" i="5"/>
  <c r="D63" i="5"/>
  <c r="M63" i="5"/>
  <c r="J63" i="5"/>
  <c r="I63" i="5"/>
  <c r="H63" i="5"/>
  <c r="G63" i="5"/>
  <c r="E63" i="5"/>
  <c r="D56" i="5"/>
  <c r="M56" i="5"/>
  <c r="J56" i="5"/>
  <c r="I56" i="5"/>
  <c r="H56" i="5"/>
  <c r="G56" i="5"/>
  <c r="E56" i="5"/>
  <c r="D48" i="5"/>
  <c r="M48" i="5"/>
  <c r="J48" i="5"/>
  <c r="I48" i="5"/>
  <c r="H48" i="5"/>
  <c r="G48" i="5"/>
  <c r="E48" i="5"/>
  <c r="D40" i="5"/>
  <c r="M40" i="5"/>
  <c r="J40" i="5"/>
  <c r="I40" i="5"/>
  <c r="H40" i="5"/>
  <c r="G40" i="5"/>
  <c r="E40" i="5"/>
  <c r="D32" i="5"/>
  <c r="M32" i="5"/>
  <c r="J32" i="5"/>
  <c r="I32" i="5"/>
  <c r="H32" i="5"/>
  <c r="G32" i="5"/>
  <c r="E32" i="5"/>
  <c r="D24" i="5"/>
  <c r="M24" i="5"/>
  <c r="J24" i="5"/>
  <c r="I24" i="5"/>
  <c r="H24" i="5"/>
  <c r="G24" i="5"/>
  <c r="E24" i="5"/>
  <c r="D16" i="5"/>
  <c r="M16" i="5"/>
  <c r="J16" i="5"/>
  <c r="I16" i="5"/>
  <c r="H16" i="5"/>
  <c r="G16" i="5"/>
  <c r="E16" i="5"/>
  <c r="D8" i="5"/>
  <c r="M8" i="5"/>
  <c r="J8" i="5"/>
  <c r="I8" i="5"/>
  <c r="H8" i="5"/>
  <c r="G8" i="5"/>
  <c r="E8" i="5"/>
  <c r="D341" i="5"/>
  <c r="M341" i="5"/>
  <c r="J341" i="5"/>
  <c r="I341" i="5"/>
  <c r="H341" i="5"/>
  <c r="G341" i="5"/>
  <c r="E341" i="5"/>
  <c r="D299" i="5"/>
  <c r="M299" i="5"/>
  <c r="J299" i="5"/>
  <c r="I299" i="5"/>
  <c r="H299" i="5"/>
  <c r="G299" i="5"/>
  <c r="E299" i="5"/>
  <c r="D283" i="5"/>
  <c r="M283" i="5"/>
  <c r="J283" i="5"/>
  <c r="I283" i="5"/>
  <c r="H283" i="5"/>
  <c r="G283" i="5"/>
  <c r="E283" i="5"/>
  <c r="D253" i="5"/>
  <c r="M253" i="5"/>
  <c r="J253" i="5"/>
  <c r="I253" i="5"/>
  <c r="H253" i="5"/>
  <c r="G253" i="5"/>
  <c r="E253" i="5"/>
  <c r="D223" i="5"/>
  <c r="M223" i="5"/>
  <c r="J223" i="5"/>
  <c r="I223" i="5"/>
  <c r="H223" i="5"/>
  <c r="G223" i="5"/>
  <c r="E223" i="5"/>
  <c r="D207" i="5"/>
  <c r="M207" i="5"/>
  <c r="J207" i="5"/>
  <c r="I207" i="5"/>
  <c r="H207" i="5"/>
  <c r="G207" i="5"/>
  <c r="E207" i="5"/>
  <c r="D178" i="5"/>
  <c r="M178" i="5"/>
  <c r="J178" i="5"/>
  <c r="I178" i="5"/>
  <c r="H178" i="5"/>
  <c r="G178" i="5"/>
  <c r="E178" i="5"/>
  <c r="D162" i="5"/>
  <c r="M162" i="5"/>
  <c r="J162" i="5"/>
  <c r="I162" i="5"/>
  <c r="H162" i="5"/>
  <c r="G162" i="5"/>
  <c r="E162" i="5"/>
  <c r="D146" i="5"/>
  <c r="M146" i="5"/>
  <c r="J146" i="5"/>
  <c r="I146" i="5"/>
  <c r="H146" i="5"/>
  <c r="G146" i="5"/>
  <c r="E146" i="5"/>
  <c r="D116" i="5"/>
  <c r="M116" i="5"/>
  <c r="J116" i="5"/>
  <c r="I116" i="5"/>
  <c r="H116" i="5"/>
  <c r="G116" i="5"/>
  <c r="E116" i="5"/>
  <c r="D91" i="5"/>
  <c r="M91" i="5"/>
  <c r="J91" i="5"/>
  <c r="I91" i="5"/>
  <c r="H91" i="5"/>
  <c r="G91" i="5"/>
  <c r="E91" i="5"/>
  <c r="D75" i="5"/>
  <c r="M75" i="5"/>
  <c r="J75" i="5"/>
  <c r="I75" i="5"/>
  <c r="H75" i="5"/>
  <c r="G75" i="5"/>
  <c r="E75" i="5"/>
  <c r="D68" i="5"/>
  <c r="M68" i="5"/>
  <c r="J68" i="5"/>
  <c r="I68" i="5"/>
  <c r="H68" i="5"/>
  <c r="G68" i="5"/>
  <c r="E68" i="5"/>
  <c r="D53" i="5"/>
  <c r="M53" i="5"/>
  <c r="J53" i="5"/>
  <c r="I53" i="5"/>
  <c r="H53" i="5"/>
  <c r="G53" i="5"/>
  <c r="E53" i="5"/>
  <c r="D45" i="5"/>
  <c r="M45" i="5"/>
  <c r="J45" i="5"/>
  <c r="I45" i="5"/>
  <c r="H45" i="5"/>
  <c r="G45" i="5"/>
  <c r="E45" i="5"/>
  <c r="D29" i="5"/>
  <c r="M29" i="5"/>
  <c r="J29" i="5"/>
  <c r="I29" i="5"/>
  <c r="H29" i="5"/>
  <c r="G29" i="5"/>
  <c r="E29" i="5"/>
  <c r="D21" i="5"/>
  <c r="M21" i="5"/>
  <c r="J21" i="5"/>
  <c r="I21" i="5"/>
  <c r="H21" i="5"/>
  <c r="G21" i="5"/>
  <c r="E21" i="5"/>
  <c r="D98" i="5"/>
  <c r="M98" i="5"/>
  <c r="J98" i="5"/>
  <c r="I98" i="5"/>
  <c r="H98" i="5"/>
  <c r="G98" i="5"/>
  <c r="E98" i="5"/>
  <c r="D109" i="5"/>
  <c r="M109" i="5"/>
  <c r="J109" i="5"/>
  <c r="I109" i="5"/>
  <c r="H109" i="5"/>
  <c r="G109" i="5"/>
  <c r="E109" i="5"/>
  <c r="D121" i="5"/>
  <c r="M121" i="5"/>
  <c r="J121" i="5"/>
  <c r="I121" i="5"/>
  <c r="H121" i="5"/>
  <c r="G121" i="5"/>
  <c r="E121" i="5"/>
  <c r="D132" i="5"/>
  <c r="M132" i="5"/>
  <c r="J132" i="5"/>
  <c r="I132" i="5"/>
  <c r="H132" i="5"/>
  <c r="G132" i="5"/>
  <c r="E132" i="5"/>
  <c r="D143" i="5"/>
  <c r="M143" i="5"/>
  <c r="J143" i="5"/>
  <c r="I143" i="5"/>
  <c r="H143" i="5"/>
  <c r="G143" i="5"/>
  <c r="E143" i="5"/>
  <c r="D155" i="5"/>
  <c r="M155" i="5"/>
  <c r="J155" i="5"/>
  <c r="I155" i="5"/>
  <c r="H155" i="5"/>
  <c r="G155" i="5"/>
  <c r="E155" i="5"/>
  <c r="D171" i="5"/>
  <c r="M171" i="5"/>
  <c r="J171" i="5"/>
  <c r="I171" i="5"/>
  <c r="H171" i="5"/>
  <c r="G171" i="5"/>
  <c r="E171" i="5"/>
  <c r="D183" i="5"/>
  <c r="M183" i="5"/>
  <c r="J183" i="5"/>
  <c r="I183" i="5"/>
  <c r="H183" i="5"/>
  <c r="G183" i="5"/>
  <c r="E183" i="5"/>
  <c r="D208" i="5"/>
  <c r="M208" i="5"/>
  <c r="J208" i="5"/>
  <c r="I208" i="5"/>
  <c r="H208" i="5"/>
  <c r="G208" i="5"/>
  <c r="E208" i="5"/>
  <c r="D220" i="5"/>
  <c r="M220" i="5"/>
  <c r="J220" i="5"/>
  <c r="I220" i="5"/>
  <c r="H220" i="5"/>
  <c r="G220" i="5"/>
  <c r="E220" i="5"/>
  <c r="D230" i="5"/>
  <c r="M230" i="5"/>
  <c r="J230" i="5"/>
  <c r="I230" i="5"/>
  <c r="H230" i="5"/>
  <c r="G230" i="5"/>
  <c r="E230" i="5"/>
  <c r="D242" i="5"/>
  <c r="M242" i="5"/>
  <c r="J242" i="5"/>
  <c r="I242" i="5"/>
  <c r="H242" i="5"/>
  <c r="G242" i="5"/>
  <c r="E242" i="5"/>
  <c r="D254" i="5"/>
  <c r="M254" i="5"/>
  <c r="J254" i="5"/>
  <c r="I254" i="5"/>
  <c r="H254" i="5"/>
  <c r="G254" i="5"/>
  <c r="E254" i="5"/>
  <c r="D272" i="5"/>
  <c r="M272" i="5"/>
  <c r="J272" i="5"/>
  <c r="I272" i="5"/>
  <c r="H272" i="5"/>
  <c r="G272" i="5"/>
  <c r="E272" i="5"/>
  <c r="D288" i="5"/>
  <c r="M288" i="5"/>
  <c r="J288" i="5"/>
  <c r="I288" i="5"/>
  <c r="H288" i="5"/>
  <c r="G288" i="5"/>
  <c r="E288" i="5"/>
  <c r="D300" i="5"/>
  <c r="M300" i="5"/>
  <c r="J300" i="5"/>
  <c r="I300" i="5"/>
  <c r="H300" i="5"/>
  <c r="G300" i="5"/>
  <c r="E300" i="5"/>
  <c r="D311" i="5"/>
  <c r="M311" i="5"/>
  <c r="J311" i="5"/>
  <c r="I311" i="5"/>
  <c r="H311" i="5"/>
  <c r="G311" i="5"/>
  <c r="E311" i="5"/>
  <c r="D326" i="5"/>
  <c r="M326" i="5"/>
  <c r="J326" i="5"/>
  <c r="I326" i="5"/>
  <c r="H326" i="5"/>
  <c r="G326" i="5"/>
  <c r="E326" i="5"/>
  <c r="D342" i="5"/>
  <c r="M342" i="5"/>
  <c r="J342" i="5"/>
  <c r="I342" i="5"/>
  <c r="H342" i="5"/>
  <c r="G342" i="5"/>
  <c r="E342" i="5"/>
  <c r="D353" i="5"/>
  <c r="M353" i="5"/>
  <c r="J353" i="5"/>
  <c r="I353" i="5"/>
  <c r="H353" i="5"/>
  <c r="G353" i="5"/>
  <c r="E353" i="5"/>
  <c r="D363" i="5"/>
  <c r="M363" i="5"/>
  <c r="J363" i="5"/>
  <c r="I363" i="5"/>
  <c r="H363" i="5"/>
  <c r="G363" i="5"/>
  <c r="E363" i="5"/>
  <c r="D374" i="5"/>
  <c r="M374" i="5"/>
  <c r="J374" i="5"/>
  <c r="I374" i="5"/>
  <c r="H374" i="5"/>
  <c r="G374" i="5"/>
  <c r="E374" i="5"/>
  <c r="D385" i="5"/>
  <c r="M385" i="5"/>
  <c r="J385" i="5"/>
  <c r="I385" i="5"/>
  <c r="H385" i="5"/>
  <c r="G385" i="5"/>
  <c r="E385" i="5"/>
  <c r="D394" i="5"/>
  <c r="M394" i="5"/>
  <c r="J394" i="5"/>
  <c r="I394" i="5"/>
  <c r="H394" i="5"/>
  <c r="G394" i="5"/>
  <c r="E394" i="5"/>
  <c r="D409" i="5"/>
  <c r="M409" i="5"/>
  <c r="J409" i="5"/>
  <c r="I409" i="5"/>
  <c r="H409" i="5"/>
  <c r="G409" i="5"/>
  <c r="E409" i="5"/>
  <c r="D420" i="5"/>
  <c r="M420" i="5"/>
  <c r="J420" i="5"/>
  <c r="I420" i="5"/>
  <c r="H420" i="5"/>
  <c r="G420" i="5"/>
  <c r="E420" i="5"/>
  <c r="D430" i="5"/>
  <c r="M430" i="5"/>
  <c r="J430" i="5"/>
  <c r="I430" i="5"/>
  <c r="H430" i="5"/>
  <c r="G430" i="5"/>
  <c r="E430" i="5"/>
  <c r="D445" i="5"/>
  <c r="M445" i="5"/>
  <c r="J445" i="5"/>
  <c r="I445" i="5"/>
  <c r="H445" i="5"/>
  <c r="G445" i="5"/>
  <c r="E445" i="5"/>
  <c r="D454" i="5"/>
  <c r="M454" i="5"/>
  <c r="J454" i="5"/>
  <c r="I454" i="5"/>
  <c r="H454" i="5"/>
  <c r="G454" i="5"/>
  <c r="E454" i="5"/>
  <c r="D465" i="5"/>
  <c r="M465" i="5"/>
  <c r="J465" i="5"/>
  <c r="I465" i="5"/>
  <c r="H465" i="5"/>
  <c r="G465" i="5"/>
  <c r="E465" i="5"/>
  <c r="D483" i="5"/>
  <c r="M483" i="5"/>
  <c r="J483" i="5"/>
  <c r="I483" i="5"/>
  <c r="H483" i="5"/>
  <c r="G483" i="5"/>
  <c r="E483" i="5"/>
  <c r="D493" i="5"/>
  <c r="M493" i="5"/>
  <c r="J493" i="5"/>
  <c r="I493" i="5"/>
  <c r="H493" i="5"/>
  <c r="G493" i="5"/>
  <c r="E493" i="5"/>
  <c r="D505" i="5"/>
  <c r="M505" i="5"/>
  <c r="J505" i="5"/>
  <c r="I505" i="5"/>
  <c r="H505" i="5"/>
  <c r="G505" i="5"/>
  <c r="E505" i="5"/>
  <c r="D520" i="5"/>
  <c r="M520" i="5"/>
  <c r="J520" i="5"/>
  <c r="I520" i="5"/>
  <c r="H520" i="5"/>
  <c r="G520" i="5"/>
  <c r="E520" i="5"/>
  <c r="D542" i="5"/>
  <c r="M542" i="5"/>
  <c r="J542" i="5"/>
  <c r="I542" i="5"/>
  <c r="H542" i="5"/>
  <c r="G542" i="5"/>
  <c r="E542" i="5"/>
  <c r="D565" i="5"/>
  <c r="M565" i="5"/>
  <c r="J565" i="5"/>
  <c r="I565" i="5"/>
  <c r="H565" i="5"/>
  <c r="G565" i="5"/>
  <c r="E565" i="5"/>
  <c r="D759" i="5"/>
  <c r="M759" i="5"/>
  <c r="J759" i="5"/>
  <c r="I759" i="5"/>
  <c r="H759" i="5"/>
  <c r="G759" i="5"/>
  <c r="E759" i="5"/>
  <c r="D101" i="5"/>
  <c r="M101" i="5"/>
  <c r="J101" i="5"/>
  <c r="I101" i="5"/>
  <c r="H101" i="5"/>
  <c r="G101" i="5"/>
  <c r="E101" i="5"/>
  <c r="D113" i="5"/>
  <c r="M113" i="5"/>
  <c r="J113" i="5"/>
  <c r="I113" i="5"/>
  <c r="H113" i="5"/>
  <c r="G113" i="5"/>
  <c r="E113" i="5"/>
  <c r="D128" i="5"/>
  <c r="M128" i="5"/>
  <c r="J128" i="5"/>
  <c r="I128" i="5"/>
  <c r="H128" i="5"/>
  <c r="G128" i="5"/>
  <c r="E128" i="5"/>
  <c r="D135" i="5"/>
  <c r="M135" i="5"/>
  <c r="J135" i="5"/>
  <c r="I135" i="5"/>
  <c r="H135" i="5"/>
  <c r="G135" i="5"/>
  <c r="E135" i="5"/>
  <c r="D151" i="5"/>
  <c r="M151" i="5"/>
  <c r="J151" i="5"/>
  <c r="I151" i="5"/>
  <c r="H151" i="5"/>
  <c r="G151" i="5"/>
  <c r="E151" i="5"/>
  <c r="D163" i="5"/>
  <c r="M163" i="5"/>
  <c r="J163" i="5"/>
  <c r="I163" i="5"/>
  <c r="H163" i="5"/>
  <c r="G163" i="5"/>
  <c r="E163" i="5"/>
  <c r="D175" i="5"/>
  <c r="M175" i="5"/>
  <c r="J175" i="5"/>
  <c r="I175" i="5"/>
  <c r="H175" i="5"/>
  <c r="G175" i="5"/>
  <c r="E175" i="5"/>
  <c r="D190" i="5"/>
  <c r="M190" i="5"/>
  <c r="J190" i="5"/>
  <c r="I190" i="5"/>
  <c r="H190" i="5"/>
  <c r="G190" i="5"/>
  <c r="E190" i="5"/>
  <c r="D204" i="5"/>
  <c r="M204" i="5"/>
  <c r="J204" i="5"/>
  <c r="I204" i="5"/>
  <c r="H204" i="5"/>
  <c r="G204" i="5"/>
  <c r="E204" i="5"/>
  <c r="D216" i="5"/>
  <c r="M216" i="5"/>
  <c r="J216" i="5"/>
  <c r="I216" i="5"/>
  <c r="H216" i="5"/>
  <c r="G216" i="5"/>
  <c r="E216" i="5"/>
  <c r="D227" i="5"/>
  <c r="M227" i="5"/>
  <c r="J227" i="5"/>
  <c r="I227" i="5"/>
  <c r="H227" i="5"/>
  <c r="G227" i="5"/>
  <c r="E227" i="5"/>
  <c r="D238" i="5"/>
  <c r="M238" i="5"/>
  <c r="J238" i="5"/>
  <c r="I238" i="5"/>
  <c r="H238" i="5"/>
  <c r="G238" i="5"/>
  <c r="E238" i="5"/>
  <c r="D250" i="5"/>
  <c r="M250" i="5"/>
  <c r="J250" i="5"/>
  <c r="I250" i="5"/>
  <c r="H250" i="5"/>
  <c r="G250" i="5"/>
  <c r="E250" i="5"/>
  <c r="D264" i="5"/>
  <c r="M264" i="5"/>
  <c r="J264" i="5"/>
  <c r="I264" i="5"/>
  <c r="H264" i="5"/>
  <c r="G264" i="5"/>
  <c r="E264" i="5"/>
  <c r="D276" i="5"/>
  <c r="M276" i="5"/>
  <c r="J276" i="5"/>
  <c r="I276" i="5"/>
  <c r="H276" i="5"/>
  <c r="G276" i="5"/>
  <c r="E276" i="5"/>
  <c r="D284" i="5"/>
  <c r="M284" i="5"/>
  <c r="J284" i="5"/>
  <c r="I284" i="5"/>
  <c r="H284" i="5"/>
  <c r="G284" i="5"/>
  <c r="E284" i="5"/>
  <c r="D291" i="5"/>
  <c r="M291" i="5"/>
  <c r="J291" i="5"/>
  <c r="I291" i="5"/>
  <c r="H291" i="5"/>
  <c r="G291" i="5"/>
  <c r="E291" i="5"/>
  <c r="D306" i="5"/>
  <c r="M306" i="5"/>
  <c r="J306" i="5"/>
  <c r="I306" i="5"/>
  <c r="H306" i="5"/>
  <c r="G306" i="5"/>
  <c r="E306" i="5"/>
  <c r="D316" i="5"/>
  <c r="M316" i="5"/>
  <c r="J316" i="5"/>
  <c r="I316" i="5"/>
  <c r="H316" i="5"/>
  <c r="G316" i="5"/>
  <c r="E316" i="5"/>
  <c r="D331" i="5"/>
  <c r="M331" i="5"/>
  <c r="J331" i="5"/>
  <c r="I331" i="5"/>
  <c r="H331" i="5"/>
  <c r="G331" i="5"/>
  <c r="E331" i="5"/>
  <c r="D337" i="5"/>
  <c r="M337" i="5"/>
  <c r="J337" i="5"/>
  <c r="I337" i="5"/>
  <c r="H337" i="5"/>
  <c r="G337" i="5"/>
  <c r="E337" i="5"/>
  <c r="D347" i="5"/>
  <c r="M347" i="5"/>
  <c r="J347" i="5"/>
  <c r="I347" i="5"/>
  <c r="H347" i="5"/>
  <c r="G347" i="5"/>
  <c r="E347" i="5"/>
  <c r="D358" i="5"/>
  <c r="M358" i="5"/>
  <c r="J358" i="5"/>
  <c r="I358" i="5"/>
  <c r="H358" i="5"/>
  <c r="G358" i="5"/>
  <c r="E358" i="5"/>
  <c r="D369" i="5"/>
  <c r="M369" i="5"/>
  <c r="J369" i="5"/>
  <c r="I369" i="5"/>
  <c r="H369" i="5"/>
  <c r="G369" i="5"/>
  <c r="E369" i="5"/>
  <c r="D379" i="5"/>
  <c r="M379" i="5"/>
  <c r="J379" i="5"/>
  <c r="I379" i="5"/>
  <c r="H379" i="5"/>
  <c r="G379" i="5"/>
  <c r="E379" i="5"/>
  <c r="D389" i="5"/>
  <c r="M389" i="5"/>
  <c r="J389" i="5"/>
  <c r="I389" i="5"/>
  <c r="H389" i="5"/>
  <c r="G389" i="5"/>
  <c r="E389" i="5"/>
  <c r="D404" i="5"/>
  <c r="M404" i="5"/>
  <c r="J404" i="5"/>
  <c r="I404" i="5"/>
  <c r="H404" i="5"/>
  <c r="G404" i="5"/>
  <c r="E404" i="5"/>
  <c r="D415" i="5"/>
  <c r="M415" i="5"/>
  <c r="J415" i="5"/>
  <c r="I415" i="5"/>
  <c r="H415" i="5"/>
  <c r="G415" i="5"/>
  <c r="E415" i="5"/>
  <c r="D425" i="5"/>
  <c r="M425" i="5"/>
  <c r="J425" i="5"/>
  <c r="I425" i="5"/>
  <c r="H425" i="5"/>
  <c r="G425" i="5"/>
  <c r="E425" i="5"/>
  <c r="D435" i="5"/>
  <c r="M435" i="5"/>
  <c r="J435" i="5"/>
  <c r="I435" i="5"/>
  <c r="H435" i="5"/>
  <c r="G435" i="5"/>
  <c r="E435" i="5"/>
  <c r="D439" i="5"/>
  <c r="M439" i="5"/>
  <c r="J439" i="5"/>
  <c r="I439" i="5"/>
  <c r="H439" i="5"/>
  <c r="G439" i="5"/>
  <c r="E439" i="5"/>
  <c r="D449" i="5"/>
  <c r="M449" i="5"/>
  <c r="J449" i="5"/>
  <c r="I449" i="5"/>
  <c r="H449" i="5"/>
  <c r="G449" i="5"/>
  <c r="E449" i="5"/>
  <c r="D460" i="5"/>
  <c r="M460" i="5"/>
  <c r="J460" i="5"/>
  <c r="I460" i="5"/>
  <c r="H460" i="5"/>
  <c r="G460" i="5"/>
  <c r="E460" i="5"/>
  <c r="D469" i="5"/>
  <c r="M469" i="5"/>
  <c r="J469" i="5"/>
  <c r="I469" i="5"/>
  <c r="H469" i="5"/>
  <c r="G469" i="5"/>
  <c r="E469" i="5"/>
  <c r="D488" i="5"/>
  <c r="M488" i="5"/>
  <c r="J488" i="5"/>
  <c r="I488" i="5"/>
  <c r="H488" i="5"/>
  <c r="G488" i="5"/>
  <c r="E488" i="5"/>
  <c r="D498" i="5"/>
  <c r="M498" i="5"/>
  <c r="J498" i="5"/>
  <c r="I498" i="5"/>
  <c r="H498" i="5"/>
  <c r="G498" i="5"/>
  <c r="E498" i="5"/>
  <c r="D513" i="5"/>
  <c r="M513" i="5"/>
  <c r="J513" i="5"/>
  <c r="I513" i="5"/>
  <c r="H513" i="5"/>
  <c r="G513" i="5"/>
  <c r="E513" i="5"/>
  <c r="D527" i="5"/>
  <c r="M527" i="5"/>
  <c r="J527" i="5"/>
  <c r="I527" i="5"/>
  <c r="H527" i="5"/>
  <c r="G527" i="5"/>
  <c r="E527" i="5"/>
  <c r="D550" i="5"/>
  <c r="M550" i="5"/>
  <c r="J550" i="5"/>
  <c r="I550" i="5"/>
  <c r="H550" i="5"/>
  <c r="G550" i="5"/>
  <c r="E550" i="5"/>
  <c r="D558" i="5"/>
  <c r="M558" i="5"/>
  <c r="J558" i="5"/>
  <c r="I558" i="5"/>
  <c r="H558" i="5"/>
  <c r="G558" i="5"/>
  <c r="E558" i="5"/>
  <c r="D576" i="5"/>
  <c r="M576" i="5"/>
  <c r="J576" i="5"/>
  <c r="I576" i="5"/>
  <c r="H576" i="5"/>
  <c r="G576" i="5"/>
  <c r="E576" i="5"/>
  <c r="D589" i="5"/>
  <c r="M589" i="5"/>
  <c r="J589" i="5"/>
  <c r="I589" i="5"/>
  <c r="H589" i="5"/>
  <c r="G589" i="5"/>
  <c r="E589" i="5"/>
  <c r="D604" i="5"/>
  <c r="M604" i="5"/>
  <c r="J604" i="5"/>
  <c r="I604" i="5"/>
  <c r="H604" i="5"/>
  <c r="G604" i="5"/>
  <c r="E604" i="5"/>
  <c r="D620" i="5"/>
  <c r="M620" i="5"/>
  <c r="J620" i="5"/>
  <c r="I620" i="5"/>
  <c r="H620" i="5"/>
  <c r="G620" i="5"/>
  <c r="E620" i="5"/>
  <c r="D639" i="5"/>
  <c r="M639" i="5"/>
  <c r="J639" i="5"/>
  <c r="I639" i="5"/>
  <c r="H639" i="5"/>
  <c r="G639" i="5"/>
  <c r="E639" i="5"/>
  <c r="D659" i="5"/>
  <c r="M659" i="5"/>
  <c r="J659" i="5"/>
  <c r="I659" i="5"/>
  <c r="H659" i="5"/>
  <c r="G659" i="5"/>
  <c r="E659" i="5"/>
  <c r="D679" i="5"/>
  <c r="M679" i="5"/>
  <c r="J679" i="5"/>
  <c r="I679" i="5"/>
  <c r="H679" i="5"/>
  <c r="G679" i="5"/>
  <c r="E679" i="5"/>
  <c r="D699" i="5"/>
  <c r="M699" i="5"/>
  <c r="J699" i="5"/>
  <c r="I699" i="5"/>
  <c r="H699" i="5"/>
  <c r="G699" i="5"/>
  <c r="E699" i="5"/>
  <c r="D719" i="5"/>
  <c r="M719" i="5"/>
  <c r="J719" i="5"/>
  <c r="I719" i="5"/>
  <c r="H719" i="5"/>
  <c r="G719" i="5"/>
  <c r="E719" i="5"/>
  <c r="D739" i="5"/>
  <c r="M739" i="5"/>
  <c r="J739" i="5"/>
  <c r="I739" i="5"/>
  <c r="H739" i="5"/>
  <c r="G739" i="5"/>
  <c r="E739" i="5"/>
  <c r="D780" i="5"/>
  <c r="M780" i="5"/>
  <c r="J780" i="5"/>
  <c r="I780" i="5"/>
  <c r="H780" i="5"/>
  <c r="G780" i="5"/>
  <c r="E780" i="5"/>
  <c r="D803" i="5"/>
  <c r="M803" i="5"/>
  <c r="J803" i="5"/>
  <c r="I803" i="5"/>
  <c r="H803" i="5"/>
  <c r="G803" i="5"/>
  <c r="E803" i="5"/>
  <c r="D833" i="5"/>
  <c r="M833" i="5"/>
  <c r="J833" i="5"/>
  <c r="I833" i="5"/>
  <c r="H833" i="5"/>
  <c r="G833" i="5"/>
  <c r="E833" i="5"/>
  <c r="D863" i="5"/>
  <c r="M863" i="5"/>
  <c r="J863" i="5"/>
  <c r="I863" i="5"/>
  <c r="H863" i="5"/>
  <c r="G863" i="5"/>
  <c r="E863" i="5"/>
  <c r="D893" i="5"/>
  <c r="M893" i="5"/>
  <c r="J893" i="5"/>
  <c r="I893" i="5"/>
  <c r="H893" i="5"/>
  <c r="G893" i="5"/>
  <c r="E893" i="5"/>
  <c r="D923" i="5"/>
  <c r="M923" i="5"/>
  <c r="J923" i="5"/>
  <c r="I923" i="5"/>
  <c r="H923" i="5"/>
  <c r="G923" i="5"/>
  <c r="E923" i="5"/>
  <c r="D953" i="5"/>
  <c r="M953" i="5"/>
  <c r="J953" i="5"/>
  <c r="I953" i="5"/>
  <c r="H953" i="5"/>
  <c r="G953" i="5"/>
  <c r="E953" i="5"/>
  <c r="D983" i="5"/>
  <c r="M983" i="5"/>
  <c r="J983" i="5"/>
  <c r="I983" i="5"/>
  <c r="H983" i="5"/>
  <c r="G983" i="5"/>
  <c r="E983" i="5"/>
  <c r="D1038" i="5"/>
  <c r="M1038" i="5"/>
  <c r="J1038" i="5"/>
  <c r="I1038" i="5"/>
  <c r="H1038" i="5"/>
  <c r="G1038" i="5"/>
  <c r="E1038" i="5"/>
  <c r="D1152" i="5"/>
  <c r="M1152" i="5"/>
  <c r="J1152" i="5"/>
  <c r="I1152" i="5"/>
  <c r="H1152" i="5"/>
  <c r="G1152" i="5"/>
  <c r="E1152" i="5"/>
  <c r="D1272" i="5"/>
  <c r="M1272" i="5"/>
  <c r="J1272" i="5"/>
  <c r="I1272" i="5"/>
  <c r="H1272" i="5"/>
  <c r="G1272" i="5"/>
  <c r="E1272" i="5"/>
  <c r="D1394" i="5"/>
  <c r="M1394" i="5"/>
  <c r="J1394" i="5"/>
  <c r="I1394" i="5"/>
  <c r="H1394" i="5"/>
  <c r="G1394" i="5"/>
  <c r="E1394" i="5"/>
  <c r="D1518" i="5"/>
  <c r="M1518" i="5"/>
  <c r="J1518" i="5"/>
  <c r="I1518" i="5"/>
  <c r="H1518" i="5"/>
  <c r="G1518" i="5"/>
  <c r="E1518" i="5"/>
  <c r="D10" i="5"/>
  <c r="M10" i="5"/>
  <c r="J10" i="5"/>
  <c r="I10" i="5"/>
  <c r="H10" i="5"/>
  <c r="G10" i="5"/>
  <c r="E10" i="5"/>
  <c r="D14" i="5"/>
  <c r="M14" i="5"/>
  <c r="J14" i="5"/>
  <c r="I14" i="5"/>
  <c r="H14" i="5"/>
  <c r="G14" i="5"/>
  <c r="E14" i="5"/>
  <c r="D18" i="5"/>
  <c r="M18" i="5"/>
  <c r="J18" i="5"/>
  <c r="I18" i="5"/>
  <c r="H18" i="5"/>
  <c r="G18" i="5"/>
  <c r="E18" i="5"/>
  <c r="D22" i="5"/>
  <c r="M22" i="5"/>
  <c r="J22" i="5"/>
  <c r="I22" i="5"/>
  <c r="H22" i="5"/>
  <c r="G22" i="5"/>
  <c r="E22" i="5"/>
  <c r="D26" i="5"/>
  <c r="M26" i="5"/>
  <c r="J26" i="5"/>
  <c r="I26" i="5"/>
  <c r="H26" i="5"/>
  <c r="G26" i="5"/>
  <c r="E26" i="5"/>
  <c r="D30" i="5"/>
  <c r="M30" i="5"/>
  <c r="J30" i="5"/>
  <c r="I30" i="5"/>
  <c r="H30" i="5"/>
  <c r="G30" i="5"/>
  <c r="E30" i="5"/>
  <c r="D34" i="5"/>
  <c r="M34" i="5"/>
  <c r="J34" i="5"/>
  <c r="I34" i="5"/>
  <c r="H34" i="5"/>
  <c r="G34" i="5"/>
  <c r="E34" i="5"/>
  <c r="D38" i="5"/>
  <c r="M38" i="5"/>
  <c r="J38" i="5"/>
  <c r="I38" i="5"/>
  <c r="H38" i="5"/>
  <c r="G38" i="5"/>
  <c r="E38" i="5"/>
  <c r="D42" i="5"/>
  <c r="M42" i="5"/>
  <c r="J42" i="5"/>
  <c r="I42" i="5"/>
  <c r="H42" i="5"/>
  <c r="G42" i="5"/>
  <c r="E42" i="5"/>
  <c r="D46" i="5"/>
  <c r="M46" i="5"/>
  <c r="J46" i="5"/>
  <c r="I46" i="5"/>
  <c r="H46" i="5"/>
  <c r="G46" i="5"/>
  <c r="E46" i="5"/>
  <c r="D50" i="5"/>
  <c r="M50" i="5"/>
  <c r="J50" i="5"/>
  <c r="I50" i="5"/>
  <c r="H50" i="5"/>
  <c r="G50" i="5"/>
  <c r="E50" i="5"/>
  <c r="D54" i="5"/>
  <c r="M54" i="5"/>
  <c r="J54" i="5"/>
  <c r="I54" i="5"/>
  <c r="H54" i="5"/>
  <c r="G54" i="5"/>
  <c r="E54" i="5"/>
  <c r="D58" i="5"/>
  <c r="M58" i="5"/>
  <c r="J58" i="5"/>
  <c r="I58" i="5"/>
  <c r="H58" i="5"/>
  <c r="G58" i="5"/>
  <c r="E58" i="5"/>
  <c r="D62" i="5"/>
  <c r="M62" i="5"/>
  <c r="J62" i="5"/>
  <c r="I62" i="5"/>
  <c r="H62" i="5"/>
  <c r="G62" i="5"/>
  <c r="E62" i="5"/>
  <c r="D65" i="5"/>
  <c r="M65" i="5"/>
  <c r="J65" i="5"/>
  <c r="I65" i="5"/>
  <c r="H65" i="5"/>
  <c r="G65" i="5"/>
  <c r="E65" i="5"/>
  <c r="D72" i="5"/>
  <c r="M72" i="5"/>
  <c r="J72" i="5"/>
  <c r="I72" i="5"/>
  <c r="H72" i="5"/>
  <c r="G72" i="5"/>
  <c r="E72" i="5"/>
  <c r="D76" i="5"/>
  <c r="M76" i="5"/>
  <c r="J76" i="5"/>
  <c r="I76" i="5"/>
  <c r="H76" i="5"/>
  <c r="G76" i="5"/>
  <c r="E76" i="5"/>
  <c r="D80" i="5"/>
  <c r="M80" i="5"/>
  <c r="J80" i="5"/>
  <c r="I80" i="5"/>
  <c r="H80" i="5"/>
  <c r="G80" i="5"/>
  <c r="E80" i="5"/>
  <c r="D84" i="5"/>
  <c r="M84" i="5"/>
  <c r="J84" i="5"/>
  <c r="I84" i="5"/>
  <c r="H84" i="5"/>
  <c r="G84" i="5"/>
  <c r="E84" i="5"/>
  <c r="D88" i="5"/>
  <c r="M88" i="5"/>
  <c r="J88" i="5"/>
  <c r="I88" i="5"/>
  <c r="H88" i="5"/>
  <c r="G88" i="5"/>
  <c r="E88" i="5"/>
  <c r="D92" i="5"/>
  <c r="M92" i="5"/>
  <c r="J92" i="5"/>
  <c r="I92" i="5"/>
  <c r="H92" i="5"/>
  <c r="G92" i="5"/>
  <c r="E92" i="5"/>
  <c r="D95" i="5"/>
  <c r="M95" i="5"/>
  <c r="J95" i="5"/>
  <c r="I95" i="5"/>
  <c r="H95" i="5"/>
  <c r="G95" i="5"/>
  <c r="E95" i="5"/>
  <c r="D99" i="5"/>
  <c r="M99" i="5"/>
  <c r="J99" i="5"/>
  <c r="I99" i="5"/>
  <c r="H99" i="5"/>
  <c r="G99" i="5"/>
  <c r="E99" i="5"/>
  <c r="D102" i="5"/>
  <c r="M102" i="5"/>
  <c r="J102" i="5"/>
  <c r="I102" i="5"/>
  <c r="H102" i="5"/>
  <c r="G102" i="5"/>
  <c r="E102" i="5"/>
  <c r="D106" i="5"/>
  <c r="M106" i="5"/>
  <c r="J106" i="5"/>
  <c r="I106" i="5"/>
  <c r="H106" i="5"/>
  <c r="G106" i="5"/>
  <c r="E106" i="5"/>
  <c r="D110" i="5"/>
  <c r="M110" i="5"/>
  <c r="J110" i="5"/>
  <c r="I110" i="5"/>
  <c r="H110" i="5"/>
  <c r="G110" i="5"/>
  <c r="E110" i="5"/>
  <c r="D114" i="5"/>
  <c r="M114" i="5"/>
  <c r="J114" i="5"/>
  <c r="I114" i="5"/>
  <c r="H114" i="5"/>
  <c r="G114" i="5"/>
  <c r="E114" i="5"/>
  <c r="D118" i="5"/>
  <c r="M118" i="5"/>
  <c r="J118" i="5"/>
  <c r="I118" i="5"/>
  <c r="H118" i="5"/>
  <c r="G118" i="5"/>
  <c r="E118" i="5"/>
  <c r="D122" i="5"/>
  <c r="M122" i="5"/>
  <c r="J122" i="5"/>
  <c r="I122" i="5"/>
  <c r="H122" i="5"/>
  <c r="G122" i="5"/>
  <c r="E122" i="5"/>
  <c r="D126" i="5"/>
  <c r="M126" i="5"/>
  <c r="J126" i="5"/>
  <c r="I126" i="5"/>
  <c r="H126" i="5"/>
  <c r="G126" i="5"/>
  <c r="E126" i="5"/>
  <c r="D129" i="5"/>
  <c r="M129" i="5"/>
  <c r="J129" i="5"/>
  <c r="I129" i="5"/>
  <c r="H129" i="5"/>
  <c r="G129" i="5"/>
  <c r="E129" i="5"/>
  <c r="D136" i="5"/>
  <c r="M136" i="5"/>
  <c r="J136" i="5"/>
  <c r="I136" i="5"/>
  <c r="H136" i="5"/>
  <c r="G136" i="5"/>
  <c r="E136" i="5"/>
  <c r="D140" i="5"/>
  <c r="M140" i="5"/>
  <c r="J140" i="5"/>
  <c r="I140" i="5"/>
  <c r="H140" i="5"/>
  <c r="G140" i="5"/>
  <c r="E140" i="5"/>
  <c r="D144" i="5"/>
  <c r="M144" i="5"/>
  <c r="J144" i="5"/>
  <c r="I144" i="5"/>
  <c r="H144" i="5"/>
  <c r="G144" i="5"/>
  <c r="E144" i="5"/>
  <c r="D148" i="5"/>
  <c r="M148" i="5"/>
  <c r="J148" i="5"/>
  <c r="I148" i="5"/>
  <c r="H148" i="5"/>
  <c r="G148" i="5"/>
  <c r="E148" i="5"/>
  <c r="D152" i="5"/>
  <c r="M152" i="5"/>
  <c r="J152" i="5"/>
  <c r="I152" i="5"/>
  <c r="H152" i="5"/>
  <c r="G152" i="5"/>
  <c r="E152" i="5"/>
  <c r="D156" i="5"/>
  <c r="M156" i="5"/>
  <c r="J156" i="5"/>
  <c r="I156" i="5"/>
  <c r="H156" i="5"/>
  <c r="G156" i="5"/>
  <c r="E156" i="5"/>
  <c r="D160" i="5"/>
  <c r="M160" i="5"/>
  <c r="J160" i="5"/>
  <c r="I160" i="5"/>
  <c r="H160" i="5"/>
  <c r="G160" i="5"/>
  <c r="E160" i="5"/>
  <c r="D164" i="5"/>
  <c r="M164" i="5"/>
  <c r="J164" i="5"/>
  <c r="I164" i="5"/>
  <c r="H164" i="5"/>
  <c r="G164" i="5"/>
  <c r="E164" i="5"/>
  <c r="D168" i="5"/>
  <c r="M168" i="5"/>
  <c r="J168" i="5"/>
  <c r="I168" i="5"/>
  <c r="H168" i="5"/>
  <c r="G168" i="5"/>
  <c r="E168" i="5"/>
  <c r="D172" i="5"/>
  <c r="M172" i="5"/>
  <c r="J172" i="5"/>
  <c r="I172" i="5"/>
  <c r="H172" i="5"/>
  <c r="G172" i="5"/>
  <c r="E172" i="5"/>
  <c r="D176" i="5"/>
  <c r="M176" i="5"/>
  <c r="J176" i="5"/>
  <c r="I176" i="5"/>
  <c r="H176" i="5"/>
  <c r="G176" i="5"/>
  <c r="E176" i="5"/>
  <c r="D180" i="5"/>
  <c r="M180" i="5"/>
  <c r="J180" i="5"/>
  <c r="I180" i="5"/>
  <c r="H180" i="5"/>
  <c r="G180" i="5"/>
  <c r="E180" i="5"/>
  <c r="D184" i="5"/>
  <c r="M184" i="5"/>
  <c r="J184" i="5"/>
  <c r="I184" i="5"/>
  <c r="H184" i="5"/>
  <c r="G184" i="5"/>
  <c r="E184" i="5"/>
  <c r="D187" i="5"/>
  <c r="M187" i="5"/>
  <c r="J187" i="5"/>
  <c r="I187" i="5"/>
  <c r="H187" i="5"/>
  <c r="G187" i="5"/>
  <c r="E187" i="5"/>
  <c r="D191" i="5"/>
  <c r="M191" i="5"/>
  <c r="J191" i="5"/>
  <c r="I191" i="5"/>
  <c r="H191" i="5"/>
  <c r="G191" i="5"/>
  <c r="E191" i="5"/>
  <c r="D197" i="5"/>
  <c r="M197" i="5"/>
  <c r="J197" i="5"/>
  <c r="I197" i="5"/>
  <c r="H197" i="5"/>
  <c r="G197" i="5"/>
  <c r="E197" i="5"/>
  <c r="D201" i="5"/>
  <c r="M201" i="5"/>
  <c r="J201" i="5"/>
  <c r="I201" i="5"/>
  <c r="H201" i="5"/>
  <c r="G201" i="5"/>
  <c r="E201" i="5"/>
  <c r="D205" i="5"/>
  <c r="M205" i="5"/>
  <c r="J205" i="5"/>
  <c r="I205" i="5"/>
  <c r="H205" i="5"/>
  <c r="G205" i="5"/>
  <c r="E205" i="5"/>
  <c r="D209" i="5"/>
  <c r="M209" i="5"/>
  <c r="J209" i="5"/>
  <c r="I209" i="5"/>
  <c r="H209" i="5"/>
  <c r="G209" i="5"/>
  <c r="E209" i="5"/>
  <c r="D213" i="5"/>
  <c r="M213" i="5"/>
  <c r="J213" i="5"/>
  <c r="I213" i="5"/>
  <c r="H213" i="5"/>
  <c r="G213" i="5"/>
  <c r="E213" i="5"/>
  <c r="D217" i="5"/>
  <c r="M217" i="5"/>
  <c r="J217" i="5"/>
  <c r="I217" i="5"/>
  <c r="H217" i="5"/>
  <c r="G217" i="5"/>
  <c r="E217" i="5"/>
  <c r="D221" i="5"/>
  <c r="M221" i="5"/>
  <c r="J221" i="5"/>
  <c r="I221" i="5"/>
  <c r="H221" i="5"/>
  <c r="G221" i="5"/>
  <c r="E221" i="5"/>
  <c r="D225" i="5"/>
  <c r="M225" i="5"/>
  <c r="J225" i="5"/>
  <c r="I225" i="5"/>
  <c r="H225" i="5"/>
  <c r="G225" i="5"/>
  <c r="E225" i="5"/>
  <c r="D228" i="5"/>
  <c r="M228" i="5"/>
  <c r="J228" i="5"/>
  <c r="I228" i="5"/>
  <c r="H228" i="5"/>
  <c r="G228" i="5"/>
  <c r="E228" i="5"/>
  <c r="D231" i="5"/>
  <c r="M231" i="5"/>
  <c r="J231" i="5"/>
  <c r="I231" i="5"/>
  <c r="H231" i="5"/>
  <c r="G231" i="5"/>
  <c r="E231" i="5"/>
  <c r="D235" i="5"/>
  <c r="M235" i="5"/>
  <c r="J235" i="5"/>
  <c r="I235" i="5"/>
  <c r="H235" i="5"/>
  <c r="G235" i="5"/>
  <c r="E235" i="5"/>
  <c r="D239" i="5"/>
  <c r="M239" i="5"/>
  <c r="J239" i="5"/>
  <c r="I239" i="5"/>
  <c r="H239" i="5"/>
  <c r="G239" i="5"/>
  <c r="E239" i="5"/>
  <c r="D243" i="5"/>
  <c r="M243" i="5"/>
  <c r="J243" i="5"/>
  <c r="I243" i="5"/>
  <c r="H243" i="5"/>
  <c r="G243" i="5"/>
  <c r="E243" i="5"/>
  <c r="D247" i="5"/>
  <c r="M247" i="5"/>
  <c r="J247" i="5"/>
  <c r="I247" i="5"/>
  <c r="H247" i="5"/>
  <c r="G247" i="5"/>
  <c r="E247" i="5"/>
  <c r="D251" i="5"/>
  <c r="M251" i="5"/>
  <c r="J251" i="5"/>
  <c r="I251" i="5"/>
  <c r="H251" i="5"/>
  <c r="G251" i="5"/>
  <c r="E251" i="5"/>
  <c r="D255" i="5"/>
  <c r="M255" i="5"/>
  <c r="J255" i="5"/>
  <c r="I255" i="5"/>
  <c r="H255" i="5"/>
  <c r="G255" i="5"/>
  <c r="E255" i="5"/>
  <c r="D261" i="5"/>
  <c r="M261" i="5"/>
  <c r="J261" i="5"/>
  <c r="I261" i="5"/>
  <c r="H261" i="5"/>
  <c r="G261" i="5"/>
  <c r="E261" i="5"/>
  <c r="D265" i="5"/>
  <c r="M265" i="5"/>
  <c r="J265" i="5"/>
  <c r="I265" i="5"/>
  <c r="H265" i="5"/>
  <c r="G265" i="5"/>
  <c r="E265" i="5"/>
  <c r="D269" i="5"/>
  <c r="M269" i="5"/>
  <c r="J269" i="5"/>
  <c r="I269" i="5"/>
  <c r="H269" i="5"/>
  <c r="G269" i="5"/>
  <c r="E269" i="5"/>
  <c r="D273" i="5"/>
  <c r="M273" i="5"/>
  <c r="J273" i="5"/>
  <c r="I273" i="5"/>
  <c r="H273" i="5"/>
  <c r="G273" i="5"/>
  <c r="E273" i="5"/>
  <c r="D277" i="5"/>
  <c r="M277" i="5"/>
  <c r="J277" i="5"/>
  <c r="I277" i="5"/>
  <c r="H277" i="5"/>
  <c r="G277" i="5"/>
  <c r="E277" i="5"/>
  <c r="D281" i="5"/>
  <c r="M281" i="5"/>
  <c r="J281" i="5"/>
  <c r="I281" i="5"/>
  <c r="H281" i="5"/>
  <c r="G281" i="5"/>
  <c r="E281" i="5"/>
  <c r="D285" i="5"/>
  <c r="M285" i="5"/>
  <c r="J285" i="5"/>
  <c r="I285" i="5"/>
  <c r="H285" i="5"/>
  <c r="G285" i="5"/>
  <c r="E285" i="5"/>
  <c r="D289" i="5"/>
  <c r="M289" i="5"/>
  <c r="J289" i="5"/>
  <c r="I289" i="5"/>
  <c r="H289" i="5"/>
  <c r="G289" i="5"/>
  <c r="E289" i="5"/>
  <c r="D292" i="5"/>
  <c r="M292" i="5"/>
  <c r="J292" i="5"/>
  <c r="I292" i="5"/>
  <c r="H292" i="5"/>
  <c r="G292" i="5"/>
  <c r="E292" i="5"/>
  <c r="D296" i="5"/>
  <c r="M296" i="5"/>
  <c r="J296" i="5"/>
  <c r="I296" i="5"/>
  <c r="H296" i="5"/>
  <c r="G296" i="5"/>
  <c r="E296" i="5"/>
  <c r="D302" i="5"/>
  <c r="M302" i="5"/>
  <c r="J302" i="5"/>
  <c r="I302" i="5"/>
  <c r="H302" i="5"/>
  <c r="G302" i="5"/>
  <c r="E302" i="5"/>
  <c r="D307" i="5"/>
  <c r="M307" i="5"/>
  <c r="J307" i="5"/>
  <c r="I307" i="5"/>
  <c r="H307" i="5"/>
  <c r="G307" i="5"/>
  <c r="E307" i="5"/>
  <c r="D312" i="5"/>
  <c r="M312" i="5"/>
  <c r="J312" i="5"/>
  <c r="I312" i="5"/>
  <c r="H312" i="5"/>
  <c r="G312" i="5"/>
  <c r="E312" i="5"/>
  <c r="D317" i="5"/>
  <c r="M317" i="5"/>
  <c r="J317" i="5"/>
  <c r="I317" i="5"/>
  <c r="H317" i="5"/>
  <c r="G317" i="5"/>
  <c r="E317" i="5"/>
  <c r="D322" i="5"/>
  <c r="M322" i="5"/>
  <c r="J322" i="5"/>
  <c r="I322" i="5"/>
  <c r="H322" i="5"/>
  <c r="G322" i="5"/>
  <c r="E322" i="5"/>
  <c r="D327" i="5"/>
  <c r="M327" i="5"/>
  <c r="J327" i="5"/>
  <c r="I327" i="5"/>
  <c r="H327" i="5"/>
  <c r="G327" i="5"/>
  <c r="E327" i="5"/>
  <c r="D333" i="5"/>
  <c r="M333" i="5"/>
  <c r="J333" i="5"/>
  <c r="I333" i="5"/>
  <c r="H333" i="5"/>
  <c r="G333" i="5"/>
  <c r="E333" i="5"/>
  <c r="D338" i="5"/>
  <c r="M338" i="5"/>
  <c r="J338" i="5"/>
  <c r="I338" i="5"/>
  <c r="H338" i="5"/>
  <c r="G338" i="5"/>
  <c r="E338" i="5"/>
  <c r="D343" i="5"/>
  <c r="M343" i="5"/>
  <c r="J343" i="5"/>
  <c r="I343" i="5"/>
  <c r="H343" i="5"/>
  <c r="G343" i="5"/>
  <c r="E343" i="5"/>
  <c r="D349" i="5"/>
  <c r="M349" i="5"/>
  <c r="J349" i="5"/>
  <c r="I349" i="5"/>
  <c r="H349" i="5"/>
  <c r="G349" i="5"/>
  <c r="E349" i="5"/>
  <c r="D354" i="5"/>
  <c r="M354" i="5"/>
  <c r="J354" i="5"/>
  <c r="I354" i="5"/>
  <c r="H354" i="5"/>
  <c r="G354" i="5"/>
  <c r="E354" i="5"/>
  <c r="D359" i="5"/>
  <c r="M359" i="5"/>
  <c r="J359" i="5"/>
  <c r="I359" i="5"/>
  <c r="H359" i="5"/>
  <c r="G359" i="5"/>
  <c r="E359" i="5"/>
  <c r="D365" i="5"/>
  <c r="M365" i="5"/>
  <c r="J365" i="5"/>
  <c r="I365" i="5"/>
  <c r="H365" i="5"/>
  <c r="G365" i="5"/>
  <c r="E365" i="5"/>
  <c r="D370" i="5"/>
  <c r="M370" i="5"/>
  <c r="J370" i="5"/>
  <c r="I370" i="5"/>
  <c r="H370" i="5"/>
  <c r="G370" i="5"/>
  <c r="E370" i="5"/>
  <c r="D375" i="5"/>
  <c r="M375" i="5"/>
  <c r="J375" i="5"/>
  <c r="I375" i="5"/>
  <c r="H375" i="5"/>
  <c r="G375" i="5"/>
  <c r="E375" i="5"/>
  <c r="D381" i="5"/>
  <c r="M381" i="5"/>
  <c r="J381" i="5"/>
  <c r="I381" i="5"/>
  <c r="H381" i="5"/>
  <c r="G381" i="5"/>
  <c r="E381" i="5"/>
  <c r="D386" i="5"/>
  <c r="M386" i="5"/>
  <c r="J386" i="5"/>
  <c r="I386" i="5"/>
  <c r="H386" i="5"/>
  <c r="G386" i="5"/>
  <c r="E386" i="5"/>
  <c r="D390" i="5"/>
  <c r="M390" i="5"/>
  <c r="J390" i="5"/>
  <c r="I390" i="5"/>
  <c r="H390" i="5"/>
  <c r="G390" i="5"/>
  <c r="E390" i="5"/>
  <c r="D396" i="5"/>
  <c r="M396" i="5"/>
  <c r="J396" i="5"/>
  <c r="I396" i="5"/>
  <c r="H396" i="5"/>
  <c r="G396" i="5"/>
  <c r="E396" i="5"/>
  <c r="D400" i="5"/>
  <c r="M400" i="5"/>
  <c r="J400" i="5"/>
  <c r="I400" i="5"/>
  <c r="H400" i="5"/>
  <c r="G400" i="5"/>
  <c r="E400" i="5"/>
  <c r="D405" i="5"/>
  <c r="M405" i="5"/>
  <c r="J405" i="5"/>
  <c r="I405" i="5"/>
  <c r="H405" i="5"/>
  <c r="G405" i="5"/>
  <c r="E405" i="5"/>
  <c r="D411" i="5"/>
  <c r="M411" i="5"/>
  <c r="J411" i="5"/>
  <c r="I411" i="5"/>
  <c r="H411" i="5"/>
  <c r="G411" i="5"/>
  <c r="E411" i="5"/>
  <c r="D416" i="5"/>
  <c r="M416" i="5"/>
  <c r="J416" i="5"/>
  <c r="I416" i="5"/>
  <c r="H416" i="5"/>
  <c r="G416" i="5"/>
  <c r="E416" i="5"/>
  <c r="D421" i="5"/>
  <c r="M421" i="5"/>
  <c r="J421" i="5"/>
  <c r="I421" i="5"/>
  <c r="H421" i="5"/>
  <c r="G421" i="5"/>
  <c r="E421" i="5"/>
  <c r="D431" i="5"/>
  <c r="M431" i="5"/>
  <c r="J431" i="5"/>
  <c r="I431" i="5"/>
  <c r="H431" i="5"/>
  <c r="G431" i="5"/>
  <c r="E431" i="5"/>
  <c r="D436" i="5"/>
  <c r="M436" i="5"/>
  <c r="J436" i="5"/>
  <c r="I436" i="5"/>
  <c r="H436" i="5"/>
  <c r="G436" i="5"/>
  <c r="E436" i="5"/>
  <c r="D441" i="5"/>
  <c r="M441" i="5"/>
  <c r="J441" i="5"/>
  <c r="I441" i="5"/>
  <c r="H441" i="5"/>
  <c r="G441" i="5"/>
  <c r="E441" i="5"/>
  <c r="D446" i="5"/>
  <c r="M446" i="5"/>
  <c r="J446" i="5"/>
  <c r="I446" i="5"/>
  <c r="H446" i="5"/>
  <c r="G446" i="5"/>
  <c r="E446" i="5"/>
  <c r="D450" i="5"/>
  <c r="M450" i="5"/>
  <c r="J450" i="5"/>
  <c r="I450" i="5"/>
  <c r="H450" i="5"/>
  <c r="G450" i="5"/>
  <c r="E450" i="5"/>
  <c r="D456" i="5"/>
  <c r="M456" i="5"/>
  <c r="J456" i="5"/>
  <c r="I456" i="5"/>
  <c r="H456" i="5"/>
  <c r="G456" i="5"/>
  <c r="E456" i="5"/>
  <c r="D461" i="5"/>
  <c r="M461" i="5"/>
  <c r="J461" i="5"/>
  <c r="I461" i="5"/>
  <c r="H461" i="5"/>
  <c r="G461" i="5"/>
  <c r="E461" i="5"/>
  <c r="D466" i="5"/>
  <c r="M466" i="5"/>
  <c r="J466" i="5"/>
  <c r="I466" i="5"/>
  <c r="H466" i="5"/>
  <c r="G466" i="5"/>
  <c r="E466" i="5"/>
  <c r="D471" i="5"/>
  <c r="M471" i="5"/>
  <c r="J471" i="5"/>
  <c r="I471" i="5"/>
  <c r="H471" i="5"/>
  <c r="G471" i="5"/>
  <c r="E471" i="5"/>
  <c r="D475" i="5"/>
  <c r="M475" i="5"/>
  <c r="J475" i="5"/>
  <c r="I475" i="5"/>
  <c r="H475" i="5"/>
  <c r="G475" i="5"/>
  <c r="E475" i="5"/>
  <c r="D479" i="5"/>
  <c r="M479" i="5"/>
  <c r="J479" i="5"/>
  <c r="I479" i="5"/>
  <c r="H479" i="5"/>
  <c r="G479" i="5"/>
  <c r="E479" i="5"/>
  <c r="D489" i="5"/>
  <c r="M489" i="5"/>
  <c r="J489" i="5"/>
  <c r="I489" i="5"/>
  <c r="H489" i="5"/>
  <c r="G489" i="5"/>
  <c r="E489" i="5"/>
  <c r="D494" i="5"/>
  <c r="M494" i="5"/>
  <c r="J494" i="5"/>
  <c r="I494" i="5"/>
  <c r="H494" i="5"/>
  <c r="G494" i="5"/>
  <c r="E494" i="5"/>
  <c r="D499" i="5"/>
  <c r="M499" i="5"/>
  <c r="J499" i="5"/>
  <c r="I499" i="5"/>
  <c r="H499" i="5"/>
  <c r="G499" i="5"/>
  <c r="E499" i="5"/>
  <c r="D507" i="5"/>
  <c r="M507" i="5"/>
  <c r="J507" i="5"/>
  <c r="I507" i="5"/>
  <c r="H507" i="5"/>
  <c r="G507" i="5"/>
  <c r="E507" i="5"/>
  <c r="D515" i="5"/>
  <c r="M515" i="5"/>
  <c r="J515" i="5"/>
  <c r="I515" i="5"/>
  <c r="H515" i="5"/>
  <c r="G515" i="5"/>
  <c r="E515" i="5"/>
  <c r="D522" i="5"/>
  <c r="M522" i="5"/>
  <c r="J522" i="5"/>
  <c r="I522" i="5"/>
  <c r="H522" i="5"/>
  <c r="G522" i="5"/>
  <c r="E522" i="5"/>
  <c r="D529" i="5"/>
  <c r="M529" i="5"/>
  <c r="J529" i="5"/>
  <c r="I529" i="5"/>
  <c r="H529" i="5"/>
  <c r="G529" i="5"/>
  <c r="E529" i="5"/>
  <c r="D536" i="5"/>
  <c r="M536" i="5"/>
  <c r="J536" i="5"/>
  <c r="I536" i="5"/>
  <c r="H536" i="5"/>
  <c r="G536" i="5"/>
  <c r="E536" i="5"/>
  <c r="D544" i="5"/>
  <c r="M544" i="5"/>
  <c r="J544" i="5"/>
  <c r="I544" i="5"/>
  <c r="H544" i="5"/>
  <c r="G544" i="5"/>
  <c r="E544" i="5"/>
  <c r="D552" i="5"/>
  <c r="M552" i="5"/>
  <c r="J552" i="5"/>
  <c r="I552" i="5"/>
  <c r="H552" i="5"/>
  <c r="G552" i="5"/>
  <c r="E552" i="5"/>
  <c r="D560" i="5"/>
  <c r="M560" i="5"/>
  <c r="J560" i="5"/>
  <c r="I560" i="5"/>
  <c r="H560" i="5"/>
  <c r="G560" i="5"/>
  <c r="E560" i="5"/>
  <c r="D567" i="5"/>
  <c r="M567" i="5"/>
  <c r="J567" i="5"/>
  <c r="I567" i="5"/>
  <c r="H567" i="5"/>
  <c r="G567" i="5"/>
  <c r="E567" i="5"/>
  <c r="D579" i="5"/>
  <c r="M579" i="5"/>
  <c r="J579" i="5"/>
  <c r="I579" i="5"/>
  <c r="H579" i="5"/>
  <c r="G579" i="5"/>
  <c r="E579" i="5"/>
  <c r="D593" i="5"/>
  <c r="M593" i="5"/>
  <c r="J593" i="5"/>
  <c r="I593" i="5"/>
  <c r="H593" i="5"/>
  <c r="G593" i="5"/>
  <c r="E593" i="5"/>
  <c r="D608" i="5"/>
  <c r="M608" i="5"/>
  <c r="J608" i="5"/>
  <c r="I608" i="5"/>
  <c r="H608" i="5"/>
  <c r="G608" i="5"/>
  <c r="E608" i="5"/>
  <c r="D624" i="5"/>
  <c r="M624" i="5"/>
  <c r="J624" i="5"/>
  <c r="I624" i="5"/>
  <c r="H624" i="5"/>
  <c r="G624" i="5"/>
  <c r="E624" i="5"/>
  <c r="D644" i="5"/>
  <c r="M644" i="5"/>
  <c r="J644" i="5"/>
  <c r="I644" i="5"/>
  <c r="H644" i="5"/>
  <c r="G644" i="5"/>
  <c r="E644" i="5"/>
  <c r="D663" i="5"/>
  <c r="M663" i="5"/>
  <c r="J663" i="5"/>
  <c r="I663" i="5"/>
  <c r="H663" i="5"/>
  <c r="G663" i="5"/>
  <c r="E663" i="5"/>
  <c r="D685" i="5"/>
  <c r="M685" i="5"/>
  <c r="J685" i="5"/>
  <c r="I685" i="5"/>
  <c r="H685" i="5"/>
  <c r="G685" i="5"/>
  <c r="E685" i="5"/>
  <c r="D704" i="5"/>
  <c r="M704" i="5"/>
  <c r="J704" i="5"/>
  <c r="I704" i="5"/>
  <c r="H704" i="5"/>
  <c r="G704" i="5"/>
  <c r="E704" i="5"/>
  <c r="D724" i="5"/>
  <c r="M724" i="5"/>
  <c r="J724" i="5"/>
  <c r="I724" i="5"/>
  <c r="H724" i="5"/>
  <c r="G724" i="5"/>
  <c r="E724" i="5"/>
  <c r="D745" i="5"/>
  <c r="M745" i="5"/>
  <c r="J745" i="5"/>
  <c r="I745" i="5"/>
  <c r="H745" i="5"/>
  <c r="G745" i="5"/>
  <c r="E745" i="5"/>
  <c r="D764" i="5"/>
  <c r="M764" i="5"/>
  <c r="J764" i="5"/>
  <c r="I764" i="5"/>
  <c r="H764" i="5"/>
  <c r="G764" i="5"/>
  <c r="E764" i="5"/>
  <c r="D784" i="5"/>
  <c r="M784" i="5"/>
  <c r="J784" i="5"/>
  <c r="I784" i="5"/>
  <c r="H784" i="5"/>
  <c r="G784" i="5"/>
  <c r="E784" i="5"/>
  <c r="D811" i="5"/>
  <c r="M811" i="5"/>
  <c r="J811" i="5"/>
  <c r="I811" i="5"/>
  <c r="H811" i="5"/>
  <c r="G811" i="5"/>
  <c r="E811" i="5"/>
  <c r="D841" i="5"/>
  <c r="M841" i="5"/>
  <c r="J841" i="5"/>
  <c r="I841" i="5"/>
  <c r="H841" i="5"/>
  <c r="G841" i="5"/>
  <c r="E841" i="5"/>
  <c r="D871" i="5"/>
  <c r="M871" i="5"/>
  <c r="J871" i="5"/>
  <c r="I871" i="5"/>
  <c r="H871" i="5"/>
  <c r="G871" i="5"/>
  <c r="E871" i="5"/>
  <c r="D901" i="5"/>
  <c r="M901" i="5"/>
  <c r="J901" i="5"/>
  <c r="I901" i="5"/>
  <c r="H901" i="5"/>
  <c r="G901" i="5"/>
  <c r="E901" i="5"/>
  <c r="D931" i="5"/>
  <c r="M931" i="5"/>
  <c r="J931" i="5"/>
  <c r="I931" i="5"/>
  <c r="H931" i="5"/>
  <c r="G931" i="5"/>
  <c r="E931" i="5"/>
  <c r="D961" i="5"/>
  <c r="M961" i="5"/>
  <c r="J961" i="5"/>
  <c r="I961" i="5"/>
  <c r="H961" i="5"/>
  <c r="G961" i="5"/>
  <c r="E961" i="5"/>
  <c r="D991" i="5"/>
  <c r="M991" i="5"/>
  <c r="J991" i="5"/>
  <c r="I991" i="5"/>
  <c r="H991" i="5"/>
  <c r="G991" i="5"/>
  <c r="E991" i="5"/>
  <c r="D1062" i="5"/>
  <c r="M1062" i="5"/>
  <c r="J1062" i="5"/>
  <c r="I1062" i="5"/>
  <c r="H1062" i="5"/>
  <c r="G1062" i="5"/>
  <c r="E1062" i="5"/>
  <c r="D1182" i="5"/>
  <c r="M1182" i="5"/>
  <c r="J1182" i="5"/>
  <c r="I1182" i="5"/>
  <c r="H1182" i="5"/>
  <c r="G1182" i="5"/>
  <c r="E1182" i="5"/>
  <c r="D1303" i="5"/>
  <c r="M1303" i="5"/>
  <c r="J1303" i="5"/>
  <c r="I1303" i="5"/>
  <c r="H1303" i="5"/>
  <c r="G1303" i="5"/>
  <c r="E1303" i="5"/>
  <c r="D1424" i="5"/>
  <c r="M1424" i="5"/>
  <c r="J1424" i="5"/>
  <c r="I1424" i="5"/>
  <c r="H1424" i="5"/>
  <c r="G1424" i="5"/>
  <c r="E1424" i="5"/>
  <c r="D1562" i="5"/>
  <c r="M1562" i="5"/>
  <c r="J1562" i="5"/>
  <c r="I1562" i="5"/>
  <c r="H1562" i="5"/>
  <c r="G1562" i="5"/>
  <c r="E1562" i="5"/>
  <c r="D105" i="5"/>
  <c r="M105" i="5"/>
  <c r="J105" i="5"/>
  <c r="I105" i="5"/>
  <c r="H105" i="5"/>
  <c r="G105" i="5"/>
  <c r="E105" i="5"/>
  <c r="D117" i="5"/>
  <c r="M117" i="5"/>
  <c r="J117" i="5"/>
  <c r="I117" i="5"/>
  <c r="H117" i="5"/>
  <c r="G117" i="5"/>
  <c r="E117" i="5"/>
  <c r="D125" i="5"/>
  <c r="M125" i="5"/>
  <c r="J125" i="5"/>
  <c r="I125" i="5"/>
  <c r="H125" i="5"/>
  <c r="G125" i="5"/>
  <c r="E125" i="5"/>
  <c r="D139" i="5"/>
  <c r="M139" i="5"/>
  <c r="J139" i="5"/>
  <c r="I139" i="5"/>
  <c r="H139" i="5"/>
  <c r="G139" i="5"/>
  <c r="E139" i="5"/>
  <c r="D147" i="5"/>
  <c r="M147" i="5"/>
  <c r="J147" i="5"/>
  <c r="I147" i="5"/>
  <c r="H147" i="5"/>
  <c r="G147" i="5"/>
  <c r="E147" i="5"/>
  <c r="D159" i="5"/>
  <c r="M159" i="5"/>
  <c r="J159" i="5"/>
  <c r="I159" i="5"/>
  <c r="H159" i="5"/>
  <c r="G159" i="5"/>
  <c r="E159" i="5"/>
  <c r="D167" i="5"/>
  <c r="M167" i="5"/>
  <c r="J167" i="5"/>
  <c r="I167" i="5"/>
  <c r="H167" i="5"/>
  <c r="G167" i="5"/>
  <c r="E167" i="5"/>
  <c r="D179" i="5"/>
  <c r="M179" i="5"/>
  <c r="J179" i="5"/>
  <c r="I179" i="5"/>
  <c r="H179" i="5"/>
  <c r="G179" i="5"/>
  <c r="E179" i="5"/>
  <c r="D194" i="5"/>
  <c r="M194" i="5"/>
  <c r="J194" i="5"/>
  <c r="I194" i="5"/>
  <c r="H194" i="5"/>
  <c r="G194" i="5"/>
  <c r="E194" i="5"/>
  <c r="D200" i="5"/>
  <c r="M200" i="5"/>
  <c r="J200" i="5"/>
  <c r="I200" i="5"/>
  <c r="H200" i="5"/>
  <c r="G200" i="5"/>
  <c r="E200" i="5"/>
  <c r="D212" i="5"/>
  <c r="M212" i="5"/>
  <c r="J212" i="5"/>
  <c r="I212" i="5"/>
  <c r="H212" i="5"/>
  <c r="G212" i="5"/>
  <c r="E212" i="5"/>
  <c r="D224" i="5"/>
  <c r="M224" i="5"/>
  <c r="J224" i="5"/>
  <c r="I224" i="5"/>
  <c r="H224" i="5"/>
  <c r="G224" i="5"/>
  <c r="E224" i="5"/>
  <c r="D234" i="5"/>
  <c r="M234" i="5"/>
  <c r="J234" i="5"/>
  <c r="I234" i="5"/>
  <c r="H234" i="5"/>
  <c r="G234" i="5"/>
  <c r="E234" i="5"/>
  <c r="D246" i="5"/>
  <c r="M246" i="5"/>
  <c r="J246" i="5"/>
  <c r="I246" i="5"/>
  <c r="H246" i="5"/>
  <c r="G246" i="5"/>
  <c r="E246" i="5"/>
  <c r="D258" i="5"/>
  <c r="M258" i="5"/>
  <c r="J258" i="5"/>
  <c r="I258" i="5"/>
  <c r="H258" i="5"/>
  <c r="G258" i="5"/>
  <c r="E258" i="5"/>
  <c r="D268" i="5"/>
  <c r="M268" i="5"/>
  <c r="J268" i="5"/>
  <c r="I268" i="5"/>
  <c r="H268" i="5"/>
  <c r="G268" i="5"/>
  <c r="E268" i="5"/>
  <c r="D280" i="5"/>
  <c r="M280" i="5"/>
  <c r="J280" i="5"/>
  <c r="I280" i="5"/>
  <c r="H280" i="5"/>
  <c r="G280" i="5"/>
  <c r="E280" i="5"/>
  <c r="D295" i="5"/>
  <c r="M295" i="5"/>
  <c r="J295" i="5"/>
  <c r="I295" i="5"/>
  <c r="H295" i="5"/>
  <c r="G295" i="5"/>
  <c r="E295" i="5"/>
  <c r="D321" i="5"/>
  <c r="M321" i="5"/>
  <c r="J321" i="5"/>
  <c r="I321" i="5"/>
  <c r="H321" i="5"/>
  <c r="G321" i="5"/>
  <c r="E321" i="5"/>
  <c r="D399" i="5"/>
  <c r="M399" i="5"/>
  <c r="J399" i="5"/>
  <c r="I399" i="5"/>
  <c r="H399" i="5"/>
  <c r="G399" i="5"/>
  <c r="E399" i="5"/>
  <c r="G7" i="5"/>
  <c r="E7" i="5"/>
  <c r="I7" i="5"/>
  <c r="D11" i="5"/>
  <c r="M11" i="5"/>
  <c r="J11" i="5"/>
  <c r="I11" i="5"/>
  <c r="H11" i="5"/>
  <c r="G11" i="5"/>
  <c r="E11" i="5"/>
  <c r="D15" i="5"/>
  <c r="M15" i="5"/>
  <c r="J15" i="5"/>
  <c r="I15" i="5"/>
  <c r="H15" i="5"/>
  <c r="G15" i="5"/>
  <c r="E15" i="5"/>
  <c r="D19" i="5"/>
  <c r="M19" i="5"/>
  <c r="J19" i="5"/>
  <c r="I19" i="5"/>
  <c r="H19" i="5"/>
  <c r="G19" i="5"/>
  <c r="E19" i="5"/>
  <c r="D23" i="5"/>
  <c r="M23" i="5"/>
  <c r="J23" i="5"/>
  <c r="I23" i="5"/>
  <c r="H23" i="5"/>
  <c r="G23" i="5"/>
  <c r="E23" i="5"/>
  <c r="D27" i="5"/>
  <c r="M27" i="5"/>
  <c r="J27" i="5"/>
  <c r="I27" i="5"/>
  <c r="H27" i="5"/>
  <c r="G27" i="5"/>
  <c r="E27" i="5"/>
  <c r="D31" i="5"/>
  <c r="M31" i="5"/>
  <c r="J31" i="5"/>
  <c r="I31" i="5"/>
  <c r="H31" i="5"/>
  <c r="G31" i="5"/>
  <c r="E31" i="5"/>
  <c r="D35" i="5"/>
  <c r="M35" i="5"/>
  <c r="J35" i="5"/>
  <c r="I35" i="5"/>
  <c r="H35" i="5"/>
  <c r="G35" i="5"/>
  <c r="E35" i="5"/>
  <c r="D39" i="5"/>
  <c r="M39" i="5"/>
  <c r="J39" i="5"/>
  <c r="I39" i="5"/>
  <c r="H39" i="5"/>
  <c r="G39" i="5"/>
  <c r="E39" i="5"/>
  <c r="D43" i="5"/>
  <c r="M43" i="5"/>
  <c r="J43" i="5"/>
  <c r="I43" i="5"/>
  <c r="H43" i="5"/>
  <c r="G43" i="5"/>
  <c r="E43" i="5"/>
  <c r="D47" i="5"/>
  <c r="M47" i="5"/>
  <c r="J47" i="5"/>
  <c r="I47" i="5"/>
  <c r="H47" i="5"/>
  <c r="G47" i="5"/>
  <c r="E47" i="5"/>
  <c r="D51" i="5"/>
  <c r="M51" i="5"/>
  <c r="J51" i="5"/>
  <c r="I51" i="5"/>
  <c r="H51" i="5"/>
  <c r="G51" i="5"/>
  <c r="E51" i="5"/>
  <c r="D55" i="5"/>
  <c r="M55" i="5"/>
  <c r="J55" i="5"/>
  <c r="I55" i="5"/>
  <c r="H55" i="5"/>
  <c r="G55" i="5"/>
  <c r="E55" i="5"/>
  <c r="D59" i="5"/>
  <c r="M59" i="5"/>
  <c r="J59" i="5"/>
  <c r="I59" i="5"/>
  <c r="H59" i="5"/>
  <c r="G59" i="5"/>
  <c r="E59" i="5"/>
  <c r="D66" i="5"/>
  <c r="M66" i="5"/>
  <c r="J66" i="5"/>
  <c r="I66" i="5"/>
  <c r="H66" i="5"/>
  <c r="G66" i="5"/>
  <c r="E66" i="5"/>
  <c r="D69" i="5"/>
  <c r="M69" i="5"/>
  <c r="J69" i="5"/>
  <c r="I69" i="5"/>
  <c r="H69" i="5"/>
  <c r="G69" i="5"/>
  <c r="E69" i="5"/>
  <c r="D73" i="5"/>
  <c r="M73" i="5"/>
  <c r="J73" i="5"/>
  <c r="I73" i="5"/>
  <c r="H73" i="5"/>
  <c r="G73" i="5"/>
  <c r="E73" i="5"/>
  <c r="D77" i="5"/>
  <c r="M77" i="5"/>
  <c r="J77" i="5"/>
  <c r="I77" i="5"/>
  <c r="H77" i="5"/>
  <c r="G77" i="5"/>
  <c r="E77" i="5"/>
  <c r="D81" i="5"/>
  <c r="M81" i="5"/>
  <c r="J81" i="5"/>
  <c r="I81" i="5"/>
  <c r="H81" i="5"/>
  <c r="G81" i="5"/>
  <c r="E81" i="5"/>
  <c r="D85" i="5"/>
  <c r="M85" i="5"/>
  <c r="J85" i="5"/>
  <c r="I85" i="5"/>
  <c r="H85" i="5"/>
  <c r="G85" i="5"/>
  <c r="E85" i="5"/>
  <c r="D89" i="5"/>
  <c r="M89" i="5"/>
  <c r="J89" i="5"/>
  <c r="I89" i="5"/>
  <c r="H89" i="5"/>
  <c r="G89" i="5"/>
  <c r="E89" i="5"/>
  <c r="D93" i="5"/>
  <c r="M93" i="5"/>
  <c r="J93" i="5"/>
  <c r="I93" i="5"/>
  <c r="H93" i="5"/>
  <c r="G93" i="5"/>
  <c r="E93" i="5"/>
  <c r="D96" i="5"/>
  <c r="M96" i="5"/>
  <c r="J96" i="5"/>
  <c r="I96" i="5"/>
  <c r="H96" i="5"/>
  <c r="G96" i="5"/>
  <c r="E96" i="5"/>
  <c r="D100" i="5"/>
  <c r="M100" i="5"/>
  <c r="J100" i="5"/>
  <c r="I100" i="5"/>
  <c r="H100" i="5"/>
  <c r="G100" i="5"/>
  <c r="E100" i="5"/>
  <c r="D103" i="5"/>
  <c r="M103" i="5"/>
  <c r="J103" i="5"/>
  <c r="I103" i="5"/>
  <c r="H103" i="5"/>
  <c r="G103" i="5"/>
  <c r="E103" i="5"/>
  <c r="D107" i="5"/>
  <c r="M107" i="5"/>
  <c r="J107" i="5"/>
  <c r="I107" i="5"/>
  <c r="H107" i="5"/>
  <c r="G107" i="5"/>
  <c r="E107" i="5"/>
  <c r="D111" i="5"/>
  <c r="M111" i="5"/>
  <c r="J111" i="5"/>
  <c r="I111" i="5"/>
  <c r="H111" i="5"/>
  <c r="G111" i="5"/>
  <c r="E111" i="5"/>
  <c r="D115" i="5"/>
  <c r="M115" i="5"/>
  <c r="J115" i="5"/>
  <c r="I115" i="5"/>
  <c r="H115" i="5"/>
  <c r="G115" i="5"/>
  <c r="E115" i="5"/>
  <c r="D119" i="5"/>
  <c r="M119" i="5"/>
  <c r="J119" i="5"/>
  <c r="I119" i="5"/>
  <c r="H119" i="5"/>
  <c r="G119" i="5"/>
  <c r="E119" i="5"/>
  <c r="D123" i="5"/>
  <c r="M123" i="5"/>
  <c r="J123" i="5"/>
  <c r="I123" i="5"/>
  <c r="H123" i="5"/>
  <c r="G123" i="5"/>
  <c r="E123" i="5"/>
  <c r="D130" i="5"/>
  <c r="M130" i="5"/>
  <c r="J130" i="5"/>
  <c r="I130" i="5"/>
  <c r="H130" i="5"/>
  <c r="G130" i="5"/>
  <c r="E130" i="5"/>
  <c r="D133" i="5"/>
  <c r="M133" i="5"/>
  <c r="J133" i="5"/>
  <c r="I133" i="5"/>
  <c r="H133" i="5"/>
  <c r="G133" i="5"/>
  <c r="E133" i="5"/>
  <c r="D137" i="5"/>
  <c r="M137" i="5"/>
  <c r="J137" i="5"/>
  <c r="I137" i="5"/>
  <c r="H137" i="5"/>
  <c r="G137" i="5"/>
  <c r="E137" i="5"/>
  <c r="D141" i="5"/>
  <c r="M141" i="5"/>
  <c r="J141" i="5"/>
  <c r="I141" i="5"/>
  <c r="H141" i="5"/>
  <c r="G141" i="5"/>
  <c r="E141" i="5"/>
  <c r="D145" i="5"/>
  <c r="M145" i="5"/>
  <c r="J145" i="5"/>
  <c r="I145" i="5"/>
  <c r="H145" i="5"/>
  <c r="G145" i="5"/>
  <c r="E145" i="5"/>
  <c r="D149" i="5"/>
  <c r="M149" i="5"/>
  <c r="J149" i="5"/>
  <c r="I149" i="5"/>
  <c r="H149" i="5"/>
  <c r="G149" i="5"/>
  <c r="E149" i="5"/>
  <c r="D153" i="5"/>
  <c r="M153" i="5"/>
  <c r="J153" i="5"/>
  <c r="I153" i="5"/>
  <c r="H153" i="5"/>
  <c r="G153" i="5"/>
  <c r="E153" i="5"/>
  <c r="D157" i="5"/>
  <c r="M157" i="5"/>
  <c r="J157" i="5"/>
  <c r="I157" i="5"/>
  <c r="H157" i="5"/>
  <c r="G157" i="5"/>
  <c r="E157" i="5"/>
  <c r="D161" i="5"/>
  <c r="M161" i="5"/>
  <c r="J161" i="5"/>
  <c r="I161" i="5"/>
  <c r="H161" i="5"/>
  <c r="G161" i="5"/>
  <c r="E161" i="5"/>
  <c r="D165" i="5"/>
  <c r="M165" i="5"/>
  <c r="J165" i="5"/>
  <c r="I165" i="5"/>
  <c r="H165" i="5"/>
  <c r="G165" i="5"/>
  <c r="E165" i="5"/>
  <c r="D169" i="5"/>
  <c r="M169" i="5"/>
  <c r="J169" i="5"/>
  <c r="I169" i="5"/>
  <c r="H169" i="5"/>
  <c r="G169" i="5"/>
  <c r="E169" i="5"/>
  <c r="D173" i="5"/>
  <c r="M173" i="5"/>
  <c r="J173" i="5"/>
  <c r="I173" i="5"/>
  <c r="H173" i="5"/>
  <c r="G173" i="5"/>
  <c r="E173" i="5"/>
  <c r="D177" i="5"/>
  <c r="M177" i="5"/>
  <c r="J177" i="5"/>
  <c r="I177" i="5"/>
  <c r="H177" i="5"/>
  <c r="G177" i="5"/>
  <c r="E177" i="5"/>
  <c r="D181" i="5"/>
  <c r="M181" i="5"/>
  <c r="J181" i="5"/>
  <c r="I181" i="5"/>
  <c r="H181" i="5"/>
  <c r="G181" i="5"/>
  <c r="E181" i="5"/>
  <c r="D185" i="5"/>
  <c r="M185" i="5"/>
  <c r="J185" i="5"/>
  <c r="I185" i="5"/>
  <c r="H185" i="5"/>
  <c r="G185" i="5"/>
  <c r="E185" i="5"/>
  <c r="D188" i="5"/>
  <c r="M188" i="5"/>
  <c r="J188" i="5"/>
  <c r="I188" i="5"/>
  <c r="H188" i="5"/>
  <c r="G188" i="5"/>
  <c r="E188" i="5"/>
  <c r="D192" i="5"/>
  <c r="M192" i="5"/>
  <c r="J192" i="5"/>
  <c r="I192" i="5"/>
  <c r="H192" i="5"/>
  <c r="G192" i="5"/>
  <c r="E192" i="5"/>
  <c r="D195" i="5"/>
  <c r="M195" i="5"/>
  <c r="J195" i="5"/>
  <c r="I195" i="5"/>
  <c r="H195" i="5"/>
  <c r="G195" i="5"/>
  <c r="E195" i="5"/>
  <c r="D198" i="5"/>
  <c r="M198" i="5"/>
  <c r="J198" i="5"/>
  <c r="I198" i="5"/>
  <c r="H198" i="5"/>
  <c r="G198" i="5"/>
  <c r="E198" i="5"/>
  <c r="D202" i="5"/>
  <c r="M202" i="5"/>
  <c r="J202" i="5"/>
  <c r="I202" i="5"/>
  <c r="H202" i="5"/>
  <c r="G202" i="5"/>
  <c r="E202" i="5"/>
  <c r="D206" i="5"/>
  <c r="M206" i="5"/>
  <c r="J206" i="5"/>
  <c r="I206" i="5"/>
  <c r="H206" i="5"/>
  <c r="G206" i="5"/>
  <c r="E206" i="5"/>
  <c r="D210" i="5"/>
  <c r="M210" i="5"/>
  <c r="J210" i="5"/>
  <c r="I210" i="5"/>
  <c r="H210" i="5"/>
  <c r="G210" i="5"/>
  <c r="E210" i="5"/>
  <c r="D214" i="5"/>
  <c r="M214" i="5"/>
  <c r="J214" i="5"/>
  <c r="I214" i="5"/>
  <c r="H214" i="5"/>
  <c r="G214" i="5"/>
  <c r="E214" i="5"/>
  <c r="D218" i="5"/>
  <c r="M218" i="5"/>
  <c r="J218" i="5"/>
  <c r="I218" i="5"/>
  <c r="H218" i="5"/>
  <c r="G218" i="5"/>
  <c r="E218" i="5"/>
  <c r="D222" i="5"/>
  <c r="M222" i="5"/>
  <c r="J222" i="5"/>
  <c r="I222" i="5"/>
  <c r="H222" i="5"/>
  <c r="G222" i="5"/>
  <c r="E222" i="5"/>
  <c r="D226" i="5"/>
  <c r="M226" i="5"/>
  <c r="J226" i="5"/>
  <c r="I226" i="5"/>
  <c r="H226" i="5"/>
  <c r="G226" i="5"/>
  <c r="E226" i="5"/>
  <c r="D232" i="5"/>
  <c r="M232" i="5"/>
  <c r="J232" i="5"/>
  <c r="I232" i="5"/>
  <c r="H232" i="5"/>
  <c r="G232" i="5"/>
  <c r="E232" i="5"/>
  <c r="D236" i="5"/>
  <c r="M236" i="5"/>
  <c r="J236" i="5"/>
  <c r="I236" i="5"/>
  <c r="H236" i="5"/>
  <c r="G236" i="5"/>
  <c r="E236" i="5"/>
  <c r="D240" i="5"/>
  <c r="M240" i="5"/>
  <c r="J240" i="5"/>
  <c r="I240" i="5"/>
  <c r="H240" i="5"/>
  <c r="G240" i="5"/>
  <c r="E240" i="5"/>
  <c r="D244" i="5"/>
  <c r="M244" i="5"/>
  <c r="J244" i="5"/>
  <c r="I244" i="5"/>
  <c r="H244" i="5"/>
  <c r="G244" i="5"/>
  <c r="E244" i="5"/>
  <c r="D248" i="5"/>
  <c r="M248" i="5"/>
  <c r="J248" i="5"/>
  <c r="I248" i="5"/>
  <c r="H248" i="5"/>
  <c r="G248" i="5"/>
  <c r="E248" i="5"/>
  <c r="D252" i="5"/>
  <c r="M252" i="5"/>
  <c r="J252" i="5"/>
  <c r="I252" i="5"/>
  <c r="H252" i="5"/>
  <c r="G252" i="5"/>
  <c r="E252" i="5"/>
  <c r="D256" i="5"/>
  <c r="M256" i="5"/>
  <c r="J256" i="5"/>
  <c r="I256" i="5"/>
  <c r="H256" i="5"/>
  <c r="G256" i="5"/>
  <c r="E256" i="5"/>
  <c r="D259" i="5"/>
  <c r="M259" i="5"/>
  <c r="J259" i="5"/>
  <c r="I259" i="5"/>
  <c r="H259" i="5"/>
  <c r="G259" i="5"/>
  <c r="E259" i="5"/>
  <c r="D262" i="5"/>
  <c r="M262" i="5"/>
  <c r="J262" i="5"/>
  <c r="I262" i="5"/>
  <c r="H262" i="5"/>
  <c r="G262" i="5"/>
  <c r="E262" i="5"/>
  <c r="D266" i="5"/>
  <c r="M266" i="5"/>
  <c r="J266" i="5"/>
  <c r="I266" i="5"/>
  <c r="H266" i="5"/>
  <c r="G266" i="5"/>
  <c r="E266" i="5"/>
  <c r="D270" i="5"/>
  <c r="M270" i="5"/>
  <c r="J270" i="5"/>
  <c r="I270" i="5"/>
  <c r="H270" i="5"/>
  <c r="G270" i="5"/>
  <c r="E270" i="5"/>
  <c r="D274" i="5"/>
  <c r="M274" i="5"/>
  <c r="J274" i="5"/>
  <c r="I274" i="5"/>
  <c r="H274" i="5"/>
  <c r="G274" i="5"/>
  <c r="E274" i="5"/>
  <c r="D278" i="5"/>
  <c r="M278" i="5"/>
  <c r="J278" i="5"/>
  <c r="I278" i="5"/>
  <c r="H278" i="5"/>
  <c r="G278" i="5"/>
  <c r="E278" i="5"/>
  <c r="D282" i="5"/>
  <c r="M282" i="5"/>
  <c r="J282" i="5"/>
  <c r="I282" i="5"/>
  <c r="H282" i="5"/>
  <c r="G282" i="5"/>
  <c r="E282" i="5"/>
  <c r="D286" i="5"/>
  <c r="M286" i="5"/>
  <c r="J286" i="5"/>
  <c r="I286" i="5"/>
  <c r="H286" i="5"/>
  <c r="G286" i="5"/>
  <c r="E286" i="5"/>
  <c r="D290" i="5"/>
  <c r="M290" i="5"/>
  <c r="J290" i="5"/>
  <c r="I290" i="5"/>
  <c r="H290" i="5"/>
  <c r="G290" i="5"/>
  <c r="E290" i="5"/>
  <c r="D298" i="5"/>
  <c r="M298" i="5"/>
  <c r="J298" i="5"/>
  <c r="I298" i="5"/>
  <c r="H298" i="5"/>
  <c r="G298" i="5"/>
  <c r="E298" i="5"/>
  <c r="D303" i="5"/>
  <c r="M303" i="5"/>
  <c r="J303" i="5"/>
  <c r="I303" i="5"/>
  <c r="H303" i="5"/>
  <c r="G303" i="5"/>
  <c r="E303" i="5"/>
  <c r="D308" i="5"/>
  <c r="M308" i="5"/>
  <c r="J308" i="5"/>
  <c r="I308" i="5"/>
  <c r="H308" i="5"/>
  <c r="G308" i="5"/>
  <c r="E308" i="5"/>
  <c r="D314" i="5"/>
  <c r="M314" i="5"/>
  <c r="J314" i="5"/>
  <c r="I314" i="5"/>
  <c r="H314" i="5"/>
  <c r="G314" i="5"/>
  <c r="E314" i="5"/>
  <c r="D318" i="5"/>
  <c r="M318" i="5"/>
  <c r="J318" i="5"/>
  <c r="I318" i="5"/>
  <c r="H318" i="5"/>
  <c r="G318" i="5"/>
  <c r="E318" i="5"/>
  <c r="D323" i="5"/>
  <c r="M323" i="5"/>
  <c r="J323" i="5"/>
  <c r="I323" i="5"/>
  <c r="H323" i="5"/>
  <c r="G323" i="5"/>
  <c r="E323" i="5"/>
  <c r="D329" i="5"/>
  <c r="M329" i="5"/>
  <c r="J329" i="5"/>
  <c r="I329" i="5"/>
  <c r="H329" i="5"/>
  <c r="G329" i="5"/>
  <c r="E329" i="5"/>
  <c r="D334" i="5"/>
  <c r="M334" i="5"/>
  <c r="J334" i="5"/>
  <c r="I334" i="5"/>
  <c r="H334" i="5"/>
  <c r="G334" i="5"/>
  <c r="E334" i="5"/>
  <c r="D339" i="5"/>
  <c r="M339" i="5"/>
  <c r="J339" i="5"/>
  <c r="I339" i="5"/>
  <c r="H339" i="5"/>
  <c r="G339" i="5"/>
  <c r="E339" i="5"/>
  <c r="D345" i="5"/>
  <c r="M345" i="5"/>
  <c r="J345" i="5"/>
  <c r="I345" i="5"/>
  <c r="H345" i="5"/>
  <c r="G345" i="5"/>
  <c r="E345" i="5"/>
  <c r="D350" i="5"/>
  <c r="M350" i="5"/>
  <c r="J350" i="5"/>
  <c r="I350" i="5"/>
  <c r="H350" i="5"/>
  <c r="G350" i="5"/>
  <c r="E350" i="5"/>
  <c r="D355" i="5"/>
  <c r="M355" i="5"/>
  <c r="J355" i="5"/>
  <c r="I355" i="5"/>
  <c r="H355" i="5"/>
  <c r="G355" i="5"/>
  <c r="E355" i="5"/>
  <c r="D361" i="5"/>
  <c r="M361" i="5"/>
  <c r="J361" i="5"/>
  <c r="I361" i="5"/>
  <c r="H361" i="5"/>
  <c r="G361" i="5"/>
  <c r="E361" i="5"/>
  <c r="D366" i="5"/>
  <c r="M366" i="5"/>
  <c r="J366" i="5"/>
  <c r="I366" i="5"/>
  <c r="H366" i="5"/>
  <c r="G366" i="5"/>
  <c r="E366" i="5"/>
  <c r="D371" i="5"/>
  <c r="M371" i="5"/>
  <c r="J371" i="5"/>
  <c r="I371" i="5"/>
  <c r="H371" i="5"/>
  <c r="G371" i="5"/>
  <c r="E371" i="5"/>
  <c r="D377" i="5"/>
  <c r="M377" i="5"/>
  <c r="J377" i="5"/>
  <c r="I377" i="5"/>
  <c r="H377" i="5"/>
  <c r="G377" i="5"/>
  <c r="E377" i="5"/>
  <c r="D382" i="5"/>
  <c r="M382" i="5"/>
  <c r="J382" i="5"/>
  <c r="I382" i="5"/>
  <c r="H382" i="5"/>
  <c r="G382" i="5"/>
  <c r="E382" i="5"/>
  <c r="D387" i="5"/>
  <c r="M387" i="5"/>
  <c r="J387" i="5"/>
  <c r="I387" i="5"/>
  <c r="H387" i="5"/>
  <c r="G387" i="5"/>
  <c r="E387" i="5"/>
  <c r="D392" i="5"/>
  <c r="M392" i="5"/>
  <c r="J392" i="5"/>
  <c r="I392" i="5"/>
  <c r="H392" i="5"/>
  <c r="G392" i="5"/>
  <c r="E392" i="5"/>
  <c r="D397" i="5"/>
  <c r="M397" i="5"/>
  <c r="J397" i="5"/>
  <c r="I397" i="5"/>
  <c r="H397" i="5"/>
  <c r="G397" i="5"/>
  <c r="E397" i="5"/>
  <c r="D401" i="5"/>
  <c r="M401" i="5"/>
  <c r="J401" i="5"/>
  <c r="I401" i="5"/>
  <c r="H401" i="5"/>
  <c r="G401" i="5"/>
  <c r="E401" i="5"/>
  <c r="D407" i="5"/>
  <c r="M407" i="5"/>
  <c r="J407" i="5"/>
  <c r="I407" i="5"/>
  <c r="H407" i="5"/>
  <c r="G407" i="5"/>
  <c r="E407" i="5"/>
  <c r="D412" i="5"/>
  <c r="M412" i="5"/>
  <c r="J412" i="5"/>
  <c r="I412" i="5"/>
  <c r="H412" i="5"/>
  <c r="G412" i="5"/>
  <c r="E412" i="5"/>
  <c r="D417" i="5"/>
  <c r="M417" i="5"/>
  <c r="J417" i="5"/>
  <c r="I417" i="5"/>
  <c r="H417" i="5"/>
  <c r="G417" i="5"/>
  <c r="E417" i="5"/>
  <c r="D423" i="5"/>
  <c r="M423" i="5"/>
  <c r="J423" i="5"/>
  <c r="I423" i="5"/>
  <c r="H423" i="5"/>
  <c r="G423" i="5"/>
  <c r="E423" i="5"/>
  <c r="D427" i="5"/>
  <c r="M427" i="5"/>
  <c r="J427" i="5"/>
  <c r="I427" i="5"/>
  <c r="H427" i="5"/>
  <c r="G427" i="5"/>
  <c r="E427" i="5"/>
  <c r="D432" i="5"/>
  <c r="M432" i="5"/>
  <c r="J432" i="5"/>
  <c r="I432" i="5"/>
  <c r="H432" i="5"/>
  <c r="G432" i="5"/>
  <c r="E432" i="5"/>
  <c r="D437" i="5"/>
  <c r="M437" i="5"/>
  <c r="J437" i="5"/>
  <c r="I437" i="5"/>
  <c r="H437" i="5"/>
  <c r="G437" i="5"/>
  <c r="E437" i="5"/>
  <c r="D442" i="5"/>
  <c r="M442" i="5"/>
  <c r="J442" i="5"/>
  <c r="I442" i="5"/>
  <c r="H442" i="5"/>
  <c r="G442" i="5"/>
  <c r="E442" i="5"/>
  <c r="D452" i="5"/>
  <c r="M452" i="5"/>
  <c r="J452" i="5"/>
  <c r="I452" i="5"/>
  <c r="H452" i="5"/>
  <c r="G452" i="5"/>
  <c r="E452" i="5"/>
  <c r="D457" i="5"/>
  <c r="M457" i="5"/>
  <c r="J457" i="5"/>
  <c r="I457" i="5"/>
  <c r="H457" i="5"/>
  <c r="G457" i="5"/>
  <c r="E457" i="5"/>
  <c r="D462" i="5"/>
  <c r="M462" i="5"/>
  <c r="J462" i="5"/>
  <c r="I462" i="5"/>
  <c r="H462" i="5"/>
  <c r="G462" i="5"/>
  <c r="E462" i="5"/>
  <c r="D468" i="5"/>
  <c r="M468" i="5"/>
  <c r="J468" i="5"/>
  <c r="I468" i="5"/>
  <c r="H468" i="5"/>
  <c r="G468" i="5"/>
  <c r="E468" i="5"/>
  <c r="D472" i="5"/>
  <c r="M472" i="5"/>
  <c r="J472" i="5"/>
  <c r="I472" i="5"/>
  <c r="H472" i="5"/>
  <c r="G472" i="5"/>
  <c r="E472" i="5"/>
  <c r="D476" i="5"/>
  <c r="M476" i="5"/>
  <c r="J476" i="5"/>
  <c r="I476" i="5"/>
  <c r="H476" i="5"/>
  <c r="G476" i="5"/>
  <c r="E476" i="5"/>
  <c r="D481" i="5"/>
  <c r="M481" i="5"/>
  <c r="J481" i="5"/>
  <c r="I481" i="5"/>
  <c r="H481" i="5"/>
  <c r="G481" i="5"/>
  <c r="E481" i="5"/>
  <c r="D485" i="5"/>
  <c r="M485" i="5"/>
  <c r="J485" i="5"/>
  <c r="I485" i="5"/>
  <c r="H485" i="5"/>
  <c r="G485" i="5"/>
  <c r="E485" i="5"/>
  <c r="D490" i="5"/>
  <c r="M490" i="5"/>
  <c r="J490" i="5"/>
  <c r="I490" i="5"/>
  <c r="H490" i="5"/>
  <c r="G490" i="5"/>
  <c r="E490" i="5"/>
  <c r="D496" i="5"/>
  <c r="M496" i="5"/>
  <c r="J496" i="5"/>
  <c r="I496" i="5"/>
  <c r="H496" i="5"/>
  <c r="G496" i="5"/>
  <c r="E496" i="5"/>
  <c r="D501" i="5"/>
  <c r="M501" i="5"/>
  <c r="J501" i="5"/>
  <c r="I501" i="5"/>
  <c r="H501" i="5"/>
  <c r="G501" i="5"/>
  <c r="E501" i="5"/>
  <c r="D509" i="5"/>
  <c r="M509" i="5"/>
  <c r="J509" i="5"/>
  <c r="I509" i="5"/>
  <c r="H509" i="5"/>
  <c r="G509" i="5"/>
  <c r="E509" i="5"/>
  <c r="D517" i="5"/>
  <c r="M517" i="5"/>
  <c r="J517" i="5"/>
  <c r="I517" i="5"/>
  <c r="H517" i="5"/>
  <c r="G517" i="5"/>
  <c r="E517" i="5"/>
  <c r="D524" i="5"/>
  <c r="M524" i="5"/>
  <c r="J524" i="5"/>
  <c r="I524" i="5"/>
  <c r="H524" i="5"/>
  <c r="G524" i="5"/>
  <c r="E524" i="5"/>
  <c r="D531" i="5"/>
  <c r="M531" i="5"/>
  <c r="J531" i="5"/>
  <c r="I531" i="5"/>
  <c r="H531" i="5"/>
  <c r="G531" i="5"/>
  <c r="E531" i="5"/>
  <c r="D538" i="5"/>
  <c r="M538" i="5"/>
  <c r="J538" i="5"/>
  <c r="I538" i="5"/>
  <c r="H538" i="5"/>
  <c r="G538" i="5"/>
  <c r="E538" i="5"/>
  <c r="D546" i="5"/>
  <c r="M546" i="5"/>
  <c r="J546" i="5"/>
  <c r="I546" i="5"/>
  <c r="H546" i="5"/>
  <c r="G546" i="5"/>
  <c r="E546" i="5"/>
  <c r="D554" i="5"/>
  <c r="M554" i="5"/>
  <c r="J554" i="5"/>
  <c r="I554" i="5"/>
  <c r="H554" i="5"/>
  <c r="G554" i="5"/>
  <c r="E554" i="5"/>
  <c r="D562" i="5"/>
  <c r="M562" i="5"/>
  <c r="J562" i="5"/>
  <c r="I562" i="5"/>
  <c r="H562" i="5"/>
  <c r="G562" i="5"/>
  <c r="E562" i="5"/>
  <c r="D569" i="5"/>
  <c r="M569" i="5"/>
  <c r="J569" i="5"/>
  <c r="I569" i="5"/>
  <c r="H569" i="5"/>
  <c r="G569" i="5"/>
  <c r="E569" i="5"/>
  <c r="D597" i="5"/>
  <c r="M597" i="5"/>
  <c r="J597" i="5"/>
  <c r="I597" i="5"/>
  <c r="H597" i="5"/>
  <c r="G597" i="5"/>
  <c r="E597" i="5"/>
  <c r="D612" i="5"/>
  <c r="M612" i="5"/>
  <c r="J612" i="5"/>
  <c r="I612" i="5"/>
  <c r="H612" i="5"/>
  <c r="G612" i="5"/>
  <c r="E612" i="5"/>
  <c r="D629" i="5"/>
  <c r="M629" i="5"/>
  <c r="J629" i="5"/>
  <c r="I629" i="5"/>
  <c r="H629" i="5"/>
  <c r="G629" i="5"/>
  <c r="E629" i="5"/>
  <c r="D649" i="5"/>
  <c r="M649" i="5"/>
  <c r="J649" i="5"/>
  <c r="I649" i="5"/>
  <c r="H649" i="5"/>
  <c r="G649" i="5"/>
  <c r="E649" i="5"/>
  <c r="D669" i="5"/>
  <c r="M669" i="5"/>
  <c r="J669" i="5"/>
  <c r="I669" i="5"/>
  <c r="H669" i="5"/>
  <c r="G669" i="5"/>
  <c r="E669" i="5"/>
  <c r="D689" i="5"/>
  <c r="M689" i="5"/>
  <c r="J689" i="5"/>
  <c r="I689" i="5"/>
  <c r="H689" i="5"/>
  <c r="G689" i="5"/>
  <c r="E689" i="5"/>
  <c r="D709" i="5"/>
  <c r="M709" i="5"/>
  <c r="J709" i="5"/>
  <c r="I709" i="5"/>
  <c r="H709" i="5"/>
  <c r="G709" i="5"/>
  <c r="E709" i="5"/>
  <c r="D729" i="5"/>
  <c r="M729" i="5"/>
  <c r="J729" i="5"/>
  <c r="I729" i="5"/>
  <c r="H729" i="5"/>
  <c r="G729" i="5"/>
  <c r="E729" i="5"/>
  <c r="D750" i="5"/>
  <c r="M750" i="5"/>
  <c r="J750" i="5"/>
  <c r="I750" i="5"/>
  <c r="H750" i="5"/>
  <c r="G750" i="5"/>
  <c r="E750" i="5"/>
  <c r="D769" i="5"/>
  <c r="M769" i="5"/>
  <c r="J769" i="5"/>
  <c r="I769" i="5"/>
  <c r="H769" i="5"/>
  <c r="G769" i="5"/>
  <c r="E769" i="5"/>
  <c r="D790" i="5"/>
  <c r="M790" i="5"/>
  <c r="J790" i="5"/>
  <c r="I790" i="5"/>
  <c r="H790" i="5"/>
  <c r="G790" i="5"/>
  <c r="E790" i="5"/>
  <c r="D818" i="5"/>
  <c r="M818" i="5"/>
  <c r="J818" i="5"/>
  <c r="I818" i="5"/>
  <c r="H818" i="5"/>
  <c r="G818" i="5"/>
  <c r="E818" i="5"/>
  <c r="D848" i="5"/>
  <c r="M848" i="5"/>
  <c r="J848" i="5"/>
  <c r="I848" i="5"/>
  <c r="H848" i="5"/>
  <c r="G848" i="5"/>
  <c r="E848" i="5"/>
  <c r="D909" i="5"/>
  <c r="M909" i="5"/>
  <c r="J909" i="5"/>
  <c r="I909" i="5"/>
  <c r="H909" i="5"/>
  <c r="G909" i="5"/>
  <c r="E909" i="5"/>
  <c r="D939" i="5"/>
  <c r="M939" i="5"/>
  <c r="J939" i="5"/>
  <c r="I939" i="5"/>
  <c r="H939" i="5"/>
  <c r="G939" i="5"/>
  <c r="E939" i="5"/>
  <c r="D969" i="5"/>
  <c r="M969" i="5"/>
  <c r="J969" i="5"/>
  <c r="I969" i="5"/>
  <c r="H969" i="5"/>
  <c r="G969" i="5"/>
  <c r="E969" i="5"/>
  <c r="D1002" i="5"/>
  <c r="M1002" i="5"/>
  <c r="J1002" i="5"/>
  <c r="I1002" i="5"/>
  <c r="H1002" i="5"/>
  <c r="G1002" i="5"/>
  <c r="E1002" i="5"/>
  <c r="D1092" i="5"/>
  <c r="M1092" i="5"/>
  <c r="J1092" i="5"/>
  <c r="I1092" i="5"/>
  <c r="H1092" i="5"/>
  <c r="G1092" i="5"/>
  <c r="E1092" i="5"/>
  <c r="D1212" i="5"/>
  <c r="M1212" i="5"/>
  <c r="J1212" i="5"/>
  <c r="I1212" i="5"/>
  <c r="H1212" i="5"/>
  <c r="G1212" i="5"/>
  <c r="E1212" i="5"/>
  <c r="D1333" i="5"/>
  <c r="M1333" i="5"/>
  <c r="J1333" i="5"/>
  <c r="I1333" i="5"/>
  <c r="H1333" i="5"/>
  <c r="G1333" i="5"/>
  <c r="E1333" i="5"/>
  <c r="D1456" i="5"/>
  <c r="M1456" i="5"/>
  <c r="J1456" i="5"/>
  <c r="I1456" i="5"/>
  <c r="H1456" i="5"/>
  <c r="G1456" i="5"/>
  <c r="E1456" i="5"/>
  <c r="D1664" i="5"/>
  <c r="M1664" i="5"/>
  <c r="J1664" i="5"/>
  <c r="I1664" i="5"/>
  <c r="H1664" i="5"/>
  <c r="G1664" i="5"/>
  <c r="E1664" i="5"/>
  <c r="D293" i="5"/>
  <c r="M293" i="5"/>
  <c r="J293" i="5"/>
  <c r="I293" i="5"/>
  <c r="H293" i="5"/>
  <c r="G293" i="5"/>
  <c r="E293" i="5"/>
  <c r="D297" i="5"/>
  <c r="M297" i="5"/>
  <c r="J297" i="5"/>
  <c r="I297" i="5"/>
  <c r="H297" i="5"/>
  <c r="G297" i="5"/>
  <c r="E297" i="5"/>
  <c r="D301" i="5"/>
  <c r="M301" i="5"/>
  <c r="J301" i="5"/>
  <c r="I301" i="5"/>
  <c r="H301" i="5"/>
  <c r="G301" i="5"/>
  <c r="E301" i="5"/>
  <c r="D305" i="5"/>
  <c r="M305" i="5"/>
  <c r="J305" i="5"/>
  <c r="I305" i="5"/>
  <c r="H305" i="5"/>
  <c r="G305" i="5"/>
  <c r="E305" i="5"/>
  <c r="D309" i="5"/>
  <c r="M309" i="5"/>
  <c r="J309" i="5"/>
  <c r="I309" i="5"/>
  <c r="H309" i="5"/>
  <c r="G309" i="5"/>
  <c r="E309" i="5"/>
  <c r="D313" i="5"/>
  <c r="M313" i="5"/>
  <c r="J313" i="5"/>
  <c r="I313" i="5"/>
  <c r="H313" i="5"/>
  <c r="G313" i="5"/>
  <c r="E313" i="5"/>
  <c r="D320" i="5"/>
  <c r="M320" i="5"/>
  <c r="J320" i="5"/>
  <c r="I320" i="5"/>
  <c r="H320" i="5"/>
  <c r="G320" i="5"/>
  <c r="E320" i="5"/>
  <c r="D324" i="5"/>
  <c r="M324" i="5"/>
  <c r="J324" i="5"/>
  <c r="I324" i="5"/>
  <c r="H324" i="5"/>
  <c r="G324" i="5"/>
  <c r="E324" i="5"/>
  <c r="D328" i="5"/>
  <c r="M328" i="5"/>
  <c r="J328" i="5"/>
  <c r="I328" i="5"/>
  <c r="H328" i="5"/>
  <c r="G328" i="5"/>
  <c r="E328" i="5"/>
  <c r="D332" i="5"/>
  <c r="M332" i="5"/>
  <c r="J332" i="5"/>
  <c r="I332" i="5"/>
  <c r="H332" i="5"/>
  <c r="G332" i="5"/>
  <c r="E332" i="5"/>
  <c r="D336" i="5"/>
  <c r="M336" i="5"/>
  <c r="J336" i="5"/>
  <c r="I336" i="5"/>
  <c r="H336" i="5"/>
  <c r="G336" i="5"/>
  <c r="E336" i="5"/>
  <c r="D340" i="5"/>
  <c r="M340" i="5"/>
  <c r="J340" i="5"/>
  <c r="I340" i="5"/>
  <c r="H340" i="5"/>
  <c r="G340" i="5"/>
  <c r="E340" i="5"/>
  <c r="D344" i="5"/>
  <c r="M344" i="5"/>
  <c r="J344" i="5"/>
  <c r="I344" i="5"/>
  <c r="H344" i="5"/>
  <c r="G344" i="5"/>
  <c r="E344" i="5"/>
  <c r="D348" i="5"/>
  <c r="M348" i="5"/>
  <c r="J348" i="5"/>
  <c r="I348" i="5"/>
  <c r="H348" i="5"/>
  <c r="G348" i="5"/>
  <c r="E348" i="5"/>
  <c r="D352" i="5"/>
  <c r="M352" i="5"/>
  <c r="J352" i="5"/>
  <c r="I352" i="5"/>
  <c r="H352" i="5"/>
  <c r="G352" i="5"/>
  <c r="E352" i="5"/>
  <c r="D356" i="5"/>
  <c r="M356" i="5"/>
  <c r="J356" i="5"/>
  <c r="I356" i="5"/>
  <c r="H356" i="5"/>
  <c r="G356" i="5"/>
  <c r="E356" i="5"/>
  <c r="D360" i="5"/>
  <c r="M360" i="5"/>
  <c r="J360" i="5"/>
  <c r="I360" i="5"/>
  <c r="H360" i="5"/>
  <c r="G360" i="5"/>
  <c r="E360" i="5"/>
  <c r="D364" i="5"/>
  <c r="M364" i="5"/>
  <c r="J364" i="5"/>
  <c r="I364" i="5"/>
  <c r="H364" i="5"/>
  <c r="G364" i="5"/>
  <c r="E364" i="5"/>
  <c r="D368" i="5"/>
  <c r="M368" i="5"/>
  <c r="J368" i="5"/>
  <c r="I368" i="5"/>
  <c r="H368" i="5"/>
  <c r="G368" i="5"/>
  <c r="E368" i="5"/>
  <c r="D372" i="5"/>
  <c r="M372" i="5"/>
  <c r="J372" i="5"/>
  <c r="I372" i="5"/>
  <c r="H372" i="5"/>
  <c r="G372" i="5"/>
  <c r="E372" i="5"/>
  <c r="D376" i="5"/>
  <c r="M376" i="5"/>
  <c r="J376" i="5"/>
  <c r="I376" i="5"/>
  <c r="H376" i="5"/>
  <c r="G376" i="5"/>
  <c r="E376" i="5"/>
  <c r="D380" i="5"/>
  <c r="M380" i="5"/>
  <c r="J380" i="5"/>
  <c r="I380" i="5"/>
  <c r="H380" i="5"/>
  <c r="G380" i="5"/>
  <c r="E380" i="5"/>
  <c r="D384" i="5"/>
  <c r="M384" i="5"/>
  <c r="J384" i="5"/>
  <c r="I384" i="5"/>
  <c r="H384" i="5"/>
  <c r="G384" i="5"/>
  <c r="E384" i="5"/>
  <c r="D388" i="5"/>
  <c r="M388" i="5"/>
  <c r="J388" i="5"/>
  <c r="I388" i="5"/>
  <c r="H388" i="5"/>
  <c r="G388" i="5"/>
  <c r="E388" i="5"/>
  <c r="D391" i="5"/>
  <c r="M391" i="5"/>
  <c r="J391" i="5"/>
  <c r="I391" i="5"/>
  <c r="H391" i="5"/>
  <c r="G391" i="5"/>
  <c r="E391" i="5"/>
  <c r="D395" i="5"/>
  <c r="M395" i="5"/>
  <c r="J395" i="5"/>
  <c r="I395" i="5"/>
  <c r="H395" i="5"/>
  <c r="G395" i="5"/>
  <c r="E395" i="5"/>
  <c r="D402" i="5"/>
  <c r="M402" i="5"/>
  <c r="J402" i="5"/>
  <c r="I402" i="5"/>
  <c r="H402" i="5"/>
  <c r="G402" i="5"/>
  <c r="E402" i="5"/>
  <c r="D406" i="5"/>
  <c r="M406" i="5"/>
  <c r="J406" i="5"/>
  <c r="I406" i="5"/>
  <c r="H406" i="5"/>
  <c r="G406" i="5"/>
  <c r="E406" i="5"/>
  <c r="D410" i="5"/>
  <c r="M410" i="5"/>
  <c r="J410" i="5"/>
  <c r="I410" i="5"/>
  <c r="H410" i="5"/>
  <c r="G410" i="5"/>
  <c r="E410" i="5"/>
  <c r="D414" i="5"/>
  <c r="M414" i="5"/>
  <c r="J414" i="5"/>
  <c r="I414" i="5"/>
  <c r="H414" i="5"/>
  <c r="G414" i="5"/>
  <c r="E414" i="5"/>
  <c r="D418" i="5"/>
  <c r="M418" i="5"/>
  <c r="J418" i="5"/>
  <c r="I418" i="5"/>
  <c r="H418" i="5"/>
  <c r="G418" i="5"/>
  <c r="E418" i="5"/>
  <c r="D422" i="5"/>
  <c r="M422" i="5"/>
  <c r="J422" i="5"/>
  <c r="I422" i="5"/>
  <c r="H422" i="5"/>
  <c r="G422" i="5"/>
  <c r="E422" i="5"/>
  <c r="D426" i="5"/>
  <c r="M426" i="5"/>
  <c r="J426" i="5"/>
  <c r="I426" i="5"/>
  <c r="H426" i="5"/>
  <c r="G426" i="5"/>
  <c r="E426" i="5"/>
  <c r="D429" i="5"/>
  <c r="M429" i="5"/>
  <c r="J429" i="5"/>
  <c r="I429" i="5"/>
  <c r="H429" i="5"/>
  <c r="G429" i="5"/>
  <c r="E429" i="5"/>
  <c r="D433" i="5"/>
  <c r="M433" i="5"/>
  <c r="J433" i="5"/>
  <c r="I433" i="5"/>
  <c r="H433" i="5"/>
  <c r="G433" i="5"/>
  <c r="E433" i="5"/>
  <c r="D440" i="5"/>
  <c r="M440" i="5"/>
  <c r="J440" i="5"/>
  <c r="I440" i="5"/>
  <c r="H440" i="5"/>
  <c r="G440" i="5"/>
  <c r="E440" i="5"/>
  <c r="D444" i="5"/>
  <c r="M444" i="5"/>
  <c r="J444" i="5"/>
  <c r="I444" i="5"/>
  <c r="H444" i="5"/>
  <c r="G444" i="5"/>
  <c r="E444" i="5"/>
  <c r="D447" i="5"/>
  <c r="M447" i="5"/>
  <c r="J447" i="5"/>
  <c r="I447" i="5"/>
  <c r="H447" i="5"/>
  <c r="G447" i="5"/>
  <c r="E447" i="5"/>
  <c r="D451" i="5"/>
  <c r="M451" i="5"/>
  <c r="J451" i="5"/>
  <c r="I451" i="5"/>
  <c r="H451" i="5"/>
  <c r="G451" i="5"/>
  <c r="E451" i="5"/>
  <c r="D455" i="5"/>
  <c r="M455" i="5"/>
  <c r="J455" i="5"/>
  <c r="I455" i="5"/>
  <c r="H455" i="5"/>
  <c r="G455" i="5"/>
  <c r="E455" i="5"/>
  <c r="D459" i="5"/>
  <c r="M459" i="5"/>
  <c r="J459" i="5"/>
  <c r="I459" i="5"/>
  <c r="H459" i="5"/>
  <c r="G459" i="5"/>
  <c r="E459" i="5"/>
  <c r="D463" i="5"/>
  <c r="M463" i="5"/>
  <c r="J463" i="5"/>
  <c r="I463" i="5"/>
  <c r="H463" i="5"/>
  <c r="G463" i="5"/>
  <c r="E463" i="5"/>
  <c r="D467" i="5"/>
  <c r="M467" i="5"/>
  <c r="J467" i="5"/>
  <c r="I467" i="5"/>
  <c r="H467" i="5"/>
  <c r="G467" i="5"/>
  <c r="E467" i="5"/>
  <c r="D470" i="5"/>
  <c r="M470" i="5"/>
  <c r="J470" i="5"/>
  <c r="I470" i="5"/>
  <c r="H470" i="5"/>
  <c r="G470" i="5"/>
  <c r="E470" i="5"/>
  <c r="D474" i="5"/>
  <c r="M474" i="5"/>
  <c r="J474" i="5"/>
  <c r="I474" i="5"/>
  <c r="H474" i="5"/>
  <c r="G474" i="5"/>
  <c r="E474" i="5"/>
  <c r="D477" i="5"/>
  <c r="M477" i="5"/>
  <c r="J477" i="5"/>
  <c r="I477" i="5"/>
  <c r="H477" i="5"/>
  <c r="G477" i="5"/>
  <c r="E477" i="5"/>
  <c r="D480" i="5"/>
  <c r="M480" i="5"/>
  <c r="J480" i="5"/>
  <c r="I480" i="5"/>
  <c r="H480" i="5"/>
  <c r="G480" i="5"/>
  <c r="E480" i="5"/>
  <c r="D484" i="5"/>
  <c r="M484" i="5"/>
  <c r="J484" i="5"/>
  <c r="I484" i="5"/>
  <c r="H484" i="5"/>
  <c r="G484" i="5"/>
  <c r="E484" i="5"/>
  <c r="D487" i="5"/>
  <c r="M487" i="5"/>
  <c r="J487" i="5"/>
  <c r="I487" i="5"/>
  <c r="H487" i="5"/>
  <c r="G487" i="5"/>
  <c r="E487" i="5"/>
  <c r="D491" i="5"/>
  <c r="M491" i="5"/>
  <c r="J491" i="5"/>
  <c r="I491" i="5"/>
  <c r="H491" i="5"/>
  <c r="G491" i="5"/>
  <c r="E491" i="5"/>
  <c r="D495" i="5"/>
  <c r="M495" i="5"/>
  <c r="J495" i="5"/>
  <c r="I495" i="5"/>
  <c r="H495" i="5"/>
  <c r="G495" i="5"/>
  <c r="E495" i="5"/>
  <c r="D502" i="5"/>
  <c r="M502" i="5"/>
  <c r="J502" i="5"/>
  <c r="I502" i="5"/>
  <c r="H502" i="5"/>
  <c r="G502" i="5"/>
  <c r="E502" i="5"/>
  <c r="D506" i="5"/>
  <c r="M506" i="5"/>
  <c r="J506" i="5"/>
  <c r="I506" i="5"/>
  <c r="H506" i="5"/>
  <c r="G506" i="5"/>
  <c r="E506" i="5"/>
  <c r="D510" i="5"/>
  <c r="M510" i="5"/>
  <c r="J510" i="5"/>
  <c r="I510" i="5"/>
  <c r="H510" i="5"/>
  <c r="G510" i="5"/>
  <c r="E510" i="5"/>
  <c r="D514" i="5"/>
  <c r="M514" i="5"/>
  <c r="J514" i="5"/>
  <c r="I514" i="5"/>
  <c r="H514" i="5"/>
  <c r="G514" i="5"/>
  <c r="E514" i="5"/>
  <c r="D518" i="5"/>
  <c r="M518" i="5"/>
  <c r="J518" i="5"/>
  <c r="I518" i="5"/>
  <c r="H518" i="5"/>
  <c r="G518" i="5"/>
  <c r="E518" i="5"/>
  <c r="D521" i="5"/>
  <c r="M521" i="5"/>
  <c r="J521" i="5"/>
  <c r="I521" i="5"/>
  <c r="H521" i="5"/>
  <c r="G521" i="5"/>
  <c r="E521" i="5"/>
  <c r="D528" i="5"/>
  <c r="M528" i="5"/>
  <c r="J528" i="5"/>
  <c r="I528" i="5"/>
  <c r="H528" i="5"/>
  <c r="G528" i="5"/>
  <c r="E528" i="5"/>
  <c r="D532" i="5"/>
  <c r="M532" i="5"/>
  <c r="J532" i="5"/>
  <c r="I532" i="5"/>
  <c r="H532" i="5"/>
  <c r="G532" i="5"/>
  <c r="E532" i="5"/>
  <c r="D535" i="5"/>
  <c r="M535" i="5"/>
  <c r="J535" i="5"/>
  <c r="I535" i="5"/>
  <c r="H535" i="5"/>
  <c r="G535" i="5"/>
  <c r="E535" i="5"/>
  <c r="D539" i="5"/>
  <c r="M539" i="5"/>
  <c r="J539" i="5"/>
  <c r="I539" i="5"/>
  <c r="H539" i="5"/>
  <c r="G539" i="5"/>
  <c r="E539" i="5"/>
  <c r="D543" i="5"/>
  <c r="M543" i="5"/>
  <c r="J543" i="5"/>
  <c r="I543" i="5"/>
  <c r="H543" i="5"/>
  <c r="G543" i="5"/>
  <c r="E543" i="5"/>
  <c r="D547" i="5"/>
  <c r="M547" i="5"/>
  <c r="J547" i="5"/>
  <c r="I547" i="5"/>
  <c r="H547" i="5"/>
  <c r="G547" i="5"/>
  <c r="E547" i="5"/>
  <c r="D551" i="5"/>
  <c r="M551" i="5"/>
  <c r="J551" i="5"/>
  <c r="I551" i="5"/>
  <c r="H551" i="5"/>
  <c r="G551" i="5"/>
  <c r="E551" i="5"/>
  <c r="D555" i="5"/>
  <c r="M555" i="5"/>
  <c r="J555" i="5"/>
  <c r="I555" i="5"/>
  <c r="H555" i="5"/>
  <c r="G555" i="5"/>
  <c r="E555" i="5"/>
  <c r="D559" i="5"/>
  <c r="M559" i="5"/>
  <c r="J559" i="5"/>
  <c r="I559" i="5"/>
  <c r="H559" i="5"/>
  <c r="G559" i="5"/>
  <c r="E559" i="5"/>
  <c r="D566" i="5"/>
  <c r="M566" i="5"/>
  <c r="J566" i="5"/>
  <c r="I566" i="5"/>
  <c r="H566" i="5"/>
  <c r="G566" i="5"/>
  <c r="E566" i="5"/>
  <c r="D570" i="5"/>
  <c r="M570" i="5"/>
  <c r="J570" i="5"/>
  <c r="I570" i="5"/>
  <c r="H570" i="5"/>
  <c r="G570" i="5"/>
  <c r="E570" i="5"/>
  <c r="D573" i="5"/>
  <c r="M573" i="5"/>
  <c r="J573" i="5"/>
  <c r="I573" i="5"/>
  <c r="H573" i="5"/>
  <c r="G573" i="5"/>
  <c r="E573" i="5"/>
  <c r="D577" i="5"/>
  <c r="M577" i="5"/>
  <c r="J577" i="5"/>
  <c r="I577" i="5"/>
  <c r="H577" i="5"/>
  <c r="G577" i="5"/>
  <c r="E577" i="5"/>
  <c r="D580" i="5"/>
  <c r="M580" i="5"/>
  <c r="J580" i="5"/>
  <c r="I580" i="5"/>
  <c r="H580" i="5"/>
  <c r="G580" i="5"/>
  <c r="E580" i="5"/>
  <c r="D583" i="5"/>
  <c r="M583" i="5"/>
  <c r="J583" i="5"/>
  <c r="I583" i="5"/>
  <c r="H583" i="5"/>
  <c r="G583" i="5"/>
  <c r="E583" i="5"/>
  <c r="D587" i="5"/>
  <c r="M587" i="5"/>
  <c r="J587" i="5"/>
  <c r="I587" i="5"/>
  <c r="H587" i="5"/>
  <c r="G587" i="5"/>
  <c r="E587" i="5"/>
  <c r="D590" i="5"/>
  <c r="M590" i="5"/>
  <c r="J590" i="5"/>
  <c r="I590" i="5"/>
  <c r="H590" i="5"/>
  <c r="G590" i="5"/>
  <c r="E590" i="5"/>
  <c r="D594" i="5"/>
  <c r="M594" i="5"/>
  <c r="J594" i="5"/>
  <c r="I594" i="5"/>
  <c r="H594" i="5"/>
  <c r="G594" i="5"/>
  <c r="E594" i="5"/>
  <c r="D598" i="5"/>
  <c r="M598" i="5"/>
  <c r="J598" i="5"/>
  <c r="I598" i="5"/>
  <c r="H598" i="5"/>
  <c r="G598" i="5"/>
  <c r="E598" i="5"/>
  <c r="D601" i="5"/>
  <c r="M601" i="5"/>
  <c r="J601" i="5"/>
  <c r="I601" i="5"/>
  <c r="H601" i="5"/>
  <c r="G601" i="5"/>
  <c r="E601" i="5"/>
  <c r="D605" i="5"/>
  <c r="M605" i="5"/>
  <c r="J605" i="5"/>
  <c r="I605" i="5"/>
  <c r="H605" i="5"/>
  <c r="G605" i="5"/>
  <c r="E605" i="5"/>
  <c r="D609" i="5"/>
  <c r="M609" i="5"/>
  <c r="J609" i="5"/>
  <c r="I609" i="5"/>
  <c r="H609" i="5"/>
  <c r="G609" i="5"/>
  <c r="E609" i="5"/>
  <c r="D613" i="5"/>
  <c r="M613" i="5"/>
  <c r="J613" i="5"/>
  <c r="I613" i="5"/>
  <c r="H613" i="5"/>
  <c r="G613" i="5"/>
  <c r="E613" i="5"/>
  <c r="D617" i="5"/>
  <c r="M617" i="5"/>
  <c r="J617" i="5"/>
  <c r="I617" i="5"/>
  <c r="H617" i="5"/>
  <c r="G617" i="5"/>
  <c r="E617" i="5"/>
  <c r="D621" i="5"/>
  <c r="M621" i="5"/>
  <c r="J621" i="5"/>
  <c r="I621" i="5"/>
  <c r="H621" i="5"/>
  <c r="G621" i="5"/>
  <c r="E621" i="5"/>
  <c r="D625" i="5"/>
  <c r="M625" i="5"/>
  <c r="J625" i="5"/>
  <c r="I625" i="5"/>
  <c r="H625" i="5"/>
  <c r="G625" i="5"/>
  <c r="E625" i="5"/>
  <c r="D630" i="5"/>
  <c r="M630" i="5"/>
  <c r="J630" i="5"/>
  <c r="I630" i="5"/>
  <c r="H630" i="5"/>
  <c r="G630" i="5"/>
  <c r="E630" i="5"/>
  <c r="D635" i="5"/>
  <c r="M635" i="5"/>
  <c r="J635" i="5"/>
  <c r="I635" i="5"/>
  <c r="H635" i="5"/>
  <c r="G635" i="5"/>
  <c r="E635" i="5"/>
  <c r="D640" i="5"/>
  <c r="M640" i="5"/>
  <c r="J640" i="5"/>
  <c r="I640" i="5"/>
  <c r="H640" i="5"/>
  <c r="G640" i="5"/>
  <c r="E640" i="5"/>
  <c r="D645" i="5"/>
  <c r="M645" i="5"/>
  <c r="J645" i="5"/>
  <c r="I645" i="5"/>
  <c r="H645" i="5"/>
  <c r="G645" i="5"/>
  <c r="E645" i="5"/>
  <c r="D651" i="5"/>
  <c r="M651" i="5"/>
  <c r="J651" i="5"/>
  <c r="I651" i="5"/>
  <c r="H651" i="5"/>
  <c r="G651" i="5"/>
  <c r="E651" i="5"/>
  <c r="D655" i="5"/>
  <c r="M655" i="5"/>
  <c r="J655" i="5"/>
  <c r="I655" i="5"/>
  <c r="H655" i="5"/>
  <c r="G655" i="5"/>
  <c r="E655" i="5"/>
  <c r="D660" i="5"/>
  <c r="M660" i="5"/>
  <c r="J660" i="5"/>
  <c r="I660" i="5"/>
  <c r="H660" i="5"/>
  <c r="G660" i="5"/>
  <c r="E660" i="5"/>
  <c r="D665" i="5"/>
  <c r="M665" i="5"/>
  <c r="J665" i="5"/>
  <c r="I665" i="5"/>
  <c r="H665" i="5"/>
  <c r="G665" i="5"/>
  <c r="E665" i="5"/>
  <c r="D670" i="5"/>
  <c r="M670" i="5"/>
  <c r="J670" i="5"/>
  <c r="I670" i="5"/>
  <c r="H670" i="5"/>
  <c r="G670" i="5"/>
  <c r="E670" i="5"/>
  <c r="D675" i="5"/>
  <c r="M675" i="5"/>
  <c r="J675" i="5"/>
  <c r="I675" i="5"/>
  <c r="H675" i="5"/>
  <c r="G675" i="5"/>
  <c r="E675" i="5"/>
  <c r="D681" i="5"/>
  <c r="M681" i="5"/>
  <c r="J681" i="5"/>
  <c r="I681" i="5"/>
  <c r="H681" i="5"/>
  <c r="G681" i="5"/>
  <c r="E681" i="5"/>
  <c r="D686" i="5"/>
  <c r="M686" i="5"/>
  <c r="J686" i="5"/>
  <c r="I686" i="5"/>
  <c r="H686" i="5"/>
  <c r="G686" i="5"/>
  <c r="E686" i="5"/>
  <c r="D690" i="5"/>
  <c r="M690" i="5"/>
  <c r="J690" i="5"/>
  <c r="I690" i="5"/>
  <c r="H690" i="5"/>
  <c r="G690" i="5"/>
  <c r="E690" i="5"/>
  <c r="D695" i="5"/>
  <c r="M695" i="5"/>
  <c r="J695" i="5"/>
  <c r="I695" i="5"/>
  <c r="H695" i="5"/>
  <c r="G695" i="5"/>
  <c r="E695" i="5"/>
  <c r="D700" i="5"/>
  <c r="M700" i="5"/>
  <c r="J700" i="5"/>
  <c r="I700" i="5"/>
  <c r="H700" i="5"/>
  <c r="G700" i="5"/>
  <c r="E700" i="5"/>
  <c r="D705" i="5"/>
  <c r="M705" i="5"/>
  <c r="J705" i="5"/>
  <c r="I705" i="5"/>
  <c r="H705" i="5"/>
  <c r="G705" i="5"/>
  <c r="E705" i="5"/>
  <c r="D711" i="5"/>
  <c r="M711" i="5"/>
  <c r="J711" i="5"/>
  <c r="I711" i="5"/>
  <c r="H711" i="5"/>
  <c r="G711" i="5"/>
  <c r="E711" i="5"/>
  <c r="D716" i="5"/>
  <c r="M716" i="5"/>
  <c r="J716" i="5"/>
  <c r="I716" i="5"/>
  <c r="H716" i="5"/>
  <c r="G716" i="5"/>
  <c r="E716" i="5"/>
  <c r="D720" i="5"/>
  <c r="M720" i="5"/>
  <c r="J720" i="5"/>
  <c r="I720" i="5"/>
  <c r="H720" i="5"/>
  <c r="G720" i="5"/>
  <c r="E720" i="5"/>
  <c r="D726" i="5"/>
  <c r="M726" i="5"/>
  <c r="J726" i="5"/>
  <c r="I726" i="5"/>
  <c r="H726" i="5"/>
  <c r="G726" i="5"/>
  <c r="E726" i="5"/>
  <c r="D730" i="5"/>
  <c r="M730" i="5"/>
  <c r="J730" i="5"/>
  <c r="I730" i="5"/>
  <c r="H730" i="5"/>
  <c r="G730" i="5"/>
  <c r="E730" i="5"/>
  <c r="D735" i="5"/>
  <c r="M735" i="5"/>
  <c r="J735" i="5"/>
  <c r="I735" i="5"/>
  <c r="H735" i="5"/>
  <c r="G735" i="5"/>
  <c r="E735" i="5"/>
  <c r="D741" i="5"/>
  <c r="M741" i="5"/>
  <c r="J741" i="5"/>
  <c r="I741" i="5"/>
  <c r="H741" i="5"/>
  <c r="G741" i="5"/>
  <c r="E741" i="5"/>
  <c r="D746" i="5"/>
  <c r="M746" i="5"/>
  <c r="J746" i="5"/>
  <c r="I746" i="5"/>
  <c r="H746" i="5"/>
  <c r="G746" i="5"/>
  <c r="E746" i="5"/>
  <c r="D756" i="5"/>
  <c r="M756" i="5"/>
  <c r="J756" i="5"/>
  <c r="I756" i="5"/>
  <c r="H756" i="5"/>
  <c r="G756" i="5"/>
  <c r="E756" i="5"/>
  <c r="D760" i="5"/>
  <c r="M760" i="5"/>
  <c r="J760" i="5"/>
  <c r="I760" i="5"/>
  <c r="H760" i="5"/>
  <c r="G760" i="5"/>
  <c r="E760" i="5"/>
  <c r="D765" i="5"/>
  <c r="M765" i="5"/>
  <c r="J765" i="5"/>
  <c r="I765" i="5"/>
  <c r="H765" i="5"/>
  <c r="G765" i="5"/>
  <c r="E765" i="5"/>
  <c r="D771" i="5"/>
  <c r="M771" i="5"/>
  <c r="J771" i="5"/>
  <c r="I771" i="5"/>
  <c r="H771" i="5"/>
  <c r="G771" i="5"/>
  <c r="E771" i="5"/>
  <c r="D776" i="5"/>
  <c r="M776" i="5"/>
  <c r="J776" i="5"/>
  <c r="I776" i="5"/>
  <c r="H776" i="5"/>
  <c r="G776" i="5"/>
  <c r="E776" i="5"/>
  <c r="D781" i="5"/>
  <c r="M781" i="5"/>
  <c r="J781" i="5"/>
  <c r="I781" i="5"/>
  <c r="H781" i="5"/>
  <c r="G781" i="5"/>
  <c r="E781" i="5"/>
  <c r="D786" i="5"/>
  <c r="M786" i="5"/>
  <c r="J786" i="5"/>
  <c r="I786" i="5"/>
  <c r="H786" i="5"/>
  <c r="G786" i="5"/>
  <c r="E786" i="5"/>
  <c r="D798" i="5"/>
  <c r="M798" i="5"/>
  <c r="J798" i="5"/>
  <c r="I798" i="5"/>
  <c r="H798" i="5"/>
  <c r="G798" i="5"/>
  <c r="E798" i="5"/>
  <c r="D806" i="5"/>
  <c r="M806" i="5"/>
  <c r="J806" i="5"/>
  <c r="I806" i="5"/>
  <c r="H806" i="5"/>
  <c r="G806" i="5"/>
  <c r="E806" i="5"/>
  <c r="D814" i="5"/>
  <c r="M814" i="5"/>
  <c r="J814" i="5"/>
  <c r="I814" i="5"/>
  <c r="H814" i="5"/>
  <c r="G814" i="5"/>
  <c r="E814" i="5"/>
  <c r="D821" i="5"/>
  <c r="M821" i="5"/>
  <c r="J821" i="5"/>
  <c r="I821" i="5"/>
  <c r="H821" i="5"/>
  <c r="G821" i="5"/>
  <c r="E821" i="5"/>
  <c r="D828" i="5"/>
  <c r="M828" i="5"/>
  <c r="J828" i="5"/>
  <c r="I828" i="5"/>
  <c r="H828" i="5"/>
  <c r="G828" i="5"/>
  <c r="E828" i="5"/>
  <c r="D836" i="5"/>
  <c r="M836" i="5"/>
  <c r="J836" i="5"/>
  <c r="I836" i="5"/>
  <c r="H836" i="5"/>
  <c r="G836" i="5"/>
  <c r="E836" i="5"/>
  <c r="D844" i="5"/>
  <c r="M844" i="5"/>
  <c r="J844" i="5"/>
  <c r="I844" i="5"/>
  <c r="H844" i="5"/>
  <c r="G844" i="5"/>
  <c r="E844" i="5"/>
  <c r="D851" i="5"/>
  <c r="M851" i="5"/>
  <c r="J851" i="5"/>
  <c r="I851" i="5"/>
  <c r="H851" i="5"/>
  <c r="G851" i="5"/>
  <c r="E851" i="5"/>
  <c r="D858" i="5"/>
  <c r="M858" i="5"/>
  <c r="J858" i="5"/>
  <c r="I858" i="5"/>
  <c r="H858" i="5"/>
  <c r="G858" i="5"/>
  <c r="E858" i="5"/>
  <c r="D866" i="5"/>
  <c r="M866" i="5"/>
  <c r="J866" i="5"/>
  <c r="I866" i="5"/>
  <c r="H866" i="5"/>
  <c r="G866" i="5"/>
  <c r="E866" i="5"/>
  <c r="D874" i="5"/>
  <c r="M874" i="5"/>
  <c r="J874" i="5"/>
  <c r="I874" i="5"/>
  <c r="H874" i="5"/>
  <c r="G874" i="5"/>
  <c r="E874" i="5"/>
  <c r="D881" i="5"/>
  <c r="M881" i="5"/>
  <c r="J881" i="5"/>
  <c r="I881" i="5"/>
  <c r="H881" i="5"/>
  <c r="G881" i="5"/>
  <c r="E881" i="5"/>
  <c r="D888" i="5"/>
  <c r="M888" i="5"/>
  <c r="J888" i="5"/>
  <c r="I888" i="5"/>
  <c r="H888" i="5"/>
  <c r="G888" i="5"/>
  <c r="E888" i="5"/>
  <c r="D896" i="5"/>
  <c r="M896" i="5"/>
  <c r="J896" i="5"/>
  <c r="I896" i="5"/>
  <c r="H896" i="5"/>
  <c r="G896" i="5"/>
  <c r="E896" i="5"/>
  <c r="D904" i="5"/>
  <c r="M904" i="5"/>
  <c r="J904" i="5"/>
  <c r="I904" i="5"/>
  <c r="H904" i="5"/>
  <c r="G904" i="5"/>
  <c r="E904" i="5"/>
  <c r="D911" i="5"/>
  <c r="M911" i="5"/>
  <c r="J911" i="5"/>
  <c r="I911" i="5"/>
  <c r="H911" i="5"/>
  <c r="G911" i="5"/>
  <c r="E911" i="5"/>
  <c r="D926" i="5"/>
  <c r="M926" i="5"/>
  <c r="J926" i="5"/>
  <c r="I926" i="5"/>
  <c r="H926" i="5"/>
  <c r="G926" i="5"/>
  <c r="E926" i="5"/>
  <c r="D934" i="5"/>
  <c r="M934" i="5"/>
  <c r="J934" i="5"/>
  <c r="I934" i="5"/>
  <c r="H934" i="5"/>
  <c r="G934" i="5"/>
  <c r="E934" i="5"/>
  <c r="D942" i="5"/>
  <c r="M942" i="5"/>
  <c r="J942" i="5"/>
  <c r="I942" i="5"/>
  <c r="H942" i="5"/>
  <c r="G942" i="5"/>
  <c r="E942" i="5"/>
  <c r="D949" i="5"/>
  <c r="M949" i="5"/>
  <c r="J949" i="5"/>
  <c r="I949" i="5"/>
  <c r="H949" i="5"/>
  <c r="G949" i="5"/>
  <c r="E949" i="5"/>
  <c r="D956" i="5"/>
  <c r="M956" i="5"/>
  <c r="J956" i="5"/>
  <c r="I956" i="5"/>
  <c r="H956" i="5"/>
  <c r="G956" i="5"/>
  <c r="E956" i="5"/>
  <c r="D964" i="5"/>
  <c r="M964" i="5"/>
  <c r="J964" i="5"/>
  <c r="I964" i="5"/>
  <c r="H964" i="5"/>
  <c r="G964" i="5"/>
  <c r="E964" i="5"/>
  <c r="D972" i="5"/>
  <c r="M972" i="5"/>
  <c r="J972" i="5"/>
  <c r="I972" i="5"/>
  <c r="H972" i="5"/>
  <c r="G972" i="5"/>
  <c r="E972" i="5"/>
  <c r="D979" i="5"/>
  <c r="M979" i="5"/>
  <c r="J979" i="5"/>
  <c r="I979" i="5"/>
  <c r="H979" i="5"/>
  <c r="G979" i="5"/>
  <c r="E979" i="5"/>
  <c r="D986" i="5"/>
  <c r="M986" i="5"/>
  <c r="J986" i="5"/>
  <c r="I986" i="5"/>
  <c r="H986" i="5"/>
  <c r="G986" i="5"/>
  <c r="E986" i="5"/>
  <c r="D994" i="5"/>
  <c r="M994" i="5"/>
  <c r="J994" i="5"/>
  <c r="I994" i="5"/>
  <c r="H994" i="5"/>
  <c r="G994" i="5"/>
  <c r="E994" i="5"/>
  <c r="D1005" i="5"/>
  <c r="M1005" i="5"/>
  <c r="J1005" i="5"/>
  <c r="I1005" i="5"/>
  <c r="H1005" i="5"/>
  <c r="G1005" i="5"/>
  <c r="E1005" i="5"/>
  <c r="D1023" i="5"/>
  <c r="M1023" i="5"/>
  <c r="J1023" i="5"/>
  <c r="I1023" i="5"/>
  <c r="H1023" i="5"/>
  <c r="G1023" i="5"/>
  <c r="E1023" i="5"/>
  <c r="D1043" i="5"/>
  <c r="M1043" i="5"/>
  <c r="J1043" i="5"/>
  <c r="I1043" i="5"/>
  <c r="H1043" i="5"/>
  <c r="G1043" i="5"/>
  <c r="E1043" i="5"/>
  <c r="D1069" i="5"/>
  <c r="M1069" i="5"/>
  <c r="J1069" i="5"/>
  <c r="I1069" i="5"/>
  <c r="H1069" i="5"/>
  <c r="G1069" i="5"/>
  <c r="E1069" i="5"/>
  <c r="D1130" i="5"/>
  <c r="M1130" i="5"/>
  <c r="J1130" i="5"/>
  <c r="I1130" i="5"/>
  <c r="H1130" i="5"/>
  <c r="G1130" i="5"/>
  <c r="E1130" i="5"/>
  <c r="D1160" i="5"/>
  <c r="M1160" i="5"/>
  <c r="J1160" i="5"/>
  <c r="I1160" i="5"/>
  <c r="H1160" i="5"/>
  <c r="G1160" i="5"/>
  <c r="E1160" i="5"/>
  <c r="D1190" i="5"/>
  <c r="M1190" i="5"/>
  <c r="J1190" i="5"/>
  <c r="I1190" i="5"/>
  <c r="H1190" i="5"/>
  <c r="G1190" i="5"/>
  <c r="E1190" i="5"/>
  <c r="D1220" i="5"/>
  <c r="M1220" i="5"/>
  <c r="J1220" i="5"/>
  <c r="I1220" i="5"/>
  <c r="H1220" i="5"/>
  <c r="G1220" i="5"/>
  <c r="E1220" i="5"/>
  <c r="D1250" i="5"/>
  <c r="M1250" i="5"/>
  <c r="J1250" i="5"/>
  <c r="I1250" i="5"/>
  <c r="H1250" i="5"/>
  <c r="G1250" i="5"/>
  <c r="E1250" i="5"/>
  <c r="D1280" i="5"/>
  <c r="M1280" i="5"/>
  <c r="J1280" i="5"/>
  <c r="I1280" i="5"/>
  <c r="H1280" i="5"/>
  <c r="G1280" i="5"/>
  <c r="E1280" i="5"/>
  <c r="D1310" i="5"/>
  <c r="M1310" i="5"/>
  <c r="J1310" i="5"/>
  <c r="I1310" i="5"/>
  <c r="H1310" i="5"/>
  <c r="G1310" i="5"/>
  <c r="E1310" i="5"/>
  <c r="D1340" i="5"/>
  <c r="M1340" i="5"/>
  <c r="J1340" i="5"/>
  <c r="I1340" i="5"/>
  <c r="H1340" i="5"/>
  <c r="G1340" i="5"/>
  <c r="E1340" i="5"/>
  <c r="D1371" i="5"/>
  <c r="M1371" i="5"/>
  <c r="J1371" i="5"/>
  <c r="I1371" i="5"/>
  <c r="H1371" i="5"/>
  <c r="G1371" i="5"/>
  <c r="E1371" i="5"/>
  <c r="D1402" i="5"/>
  <c r="M1402" i="5"/>
  <c r="J1402" i="5"/>
  <c r="I1402" i="5"/>
  <c r="H1402" i="5"/>
  <c r="G1402" i="5"/>
  <c r="E1402" i="5"/>
  <c r="D1432" i="5"/>
  <c r="M1432" i="5"/>
  <c r="J1432" i="5"/>
  <c r="I1432" i="5"/>
  <c r="H1432" i="5"/>
  <c r="G1432" i="5"/>
  <c r="E1432" i="5"/>
  <c r="D1464" i="5"/>
  <c r="M1464" i="5"/>
  <c r="J1464" i="5"/>
  <c r="I1464" i="5"/>
  <c r="H1464" i="5"/>
  <c r="G1464" i="5"/>
  <c r="E1464" i="5"/>
  <c r="D1494" i="5"/>
  <c r="M1494" i="5"/>
  <c r="J1494" i="5"/>
  <c r="I1494" i="5"/>
  <c r="H1494" i="5"/>
  <c r="G1494" i="5"/>
  <c r="E1494" i="5"/>
  <c r="D1526" i="5"/>
  <c r="M1526" i="5"/>
  <c r="J1526" i="5"/>
  <c r="I1526" i="5"/>
  <c r="H1526" i="5"/>
  <c r="G1526" i="5"/>
  <c r="E1526" i="5"/>
  <c r="D1578" i="5"/>
  <c r="M1578" i="5"/>
  <c r="J1578" i="5"/>
  <c r="I1578" i="5"/>
  <c r="H1578" i="5"/>
  <c r="G1578" i="5"/>
  <c r="E1578" i="5"/>
  <c r="D1698" i="5"/>
  <c r="M1698" i="5"/>
  <c r="J1698" i="5"/>
  <c r="I1698" i="5"/>
  <c r="H1698" i="5"/>
  <c r="G1698" i="5"/>
  <c r="E1698" i="5"/>
  <c r="D571" i="5"/>
  <c r="M571" i="5"/>
  <c r="J571" i="5"/>
  <c r="I571" i="5"/>
  <c r="H571" i="5"/>
  <c r="G571" i="5"/>
  <c r="E571" i="5"/>
  <c r="D574" i="5"/>
  <c r="M574" i="5"/>
  <c r="J574" i="5"/>
  <c r="I574" i="5"/>
  <c r="H574" i="5"/>
  <c r="G574" i="5"/>
  <c r="E574" i="5"/>
  <c r="D578" i="5"/>
  <c r="M578" i="5"/>
  <c r="J578" i="5"/>
  <c r="I578" i="5"/>
  <c r="H578" i="5"/>
  <c r="G578" i="5"/>
  <c r="E578" i="5"/>
  <c r="D581" i="5"/>
  <c r="M581" i="5"/>
  <c r="J581" i="5"/>
  <c r="I581" i="5"/>
  <c r="H581" i="5"/>
  <c r="G581" i="5"/>
  <c r="E581" i="5"/>
  <c r="D584" i="5"/>
  <c r="M584" i="5"/>
  <c r="J584" i="5"/>
  <c r="I584" i="5"/>
  <c r="H584" i="5"/>
  <c r="G584" i="5"/>
  <c r="E584" i="5"/>
  <c r="D588" i="5"/>
  <c r="M588" i="5"/>
  <c r="J588" i="5"/>
  <c r="I588" i="5"/>
  <c r="H588" i="5"/>
  <c r="G588" i="5"/>
  <c r="E588" i="5"/>
  <c r="D591" i="5"/>
  <c r="M591" i="5"/>
  <c r="J591" i="5"/>
  <c r="I591" i="5"/>
  <c r="H591" i="5"/>
  <c r="G591" i="5"/>
  <c r="E591" i="5"/>
  <c r="D595" i="5"/>
  <c r="M595" i="5"/>
  <c r="J595" i="5"/>
  <c r="I595" i="5"/>
  <c r="H595" i="5"/>
  <c r="G595" i="5"/>
  <c r="E595" i="5"/>
  <c r="D602" i="5"/>
  <c r="M602" i="5"/>
  <c r="J602" i="5"/>
  <c r="I602" i="5"/>
  <c r="H602" i="5"/>
  <c r="G602" i="5"/>
  <c r="E602" i="5"/>
  <c r="D606" i="5"/>
  <c r="M606" i="5"/>
  <c r="J606" i="5"/>
  <c r="I606" i="5"/>
  <c r="H606" i="5"/>
  <c r="G606" i="5"/>
  <c r="E606" i="5"/>
  <c r="D610" i="5"/>
  <c r="M610" i="5"/>
  <c r="J610" i="5"/>
  <c r="I610" i="5"/>
  <c r="H610" i="5"/>
  <c r="G610" i="5"/>
  <c r="E610" i="5"/>
  <c r="D614" i="5"/>
  <c r="M614" i="5"/>
  <c r="J614" i="5"/>
  <c r="I614" i="5"/>
  <c r="H614" i="5"/>
  <c r="G614" i="5"/>
  <c r="E614" i="5"/>
  <c r="D618" i="5"/>
  <c r="M618" i="5"/>
  <c r="J618" i="5"/>
  <c r="I618" i="5"/>
  <c r="H618" i="5"/>
  <c r="G618" i="5"/>
  <c r="E618" i="5"/>
  <c r="D622" i="5"/>
  <c r="M622" i="5"/>
  <c r="J622" i="5"/>
  <c r="I622" i="5"/>
  <c r="H622" i="5"/>
  <c r="G622" i="5"/>
  <c r="E622" i="5"/>
  <c r="D626" i="5"/>
  <c r="M626" i="5"/>
  <c r="J626" i="5"/>
  <c r="I626" i="5"/>
  <c r="H626" i="5"/>
  <c r="G626" i="5"/>
  <c r="E626" i="5"/>
  <c r="D631" i="5"/>
  <c r="M631" i="5"/>
  <c r="J631" i="5"/>
  <c r="I631" i="5"/>
  <c r="H631" i="5"/>
  <c r="G631" i="5"/>
  <c r="E631" i="5"/>
  <c r="D636" i="5"/>
  <c r="M636" i="5"/>
  <c r="J636" i="5"/>
  <c r="I636" i="5"/>
  <c r="H636" i="5"/>
  <c r="G636" i="5"/>
  <c r="E636" i="5"/>
  <c r="D641" i="5"/>
  <c r="M641" i="5"/>
  <c r="J641" i="5"/>
  <c r="I641" i="5"/>
  <c r="H641" i="5"/>
  <c r="G641" i="5"/>
  <c r="E641" i="5"/>
  <c r="D647" i="5"/>
  <c r="M647" i="5"/>
  <c r="J647" i="5"/>
  <c r="I647" i="5"/>
  <c r="H647" i="5"/>
  <c r="G647" i="5"/>
  <c r="E647" i="5"/>
  <c r="D652" i="5"/>
  <c r="M652" i="5"/>
  <c r="J652" i="5"/>
  <c r="I652" i="5"/>
  <c r="H652" i="5"/>
  <c r="G652" i="5"/>
  <c r="E652" i="5"/>
  <c r="D656" i="5"/>
  <c r="M656" i="5"/>
  <c r="J656" i="5"/>
  <c r="I656" i="5"/>
  <c r="H656" i="5"/>
  <c r="G656" i="5"/>
  <c r="E656" i="5"/>
  <c r="D662" i="5"/>
  <c r="M662" i="5"/>
  <c r="J662" i="5"/>
  <c r="I662" i="5"/>
  <c r="H662" i="5"/>
  <c r="G662" i="5"/>
  <c r="E662" i="5"/>
  <c r="D666" i="5"/>
  <c r="M666" i="5"/>
  <c r="J666" i="5"/>
  <c r="I666" i="5"/>
  <c r="H666" i="5"/>
  <c r="G666" i="5"/>
  <c r="E666" i="5"/>
  <c r="D671" i="5"/>
  <c r="M671" i="5"/>
  <c r="J671" i="5"/>
  <c r="I671" i="5"/>
  <c r="H671" i="5"/>
  <c r="G671" i="5"/>
  <c r="E671" i="5"/>
  <c r="D677" i="5"/>
  <c r="M677" i="5"/>
  <c r="J677" i="5"/>
  <c r="I677" i="5"/>
  <c r="H677" i="5"/>
  <c r="G677" i="5"/>
  <c r="E677" i="5"/>
  <c r="D682" i="5"/>
  <c r="M682" i="5"/>
  <c r="J682" i="5"/>
  <c r="I682" i="5"/>
  <c r="H682" i="5"/>
  <c r="G682" i="5"/>
  <c r="E682" i="5"/>
  <c r="D692" i="5"/>
  <c r="M692" i="5"/>
  <c r="J692" i="5"/>
  <c r="I692" i="5"/>
  <c r="H692" i="5"/>
  <c r="G692" i="5"/>
  <c r="E692" i="5"/>
  <c r="D696" i="5"/>
  <c r="M696" i="5"/>
  <c r="J696" i="5"/>
  <c r="I696" i="5"/>
  <c r="H696" i="5"/>
  <c r="G696" i="5"/>
  <c r="E696" i="5"/>
  <c r="D701" i="5"/>
  <c r="M701" i="5"/>
  <c r="J701" i="5"/>
  <c r="I701" i="5"/>
  <c r="H701" i="5"/>
  <c r="G701" i="5"/>
  <c r="E701" i="5"/>
  <c r="D707" i="5"/>
  <c r="M707" i="5"/>
  <c r="J707" i="5"/>
  <c r="I707" i="5"/>
  <c r="H707" i="5"/>
  <c r="G707" i="5"/>
  <c r="E707" i="5"/>
  <c r="D712" i="5"/>
  <c r="M712" i="5"/>
  <c r="J712" i="5"/>
  <c r="I712" i="5"/>
  <c r="H712" i="5"/>
  <c r="G712" i="5"/>
  <c r="E712" i="5"/>
  <c r="D717" i="5"/>
  <c r="M717" i="5"/>
  <c r="J717" i="5"/>
  <c r="I717" i="5"/>
  <c r="H717" i="5"/>
  <c r="G717" i="5"/>
  <c r="E717" i="5"/>
  <c r="D722" i="5"/>
  <c r="M722" i="5"/>
  <c r="J722" i="5"/>
  <c r="I722" i="5"/>
  <c r="H722" i="5"/>
  <c r="G722" i="5"/>
  <c r="E722" i="5"/>
  <c r="D731" i="5"/>
  <c r="M731" i="5"/>
  <c r="J731" i="5"/>
  <c r="I731" i="5"/>
  <c r="H731" i="5"/>
  <c r="G731" i="5"/>
  <c r="E731" i="5"/>
  <c r="D737" i="5"/>
  <c r="M737" i="5"/>
  <c r="J737" i="5"/>
  <c r="I737" i="5"/>
  <c r="H737" i="5"/>
  <c r="G737" i="5"/>
  <c r="E737" i="5"/>
  <c r="D742" i="5"/>
  <c r="M742" i="5"/>
  <c r="J742" i="5"/>
  <c r="I742" i="5"/>
  <c r="H742" i="5"/>
  <c r="G742" i="5"/>
  <c r="E742" i="5"/>
  <c r="D747" i="5"/>
  <c r="M747" i="5"/>
  <c r="J747" i="5"/>
  <c r="I747" i="5"/>
  <c r="H747" i="5"/>
  <c r="G747" i="5"/>
  <c r="E747" i="5"/>
  <c r="D752" i="5"/>
  <c r="M752" i="5"/>
  <c r="J752" i="5"/>
  <c r="I752" i="5"/>
  <c r="H752" i="5"/>
  <c r="G752" i="5"/>
  <c r="E752" i="5"/>
  <c r="D757" i="5"/>
  <c r="M757" i="5"/>
  <c r="J757" i="5"/>
  <c r="I757" i="5"/>
  <c r="H757" i="5"/>
  <c r="G757" i="5"/>
  <c r="E757" i="5"/>
  <c r="D761" i="5"/>
  <c r="M761" i="5"/>
  <c r="J761" i="5"/>
  <c r="I761" i="5"/>
  <c r="H761" i="5"/>
  <c r="G761" i="5"/>
  <c r="E761" i="5"/>
  <c r="D767" i="5"/>
  <c r="M767" i="5"/>
  <c r="J767" i="5"/>
  <c r="I767" i="5"/>
  <c r="H767" i="5"/>
  <c r="G767" i="5"/>
  <c r="E767" i="5"/>
  <c r="D772" i="5"/>
  <c r="M772" i="5"/>
  <c r="J772" i="5"/>
  <c r="I772" i="5"/>
  <c r="H772" i="5"/>
  <c r="G772" i="5"/>
  <c r="E772" i="5"/>
  <c r="D777" i="5"/>
  <c r="M777" i="5"/>
  <c r="J777" i="5"/>
  <c r="I777" i="5"/>
  <c r="H777" i="5"/>
  <c r="G777" i="5"/>
  <c r="E777" i="5"/>
  <c r="D787" i="5"/>
  <c r="M787" i="5"/>
  <c r="J787" i="5"/>
  <c r="I787" i="5"/>
  <c r="H787" i="5"/>
  <c r="G787" i="5"/>
  <c r="E787" i="5"/>
  <c r="D791" i="5"/>
  <c r="M791" i="5"/>
  <c r="J791" i="5"/>
  <c r="I791" i="5"/>
  <c r="H791" i="5"/>
  <c r="G791" i="5"/>
  <c r="E791" i="5"/>
  <c r="D799" i="5"/>
  <c r="M799" i="5"/>
  <c r="J799" i="5"/>
  <c r="I799" i="5"/>
  <c r="H799" i="5"/>
  <c r="G799" i="5"/>
  <c r="E799" i="5"/>
  <c r="D807" i="5"/>
  <c r="M807" i="5"/>
  <c r="J807" i="5"/>
  <c r="I807" i="5"/>
  <c r="H807" i="5"/>
  <c r="G807" i="5"/>
  <c r="E807" i="5"/>
  <c r="D822" i="5"/>
  <c r="M822" i="5"/>
  <c r="J822" i="5"/>
  <c r="I822" i="5"/>
  <c r="H822" i="5"/>
  <c r="G822" i="5"/>
  <c r="E822" i="5"/>
  <c r="D829" i="5"/>
  <c r="M829" i="5"/>
  <c r="J829" i="5"/>
  <c r="I829" i="5"/>
  <c r="H829" i="5"/>
  <c r="G829" i="5"/>
  <c r="E829" i="5"/>
  <c r="D837" i="5"/>
  <c r="M837" i="5"/>
  <c r="J837" i="5"/>
  <c r="I837" i="5"/>
  <c r="H837" i="5"/>
  <c r="G837" i="5"/>
  <c r="E837" i="5"/>
  <c r="D845" i="5"/>
  <c r="M845" i="5"/>
  <c r="J845" i="5"/>
  <c r="I845" i="5"/>
  <c r="H845" i="5"/>
  <c r="G845" i="5"/>
  <c r="E845" i="5"/>
  <c r="D852" i="5"/>
  <c r="M852" i="5"/>
  <c r="J852" i="5"/>
  <c r="I852" i="5"/>
  <c r="H852" i="5"/>
  <c r="G852" i="5"/>
  <c r="E852" i="5"/>
  <c r="D859" i="5"/>
  <c r="M859" i="5"/>
  <c r="J859" i="5"/>
  <c r="I859" i="5"/>
  <c r="H859" i="5"/>
  <c r="G859" i="5"/>
  <c r="E859" i="5"/>
  <c r="D867" i="5"/>
  <c r="M867" i="5"/>
  <c r="J867" i="5"/>
  <c r="I867" i="5"/>
  <c r="H867" i="5"/>
  <c r="G867" i="5"/>
  <c r="E867" i="5"/>
  <c r="D875" i="5"/>
  <c r="M875" i="5"/>
  <c r="J875" i="5"/>
  <c r="I875" i="5"/>
  <c r="H875" i="5"/>
  <c r="G875" i="5"/>
  <c r="E875" i="5"/>
  <c r="D882" i="5"/>
  <c r="M882" i="5"/>
  <c r="J882" i="5"/>
  <c r="I882" i="5"/>
  <c r="H882" i="5"/>
  <c r="G882" i="5"/>
  <c r="E882" i="5"/>
  <c r="D889" i="5"/>
  <c r="M889" i="5"/>
  <c r="J889" i="5"/>
  <c r="I889" i="5"/>
  <c r="H889" i="5"/>
  <c r="G889" i="5"/>
  <c r="E889" i="5"/>
  <c r="D897" i="5"/>
  <c r="M897" i="5"/>
  <c r="J897" i="5"/>
  <c r="I897" i="5"/>
  <c r="H897" i="5"/>
  <c r="G897" i="5"/>
  <c r="E897" i="5"/>
  <c r="D905" i="5"/>
  <c r="M905" i="5"/>
  <c r="J905" i="5"/>
  <c r="I905" i="5"/>
  <c r="H905" i="5"/>
  <c r="G905" i="5"/>
  <c r="E905" i="5"/>
  <c r="D912" i="5"/>
  <c r="M912" i="5"/>
  <c r="J912" i="5"/>
  <c r="I912" i="5"/>
  <c r="H912" i="5"/>
  <c r="G912" i="5"/>
  <c r="E912" i="5"/>
  <c r="D919" i="5"/>
  <c r="M919" i="5"/>
  <c r="J919" i="5"/>
  <c r="I919" i="5"/>
  <c r="H919" i="5"/>
  <c r="G919" i="5"/>
  <c r="E919" i="5"/>
  <c r="D927" i="5"/>
  <c r="M927" i="5"/>
  <c r="J927" i="5"/>
  <c r="I927" i="5"/>
  <c r="H927" i="5"/>
  <c r="G927" i="5"/>
  <c r="E927" i="5"/>
  <c r="D935" i="5"/>
  <c r="M935" i="5"/>
  <c r="J935" i="5"/>
  <c r="I935" i="5"/>
  <c r="H935" i="5"/>
  <c r="G935" i="5"/>
  <c r="E935" i="5"/>
  <c r="D950" i="5"/>
  <c r="M950" i="5"/>
  <c r="J950" i="5"/>
  <c r="I950" i="5"/>
  <c r="H950" i="5"/>
  <c r="G950" i="5"/>
  <c r="E950" i="5"/>
  <c r="D957" i="5"/>
  <c r="M957" i="5"/>
  <c r="J957" i="5"/>
  <c r="I957" i="5"/>
  <c r="H957" i="5"/>
  <c r="G957" i="5"/>
  <c r="E957" i="5"/>
  <c r="D965" i="5"/>
  <c r="M965" i="5"/>
  <c r="J965" i="5"/>
  <c r="I965" i="5"/>
  <c r="H965" i="5"/>
  <c r="G965" i="5"/>
  <c r="E965" i="5"/>
  <c r="D973" i="5"/>
  <c r="M973" i="5"/>
  <c r="J973" i="5"/>
  <c r="I973" i="5"/>
  <c r="H973" i="5"/>
  <c r="G973" i="5"/>
  <c r="E973" i="5"/>
  <c r="D980" i="5"/>
  <c r="M980" i="5"/>
  <c r="J980" i="5"/>
  <c r="I980" i="5"/>
  <c r="H980" i="5"/>
  <c r="G980" i="5"/>
  <c r="E980" i="5"/>
  <c r="D987" i="5"/>
  <c r="M987" i="5"/>
  <c r="J987" i="5"/>
  <c r="I987" i="5"/>
  <c r="H987" i="5"/>
  <c r="G987" i="5"/>
  <c r="E987" i="5"/>
  <c r="D995" i="5"/>
  <c r="M995" i="5"/>
  <c r="J995" i="5"/>
  <c r="I995" i="5"/>
  <c r="H995" i="5"/>
  <c r="G995" i="5"/>
  <c r="E995" i="5"/>
  <c r="D1009" i="5"/>
  <c r="M1009" i="5"/>
  <c r="J1009" i="5"/>
  <c r="I1009" i="5"/>
  <c r="H1009" i="5"/>
  <c r="G1009" i="5"/>
  <c r="E1009" i="5"/>
  <c r="D1028" i="5"/>
  <c r="M1028" i="5"/>
  <c r="J1028" i="5"/>
  <c r="I1028" i="5"/>
  <c r="H1028" i="5"/>
  <c r="G1028" i="5"/>
  <c r="E1028" i="5"/>
  <c r="D1047" i="5"/>
  <c r="M1047" i="5"/>
  <c r="J1047" i="5"/>
  <c r="I1047" i="5"/>
  <c r="H1047" i="5"/>
  <c r="G1047" i="5"/>
  <c r="E1047" i="5"/>
  <c r="D1076" i="5"/>
  <c r="M1076" i="5"/>
  <c r="J1076" i="5"/>
  <c r="I1076" i="5"/>
  <c r="H1076" i="5"/>
  <c r="G1076" i="5"/>
  <c r="E1076" i="5"/>
  <c r="D1107" i="5"/>
  <c r="M1107" i="5"/>
  <c r="J1107" i="5"/>
  <c r="I1107" i="5"/>
  <c r="H1107" i="5"/>
  <c r="G1107" i="5"/>
  <c r="E1107" i="5"/>
  <c r="D1137" i="5"/>
  <c r="M1137" i="5"/>
  <c r="J1137" i="5"/>
  <c r="I1137" i="5"/>
  <c r="H1137" i="5"/>
  <c r="G1137" i="5"/>
  <c r="E1137" i="5"/>
  <c r="D1167" i="5"/>
  <c r="M1167" i="5"/>
  <c r="J1167" i="5"/>
  <c r="I1167" i="5"/>
  <c r="H1167" i="5"/>
  <c r="G1167" i="5"/>
  <c r="E1167" i="5"/>
  <c r="D1197" i="5"/>
  <c r="M1197" i="5"/>
  <c r="J1197" i="5"/>
  <c r="I1197" i="5"/>
  <c r="H1197" i="5"/>
  <c r="G1197" i="5"/>
  <c r="E1197" i="5"/>
  <c r="D1258" i="5"/>
  <c r="M1258" i="5"/>
  <c r="J1258" i="5"/>
  <c r="I1258" i="5"/>
  <c r="H1258" i="5"/>
  <c r="G1258" i="5"/>
  <c r="E1258" i="5"/>
  <c r="D1288" i="5"/>
  <c r="M1288" i="5"/>
  <c r="J1288" i="5"/>
  <c r="I1288" i="5"/>
  <c r="H1288" i="5"/>
  <c r="G1288" i="5"/>
  <c r="E1288" i="5"/>
  <c r="D1318" i="5"/>
  <c r="M1318" i="5"/>
  <c r="J1318" i="5"/>
  <c r="I1318" i="5"/>
  <c r="H1318" i="5"/>
  <c r="G1318" i="5"/>
  <c r="E1318" i="5"/>
  <c r="D1348" i="5"/>
  <c r="M1348" i="5"/>
  <c r="J1348" i="5"/>
  <c r="I1348" i="5"/>
  <c r="H1348" i="5"/>
  <c r="G1348" i="5"/>
  <c r="E1348" i="5"/>
  <c r="D1378" i="5"/>
  <c r="M1378" i="5"/>
  <c r="J1378" i="5"/>
  <c r="I1378" i="5"/>
  <c r="H1378" i="5"/>
  <c r="G1378" i="5"/>
  <c r="E1378" i="5"/>
  <c r="D1409" i="5"/>
  <c r="M1409" i="5"/>
  <c r="J1409" i="5"/>
  <c r="I1409" i="5"/>
  <c r="H1409" i="5"/>
  <c r="G1409" i="5"/>
  <c r="E1409" i="5"/>
  <c r="D1440" i="5"/>
  <c r="M1440" i="5"/>
  <c r="J1440" i="5"/>
  <c r="I1440" i="5"/>
  <c r="H1440" i="5"/>
  <c r="G1440" i="5"/>
  <c r="E1440" i="5"/>
  <c r="D1471" i="5"/>
  <c r="M1471" i="5"/>
  <c r="J1471" i="5"/>
  <c r="I1471" i="5"/>
  <c r="H1471" i="5"/>
  <c r="G1471" i="5"/>
  <c r="E1471" i="5"/>
  <c r="D1502" i="5"/>
  <c r="M1502" i="5"/>
  <c r="J1502" i="5"/>
  <c r="I1502" i="5"/>
  <c r="H1502" i="5"/>
  <c r="G1502" i="5"/>
  <c r="E1502" i="5"/>
  <c r="D1536" i="5"/>
  <c r="M1536" i="5"/>
  <c r="J1536" i="5"/>
  <c r="I1536" i="5"/>
  <c r="H1536" i="5"/>
  <c r="G1536" i="5"/>
  <c r="E1536" i="5"/>
  <c r="D1602" i="5"/>
  <c r="M1602" i="5"/>
  <c r="J1602" i="5"/>
  <c r="I1602" i="5"/>
  <c r="H1602" i="5"/>
  <c r="G1602" i="5"/>
  <c r="E1602" i="5"/>
  <c r="D1763" i="5"/>
  <c r="M1763" i="5"/>
  <c r="J1763" i="5"/>
  <c r="I1763" i="5"/>
  <c r="H1763" i="5"/>
  <c r="G1763" i="5"/>
  <c r="E1763" i="5"/>
  <c r="D500" i="5"/>
  <c r="M500" i="5"/>
  <c r="J500" i="5"/>
  <c r="I500" i="5"/>
  <c r="H500" i="5"/>
  <c r="G500" i="5"/>
  <c r="E500" i="5"/>
  <c r="D504" i="5"/>
  <c r="M504" i="5"/>
  <c r="J504" i="5"/>
  <c r="I504" i="5"/>
  <c r="H504" i="5"/>
  <c r="G504" i="5"/>
  <c r="E504" i="5"/>
  <c r="D508" i="5"/>
  <c r="M508" i="5"/>
  <c r="J508" i="5"/>
  <c r="I508" i="5"/>
  <c r="H508" i="5"/>
  <c r="G508" i="5"/>
  <c r="E508" i="5"/>
  <c r="D512" i="5"/>
  <c r="M512" i="5"/>
  <c r="J512" i="5"/>
  <c r="I512" i="5"/>
  <c r="H512" i="5"/>
  <c r="G512" i="5"/>
  <c r="E512" i="5"/>
  <c r="D516" i="5"/>
  <c r="M516" i="5"/>
  <c r="J516" i="5"/>
  <c r="I516" i="5"/>
  <c r="H516" i="5"/>
  <c r="G516" i="5"/>
  <c r="E516" i="5"/>
  <c r="D519" i="5"/>
  <c r="M519" i="5"/>
  <c r="J519" i="5"/>
  <c r="I519" i="5"/>
  <c r="H519" i="5"/>
  <c r="G519" i="5"/>
  <c r="E519" i="5"/>
  <c r="D523" i="5"/>
  <c r="M523" i="5"/>
  <c r="J523" i="5"/>
  <c r="I523" i="5"/>
  <c r="H523" i="5"/>
  <c r="G523" i="5"/>
  <c r="E523" i="5"/>
  <c r="D526" i="5"/>
  <c r="M526" i="5"/>
  <c r="J526" i="5"/>
  <c r="I526" i="5"/>
  <c r="H526" i="5"/>
  <c r="G526" i="5"/>
  <c r="E526" i="5"/>
  <c r="D530" i="5"/>
  <c r="M530" i="5"/>
  <c r="J530" i="5"/>
  <c r="I530" i="5"/>
  <c r="H530" i="5"/>
  <c r="G530" i="5"/>
  <c r="E530" i="5"/>
  <c r="D534" i="5"/>
  <c r="M534" i="5"/>
  <c r="J534" i="5"/>
  <c r="I534" i="5"/>
  <c r="H534" i="5"/>
  <c r="G534" i="5"/>
  <c r="E534" i="5"/>
  <c r="D537" i="5"/>
  <c r="M537" i="5"/>
  <c r="J537" i="5"/>
  <c r="I537" i="5"/>
  <c r="H537" i="5"/>
  <c r="G537" i="5"/>
  <c r="E537" i="5"/>
  <c r="D541" i="5"/>
  <c r="M541" i="5"/>
  <c r="J541" i="5"/>
  <c r="I541" i="5"/>
  <c r="H541" i="5"/>
  <c r="G541" i="5"/>
  <c r="E541" i="5"/>
  <c r="D545" i="5"/>
  <c r="M545" i="5"/>
  <c r="J545" i="5"/>
  <c r="I545" i="5"/>
  <c r="H545" i="5"/>
  <c r="G545" i="5"/>
  <c r="E545" i="5"/>
  <c r="D549" i="5"/>
  <c r="M549" i="5"/>
  <c r="J549" i="5"/>
  <c r="I549" i="5"/>
  <c r="H549" i="5"/>
  <c r="G549" i="5"/>
  <c r="E549" i="5"/>
  <c r="D553" i="5"/>
  <c r="M553" i="5"/>
  <c r="J553" i="5"/>
  <c r="I553" i="5"/>
  <c r="H553" i="5"/>
  <c r="G553" i="5"/>
  <c r="E553" i="5"/>
  <c r="D557" i="5"/>
  <c r="M557" i="5"/>
  <c r="J557" i="5"/>
  <c r="I557" i="5"/>
  <c r="H557" i="5"/>
  <c r="G557" i="5"/>
  <c r="E557" i="5"/>
  <c r="D561" i="5"/>
  <c r="M561" i="5"/>
  <c r="J561" i="5"/>
  <c r="I561" i="5"/>
  <c r="H561" i="5"/>
  <c r="G561" i="5"/>
  <c r="E561" i="5"/>
  <c r="D564" i="5"/>
  <c r="M564" i="5"/>
  <c r="J564" i="5"/>
  <c r="I564" i="5"/>
  <c r="H564" i="5"/>
  <c r="G564" i="5"/>
  <c r="E564" i="5"/>
  <c r="D568" i="5"/>
  <c r="M568" i="5"/>
  <c r="J568" i="5"/>
  <c r="I568" i="5"/>
  <c r="H568" i="5"/>
  <c r="G568" i="5"/>
  <c r="E568" i="5"/>
  <c r="D572" i="5"/>
  <c r="M572" i="5"/>
  <c r="J572" i="5"/>
  <c r="I572" i="5"/>
  <c r="H572" i="5"/>
  <c r="G572" i="5"/>
  <c r="E572" i="5"/>
  <c r="D575" i="5"/>
  <c r="M575" i="5"/>
  <c r="J575" i="5"/>
  <c r="I575" i="5"/>
  <c r="H575" i="5"/>
  <c r="G575" i="5"/>
  <c r="E575" i="5"/>
  <c r="D582" i="5"/>
  <c r="M582" i="5"/>
  <c r="J582" i="5"/>
  <c r="I582" i="5"/>
  <c r="H582" i="5"/>
  <c r="G582" i="5"/>
  <c r="E582" i="5"/>
  <c r="D585" i="5"/>
  <c r="M585" i="5"/>
  <c r="J585" i="5"/>
  <c r="I585" i="5"/>
  <c r="H585" i="5"/>
  <c r="G585" i="5"/>
  <c r="E585" i="5"/>
  <c r="D592" i="5"/>
  <c r="M592" i="5"/>
  <c r="J592" i="5"/>
  <c r="I592" i="5"/>
  <c r="H592" i="5"/>
  <c r="G592" i="5"/>
  <c r="E592" i="5"/>
  <c r="D596" i="5"/>
  <c r="M596" i="5"/>
  <c r="J596" i="5"/>
  <c r="I596" i="5"/>
  <c r="H596" i="5"/>
  <c r="G596" i="5"/>
  <c r="E596" i="5"/>
  <c r="D599" i="5"/>
  <c r="M599" i="5"/>
  <c r="J599" i="5"/>
  <c r="I599" i="5"/>
  <c r="H599" i="5"/>
  <c r="G599" i="5"/>
  <c r="E599" i="5"/>
  <c r="D603" i="5"/>
  <c r="M603" i="5"/>
  <c r="J603" i="5"/>
  <c r="I603" i="5"/>
  <c r="H603" i="5"/>
  <c r="G603" i="5"/>
  <c r="E603" i="5"/>
  <c r="D607" i="5"/>
  <c r="M607" i="5"/>
  <c r="J607" i="5"/>
  <c r="I607" i="5"/>
  <c r="H607" i="5"/>
  <c r="G607" i="5"/>
  <c r="E607" i="5"/>
  <c r="D611" i="5"/>
  <c r="M611" i="5"/>
  <c r="J611" i="5"/>
  <c r="I611" i="5"/>
  <c r="H611" i="5"/>
  <c r="G611" i="5"/>
  <c r="E611" i="5"/>
  <c r="D615" i="5"/>
  <c r="M615" i="5"/>
  <c r="J615" i="5"/>
  <c r="I615" i="5"/>
  <c r="H615" i="5"/>
  <c r="G615" i="5"/>
  <c r="E615" i="5"/>
  <c r="D619" i="5"/>
  <c r="M619" i="5"/>
  <c r="J619" i="5"/>
  <c r="I619" i="5"/>
  <c r="H619" i="5"/>
  <c r="G619" i="5"/>
  <c r="E619" i="5"/>
  <c r="D628" i="5"/>
  <c r="M628" i="5"/>
  <c r="J628" i="5"/>
  <c r="I628" i="5"/>
  <c r="H628" i="5"/>
  <c r="G628" i="5"/>
  <c r="E628" i="5"/>
  <c r="D632" i="5"/>
  <c r="M632" i="5"/>
  <c r="J632" i="5"/>
  <c r="I632" i="5"/>
  <c r="H632" i="5"/>
  <c r="G632" i="5"/>
  <c r="E632" i="5"/>
  <c r="D637" i="5"/>
  <c r="M637" i="5"/>
  <c r="J637" i="5"/>
  <c r="I637" i="5"/>
  <c r="H637" i="5"/>
  <c r="G637" i="5"/>
  <c r="E637" i="5"/>
  <c r="D643" i="5"/>
  <c r="M643" i="5"/>
  <c r="J643" i="5"/>
  <c r="I643" i="5"/>
  <c r="H643" i="5"/>
  <c r="G643" i="5"/>
  <c r="E643" i="5"/>
  <c r="D648" i="5"/>
  <c r="M648" i="5"/>
  <c r="J648" i="5"/>
  <c r="I648" i="5"/>
  <c r="H648" i="5"/>
  <c r="G648" i="5"/>
  <c r="E648" i="5"/>
  <c r="D653" i="5"/>
  <c r="M653" i="5"/>
  <c r="J653" i="5"/>
  <c r="I653" i="5"/>
  <c r="H653" i="5"/>
  <c r="G653" i="5"/>
  <c r="E653" i="5"/>
  <c r="D658" i="5"/>
  <c r="M658" i="5"/>
  <c r="J658" i="5"/>
  <c r="I658" i="5"/>
  <c r="H658" i="5"/>
  <c r="G658" i="5"/>
  <c r="E658" i="5"/>
  <c r="D667" i="5"/>
  <c r="M667" i="5"/>
  <c r="J667" i="5"/>
  <c r="I667" i="5"/>
  <c r="H667" i="5"/>
  <c r="G667" i="5"/>
  <c r="E667" i="5"/>
  <c r="D673" i="5"/>
  <c r="M673" i="5"/>
  <c r="J673" i="5"/>
  <c r="I673" i="5"/>
  <c r="H673" i="5"/>
  <c r="G673" i="5"/>
  <c r="E673" i="5"/>
  <c r="D678" i="5"/>
  <c r="M678" i="5"/>
  <c r="J678" i="5"/>
  <c r="I678" i="5"/>
  <c r="H678" i="5"/>
  <c r="G678" i="5"/>
  <c r="E678" i="5"/>
  <c r="D683" i="5"/>
  <c r="M683" i="5"/>
  <c r="J683" i="5"/>
  <c r="I683" i="5"/>
  <c r="H683" i="5"/>
  <c r="G683" i="5"/>
  <c r="E683" i="5"/>
  <c r="D688" i="5"/>
  <c r="M688" i="5"/>
  <c r="J688" i="5"/>
  <c r="I688" i="5"/>
  <c r="H688" i="5"/>
  <c r="G688" i="5"/>
  <c r="E688" i="5"/>
  <c r="D693" i="5"/>
  <c r="M693" i="5"/>
  <c r="J693" i="5"/>
  <c r="I693" i="5"/>
  <c r="H693" i="5"/>
  <c r="G693" i="5"/>
  <c r="E693" i="5"/>
  <c r="D697" i="5"/>
  <c r="M697" i="5"/>
  <c r="J697" i="5"/>
  <c r="I697" i="5"/>
  <c r="H697" i="5"/>
  <c r="G697" i="5"/>
  <c r="E697" i="5"/>
  <c r="D703" i="5"/>
  <c r="M703" i="5"/>
  <c r="J703" i="5"/>
  <c r="I703" i="5"/>
  <c r="H703" i="5"/>
  <c r="G703" i="5"/>
  <c r="E703" i="5"/>
  <c r="D708" i="5"/>
  <c r="M708" i="5"/>
  <c r="J708" i="5"/>
  <c r="I708" i="5"/>
  <c r="H708" i="5"/>
  <c r="G708" i="5"/>
  <c r="E708" i="5"/>
  <c r="D713" i="5"/>
  <c r="M713" i="5"/>
  <c r="J713" i="5"/>
  <c r="I713" i="5"/>
  <c r="H713" i="5"/>
  <c r="G713" i="5"/>
  <c r="E713" i="5"/>
  <c r="D723" i="5"/>
  <c r="M723" i="5"/>
  <c r="J723" i="5"/>
  <c r="I723" i="5"/>
  <c r="H723" i="5"/>
  <c r="G723" i="5"/>
  <c r="E723" i="5"/>
  <c r="D727" i="5"/>
  <c r="M727" i="5"/>
  <c r="J727" i="5"/>
  <c r="I727" i="5"/>
  <c r="H727" i="5"/>
  <c r="G727" i="5"/>
  <c r="E727" i="5"/>
  <c r="D733" i="5"/>
  <c r="M733" i="5"/>
  <c r="J733" i="5"/>
  <c r="I733" i="5"/>
  <c r="H733" i="5"/>
  <c r="G733" i="5"/>
  <c r="E733" i="5"/>
  <c r="D738" i="5"/>
  <c r="M738" i="5"/>
  <c r="J738" i="5"/>
  <c r="I738" i="5"/>
  <c r="H738" i="5"/>
  <c r="G738" i="5"/>
  <c r="E738" i="5"/>
  <c r="D743" i="5"/>
  <c r="M743" i="5"/>
  <c r="J743" i="5"/>
  <c r="I743" i="5"/>
  <c r="H743" i="5"/>
  <c r="G743" i="5"/>
  <c r="E743" i="5"/>
  <c r="D749" i="5"/>
  <c r="M749" i="5"/>
  <c r="J749" i="5"/>
  <c r="I749" i="5"/>
  <c r="H749" i="5"/>
  <c r="G749" i="5"/>
  <c r="E749" i="5"/>
  <c r="D753" i="5"/>
  <c r="M753" i="5"/>
  <c r="J753" i="5"/>
  <c r="I753" i="5"/>
  <c r="H753" i="5"/>
  <c r="G753" i="5"/>
  <c r="E753" i="5"/>
  <c r="D758" i="5"/>
  <c r="M758" i="5"/>
  <c r="J758" i="5"/>
  <c r="I758" i="5"/>
  <c r="H758" i="5"/>
  <c r="G758" i="5"/>
  <c r="E758" i="5"/>
  <c r="D763" i="5"/>
  <c r="M763" i="5"/>
  <c r="J763" i="5"/>
  <c r="I763" i="5"/>
  <c r="H763" i="5"/>
  <c r="G763" i="5"/>
  <c r="E763" i="5"/>
  <c r="D768" i="5"/>
  <c r="M768" i="5"/>
  <c r="J768" i="5"/>
  <c r="I768" i="5"/>
  <c r="H768" i="5"/>
  <c r="G768" i="5"/>
  <c r="E768" i="5"/>
  <c r="D773" i="5"/>
  <c r="M773" i="5"/>
  <c r="J773" i="5"/>
  <c r="I773" i="5"/>
  <c r="H773" i="5"/>
  <c r="G773" i="5"/>
  <c r="E773" i="5"/>
  <c r="D779" i="5"/>
  <c r="M779" i="5"/>
  <c r="J779" i="5"/>
  <c r="I779" i="5"/>
  <c r="H779" i="5"/>
  <c r="G779" i="5"/>
  <c r="E779" i="5"/>
  <c r="D783" i="5"/>
  <c r="M783" i="5"/>
  <c r="J783" i="5"/>
  <c r="I783" i="5"/>
  <c r="H783" i="5"/>
  <c r="G783" i="5"/>
  <c r="E783" i="5"/>
  <c r="D788" i="5"/>
  <c r="M788" i="5"/>
  <c r="J788" i="5"/>
  <c r="I788" i="5"/>
  <c r="H788" i="5"/>
  <c r="G788" i="5"/>
  <c r="E788" i="5"/>
  <c r="D794" i="5"/>
  <c r="M794" i="5"/>
  <c r="J794" i="5"/>
  <c r="I794" i="5"/>
  <c r="H794" i="5"/>
  <c r="G794" i="5"/>
  <c r="E794" i="5"/>
  <c r="D802" i="5"/>
  <c r="M802" i="5"/>
  <c r="J802" i="5"/>
  <c r="I802" i="5"/>
  <c r="H802" i="5"/>
  <c r="G802" i="5"/>
  <c r="E802" i="5"/>
  <c r="D810" i="5"/>
  <c r="M810" i="5"/>
  <c r="J810" i="5"/>
  <c r="I810" i="5"/>
  <c r="H810" i="5"/>
  <c r="G810" i="5"/>
  <c r="E810" i="5"/>
  <c r="D817" i="5"/>
  <c r="M817" i="5"/>
  <c r="J817" i="5"/>
  <c r="I817" i="5"/>
  <c r="H817" i="5"/>
  <c r="G817" i="5"/>
  <c r="E817" i="5"/>
  <c r="D824" i="5"/>
  <c r="M824" i="5"/>
  <c r="J824" i="5"/>
  <c r="I824" i="5"/>
  <c r="H824" i="5"/>
  <c r="G824" i="5"/>
  <c r="E824" i="5"/>
  <c r="D832" i="5"/>
  <c r="M832" i="5"/>
  <c r="J832" i="5"/>
  <c r="I832" i="5"/>
  <c r="H832" i="5"/>
  <c r="G832" i="5"/>
  <c r="E832" i="5"/>
  <c r="D840" i="5"/>
  <c r="M840" i="5"/>
  <c r="J840" i="5"/>
  <c r="I840" i="5"/>
  <c r="H840" i="5"/>
  <c r="G840" i="5"/>
  <c r="E840" i="5"/>
  <c r="D847" i="5"/>
  <c r="M847" i="5"/>
  <c r="J847" i="5"/>
  <c r="I847" i="5"/>
  <c r="H847" i="5"/>
  <c r="G847" i="5"/>
  <c r="E847" i="5"/>
  <c r="D862" i="5"/>
  <c r="M862" i="5"/>
  <c r="J862" i="5"/>
  <c r="I862" i="5"/>
  <c r="H862" i="5"/>
  <c r="G862" i="5"/>
  <c r="E862" i="5"/>
  <c r="D870" i="5"/>
  <c r="M870" i="5"/>
  <c r="J870" i="5"/>
  <c r="I870" i="5"/>
  <c r="H870" i="5"/>
  <c r="G870" i="5"/>
  <c r="E870" i="5"/>
  <c r="D878" i="5"/>
  <c r="M878" i="5"/>
  <c r="J878" i="5"/>
  <c r="I878" i="5"/>
  <c r="H878" i="5"/>
  <c r="G878" i="5"/>
  <c r="E878" i="5"/>
  <c r="D885" i="5"/>
  <c r="M885" i="5"/>
  <c r="J885" i="5"/>
  <c r="I885" i="5"/>
  <c r="H885" i="5"/>
  <c r="G885" i="5"/>
  <c r="E885" i="5"/>
  <c r="D892" i="5"/>
  <c r="M892" i="5"/>
  <c r="J892" i="5"/>
  <c r="I892" i="5"/>
  <c r="H892" i="5"/>
  <c r="G892" i="5"/>
  <c r="E892" i="5"/>
  <c r="D900" i="5"/>
  <c r="M900" i="5"/>
  <c r="J900" i="5"/>
  <c r="I900" i="5"/>
  <c r="H900" i="5"/>
  <c r="G900" i="5"/>
  <c r="E900" i="5"/>
  <c r="D908" i="5"/>
  <c r="M908" i="5"/>
  <c r="J908" i="5"/>
  <c r="I908" i="5"/>
  <c r="H908" i="5"/>
  <c r="G908" i="5"/>
  <c r="E908" i="5"/>
  <c r="D915" i="5"/>
  <c r="M915" i="5"/>
  <c r="J915" i="5"/>
  <c r="I915" i="5"/>
  <c r="H915" i="5"/>
  <c r="G915" i="5"/>
  <c r="E915" i="5"/>
  <c r="D922" i="5"/>
  <c r="M922" i="5"/>
  <c r="J922" i="5"/>
  <c r="I922" i="5"/>
  <c r="H922" i="5"/>
  <c r="G922" i="5"/>
  <c r="E922" i="5"/>
  <c r="D930" i="5"/>
  <c r="M930" i="5"/>
  <c r="J930" i="5"/>
  <c r="I930" i="5"/>
  <c r="H930" i="5"/>
  <c r="G930" i="5"/>
  <c r="E930" i="5"/>
  <c r="D938" i="5"/>
  <c r="M938" i="5"/>
  <c r="J938" i="5"/>
  <c r="I938" i="5"/>
  <c r="H938" i="5"/>
  <c r="G938" i="5"/>
  <c r="E938" i="5"/>
  <c r="D945" i="5"/>
  <c r="M945" i="5"/>
  <c r="J945" i="5"/>
  <c r="I945" i="5"/>
  <c r="H945" i="5"/>
  <c r="G945" i="5"/>
  <c r="E945" i="5"/>
  <c r="D952" i="5"/>
  <c r="M952" i="5"/>
  <c r="J952" i="5"/>
  <c r="I952" i="5"/>
  <c r="H952" i="5"/>
  <c r="G952" i="5"/>
  <c r="E952" i="5"/>
  <c r="D960" i="5"/>
  <c r="M960" i="5"/>
  <c r="J960" i="5"/>
  <c r="I960" i="5"/>
  <c r="H960" i="5"/>
  <c r="G960" i="5"/>
  <c r="E960" i="5"/>
  <c r="D968" i="5"/>
  <c r="M968" i="5"/>
  <c r="J968" i="5"/>
  <c r="I968" i="5"/>
  <c r="H968" i="5"/>
  <c r="G968" i="5"/>
  <c r="E968" i="5"/>
  <c r="D975" i="5"/>
  <c r="M975" i="5"/>
  <c r="J975" i="5"/>
  <c r="I975" i="5"/>
  <c r="H975" i="5"/>
  <c r="G975" i="5"/>
  <c r="E975" i="5"/>
  <c r="D990" i="5"/>
  <c r="M990" i="5"/>
  <c r="J990" i="5"/>
  <c r="I990" i="5"/>
  <c r="H990" i="5"/>
  <c r="G990" i="5"/>
  <c r="E990" i="5"/>
  <c r="D998" i="5"/>
  <c r="M998" i="5"/>
  <c r="J998" i="5"/>
  <c r="I998" i="5"/>
  <c r="H998" i="5"/>
  <c r="G998" i="5"/>
  <c r="E998" i="5"/>
  <c r="D1012" i="5"/>
  <c r="M1012" i="5"/>
  <c r="J1012" i="5"/>
  <c r="I1012" i="5"/>
  <c r="H1012" i="5"/>
  <c r="G1012" i="5"/>
  <c r="E1012" i="5"/>
  <c r="D1033" i="5"/>
  <c r="M1033" i="5"/>
  <c r="J1033" i="5"/>
  <c r="I1033" i="5"/>
  <c r="H1033" i="5"/>
  <c r="G1033" i="5"/>
  <c r="E1033" i="5"/>
  <c r="D1054" i="5"/>
  <c r="M1054" i="5"/>
  <c r="J1054" i="5"/>
  <c r="I1054" i="5"/>
  <c r="H1054" i="5"/>
  <c r="G1054" i="5"/>
  <c r="E1054" i="5"/>
  <c r="D1084" i="5"/>
  <c r="M1084" i="5"/>
  <c r="J1084" i="5"/>
  <c r="I1084" i="5"/>
  <c r="H1084" i="5"/>
  <c r="G1084" i="5"/>
  <c r="E1084" i="5"/>
  <c r="D1114" i="5"/>
  <c r="M1114" i="5"/>
  <c r="J1114" i="5"/>
  <c r="I1114" i="5"/>
  <c r="H1114" i="5"/>
  <c r="G1114" i="5"/>
  <c r="E1114" i="5"/>
  <c r="D1144" i="5"/>
  <c r="M1144" i="5"/>
  <c r="J1144" i="5"/>
  <c r="I1144" i="5"/>
  <c r="H1144" i="5"/>
  <c r="G1144" i="5"/>
  <c r="E1144" i="5"/>
  <c r="D1174" i="5"/>
  <c r="M1174" i="5"/>
  <c r="J1174" i="5"/>
  <c r="I1174" i="5"/>
  <c r="H1174" i="5"/>
  <c r="G1174" i="5"/>
  <c r="E1174" i="5"/>
  <c r="D1204" i="5"/>
  <c r="M1204" i="5"/>
  <c r="J1204" i="5"/>
  <c r="I1204" i="5"/>
  <c r="H1204" i="5"/>
  <c r="G1204" i="5"/>
  <c r="E1204" i="5"/>
  <c r="D1235" i="5"/>
  <c r="M1235" i="5"/>
  <c r="J1235" i="5"/>
  <c r="I1235" i="5"/>
  <c r="H1235" i="5"/>
  <c r="G1235" i="5"/>
  <c r="E1235" i="5"/>
  <c r="D1265" i="5"/>
  <c r="M1265" i="5"/>
  <c r="J1265" i="5"/>
  <c r="I1265" i="5"/>
  <c r="H1265" i="5"/>
  <c r="G1265" i="5"/>
  <c r="E1265" i="5"/>
  <c r="D1296" i="5"/>
  <c r="M1296" i="5"/>
  <c r="J1296" i="5"/>
  <c r="I1296" i="5"/>
  <c r="H1296" i="5"/>
  <c r="G1296" i="5"/>
  <c r="E1296" i="5"/>
  <c r="D1326" i="5"/>
  <c r="M1326" i="5"/>
  <c r="J1326" i="5"/>
  <c r="I1326" i="5"/>
  <c r="H1326" i="5"/>
  <c r="G1326" i="5"/>
  <c r="E1326" i="5"/>
  <c r="D1356" i="5"/>
  <c r="M1356" i="5"/>
  <c r="J1356" i="5"/>
  <c r="I1356" i="5"/>
  <c r="H1356" i="5"/>
  <c r="G1356" i="5"/>
  <c r="E1356" i="5"/>
  <c r="D1386" i="5"/>
  <c r="M1386" i="5"/>
  <c r="J1386" i="5"/>
  <c r="I1386" i="5"/>
  <c r="H1386" i="5"/>
  <c r="G1386" i="5"/>
  <c r="E1386" i="5"/>
  <c r="D1417" i="5"/>
  <c r="M1417" i="5"/>
  <c r="J1417" i="5"/>
  <c r="I1417" i="5"/>
  <c r="H1417" i="5"/>
  <c r="G1417" i="5"/>
  <c r="E1417" i="5"/>
  <c r="D1448" i="5"/>
  <c r="M1448" i="5"/>
  <c r="J1448" i="5"/>
  <c r="I1448" i="5"/>
  <c r="H1448" i="5"/>
  <c r="G1448" i="5"/>
  <c r="E1448" i="5"/>
  <c r="D1479" i="5"/>
  <c r="M1479" i="5"/>
  <c r="J1479" i="5"/>
  <c r="I1479" i="5"/>
  <c r="H1479" i="5"/>
  <c r="G1479" i="5"/>
  <c r="E1479" i="5"/>
  <c r="D1510" i="5"/>
  <c r="M1510" i="5"/>
  <c r="J1510" i="5"/>
  <c r="I1510" i="5"/>
  <c r="H1510" i="5"/>
  <c r="G1510" i="5"/>
  <c r="E1510" i="5"/>
  <c r="D1632" i="5"/>
  <c r="M1632" i="5"/>
  <c r="J1632" i="5"/>
  <c r="I1632" i="5"/>
  <c r="H1632" i="5"/>
  <c r="G1632" i="5"/>
  <c r="E1632" i="5"/>
  <c r="D1885" i="5"/>
  <c r="M1885" i="5"/>
  <c r="J1885" i="5"/>
  <c r="I1885" i="5"/>
  <c r="H1885" i="5"/>
  <c r="G1885" i="5"/>
  <c r="E1885" i="5"/>
  <c r="D999" i="5"/>
  <c r="M999" i="5"/>
  <c r="J999" i="5"/>
  <c r="I999" i="5"/>
  <c r="H999" i="5"/>
  <c r="G999" i="5"/>
  <c r="E999" i="5"/>
  <c r="D1003" i="5"/>
  <c r="M1003" i="5"/>
  <c r="J1003" i="5"/>
  <c r="I1003" i="5"/>
  <c r="H1003" i="5"/>
  <c r="G1003" i="5"/>
  <c r="E1003" i="5"/>
  <c r="D1006" i="5"/>
  <c r="M1006" i="5"/>
  <c r="J1006" i="5"/>
  <c r="I1006" i="5"/>
  <c r="H1006" i="5"/>
  <c r="G1006" i="5"/>
  <c r="E1006" i="5"/>
  <c r="D1010" i="5"/>
  <c r="M1010" i="5"/>
  <c r="J1010" i="5"/>
  <c r="I1010" i="5"/>
  <c r="H1010" i="5"/>
  <c r="G1010" i="5"/>
  <c r="E1010" i="5"/>
  <c r="D1013" i="5"/>
  <c r="M1013" i="5"/>
  <c r="J1013" i="5"/>
  <c r="I1013" i="5"/>
  <c r="H1013" i="5"/>
  <c r="G1013" i="5"/>
  <c r="E1013" i="5"/>
  <c r="D1019" i="5"/>
  <c r="M1019" i="5"/>
  <c r="J1019" i="5"/>
  <c r="I1019" i="5"/>
  <c r="H1019" i="5"/>
  <c r="G1019" i="5"/>
  <c r="E1019" i="5"/>
  <c r="D1024" i="5"/>
  <c r="M1024" i="5"/>
  <c r="J1024" i="5"/>
  <c r="I1024" i="5"/>
  <c r="H1024" i="5"/>
  <c r="G1024" i="5"/>
  <c r="E1024" i="5"/>
  <c r="D1029" i="5"/>
  <c r="M1029" i="5"/>
  <c r="J1029" i="5"/>
  <c r="I1029" i="5"/>
  <c r="H1029" i="5"/>
  <c r="G1029" i="5"/>
  <c r="E1029" i="5"/>
  <c r="D1035" i="5"/>
  <c r="M1035" i="5"/>
  <c r="J1035" i="5"/>
  <c r="I1035" i="5"/>
  <c r="H1035" i="5"/>
  <c r="G1035" i="5"/>
  <c r="E1035" i="5"/>
  <c r="D1039" i="5"/>
  <c r="M1039" i="5"/>
  <c r="J1039" i="5"/>
  <c r="I1039" i="5"/>
  <c r="H1039" i="5"/>
  <c r="G1039" i="5"/>
  <c r="E1039" i="5"/>
  <c r="D1049" i="5"/>
  <c r="M1049" i="5"/>
  <c r="J1049" i="5"/>
  <c r="I1049" i="5"/>
  <c r="H1049" i="5"/>
  <c r="G1049" i="5"/>
  <c r="E1049" i="5"/>
  <c r="D1055" i="5"/>
  <c r="M1055" i="5"/>
  <c r="J1055" i="5"/>
  <c r="I1055" i="5"/>
  <c r="H1055" i="5"/>
  <c r="G1055" i="5"/>
  <c r="E1055" i="5"/>
  <c r="D1063" i="5"/>
  <c r="M1063" i="5"/>
  <c r="J1063" i="5"/>
  <c r="I1063" i="5"/>
  <c r="H1063" i="5"/>
  <c r="G1063" i="5"/>
  <c r="E1063" i="5"/>
  <c r="D1070" i="5"/>
  <c r="M1070" i="5"/>
  <c r="J1070" i="5"/>
  <c r="I1070" i="5"/>
  <c r="H1070" i="5"/>
  <c r="G1070" i="5"/>
  <c r="E1070" i="5"/>
  <c r="D1077" i="5"/>
  <c r="M1077" i="5"/>
  <c r="J1077" i="5"/>
  <c r="I1077" i="5"/>
  <c r="H1077" i="5"/>
  <c r="G1077" i="5"/>
  <c r="E1077" i="5"/>
  <c r="D1085" i="5"/>
  <c r="M1085" i="5"/>
  <c r="J1085" i="5"/>
  <c r="I1085" i="5"/>
  <c r="H1085" i="5"/>
  <c r="G1085" i="5"/>
  <c r="E1085" i="5"/>
  <c r="D1093" i="5"/>
  <c r="M1093" i="5"/>
  <c r="J1093" i="5"/>
  <c r="I1093" i="5"/>
  <c r="H1093" i="5"/>
  <c r="G1093" i="5"/>
  <c r="E1093" i="5"/>
  <c r="D1100" i="5"/>
  <c r="M1100" i="5"/>
  <c r="J1100" i="5"/>
  <c r="I1100" i="5"/>
  <c r="H1100" i="5"/>
  <c r="G1100" i="5"/>
  <c r="E1100" i="5"/>
  <c r="D1115" i="5"/>
  <c r="M1115" i="5"/>
  <c r="J1115" i="5"/>
  <c r="I1115" i="5"/>
  <c r="H1115" i="5"/>
  <c r="G1115" i="5"/>
  <c r="E1115" i="5"/>
  <c r="D1123" i="5"/>
  <c r="M1123" i="5"/>
  <c r="J1123" i="5"/>
  <c r="I1123" i="5"/>
  <c r="H1123" i="5"/>
  <c r="G1123" i="5"/>
  <c r="E1123" i="5"/>
  <c r="D1131" i="5"/>
  <c r="M1131" i="5"/>
  <c r="J1131" i="5"/>
  <c r="I1131" i="5"/>
  <c r="H1131" i="5"/>
  <c r="G1131" i="5"/>
  <c r="E1131" i="5"/>
  <c r="D1138" i="5"/>
  <c r="M1138" i="5"/>
  <c r="J1138" i="5"/>
  <c r="I1138" i="5"/>
  <c r="H1138" i="5"/>
  <c r="G1138" i="5"/>
  <c r="E1138" i="5"/>
  <c r="D1145" i="5"/>
  <c r="M1145" i="5"/>
  <c r="J1145" i="5"/>
  <c r="I1145" i="5"/>
  <c r="H1145" i="5"/>
  <c r="G1145" i="5"/>
  <c r="E1145" i="5"/>
  <c r="D1153" i="5"/>
  <c r="M1153" i="5"/>
  <c r="J1153" i="5"/>
  <c r="I1153" i="5"/>
  <c r="H1153" i="5"/>
  <c r="G1153" i="5"/>
  <c r="E1153" i="5"/>
  <c r="D1161" i="5"/>
  <c r="M1161" i="5"/>
  <c r="J1161" i="5"/>
  <c r="I1161" i="5"/>
  <c r="H1161" i="5"/>
  <c r="G1161" i="5"/>
  <c r="E1161" i="5"/>
  <c r="D1168" i="5"/>
  <c r="M1168" i="5"/>
  <c r="J1168" i="5"/>
  <c r="I1168" i="5"/>
  <c r="H1168" i="5"/>
  <c r="G1168" i="5"/>
  <c r="E1168" i="5"/>
  <c r="D1175" i="5"/>
  <c r="M1175" i="5"/>
  <c r="J1175" i="5"/>
  <c r="I1175" i="5"/>
  <c r="H1175" i="5"/>
  <c r="G1175" i="5"/>
  <c r="E1175" i="5"/>
  <c r="D1183" i="5"/>
  <c r="M1183" i="5"/>
  <c r="J1183" i="5"/>
  <c r="I1183" i="5"/>
  <c r="H1183" i="5"/>
  <c r="G1183" i="5"/>
  <c r="E1183" i="5"/>
  <c r="D1191" i="5"/>
  <c r="M1191" i="5"/>
  <c r="J1191" i="5"/>
  <c r="I1191" i="5"/>
  <c r="H1191" i="5"/>
  <c r="G1191" i="5"/>
  <c r="E1191" i="5"/>
  <c r="D1198" i="5"/>
  <c r="M1198" i="5"/>
  <c r="J1198" i="5"/>
  <c r="I1198" i="5"/>
  <c r="H1198" i="5"/>
  <c r="G1198" i="5"/>
  <c r="E1198" i="5"/>
  <c r="D1205" i="5"/>
  <c r="M1205" i="5"/>
  <c r="J1205" i="5"/>
  <c r="I1205" i="5"/>
  <c r="H1205" i="5"/>
  <c r="G1205" i="5"/>
  <c r="E1205" i="5"/>
  <c r="D1213" i="5"/>
  <c r="M1213" i="5"/>
  <c r="J1213" i="5"/>
  <c r="I1213" i="5"/>
  <c r="H1213" i="5"/>
  <c r="G1213" i="5"/>
  <c r="E1213" i="5"/>
  <c r="D1221" i="5"/>
  <c r="M1221" i="5"/>
  <c r="J1221" i="5"/>
  <c r="I1221" i="5"/>
  <c r="H1221" i="5"/>
  <c r="G1221" i="5"/>
  <c r="E1221" i="5"/>
  <c r="D1228" i="5"/>
  <c r="M1228" i="5"/>
  <c r="J1228" i="5"/>
  <c r="I1228" i="5"/>
  <c r="H1228" i="5"/>
  <c r="G1228" i="5"/>
  <c r="E1228" i="5"/>
  <c r="D1243" i="5"/>
  <c r="M1243" i="5"/>
  <c r="J1243" i="5"/>
  <c r="I1243" i="5"/>
  <c r="H1243" i="5"/>
  <c r="G1243" i="5"/>
  <c r="E1243" i="5"/>
  <c r="D1251" i="5"/>
  <c r="M1251" i="5"/>
  <c r="J1251" i="5"/>
  <c r="I1251" i="5"/>
  <c r="H1251" i="5"/>
  <c r="G1251" i="5"/>
  <c r="E1251" i="5"/>
  <c r="D1259" i="5"/>
  <c r="M1259" i="5"/>
  <c r="J1259" i="5"/>
  <c r="I1259" i="5"/>
  <c r="H1259" i="5"/>
  <c r="G1259" i="5"/>
  <c r="E1259" i="5"/>
  <c r="D1266" i="5"/>
  <c r="M1266" i="5"/>
  <c r="J1266" i="5"/>
  <c r="I1266" i="5"/>
  <c r="H1266" i="5"/>
  <c r="G1266" i="5"/>
  <c r="E1266" i="5"/>
  <c r="D1273" i="5"/>
  <c r="M1273" i="5"/>
  <c r="J1273" i="5"/>
  <c r="I1273" i="5"/>
  <c r="H1273" i="5"/>
  <c r="G1273" i="5"/>
  <c r="E1273" i="5"/>
  <c r="D1281" i="5"/>
  <c r="M1281" i="5"/>
  <c r="J1281" i="5"/>
  <c r="I1281" i="5"/>
  <c r="H1281" i="5"/>
  <c r="G1281" i="5"/>
  <c r="E1281" i="5"/>
  <c r="D1289" i="5"/>
  <c r="M1289" i="5"/>
  <c r="J1289" i="5"/>
  <c r="I1289" i="5"/>
  <c r="H1289" i="5"/>
  <c r="G1289" i="5"/>
  <c r="E1289" i="5"/>
  <c r="D1297" i="5"/>
  <c r="M1297" i="5"/>
  <c r="J1297" i="5"/>
  <c r="I1297" i="5"/>
  <c r="H1297" i="5"/>
  <c r="G1297" i="5"/>
  <c r="E1297" i="5"/>
  <c r="D1304" i="5"/>
  <c r="M1304" i="5"/>
  <c r="J1304" i="5"/>
  <c r="I1304" i="5"/>
  <c r="H1304" i="5"/>
  <c r="G1304" i="5"/>
  <c r="E1304" i="5"/>
  <c r="D1311" i="5"/>
  <c r="M1311" i="5"/>
  <c r="J1311" i="5"/>
  <c r="I1311" i="5"/>
  <c r="H1311" i="5"/>
  <c r="G1311" i="5"/>
  <c r="E1311" i="5"/>
  <c r="D1319" i="5"/>
  <c r="M1319" i="5"/>
  <c r="J1319" i="5"/>
  <c r="I1319" i="5"/>
  <c r="H1319" i="5"/>
  <c r="G1319" i="5"/>
  <c r="E1319" i="5"/>
  <c r="D1327" i="5"/>
  <c r="M1327" i="5"/>
  <c r="J1327" i="5"/>
  <c r="I1327" i="5"/>
  <c r="H1327" i="5"/>
  <c r="G1327" i="5"/>
  <c r="E1327" i="5"/>
  <c r="D1334" i="5"/>
  <c r="M1334" i="5"/>
  <c r="J1334" i="5"/>
  <c r="I1334" i="5"/>
  <c r="H1334" i="5"/>
  <c r="G1334" i="5"/>
  <c r="E1334" i="5"/>
  <c r="D1341" i="5"/>
  <c r="M1341" i="5"/>
  <c r="J1341" i="5"/>
  <c r="I1341" i="5"/>
  <c r="H1341" i="5"/>
  <c r="G1341" i="5"/>
  <c r="E1341" i="5"/>
  <c r="D1349" i="5"/>
  <c r="M1349" i="5"/>
  <c r="J1349" i="5"/>
  <c r="I1349" i="5"/>
  <c r="H1349" i="5"/>
  <c r="G1349" i="5"/>
  <c r="E1349" i="5"/>
  <c r="D1357" i="5"/>
  <c r="M1357" i="5"/>
  <c r="J1357" i="5"/>
  <c r="I1357" i="5"/>
  <c r="H1357" i="5"/>
  <c r="G1357" i="5"/>
  <c r="E1357" i="5"/>
  <c r="D1364" i="5"/>
  <c r="M1364" i="5"/>
  <c r="J1364" i="5"/>
  <c r="I1364" i="5"/>
  <c r="H1364" i="5"/>
  <c r="G1364" i="5"/>
  <c r="E1364" i="5"/>
  <c r="D1379" i="5"/>
  <c r="M1379" i="5"/>
  <c r="J1379" i="5"/>
  <c r="I1379" i="5"/>
  <c r="H1379" i="5"/>
  <c r="G1379" i="5"/>
  <c r="E1379" i="5"/>
  <c r="D1387" i="5"/>
  <c r="M1387" i="5"/>
  <c r="J1387" i="5"/>
  <c r="I1387" i="5"/>
  <c r="H1387" i="5"/>
  <c r="G1387" i="5"/>
  <c r="E1387" i="5"/>
  <c r="D1395" i="5"/>
  <c r="M1395" i="5"/>
  <c r="J1395" i="5"/>
  <c r="I1395" i="5"/>
  <c r="H1395" i="5"/>
  <c r="G1395" i="5"/>
  <c r="E1395" i="5"/>
  <c r="D1410" i="5"/>
  <c r="M1410" i="5"/>
  <c r="J1410" i="5"/>
  <c r="I1410" i="5"/>
  <c r="H1410" i="5"/>
  <c r="G1410" i="5"/>
  <c r="E1410" i="5"/>
  <c r="D1418" i="5"/>
  <c r="M1418" i="5"/>
  <c r="J1418" i="5"/>
  <c r="I1418" i="5"/>
  <c r="H1418" i="5"/>
  <c r="G1418" i="5"/>
  <c r="E1418" i="5"/>
  <c r="D1425" i="5"/>
  <c r="M1425" i="5"/>
  <c r="J1425" i="5"/>
  <c r="I1425" i="5"/>
  <c r="H1425" i="5"/>
  <c r="G1425" i="5"/>
  <c r="E1425" i="5"/>
  <c r="D1433" i="5"/>
  <c r="M1433" i="5"/>
  <c r="J1433" i="5"/>
  <c r="I1433" i="5"/>
  <c r="H1433" i="5"/>
  <c r="G1433" i="5"/>
  <c r="E1433" i="5"/>
  <c r="D1441" i="5"/>
  <c r="M1441" i="5"/>
  <c r="J1441" i="5"/>
  <c r="I1441" i="5"/>
  <c r="H1441" i="5"/>
  <c r="G1441" i="5"/>
  <c r="E1441" i="5"/>
  <c r="D1449" i="5"/>
  <c r="M1449" i="5"/>
  <c r="J1449" i="5"/>
  <c r="I1449" i="5"/>
  <c r="H1449" i="5"/>
  <c r="G1449" i="5"/>
  <c r="E1449" i="5"/>
  <c r="D1457" i="5"/>
  <c r="M1457" i="5"/>
  <c r="J1457" i="5"/>
  <c r="I1457" i="5"/>
  <c r="H1457" i="5"/>
  <c r="G1457" i="5"/>
  <c r="E1457" i="5"/>
  <c r="D1465" i="5"/>
  <c r="M1465" i="5"/>
  <c r="J1465" i="5"/>
  <c r="I1465" i="5"/>
  <c r="H1465" i="5"/>
  <c r="G1465" i="5"/>
  <c r="E1465" i="5"/>
  <c r="D1472" i="5"/>
  <c r="M1472" i="5"/>
  <c r="J1472" i="5"/>
  <c r="I1472" i="5"/>
  <c r="H1472" i="5"/>
  <c r="G1472" i="5"/>
  <c r="E1472" i="5"/>
  <c r="D1480" i="5"/>
  <c r="M1480" i="5"/>
  <c r="J1480" i="5"/>
  <c r="I1480" i="5"/>
  <c r="H1480" i="5"/>
  <c r="G1480" i="5"/>
  <c r="E1480" i="5"/>
  <c r="D1487" i="5"/>
  <c r="M1487" i="5"/>
  <c r="J1487" i="5"/>
  <c r="I1487" i="5"/>
  <c r="H1487" i="5"/>
  <c r="G1487" i="5"/>
  <c r="E1487" i="5"/>
  <c r="D1495" i="5"/>
  <c r="M1495" i="5"/>
  <c r="J1495" i="5"/>
  <c r="I1495" i="5"/>
  <c r="H1495" i="5"/>
  <c r="G1495" i="5"/>
  <c r="E1495" i="5"/>
  <c r="D1503" i="5"/>
  <c r="M1503" i="5"/>
  <c r="J1503" i="5"/>
  <c r="I1503" i="5"/>
  <c r="H1503" i="5"/>
  <c r="G1503" i="5"/>
  <c r="E1503" i="5"/>
  <c r="D1511" i="5"/>
  <c r="M1511" i="5"/>
  <c r="J1511" i="5"/>
  <c r="I1511" i="5"/>
  <c r="H1511" i="5"/>
  <c r="G1511" i="5"/>
  <c r="E1511" i="5"/>
  <c r="D1519" i="5"/>
  <c r="M1519" i="5"/>
  <c r="J1519" i="5"/>
  <c r="I1519" i="5"/>
  <c r="H1519" i="5"/>
  <c r="G1519" i="5"/>
  <c r="E1519" i="5"/>
  <c r="D1527" i="5"/>
  <c r="M1527" i="5"/>
  <c r="J1527" i="5"/>
  <c r="I1527" i="5"/>
  <c r="H1527" i="5"/>
  <c r="G1527" i="5"/>
  <c r="E1527" i="5"/>
  <c r="D1538" i="5"/>
  <c r="M1538" i="5"/>
  <c r="J1538" i="5"/>
  <c r="I1538" i="5"/>
  <c r="H1538" i="5"/>
  <c r="G1538" i="5"/>
  <c r="E1538" i="5"/>
  <c r="D1549" i="5"/>
  <c r="M1549" i="5"/>
  <c r="J1549" i="5"/>
  <c r="I1549" i="5"/>
  <c r="H1549" i="5"/>
  <c r="G1549" i="5"/>
  <c r="E1549" i="5"/>
  <c r="D1565" i="5"/>
  <c r="M1565" i="5"/>
  <c r="J1565" i="5"/>
  <c r="I1565" i="5"/>
  <c r="H1565" i="5"/>
  <c r="G1565" i="5"/>
  <c r="E1565" i="5"/>
  <c r="D1581" i="5"/>
  <c r="M1581" i="5"/>
  <c r="J1581" i="5"/>
  <c r="I1581" i="5"/>
  <c r="H1581" i="5"/>
  <c r="G1581" i="5"/>
  <c r="E1581" i="5"/>
  <c r="D1610" i="5"/>
  <c r="M1610" i="5"/>
  <c r="J1610" i="5"/>
  <c r="I1610" i="5"/>
  <c r="H1610" i="5"/>
  <c r="G1610" i="5"/>
  <c r="E1610" i="5"/>
  <c r="D1640" i="5"/>
  <c r="M1640" i="5"/>
  <c r="J1640" i="5"/>
  <c r="I1640" i="5"/>
  <c r="H1640" i="5"/>
  <c r="G1640" i="5"/>
  <c r="E1640" i="5"/>
  <c r="D1672" i="5"/>
  <c r="M1672" i="5"/>
  <c r="J1672" i="5"/>
  <c r="I1672" i="5"/>
  <c r="H1672" i="5"/>
  <c r="G1672" i="5"/>
  <c r="E1672" i="5"/>
  <c r="D1709" i="5"/>
  <c r="M1709" i="5"/>
  <c r="J1709" i="5"/>
  <c r="I1709" i="5"/>
  <c r="H1709" i="5"/>
  <c r="G1709" i="5"/>
  <c r="E1709" i="5"/>
  <c r="D1794" i="5"/>
  <c r="M1794" i="5"/>
  <c r="J1794" i="5"/>
  <c r="I1794" i="5"/>
  <c r="H1794" i="5"/>
  <c r="G1794" i="5"/>
  <c r="E1794" i="5"/>
  <c r="D1913" i="5"/>
  <c r="M1913" i="5"/>
  <c r="J1913" i="5"/>
  <c r="I1913" i="5"/>
  <c r="H1913" i="5"/>
  <c r="G1913" i="5"/>
  <c r="E1913" i="5"/>
  <c r="D623" i="5"/>
  <c r="M623" i="5"/>
  <c r="J623" i="5"/>
  <c r="I623" i="5"/>
  <c r="H623" i="5"/>
  <c r="G623" i="5"/>
  <c r="E623" i="5"/>
  <c r="D627" i="5"/>
  <c r="M627" i="5"/>
  <c r="J627" i="5"/>
  <c r="I627" i="5"/>
  <c r="H627" i="5"/>
  <c r="G627" i="5"/>
  <c r="E627" i="5"/>
  <c r="D634" i="5"/>
  <c r="M634" i="5"/>
  <c r="J634" i="5"/>
  <c r="I634" i="5"/>
  <c r="H634" i="5"/>
  <c r="G634" i="5"/>
  <c r="E634" i="5"/>
  <c r="D638" i="5"/>
  <c r="M638" i="5"/>
  <c r="J638" i="5"/>
  <c r="I638" i="5"/>
  <c r="H638" i="5"/>
  <c r="G638" i="5"/>
  <c r="E638" i="5"/>
  <c r="D642" i="5"/>
  <c r="M642" i="5"/>
  <c r="J642" i="5"/>
  <c r="I642" i="5"/>
  <c r="H642" i="5"/>
  <c r="G642" i="5"/>
  <c r="E642" i="5"/>
  <c r="D646" i="5"/>
  <c r="M646" i="5"/>
  <c r="J646" i="5"/>
  <c r="I646" i="5"/>
  <c r="H646" i="5"/>
  <c r="G646" i="5"/>
  <c r="E646" i="5"/>
  <c r="D650" i="5"/>
  <c r="M650" i="5"/>
  <c r="J650" i="5"/>
  <c r="I650" i="5"/>
  <c r="H650" i="5"/>
  <c r="G650" i="5"/>
  <c r="E650" i="5"/>
  <c r="D654" i="5"/>
  <c r="M654" i="5"/>
  <c r="J654" i="5"/>
  <c r="I654" i="5"/>
  <c r="H654" i="5"/>
  <c r="G654" i="5"/>
  <c r="E654" i="5"/>
  <c r="D657" i="5"/>
  <c r="M657" i="5"/>
  <c r="J657" i="5"/>
  <c r="I657" i="5"/>
  <c r="H657" i="5"/>
  <c r="G657" i="5"/>
  <c r="E657" i="5"/>
  <c r="D661" i="5"/>
  <c r="M661" i="5"/>
  <c r="J661" i="5"/>
  <c r="I661" i="5"/>
  <c r="H661" i="5"/>
  <c r="G661" i="5"/>
  <c r="E661" i="5"/>
  <c r="D664" i="5"/>
  <c r="M664" i="5"/>
  <c r="J664" i="5"/>
  <c r="I664" i="5"/>
  <c r="H664" i="5"/>
  <c r="G664" i="5"/>
  <c r="E664" i="5"/>
  <c r="D668" i="5"/>
  <c r="M668" i="5"/>
  <c r="J668" i="5"/>
  <c r="I668" i="5"/>
  <c r="H668" i="5"/>
  <c r="G668" i="5"/>
  <c r="E668" i="5"/>
  <c r="D672" i="5"/>
  <c r="M672" i="5"/>
  <c r="J672" i="5"/>
  <c r="I672" i="5"/>
  <c r="H672" i="5"/>
  <c r="G672" i="5"/>
  <c r="E672" i="5"/>
  <c r="D676" i="5"/>
  <c r="M676" i="5"/>
  <c r="J676" i="5"/>
  <c r="I676" i="5"/>
  <c r="H676" i="5"/>
  <c r="G676" i="5"/>
  <c r="E676" i="5"/>
  <c r="D680" i="5"/>
  <c r="M680" i="5"/>
  <c r="J680" i="5"/>
  <c r="I680" i="5"/>
  <c r="H680" i="5"/>
  <c r="G680" i="5"/>
  <c r="E680" i="5"/>
  <c r="D684" i="5"/>
  <c r="M684" i="5"/>
  <c r="J684" i="5"/>
  <c r="I684" i="5"/>
  <c r="H684" i="5"/>
  <c r="G684" i="5"/>
  <c r="E684" i="5"/>
  <c r="D687" i="5"/>
  <c r="M687" i="5"/>
  <c r="J687" i="5"/>
  <c r="I687" i="5"/>
  <c r="H687" i="5"/>
  <c r="G687" i="5"/>
  <c r="E687" i="5"/>
  <c r="D691" i="5"/>
  <c r="M691" i="5"/>
  <c r="J691" i="5"/>
  <c r="I691" i="5"/>
  <c r="H691" i="5"/>
  <c r="G691" i="5"/>
  <c r="E691" i="5"/>
  <c r="D698" i="5"/>
  <c r="M698" i="5"/>
  <c r="J698" i="5"/>
  <c r="I698" i="5"/>
  <c r="H698" i="5"/>
  <c r="G698" i="5"/>
  <c r="E698" i="5"/>
  <c r="D702" i="5"/>
  <c r="M702" i="5"/>
  <c r="J702" i="5"/>
  <c r="I702" i="5"/>
  <c r="H702" i="5"/>
  <c r="G702" i="5"/>
  <c r="E702" i="5"/>
  <c r="D706" i="5"/>
  <c r="M706" i="5"/>
  <c r="J706" i="5"/>
  <c r="I706" i="5"/>
  <c r="H706" i="5"/>
  <c r="G706" i="5"/>
  <c r="E706" i="5"/>
  <c r="D710" i="5"/>
  <c r="M710" i="5"/>
  <c r="J710" i="5"/>
  <c r="I710" i="5"/>
  <c r="H710" i="5"/>
  <c r="G710" i="5"/>
  <c r="E710" i="5"/>
  <c r="D714" i="5"/>
  <c r="M714" i="5"/>
  <c r="J714" i="5"/>
  <c r="I714" i="5"/>
  <c r="H714" i="5"/>
  <c r="G714" i="5"/>
  <c r="E714" i="5"/>
  <c r="D718" i="5"/>
  <c r="M718" i="5"/>
  <c r="J718" i="5"/>
  <c r="I718" i="5"/>
  <c r="H718" i="5"/>
  <c r="G718" i="5"/>
  <c r="E718" i="5"/>
  <c r="D721" i="5"/>
  <c r="M721" i="5"/>
  <c r="J721" i="5"/>
  <c r="I721" i="5"/>
  <c r="H721" i="5"/>
  <c r="G721" i="5"/>
  <c r="E721" i="5"/>
  <c r="D725" i="5"/>
  <c r="M725" i="5"/>
  <c r="J725" i="5"/>
  <c r="I725" i="5"/>
  <c r="H725" i="5"/>
  <c r="G725" i="5"/>
  <c r="E725" i="5"/>
  <c r="D728" i="5"/>
  <c r="M728" i="5"/>
  <c r="J728" i="5"/>
  <c r="I728" i="5"/>
  <c r="H728" i="5"/>
  <c r="G728" i="5"/>
  <c r="E728" i="5"/>
  <c r="D732" i="5"/>
  <c r="M732" i="5"/>
  <c r="J732" i="5"/>
  <c r="I732" i="5"/>
  <c r="H732" i="5"/>
  <c r="G732" i="5"/>
  <c r="E732" i="5"/>
  <c r="D736" i="5"/>
  <c r="M736" i="5"/>
  <c r="J736" i="5"/>
  <c r="I736" i="5"/>
  <c r="H736" i="5"/>
  <c r="G736" i="5"/>
  <c r="E736" i="5"/>
  <c r="D740" i="5"/>
  <c r="M740" i="5"/>
  <c r="J740" i="5"/>
  <c r="I740" i="5"/>
  <c r="H740" i="5"/>
  <c r="G740" i="5"/>
  <c r="E740" i="5"/>
  <c r="D744" i="5"/>
  <c r="M744" i="5"/>
  <c r="J744" i="5"/>
  <c r="I744" i="5"/>
  <c r="H744" i="5"/>
  <c r="G744" i="5"/>
  <c r="E744" i="5"/>
  <c r="D748" i="5"/>
  <c r="M748" i="5"/>
  <c r="J748" i="5"/>
  <c r="I748" i="5"/>
  <c r="H748" i="5"/>
  <c r="G748" i="5"/>
  <c r="E748" i="5"/>
  <c r="D751" i="5"/>
  <c r="M751" i="5"/>
  <c r="J751" i="5"/>
  <c r="I751" i="5"/>
  <c r="H751" i="5"/>
  <c r="G751" i="5"/>
  <c r="E751" i="5"/>
  <c r="D755" i="5"/>
  <c r="M755" i="5"/>
  <c r="J755" i="5"/>
  <c r="I755" i="5"/>
  <c r="H755" i="5"/>
  <c r="G755" i="5"/>
  <c r="E755" i="5"/>
  <c r="D762" i="5"/>
  <c r="M762" i="5"/>
  <c r="J762" i="5"/>
  <c r="I762" i="5"/>
  <c r="H762" i="5"/>
  <c r="G762" i="5"/>
  <c r="E762" i="5"/>
  <c r="D766" i="5"/>
  <c r="M766" i="5"/>
  <c r="J766" i="5"/>
  <c r="I766" i="5"/>
  <c r="H766" i="5"/>
  <c r="G766" i="5"/>
  <c r="E766" i="5"/>
  <c r="D770" i="5"/>
  <c r="M770" i="5"/>
  <c r="J770" i="5"/>
  <c r="I770" i="5"/>
  <c r="H770" i="5"/>
  <c r="G770" i="5"/>
  <c r="E770" i="5"/>
  <c r="D774" i="5"/>
  <c r="M774" i="5"/>
  <c r="J774" i="5"/>
  <c r="I774" i="5"/>
  <c r="H774" i="5"/>
  <c r="G774" i="5"/>
  <c r="E774" i="5"/>
  <c r="D778" i="5"/>
  <c r="M778" i="5"/>
  <c r="J778" i="5"/>
  <c r="I778" i="5"/>
  <c r="H778" i="5"/>
  <c r="G778" i="5"/>
  <c r="E778" i="5"/>
  <c r="D782" i="5"/>
  <c r="M782" i="5"/>
  <c r="J782" i="5"/>
  <c r="I782" i="5"/>
  <c r="H782" i="5"/>
  <c r="G782" i="5"/>
  <c r="E782" i="5"/>
  <c r="D785" i="5"/>
  <c r="M785" i="5"/>
  <c r="J785" i="5"/>
  <c r="I785" i="5"/>
  <c r="H785" i="5"/>
  <c r="G785" i="5"/>
  <c r="E785" i="5"/>
  <c r="D789" i="5"/>
  <c r="M789" i="5"/>
  <c r="J789" i="5"/>
  <c r="I789" i="5"/>
  <c r="H789" i="5"/>
  <c r="G789" i="5"/>
  <c r="E789" i="5"/>
  <c r="D792" i="5"/>
  <c r="M792" i="5"/>
  <c r="J792" i="5"/>
  <c r="I792" i="5"/>
  <c r="H792" i="5"/>
  <c r="G792" i="5"/>
  <c r="E792" i="5"/>
  <c r="D796" i="5"/>
  <c r="M796" i="5"/>
  <c r="J796" i="5"/>
  <c r="I796" i="5"/>
  <c r="H796" i="5"/>
  <c r="G796" i="5"/>
  <c r="E796" i="5"/>
  <c r="D800" i="5"/>
  <c r="M800" i="5"/>
  <c r="J800" i="5"/>
  <c r="I800" i="5"/>
  <c r="H800" i="5"/>
  <c r="G800" i="5"/>
  <c r="E800" i="5"/>
  <c r="D804" i="5"/>
  <c r="M804" i="5"/>
  <c r="J804" i="5"/>
  <c r="I804" i="5"/>
  <c r="H804" i="5"/>
  <c r="G804" i="5"/>
  <c r="E804" i="5"/>
  <c r="D808" i="5"/>
  <c r="M808" i="5"/>
  <c r="J808" i="5"/>
  <c r="I808" i="5"/>
  <c r="H808" i="5"/>
  <c r="G808" i="5"/>
  <c r="E808" i="5"/>
  <c r="D812" i="5"/>
  <c r="M812" i="5"/>
  <c r="J812" i="5"/>
  <c r="I812" i="5"/>
  <c r="H812" i="5"/>
  <c r="G812" i="5"/>
  <c r="E812" i="5"/>
  <c r="D815" i="5"/>
  <c r="M815" i="5"/>
  <c r="J815" i="5"/>
  <c r="I815" i="5"/>
  <c r="H815" i="5"/>
  <c r="G815" i="5"/>
  <c r="E815" i="5"/>
  <c r="D819" i="5"/>
  <c r="M819" i="5"/>
  <c r="J819" i="5"/>
  <c r="I819" i="5"/>
  <c r="H819" i="5"/>
  <c r="G819" i="5"/>
  <c r="E819" i="5"/>
  <c r="D826" i="5"/>
  <c r="M826" i="5"/>
  <c r="J826" i="5"/>
  <c r="I826" i="5"/>
  <c r="H826" i="5"/>
  <c r="G826" i="5"/>
  <c r="E826" i="5"/>
  <c r="D830" i="5"/>
  <c r="M830" i="5"/>
  <c r="J830" i="5"/>
  <c r="I830" i="5"/>
  <c r="H830" i="5"/>
  <c r="G830" i="5"/>
  <c r="E830" i="5"/>
  <c r="D834" i="5"/>
  <c r="M834" i="5"/>
  <c r="J834" i="5"/>
  <c r="I834" i="5"/>
  <c r="H834" i="5"/>
  <c r="G834" i="5"/>
  <c r="E834" i="5"/>
  <c r="D838" i="5"/>
  <c r="M838" i="5"/>
  <c r="J838" i="5"/>
  <c r="I838" i="5"/>
  <c r="H838" i="5"/>
  <c r="G838" i="5"/>
  <c r="E838" i="5"/>
  <c r="D842" i="5"/>
  <c r="M842" i="5"/>
  <c r="J842" i="5"/>
  <c r="I842" i="5"/>
  <c r="H842" i="5"/>
  <c r="G842" i="5"/>
  <c r="E842" i="5"/>
  <c r="D846" i="5"/>
  <c r="M846" i="5"/>
  <c r="J846" i="5"/>
  <c r="I846" i="5"/>
  <c r="H846" i="5"/>
  <c r="G846" i="5"/>
  <c r="E846" i="5"/>
  <c r="D849" i="5"/>
  <c r="M849" i="5"/>
  <c r="J849" i="5"/>
  <c r="I849" i="5"/>
  <c r="H849" i="5"/>
  <c r="G849" i="5"/>
  <c r="E849" i="5"/>
  <c r="D853" i="5"/>
  <c r="M853" i="5"/>
  <c r="J853" i="5"/>
  <c r="I853" i="5"/>
  <c r="H853" i="5"/>
  <c r="G853" i="5"/>
  <c r="E853" i="5"/>
  <c r="D856" i="5"/>
  <c r="M856" i="5"/>
  <c r="J856" i="5"/>
  <c r="I856" i="5"/>
  <c r="H856" i="5"/>
  <c r="G856" i="5"/>
  <c r="E856" i="5"/>
  <c r="D860" i="5"/>
  <c r="M860" i="5"/>
  <c r="J860" i="5"/>
  <c r="I860" i="5"/>
  <c r="H860" i="5"/>
  <c r="G860" i="5"/>
  <c r="E860" i="5"/>
  <c r="D864" i="5"/>
  <c r="M864" i="5"/>
  <c r="J864" i="5"/>
  <c r="I864" i="5"/>
  <c r="H864" i="5"/>
  <c r="G864" i="5"/>
  <c r="E864" i="5"/>
  <c r="D868" i="5"/>
  <c r="M868" i="5"/>
  <c r="J868" i="5"/>
  <c r="I868" i="5"/>
  <c r="H868" i="5"/>
  <c r="G868" i="5"/>
  <c r="E868" i="5"/>
  <c r="D872" i="5"/>
  <c r="M872" i="5"/>
  <c r="J872" i="5"/>
  <c r="I872" i="5"/>
  <c r="H872" i="5"/>
  <c r="G872" i="5"/>
  <c r="E872" i="5"/>
  <c r="D876" i="5"/>
  <c r="M876" i="5"/>
  <c r="J876" i="5"/>
  <c r="I876" i="5"/>
  <c r="H876" i="5"/>
  <c r="G876" i="5"/>
  <c r="E876" i="5"/>
  <c r="D879" i="5"/>
  <c r="M879" i="5"/>
  <c r="J879" i="5"/>
  <c r="I879" i="5"/>
  <c r="H879" i="5"/>
  <c r="G879" i="5"/>
  <c r="E879" i="5"/>
  <c r="D883" i="5"/>
  <c r="M883" i="5"/>
  <c r="J883" i="5"/>
  <c r="I883" i="5"/>
  <c r="H883" i="5"/>
  <c r="G883" i="5"/>
  <c r="E883" i="5"/>
  <c r="D890" i="5"/>
  <c r="M890" i="5"/>
  <c r="J890" i="5"/>
  <c r="I890" i="5"/>
  <c r="H890" i="5"/>
  <c r="G890" i="5"/>
  <c r="E890" i="5"/>
  <c r="D894" i="5"/>
  <c r="M894" i="5"/>
  <c r="J894" i="5"/>
  <c r="I894" i="5"/>
  <c r="H894" i="5"/>
  <c r="G894" i="5"/>
  <c r="E894" i="5"/>
  <c r="D898" i="5"/>
  <c r="M898" i="5"/>
  <c r="J898" i="5"/>
  <c r="I898" i="5"/>
  <c r="H898" i="5"/>
  <c r="G898" i="5"/>
  <c r="E898" i="5"/>
  <c r="D902" i="5"/>
  <c r="M902" i="5"/>
  <c r="J902" i="5"/>
  <c r="I902" i="5"/>
  <c r="H902" i="5"/>
  <c r="G902" i="5"/>
  <c r="E902" i="5"/>
  <c r="D906" i="5"/>
  <c r="M906" i="5"/>
  <c r="J906" i="5"/>
  <c r="I906" i="5"/>
  <c r="H906" i="5"/>
  <c r="G906" i="5"/>
  <c r="E906" i="5"/>
  <c r="D910" i="5"/>
  <c r="M910" i="5"/>
  <c r="J910" i="5"/>
  <c r="I910" i="5"/>
  <c r="H910" i="5"/>
  <c r="G910" i="5"/>
  <c r="E910" i="5"/>
  <c r="D913" i="5"/>
  <c r="M913" i="5"/>
  <c r="J913" i="5"/>
  <c r="I913" i="5"/>
  <c r="H913" i="5"/>
  <c r="G913" i="5"/>
  <c r="E913" i="5"/>
  <c r="D917" i="5"/>
  <c r="M917" i="5"/>
  <c r="J917" i="5"/>
  <c r="I917" i="5"/>
  <c r="H917" i="5"/>
  <c r="G917" i="5"/>
  <c r="E917" i="5"/>
  <c r="D920" i="5"/>
  <c r="M920" i="5"/>
  <c r="J920" i="5"/>
  <c r="I920" i="5"/>
  <c r="H920" i="5"/>
  <c r="G920" i="5"/>
  <c r="E920" i="5"/>
  <c r="D924" i="5"/>
  <c r="M924" i="5"/>
  <c r="J924" i="5"/>
  <c r="I924" i="5"/>
  <c r="H924" i="5"/>
  <c r="G924" i="5"/>
  <c r="E924" i="5"/>
  <c r="D928" i="5"/>
  <c r="M928" i="5"/>
  <c r="J928" i="5"/>
  <c r="I928" i="5"/>
  <c r="H928" i="5"/>
  <c r="G928" i="5"/>
  <c r="E928" i="5"/>
  <c r="D932" i="5"/>
  <c r="M932" i="5"/>
  <c r="J932" i="5"/>
  <c r="I932" i="5"/>
  <c r="H932" i="5"/>
  <c r="G932" i="5"/>
  <c r="E932" i="5"/>
  <c r="D936" i="5"/>
  <c r="M936" i="5"/>
  <c r="J936" i="5"/>
  <c r="I936" i="5"/>
  <c r="H936" i="5"/>
  <c r="G936" i="5"/>
  <c r="E936" i="5"/>
  <c r="D940" i="5"/>
  <c r="M940" i="5"/>
  <c r="J940" i="5"/>
  <c r="I940" i="5"/>
  <c r="H940" i="5"/>
  <c r="G940" i="5"/>
  <c r="E940" i="5"/>
  <c r="D943" i="5"/>
  <c r="M943" i="5"/>
  <c r="J943" i="5"/>
  <c r="I943" i="5"/>
  <c r="H943" i="5"/>
  <c r="G943" i="5"/>
  <c r="E943" i="5"/>
  <c r="D947" i="5"/>
  <c r="M947" i="5"/>
  <c r="J947" i="5"/>
  <c r="I947" i="5"/>
  <c r="H947" i="5"/>
  <c r="G947" i="5"/>
  <c r="E947" i="5"/>
  <c r="D954" i="5"/>
  <c r="M954" i="5"/>
  <c r="J954" i="5"/>
  <c r="I954" i="5"/>
  <c r="H954" i="5"/>
  <c r="G954" i="5"/>
  <c r="E954" i="5"/>
  <c r="D958" i="5"/>
  <c r="M958" i="5"/>
  <c r="J958" i="5"/>
  <c r="I958" i="5"/>
  <c r="H958" i="5"/>
  <c r="G958" i="5"/>
  <c r="E958" i="5"/>
  <c r="D962" i="5"/>
  <c r="M962" i="5"/>
  <c r="J962" i="5"/>
  <c r="I962" i="5"/>
  <c r="H962" i="5"/>
  <c r="G962" i="5"/>
  <c r="E962" i="5"/>
  <c r="D966" i="5"/>
  <c r="M966" i="5"/>
  <c r="J966" i="5"/>
  <c r="I966" i="5"/>
  <c r="H966" i="5"/>
  <c r="G966" i="5"/>
  <c r="E966" i="5"/>
  <c r="D970" i="5"/>
  <c r="M970" i="5"/>
  <c r="J970" i="5"/>
  <c r="I970" i="5"/>
  <c r="H970" i="5"/>
  <c r="G970" i="5"/>
  <c r="E970" i="5"/>
  <c r="D974" i="5"/>
  <c r="M974" i="5"/>
  <c r="J974" i="5"/>
  <c r="I974" i="5"/>
  <c r="H974" i="5"/>
  <c r="G974" i="5"/>
  <c r="E974" i="5"/>
  <c r="D977" i="5"/>
  <c r="M977" i="5"/>
  <c r="J977" i="5"/>
  <c r="I977" i="5"/>
  <c r="H977" i="5"/>
  <c r="G977" i="5"/>
  <c r="E977" i="5"/>
  <c r="D981" i="5"/>
  <c r="M981" i="5"/>
  <c r="J981" i="5"/>
  <c r="I981" i="5"/>
  <c r="H981" i="5"/>
  <c r="G981" i="5"/>
  <c r="E981" i="5"/>
  <c r="D984" i="5"/>
  <c r="M984" i="5"/>
  <c r="J984" i="5"/>
  <c r="I984" i="5"/>
  <c r="H984" i="5"/>
  <c r="G984" i="5"/>
  <c r="E984" i="5"/>
  <c r="D988" i="5"/>
  <c r="M988" i="5"/>
  <c r="J988" i="5"/>
  <c r="I988" i="5"/>
  <c r="H988" i="5"/>
  <c r="G988" i="5"/>
  <c r="E988" i="5"/>
  <c r="D992" i="5"/>
  <c r="M992" i="5"/>
  <c r="J992" i="5"/>
  <c r="I992" i="5"/>
  <c r="H992" i="5"/>
  <c r="G992" i="5"/>
  <c r="E992" i="5"/>
  <c r="D996" i="5"/>
  <c r="M996" i="5"/>
  <c r="J996" i="5"/>
  <c r="I996" i="5"/>
  <c r="H996" i="5"/>
  <c r="G996" i="5"/>
  <c r="E996" i="5"/>
  <c r="D1000" i="5"/>
  <c r="M1000" i="5"/>
  <c r="J1000" i="5"/>
  <c r="I1000" i="5"/>
  <c r="H1000" i="5"/>
  <c r="G1000" i="5"/>
  <c r="E1000" i="5"/>
  <c r="D1007" i="5"/>
  <c r="M1007" i="5"/>
  <c r="J1007" i="5"/>
  <c r="I1007" i="5"/>
  <c r="H1007" i="5"/>
  <c r="G1007" i="5"/>
  <c r="E1007" i="5"/>
  <c r="D1011" i="5"/>
  <c r="M1011" i="5"/>
  <c r="J1011" i="5"/>
  <c r="I1011" i="5"/>
  <c r="H1011" i="5"/>
  <c r="G1011" i="5"/>
  <c r="E1011" i="5"/>
  <c r="D1015" i="5"/>
  <c r="M1015" i="5"/>
  <c r="J1015" i="5"/>
  <c r="I1015" i="5"/>
  <c r="H1015" i="5"/>
  <c r="G1015" i="5"/>
  <c r="E1015" i="5"/>
  <c r="D1020" i="5"/>
  <c r="M1020" i="5"/>
  <c r="J1020" i="5"/>
  <c r="I1020" i="5"/>
  <c r="H1020" i="5"/>
  <c r="G1020" i="5"/>
  <c r="E1020" i="5"/>
  <c r="D1025" i="5"/>
  <c r="M1025" i="5"/>
  <c r="J1025" i="5"/>
  <c r="I1025" i="5"/>
  <c r="H1025" i="5"/>
  <c r="G1025" i="5"/>
  <c r="E1025" i="5"/>
  <c r="D1031" i="5"/>
  <c r="M1031" i="5"/>
  <c r="J1031" i="5"/>
  <c r="I1031" i="5"/>
  <c r="H1031" i="5"/>
  <c r="G1031" i="5"/>
  <c r="E1031" i="5"/>
  <c r="D1040" i="5"/>
  <c r="M1040" i="5"/>
  <c r="J1040" i="5"/>
  <c r="I1040" i="5"/>
  <c r="H1040" i="5"/>
  <c r="G1040" i="5"/>
  <c r="E1040" i="5"/>
  <c r="D1045" i="5"/>
  <c r="M1045" i="5"/>
  <c r="J1045" i="5"/>
  <c r="I1045" i="5"/>
  <c r="H1045" i="5"/>
  <c r="G1045" i="5"/>
  <c r="E1045" i="5"/>
  <c r="D1050" i="5"/>
  <c r="M1050" i="5"/>
  <c r="J1050" i="5"/>
  <c r="I1050" i="5"/>
  <c r="H1050" i="5"/>
  <c r="G1050" i="5"/>
  <c r="E1050" i="5"/>
  <c r="D1058" i="5"/>
  <c r="M1058" i="5"/>
  <c r="J1058" i="5"/>
  <c r="I1058" i="5"/>
  <c r="H1058" i="5"/>
  <c r="G1058" i="5"/>
  <c r="E1058" i="5"/>
  <c r="D1066" i="5"/>
  <c r="M1066" i="5"/>
  <c r="J1066" i="5"/>
  <c r="I1066" i="5"/>
  <c r="H1066" i="5"/>
  <c r="G1066" i="5"/>
  <c r="E1066" i="5"/>
  <c r="D1073" i="5"/>
  <c r="M1073" i="5"/>
  <c r="J1073" i="5"/>
  <c r="I1073" i="5"/>
  <c r="H1073" i="5"/>
  <c r="G1073" i="5"/>
  <c r="E1073" i="5"/>
  <c r="D1080" i="5"/>
  <c r="M1080" i="5"/>
  <c r="J1080" i="5"/>
  <c r="I1080" i="5"/>
  <c r="H1080" i="5"/>
  <c r="G1080" i="5"/>
  <c r="E1080" i="5"/>
  <c r="D1088" i="5"/>
  <c r="M1088" i="5"/>
  <c r="J1088" i="5"/>
  <c r="I1088" i="5"/>
  <c r="H1088" i="5"/>
  <c r="G1088" i="5"/>
  <c r="E1088" i="5"/>
  <c r="D1096" i="5"/>
  <c r="M1096" i="5"/>
  <c r="J1096" i="5"/>
  <c r="I1096" i="5"/>
  <c r="H1096" i="5"/>
  <c r="G1096" i="5"/>
  <c r="E1096" i="5"/>
  <c r="D1103" i="5"/>
  <c r="M1103" i="5"/>
  <c r="J1103" i="5"/>
  <c r="I1103" i="5"/>
  <c r="H1103" i="5"/>
  <c r="G1103" i="5"/>
  <c r="E1103" i="5"/>
  <c r="D1110" i="5"/>
  <c r="M1110" i="5"/>
  <c r="J1110" i="5"/>
  <c r="I1110" i="5"/>
  <c r="H1110" i="5"/>
  <c r="G1110" i="5"/>
  <c r="E1110" i="5"/>
  <c r="D1118" i="5"/>
  <c r="M1118" i="5"/>
  <c r="J1118" i="5"/>
  <c r="I1118" i="5"/>
  <c r="H1118" i="5"/>
  <c r="G1118" i="5"/>
  <c r="E1118" i="5"/>
  <c r="D1126" i="5"/>
  <c r="M1126" i="5"/>
  <c r="J1126" i="5"/>
  <c r="I1126" i="5"/>
  <c r="H1126" i="5"/>
  <c r="G1126" i="5"/>
  <c r="E1126" i="5"/>
  <c r="D1133" i="5"/>
  <c r="M1133" i="5"/>
  <c r="J1133" i="5"/>
  <c r="I1133" i="5"/>
  <c r="H1133" i="5"/>
  <c r="G1133" i="5"/>
  <c r="E1133" i="5"/>
  <c r="D1140" i="5"/>
  <c r="M1140" i="5"/>
  <c r="J1140" i="5"/>
  <c r="I1140" i="5"/>
  <c r="H1140" i="5"/>
  <c r="G1140" i="5"/>
  <c r="E1140" i="5"/>
  <c r="D1148" i="5"/>
  <c r="M1148" i="5"/>
  <c r="J1148" i="5"/>
  <c r="I1148" i="5"/>
  <c r="H1148" i="5"/>
  <c r="G1148" i="5"/>
  <c r="E1148" i="5"/>
  <c r="D1156" i="5"/>
  <c r="M1156" i="5"/>
  <c r="J1156" i="5"/>
  <c r="I1156" i="5"/>
  <c r="H1156" i="5"/>
  <c r="G1156" i="5"/>
  <c r="E1156" i="5"/>
  <c r="D1171" i="5"/>
  <c r="M1171" i="5"/>
  <c r="J1171" i="5"/>
  <c r="I1171" i="5"/>
  <c r="H1171" i="5"/>
  <c r="G1171" i="5"/>
  <c r="E1171" i="5"/>
  <c r="D1178" i="5"/>
  <c r="M1178" i="5"/>
  <c r="J1178" i="5"/>
  <c r="I1178" i="5"/>
  <c r="H1178" i="5"/>
  <c r="G1178" i="5"/>
  <c r="E1178" i="5"/>
  <c r="D1186" i="5"/>
  <c r="M1186" i="5"/>
  <c r="J1186" i="5"/>
  <c r="I1186" i="5"/>
  <c r="H1186" i="5"/>
  <c r="G1186" i="5"/>
  <c r="E1186" i="5"/>
  <c r="D1194" i="5"/>
  <c r="M1194" i="5"/>
  <c r="J1194" i="5"/>
  <c r="I1194" i="5"/>
  <c r="H1194" i="5"/>
  <c r="G1194" i="5"/>
  <c r="E1194" i="5"/>
  <c r="D1201" i="5"/>
  <c r="M1201" i="5"/>
  <c r="J1201" i="5"/>
  <c r="I1201" i="5"/>
  <c r="H1201" i="5"/>
  <c r="G1201" i="5"/>
  <c r="E1201" i="5"/>
  <c r="D1208" i="5"/>
  <c r="M1208" i="5"/>
  <c r="J1208" i="5"/>
  <c r="I1208" i="5"/>
  <c r="H1208" i="5"/>
  <c r="G1208" i="5"/>
  <c r="E1208" i="5"/>
  <c r="D1216" i="5"/>
  <c r="M1216" i="5"/>
  <c r="J1216" i="5"/>
  <c r="I1216" i="5"/>
  <c r="H1216" i="5"/>
  <c r="G1216" i="5"/>
  <c r="E1216" i="5"/>
  <c r="D1224" i="5"/>
  <c r="M1224" i="5"/>
  <c r="J1224" i="5"/>
  <c r="I1224" i="5"/>
  <c r="H1224" i="5"/>
  <c r="G1224" i="5"/>
  <c r="E1224" i="5"/>
  <c r="D1231" i="5"/>
  <c r="M1231" i="5"/>
  <c r="J1231" i="5"/>
  <c r="I1231" i="5"/>
  <c r="H1231" i="5"/>
  <c r="G1231" i="5"/>
  <c r="E1231" i="5"/>
  <c r="D1238" i="5"/>
  <c r="M1238" i="5"/>
  <c r="J1238" i="5"/>
  <c r="I1238" i="5"/>
  <c r="H1238" i="5"/>
  <c r="G1238" i="5"/>
  <c r="E1238" i="5"/>
  <c r="D1246" i="5"/>
  <c r="M1246" i="5"/>
  <c r="J1246" i="5"/>
  <c r="I1246" i="5"/>
  <c r="H1246" i="5"/>
  <c r="G1246" i="5"/>
  <c r="E1246" i="5"/>
  <c r="D1254" i="5"/>
  <c r="M1254" i="5"/>
  <c r="J1254" i="5"/>
  <c r="I1254" i="5"/>
  <c r="H1254" i="5"/>
  <c r="G1254" i="5"/>
  <c r="E1254" i="5"/>
  <c r="D1261" i="5"/>
  <c r="M1261" i="5"/>
  <c r="J1261" i="5"/>
  <c r="I1261" i="5"/>
  <c r="H1261" i="5"/>
  <c r="G1261" i="5"/>
  <c r="E1261" i="5"/>
  <c r="D1268" i="5"/>
  <c r="M1268" i="5"/>
  <c r="J1268" i="5"/>
  <c r="I1268" i="5"/>
  <c r="H1268" i="5"/>
  <c r="G1268" i="5"/>
  <c r="E1268" i="5"/>
  <c r="D1276" i="5"/>
  <c r="M1276" i="5"/>
  <c r="J1276" i="5"/>
  <c r="I1276" i="5"/>
  <c r="H1276" i="5"/>
  <c r="G1276" i="5"/>
  <c r="E1276" i="5"/>
  <c r="D1284" i="5"/>
  <c r="M1284" i="5"/>
  <c r="J1284" i="5"/>
  <c r="I1284" i="5"/>
  <c r="H1284" i="5"/>
  <c r="G1284" i="5"/>
  <c r="E1284" i="5"/>
  <c r="D1292" i="5"/>
  <c r="M1292" i="5"/>
  <c r="J1292" i="5"/>
  <c r="I1292" i="5"/>
  <c r="H1292" i="5"/>
  <c r="G1292" i="5"/>
  <c r="E1292" i="5"/>
  <c r="D1307" i="5"/>
  <c r="M1307" i="5"/>
  <c r="J1307" i="5"/>
  <c r="I1307" i="5"/>
  <c r="H1307" i="5"/>
  <c r="G1307" i="5"/>
  <c r="E1307" i="5"/>
  <c r="D1314" i="5"/>
  <c r="M1314" i="5"/>
  <c r="J1314" i="5"/>
  <c r="I1314" i="5"/>
  <c r="H1314" i="5"/>
  <c r="G1314" i="5"/>
  <c r="E1314" i="5"/>
  <c r="D1322" i="5"/>
  <c r="M1322" i="5"/>
  <c r="J1322" i="5"/>
  <c r="I1322" i="5"/>
  <c r="H1322" i="5"/>
  <c r="G1322" i="5"/>
  <c r="E1322" i="5"/>
  <c r="D1330" i="5"/>
  <c r="M1330" i="5"/>
  <c r="J1330" i="5"/>
  <c r="I1330" i="5"/>
  <c r="H1330" i="5"/>
  <c r="G1330" i="5"/>
  <c r="E1330" i="5"/>
  <c r="D1337" i="5"/>
  <c r="M1337" i="5"/>
  <c r="J1337" i="5"/>
  <c r="I1337" i="5"/>
  <c r="H1337" i="5"/>
  <c r="G1337" i="5"/>
  <c r="E1337" i="5"/>
  <c r="D1344" i="5"/>
  <c r="M1344" i="5"/>
  <c r="J1344" i="5"/>
  <c r="I1344" i="5"/>
  <c r="H1344" i="5"/>
  <c r="G1344" i="5"/>
  <c r="E1344" i="5"/>
  <c r="D1352" i="5"/>
  <c r="M1352" i="5"/>
  <c r="J1352" i="5"/>
  <c r="I1352" i="5"/>
  <c r="H1352" i="5"/>
  <c r="G1352" i="5"/>
  <c r="E1352" i="5"/>
  <c r="D1360" i="5"/>
  <c r="M1360" i="5"/>
  <c r="J1360" i="5"/>
  <c r="I1360" i="5"/>
  <c r="H1360" i="5"/>
  <c r="G1360" i="5"/>
  <c r="E1360" i="5"/>
  <c r="D1367" i="5"/>
  <c r="M1367" i="5"/>
  <c r="J1367" i="5"/>
  <c r="I1367" i="5"/>
  <c r="H1367" i="5"/>
  <c r="G1367" i="5"/>
  <c r="E1367" i="5"/>
  <c r="D1374" i="5"/>
  <c r="M1374" i="5"/>
  <c r="J1374" i="5"/>
  <c r="I1374" i="5"/>
  <c r="H1374" i="5"/>
  <c r="G1374" i="5"/>
  <c r="E1374" i="5"/>
  <c r="D1382" i="5"/>
  <c r="M1382" i="5"/>
  <c r="J1382" i="5"/>
  <c r="I1382" i="5"/>
  <c r="H1382" i="5"/>
  <c r="G1382" i="5"/>
  <c r="E1382" i="5"/>
  <c r="D1390" i="5"/>
  <c r="M1390" i="5"/>
  <c r="J1390" i="5"/>
  <c r="I1390" i="5"/>
  <c r="H1390" i="5"/>
  <c r="G1390" i="5"/>
  <c r="E1390" i="5"/>
  <c r="D1398" i="5"/>
  <c r="M1398" i="5"/>
  <c r="J1398" i="5"/>
  <c r="I1398" i="5"/>
  <c r="H1398" i="5"/>
  <c r="G1398" i="5"/>
  <c r="E1398" i="5"/>
  <c r="D1405" i="5"/>
  <c r="M1405" i="5"/>
  <c r="J1405" i="5"/>
  <c r="I1405" i="5"/>
  <c r="H1405" i="5"/>
  <c r="G1405" i="5"/>
  <c r="E1405" i="5"/>
  <c r="D1413" i="5"/>
  <c r="M1413" i="5"/>
  <c r="J1413" i="5"/>
  <c r="I1413" i="5"/>
  <c r="H1413" i="5"/>
  <c r="G1413" i="5"/>
  <c r="E1413" i="5"/>
  <c r="D1420" i="5"/>
  <c r="M1420" i="5"/>
  <c r="J1420" i="5"/>
  <c r="I1420" i="5"/>
  <c r="H1420" i="5"/>
  <c r="G1420" i="5"/>
  <c r="E1420" i="5"/>
  <c r="D1428" i="5"/>
  <c r="M1428" i="5"/>
  <c r="J1428" i="5"/>
  <c r="I1428" i="5"/>
  <c r="H1428" i="5"/>
  <c r="G1428" i="5"/>
  <c r="E1428" i="5"/>
  <c r="D1436" i="5"/>
  <c r="M1436" i="5"/>
  <c r="J1436" i="5"/>
  <c r="I1436" i="5"/>
  <c r="H1436" i="5"/>
  <c r="G1436" i="5"/>
  <c r="E1436" i="5"/>
  <c r="D1444" i="5"/>
  <c r="M1444" i="5"/>
  <c r="J1444" i="5"/>
  <c r="I1444" i="5"/>
  <c r="H1444" i="5"/>
  <c r="G1444" i="5"/>
  <c r="E1444" i="5"/>
  <c r="D1452" i="5"/>
  <c r="M1452" i="5"/>
  <c r="J1452" i="5"/>
  <c r="I1452" i="5"/>
  <c r="H1452" i="5"/>
  <c r="G1452" i="5"/>
  <c r="E1452" i="5"/>
  <c r="D1460" i="5"/>
  <c r="M1460" i="5"/>
  <c r="J1460" i="5"/>
  <c r="I1460" i="5"/>
  <c r="H1460" i="5"/>
  <c r="G1460" i="5"/>
  <c r="E1460" i="5"/>
  <c r="D1467" i="5"/>
  <c r="M1467" i="5"/>
  <c r="J1467" i="5"/>
  <c r="I1467" i="5"/>
  <c r="H1467" i="5"/>
  <c r="G1467" i="5"/>
  <c r="E1467" i="5"/>
  <c r="D1475" i="5"/>
  <c r="M1475" i="5"/>
  <c r="J1475" i="5"/>
  <c r="I1475" i="5"/>
  <c r="H1475" i="5"/>
  <c r="G1475" i="5"/>
  <c r="E1475" i="5"/>
  <c r="D1490" i="5"/>
  <c r="M1490" i="5"/>
  <c r="J1490" i="5"/>
  <c r="I1490" i="5"/>
  <c r="H1490" i="5"/>
  <c r="G1490" i="5"/>
  <c r="E1490" i="5"/>
  <c r="D1498" i="5"/>
  <c r="M1498" i="5"/>
  <c r="J1498" i="5"/>
  <c r="I1498" i="5"/>
  <c r="H1498" i="5"/>
  <c r="G1498" i="5"/>
  <c r="E1498" i="5"/>
  <c r="D1506" i="5"/>
  <c r="M1506" i="5"/>
  <c r="J1506" i="5"/>
  <c r="I1506" i="5"/>
  <c r="H1506" i="5"/>
  <c r="G1506" i="5"/>
  <c r="E1506" i="5"/>
  <c r="D1514" i="5"/>
  <c r="M1514" i="5"/>
  <c r="J1514" i="5"/>
  <c r="I1514" i="5"/>
  <c r="H1514" i="5"/>
  <c r="G1514" i="5"/>
  <c r="E1514" i="5"/>
  <c r="D1522" i="5"/>
  <c r="M1522" i="5"/>
  <c r="J1522" i="5"/>
  <c r="I1522" i="5"/>
  <c r="H1522" i="5"/>
  <c r="G1522" i="5"/>
  <c r="E1522" i="5"/>
  <c r="D1531" i="5"/>
  <c r="M1531" i="5"/>
  <c r="J1531" i="5"/>
  <c r="I1531" i="5"/>
  <c r="H1531" i="5"/>
  <c r="G1531" i="5"/>
  <c r="E1531" i="5"/>
  <c r="D1542" i="5"/>
  <c r="M1542" i="5"/>
  <c r="J1542" i="5"/>
  <c r="I1542" i="5"/>
  <c r="H1542" i="5"/>
  <c r="G1542" i="5"/>
  <c r="E1542" i="5"/>
  <c r="D1554" i="5"/>
  <c r="M1554" i="5"/>
  <c r="J1554" i="5"/>
  <c r="I1554" i="5"/>
  <c r="H1554" i="5"/>
  <c r="G1554" i="5"/>
  <c r="E1554" i="5"/>
  <c r="D1570" i="5"/>
  <c r="M1570" i="5"/>
  <c r="J1570" i="5"/>
  <c r="I1570" i="5"/>
  <c r="H1570" i="5"/>
  <c r="G1570" i="5"/>
  <c r="E1570" i="5"/>
  <c r="D1586" i="5"/>
  <c r="M1586" i="5"/>
  <c r="J1586" i="5"/>
  <c r="I1586" i="5"/>
  <c r="H1586" i="5"/>
  <c r="G1586" i="5"/>
  <c r="E1586" i="5"/>
  <c r="D1617" i="5"/>
  <c r="M1617" i="5"/>
  <c r="J1617" i="5"/>
  <c r="I1617" i="5"/>
  <c r="H1617" i="5"/>
  <c r="G1617" i="5"/>
  <c r="E1617" i="5"/>
  <c r="D1648" i="5"/>
  <c r="M1648" i="5"/>
  <c r="J1648" i="5"/>
  <c r="I1648" i="5"/>
  <c r="H1648" i="5"/>
  <c r="G1648" i="5"/>
  <c r="E1648" i="5"/>
  <c r="D1679" i="5"/>
  <c r="M1679" i="5"/>
  <c r="J1679" i="5"/>
  <c r="I1679" i="5"/>
  <c r="H1679" i="5"/>
  <c r="G1679" i="5"/>
  <c r="E1679" i="5"/>
  <c r="D1718" i="5"/>
  <c r="M1718" i="5"/>
  <c r="J1718" i="5"/>
  <c r="I1718" i="5"/>
  <c r="H1718" i="5"/>
  <c r="G1718" i="5"/>
  <c r="E1718" i="5"/>
  <c r="D1824" i="5"/>
  <c r="M1824" i="5"/>
  <c r="J1824" i="5"/>
  <c r="I1824" i="5"/>
  <c r="H1824" i="5"/>
  <c r="G1824" i="5"/>
  <c r="E1824" i="5"/>
  <c r="D1943" i="5"/>
  <c r="M1943" i="5"/>
  <c r="J1943" i="5"/>
  <c r="I1943" i="5"/>
  <c r="H1943" i="5"/>
  <c r="G1943" i="5"/>
  <c r="E1943" i="5"/>
  <c r="D793" i="5"/>
  <c r="M793" i="5"/>
  <c r="J793" i="5"/>
  <c r="I793" i="5"/>
  <c r="H793" i="5"/>
  <c r="G793" i="5"/>
  <c r="E793" i="5"/>
  <c r="D797" i="5"/>
  <c r="M797" i="5"/>
  <c r="J797" i="5"/>
  <c r="I797" i="5"/>
  <c r="H797" i="5"/>
  <c r="G797" i="5"/>
  <c r="E797" i="5"/>
  <c r="D801" i="5"/>
  <c r="M801" i="5"/>
  <c r="J801" i="5"/>
  <c r="I801" i="5"/>
  <c r="H801" i="5"/>
  <c r="G801" i="5"/>
  <c r="E801" i="5"/>
  <c r="D805" i="5"/>
  <c r="M805" i="5"/>
  <c r="J805" i="5"/>
  <c r="I805" i="5"/>
  <c r="H805" i="5"/>
  <c r="G805" i="5"/>
  <c r="E805" i="5"/>
  <c r="D809" i="5"/>
  <c r="M809" i="5"/>
  <c r="J809" i="5"/>
  <c r="I809" i="5"/>
  <c r="H809" i="5"/>
  <c r="G809" i="5"/>
  <c r="E809" i="5"/>
  <c r="D813" i="5"/>
  <c r="M813" i="5"/>
  <c r="J813" i="5"/>
  <c r="I813" i="5"/>
  <c r="H813" i="5"/>
  <c r="G813" i="5"/>
  <c r="E813" i="5"/>
  <c r="D816" i="5"/>
  <c r="M816" i="5"/>
  <c r="J816" i="5"/>
  <c r="I816" i="5"/>
  <c r="H816" i="5"/>
  <c r="G816" i="5"/>
  <c r="E816" i="5"/>
  <c r="D820" i="5"/>
  <c r="M820" i="5"/>
  <c r="J820" i="5"/>
  <c r="I820" i="5"/>
  <c r="H820" i="5"/>
  <c r="G820" i="5"/>
  <c r="E820" i="5"/>
  <c r="D823" i="5"/>
  <c r="M823" i="5"/>
  <c r="J823" i="5"/>
  <c r="I823" i="5"/>
  <c r="H823" i="5"/>
  <c r="G823" i="5"/>
  <c r="E823" i="5"/>
  <c r="D827" i="5"/>
  <c r="M827" i="5"/>
  <c r="J827" i="5"/>
  <c r="I827" i="5"/>
  <c r="H827" i="5"/>
  <c r="G827" i="5"/>
  <c r="E827" i="5"/>
  <c r="D831" i="5"/>
  <c r="M831" i="5"/>
  <c r="J831" i="5"/>
  <c r="I831" i="5"/>
  <c r="H831" i="5"/>
  <c r="G831" i="5"/>
  <c r="E831" i="5"/>
  <c r="D835" i="5"/>
  <c r="M835" i="5"/>
  <c r="J835" i="5"/>
  <c r="I835" i="5"/>
  <c r="H835" i="5"/>
  <c r="G835" i="5"/>
  <c r="E835" i="5"/>
  <c r="D839" i="5"/>
  <c r="M839" i="5"/>
  <c r="J839" i="5"/>
  <c r="I839" i="5"/>
  <c r="H839" i="5"/>
  <c r="G839" i="5"/>
  <c r="E839" i="5"/>
  <c r="D843" i="5"/>
  <c r="M843" i="5"/>
  <c r="J843" i="5"/>
  <c r="I843" i="5"/>
  <c r="H843" i="5"/>
  <c r="G843" i="5"/>
  <c r="E843" i="5"/>
  <c r="D850" i="5"/>
  <c r="M850" i="5"/>
  <c r="J850" i="5"/>
  <c r="I850" i="5"/>
  <c r="H850" i="5"/>
  <c r="G850" i="5"/>
  <c r="E850" i="5"/>
  <c r="D854" i="5"/>
  <c r="M854" i="5"/>
  <c r="J854" i="5"/>
  <c r="I854" i="5"/>
  <c r="H854" i="5"/>
  <c r="G854" i="5"/>
  <c r="E854" i="5"/>
  <c r="D857" i="5"/>
  <c r="M857" i="5"/>
  <c r="J857" i="5"/>
  <c r="I857" i="5"/>
  <c r="H857" i="5"/>
  <c r="G857" i="5"/>
  <c r="E857" i="5"/>
  <c r="D861" i="5"/>
  <c r="M861" i="5"/>
  <c r="J861" i="5"/>
  <c r="I861" i="5"/>
  <c r="H861" i="5"/>
  <c r="G861" i="5"/>
  <c r="E861" i="5"/>
  <c r="D865" i="5"/>
  <c r="M865" i="5"/>
  <c r="J865" i="5"/>
  <c r="I865" i="5"/>
  <c r="H865" i="5"/>
  <c r="G865" i="5"/>
  <c r="E865" i="5"/>
  <c r="D869" i="5"/>
  <c r="M869" i="5"/>
  <c r="J869" i="5"/>
  <c r="I869" i="5"/>
  <c r="H869" i="5"/>
  <c r="G869" i="5"/>
  <c r="E869" i="5"/>
  <c r="D873" i="5"/>
  <c r="M873" i="5"/>
  <c r="J873" i="5"/>
  <c r="I873" i="5"/>
  <c r="H873" i="5"/>
  <c r="G873" i="5"/>
  <c r="E873" i="5"/>
  <c r="D877" i="5"/>
  <c r="M877" i="5"/>
  <c r="J877" i="5"/>
  <c r="I877" i="5"/>
  <c r="H877" i="5"/>
  <c r="G877" i="5"/>
  <c r="E877" i="5"/>
  <c r="D880" i="5"/>
  <c r="M880" i="5"/>
  <c r="J880" i="5"/>
  <c r="I880" i="5"/>
  <c r="H880" i="5"/>
  <c r="G880" i="5"/>
  <c r="E880" i="5"/>
  <c r="D884" i="5"/>
  <c r="M884" i="5"/>
  <c r="J884" i="5"/>
  <c r="I884" i="5"/>
  <c r="H884" i="5"/>
  <c r="G884" i="5"/>
  <c r="E884" i="5"/>
  <c r="D887" i="5"/>
  <c r="M887" i="5"/>
  <c r="J887" i="5"/>
  <c r="I887" i="5"/>
  <c r="H887" i="5"/>
  <c r="G887" i="5"/>
  <c r="E887" i="5"/>
  <c r="D891" i="5"/>
  <c r="M891" i="5"/>
  <c r="J891" i="5"/>
  <c r="I891" i="5"/>
  <c r="H891" i="5"/>
  <c r="G891" i="5"/>
  <c r="E891" i="5"/>
  <c r="D895" i="5"/>
  <c r="M895" i="5"/>
  <c r="J895" i="5"/>
  <c r="I895" i="5"/>
  <c r="H895" i="5"/>
  <c r="G895" i="5"/>
  <c r="E895" i="5"/>
  <c r="D899" i="5"/>
  <c r="M899" i="5"/>
  <c r="J899" i="5"/>
  <c r="I899" i="5"/>
  <c r="H899" i="5"/>
  <c r="G899" i="5"/>
  <c r="E899" i="5"/>
  <c r="D903" i="5"/>
  <c r="M903" i="5"/>
  <c r="J903" i="5"/>
  <c r="I903" i="5"/>
  <c r="H903" i="5"/>
  <c r="G903" i="5"/>
  <c r="E903" i="5"/>
  <c r="D907" i="5"/>
  <c r="M907" i="5"/>
  <c r="J907" i="5"/>
  <c r="I907" i="5"/>
  <c r="H907" i="5"/>
  <c r="G907" i="5"/>
  <c r="E907" i="5"/>
  <c r="D914" i="5"/>
  <c r="M914" i="5"/>
  <c r="J914" i="5"/>
  <c r="I914" i="5"/>
  <c r="H914" i="5"/>
  <c r="G914" i="5"/>
  <c r="E914" i="5"/>
  <c r="D918" i="5"/>
  <c r="M918" i="5"/>
  <c r="J918" i="5"/>
  <c r="I918" i="5"/>
  <c r="H918" i="5"/>
  <c r="G918" i="5"/>
  <c r="E918" i="5"/>
  <c r="D921" i="5"/>
  <c r="M921" i="5"/>
  <c r="J921" i="5"/>
  <c r="I921" i="5"/>
  <c r="H921" i="5"/>
  <c r="G921" i="5"/>
  <c r="E921" i="5"/>
  <c r="D925" i="5"/>
  <c r="M925" i="5"/>
  <c r="J925" i="5"/>
  <c r="I925" i="5"/>
  <c r="H925" i="5"/>
  <c r="G925" i="5"/>
  <c r="E925" i="5"/>
  <c r="D929" i="5"/>
  <c r="M929" i="5"/>
  <c r="J929" i="5"/>
  <c r="I929" i="5"/>
  <c r="H929" i="5"/>
  <c r="G929" i="5"/>
  <c r="E929" i="5"/>
  <c r="D933" i="5"/>
  <c r="M933" i="5"/>
  <c r="J933" i="5"/>
  <c r="I933" i="5"/>
  <c r="H933" i="5"/>
  <c r="G933" i="5"/>
  <c r="E933" i="5"/>
  <c r="D937" i="5"/>
  <c r="M937" i="5"/>
  <c r="J937" i="5"/>
  <c r="I937" i="5"/>
  <c r="H937" i="5"/>
  <c r="G937" i="5"/>
  <c r="E937" i="5"/>
  <c r="D941" i="5"/>
  <c r="M941" i="5"/>
  <c r="J941" i="5"/>
  <c r="I941" i="5"/>
  <c r="H941" i="5"/>
  <c r="G941" i="5"/>
  <c r="E941" i="5"/>
  <c r="D944" i="5"/>
  <c r="M944" i="5"/>
  <c r="J944" i="5"/>
  <c r="I944" i="5"/>
  <c r="H944" i="5"/>
  <c r="G944" i="5"/>
  <c r="E944" i="5"/>
  <c r="D948" i="5"/>
  <c r="M948" i="5"/>
  <c r="J948" i="5"/>
  <c r="I948" i="5"/>
  <c r="H948" i="5"/>
  <c r="G948" i="5"/>
  <c r="E948" i="5"/>
  <c r="D951" i="5"/>
  <c r="M951" i="5"/>
  <c r="J951" i="5"/>
  <c r="I951" i="5"/>
  <c r="H951" i="5"/>
  <c r="G951" i="5"/>
  <c r="E951" i="5"/>
  <c r="D955" i="5"/>
  <c r="M955" i="5"/>
  <c r="J955" i="5"/>
  <c r="I955" i="5"/>
  <c r="H955" i="5"/>
  <c r="G955" i="5"/>
  <c r="E955" i="5"/>
  <c r="D959" i="5"/>
  <c r="M959" i="5"/>
  <c r="J959" i="5"/>
  <c r="I959" i="5"/>
  <c r="H959" i="5"/>
  <c r="G959" i="5"/>
  <c r="E959" i="5"/>
  <c r="D963" i="5"/>
  <c r="M963" i="5"/>
  <c r="J963" i="5"/>
  <c r="I963" i="5"/>
  <c r="H963" i="5"/>
  <c r="G963" i="5"/>
  <c r="E963" i="5"/>
  <c r="D967" i="5"/>
  <c r="M967" i="5"/>
  <c r="J967" i="5"/>
  <c r="I967" i="5"/>
  <c r="H967" i="5"/>
  <c r="G967" i="5"/>
  <c r="E967" i="5"/>
  <c r="D971" i="5"/>
  <c r="M971" i="5"/>
  <c r="J971" i="5"/>
  <c r="I971" i="5"/>
  <c r="H971" i="5"/>
  <c r="G971" i="5"/>
  <c r="E971" i="5"/>
  <c r="D978" i="5"/>
  <c r="M978" i="5"/>
  <c r="J978" i="5"/>
  <c r="I978" i="5"/>
  <c r="H978" i="5"/>
  <c r="G978" i="5"/>
  <c r="E978" i="5"/>
  <c r="D982" i="5"/>
  <c r="M982" i="5"/>
  <c r="J982" i="5"/>
  <c r="I982" i="5"/>
  <c r="H982" i="5"/>
  <c r="G982" i="5"/>
  <c r="E982" i="5"/>
  <c r="D985" i="5"/>
  <c r="M985" i="5"/>
  <c r="J985" i="5"/>
  <c r="I985" i="5"/>
  <c r="H985" i="5"/>
  <c r="G985" i="5"/>
  <c r="E985" i="5"/>
  <c r="D989" i="5"/>
  <c r="M989" i="5"/>
  <c r="J989" i="5"/>
  <c r="I989" i="5"/>
  <c r="H989" i="5"/>
  <c r="G989" i="5"/>
  <c r="E989" i="5"/>
  <c r="D993" i="5"/>
  <c r="M993" i="5"/>
  <c r="J993" i="5"/>
  <c r="I993" i="5"/>
  <c r="H993" i="5"/>
  <c r="G993" i="5"/>
  <c r="E993" i="5"/>
  <c r="D997" i="5"/>
  <c r="M997" i="5"/>
  <c r="J997" i="5"/>
  <c r="I997" i="5"/>
  <c r="H997" i="5"/>
  <c r="G997" i="5"/>
  <c r="E997" i="5"/>
  <c r="D1001" i="5"/>
  <c r="M1001" i="5"/>
  <c r="J1001" i="5"/>
  <c r="I1001" i="5"/>
  <c r="H1001" i="5"/>
  <c r="G1001" i="5"/>
  <c r="E1001" i="5"/>
  <c r="D1004" i="5"/>
  <c r="M1004" i="5"/>
  <c r="J1004" i="5"/>
  <c r="I1004" i="5"/>
  <c r="H1004" i="5"/>
  <c r="G1004" i="5"/>
  <c r="E1004" i="5"/>
  <c r="D1008" i="5"/>
  <c r="M1008" i="5"/>
  <c r="J1008" i="5"/>
  <c r="I1008" i="5"/>
  <c r="H1008" i="5"/>
  <c r="G1008" i="5"/>
  <c r="E1008" i="5"/>
  <c r="D1016" i="5"/>
  <c r="M1016" i="5"/>
  <c r="J1016" i="5"/>
  <c r="I1016" i="5"/>
  <c r="H1016" i="5"/>
  <c r="G1016" i="5"/>
  <c r="E1016" i="5"/>
  <c r="D1021" i="5"/>
  <c r="M1021" i="5"/>
  <c r="J1021" i="5"/>
  <c r="I1021" i="5"/>
  <c r="H1021" i="5"/>
  <c r="G1021" i="5"/>
  <c r="E1021" i="5"/>
  <c r="D1027" i="5"/>
  <c r="M1027" i="5"/>
  <c r="J1027" i="5"/>
  <c r="I1027" i="5"/>
  <c r="H1027" i="5"/>
  <c r="G1027" i="5"/>
  <c r="E1027" i="5"/>
  <c r="D1032" i="5"/>
  <c r="M1032" i="5"/>
  <c r="J1032" i="5"/>
  <c r="I1032" i="5"/>
  <c r="H1032" i="5"/>
  <c r="G1032" i="5"/>
  <c r="E1032" i="5"/>
  <c r="D1036" i="5"/>
  <c r="M1036" i="5"/>
  <c r="J1036" i="5"/>
  <c r="I1036" i="5"/>
  <c r="H1036" i="5"/>
  <c r="G1036" i="5"/>
  <c r="E1036" i="5"/>
  <c r="D1042" i="5"/>
  <c r="M1042" i="5"/>
  <c r="J1042" i="5"/>
  <c r="I1042" i="5"/>
  <c r="H1042" i="5"/>
  <c r="G1042" i="5"/>
  <c r="E1042" i="5"/>
  <c r="D1046" i="5"/>
  <c r="M1046" i="5"/>
  <c r="J1046" i="5"/>
  <c r="I1046" i="5"/>
  <c r="H1046" i="5"/>
  <c r="G1046" i="5"/>
  <c r="E1046" i="5"/>
  <c r="D1051" i="5"/>
  <c r="M1051" i="5"/>
  <c r="J1051" i="5"/>
  <c r="I1051" i="5"/>
  <c r="H1051" i="5"/>
  <c r="G1051" i="5"/>
  <c r="E1051" i="5"/>
  <c r="D1059" i="5"/>
  <c r="M1059" i="5"/>
  <c r="J1059" i="5"/>
  <c r="I1059" i="5"/>
  <c r="H1059" i="5"/>
  <c r="G1059" i="5"/>
  <c r="E1059" i="5"/>
  <c r="D1067" i="5"/>
  <c r="M1067" i="5"/>
  <c r="J1067" i="5"/>
  <c r="I1067" i="5"/>
  <c r="H1067" i="5"/>
  <c r="G1067" i="5"/>
  <c r="E1067" i="5"/>
  <c r="D1074" i="5"/>
  <c r="M1074" i="5"/>
  <c r="J1074" i="5"/>
  <c r="I1074" i="5"/>
  <c r="H1074" i="5"/>
  <c r="G1074" i="5"/>
  <c r="E1074" i="5"/>
  <c r="D1081" i="5"/>
  <c r="M1081" i="5"/>
  <c r="J1081" i="5"/>
  <c r="I1081" i="5"/>
  <c r="H1081" i="5"/>
  <c r="G1081" i="5"/>
  <c r="E1081" i="5"/>
  <c r="D1089" i="5"/>
  <c r="M1089" i="5"/>
  <c r="J1089" i="5"/>
  <c r="I1089" i="5"/>
  <c r="H1089" i="5"/>
  <c r="G1089" i="5"/>
  <c r="E1089" i="5"/>
  <c r="D1097" i="5"/>
  <c r="M1097" i="5"/>
  <c r="J1097" i="5"/>
  <c r="I1097" i="5"/>
  <c r="H1097" i="5"/>
  <c r="G1097" i="5"/>
  <c r="E1097" i="5"/>
  <c r="D1104" i="5"/>
  <c r="M1104" i="5"/>
  <c r="J1104" i="5"/>
  <c r="I1104" i="5"/>
  <c r="H1104" i="5"/>
  <c r="G1104" i="5"/>
  <c r="E1104" i="5"/>
  <c r="D1111" i="5"/>
  <c r="M1111" i="5"/>
  <c r="J1111" i="5"/>
  <c r="I1111" i="5"/>
  <c r="H1111" i="5"/>
  <c r="G1111" i="5"/>
  <c r="E1111" i="5"/>
  <c r="D1119" i="5"/>
  <c r="M1119" i="5"/>
  <c r="J1119" i="5"/>
  <c r="I1119" i="5"/>
  <c r="H1119" i="5"/>
  <c r="G1119" i="5"/>
  <c r="E1119" i="5"/>
  <c r="D1127" i="5"/>
  <c r="M1127" i="5"/>
  <c r="J1127" i="5"/>
  <c r="I1127" i="5"/>
  <c r="H1127" i="5"/>
  <c r="G1127" i="5"/>
  <c r="E1127" i="5"/>
  <c r="D1134" i="5"/>
  <c r="M1134" i="5"/>
  <c r="J1134" i="5"/>
  <c r="I1134" i="5"/>
  <c r="H1134" i="5"/>
  <c r="G1134" i="5"/>
  <c r="E1134" i="5"/>
  <c r="D1141" i="5"/>
  <c r="M1141" i="5"/>
  <c r="J1141" i="5"/>
  <c r="I1141" i="5"/>
  <c r="H1141" i="5"/>
  <c r="G1141" i="5"/>
  <c r="E1141" i="5"/>
  <c r="D1149" i="5"/>
  <c r="M1149" i="5"/>
  <c r="J1149" i="5"/>
  <c r="I1149" i="5"/>
  <c r="H1149" i="5"/>
  <c r="G1149" i="5"/>
  <c r="E1149" i="5"/>
  <c r="D1157" i="5"/>
  <c r="M1157" i="5"/>
  <c r="J1157" i="5"/>
  <c r="I1157" i="5"/>
  <c r="H1157" i="5"/>
  <c r="G1157" i="5"/>
  <c r="E1157" i="5"/>
  <c r="D1164" i="5"/>
  <c r="M1164" i="5"/>
  <c r="J1164" i="5"/>
  <c r="I1164" i="5"/>
  <c r="H1164" i="5"/>
  <c r="G1164" i="5"/>
  <c r="E1164" i="5"/>
  <c r="D1179" i="5"/>
  <c r="M1179" i="5"/>
  <c r="J1179" i="5"/>
  <c r="I1179" i="5"/>
  <c r="H1179" i="5"/>
  <c r="G1179" i="5"/>
  <c r="E1179" i="5"/>
  <c r="D1187" i="5"/>
  <c r="M1187" i="5"/>
  <c r="J1187" i="5"/>
  <c r="I1187" i="5"/>
  <c r="H1187" i="5"/>
  <c r="G1187" i="5"/>
  <c r="E1187" i="5"/>
  <c r="D1195" i="5"/>
  <c r="M1195" i="5"/>
  <c r="J1195" i="5"/>
  <c r="I1195" i="5"/>
  <c r="H1195" i="5"/>
  <c r="G1195" i="5"/>
  <c r="E1195" i="5"/>
  <c r="D1202" i="5"/>
  <c r="M1202" i="5"/>
  <c r="J1202" i="5"/>
  <c r="I1202" i="5"/>
  <c r="H1202" i="5"/>
  <c r="G1202" i="5"/>
  <c r="E1202" i="5"/>
  <c r="D1209" i="5"/>
  <c r="M1209" i="5"/>
  <c r="J1209" i="5"/>
  <c r="I1209" i="5"/>
  <c r="H1209" i="5"/>
  <c r="G1209" i="5"/>
  <c r="E1209" i="5"/>
  <c r="D1217" i="5"/>
  <c r="M1217" i="5"/>
  <c r="J1217" i="5"/>
  <c r="I1217" i="5"/>
  <c r="H1217" i="5"/>
  <c r="G1217" i="5"/>
  <c r="E1217" i="5"/>
  <c r="D1225" i="5"/>
  <c r="M1225" i="5"/>
  <c r="J1225" i="5"/>
  <c r="I1225" i="5"/>
  <c r="H1225" i="5"/>
  <c r="G1225" i="5"/>
  <c r="E1225" i="5"/>
  <c r="D1232" i="5"/>
  <c r="M1232" i="5"/>
  <c r="J1232" i="5"/>
  <c r="I1232" i="5"/>
  <c r="H1232" i="5"/>
  <c r="G1232" i="5"/>
  <c r="E1232" i="5"/>
  <c r="D1239" i="5"/>
  <c r="M1239" i="5"/>
  <c r="J1239" i="5"/>
  <c r="I1239" i="5"/>
  <c r="H1239" i="5"/>
  <c r="G1239" i="5"/>
  <c r="E1239" i="5"/>
  <c r="D1247" i="5"/>
  <c r="M1247" i="5"/>
  <c r="J1247" i="5"/>
  <c r="I1247" i="5"/>
  <c r="H1247" i="5"/>
  <c r="G1247" i="5"/>
  <c r="E1247" i="5"/>
  <c r="D1255" i="5"/>
  <c r="M1255" i="5"/>
  <c r="J1255" i="5"/>
  <c r="I1255" i="5"/>
  <c r="H1255" i="5"/>
  <c r="G1255" i="5"/>
  <c r="E1255" i="5"/>
  <c r="D1262" i="5"/>
  <c r="M1262" i="5"/>
  <c r="J1262" i="5"/>
  <c r="I1262" i="5"/>
  <c r="H1262" i="5"/>
  <c r="G1262" i="5"/>
  <c r="E1262" i="5"/>
  <c r="D1269" i="5"/>
  <c r="M1269" i="5"/>
  <c r="J1269" i="5"/>
  <c r="I1269" i="5"/>
  <c r="H1269" i="5"/>
  <c r="G1269" i="5"/>
  <c r="E1269" i="5"/>
  <c r="D1277" i="5"/>
  <c r="M1277" i="5"/>
  <c r="J1277" i="5"/>
  <c r="I1277" i="5"/>
  <c r="H1277" i="5"/>
  <c r="G1277" i="5"/>
  <c r="E1277" i="5"/>
  <c r="D1285" i="5"/>
  <c r="M1285" i="5"/>
  <c r="J1285" i="5"/>
  <c r="I1285" i="5"/>
  <c r="H1285" i="5"/>
  <c r="G1285" i="5"/>
  <c r="E1285" i="5"/>
  <c r="D1293" i="5"/>
  <c r="M1293" i="5"/>
  <c r="J1293" i="5"/>
  <c r="I1293" i="5"/>
  <c r="H1293" i="5"/>
  <c r="G1293" i="5"/>
  <c r="E1293" i="5"/>
  <c r="D1300" i="5"/>
  <c r="M1300" i="5"/>
  <c r="J1300" i="5"/>
  <c r="I1300" i="5"/>
  <c r="H1300" i="5"/>
  <c r="G1300" i="5"/>
  <c r="E1300" i="5"/>
  <c r="D1315" i="5"/>
  <c r="M1315" i="5"/>
  <c r="J1315" i="5"/>
  <c r="I1315" i="5"/>
  <c r="H1315" i="5"/>
  <c r="G1315" i="5"/>
  <c r="E1315" i="5"/>
  <c r="D1323" i="5"/>
  <c r="M1323" i="5"/>
  <c r="J1323" i="5"/>
  <c r="I1323" i="5"/>
  <c r="H1323" i="5"/>
  <c r="G1323" i="5"/>
  <c r="E1323" i="5"/>
  <c r="D1331" i="5"/>
  <c r="M1331" i="5"/>
  <c r="J1331" i="5"/>
  <c r="I1331" i="5"/>
  <c r="H1331" i="5"/>
  <c r="G1331" i="5"/>
  <c r="E1331" i="5"/>
  <c r="D1338" i="5"/>
  <c r="M1338" i="5"/>
  <c r="J1338" i="5"/>
  <c r="I1338" i="5"/>
  <c r="H1338" i="5"/>
  <c r="G1338" i="5"/>
  <c r="E1338" i="5"/>
  <c r="D1345" i="5"/>
  <c r="M1345" i="5"/>
  <c r="J1345" i="5"/>
  <c r="I1345" i="5"/>
  <c r="H1345" i="5"/>
  <c r="G1345" i="5"/>
  <c r="E1345" i="5"/>
  <c r="D1353" i="5"/>
  <c r="M1353" i="5"/>
  <c r="J1353" i="5"/>
  <c r="I1353" i="5"/>
  <c r="H1353" i="5"/>
  <c r="G1353" i="5"/>
  <c r="E1353" i="5"/>
  <c r="D1361" i="5"/>
  <c r="M1361" i="5"/>
  <c r="J1361" i="5"/>
  <c r="I1361" i="5"/>
  <c r="H1361" i="5"/>
  <c r="G1361" i="5"/>
  <c r="E1361" i="5"/>
  <c r="D1368" i="5"/>
  <c r="M1368" i="5"/>
  <c r="J1368" i="5"/>
  <c r="I1368" i="5"/>
  <c r="H1368" i="5"/>
  <c r="G1368" i="5"/>
  <c r="E1368" i="5"/>
  <c r="D1375" i="5"/>
  <c r="M1375" i="5"/>
  <c r="J1375" i="5"/>
  <c r="I1375" i="5"/>
  <c r="H1375" i="5"/>
  <c r="G1375" i="5"/>
  <c r="E1375" i="5"/>
  <c r="D1383" i="5"/>
  <c r="M1383" i="5"/>
  <c r="J1383" i="5"/>
  <c r="I1383" i="5"/>
  <c r="H1383" i="5"/>
  <c r="G1383" i="5"/>
  <c r="E1383" i="5"/>
  <c r="D1391" i="5"/>
  <c r="M1391" i="5"/>
  <c r="J1391" i="5"/>
  <c r="I1391" i="5"/>
  <c r="H1391" i="5"/>
  <c r="G1391" i="5"/>
  <c r="E1391" i="5"/>
  <c r="D1399" i="5"/>
  <c r="M1399" i="5"/>
  <c r="J1399" i="5"/>
  <c r="I1399" i="5"/>
  <c r="H1399" i="5"/>
  <c r="G1399" i="5"/>
  <c r="E1399" i="5"/>
  <c r="D1406" i="5"/>
  <c r="M1406" i="5"/>
  <c r="J1406" i="5"/>
  <c r="I1406" i="5"/>
  <c r="H1406" i="5"/>
  <c r="G1406" i="5"/>
  <c r="E1406" i="5"/>
  <c r="D1414" i="5"/>
  <c r="M1414" i="5"/>
  <c r="J1414" i="5"/>
  <c r="I1414" i="5"/>
  <c r="H1414" i="5"/>
  <c r="G1414" i="5"/>
  <c r="E1414" i="5"/>
  <c r="D1421" i="5"/>
  <c r="M1421" i="5"/>
  <c r="J1421" i="5"/>
  <c r="I1421" i="5"/>
  <c r="H1421" i="5"/>
  <c r="G1421" i="5"/>
  <c r="E1421" i="5"/>
  <c r="D1429" i="5"/>
  <c r="M1429" i="5"/>
  <c r="J1429" i="5"/>
  <c r="I1429" i="5"/>
  <c r="H1429" i="5"/>
  <c r="G1429" i="5"/>
  <c r="E1429" i="5"/>
  <c r="D1437" i="5"/>
  <c r="M1437" i="5"/>
  <c r="J1437" i="5"/>
  <c r="I1437" i="5"/>
  <c r="H1437" i="5"/>
  <c r="G1437" i="5"/>
  <c r="E1437" i="5"/>
  <c r="D1445" i="5"/>
  <c r="M1445" i="5"/>
  <c r="J1445" i="5"/>
  <c r="I1445" i="5"/>
  <c r="H1445" i="5"/>
  <c r="G1445" i="5"/>
  <c r="E1445" i="5"/>
  <c r="D1453" i="5"/>
  <c r="M1453" i="5"/>
  <c r="J1453" i="5"/>
  <c r="I1453" i="5"/>
  <c r="H1453" i="5"/>
  <c r="G1453" i="5"/>
  <c r="E1453" i="5"/>
  <c r="D1461" i="5"/>
  <c r="M1461" i="5"/>
  <c r="J1461" i="5"/>
  <c r="I1461" i="5"/>
  <c r="H1461" i="5"/>
  <c r="G1461" i="5"/>
  <c r="E1461" i="5"/>
  <c r="D1468" i="5"/>
  <c r="M1468" i="5"/>
  <c r="J1468" i="5"/>
  <c r="I1468" i="5"/>
  <c r="H1468" i="5"/>
  <c r="G1468" i="5"/>
  <c r="E1468" i="5"/>
  <c r="D1476" i="5"/>
  <c r="M1476" i="5"/>
  <c r="J1476" i="5"/>
  <c r="I1476" i="5"/>
  <c r="H1476" i="5"/>
  <c r="G1476" i="5"/>
  <c r="E1476" i="5"/>
  <c r="D1483" i="5"/>
  <c r="M1483" i="5"/>
  <c r="J1483" i="5"/>
  <c r="I1483" i="5"/>
  <c r="H1483" i="5"/>
  <c r="G1483" i="5"/>
  <c r="E1483" i="5"/>
  <c r="D1491" i="5"/>
  <c r="M1491" i="5"/>
  <c r="J1491" i="5"/>
  <c r="I1491" i="5"/>
  <c r="H1491" i="5"/>
  <c r="G1491" i="5"/>
  <c r="E1491" i="5"/>
  <c r="D1499" i="5"/>
  <c r="M1499" i="5"/>
  <c r="J1499" i="5"/>
  <c r="I1499" i="5"/>
  <c r="H1499" i="5"/>
  <c r="G1499" i="5"/>
  <c r="E1499" i="5"/>
  <c r="D1507" i="5"/>
  <c r="M1507" i="5"/>
  <c r="J1507" i="5"/>
  <c r="I1507" i="5"/>
  <c r="H1507" i="5"/>
  <c r="G1507" i="5"/>
  <c r="E1507" i="5"/>
  <c r="D1515" i="5"/>
  <c r="M1515" i="5"/>
  <c r="J1515" i="5"/>
  <c r="I1515" i="5"/>
  <c r="H1515" i="5"/>
  <c r="G1515" i="5"/>
  <c r="E1515" i="5"/>
  <c r="D1523" i="5"/>
  <c r="M1523" i="5"/>
  <c r="J1523" i="5"/>
  <c r="I1523" i="5"/>
  <c r="H1523" i="5"/>
  <c r="G1523" i="5"/>
  <c r="E1523" i="5"/>
  <c r="D1532" i="5"/>
  <c r="M1532" i="5"/>
  <c r="J1532" i="5"/>
  <c r="I1532" i="5"/>
  <c r="H1532" i="5"/>
  <c r="G1532" i="5"/>
  <c r="E1532" i="5"/>
  <c r="D1543" i="5"/>
  <c r="M1543" i="5"/>
  <c r="J1543" i="5"/>
  <c r="I1543" i="5"/>
  <c r="H1543" i="5"/>
  <c r="G1543" i="5"/>
  <c r="E1543" i="5"/>
  <c r="D1557" i="5"/>
  <c r="M1557" i="5"/>
  <c r="J1557" i="5"/>
  <c r="I1557" i="5"/>
  <c r="H1557" i="5"/>
  <c r="G1557" i="5"/>
  <c r="E1557" i="5"/>
  <c r="D1573" i="5"/>
  <c r="M1573" i="5"/>
  <c r="J1573" i="5"/>
  <c r="I1573" i="5"/>
  <c r="H1573" i="5"/>
  <c r="G1573" i="5"/>
  <c r="E1573" i="5"/>
  <c r="D1594" i="5"/>
  <c r="M1594" i="5"/>
  <c r="J1594" i="5"/>
  <c r="I1594" i="5"/>
  <c r="H1594" i="5"/>
  <c r="G1594" i="5"/>
  <c r="E1594" i="5"/>
  <c r="D1625" i="5"/>
  <c r="M1625" i="5"/>
  <c r="J1625" i="5"/>
  <c r="I1625" i="5"/>
  <c r="H1625" i="5"/>
  <c r="G1625" i="5"/>
  <c r="E1625" i="5"/>
  <c r="D1656" i="5"/>
  <c r="M1656" i="5"/>
  <c r="J1656" i="5"/>
  <c r="I1656" i="5"/>
  <c r="H1656" i="5"/>
  <c r="G1656" i="5"/>
  <c r="E1656" i="5"/>
  <c r="D1688" i="5"/>
  <c r="M1688" i="5"/>
  <c r="J1688" i="5"/>
  <c r="I1688" i="5"/>
  <c r="H1688" i="5"/>
  <c r="G1688" i="5"/>
  <c r="E1688" i="5"/>
  <c r="D1732" i="5"/>
  <c r="M1732" i="5"/>
  <c r="J1732" i="5"/>
  <c r="I1732" i="5"/>
  <c r="H1732" i="5"/>
  <c r="G1732" i="5"/>
  <c r="E1732" i="5"/>
  <c r="D1856" i="5"/>
  <c r="M1856" i="5"/>
  <c r="J1856" i="5"/>
  <c r="I1856" i="5"/>
  <c r="H1856" i="5"/>
  <c r="G1856" i="5"/>
  <c r="E1856" i="5"/>
  <c r="D1975" i="5"/>
  <c r="M1975" i="5"/>
  <c r="J1975" i="5"/>
  <c r="I1975" i="5"/>
  <c r="H1975" i="5"/>
  <c r="G1975" i="5"/>
  <c r="E1975" i="5"/>
  <c r="D1589" i="5"/>
  <c r="M1589" i="5"/>
  <c r="J1589" i="5"/>
  <c r="I1589" i="5"/>
  <c r="H1589" i="5"/>
  <c r="G1589" i="5"/>
  <c r="E1589" i="5"/>
  <c r="D1597" i="5"/>
  <c r="M1597" i="5"/>
  <c r="J1597" i="5"/>
  <c r="I1597" i="5"/>
  <c r="H1597" i="5"/>
  <c r="G1597" i="5"/>
  <c r="E1597" i="5"/>
  <c r="D1605" i="5"/>
  <c r="M1605" i="5"/>
  <c r="J1605" i="5"/>
  <c r="I1605" i="5"/>
  <c r="H1605" i="5"/>
  <c r="G1605" i="5"/>
  <c r="E1605" i="5"/>
  <c r="D1612" i="5"/>
  <c r="M1612" i="5"/>
  <c r="J1612" i="5"/>
  <c r="I1612" i="5"/>
  <c r="H1612" i="5"/>
  <c r="G1612" i="5"/>
  <c r="E1612" i="5"/>
  <c r="D1620" i="5"/>
  <c r="M1620" i="5"/>
  <c r="J1620" i="5"/>
  <c r="I1620" i="5"/>
  <c r="H1620" i="5"/>
  <c r="G1620" i="5"/>
  <c r="E1620" i="5"/>
  <c r="D1627" i="5"/>
  <c r="M1627" i="5"/>
  <c r="J1627" i="5"/>
  <c r="I1627" i="5"/>
  <c r="H1627" i="5"/>
  <c r="G1627" i="5"/>
  <c r="E1627" i="5"/>
  <c r="D1635" i="5"/>
  <c r="M1635" i="5"/>
  <c r="J1635" i="5"/>
  <c r="I1635" i="5"/>
  <c r="H1635" i="5"/>
  <c r="G1635" i="5"/>
  <c r="E1635" i="5"/>
  <c r="D1643" i="5"/>
  <c r="M1643" i="5"/>
  <c r="J1643" i="5"/>
  <c r="I1643" i="5"/>
  <c r="H1643" i="5"/>
  <c r="G1643" i="5"/>
  <c r="E1643" i="5"/>
  <c r="D1651" i="5"/>
  <c r="M1651" i="5"/>
  <c r="J1651" i="5"/>
  <c r="I1651" i="5"/>
  <c r="H1651" i="5"/>
  <c r="G1651" i="5"/>
  <c r="E1651" i="5"/>
  <c r="D1659" i="5"/>
  <c r="M1659" i="5"/>
  <c r="J1659" i="5"/>
  <c r="I1659" i="5"/>
  <c r="H1659" i="5"/>
  <c r="G1659" i="5"/>
  <c r="E1659" i="5"/>
  <c r="D1667" i="5"/>
  <c r="M1667" i="5"/>
  <c r="J1667" i="5"/>
  <c r="I1667" i="5"/>
  <c r="H1667" i="5"/>
  <c r="G1667" i="5"/>
  <c r="E1667" i="5"/>
  <c r="D1682" i="5"/>
  <c r="M1682" i="5"/>
  <c r="J1682" i="5"/>
  <c r="I1682" i="5"/>
  <c r="H1682" i="5"/>
  <c r="G1682" i="5"/>
  <c r="E1682" i="5"/>
  <c r="D1691" i="5"/>
  <c r="M1691" i="5"/>
  <c r="J1691" i="5"/>
  <c r="I1691" i="5"/>
  <c r="H1691" i="5"/>
  <c r="G1691" i="5"/>
  <c r="E1691" i="5"/>
  <c r="D1702" i="5"/>
  <c r="M1702" i="5"/>
  <c r="J1702" i="5"/>
  <c r="I1702" i="5"/>
  <c r="H1702" i="5"/>
  <c r="G1702" i="5"/>
  <c r="E1702" i="5"/>
  <c r="D1713" i="5"/>
  <c r="M1713" i="5"/>
  <c r="J1713" i="5"/>
  <c r="I1713" i="5"/>
  <c r="H1713" i="5"/>
  <c r="G1713" i="5"/>
  <c r="E1713" i="5"/>
  <c r="D1722" i="5"/>
  <c r="M1722" i="5"/>
  <c r="J1722" i="5"/>
  <c r="I1722" i="5"/>
  <c r="H1722" i="5"/>
  <c r="G1722" i="5"/>
  <c r="E1722" i="5"/>
  <c r="D1740" i="5"/>
  <c r="M1740" i="5"/>
  <c r="J1740" i="5"/>
  <c r="I1740" i="5"/>
  <c r="H1740" i="5"/>
  <c r="G1740" i="5"/>
  <c r="E1740" i="5"/>
  <c r="D1770" i="5"/>
  <c r="M1770" i="5"/>
  <c r="J1770" i="5"/>
  <c r="I1770" i="5"/>
  <c r="H1770" i="5"/>
  <c r="G1770" i="5"/>
  <c r="E1770" i="5"/>
  <c r="D1801" i="5"/>
  <c r="M1801" i="5"/>
  <c r="J1801" i="5"/>
  <c r="I1801" i="5"/>
  <c r="H1801" i="5"/>
  <c r="G1801" i="5"/>
  <c r="E1801" i="5"/>
  <c r="D1832" i="5"/>
  <c r="M1832" i="5"/>
  <c r="J1832" i="5"/>
  <c r="I1832" i="5"/>
  <c r="H1832" i="5"/>
  <c r="G1832" i="5"/>
  <c r="E1832" i="5"/>
  <c r="D1863" i="5"/>
  <c r="M1863" i="5"/>
  <c r="J1863" i="5"/>
  <c r="I1863" i="5"/>
  <c r="H1863" i="5"/>
  <c r="G1863" i="5"/>
  <c r="E1863" i="5"/>
  <c r="D1892" i="5"/>
  <c r="M1892" i="5"/>
  <c r="J1892" i="5"/>
  <c r="I1892" i="5"/>
  <c r="H1892" i="5"/>
  <c r="G1892" i="5"/>
  <c r="E1892" i="5"/>
  <c r="D1921" i="5"/>
  <c r="M1921" i="5"/>
  <c r="J1921" i="5"/>
  <c r="I1921" i="5"/>
  <c r="H1921" i="5"/>
  <c r="G1921" i="5"/>
  <c r="E1921" i="5"/>
  <c r="D1951" i="5"/>
  <c r="M1951" i="5"/>
  <c r="J1951" i="5"/>
  <c r="I1951" i="5"/>
  <c r="H1951" i="5"/>
  <c r="G1951" i="5"/>
  <c r="E1951" i="5"/>
  <c r="D1983" i="5"/>
  <c r="M1983" i="5"/>
  <c r="J1983" i="5"/>
  <c r="I1983" i="5"/>
  <c r="H1983" i="5"/>
  <c r="G1983" i="5"/>
  <c r="E1983" i="5"/>
  <c r="D1014" i="5"/>
  <c r="M1014" i="5"/>
  <c r="J1014" i="5"/>
  <c r="I1014" i="5"/>
  <c r="H1014" i="5"/>
  <c r="G1014" i="5"/>
  <c r="E1014" i="5"/>
  <c r="D1018" i="5"/>
  <c r="M1018" i="5"/>
  <c r="J1018" i="5"/>
  <c r="I1018" i="5"/>
  <c r="H1018" i="5"/>
  <c r="G1018" i="5"/>
  <c r="E1018" i="5"/>
  <c r="D1022" i="5"/>
  <c r="M1022" i="5"/>
  <c r="J1022" i="5"/>
  <c r="I1022" i="5"/>
  <c r="H1022" i="5"/>
  <c r="G1022" i="5"/>
  <c r="E1022" i="5"/>
  <c r="D1026" i="5"/>
  <c r="M1026" i="5"/>
  <c r="J1026" i="5"/>
  <c r="I1026" i="5"/>
  <c r="H1026" i="5"/>
  <c r="G1026" i="5"/>
  <c r="E1026" i="5"/>
  <c r="D1030" i="5"/>
  <c r="M1030" i="5"/>
  <c r="J1030" i="5"/>
  <c r="I1030" i="5"/>
  <c r="H1030" i="5"/>
  <c r="G1030" i="5"/>
  <c r="E1030" i="5"/>
  <c r="D1034" i="5"/>
  <c r="M1034" i="5"/>
  <c r="J1034" i="5"/>
  <c r="I1034" i="5"/>
  <c r="H1034" i="5"/>
  <c r="G1034" i="5"/>
  <c r="E1034" i="5"/>
  <c r="D1037" i="5"/>
  <c r="M1037" i="5"/>
  <c r="J1037" i="5"/>
  <c r="I1037" i="5"/>
  <c r="H1037" i="5"/>
  <c r="G1037" i="5"/>
  <c r="E1037" i="5"/>
  <c r="D1041" i="5"/>
  <c r="M1041" i="5"/>
  <c r="J1041" i="5"/>
  <c r="I1041" i="5"/>
  <c r="H1041" i="5"/>
  <c r="G1041" i="5"/>
  <c r="E1041" i="5"/>
  <c r="D1044" i="5"/>
  <c r="M1044" i="5"/>
  <c r="J1044" i="5"/>
  <c r="I1044" i="5"/>
  <c r="H1044" i="5"/>
  <c r="G1044" i="5"/>
  <c r="E1044" i="5"/>
  <c r="D1048" i="5"/>
  <c r="M1048" i="5"/>
  <c r="J1048" i="5"/>
  <c r="I1048" i="5"/>
  <c r="H1048" i="5"/>
  <c r="G1048" i="5"/>
  <c r="E1048" i="5"/>
  <c r="D1052" i="5"/>
  <c r="M1052" i="5"/>
  <c r="J1052" i="5"/>
  <c r="I1052" i="5"/>
  <c r="H1052" i="5"/>
  <c r="G1052" i="5"/>
  <c r="E1052" i="5"/>
  <c r="D1056" i="5"/>
  <c r="M1056" i="5"/>
  <c r="J1056" i="5"/>
  <c r="I1056" i="5"/>
  <c r="H1056" i="5"/>
  <c r="G1056" i="5"/>
  <c r="E1056" i="5"/>
  <c r="D1060" i="5"/>
  <c r="M1060" i="5"/>
  <c r="J1060" i="5"/>
  <c r="I1060" i="5"/>
  <c r="H1060" i="5"/>
  <c r="G1060" i="5"/>
  <c r="E1060" i="5"/>
  <c r="D1064" i="5"/>
  <c r="M1064" i="5"/>
  <c r="J1064" i="5"/>
  <c r="I1064" i="5"/>
  <c r="H1064" i="5"/>
  <c r="G1064" i="5"/>
  <c r="E1064" i="5"/>
  <c r="D1071" i="5"/>
  <c r="M1071" i="5"/>
  <c r="J1071" i="5"/>
  <c r="I1071" i="5"/>
  <c r="H1071" i="5"/>
  <c r="G1071" i="5"/>
  <c r="E1071" i="5"/>
  <c r="D1075" i="5"/>
  <c r="M1075" i="5"/>
  <c r="J1075" i="5"/>
  <c r="I1075" i="5"/>
  <c r="H1075" i="5"/>
  <c r="G1075" i="5"/>
  <c r="E1075" i="5"/>
  <c r="D1078" i="5"/>
  <c r="M1078" i="5"/>
  <c r="J1078" i="5"/>
  <c r="I1078" i="5"/>
  <c r="H1078" i="5"/>
  <c r="G1078" i="5"/>
  <c r="E1078" i="5"/>
  <c r="D1082" i="5"/>
  <c r="M1082" i="5"/>
  <c r="J1082" i="5"/>
  <c r="I1082" i="5"/>
  <c r="H1082" i="5"/>
  <c r="G1082" i="5"/>
  <c r="E1082" i="5"/>
  <c r="D1086" i="5"/>
  <c r="M1086" i="5"/>
  <c r="J1086" i="5"/>
  <c r="I1086" i="5"/>
  <c r="H1086" i="5"/>
  <c r="G1086" i="5"/>
  <c r="E1086" i="5"/>
  <c r="D1090" i="5"/>
  <c r="M1090" i="5"/>
  <c r="J1090" i="5"/>
  <c r="I1090" i="5"/>
  <c r="H1090" i="5"/>
  <c r="G1090" i="5"/>
  <c r="E1090" i="5"/>
  <c r="D1094" i="5"/>
  <c r="M1094" i="5"/>
  <c r="J1094" i="5"/>
  <c r="I1094" i="5"/>
  <c r="H1094" i="5"/>
  <c r="G1094" i="5"/>
  <c r="E1094" i="5"/>
  <c r="D1098" i="5"/>
  <c r="M1098" i="5"/>
  <c r="J1098" i="5"/>
  <c r="I1098" i="5"/>
  <c r="H1098" i="5"/>
  <c r="G1098" i="5"/>
  <c r="E1098" i="5"/>
  <c r="D1101" i="5"/>
  <c r="M1101" i="5"/>
  <c r="J1101" i="5"/>
  <c r="I1101" i="5"/>
  <c r="H1101" i="5"/>
  <c r="G1101" i="5"/>
  <c r="E1101" i="5"/>
  <c r="D1105" i="5"/>
  <c r="M1105" i="5"/>
  <c r="J1105" i="5"/>
  <c r="I1105" i="5"/>
  <c r="H1105" i="5"/>
  <c r="G1105" i="5"/>
  <c r="E1105" i="5"/>
  <c r="D1108" i="5"/>
  <c r="M1108" i="5"/>
  <c r="J1108" i="5"/>
  <c r="I1108" i="5"/>
  <c r="H1108" i="5"/>
  <c r="G1108" i="5"/>
  <c r="E1108" i="5"/>
  <c r="D1112" i="5"/>
  <c r="M1112" i="5"/>
  <c r="J1112" i="5"/>
  <c r="I1112" i="5"/>
  <c r="H1112" i="5"/>
  <c r="G1112" i="5"/>
  <c r="E1112" i="5"/>
  <c r="D1116" i="5"/>
  <c r="M1116" i="5"/>
  <c r="J1116" i="5"/>
  <c r="I1116" i="5"/>
  <c r="H1116" i="5"/>
  <c r="G1116" i="5"/>
  <c r="E1116" i="5"/>
  <c r="D1120" i="5"/>
  <c r="M1120" i="5"/>
  <c r="J1120" i="5"/>
  <c r="I1120" i="5"/>
  <c r="H1120" i="5"/>
  <c r="G1120" i="5"/>
  <c r="E1120" i="5"/>
  <c r="D1124" i="5"/>
  <c r="M1124" i="5"/>
  <c r="J1124" i="5"/>
  <c r="I1124" i="5"/>
  <c r="H1124" i="5"/>
  <c r="G1124" i="5"/>
  <c r="E1124" i="5"/>
  <c r="D1128" i="5"/>
  <c r="M1128" i="5"/>
  <c r="J1128" i="5"/>
  <c r="I1128" i="5"/>
  <c r="H1128" i="5"/>
  <c r="G1128" i="5"/>
  <c r="E1128" i="5"/>
  <c r="D1135" i="5"/>
  <c r="M1135" i="5"/>
  <c r="J1135" i="5"/>
  <c r="I1135" i="5"/>
  <c r="H1135" i="5"/>
  <c r="G1135" i="5"/>
  <c r="E1135" i="5"/>
  <c r="D1139" i="5"/>
  <c r="M1139" i="5"/>
  <c r="J1139" i="5"/>
  <c r="I1139" i="5"/>
  <c r="H1139" i="5"/>
  <c r="G1139" i="5"/>
  <c r="E1139" i="5"/>
  <c r="D1142" i="5"/>
  <c r="M1142" i="5"/>
  <c r="J1142" i="5"/>
  <c r="I1142" i="5"/>
  <c r="H1142" i="5"/>
  <c r="G1142" i="5"/>
  <c r="E1142" i="5"/>
  <c r="D1146" i="5"/>
  <c r="M1146" i="5"/>
  <c r="J1146" i="5"/>
  <c r="I1146" i="5"/>
  <c r="H1146" i="5"/>
  <c r="G1146" i="5"/>
  <c r="E1146" i="5"/>
  <c r="D1150" i="5"/>
  <c r="M1150" i="5"/>
  <c r="J1150" i="5"/>
  <c r="I1150" i="5"/>
  <c r="H1150" i="5"/>
  <c r="G1150" i="5"/>
  <c r="E1150" i="5"/>
  <c r="D1154" i="5"/>
  <c r="M1154" i="5"/>
  <c r="J1154" i="5"/>
  <c r="I1154" i="5"/>
  <c r="H1154" i="5"/>
  <c r="G1154" i="5"/>
  <c r="E1154" i="5"/>
  <c r="D1158" i="5"/>
  <c r="M1158" i="5"/>
  <c r="J1158" i="5"/>
  <c r="I1158" i="5"/>
  <c r="H1158" i="5"/>
  <c r="G1158" i="5"/>
  <c r="E1158" i="5"/>
  <c r="D1162" i="5"/>
  <c r="M1162" i="5"/>
  <c r="J1162" i="5"/>
  <c r="I1162" i="5"/>
  <c r="H1162" i="5"/>
  <c r="G1162" i="5"/>
  <c r="E1162" i="5"/>
  <c r="D1165" i="5"/>
  <c r="M1165" i="5"/>
  <c r="J1165" i="5"/>
  <c r="I1165" i="5"/>
  <c r="H1165" i="5"/>
  <c r="G1165" i="5"/>
  <c r="E1165" i="5"/>
  <c r="D1169" i="5"/>
  <c r="M1169" i="5"/>
  <c r="J1169" i="5"/>
  <c r="I1169" i="5"/>
  <c r="H1169" i="5"/>
  <c r="G1169" i="5"/>
  <c r="E1169" i="5"/>
  <c r="D1172" i="5"/>
  <c r="M1172" i="5"/>
  <c r="J1172" i="5"/>
  <c r="I1172" i="5"/>
  <c r="H1172" i="5"/>
  <c r="G1172" i="5"/>
  <c r="E1172" i="5"/>
  <c r="D1176" i="5"/>
  <c r="M1176" i="5"/>
  <c r="J1176" i="5"/>
  <c r="I1176" i="5"/>
  <c r="H1176" i="5"/>
  <c r="G1176" i="5"/>
  <c r="E1176" i="5"/>
  <c r="D1180" i="5"/>
  <c r="M1180" i="5"/>
  <c r="J1180" i="5"/>
  <c r="I1180" i="5"/>
  <c r="H1180" i="5"/>
  <c r="G1180" i="5"/>
  <c r="E1180" i="5"/>
  <c r="D1184" i="5"/>
  <c r="M1184" i="5"/>
  <c r="J1184" i="5"/>
  <c r="I1184" i="5"/>
  <c r="H1184" i="5"/>
  <c r="G1184" i="5"/>
  <c r="E1184" i="5"/>
  <c r="D1188" i="5"/>
  <c r="M1188" i="5"/>
  <c r="J1188" i="5"/>
  <c r="I1188" i="5"/>
  <c r="H1188" i="5"/>
  <c r="G1188" i="5"/>
  <c r="E1188" i="5"/>
  <c r="D1192" i="5"/>
  <c r="M1192" i="5"/>
  <c r="J1192" i="5"/>
  <c r="I1192" i="5"/>
  <c r="H1192" i="5"/>
  <c r="G1192" i="5"/>
  <c r="E1192" i="5"/>
  <c r="D1199" i="5"/>
  <c r="M1199" i="5"/>
  <c r="J1199" i="5"/>
  <c r="I1199" i="5"/>
  <c r="H1199" i="5"/>
  <c r="G1199" i="5"/>
  <c r="E1199" i="5"/>
  <c r="D1203" i="5"/>
  <c r="M1203" i="5"/>
  <c r="J1203" i="5"/>
  <c r="I1203" i="5"/>
  <c r="H1203" i="5"/>
  <c r="G1203" i="5"/>
  <c r="E1203" i="5"/>
  <c r="D1206" i="5"/>
  <c r="M1206" i="5"/>
  <c r="J1206" i="5"/>
  <c r="I1206" i="5"/>
  <c r="H1206" i="5"/>
  <c r="G1206" i="5"/>
  <c r="E1206" i="5"/>
  <c r="D1210" i="5"/>
  <c r="M1210" i="5"/>
  <c r="J1210" i="5"/>
  <c r="I1210" i="5"/>
  <c r="H1210" i="5"/>
  <c r="G1210" i="5"/>
  <c r="E1210" i="5"/>
  <c r="D1214" i="5"/>
  <c r="M1214" i="5"/>
  <c r="J1214" i="5"/>
  <c r="I1214" i="5"/>
  <c r="H1214" i="5"/>
  <c r="G1214" i="5"/>
  <c r="E1214" i="5"/>
  <c r="D1218" i="5"/>
  <c r="M1218" i="5"/>
  <c r="J1218" i="5"/>
  <c r="I1218" i="5"/>
  <c r="H1218" i="5"/>
  <c r="G1218" i="5"/>
  <c r="E1218" i="5"/>
  <c r="D1222" i="5"/>
  <c r="M1222" i="5"/>
  <c r="J1222" i="5"/>
  <c r="I1222" i="5"/>
  <c r="H1222" i="5"/>
  <c r="G1222" i="5"/>
  <c r="E1222" i="5"/>
  <c r="D1226" i="5"/>
  <c r="M1226" i="5"/>
  <c r="J1226" i="5"/>
  <c r="I1226" i="5"/>
  <c r="H1226" i="5"/>
  <c r="G1226" i="5"/>
  <c r="E1226" i="5"/>
  <c r="D1229" i="5"/>
  <c r="M1229" i="5"/>
  <c r="J1229" i="5"/>
  <c r="I1229" i="5"/>
  <c r="H1229" i="5"/>
  <c r="G1229" i="5"/>
  <c r="E1229" i="5"/>
  <c r="D1233" i="5"/>
  <c r="M1233" i="5"/>
  <c r="J1233" i="5"/>
  <c r="I1233" i="5"/>
  <c r="H1233" i="5"/>
  <c r="G1233" i="5"/>
  <c r="E1233" i="5"/>
  <c r="D1236" i="5"/>
  <c r="M1236" i="5"/>
  <c r="J1236" i="5"/>
  <c r="I1236" i="5"/>
  <c r="H1236" i="5"/>
  <c r="G1236" i="5"/>
  <c r="E1236" i="5"/>
  <c r="D1240" i="5"/>
  <c r="M1240" i="5"/>
  <c r="J1240" i="5"/>
  <c r="I1240" i="5"/>
  <c r="H1240" i="5"/>
  <c r="G1240" i="5"/>
  <c r="E1240" i="5"/>
  <c r="D1244" i="5"/>
  <c r="M1244" i="5"/>
  <c r="J1244" i="5"/>
  <c r="I1244" i="5"/>
  <c r="H1244" i="5"/>
  <c r="G1244" i="5"/>
  <c r="E1244" i="5"/>
  <c r="D1248" i="5"/>
  <c r="M1248" i="5"/>
  <c r="J1248" i="5"/>
  <c r="I1248" i="5"/>
  <c r="H1248" i="5"/>
  <c r="G1248" i="5"/>
  <c r="E1248" i="5"/>
  <c r="D1252" i="5"/>
  <c r="M1252" i="5"/>
  <c r="J1252" i="5"/>
  <c r="I1252" i="5"/>
  <c r="H1252" i="5"/>
  <c r="G1252" i="5"/>
  <c r="E1252" i="5"/>
  <c r="D1256" i="5"/>
  <c r="M1256" i="5"/>
  <c r="J1256" i="5"/>
  <c r="I1256" i="5"/>
  <c r="H1256" i="5"/>
  <c r="G1256" i="5"/>
  <c r="E1256" i="5"/>
  <c r="D1263" i="5"/>
  <c r="M1263" i="5"/>
  <c r="J1263" i="5"/>
  <c r="I1263" i="5"/>
  <c r="H1263" i="5"/>
  <c r="G1263" i="5"/>
  <c r="E1263" i="5"/>
  <c r="D1267" i="5"/>
  <c r="M1267" i="5"/>
  <c r="J1267" i="5"/>
  <c r="I1267" i="5"/>
  <c r="H1267" i="5"/>
  <c r="G1267" i="5"/>
  <c r="E1267" i="5"/>
  <c r="D1270" i="5"/>
  <c r="M1270" i="5"/>
  <c r="J1270" i="5"/>
  <c r="I1270" i="5"/>
  <c r="H1270" i="5"/>
  <c r="G1270" i="5"/>
  <c r="E1270" i="5"/>
  <c r="D1274" i="5"/>
  <c r="M1274" i="5"/>
  <c r="J1274" i="5"/>
  <c r="I1274" i="5"/>
  <c r="H1274" i="5"/>
  <c r="G1274" i="5"/>
  <c r="E1274" i="5"/>
  <c r="D1278" i="5"/>
  <c r="M1278" i="5"/>
  <c r="J1278" i="5"/>
  <c r="I1278" i="5"/>
  <c r="H1278" i="5"/>
  <c r="G1278" i="5"/>
  <c r="E1278" i="5"/>
  <c r="D1282" i="5"/>
  <c r="M1282" i="5"/>
  <c r="J1282" i="5"/>
  <c r="I1282" i="5"/>
  <c r="H1282" i="5"/>
  <c r="G1282" i="5"/>
  <c r="E1282" i="5"/>
  <c r="D1286" i="5"/>
  <c r="M1286" i="5"/>
  <c r="J1286" i="5"/>
  <c r="I1286" i="5"/>
  <c r="H1286" i="5"/>
  <c r="G1286" i="5"/>
  <c r="E1286" i="5"/>
  <c r="D1290" i="5"/>
  <c r="M1290" i="5"/>
  <c r="J1290" i="5"/>
  <c r="I1290" i="5"/>
  <c r="H1290" i="5"/>
  <c r="G1290" i="5"/>
  <c r="E1290" i="5"/>
  <c r="D1294" i="5"/>
  <c r="M1294" i="5"/>
  <c r="J1294" i="5"/>
  <c r="I1294" i="5"/>
  <c r="H1294" i="5"/>
  <c r="G1294" i="5"/>
  <c r="E1294" i="5"/>
  <c r="D1298" i="5"/>
  <c r="M1298" i="5"/>
  <c r="J1298" i="5"/>
  <c r="I1298" i="5"/>
  <c r="H1298" i="5"/>
  <c r="G1298" i="5"/>
  <c r="E1298" i="5"/>
  <c r="D1301" i="5"/>
  <c r="M1301" i="5"/>
  <c r="J1301" i="5"/>
  <c r="I1301" i="5"/>
  <c r="H1301" i="5"/>
  <c r="G1301" i="5"/>
  <c r="E1301" i="5"/>
  <c r="D1305" i="5"/>
  <c r="M1305" i="5"/>
  <c r="J1305" i="5"/>
  <c r="I1305" i="5"/>
  <c r="H1305" i="5"/>
  <c r="G1305" i="5"/>
  <c r="E1305" i="5"/>
  <c r="D1308" i="5"/>
  <c r="M1308" i="5"/>
  <c r="J1308" i="5"/>
  <c r="I1308" i="5"/>
  <c r="H1308" i="5"/>
  <c r="G1308" i="5"/>
  <c r="E1308" i="5"/>
  <c r="D1312" i="5"/>
  <c r="M1312" i="5"/>
  <c r="J1312" i="5"/>
  <c r="I1312" i="5"/>
  <c r="H1312" i="5"/>
  <c r="G1312" i="5"/>
  <c r="E1312" i="5"/>
  <c r="D1316" i="5"/>
  <c r="M1316" i="5"/>
  <c r="J1316" i="5"/>
  <c r="I1316" i="5"/>
  <c r="H1316" i="5"/>
  <c r="G1316" i="5"/>
  <c r="E1316" i="5"/>
  <c r="D1320" i="5"/>
  <c r="M1320" i="5"/>
  <c r="J1320" i="5"/>
  <c r="I1320" i="5"/>
  <c r="H1320" i="5"/>
  <c r="G1320" i="5"/>
  <c r="E1320" i="5"/>
  <c r="D1324" i="5"/>
  <c r="M1324" i="5"/>
  <c r="J1324" i="5"/>
  <c r="I1324" i="5"/>
  <c r="H1324" i="5"/>
  <c r="G1324" i="5"/>
  <c r="E1324" i="5"/>
  <c r="D1328" i="5"/>
  <c r="M1328" i="5"/>
  <c r="J1328" i="5"/>
  <c r="I1328" i="5"/>
  <c r="H1328" i="5"/>
  <c r="G1328" i="5"/>
  <c r="E1328" i="5"/>
  <c r="D1335" i="5"/>
  <c r="M1335" i="5"/>
  <c r="J1335" i="5"/>
  <c r="I1335" i="5"/>
  <c r="H1335" i="5"/>
  <c r="G1335" i="5"/>
  <c r="E1335" i="5"/>
  <c r="D1339" i="5"/>
  <c r="M1339" i="5"/>
  <c r="J1339" i="5"/>
  <c r="I1339" i="5"/>
  <c r="H1339" i="5"/>
  <c r="G1339" i="5"/>
  <c r="E1339" i="5"/>
  <c r="D1342" i="5"/>
  <c r="M1342" i="5"/>
  <c r="J1342" i="5"/>
  <c r="I1342" i="5"/>
  <c r="H1342" i="5"/>
  <c r="G1342" i="5"/>
  <c r="E1342" i="5"/>
  <c r="D1346" i="5"/>
  <c r="M1346" i="5"/>
  <c r="J1346" i="5"/>
  <c r="I1346" i="5"/>
  <c r="H1346" i="5"/>
  <c r="G1346" i="5"/>
  <c r="E1346" i="5"/>
  <c r="D1350" i="5"/>
  <c r="M1350" i="5"/>
  <c r="J1350" i="5"/>
  <c r="I1350" i="5"/>
  <c r="H1350" i="5"/>
  <c r="G1350" i="5"/>
  <c r="E1350" i="5"/>
  <c r="D1354" i="5"/>
  <c r="M1354" i="5"/>
  <c r="J1354" i="5"/>
  <c r="I1354" i="5"/>
  <c r="H1354" i="5"/>
  <c r="G1354" i="5"/>
  <c r="E1354" i="5"/>
  <c r="D1358" i="5"/>
  <c r="M1358" i="5"/>
  <c r="J1358" i="5"/>
  <c r="I1358" i="5"/>
  <c r="H1358" i="5"/>
  <c r="G1358" i="5"/>
  <c r="E1358" i="5"/>
  <c r="D1362" i="5"/>
  <c r="M1362" i="5"/>
  <c r="J1362" i="5"/>
  <c r="I1362" i="5"/>
  <c r="H1362" i="5"/>
  <c r="G1362" i="5"/>
  <c r="E1362" i="5"/>
  <c r="D1365" i="5"/>
  <c r="M1365" i="5"/>
  <c r="J1365" i="5"/>
  <c r="I1365" i="5"/>
  <c r="H1365" i="5"/>
  <c r="G1365" i="5"/>
  <c r="E1365" i="5"/>
  <c r="D1369" i="5"/>
  <c r="M1369" i="5"/>
  <c r="J1369" i="5"/>
  <c r="I1369" i="5"/>
  <c r="H1369" i="5"/>
  <c r="G1369" i="5"/>
  <c r="E1369" i="5"/>
  <c r="D1372" i="5"/>
  <c r="M1372" i="5"/>
  <c r="J1372" i="5"/>
  <c r="I1372" i="5"/>
  <c r="H1372" i="5"/>
  <c r="G1372" i="5"/>
  <c r="E1372" i="5"/>
  <c r="D1376" i="5"/>
  <c r="M1376" i="5"/>
  <c r="J1376" i="5"/>
  <c r="I1376" i="5"/>
  <c r="H1376" i="5"/>
  <c r="G1376" i="5"/>
  <c r="E1376" i="5"/>
  <c r="D1380" i="5"/>
  <c r="M1380" i="5"/>
  <c r="J1380" i="5"/>
  <c r="I1380" i="5"/>
  <c r="H1380" i="5"/>
  <c r="G1380" i="5"/>
  <c r="E1380" i="5"/>
  <c r="D1384" i="5"/>
  <c r="M1384" i="5"/>
  <c r="J1384" i="5"/>
  <c r="I1384" i="5"/>
  <c r="H1384" i="5"/>
  <c r="G1384" i="5"/>
  <c r="E1384" i="5"/>
  <c r="D1388" i="5"/>
  <c r="M1388" i="5"/>
  <c r="J1388" i="5"/>
  <c r="I1388" i="5"/>
  <c r="H1388" i="5"/>
  <c r="G1388" i="5"/>
  <c r="E1388" i="5"/>
  <c r="D1392" i="5"/>
  <c r="M1392" i="5"/>
  <c r="J1392" i="5"/>
  <c r="I1392" i="5"/>
  <c r="H1392" i="5"/>
  <c r="G1392" i="5"/>
  <c r="E1392" i="5"/>
  <c r="D1396" i="5"/>
  <c r="M1396" i="5"/>
  <c r="J1396" i="5"/>
  <c r="I1396" i="5"/>
  <c r="H1396" i="5"/>
  <c r="G1396" i="5"/>
  <c r="E1396" i="5"/>
  <c r="D1400" i="5"/>
  <c r="M1400" i="5"/>
  <c r="J1400" i="5"/>
  <c r="I1400" i="5"/>
  <c r="H1400" i="5"/>
  <c r="G1400" i="5"/>
  <c r="E1400" i="5"/>
  <c r="D1403" i="5"/>
  <c r="M1403" i="5"/>
  <c r="J1403" i="5"/>
  <c r="I1403" i="5"/>
  <c r="H1403" i="5"/>
  <c r="G1403" i="5"/>
  <c r="E1403" i="5"/>
  <c r="D1407" i="5"/>
  <c r="M1407" i="5"/>
  <c r="J1407" i="5"/>
  <c r="I1407" i="5"/>
  <c r="H1407" i="5"/>
  <c r="G1407" i="5"/>
  <c r="E1407" i="5"/>
  <c r="D1411" i="5"/>
  <c r="M1411" i="5"/>
  <c r="J1411" i="5"/>
  <c r="I1411" i="5"/>
  <c r="H1411" i="5"/>
  <c r="G1411" i="5"/>
  <c r="E1411" i="5"/>
  <c r="D1415" i="5"/>
  <c r="M1415" i="5"/>
  <c r="J1415" i="5"/>
  <c r="I1415" i="5"/>
  <c r="H1415" i="5"/>
  <c r="G1415" i="5"/>
  <c r="E1415" i="5"/>
  <c r="D1422" i="5"/>
  <c r="M1422" i="5"/>
  <c r="J1422" i="5"/>
  <c r="I1422" i="5"/>
  <c r="H1422" i="5"/>
  <c r="G1422" i="5"/>
  <c r="E1422" i="5"/>
  <c r="D1426" i="5"/>
  <c r="M1426" i="5"/>
  <c r="J1426" i="5"/>
  <c r="I1426" i="5"/>
  <c r="H1426" i="5"/>
  <c r="G1426" i="5"/>
  <c r="E1426" i="5"/>
  <c r="D1430" i="5"/>
  <c r="M1430" i="5"/>
  <c r="J1430" i="5"/>
  <c r="I1430" i="5"/>
  <c r="H1430" i="5"/>
  <c r="G1430" i="5"/>
  <c r="E1430" i="5"/>
  <c r="D1434" i="5"/>
  <c r="M1434" i="5"/>
  <c r="J1434" i="5"/>
  <c r="I1434" i="5"/>
  <c r="H1434" i="5"/>
  <c r="G1434" i="5"/>
  <c r="E1434" i="5"/>
  <c r="D1438" i="5"/>
  <c r="M1438" i="5"/>
  <c r="J1438" i="5"/>
  <c r="I1438" i="5"/>
  <c r="H1438" i="5"/>
  <c r="G1438" i="5"/>
  <c r="E1438" i="5"/>
  <c r="D1442" i="5"/>
  <c r="M1442" i="5"/>
  <c r="J1442" i="5"/>
  <c r="I1442" i="5"/>
  <c r="H1442" i="5"/>
  <c r="G1442" i="5"/>
  <c r="E1442" i="5"/>
  <c r="D1446" i="5"/>
  <c r="M1446" i="5"/>
  <c r="J1446" i="5"/>
  <c r="I1446" i="5"/>
  <c r="H1446" i="5"/>
  <c r="G1446" i="5"/>
  <c r="E1446" i="5"/>
  <c r="D1450" i="5"/>
  <c r="M1450" i="5"/>
  <c r="J1450" i="5"/>
  <c r="I1450" i="5"/>
  <c r="H1450" i="5"/>
  <c r="G1450" i="5"/>
  <c r="E1450" i="5"/>
  <c r="D1454" i="5"/>
  <c r="M1454" i="5"/>
  <c r="J1454" i="5"/>
  <c r="I1454" i="5"/>
  <c r="H1454" i="5"/>
  <c r="G1454" i="5"/>
  <c r="E1454" i="5"/>
  <c r="D1458" i="5"/>
  <c r="M1458" i="5"/>
  <c r="J1458" i="5"/>
  <c r="I1458" i="5"/>
  <c r="H1458" i="5"/>
  <c r="G1458" i="5"/>
  <c r="E1458" i="5"/>
  <c r="D1462" i="5"/>
  <c r="M1462" i="5"/>
  <c r="J1462" i="5"/>
  <c r="I1462" i="5"/>
  <c r="H1462" i="5"/>
  <c r="G1462" i="5"/>
  <c r="E1462" i="5"/>
  <c r="D1466" i="5"/>
  <c r="M1466" i="5"/>
  <c r="J1466" i="5"/>
  <c r="I1466" i="5"/>
  <c r="H1466" i="5"/>
  <c r="G1466" i="5"/>
  <c r="E1466" i="5"/>
  <c r="D1469" i="5"/>
  <c r="M1469" i="5"/>
  <c r="J1469" i="5"/>
  <c r="I1469" i="5"/>
  <c r="H1469" i="5"/>
  <c r="G1469" i="5"/>
  <c r="E1469" i="5"/>
  <c r="D1473" i="5"/>
  <c r="M1473" i="5"/>
  <c r="J1473" i="5"/>
  <c r="I1473" i="5"/>
  <c r="H1473" i="5"/>
  <c r="G1473" i="5"/>
  <c r="E1473" i="5"/>
  <c r="D1477" i="5"/>
  <c r="M1477" i="5"/>
  <c r="J1477" i="5"/>
  <c r="I1477" i="5"/>
  <c r="H1477" i="5"/>
  <c r="G1477" i="5"/>
  <c r="E1477" i="5"/>
  <c r="D1481" i="5"/>
  <c r="M1481" i="5"/>
  <c r="J1481" i="5"/>
  <c r="I1481" i="5"/>
  <c r="H1481" i="5"/>
  <c r="G1481" i="5"/>
  <c r="E1481" i="5"/>
  <c r="D1484" i="5"/>
  <c r="M1484" i="5"/>
  <c r="J1484" i="5"/>
  <c r="I1484" i="5"/>
  <c r="H1484" i="5"/>
  <c r="G1484" i="5"/>
  <c r="E1484" i="5"/>
  <c r="D1488" i="5"/>
  <c r="M1488" i="5"/>
  <c r="J1488" i="5"/>
  <c r="I1488" i="5"/>
  <c r="H1488" i="5"/>
  <c r="G1488" i="5"/>
  <c r="E1488" i="5"/>
  <c r="D1492" i="5"/>
  <c r="M1492" i="5"/>
  <c r="J1492" i="5"/>
  <c r="I1492" i="5"/>
  <c r="H1492" i="5"/>
  <c r="G1492" i="5"/>
  <c r="E1492" i="5"/>
  <c r="D1496" i="5"/>
  <c r="M1496" i="5"/>
  <c r="J1496" i="5"/>
  <c r="I1496" i="5"/>
  <c r="H1496" i="5"/>
  <c r="G1496" i="5"/>
  <c r="E1496" i="5"/>
  <c r="D1500" i="5"/>
  <c r="M1500" i="5"/>
  <c r="J1500" i="5"/>
  <c r="I1500" i="5"/>
  <c r="H1500" i="5"/>
  <c r="G1500" i="5"/>
  <c r="E1500" i="5"/>
  <c r="D1504" i="5"/>
  <c r="M1504" i="5"/>
  <c r="J1504" i="5"/>
  <c r="I1504" i="5"/>
  <c r="H1504" i="5"/>
  <c r="G1504" i="5"/>
  <c r="E1504" i="5"/>
  <c r="D1508" i="5"/>
  <c r="M1508" i="5"/>
  <c r="J1508" i="5"/>
  <c r="I1508" i="5"/>
  <c r="H1508" i="5"/>
  <c r="G1508" i="5"/>
  <c r="E1508" i="5"/>
  <c r="D1512" i="5"/>
  <c r="M1512" i="5"/>
  <c r="J1512" i="5"/>
  <c r="I1512" i="5"/>
  <c r="H1512" i="5"/>
  <c r="G1512" i="5"/>
  <c r="E1512" i="5"/>
  <c r="D1516" i="5"/>
  <c r="M1516" i="5"/>
  <c r="J1516" i="5"/>
  <c r="I1516" i="5"/>
  <c r="H1516" i="5"/>
  <c r="G1516" i="5"/>
  <c r="E1516" i="5"/>
  <c r="D1520" i="5"/>
  <c r="M1520" i="5"/>
  <c r="J1520" i="5"/>
  <c r="I1520" i="5"/>
  <c r="H1520" i="5"/>
  <c r="G1520" i="5"/>
  <c r="E1520" i="5"/>
  <c r="D1524" i="5"/>
  <c r="M1524" i="5"/>
  <c r="J1524" i="5"/>
  <c r="I1524" i="5"/>
  <c r="H1524" i="5"/>
  <c r="G1524" i="5"/>
  <c r="E1524" i="5"/>
  <c r="D1528" i="5"/>
  <c r="M1528" i="5"/>
  <c r="J1528" i="5"/>
  <c r="I1528" i="5"/>
  <c r="H1528" i="5"/>
  <c r="G1528" i="5"/>
  <c r="E1528" i="5"/>
  <c r="D1534" i="5"/>
  <c r="M1534" i="5"/>
  <c r="J1534" i="5"/>
  <c r="I1534" i="5"/>
  <c r="H1534" i="5"/>
  <c r="G1534" i="5"/>
  <c r="E1534" i="5"/>
  <c r="D1539" i="5"/>
  <c r="M1539" i="5"/>
  <c r="J1539" i="5"/>
  <c r="I1539" i="5"/>
  <c r="H1539" i="5"/>
  <c r="G1539" i="5"/>
  <c r="E1539" i="5"/>
  <c r="D1544" i="5"/>
  <c r="M1544" i="5"/>
  <c r="J1544" i="5"/>
  <c r="I1544" i="5"/>
  <c r="H1544" i="5"/>
  <c r="G1544" i="5"/>
  <c r="E1544" i="5"/>
  <c r="D1550" i="5"/>
  <c r="M1550" i="5"/>
  <c r="J1550" i="5"/>
  <c r="I1550" i="5"/>
  <c r="H1550" i="5"/>
  <c r="G1550" i="5"/>
  <c r="E1550" i="5"/>
  <c r="D1558" i="5"/>
  <c r="M1558" i="5"/>
  <c r="J1558" i="5"/>
  <c r="I1558" i="5"/>
  <c r="H1558" i="5"/>
  <c r="G1558" i="5"/>
  <c r="E1558" i="5"/>
  <c r="D1566" i="5"/>
  <c r="M1566" i="5"/>
  <c r="J1566" i="5"/>
  <c r="I1566" i="5"/>
  <c r="H1566" i="5"/>
  <c r="G1566" i="5"/>
  <c r="E1566" i="5"/>
  <c r="D1574" i="5"/>
  <c r="M1574" i="5"/>
  <c r="J1574" i="5"/>
  <c r="I1574" i="5"/>
  <c r="H1574" i="5"/>
  <c r="G1574" i="5"/>
  <c r="E1574" i="5"/>
  <c r="D1582" i="5"/>
  <c r="M1582" i="5"/>
  <c r="J1582" i="5"/>
  <c r="I1582" i="5"/>
  <c r="H1582" i="5"/>
  <c r="G1582" i="5"/>
  <c r="E1582" i="5"/>
  <c r="D1590" i="5"/>
  <c r="M1590" i="5"/>
  <c r="J1590" i="5"/>
  <c r="I1590" i="5"/>
  <c r="H1590" i="5"/>
  <c r="G1590" i="5"/>
  <c r="E1590" i="5"/>
  <c r="D1598" i="5"/>
  <c r="M1598" i="5"/>
  <c r="J1598" i="5"/>
  <c r="I1598" i="5"/>
  <c r="H1598" i="5"/>
  <c r="G1598" i="5"/>
  <c r="E1598" i="5"/>
  <c r="D1606" i="5"/>
  <c r="M1606" i="5"/>
  <c r="J1606" i="5"/>
  <c r="I1606" i="5"/>
  <c r="H1606" i="5"/>
  <c r="G1606" i="5"/>
  <c r="E1606" i="5"/>
  <c r="D1613" i="5"/>
  <c r="M1613" i="5"/>
  <c r="J1613" i="5"/>
  <c r="I1613" i="5"/>
  <c r="H1613" i="5"/>
  <c r="G1613" i="5"/>
  <c r="E1613" i="5"/>
  <c r="D1621" i="5"/>
  <c r="M1621" i="5"/>
  <c r="J1621" i="5"/>
  <c r="I1621" i="5"/>
  <c r="H1621" i="5"/>
  <c r="G1621" i="5"/>
  <c r="E1621" i="5"/>
  <c r="D1628" i="5"/>
  <c r="M1628" i="5"/>
  <c r="J1628" i="5"/>
  <c r="I1628" i="5"/>
  <c r="H1628" i="5"/>
  <c r="G1628" i="5"/>
  <c r="E1628" i="5"/>
  <c r="D1636" i="5"/>
  <c r="M1636" i="5"/>
  <c r="J1636" i="5"/>
  <c r="I1636" i="5"/>
  <c r="H1636" i="5"/>
  <c r="G1636" i="5"/>
  <c r="E1636" i="5"/>
  <c r="D1644" i="5"/>
  <c r="M1644" i="5"/>
  <c r="J1644" i="5"/>
  <c r="I1644" i="5"/>
  <c r="H1644" i="5"/>
  <c r="G1644" i="5"/>
  <c r="E1644" i="5"/>
  <c r="D1652" i="5"/>
  <c r="M1652" i="5"/>
  <c r="J1652" i="5"/>
  <c r="I1652" i="5"/>
  <c r="H1652" i="5"/>
  <c r="G1652" i="5"/>
  <c r="E1652" i="5"/>
  <c r="D1660" i="5"/>
  <c r="M1660" i="5"/>
  <c r="J1660" i="5"/>
  <c r="I1660" i="5"/>
  <c r="H1660" i="5"/>
  <c r="G1660" i="5"/>
  <c r="E1660" i="5"/>
  <c r="D1668" i="5"/>
  <c r="M1668" i="5"/>
  <c r="J1668" i="5"/>
  <c r="I1668" i="5"/>
  <c r="H1668" i="5"/>
  <c r="G1668" i="5"/>
  <c r="E1668" i="5"/>
  <c r="D1675" i="5"/>
  <c r="M1675" i="5"/>
  <c r="J1675" i="5"/>
  <c r="I1675" i="5"/>
  <c r="H1675" i="5"/>
  <c r="G1675" i="5"/>
  <c r="E1675" i="5"/>
  <c r="D1683" i="5"/>
  <c r="M1683" i="5"/>
  <c r="J1683" i="5"/>
  <c r="I1683" i="5"/>
  <c r="H1683" i="5"/>
  <c r="G1683" i="5"/>
  <c r="E1683" i="5"/>
  <c r="D1693" i="5"/>
  <c r="M1693" i="5"/>
  <c r="J1693" i="5"/>
  <c r="I1693" i="5"/>
  <c r="H1693" i="5"/>
  <c r="G1693" i="5"/>
  <c r="E1693" i="5"/>
  <c r="D1703" i="5"/>
  <c r="M1703" i="5"/>
  <c r="J1703" i="5"/>
  <c r="I1703" i="5"/>
  <c r="H1703" i="5"/>
  <c r="G1703" i="5"/>
  <c r="E1703" i="5"/>
  <c r="D1714" i="5"/>
  <c r="M1714" i="5"/>
  <c r="J1714" i="5"/>
  <c r="I1714" i="5"/>
  <c r="H1714" i="5"/>
  <c r="G1714" i="5"/>
  <c r="E1714" i="5"/>
  <c r="D1724" i="5"/>
  <c r="M1724" i="5"/>
  <c r="J1724" i="5"/>
  <c r="I1724" i="5"/>
  <c r="H1724" i="5"/>
  <c r="G1724" i="5"/>
  <c r="E1724" i="5"/>
  <c r="D1748" i="5"/>
  <c r="M1748" i="5"/>
  <c r="J1748" i="5"/>
  <c r="I1748" i="5"/>
  <c r="H1748" i="5"/>
  <c r="G1748" i="5"/>
  <c r="E1748" i="5"/>
  <c r="D1778" i="5"/>
  <c r="M1778" i="5"/>
  <c r="J1778" i="5"/>
  <c r="I1778" i="5"/>
  <c r="H1778" i="5"/>
  <c r="G1778" i="5"/>
  <c r="E1778" i="5"/>
  <c r="D1809" i="5"/>
  <c r="M1809" i="5"/>
  <c r="J1809" i="5"/>
  <c r="I1809" i="5"/>
  <c r="H1809" i="5"/>
  <c r="G1809" i="5"/>
  <c r="E1809" i="5"/>
  <c r="D1840" i="5"/>
  <c r="M1840" i="5"/>
  <c r="J1840" i="5"/>
  <c r="I1840" i="5"/>
  <c r="H1840" i="5"/>
  <c r="G1840" i="5"/>
  <c r="E1840" i="5"/>
  <c r="D1871" i="5"/>
  <c r="M1871" i="5"/>
  <c r="J1871" i="5"/>
  <c r="I1871" i="5"/>
  <c r="H1871" i="5"/>
  <c r="G1871" i="5"/>
  <c r="E1871" i="5"/>
  <c r="D1899" i="5"/>
  <c r="M1899" i="5"/>
  <c r="J1899" i="5"/>
  <c r="I1899" i="5"/>
  <c r="H1899" i="5"/>
  <c r="G1899" i="5"/>
  <c r="E1899" i="5"/>
  <c r="D1929" i="5"/>
  <c r="M1929" i="5"/>
  <c r="J1929" i="5"/>
  <c r="I1929" i="5"/>
  <c r="H1929" i="5"/>
  <c r="G1929" i="5"/>
  <c r="E1929" i="5"/>
  <c r="D1959" i="5"/>
  <c r="M1959" i="5"/>
  <c r="J1959" i="5"/>
  <c r="I1959" i="5"/>
  <c r="H1959" i="5"/>
  <c r="G1959" i="5"/>
  <c r="E1959" i="5"/>
  <c r="D1991" i="5"/>
  <c r="M1991" i="5"/>
  <c r="J1991" i="5"/>
  <c r="I1991" i="5"/>
  <c r="H1991" i="5"/>
  <c r="G1991" i="5"/>
  <c r="E1991" i="5"/>
  <c r="D1053" i="5"/>
  <c r="M1053" i="5"/>
  <c r="J1053" i="5"/>
  <c r="I1053" i="5"/>
  <c r="H1053" i="5"/>
  <c r="G1053" i="5"/>
  <c r="E1053" i="5"/>
  <c r="D1057" i="5"/>
  <c r="M1057" i="5"/>
  <c r="J1057" i="5"/>
  <c r="I1057" i="5"/>
  <c r="H1057" i="5"/>
  <c r="G1057" i="5"/>
  <c r="E1057" i="5"/>
  <c r="D1061" i="5"/>
  <c r="M1061" i="5"/>
  <c r="J1061" i="5"/>
  <c r="I1061" i="5"/>
  <c r="H1061" i="5"/>
  <c r="G1061" i="5"/>
  <c r="E1061" i="5"/>
  <c r="D1065" i="5"/>
  <c r="M1065" i="5"/>
  <c r="J1065" i="5"/>
  <c r="I1065" i="5"/>
  <c r="H1065" i="5"/>
  <c r="G1065" i="5"/>
  <c r="E1065" i="5"/>
  <c r="D1068" i="5"/>
  <c r="M1068" i="5"/>
  <c r="J1068" i="5"/>
  <c r="I1068" i="5"/>
  <c r="H1068" i="5"/>
  <c r="G1068" i="5"/>
  <c r="E1068" i="5"/>
  <c r="D1072" i="5"/>
  <c r="M1072" i="5"/>
  <c r="J1072" i="5"/>
  <c r="I1072" i="5"/>
  <c r="H1072" i="5"/>
  <c r="G1072" i="5"/>
  <c r="E1072" i="5"/>
  <c r="D1079" i="5"/>
  <c r="M1079" i="5"/>
  <c r="J1079" i="5"/>
  <c r="I1079" i="5"/>
  <c r="H1079" i="5"/>
  <c r="G1079" i="5"/>
  <c r="E1079" i="5"/>
  <c r="D1083" i="5"/>
  <c r="M1083" i="5"/>
  <c r="J1083" i="5"/>
  <c r="I1083" i="5"/>
  <c r="H1083" i="5"/>
  <c r="G1083" i="5"/>
  <c r="E1083" i="5"/>
  <c r="D1087" i="5"/>
  <c r="M1087" i="5"/>
  <c r="J1087" i="5"/>
  <c r="I1087" i="5"/>
  <c r="H1087" i="5"/>
  <c r="G1087" i="5"/>
  <c r="E1087" i="5"/>
  <c r="D1091" i="5"/>
  <c r="M1091" i="5"/>
  <c r="J1091" i="5"/>
  <c r="I1091" i="5"/>
  <c r="H1091" i="5"/>
  <c r="G1091" i="5"/>
  <c r="E1091" i="5"/>
  <c r="D1095" i="5"/>
  <c r="M1095" i="5"/>
  <c r="J1095" i="5"/>
  <c r="I1095" i="5"/>
  <c r="H1095" i="5"/>
  <c r="G1095" i="5"/>
  <c r="E1095" i="5"/>
  <c r="D1099" i="5"/>
  <c r="M1099" i="5"/>
  <c r="J1099" i="5"/>
  <c r="I1099" i="5"/>
  <c r="H1099" i="5"/>
  <c r="G1099" i="5"/>
  <c r="E1099" i="5"/>
  <c r="D1102" i="5"/>
  <c r="M1102" i="5"/>
  <c r="J1102" i="5"/>
  <c r="I1102" i="5"/>
  <c r="H1102" i="5"/>
  <c r="G1102" i="5"/>
  <c r="E1102" i="5"/>
  <c r="D1106" i="5"/>
  <c r="M1106" i="5"/>
  <c r="J1106" i="5"/>
  <c r="I1106" i="5"/>
  <c r="H1106" i="5"/>
  <c r="G1106" i="5"/>
  <c r="E1106" i="5"/>
  <c r="D1109" i="5"/>
  <c r="M1109" i="5"/>
  <c r="J1109" i="5"/>
  <c r="I1109" i="5"/>
  <c r="H1109" i="5"/>
  <c r="G1109" i="5"/>
  <c r="E1109" i="5"/>
  <c r="D1113" i="5"/>
  <c r="M1113" i="5"/>
  <c r="J1113" i="5"/>
  <c r="I1113" i="5"/>
  <c r="H1113" i="5"/>
  <c r="G1113" i="5"/>
  <c r="E1113" i="5"/>
  <c r="D1117" i="5"/>
  <c r="M1117" i="5"/>
  <c r="J1117" i="5"/>
  <c r="I1117" i="5"/>
  <c r="H1117" i="5"/>
  <c r="G1117" i="5"/>
  <c r="E1117" i="5"/>
  <c r="D1121" i="5"/>
  <c r="M1121" i="5"/>
  <c r="J1121" i="5"/>
  <c r="I1121" i="5"/>
  <c r="H1121" i="5"/>
  <c r="G1121" i="5"/>
  <c r="E1121" i="5"/>
  <c r="D1125" i="5"/>
  <c r="M1125" i="5"/>
  <c r="J1125" i="5"/>
  <c r="I1125" i="5"/>
  <c r="H1125" i="5"/>
  <c r="G1125" i="5"/>
  <c r="E1125" i="5"/>
  <c r="D1129" i="5"/>
  <c r="M1129" i="5"/>
  <c r="J1129" i="5"/>
  <c r="I1129" i="5"/>
  <c r="H1129" i="5"/>
  <c r="G1129" i="5"/>
  <c r="E1129" i="5"/>
  <c r="D1132" i="5"/>
  <c r="M1132" i="5"/>
  <c r="J1132" i="5"/>
  <c r="I1132" i="5"/>
  <c r="H1132" i="5"/>
  <c r="G1132" i="5"/>
  <c r="E1132" i="5"/>
  <c r="D1136" i="5"/>
  <c r="M1136" i="5"/>
  <c r="J1136" i="5"/>
  <c r="I1136" i="5"/>
  <c r="H1136" i="5"/>
  <c r="G1136" i="5"/>
  <c r="E1136" i="5"/>
  <c r="D1143" i="5"/>
  <c r="M1143" i="5"/>
  <c r="J1143" i="5"/>
  <c r="I1143" i="5"/>
  <c r="H1143" i="5"/>
  <c r="G1143" i="5"/>
  <c r="E1143" i="5"/>
  <c r="D1147" i="5"/>
  <c r="M1147" i="5"/>
  <c r="J1147" i="5"/>
  <c r="I1147" i="5"/>
  <c r="H1147" i="5"/>
  <c r="G1147" i="5"/>
  <c r="E1147" i="5"/>
  <c r="D1151" i="5"/>
  <c r="M1151" i="5"/>
  <c r="J1151" i="5"/>
  <c r="I1151" i="5"/>
  <c r="H1151" i="5"/>
  <c r="G1151" i="5"/>
  <c r="E1151" i="5"/>
  <c r="D1155" i="5"/>
  <c r="M1155" i="5"/>
  <c r="J1155" i="5"/>
  <c r="I1155" i="5"/>
  <c r="H1155" i="5"/>
  <c r="G1155" i="5"/>
  <c r="E1155" i="5"/>
  <c r="D1159" i="5"/>
  <c r="M1159" i="5"/>
  <c r="J1159" i="5"/>
  <c r="I1159" i="5"/>
  <c r="H1159" i="5"/>
  <c r="G1159" i="5"/>
  <c r="E1159" i="5"/>
  <c r="D1163" i="5"/>
  <c r="M1163" i="5"/>
  <c r="J1163" i="5"/>
  <c r="I1163" i="5"/>
  <c r="H1163" i="5"/>
  <c r="G1163" i="5"/>
  <c r="E1163" i="5"/>
  <c r="D1166" i="5"/>
  <c r="M1166" i="5"/>
  <c r="J1166" i="5"/>
  <c r="I1166" i="5"/>
  <c r="H1166" i="5"/>
  <c r="G1166" i="5"/>
  <c r="E1166" i="5"/>
  <c r="D1170" i="5"/>
  <c r="M1170" i="5"/>
  <c r="J1170" i="5"/>
  <c r="I1170" i="5"/>
  <c r="H1170" i="5"/>
  <c r="G1170" i="5"/>
  <c r="E1170" i="5"/>
  <c r="D1173" i="5"/>
  <c r="M1173" i="5"/>
  <c r="J1173" i="5"/>
  <c r="I1173" i="5"/>
  <c r="H1173" i="5"/>
  <c r="G1173" i="5"/>
  <c r="E1173" i="5"/>
  <c r="D1177" i="5"/>
  <c r="M1177" i="5"/>
  <c r="J1177" i="5"/>
  <c r="I1177" i="5"/>
  <c r="H1177" i="5"/>
  <c r="G1177" i="5"/>
  <c r="E1177" i="5"/>
  <c r="D1181" i="5"/>
  <c r="M1181" i="5"/>
  <c r="J1181" i="5"/>
  <c r="I1181" i="5"/>
  <c r="H1181" i="5"/>
  <c r="G1181" i="5"/>
  <c r="E1181" i="5"/>
  <c r="D1185" i="5"/>
  <c r="M1185" i="5"/>
  <c r="J1185" i="5"/>
  <c r="I1185" i="5"/>
  <c r="H1185" i="5"/>
  <c r="G1185" i="5"/>
  <c r="E1185" i="5"/>
  <c r="D1189" i="5"/>
  <c r="M1189" i="5"/>
  <c r="J1189" i="5"/>
  <c r="I1189" i="5"/>
  <c r="H1189" i="5"/>
  <c r="G1189" i="5"/>
  <c r="E1189" i="5"/>
  <c r="D1193" i="5"/>
  <c r="M1193" i="5"/>
  <c r="J1193" i="5"/>
  <c r="I1193" i="5"/>
  <c r="H1193" i="5"/>
  <c r="G1193" i="5"/>
  <c r="E1193" i="5"/>
  <c r="D1196" i="5"/>
  <c r="M1196" i="5"/>
  <c r="J1196" i="5"/>
  <c r="I1196" i="5"/>
  <c r="H1196" i="5"/>
  <c r="G1196" i="5"/>
  <c r="E1196" i="5"/>
  <c r="D1200" i="5"/>
  <c r="M1200" i="5"/>
  <c r="J1200" i="5"/>
  <c r="I1200" i="5"/>
  <c r="H1200" i="5"/>
  <c r="G1200" i="5"/>
  <c r="E1200" i="5"/>
  <c r="D1207" i="5"/>
  <c r="M1207" i="5"/>
  <c r="J1207" i="5"/>
  <c r="I1207" i="5"/>
  <c r="H1207" i="5"/>
  <c r="G1207" i="5"/>
  <c r="E1207" i="5"/>
  <c r="D1211" i="5"/>
  <c r="M1211" i="5"/>
  <c r="J1211" i="5"/>
  <c r="I1211" i="5"/>
  <c r="H1211" i="5"/>
  <c r="G1211" i="5"/>
  <c r="E1211" i="5"/>
  <c r="D1215" i="5"/>
  <c r="M1215" i="5"/>
  <c r="J1215" i="5"/>
  <c r="I1215" i="5"/>
  <c r="H1215" i="5"/>
  <c r="G1215" i="5"/>
  <c r="E1215" i="5"/>
  <c r="D1219" i="5"/>
  <c r="M1219" i="5"/>
  <c r="J1219" i="5"/>
  <c r="I1219" i="5"/>
  <c r="H1219" i="5"/>
  <c r="G1219" i="5"/>
  <c r="E1219" i="5"/>
  <c r="D1223" i="5"/>
  <c r="M1223" i="5"/>
  <c r="J1223" i="5"/>
  <c r="I1223" i="5"/>
  <c r="H1223" i="5"/>
  <c r="G1223" i="5"/>
  <c r="E1223" i="5"/>
  <c r="D1227" i="5"/>
  <c r="M1227" i="5"/>
  <c r="J1227" i="5"/>
  <c r="I1227" i="5"/>
  <c r="H1227" i="5"/>
  <c r="G1227" i="5"/>
  <c r="E1227" i="5"/>
  <c r="D1230" i="5"/>
  <c r="M1230" i="5"/>
  <c r="J1230" i="5"/>
  <c r="I1230" i="5"/>
  <c r="H1230" i="5"/>
  <c r="G1230" i="5"/>
  <c r="E1230" i="5"/>
  <c r="D1234" i="5"/>
  <c r="M1234" i="5"/>
  <c r="J1234" i="5"/>
  <c r="I1234" i="5"/>
  <c r="H1234" i="5"/>
  <c r="G1234" i="5"/>
  <c r="E1234" i="5"/>
  <c r="D1237" i="5"/>
  <c r="M1237" i="5"/>
  <c r="J1237" i="5"/>
  <c r="I1237" i="5"/>
  <c r="H1237" i="5"/>
  <c r="G1237" i="5"/>
  <c r="E1237" i="5"/>
  <c r="D1241" i="5"/>
  <c r="M1241" i="5"/>
  <c r="J1241" i="5"/>
  <c r="I1241" i="5"/>
  <c r="H1241" i="5"/>
  <c r="G1241" i="5"/>
  <c r="E1241" i="5"/>
  <c r="D1245" i="5"/>
  <c r="M1245" i="5"/>
  <c r="J1245" i="5"/>
  <c r="I1245" i="5"/>
  <c r="H1245" i="5"/>
  <c r="G1245" i="5"/>
  <c r="E1245" i="5"/>
  <c r="D1249" i="5"/>
  <c r="M1249" i="5"/>
  <c r="J1249" i="5"/>
  <c r="I1249" i="5"/>
  <c r="H1249" i="5"/>
  <c r="G1249" i="5"/>
  <c r="E1249" i="5"/>
  <c r="D1253" i="5"/>
  <c r="M1253" i="5"/>
  <c r="J1253" i="5"/>
  <c r="I1253" i="5"/>
  <c r="H1253" i="5"/>
  <c r="G1253" i="5"/>
  <c r="E1253" i="5"/>
  <c r="D1257" i="5"/>
  <c r="M1257" i="5"/>
  <c r="J1257" i="5"/>
  <c r="I1257" i="5"/>
  <c r="H1257" i="5"/>
  <c r="G1257" i="5"/>
  <c r="E1257" i="5"/>
  <c r="D1260" i="5"/>
  <c r="M1260" i="5"/>
  <c r="J1260" i="5"/>
  <c r="I1260" i="5"/>
  <c r="H1260" i="5"/>
  <c r="G1260" i="5"/>
  <c r="E1260" i="5"/>
  <c r="D1264" i="5"/>
  <c r="M1264" i="5"/>
  <c r="J1264" i="5"/>
  <c r="I1264" i="5"/>
  <c r="H1264" i="5"/>
  <c r="G1264" i="5"/>
  <c r="E1264" i="5"/>
  <c r="D1271" i="5"/>
  <c r="M1271" i="5"/>
  <c r="J1271" i="5"/>
  <c r="I1271" i="5"/>
  <c r="H1271" i="5"/>
  <c r="G1271" i="5"/>
  <c r="E1271" i="5"/>
  <c r="D1275" i="5"/>
  <c r="M1275" i="5"/>
  <c r="J1275" i="5"/>
  <c r="I1275" i="5"/>
  <c r="H1275" i="5"/>
  <c r="G1275" i="5"/>
  <c r="E1275" i="5"/>
  <c r="D1279" i="5"/>
  <c r="M1279" i="5"/>
  <c r="J1279" i="5"/>
  <c r="I1279" i="5"/>
  <c r="H1279" i="5"/>
  <c r="G1279" i="5"/>
  <c r="E1279" i="5"/>
  <c r="D1283" i="5"/>
  <c r="M1283" i="5"/>
  <c r="J1283" i="5"/>
  <c r="I1283" i="5"/>
  <c r="H1283" i="5"/>
  <c r="G1283" i="5"/>
  <c r="E1283" i="5"/>
  <c r="D1287" i="5"/>
  <c r="M1287" i="5"/>
  <c r="J1287" i="5"/>
  <c r="I1287" i="5"/>
  <c r="H1287" i="5"/>
  <c r="G1287" i="5"/>
  <c r="E1287" i="5"/>
  <c r="D1291" i="5"/>
  <c r="M1291" i="5"/>
  <c r="J1291" i="5"/>
  <c r="I1291" i="5"/>
  <c r="H1291" i="5"/>
  <c r="G1291" i="5"/>
  <c r="E1291" i="5"/>
  <c r="D1295" i="5"/>
  <c r="M1295" i="5"/>
  <c r="J1295" i="5"/>
  <c r="I1295" i="5"/>
  <c r="H1295" i="5"/>
  <c r="G1295" i="5"/>
  <c r="E1295" i="5"/>
  <c r="D1299" i="5"/>
  <c r="M1299" i="5"/>
  <c r="J1299" i="5"/>
  <c r="I1299" i="5"/>
  <c r="H1299" i="5"/>
  <c r="G1299" i="5"/>
  <c r="E1299" i="5"/>
  <c r="D1302" i="5"/>
  <c r="M1302" i="5"/>
  <c r="J1302" i="5"/>
  <c r="I1302" i="5"/>
  <c r="H1302" i="5"/>
  <c r="G1302" i="5"/>
  <c r="E1302" i="5"/>
  <c r="D1306" i="5"/>
  <c r="M1306" i="5"/>
  <c r="J1306" i="5"/>
  <c r="I1306" i="5"/>
  <c r="H1306" i="5"/>
  <c r="G1306" i="5"/>
  <c r="E1306" i="5"/>
  <c r="D1309" i="5"/>
  <c r="M1309" i="5"/>
  <c r="J1309" i="5"/>
  <c r="I1309" i="5"/>
  <c r="H1309" i="5"/>
  <c r="G1309" i="5"/>
  <c r="E1309" i="5"/>
  <c r="D1313" i="5"/>
  <c r="M1313" i="5"/>
  <c r="J1313" i="5"/>
  <c r="I1313" i="5"/>
  <c r="H1313" i="5"/>
  <c r="G1313" i="5"/>
  <c r="E1313" i="5"/>
  <c r="D1317" i="5"/>
  <c r="M1317" i="5"/>
  <c r="J1317" i="5"/>
  <c r="I1317" i="5"/>
  <c r="H1317" i="5"/>
  <c r="G1317" i="5"/>
  <c r="E1317" i="5"/>
  <c r="D1321" i="5"/>
  <c r="M1321" i="5"/>
  <c r="J1321" i="5"/>
  <c r="I1321" i="5"/>
  <c r="H1321" i="5"/>
  <c r="G1321" i="5"/>
  <c r="E1321" i="5"/>
  <c r="D1325" i="5"/>
  <c r="M1325" i="5"/>
  <c r="J1325" i="5"/>
  <c r="I1325" i="5"/>
  <c r="H1325" i="5"/>
  <c r="G1325" i="5"/>
  <c r="E1325" i="5"/>
  <c r="D1329" i="5"/>
  <c r="M1329" i="5"/>
  <c r="J1329" i="5"/>
  <c r="I1329" i="5"/>
  <c r="H1329" i="5"/>
  <c r="G1329" i="5"/>
  <c r="E1329" i="5"/>
  <c r="D1332" i="5"/>
  <c r="M1332" i="5"/>
  <c r="J1332" i="5"/>
  <c r="I1332" i="5"/>
  <c r="H1332" i="5"/>
  <c r="G1332" i="5"/>
  <c r="E1332" i="5"/>
  <c r="D1336" i="5"/>
  <c r="M1336" i="5"/>
  <c r="J1336" i="5"/>
  <c r="I1336" i="5"/>
  <c r="H1336" i="5"/>
  <c r="G1336" i="5"/>
  <c r="E1336" i="5"/>
  <c r="D1343" i="5"/>
  <c r="M1343" i="5"/>
  <c r="J1343" i="5"/>
  <c r="I1343" i="5"/>
  <c r="H1343" i="5"/>
  <c r="G1343" i="5"/>
  <c r="E1343" i="5"/>
  <c r="D1347" i="5"/>
  <c r="M1347" i="5"/>
  <c r="J1347" i="5"/>
  <c r="I1347" i="5"/>
  <c r="H1347" i="5"/>
  <c r="G1347" i="5"/>
  <c r="E1347" i="5"/>
  <c r="D1351" i="5"/>
  <c r="M1351" i="5"/>
  <c r="J1351" i="5"/>
  <c r="I1351" i="5"/>
  <c r="H1351" i="5"/>
  <c r="G1351" i="5"/>
  <c r="E1351" i="5"/>
  <c r="D1355" i="5"/>
  <c r="M1355" i="5"/>
  <c r="J1355" i="5"/>
  <c r="I1355" i="5"/>
  <c r="H1355" i="5"/>
  <c r="G1355" i="5"/>
  <c r="E1355" i="5"/>
  <c r="D1359" i="5"/>
  <c r="M1359" i="5"/>
  <c r="J1359" i="5"/>
  <c r="I1359" i="5"/>
  <c r="H1359" i="5"/>
  <c r="G1359" i="5"/>
  <c r="E1359" i="5"/>
  <c r="D1363" i="5"/>
  <c r="M1363" i="5"/>
  <c r="J1363" i="5"/>
  <c r="I1363" i="5"/>
  <c r="H1363" i="5"/>
  <c r="G1363" i="5"/>
  <c r="E1363" i="5"/>
  <c r="D1366" i="5"/>
  <c r="M1366" i="5"/>
  <c r="J1366" i="5"/>
  <c r="I1366" i="5"/>
  <c r="H1366" i="5"/>
  <c r="G1366" i="5"/>
  <c r="E1366" i="5"/>
  <c r="D1370" i="5"/>
  <c r="M1370" i="5"/>
  <c r="J1370" i="5"/>
  <c r="I1370" i="5"/>
  <c r="H1370" i="5"/>
  <c r="G1370" i="5"/>
  <c r="E1370" i="5"/>
  <c r="D1373" i="5"/>
  <c r="M1373" i="5"/>
  <c r="J1373" i="5"/>
  <c r="I1373" i="5"/>
  <c r="H1373" i="5"/>
  <c r="G1373" i="5"/>
  <c r="E1373" i="5"/>
  <c r="D1377" i="5"/>
  <c r="M1377" i="5"/>
  <c r="J1377" i="5"/>
  <c r="I1377" i="5"/>
  <c r="H1377" i="5"/>
  <c r="G1377" i="5"/>
  <c r="E1377" i="5"/>
  <c r="D1381" i="5"/>
  <c r="M1381" i="5"/>
  <c r="J1381" i="5"/>
  <c r="I1381" i="5"/>
  <c r="H1381" i="5"/>
  <c r="G1381" i="5"/>
  <c r="E1381" i="5"/>
  <c r="D1385" i="5"/>
  <c r="M1385" i="5"/>
  <c r="J1385" i="5"/>
  <c r="I1385" i="5"/>
  <c r="H1385" i="5"/>
  <c r="G1385" i="5"/>
  <c r="E1385" i="5"/>
  <c r="D1389" i="5"/>
  <c r="M1389" i="5"/>
  <c r="J1389" i="5"/>
  <c r="I1389" i="5"/>
  <c r="H1389" i="5"/>
  <c r="G1389" i="5"/>
  <c r="E1389" i="5"/>
  <c r="D1393" i="5"/>
  <c r="M1393" i="5"/>
  <c r="J1393" i="5"/>
  <c r="I1393" i="5"/>
  <c r="H1393" i="5"/>
  <c r="G1393" i="5"/>
  <c r="E1393" i="5"/>
  <c r="D1397" i="5"/>
  <c r="M1397" i="5"/>
  <c r="J1397" i="5"/>
  <c r="I1397" i="5"/>
  <c r="H1397" i="5"/>
  <c r="G1397" i="5"/>
  <c r="E1397" i="5"/>
  <c r="D1401" i="5"/>
  <c r="M1401" i="5"/>
  <c r="J1401" i="5"/>
  <c r="I1401" i="5"/>
  <c r="H1401" i="5"/>
  <c r="G1401" i="5"/>
  <c r="E1401" i="5"/>
  <c r="D1404" i="5"/>
  <c r="M1404" i="5"/>
  <c r="J1404" i="5"/>
  <c r="I1404" i="5"/>
  <c r="H1404" i="5"/>
  <c r="G1404" i="5"/>
  <c r="E1404" i="5"/>
  <c r="D1408" i="5"/>
  <c r="M1408" i="5"/>
  <c r="J1408" i="5"/>
  <c r="I1408" i="5"/>
  <c r="H1408" i="5"/>
  <c r="G1408" i="5"/>
  <c r="E1408" i="5"/>
  <c r="D1412" i="5"/>
  <c r="M1412" i="5"/>
  <c r="J1412" i="5"/>
  <c r="I1412" i="5"/>
  <c r="H1412" i="5"/>
  <c r="G1412" i="5"/>
  <c r="E1412" i="5"/>
  <c r="D1416" i="5"/>
  <c r="M1416" i="5"/>
  <c r="J1416" i="5"/>
  <c r="I1416" i="5"/>
  <c r="H1416" i="5"/>
  <c r="G1416" i="5"/>
  <c r="E1416" i="5"/>
  <c r="D1419" i="5"/>
  <c r="M1419" i="5"/>
  <c r="J1419" i="5"/>
  <c r="I1419" i="5"/>
  <c r="H1419" i="5"/>
  <c r="G1419" i="5"/>
  <c r="E1419" i="5"/>
  <c r="D1423" i="5"/>
  <c r="M1423" i="5"/>
  <c r="J1423" i="5"/>
  <c r="I1423" i="5"/>
  <c r="H1423" i="5"/>
  <c r="G1423" i="5"/>
  <c r="E1423" i="5"/>
  <c r="D1427" i="5"/>
  <c r="M1427" i="5"/>
  <c r="J1427" i="5"/>
  <c r="I1427" i="5"/>
  <c r="H1427" i="5"/>
  <c r="G1427" i="5"/>
  <c r="E1427" i="5"/>
  <c r="D1431" i="5"/>
  <c r="M1431" i="5"/>
  <c r="J1431" i="5"/>
  <c r="I1431" i="5"/>
  <c r="H1431" i="5"/>
  <c r="G1431" i="5"/>
  <c r="E1431" i="5"/>
  <c r="D1435" i="5"/>
  <c r="M1435" i="5"/>
  <c r="J1435" i="5"/>
  <c r="I1435" i="5"/>
  <c r="H1435" i="5"/>
  <c r="G1435" i="5"/>
  <c r="E1435" i="5"/>
  <c r="D1439" i="5"/>
  <c r="M1439" i="5"/>
  <c r="J1439" i="5"/>
  <c r="I1439" i="5"/>
  <c r="H1439" i="5"/>
  <c r="G1439" i="5"/>
  <c r="E1439" i="5"/>
  <c r="D1443" i="5"/>
  <c r="M1443" i="5"/>
  <c r="J1443" i="5"/>
  <c r="I1443" i="5"/>
  <c r="H1443" i="5"/>
  <c r="G1443" i="5"/>
  <c r="E1443" i="5"/>
  <c r="D1447" i="5"/>
  <c r="M1447" i="5"/>
  <c r="J1447" i="5"/>
  <c r="I1447" i="5"/>
  <c r="H1447" i="5"/>
  <c r="G1447" i="5"/>
  <c r="E1447" i="5"/>
  <c r="D1451" i="5"/>
  <c r="M1451" i="5"/>
  <c r="J1451" i="5"/>
  <c r="I1451" i="5"/>
  <c r="H1451" i="5"/>
  <c r="G1451" i="5"/>
  <c r="E1451" i="5"/>
  <c r="D1455" i="5"/>
  <c r="M1455" i="5"/>
  <c r="J1455" i="5"/>
  <c r="I1455" i="5"/>
  <c r="H1455" i="5"/>
  <c r="G1455" i="5"/>
  <c r="E1455" i="5"/>
  <c r="D1459" i="5"/>
  <c r="M1459" i="5"/>
  <c r="J1459" i="5"/>
  <c r="I1459" i="5"/>
  <c r="H1459" i="5"/>
  <c r="G1459" i="5"/>
  <c r="E1459" i="5"/>
  <c r="D1463" i="5"/>
  <c r="M1463" i="5"/>
  <c r="J1463" i="5"/>
  <c r="I1463" i="5"/>
  <c r="H1463" i="5"/>
  <c r="G1463" i="5"/>
  <c r="E1463" i="5"/>
  <c r="D1470" i="5"/>
  <c r="M1470" i="5"/>
  <c r="J1470" i="5"/>
  <c r="I1470" i="5"/>
  <c r="H1470" i="5"/>
  <c r="G1470" i="5"/>
  <c r="E1470" i="5"/>
  <c r="D1474" i="5"/>
  <c r="M1474" i="5"/>
  <c r="J1474" i="5"/>
  <c r="I1474" i="5"/>
  <c r="H1474" i="5"/>
  <c r="G1474" i="5"/>
  <c r="E1474" i="5"/>
  <c r="D1478" i="5"/>
  <c r="M1478" i="5"/>
  <c r="J1478" i="5"/>
  <c r="I1478" i="5"/>
  <c r="H1478" i="5"/>
  <c r="G1478" i="5"/>
  <c r="E1478" i="5"/>
  <c r="D1482" i="5"/>
  <c r="M1482" i="5"/>
  <c r="J1482" i="5"/>
  <c r="I1482" i="5"/>
  <c r="H1482" i="5"/>
  <c r="G1482" i="5"/>
  <c r="E1482" i="5"/>
  <c r="D1485" i="5"/>
  <c r="M1485" i="5"/>
  <c r="J1485" i="5"/>
  <c r="I1485" i="5"/>
  <c r="H1485" i="5"/>
  <c r="G1485" i="5"/>
  <c r="E1485" i="5"/>
  <c r="D1489" i="5"/>
  <c r="M1489" i="5"/>
  <c r="J1489" i="5"/>
  <c r="I1489" i="5"/>
  <c r="H1489" i="5"/>
  <c r="G1489" i="5"/>
  <c r="E1489" i="5"/>
  <c r="D1493" i="5"/>
  <c r="M1493" i="5"/>
  <c r="J1493" i="5"/>
  <c r="I1493" i="5"/>
  <c r="H1493" i="5"/>
  <c r="G1493" i="5"/>
  <c r="E1493" i="5"/>
  <c r="D1497" i="5"/>
  <c r="M1497" i="5"/>
  <c r="J1497" i="5"/>
  <c r="I1497" i="5"/>
  <c r="H1497" i="5"/>
  <c r="G1497" i="5"/>
  <c r="E1497" i="5"/>
  <c r="D1501" i="5"/>
  <c r="M1501" i="5"/>
  <c r="J1501" i="5"/>
  <c r="I1501" i="5"/>
  <c r="H1501" i="5"/>
  <c r="G1501" i="5"/>
  <c r="E1501" i="5"/>
  <c r="D1505" i="5"/>
  <c r="M1505" i="5"/>
  <c r="J1505" i="5"/>
  <c r="I1505" i="5"/>
  <c r="H1505" i="5"/>
  <c r="G1505" i="5"/>
  <c r="E1505" i="5"/>
  <c r="D1509" i="5"/>
  <c r="M1509" i="5"/>
  <c r="J1509" i="5"/>
  <c r="I1509" i="5"/>
  <c r="H1509" i="5"/>
  <c r="G1509" i="5"/>
  <c r="E1509" i="5"/>
  <c r="D1513" i="5"/>
  <c r="M1513" i="5"/>
  <c r="J1513" i="5"/>
  <c r="I1513" i="5"/>
  <c r="H1513" i="5"/>
  <c r="G1513" i="5"/>
  <c r="E1513" i="5"/>
  <c r="D1517" i="5"/>
  <c r="M1517" i="5"/>
  <c r="J1517" i="5"/>
  <c r="I1517" i="5"/>
  <c r="H1517" i="5"/>
  <c r="G1517" i="5"/>
  <c r="E1517" i="5"/>
  <c r="D1521" i="5"/>
  <c r="M1521" i="5"/>
  <c r="J1521" i="5"/>
  <c r="I1521" i="5"/>
  <c r="H1521" i="5"/>
  <c r="G1521" i="5"/>
  <c r="E1521" i="5"/>
  <c r="D1525" i="5"/>
  <c r="M1525" i="5"/>
  <c r="J1525" i="5"/>
  <c r="I1525" i="5"/>
  <c r="H1525" i="5"/>
  <c r="G1525" i="5"/>
  <c r="E1525" i="5"/>
  <c r="D1530" i="5"/>
  <c r="M1530" i="5"/>
  <c r="J1530" i="5"/>
  <c r="I1530" i="5"/>
  <c r="H1530" i="5"/>
  <c r="G1530" i="5"/>
  <c r="E1530" i="5"/>
  <c r="D1535" i="5"/>
  <c r="M1535" i="5"/>
  <c r="J1535" i="5"/>
  <c r="I1535" i="5"/>
  <c r="H1535" i="5"/>
  <c r="G1535" i="5"/>
  <c r="E1535" i="5"/>
  <c r="D1540" i="5"/>
  <c r="M1540" i="5"/>
  <c r="J1540" i="5"/>
  <c r="I1540" i="5"/>
  <c r="H1540" i="5"/>
  <c r="G1540" i="5"/>
  <c r="E1540" i="5"/>
  <c r="D1546" i="5"/>
  <c r="M1546" i="5"/>
  <c r="J1546" i="5"/>
  <c r="I1546" i="5"/>
  <c r="H1546" i="5"/>
  <c r="G1546" i="5"/>
  <c r="E1546" i="5"/>
  <c r="D1553" i="5"/>
  <c r="M1553" i="5"/>
  <c r="J1553" i="5"/>
  <c r="I1553" i="5"/>
  <c r="H1553" i="5"/>
  <c r="G1553" i="5"/>
  <c r="E1553" i="5"/>
  <c r="D1561" i="5"/>
  <c r="M1561" i="5"/>
  <c r="J1561" i="5"/>
  <c r="I1561" i="5"/>
  <c r="H1561" i="5"/>
  <c r="G1561" i="5"/>
  <c r="E1561" i="5"/>
  <c r="D1569" i="5"/>
  <c r="M1569" i="5"/>
  <c r="J1569" i="5"/>
  <c r="I1569" i="5"/>
  <c r="H1569" i="5"/>
  <c r="G1569" i="5"/>
  <c r="E1569" i="5"/>
  <c r="D1577" i="5"/>
  <c r="M1577" i="5"/>
  <c r="J1577" i="5"/>
  <c r="I1577" i="5"/>
  <c r="H1577" i="5"/>
  <c r="G1577" i="5"/>
  <c r="E1577" i="5"/>
  <c r="D1585" i="5"/>
  <c r="M1585" i="5"/>
  <c r="J1585" i="5"/>
  <c r="I1585" i="5"/>
  <c r="H1585" i="5"/>
  <c r="G1585" i="5"/>
  <c r="E1585" i="5"/>
  <c r="D1593" i="5"/>
  <c r="M1593" i="5"/>
  <c r="J1593" i="5"/>
  <c r="I1593" i="5"/>
  <c r="H1593" i="5"/>
  <c r="G1593" i="5"/>
  <c r="E1593" i="5"/>
  <c r="D1601" i="5"/>
  <c r="M1601" i="5"/>
  <c r="J1601" i="5"/>
  <c r="I1601" i="5"/>
  <c r="H1601" i="5"/>
  <c r="G1601" i="5"/>
  <c r="E1601" i="5"/>
  <c r="D1609" i="5"/>
  <c r="M1609" i="5"/>
  <c r="J1609" i="5"/>
  <c r="I1609" i="5"/>
  <c r="H1609" i="5"/>
  <c r="G1609" i="5"/>
  <c r="E1609" i="5"/>
  <c r="D1616" i="5"/>
  <c r="M1616" i="5"/>
  <c r="J1616" i="5"/>
  <c r="I1616" i="5"/>
  <c r="H1616" i="5"/>
  <c r="G1616" i="5"/>
  <c r="E1616" i="5"/>
  <c r="D1624" i="5"/>
  <c r="M1624" i="5"/>
  <c r="J1624" i="5"/>
  <c r="I1624" i="5"/>
  <c r="H1624" i="5"/>
  <c r="G1624" i="5"/>
  <c r="E1624" i="5"/>
  <c r="D1631" i="5"/>
  <c r="M1631" i="5"/>
  <c r="J1631" i="5"/>
  <c r="I1631" i="5"/>
  <c r="H1631" i="5"/>
  <c r="G1631" i="5"/>
  <c r="E1631" i="5"/>
  <c r="D1639" i="5"/>
  <c r="M1639" i="5"/>
  <c r="J1639" i="5"/>
  <c r="I1639" i="5"/>
  <c r="H1639" i="5"/>
  <c r="G1639" i="5"/>
  <c r="E1639" i="5"/>
  <c r="D1647" i="5"/>
  <c r="M1647" i="5"/>
  <c r="J1647" i="5"/>
  <c r="I1647" i="5"/>
  <c r="H1647" i="5"/>
  <c r="G1647" i="5"/>
  <c r="E1647" i="5"/>
  <c r="D1655" i="5"/>
  <c r="M1655" i="5"/>
  <c r="J1655" i="5"/>
  <c r="I1655" i="5"/>
  <c r="H1655" i="5"/>
  <c r="G1655" i="5"/>
  <c r="E1655" i="5"/>
  <c r="D1663" i="5"/>
  <c r="M1663" i="5"/>
  <c r="J1663" i="5"/>
  <c r="I1663" i="5"/>
  <c r="H1663" i="5"/>
  <c r="G1663" i="5"/>
  <c r="E1663" i="5"/>
  <c r="D1671" i="5"/>
  <c r="M1671" i="5"/>
  <c r="J1671" i="5"/>
  <c r="I1671" i="5"/>
  <c r="H1671" i="5"/>
  <c r="G1671" i="5"/>
  <c r="E1671" i="5"/>
  <c r="D1678" i="5"/>
  <c r="M1678" i="5"/>
  <c r="J1678" i="5"/>
  <c r="I1678" i="5"/>
  <c r="H1678" i="5"/>
  <c r="G1678" i="5"/>
  <c r="E1678" i="5"/>
  <c r="D1687" i="5"/>
  <c r="M1687" i="5"/>
  <c r="J1687" i="5"/>
  <c r="I1687" i="5"/>
  <c r="H1687" i="5"/>
  <c r="G1687" i="5"/>
  <c r="E1687" i="5"/>
  <c r="D1697" i="5"/>
  <c r="M1697" i="5"/>
  <c r="J1697" i="5"/>
  <c r="I1697" i="5"/>
  <c r="H1697" i="5"/>
  <c r="G1697" i="5"/>
  <c r="E1697" i="5"/>
  <c r="D1707" i="5"/>
  <c r="M1707" i="5"/>
  <c r="J1707" i="5"/>
  <c r="I1707" i="5"/>
  <c r="H1707" i="5"/>
  <c r="G1707" i="5"/>
  <c r="E1707" i="5"/>
  <c r="D1729" i="5"/>
  <c r="M1729" i="5"/>
  <c r="J1729" i="5"/>
  <c r="I1729" i="5"/>
  <c r="H1729" i="5"/>
  <c r="G1729" i="5"/>
  <c r="E1729" i="5"/>
  <c r="D1756" i="5"/>
  <c r="M1756" i="5"/>
  <c r="J1756" i="5"/>
  <c r="I1756" i="5"/>
  <c r="H1756" i="5"/>
  <c r="G1756" i="5"/>
  <c r="E1756" i="5"/>
  <c r="D1786" i="5"/>
  <c r="M1786" i="5"/>
  <c r="J1786" i="5"/>
  <c r="I1786" i="5"/>
  <c r="H1786" i="5"/>
  <c r="G1786" i="5"/>
  <c r="E1786" i="5"/>
  <c r="D1816" i="5"/>
  <c r="M1816" i="5"/>
  <c r="J1816" i="5"/>
  <c r="I1816" i="5"/>
  <c r="H1816" i="5"/>
  <c r="G1816" i="5"/>
  <c r="E1816" i="5"/>
  <c r="D1848" i="5"/>
  <c r="M1848" i="5"/>
  <c r="J1848" i="5"/>
  <c r="I1848" i="5"/>
  <c r="H1848" i="5"/>
  <c r="G1848" i="5"/>
  <c r="E1848" i="5"/>
  <c r="D1878" i="5"/>
  <c r="M1878" i="5"/>
  <c r="J1878" i="5"/>
  <c r="I1878" i="5"/>
  <c r="H1878" i="5"/>
  <c r="G1878" i="5"/>
  <c r="E1878" i="5"/>
  <c r="D1907" i="5"/>
  <c r="M1907" i="5"/>
  <c r="J1907" i="5"/>
  <c r="I1907" i="5"/>
  <c r="H1907" i="5"/>
  <c r="G1907" i="5"/>
  <c r="E1907" i="5"/>
  <c r="D1936" i="5"/>
  <c r="M1936" i="5"/>
  <c r="J1936" i="5"/>
  <c r="I1936" i="5"/>
  <c r="H1936" i="5"/>
  <c r="G1936" i="5"/>
  <c r="E1936" i="5"/>
  <c r="D1967" i="5"/>
  <c r="M1967" i="5"/>
  <c r="J1967" i="5"/>
  <c r="I1967" i="5"/>
  <c r="H1967" i="5"/>
  <c r="G1967" i="5"/>
  <c r="E1967" i="5"/>
  <c r="D1999" i="5"/>
  <c r="M1999" i="5"/>
  <c r="J1999" i="5"/>
  <c r="I1999" i="5"/>
  <c r="H1999" i="5"/>
  <c r="G1999" i="5"/>
  <c r="E1999" i="5"/>
  <c r="D1547" i="5"/>
  <c r="M1547" i="5"/>
  <c r="J1547" i="5"/>
  <c r="I1547" i="5"/>
  <c r="H1547" i="5"/>
  <c r="G1547" i="5"/>
  <c r="E1547" i="5"/>
  <c r="D1551" i="5"/>
  <c r="M1551" i="5"/>
  <c r="J1551" i="5"/>
  <c r="I1551" i="5"/>
  <c r="H1551" i="5"/>
  <c r="G1551" i="5"/>
  <c r="E1551" i="5"/>
  <c r="D1555" i="5"/>
  <c r="M1555" i="5"/>
  <c r="J1555" i="5"/>
  <c r="I1555" i="5"/>
  <c r="H1555" i="5"/>
  <c r="G1555" i="5"/>
  <c r="E1555" i="5"/>
  <c r="D1559" i="5"/>
  <c r="M1559" i="5"/>
  <c r="J1559" i="5"/>
  <c r="I1559" i="5"/>
  <c r="H1559" i="5"/>
  <c r="G1559" i="5"/>
  <c r="E1559" i="5"/>
  <c r="D1563" i="5"/>
  <c r="M1563" i="5"/>
  <c r="J1563" i="5"/>
  <c r="I1563" i="5"/>
  <c r="H1563" i="5"/>
  <c r="G1563" i="5"/>
  <c r="E1563" i="5"/>
  <c r="D1567" i="5"/>
  <c r="M1567" i="5"/>
  <c r="J1567" i="5"/>
  <c r="I1567" i="5"/>
  <c r="H1567" i="5"/>
  <c r="G1567" i="5"/>
  <c r="E1567" i="5"/>
  <c r="D1571" i="5"/>
  <c r="M1571" i="5"/>
  <c r="J1571" i="5"/>
  <c r="I1571" i="5"/>
  <c r="H1571" i="5"/>
  <c r="G1571" i="5"/>
  <c r="E1571" i="5"/>
  <c r="D1575" i="5"/>
  <c r="M1575" i="5"/>
  <c r="J1575" i="5"/>
  <c r="I1575" i="5"/>
  <c r="H1575" i="5"/>
  <c r="G1575" i="5"/>
  <c r="E1575" i="5"/>
  <c r="D1579" i="5"/>
  <c r="M1579" i="5"/>
  <c r="J1579" i="5"/>
  <c r="I1579" i="5"/>
  <c r="H1579" i="5"/>
  <c r="G1579" i="5"/>
  <c r="E1579" i="5"/>
  <c r="D1583" i="5"/>
  <c r="M1583" i="5"/>
  <c r="J1583" i="5"/>
  <c r="I1583" i="5"/>
  <c r="H1583" i="5"/>
  <c r="G1583" i="5"/>
  <c r="E1583" i="5"/>
  <c r="D1587" i="5"/>
  <c r="M1587" i="5"/>
  <c r="J1587" i="5"/>
  <c r="I1587" i="5"/>
  <c r="H1587" i="5"/>
  <c r="G1587" i="5"/>
  <c r="E1587" i="5"/>
  <c r="D1591" i="5"/>
  <c r="M1591" i="5"/>
  <c r="J1591" i="5"/>
  <c r="I1591" i="5"/>
  <c r="H1591" i="5"/>
  <c r="G1591" i="5"/>
  <c r="E1591" i="5"/>
  <c r="D1595" i="5"/>
  <c r="M1595" i="5"/>
  <c r="J1595" i="5"/>
  <c r="I1595" i="5"/>
  <c r="H1595" i="5"/>
  <c r="G1595" i="5"/>
  <c r="E1595" i="5"/>
  <c r="D1599" i="5"/>
  <c r="M1599" i="5"/>
  <c r="J1599" i="5"/>
  <c r="I1599" i="5"/>
  <c r="H1599" i="5"/>
  <c r="G1599" i="5"/>
  <c r="E1599" i="5"/>
  <c r="D1603" i="5"/>
  <c r="M1603" i="5"/>
  <c r="J1603" i="5"/>
  <c r="I1603" i="5"/>
  <c r="H1603" i="5"/>
  <c r="G1603" i="5"/>
  <c r="E1603" i="5"/>
  <c r="D1607" i="5"/>
  <c r="M1607" i="5"/>
  <c r="J1607" i="5"/>
  <c r="I1607" i="5"/>
  <c r="H1607" i="5"/>
  <c r="G1607" i="5"/>
  <c r="E1607" i="5"/>
  <c r="D1614" i="5"/>
  <c r="M1614" i="5"/>
  <c r="J1614" i="5"/>
  <c r="I1614" i="5"/>
  <c r="H1614" i="5"/>
  <c r="G1614" i="5"/>
  <c r="E1614" i="5"/>
  <c r="D1618" i="5"/>
  <c r="M1618" i="5"/>
  <c r="J1618" i="5"/>
  <c r="I1618" i="5"/>
  <c r="H1618" i="5"/>
  <c r="G1618" i="5"/>
  <c r="E1618" i="5"/>
  <c r="D1622" i="5"/>
  <c r="M1622" i="5"/>
  <c r="J1622" i="5"/>
  <c r="I1622" i="5"/>
  <c r="H1622" i="5"/>
  <c r="G1622" i="5"/>
  <c r="E1622" i="5"/>
  <c r="D1626" i="5"/>
  <c r="M1626" i="5"/>
  <c r="J1626" i="5"/>
  <c r="I1626" i="5"/>
  <c r="H1626" i="5"/>
  <c r="G1626" i="5"/>
  <c r="E1626" i="5"/>
  <c r="D1629" i="5"/>
  <c r="M1629" i="5"/>
  <c r="J1629" i="5"/>
  <c r="I1629" i="5"/>
  <c r="H1629" i="5"/>
  <c r="G1629" i="5"/>
  <c r="E1629" i="5"/>
  <c r="D1633" i="5"/>
  <c r="M1633" i="5"/>
  <c r="J1633" i="5"/>
  <c r="I1633" i="5"/>
  <c r="H1633" i="5"/>
  <c r="G1633" i="5"/>
  <c r="E1633" i="5"/>
  <c r="D1637" i="5"/>
  <c r="M1637" i="5"/>
  <c r="J1637" i="5"/>
  <c r="I1637" i="5"/>
  <c r="H1637" i="5"/>
  <c r="G1637" i="5"/>
  <c r="E1637" i="5"/>
  <c r="D1641" i="5"/>
  <c r="M1641" i="5"/>
  <c r="J1641" i="5"/>
  <c r="I1641" i="5"/>
  <c r="H1641" i="5"/>
  <c r="G1641" i="5"/>
  <c r="E1641" i="5"/>
  <c r="D1645" i="5"/>
  <c r="M1645" i="5"/>
  <c r="J1645" i="5"/>
  <c r="I1645" i="5"/>
  <c r="H1645" i="5"/>
  <c r="G1645" i="5"/>
  <c r="E1645" i="5"/>
  <c r="D1649" i="5"/>
  <c r="M1649" i="5"/>
  <c r="J1649" i="5"/>
  <c r="I1649" i="5"/>
  <c r="H1649" i="5"/>
  <c r="G1649" i="5"/>
  <c r="E1649" i="5"/>
  <c r="D1653" i="5"/>
  <c r="M1653" i="5"/>
  <c r="J1653" i="5"/>
  <c r="I1653" i="5"/>
  <c r="H1653" i="5"/>
  <c r="G1653" i="5"/>
  <c r="E1653" i="5"/>
  <c r="D1657" i="5"/>
  <c r="M1657" i="5"/>
  <c r="J1657" i="5"/>
  <c r="I1657" i="5"/>
  <c r="H1657" i="5"/>
  <c r="G1657" i="5"/>
  <c r="E1657" i="5"/>
  <c r="D1661" i="5"/>
  <c r="M1661" i="5"/>
  <c r="J1661" i="5"/>
  <c r="I1661" i="5"/>
  <c r="H1661" i="5"/>
  <c r="G1661" i="5"/>
  <c r="E1661" i="5"/>
  <c r="D1665" i="5"/>
  <c r="M1665" i="5"/>
  <c r="J1665" i="5"/>
  <c r="I1665" i="5"/>
  <c r="H1665" i="5"/>
  <c r="G1665" i="5"/>
  <c r="E1665" i="5"/>
  <c r="D1669" i="5"/>
  <c r="M1669" i="5"/>
  <c r="J1669" i="5"/>
  <c r="I1669" i="5"/>
  <c r="H1669" i="5"/>
  <c r="G1669" i="5"/>
  <c r="E1669" i="5"/>
  <c r="D1673" i="5"/>
  <c r="M1673" i="5"/>
  <c r="J1673" i="5"/>
  <c r="I1673" i="5"/>
  <c r="H1673" i="5"/>
  <c r="G1673" i="5"/>
  <c r="E1673" i="5"/>
  <c r="D1676" i="5"/>
  <c r="M1676" i="5"/>
  <c r="J1676" i="5"/>
  <c r="I1676" i="5"/>
  <c r="H1676" i="5"/>
  <c r="G1676" i="5"/>
  <c r="E1676" i="5"/>
  <c r="D1680" i="5"/>
  <c r="M1680" i="5"/>
  <c r="J1680" i="5"/>
  <c r="I1680" i="5"/>
  <c r="H1680" i="5"/>
  <c r="G1680" i="5"/>
  <c r="E1680" i="5"/>
  <c r="D1684" i="5"/>
  <c r="M1684" i="5"/>
  <c r="J1684" i="5"/>
  <c r="I1684" i="5"/>
  <c r="H1684" i="5"/>
  <c r="G1684" i="5"/>
  <c r="E1684" i="5"/>
  <c r="D1690" i="5"/>
  <c r="M1690" i="5"/>
  <c r="J1690" i="5"/>
  <c r="I1690" i="5"/>
  <c r="H1690" i="5"/>
  <c r="G1690" i="5"/>
  <c r="E1690" i="5"/>
  <c r="D1694" i="5"/>
  <c r="M1694" i="5"/>
  <c r="J1694" i="5"/>
  <c r="I1694" i="5"/>
  <c r="H1694" i="5"/>
  <c r="G1694" i="5"/>
  <c r="E1694" i="5"/>
  <c r="D1699" i="5"/>
  <c r="M1699" i="5"/>
  <c r="J1699" i="5"/>
  <c r="I1699" i="5"/>
  <c r="H1699" i="5"/>
  <c r="G1699" i="5"/>
  <c r="E1699" i="5"/>
  <c r="D1705" i="5"/>
  <c r="M1705" i="5"/>
  <c r="J1705" i="5"/>
  <c r="I1705" i="5"/>
  <c r="H1705" i="5"/>
  <c r="G1705" i="5"/>
  <c r="E1705" i="5"/>
  <c r="D1710" i="5"/>
  <c r="M1710" i="5"/>
  <c r="J1710" i="5"/>
  <c r="I1710" i="5"/>
  <c r="H1710" i="5"/>
  <c r="G1710" i="5"/>
  <c r="E1710" i="5"/>
  <c r="D1715" i="5"/>
  <c r="M1715" i="5"/>
  <c r="J1715" i="5"/>
  <c r="I1715" i="5"/>
  <c r="H1715" i="5"/>
  <c r="G1715" i="5"/>
  <c r="E1715" i="5"/>
  <c r="D1720" i="5"/>
  <c r="M1720" i="5"/>
  <c r="J1720" i="5"/>
  <c r="I1720" i="5"/>
  <c r="H1720" i="5"/>
  <c r="G1720" i="5"/>
  <c r="E1720" i="5"/>
  <c r="D1725" i="5"/>
  <c r="M1725" i="5"/>
  <c r="J1725" i="5"/>
  <c r="I1725" i="5"/>
  <c r="H1725" i="5"/>
  <c r="G1725" i="5"/>
  <c r="E1725" i="5"/>
  <c r="D1733" i="5"/>
  <c r="M1733" i="5"/>
  <c r="J1733" i="5"/>
  <c r="I1733" i="5"/>
  <c r="H1733" i="5"/>
  <c r="G1733" i="5"/>
  <c r="E1733" i="5"/>
  <c r="D1741" i="5"/>
  <c r="M1741" i="5"/>
  <c r="J1741" i="5"/>
  <c r="I1741" i="5"/>
  <c r="H1741" i="5"/>
  <c r="G1741" i="5"/>
  <c r="E1741" i="5"/>
  <c r="D1749" i="5"/>
  <c r="M1749" i="5"/>
  <c r="J1749" i="5"/>
  <c r="I1749" i="5"/>
  <c r="H1749" i="5"/>
  <c r="G1749" i="5"/>
  <c r="E1749" i="5"/>
  <c r="D1757" i="5"/>
  <c r="M1757" i="5"/>
  <c r="J1757" i="5"/>
  <c r="I1757" i="5"/>
  <c r="H1757" i="5"/>
  <c r="G1757" i="5"/>
  <c r="E1757" i="5"/>
  <c r="D1764" i="5"/>
  <c r="M1764" i="5"/>
  <c r="J1764" i="5"/>
  <c r="I1764" i="5"/>
  <c r="H1764" i="5"/>
  <c r="G1764" i="5"/>
  <c r="E1764" i="5"/>
  <c r="D1771" i="5"/>
  <c r="M1771" i="5"/>
  <c r="J1771" i="5"/>
  <c r="I1771" i="5"/>
  <c r="H1771" i="5"/>
  <c r="G1771" i="5"/>
  <c r="E1771" i="5"/>
  <c r="D1779" i="5"/>
  <c r="M1779" i="5"/>
  <c r="J1779" i="5"/>
  <c r="I1779" i="5"/>
  <c r="H1779" i="5"/>
  <c r="G1779" i="5"/>
  <c r="E1779" i="5"/>
  <c r="D1787" i="5"/>
  <c r="M1787" i="5"/>
  <c r="J1787" i="5"/>
  <c r="I1787" i="5"/>
  <c r="H1787" i="5"/>
  <c r="G1787" i="5"/>
  <c r="E1787" i="5"/>
  <c r="D1795" i="5"/>
  <c r="M1795" i="5"/>
  <c r="J1795" i="5"/>
  <c r="I1795" i="5"/>
  <c r="H1795" i="5"/>
  <c r="G1795" i="5"/>
  <c r="E1795" i="5"/>
  <c r="D1802" i="5"/>
  <c r="M1802" i="5"/>
  <c r="J1802" i="5"/>
  <c r="I1802" i="5"/>
  <c r="H1802" i="5"/>
  <c r="G1802" i="5"/>
  <c r="E1802" i="5"/>
  <c r="D1810" i="5"/>
  <c r="M1810" i="5"/>
  <c r="J1810" i="5"/>
  <c r="I1810" i="5"/>
  <c r="H1810" i="5"/>
  <c r="G1810" i="5"/>
  <c r="E1810" i="5"/>
  <c r="D1817" i="5"/>
  <c r="M1817" i="5"/>
  <c r="J1817" i="5"/>
  <c r="I1817" i="5"/>
  <c r="H1817" i="5"/>
  <c r="G1817" i="5"/>
  <c r="E1817" i="5"/>
  <c r="D1825" i="5"/>
  <c r="M1825" i="5"/>
  <c r="J1825" i="5"/>
  <c r="I1825" i="5"/>
  <c r="H1825" i="5"/>
  <c r="G1825" i="5"/>
  <c r="E1825" i="5"/>
  <c r="D1833" i="5"/>
  <c r="M1833" i="5"/>
  <c r="J1833" i="5"/>
  <c r="I1833" i="5"/>
  <c r="H1833" i="5"/>
  <c r="G1833" i="5"/>
  <c r="E1833" i="5"/>
  <c r="D1841" i="5"/>
  <c r="M1841" i="5"/>
  <c r="J1841" i="5"/>
  <c r="I1841" i="5"/>
  <c r="H1841" i="5"/>
  <c r="G1841" i="5"/>
  <c r="E1841" i="5"/>
  <c r="D1849" i="5"/>
  <c r="M1849" i="5"/>
  <c r="J1849" i="5"/>
  <c r="I1849" i="5"/>
  <c r="H1849" i="5"/>
  <c r="G1849" i="5"/>
  <c r="E1849" i="5"/>
  <c r="D1864" i="5"/>
  <c r="M1864" i="5"/>
  <c r="J1864" i="5"/>
  <c r="I1864" i="5"/>
  <c r="H1864" i="5"/>
  <c r="G1864" i="5"/>
  <c r="E1864" i="5"/>
  <c r="D1872" i="5"/>
  <c r="M1872" i="5"/>
  <c r="J1872" i="5"/>
  <c r="I1872" i="5"/>
  <c r="H1872" i="5"/>
  <c r="G1872" i="5"/>
  <c r="E1872" i="5"/>
  <c r="D1886" i="5"/>
  <c r="M1886" i="5"/>
  <c r="J1886" i="5"/>
  <c r="I1886" i="5"/>
  <c r="H1886" i="5"/>
  <c r="G1886" i="5"/>
  <c r="E1886" i="5"/>
  <c r="D1893" i="5"/>
  <c r="M1893" i="5"/>
  <c r="J1893" i="5"/>
  <c r="I1893" i="5"/>
  <c r="H1893" i="5"/>
  <c r="G1893" i="5"/>
  <c r="E1893" i="5"/>
  <c r="D1900" i="5"/>
  <c r="M1900" i="5"/>
  <c r="J1900" i="5"/>
  <c r="I1900" i="5"/>
  <c r="H1900" i="5"/>
  <c r="G1900" i="5"/>
  <c r="E1900" i="5"/>
  <c r="D1908" i="5"/>
  <c r="M1908" i="5"/>
  <c r="J1908" i="5"/>
  <c r="I1908" i="5"/>
  <c r="H1908" i="5"/>
  <c r="G1908" i="5"/>
  <c r="E1908" i="5"/>
  <c r="D1914" i="5"/>
  <c r="M1914" i="5"/>
  <c r="J1914" i="5"/>
  <c r="I1914" i="5"/>
  <c r="H1914" i="5"/>
  <c r="G1914" i="5"/>
  <c r="E1914" i="5"/>
  <c r="D1922" i="5"/>
  <c r="M1922" i="5"/>
  <c r="J1922" i="5"/>
  <c r="I1922" i="5"/>
  <c r="H1922" i="5"/>
  <c r="G1922" i="5"/>
  <c r="E1922" i="5"/>
  <c r="D1930" i="5"/>
  <c r="M1930" i="5"/>
  <c r="J1930" i="5"/>
  <c r="I1930" i="5"/>
  <c r="H1930" i="5"/>
  <c r="G1930" i="5"/>
  <c r="E1930" i="5"/>
  <c r="D1937" i="5"/>
  <c r="M1937" i="5"/>
  <c r="J1937" i="5"/>
  <c r="I1937" i="5"/>
  <c r="H1937" i="5"/>
  <c r="G1937" i="5"/>
  <c r="E1937" i="5"/>
  <c r="D1944" i="5"/>
  <c r="M1944" i="5"/>
  <c r="J1944" i="5"/>
  <c r="I1944" i="5"/>
  <c r="H1944" i="5"/>
  <c r="G1944" i="5"/>
  <c r="E1944" i="5"/>
  <c r="D1952" i="5"/>
  <c r="M1952" i="5"/>
  <c r="J1952" i="5"/>
  <c r="I1952" i="5"/>
  <c r="H1952" i="5"/>
  <c r="G1952" i="5"/>
  <c r="E1952" i="5"/>
  <c r="D1960" i="5"/>
  <c r="M1960" i="5"/>
  <c r="J1960" i="5"/>
  <c r="I1960" i="5"/>
  <c r="H1960" i="5"/>
  <c r="G1960" i="5"/>
  <c r="E1960" i="5"/>
  <c r="D1968" i="5"/>
  <c r="M1968" i="5"/>
  <c r="J1968" i="5"/>
  <c r="I1968" i="5"/>
  <c r="H1968" i="5"/>
  <c r="G1968" i="5"/>
  <c r="E1968" i="5"/>
  <c r="D1976" i="5"/>
  <c r="M1976" i="5"/>
  <c r="J1976" i="5"/>
  <c r="I1976" i="5"/>
  <c r="H1976" i="5"/>
  <c r="G1976" i="5"/>
  <c r="E1976" i="5"/>
  <c r="D1984" i="5"/>
  <c r="M1984" i="5"/>
  <c r="J1984" i="5"/>
  <c r="I1984" i="5"/>
  <c r="H1984" i="5"/>
  <c r="G1984" i="5"/>
  <c r="E1984" i="5"/>
  <c r="D1992" i="5"/>
  <c r="M1992" i="5"/>
  <c r="J1992" i="5"/>
  <c r="I1992" i="5"/>
  <c r="H1992" i="5"/>
  <c r="G1992" i="5"/>
  <c r="E1992" i="5"/>
  <c r="D2000" i="5"/>
  <c r="M2000" i="5"/>
  <c r="J2000" i="5"/>
  <c r="I2000" i="5"/>
  <c r="H2000" i="5"/>
  <c r="G2000" i="5"/>
  <c r="E2000" i="5"/>
  <c r="D1529" i="5"/>
  <c r="M1529" i="5"/>
  <c r="J1529" i="5"/>
  <c r="I1529" i="5"/>
  <c r="H1529" i="5"/>
  <c r="G1529" i="5"/>
  <c r="E1529" i="5"/>
  <c r="D1533" i="5"/>
  <c r="M1533" i="5"/>
  <c r="J1533" i="5"/>
  <c r="I1533" i="5"/>
  <c r="H1533" i="5"/>
  <c r="G1533" i="5"/>
  <c r="E1533" i="5"/>
  <c r="D1537" i="5"/>
  <c r="M1537" i="5"/>
  <c r="J1537" i="5"/>
  <c r="I1537" i="5"/>
  <c r="H1537" i="5"/>
  <c r="G1537" i="5"/>
  <c r="E1537" i="5"/>
  <c r="D1541" i="5"/>
  <c r="M1541" i="5"/>
  <c r="J1541" i="5"/>
  <c r="I1541" i="5"/>
  <c r="H1541" i="5"/>
  <c r="G1541" i="5"/>
  <c r="E1541" i="5"/>
  <c r="D1545" i="5"/>
  <c r="M1545" i="5"/>
  <c r="J1545" i="5"/>
  <c r="I1545" i="5"/>
  <c r="H1545" i="5"/>
  <c r="G1545" i="5"/>
  <c r="E1545" i="5"/>
  <c r="D1548" i="5"/>
  <c r="M1548" i="5"/>
  <c r="J1548" i="5"/>
  <c r="I1548" i="5"/>
  <c r="H1548" i="5"/>
  <c r="G1548" i="5"/>
  <c r="E1548" i="5"/>
  <c r="D1552" i="5"/>
  <c r="M1552" i="5"/>
  <c r="J1552" i="5"/>
  <c r="I1552" i="5"/>
  <c r="H1552" i="5"/>
  <c r="G1552" i="5"/>
  <c r="E1552" i="5"/>
  <c r="D1556" i="5"/>
  <c r="M1556" i="5"/>
  <c r="J1556" i="5"/>
  <c r="I1556" i="5"/>
  <c r="H1556" i="5"/>
  <c r="G1556" i="5"/>
  <c r="E1556" i="5"/>
  <c r="D1560" i="5"/>
  <c r="M1560" i="5"/>
  <c r="J1560" i="5"/>
  <c r="I1560" i="5"/>
  <c r="H1560" i="5"/>
  <c r="G1560" i="5"/>
  <c r="E1560" i="5"/>
  <c r="D1564" i="5"/>
  <c r="M1564" i="5"/>
  <c r="J1564" i="5"/>
  <c r="I1564" i="5"/>
  <c r="H1564" i="5"/>
  <c r="G1564" i="5"/>
  <c r="E1564" i="5"/>
  <c r="D1568" i="5"/>
  <c r="M1568" i="5"/>
  <c r="J1568" i="5"/>
  <c r="I1568" i="5"/>
  <c r="H1568" i="5"/>
  <c r="G1568" i="5"/>
  <c r="E1568" i="5"/>
  <c r="D1572" i="5"/>
  <c r="M1572" i="5"/>
  <c r="J1572" i="5"/>
  <c r="I1572" i="5"/>
  <c r="H1572" i="5"/>
  <c r="G1572" i="5"/>
  <c r="E1572" i="5"/>
  <c r="D1576" i="5"/>
  <c r="M1576" i="5"/>
  <c r="J1576" i="5"/>
  <c r="I1576" i="5"/>
  <c r="H1576" i="5"/>
  <c r="G1576" i="5"/>
  <c r="E1576" i="5"/>
  <c r="D1580" i="5"/>
  <c r="M1580" i="5"/>
  <c r="J1580" i="5"/>
  <c r="I1580" i="5"/>
  <c r="H1580" i="5"/>
  <c r="G1580" i="5"/>
  <c r="E1580" i="5"/>
  <c r="D1584" i="5"/>
  <c r="M1584" i="5"/>
  <c r="J1584" i="5"/>
  <c r="I1584" i="5"/>
  <c r="H1584" i="5"/>
  <c r="G1584" i="5"/>
  <c r="E1584" i="5"/>
  <c r="D1588" i="5"/>
  <c r="M1588" i="5"/>
  <c r="J1588" i="5"/>
  <c r="I1588" i="5"/>
  <c r="H1588" i="5"/>
  <c r="G1588" i="5"/>
  <c r="E1588" i="5"/>
  <c r="D1592" i="5"/>
  <c r="M1592" i="5"/>
  <c r="J1592" i="5"/>
  <c r="I1592" i="5"/>
  <c r="H1592" i="5"/>
  <c r="G1592" i="5"/>
  <c r="E1592" i="5"/>
  <c r="D1596" i="5"/>
  <c r="M1596" i="5"/>
  <c r="J1596" i="5"/>
  <c r="I1596" i="5"/>
  <c r="H1596" i="5"/>
  <c r="G1596" i="5"/>
  <c r="E1596" i="5"/>
  <c r="D1600" i="5"/>
  <c r="M1600" i="5"/>
  <c r="J1600" i="5"/>
  <c r="I1600" i="5"/>
  <c r="H1600" i="5"/>
  <c r="G1600" i="5"/>
  <c r="E1600" i="5"/>
  <c r="D1604" i="5"/>
  <c r="M1604" i="5"/>
  <c r="J1604" i="5"/>
  <c r="I1604" i="5"/>
  <c r="H1604" i="5"/>
  <c r="G1604" i="5"/>
  <c r="E1604" i="5"/>
  <c r="D1608" i="5"/>
  <c r="M1608" i="5"/>
  <c r="J1608" i="5"/>
  <c r="I1608" i="5"/>
  <c r="H1608" i="5"/>
  <c r="G1608" i="5"/>
  <c r="E1608" i="5"/>
  <c r="D1611" i="5"/>
  <c r="M1611" i="5"/>
  <c r="J1611" i="5"/>
  <c r="I1611" i="5"/>
  <c r="H1611" i="5"/>
  <c r="G1611" i="5"/>
  <c r="E1611" i="5"/>
  <c r="D1615" i="5"/>
  <c r="M1615" i="5"/>
  <c r="J1615" i="5"/>
  <c r="I1615" i="5"/>
  <c r="H1615" i="5"/>
  <c r="G1615" i="5"/>
  <c r="E1615" i="5"/>
  <c r="D1619" i="5"/>
  <c r="M1619" i="5"/>
  <c r="J1619" i="5"/>
  <c r="I1619" i="5"/>
  <c r="H1619" i="5"/>
  <c r="G1619" i="5"/>
  <c r="E1619" i="5"/>
  <c r="D1623" i="5"/>
  <c r="M1623" i="5"/>
  <c r="J1623" i="5"/>
  <c r="I1623" i="5"/>
  <c r="H1623" i="5"/>
  <c r="G1623" i="5"/>
  <c r="E1623" i="5"/>
  <c r="D1630" i="5"/>
  <c r="M1630" i="5"/>
  <c r="J1630" i="5"/>
  <c r="I1630" i="5"/>
  <c r="H1630" i="5"/>
  <c r="G1630" i="5"/>
  <c r="E1630" i="5"/>
  <c r="D1634" i="5"/>
  <c r="M1634" i="5"/>
  <c r="J1634" i="5"/>
  <c r="I1634" i="5"/>
  <c r="H1634" i="5"/>
  <c r="G1634" i="5"/>
  <c r="E1634" i="5"/>
  <c r="D1638" i="5"/>
  <c r="M1638" i="5"/>
  <c r="J1638" i="5"/>
  <c r="I1638" i="5"/>
  <c r="H1638" i="5"/>
  <c r="G1638" i="5"/>
  <c r="E1638" i="5"/>
  <c r="D1642" i="5"/>
  <c r="M1642" i="5"/>
  <c r="J1642" i="5"/>
  <c r="I1642" i="5"/>
  <c r="H1642" i="5"/>
  <c r="G1642" i="5"/>
  <c r="E1642" i="5"/>
  <c r="D1646" i="5"/>
  <c r="M1646" i="5"/>
  <c r="J1646" i="5"/>
  <c r="I1646" i="5"/>
  <c r="H1646" i="5"/>
  <c r="G1646" i="5"/>
  <c r="E1646" i="5"/>
  <c r="D1650" i="5"/>
  <c r="M1650" i="5"/>
  <c r="J1650" i="5"/>
  <c r="I1650" i="5"/>
  <c r="H1650" i="5"/>
  <c r="G1650" i="5"/>
  <c r="E1650" i="5"/>
  <c r="D1654" i="5"/>
  <c r="M1654" i="5"/>
  <c r="J1654" i="5"/>
  <c r="I1654" i="5"/>
  <c r="H1654" i="5"/>
  <c r="G1654" i="5"/>
  <c r="E1654" i="5"/>
  <c r="D1658" i="5"/>
  <c r="M1658" i="5"/>
  <c r="J1658" i="5"/>
  <c r="I1658" i="5"/>
  <c r="H1658" i="5"/>
  <c r="G1658" i="5"/>
  <c r="E1658" i="5"/>
  <c r="D1662" i="5"/>
  <c r="M1662" i="5"/>
  <c r="J1662" i="5"/>
  <c r="I1662" i="5"/>
  <c r="H1662" i="5"/>
  <c r="G1662" i="5"/>
  <c r="E1662" i="5"/>
  <c r="D1666" i="5"/>
  <c r="M1666" i="5"/>
  <c r="J1666" i="5"/>
  <c r="I1666" i="5"/>
  <c r="H1666" i="5"/>
  <c r="G1666" i="5"/>
  <c r="E1666" i="5"/>
  <c r="D1670" i="5"/>
  <c r="M1670" i="5"/>
  <c r="J1670" i="5"/>
  <c r="I1670" i="5"/>
  <c r="H1670" i="5"/>
  <c r="G1670" i="5"/>
  <c r="E1670" i="5"/>
  <c r="D1674" i="5"/>
  <c r="M1674" i="5"/>
  <c r="J1674" i="5"/>
  <c r="I1674" i="5"/>
  <c r="H1674" i="5"/>
  <c r="G1674" i="5"/>
  <c r="E1674" i="5"/>
  <c r="D1677" i="5"/>
  <c r="M1677" i="5"/>
  <c r="J1677" i="5"/>
  <c r="I1677" i="5"/>
  <c r="H1677" i="5"/>
  <c r="G1677" i="5"/>
  <c r="E1677" i="5"/>
  <c r="D1681" i="5"/>
  <c r="M1681" i="5"/>
  <c r="J1681" i="5"/>
  <c r="I1681" i="5"/>
  <c r="H1681" i="5"/>
  <c r="G1681" i="5"/>
  <c r="E1681" i="5"/>
  <c r="D1686" i="5"/>
  <c r="M1686" i="5"/>
  <c r="J1686" i="5"/>
  <c r="I1686" i="5"/>
  <c r="H1686" i="5"/>
  <c r="G1686" i="5"/>
  <c r="E1686" i="5"/>
  <c r="D1695" i="5"/>
  <c r="M1695" i="5"/>
  <c r="J1695" i="5"/>
  <c r="I1695" i="5"/>
  <c r="H1695" i="5"/>
  <c r="G1695" i="5"/>
  <c r="E1695" i="5"/>
  <c r="D1701" i="5"/>
  <c r="M1701" i="5"/>
  <c r="J1701" i="5"/>
  <c r="I1701" i="5"/>
  <c r="H1701" i="5"/>
  <c r="G1701" i="5"/>
  <c r="E1701" i="5"/>
  <c r="D1706" i="5"/>
  <c r="M1706" i="5"/>
  <c r="J1706" i="5"/>
  <c r="I1706" i="5"/>
  <c r="H1706" i="5"/>
  <c r="G1706" i="5"/>
  <c r="E1706" i="5"/>
  <c r="D1711" i="5"/>
  <c r="M1711" i="5"/>
  <c r="J1711" i="5"/>
  <c r="I1711" i="5"/>
  <c r="H1711" i="5"/>
  <c r="G1711" i="5"/>
  <c r="E1711" i="5"/>
  <c r="D1717" i="5"/>
  <c r="M1717" i="5"/>
  <c r="J1717" i="5"/>
  <c r="I1717" i="5"/>
  <c r="H1717" i="5"/>
  <c r="G1717" i="5"/>
  <c r="E1717" i="5"/>
  <c r="D1721" i="5"/>
  <c r="M1721" i="5"/>
  <c r="J1721" i="5"/>
  <c r="I1721" i="5"/>
  <c r="H1721" i="5"/>
  <c r="G1721" i="5"/>
  <c r="E1721" i="5"/>
  <c r="D1728" i="5"/>
  <c r="M1728" i="5"/>
  <c r="J1728" i="5"/>
  <c r="I1728" i="5"/>
  <c r="H1728" i="5"/>
  <c r="G1728" i="5"/>
  <c r="E1728" i="5"/>
  <c r="D1736" i="5"/>
  <c r="M1736" i="5"/>
  <c r="J1736" i="5"/>
  <c r="I1736" i="5"/>
  <c r="H1736" i="5"/>
  <c r="G1736" i="5"/>
  <c r="E1736" i="5"/>
  <c r="D1744" i="5"/>
  <c r="M1744" i="5"/>
  <c r="J1744" i="5"/>
  <c r="I1744" i="5"/>
  <c r="H1744" i="5"/>
  <c r="G1744" i="5"/>
  <c r="E1744" i="5"/>
  <c r="D1752" i="5"/>
  <c r="M1752" i="5"/>
  <c r="J1752" i="5"/>
  <c r="I1752" i="5"/>
  <c r="H1752" i="5"/>
  <c r="G1752" i="5"/>
  <c r="E1752" i="5"/>
  <c r="D1759" i="5"/>
  <c r="M1759" i="5"/>
  <c r="J1759" i="5"/>
  <c r="I1759" i="5"/>
  <c r="H1759" i="5"/>
  <c r="G1759" i="5"/>
  <c r="E1759" i="5"/>
  <c r="D1766" i="5"/>
  <c r="M1766" i="5"/>
  <c r="J1766" i="5"/>
  <c r="I1766" i="5"/>
  <c r="H1766" i="5"/>
  <c r="G1766" i="5"/>
  <c r="E1766" i="5"/>
  <c r="D1774" i="5"/>
  <c r="M1774" i="5"/>
  <c r="J1774" i="5"/>
  <c r="I1774" i="5"/>
  <c r="H1774" i="5"/>
  <c r="G1774" i="5"/>
  <c r="E1774" i="5"/>
  <c r="D1782" i="5"/>
  <c r="M1782" i="5"/>
  <c r="J1782" i="5"/>
  <c r="I1782" i="5"/>
  <c r="H1782" i="5"/>
  <c r="G1782" i="5"/>
  <c r="E1782" i="5"/>
  <c r="D1790" i="5"/>
  <c r="M1790" i="5"/>
  <c r="J1790" i="5"/>
  <c r="I1790" i="5"/>
  <c r="H1790" i="5"/>
  <c r="G1790" i="5"/>
  <c r="E1790" i="5"/>
  <c r="D1805" i="5"/>
  <c r="M1805" i="5"/>
  <c r="J1805" i="5"/>
  <c r="I1805" i="5"/>
  <c r="H1805" i="5"/>
  <c r="G1805" i="5"/>
  <c r="E1805" i="5"/>
  <c r="D1813" i="5"/>
  <c r="M1813" i="5"/>
  <c r="J1813" i="5"/>
  <c r="I1813" i="5"/>
  <c r="H1813" i="5"/>
  <c r="G1813" i="5"/>
  <c r="E1813" i="5"/>
  <c r="D1820" i="5"/>
  <c r="M1820" i="5"/>
  <c r="J1820" i="5"/>
  <c r="I1820" i="5"/>
  <c r="H1820" i="5"/>
  <c r="G1820" i="5"/>
  <c r="E1820" i="5"/>
  <c r="D1828" i="5"/>
  <c r="M1828" i="5"/>
  <c r="J1828" i="5"/>
  <c r="I1828" i="5"/>
  <c r="H1828" i="5"/>
  <c r="G1828" i="5"/>
  <c r="E1828" i="5"/>
  <c r="D1836" i="5"/>
  <c r="M1836" i="5"/>
  <c r="J1836" i="5"/>
  <c r="I1836" i="5"/>
  <c r="H1836" i="5"/>
  <c r="G1836" i="5"/>
  <c r="E1836" i="5"/>
  <c r="D1844" i="5"/>
  <c r="M1844" i="5"/>
  <c r="J1844" i="5"/>
  <c r="I1844" i="5"/>
  <c r="H1844" i="5"/>
  <c r="G1844" i="5"/>
  <c r="E1844" i="5"/>
  <c r="D1852" i="5"/>
  <c r="M1852" i="5"/>
  <c r="J1852" i="5"/>
  <c r="I1852" i="5"/>
  <c r="H1852" i="5"/>
  <c r="G1852" i="5"/>
  <c r="E1852" i="5"/>
  <c r="D1859" i="5"/>
  <c r="M1859" i="5"/>
  <c r="J1859" i="5"/>
  <c r="I1859" i="5"/>
  <c r="H1859" i="5"/>
  <c r="G1859" i="5"/>
  <c r="E1859" i="5"/>
  <c r="D1867" i="5"/>
  <c r="M1867" i="5"/>
  <c r="J1867" i="5"/>
  <c r="I1867" i="5"/>
  <c r="H1867" i="5"/>
  <c r="G1867" i="5"/>
  <c r="E1867" i="5"/>
  <c r="D1874" i="5"/>
  <c r="M1874" i="5"/>
  <c r="J1874" i="5"/>
  <c r="I1874" i="5"/>
  <c r="H1874" i="5"/>
  <c r="G1874" i="5"/>
  <c r="E1874" i="5"/>
  <c r="D1881" i="5"/>
  <c r="M1881" i="5"/>
  <c r="J1881" i="5"/>
  <c r="I1881" i="5"/>
  <c r="H1881" i="5"/>
  <c r="G1881" i="5"/>
  <c r="E1881" i="5"/>
  <c r="D1896" i="5"/>
  <c r="M1896" i="5"/>
  <c r="J1896" i="5"/>
  <c r="I1896" i="5"/>
  <c r="H1896" i="5"/>
  <c r="G1896" i="5"/>
  <c r="E1896" i="5"/>
  <c r="D1903" i="5"/>
  <c r="M1903" i="5"/>
  <c r="J1903" i="5"/>
  <c r="I1903" i="5"/>
  <c r="H1903" i="5"/>
  <c r="G1903" i="5"/>
  <c r="E1903" i="5"/>
  <c r="D1917" i="5"/>
  <c r="M1917" i="5"/>
  <c r="J1917" i="5"/>
  <c r="I1917" i="5"/>
  <c r="H1917" i="5"/>
  <c r="G1917" i="5"/>
  <c r="E1917" i="5"/>
  <c r="D1925" i="5"/>
  <c r="M1925" i="5"/>
  <c r="J1925" i="5"/>
  <c r="I1925" i="5"/>
  <c r="H1925" i="5"/>
  <c r="G1925" i="5"/>
  <c r="E1925" i="5"/>
  <c r="D1932" i="5"/>
  <c r="M1932" i="5"/>
  <c r="J1932" i="5"/>
  <c r="I1932" i="5"/>
  <c r="H1932" i="5"/>
  <c r="G1932" i="5"/>
  <c r="E1932" i="5"/>
  <c r="D1939" i="5"/>
  <c r="M1939" i="5"/>
  <c r="J1939" i="5"/>
  <c r="I1939" i="5"/>
  <c r="H1939" i="5"/>
  <c r="G1939" i="5"/>
  <c r="E1939" i="5"/>
  <c r="D1947" i="5"/>
  <c r="M1947" i="5"/>
  <c r="J1947" i="5"/>
  <c r="I1947" i="5"/>
  <c r="H1947" i="5"/>
  <c r="G1947" i="5"/>
  <c r="E1947" i="5"/>
  <c r="D1955" i="5"/>
  <c r="M1955" i="5"/>
  <c r="J1955" i="5"/>
  <c r="I1955" i="5"/>
  <c r="H1955" i="5"/>
  <c r="G1955" i="5"/>
  <c r="E1955" i="5"/>
  <c r="D1963" i="5"/>
  <c r="M1963" i="5"/>
  <c r="J1963" i="5"/>
  <c r="I1963" i="5"/>
  <c r="H1963" i="5"/>
  <c r="G1963" i="5"/>
  <c r="E1963" i="5"/>
  <c r="D1971" i="5"/>
  <c r="M1971" i="5"/>
  <c r="J1971" i="5"/>
  <c r="I1971" i="5"/>
  <c r="H1971" i="5"/>
  <c r="G1971" i="5"/>
  <c r="E1971" i="5"/>
  <c r="D1979" i="5"/>
  <c r="M1979" i="5"/>
  <c r="J1979" i="5"/>
  <c r="I1979" i="5"/>
  <c r="H1979" i="5"/>
  <c r="G1979" i="5"/>
  <c r="E1979" i="5"/>
  <c r="D1987" i="5"/>
  <c r="M1987" i="5"/>
  <c r="J1987" i="5"/>
  <c r="I1987" i="5"/>
  <c r="H1987" i="5"/>
  <c r="G1987" i="5"/>
  <c r="E1987" i="5"/>
  <c r="D1995" i="5"/>
  <c r="M1995" i="5"/>
  <c r="J1995" i="5"/>
  <c r="I1995" i="5"/>
  <c r="H1995" i="5"/>
  <c r="G1995" i="5"/>
  <c r="E1995" i="5"/>
  <c r="D2003" i="5"/>
  <c r="M2003" i="5"/>
  <c r="J2003" i="5"/>
  <c r="I2003" i="5"/>
  <c r="H2003" i="5"/>
  <c r="G2003" i="5"/>
  <c r="E2003" i="5"/>
  <c r="D1737" i="5"/>
  <c r="M1737" i="5"/>
  <c r="J1737" i="5"/>
  <c r="I1737" i="5"/>
  <c r="H1737" i="5"/>
  <c r="G1737" i="5"/>
  <c r="E1737" i="5"/>
  <c r="D1745" i="5"/>
  <c r="M1745" i="5"/>
  <c r="J1745" i="5"/>
  <c r="I1745" i="5"/>
  <c r="H1745" i="5"/>
  <c r="G1745" i="5"/>
  <c r="E1745" i="5"/>
  <c r="D1753" i="5"/>
  <c r="M1753" i="5"/>
  <c r="J1753" i="5"/>
  <c r="I1753" i="5"/>
  <c r="H1753" i="5"/>
  <c r="G1753" i="5"/>
  <c r="E1753" i="5"/>
  <c r="D1760" i="5"/>
  <c r="M1760" i="5"/>
  <c r="J1760" i="5"/>
  <c r="I1760" i="5"/>
  <c r="H1760" i="5"/>
  <c r="G1760" i="5"/>
  <c r="E1760" i="5"/>
  <c r="D1767" i="5"/>
  <c r="M1767" i="5"/>
  <c r="J1767" i="5"/>
  <c r="I1767" i="5"/>
  <c r="H1767" i="5"/>
  <c r="G1767" i="5"/>
  <c r="E1767" i="5"/>
  <c r="D1775" i="5"/>
  <c r="M1775" i="5"/>
  <c r="J1775" i="5"/>
  <c r="I1775" i="5"/>
  <c r="H1775" i="5"/>
  <c r="G1775" i="5"/>
  <c r="E1775" i="5"/>
  <c r="D1783" i="5"/>
  <c r="M1783" i="5"/>
  <c r="J1783" i="5"/>
  <c r="I1783" i="5"/>
  <c r="H1783" i="5"/>
  <c r="G1783" i="5"/>
  <c r="E1783" i="5"/>
  <c r="D1791" i="5"/>
  <c r="M1791" i="5"/>
  <c r="J1791" i="5"/>
  <c r="I1791" i="5"/>
  <c r="H1791" i="5"/>
  <c r="G1791" i="5"/>
  <c r="E1791" i="5"/>
  <c r="D1798" i="5"/>
  <c r="M1798" i="5"/>
  <c r="J1798" i="5"/>
  <c r="I1798" i="5"/>
  <c r="H1798" i="5"/>
  <c r="G1798" i="5"/>
  <c r="E1798" i="5"/>
  <c r="D1806" i="5"/>
  <c r="M1806" i="5"/>
  <c r="J1806" i="5"/>
  <c r="I1806" i="5"/>
  <c r="H1806" i="5"/>
  <c r="G1806" i="5"/>
  <c r="E1806" i="5"/>
  <c r="D1821" i="5"/>
  <c r="M1821" i="5"/>
  <c r="J1821" i="5"/>
  <c r="I1821" i="5"/>
  <c r="H1821" i="5"/>
  <c r="G1821" i="5"/>
  <c r="E1821" i="5"/>
  <c r="D1829" i="5"/>
  <c r="M1829" i="5"/>
  <c r="J1829" i="5"/>
  <c r="I1829" i="5"/>
  <c r="H1829" i="5"/>
  <c r="G1829" i="5"/>
  <c r="E1829" i="5"/>
  <c r="D1837" i="5"/>
  <c r="M1837" i="5"/>
  <c r="J1837" i="5"/>
  <c r="I1837" i="5"/>
  <c r="H1837" i="5"/>
  <c r="G1837" i="5"/>
  <c r="E1837" i="5"/>
  <c r="D1845" i="5"/>
  <c r="M1845" i="5"/>
  <c r="J1845" i="5"/>
  <c r="I1845" i="5"/>
  <c r="H1845" i="5"/>
  <c r="G1845" i="5"/>
  <c r="E1845" i="5"/>
  <c r="D1853" i="5"/>
  <c r="M1853" i="5"/>
  <c r="J1853" i="5"/>
  <c r="I1853" i="5"/>
  <c r="H1853" i="5"/>
  <c r="G1853" i="5"/>
  <c r="E1853" i="5"/>
  <c r="D1860" i="5"/>
  <c r="M1860" i="5"/>
  <c r="J1860" i="5"/>
  <c r="I1860" i="5"/>
  <c r="H1860" i="5"/>
  <c r="G1860" i="5"/>
  <c r="E1860" i="5"/>
  <c r="D1868" i="5"/>
  <c r="M1868" i="5"/>
  <c r="J1868" i="5"/>
  <c r="I1868" i="5"/>
  <c r="H1868" i="5"/>
  <c r="G1868" i="5"/>
  <c r="E1868" i="5"/>
  <c r="D1875" i="5"/>
  <c r="M1875" i="5"/>
  <c r="J1875" i="5"/>
  <c r="I1875" i="5"/>
  <c r="H1875" i="5"/>
  <c r="G1875" i="5"/>
  <c r="E1875" i="5"/>
  <c r="D1882" i="5"/>
  <c r="M1882" i="5"/>
  <c r="J1882" i="5"/>
  <c r="I1882" i="5"/>
  <c r="H1882" i="5"/>
  <c r="G1882" i="5"/>
  <c r="E1882" i="5"/>
  <c r="D1889" i="5"/>
  <c r="M1889" i="5"/>
  <c r="J1889" i="5"/>
  <c r="I1889" i="5"/>
  <c r="H1889" i="5"/>
  <c r="G1889" i="5"/>
  <c r="E1889" i="5"/>
  <c r="D1904" i="5"/>
  <c r="M1904" i="5"/>
  <c r="J1904" i="5"/>
  <c r="I1904" i="5"/>
  <c r="H1904" i="5"/>
  <c r="G1904" i="5"/>
  <c r="E1904" i="5"/>
  <c r="D1911" i="5"/>
  <c r="M1911" i="5"/>
  <c r="J1911" i="5"/>
  <c r="I1911" i="5"/>
  <c r="H1911" i="5"/>
  <c r="G1911" i="5"/>
  <c r="E1911" i="5"/>
  <c r="D1918" i="5"/>
  <c r="M1918" i="5"/>
  <c r="J1918" i="5"/>
  <c r="I1918" i="5"/>
  <c r="H1918" i="5"/>
  <c r="G1918" i="5"/>
  <c r="E1918" i="5"/>
  <c r="D1926" i="5"/>
  <c r="M1926" i="5"/>
  <c r="J1926" i="5"/>
  <c r="I1926" i="5"/>
  <c r="H1926" i="5"/>
  <c r="G1926" i="5"/>
  <c r="E1926" i="5"/>
  <c r="D1933" i="5"/>
  <c r="M1933" i="5"/>
  <c r="J1933" i="5"/>
  <c r="I1933" i="5"/>
  <c r="H1933" i="5"/>
  <c r="G1933" i="5"/>
  <c r="E1933" i="5"/>
  <c r="D1940" i="5"/>
  <c r="M1940" i="5"/>
  <c r="J1940" i="5"/>
  <c r="I1940" i="5"/>
  <c r="H1940" i="5"/>
  <c r="G1940" i="5"/>
  <c r="E1940" i="5"/>
  <c r="D1948" i="5"/>
  <c r="M1948" i="5"/>
  <c r="J1948" i="5"/>
  <c r="I1948" i="5"/>
  <c r="H1948" i="5"/>
  <c r="G1948" i="5"/>
  <c r="E1948" i="5"/>
  <c r="D1956" i="5"/>
  <c r="M1956" i="5"/>
  <c r="J1956" i="5"/>
  <c r="I1956" i="5"/>
  <c r="H1956" i="5"/>
  <c r="G1956" i="5"/>
  <c r="E1956" i="5"/>
  <c r="D1964" i="5"/>
  <c r="M1964" i="5"/>
  <c r="J1964" i="5"/>
  <c r="I1964" i="5"/>
  <c r="H1964" i="5"/>
  <c r="G1964" i="5"/>
  <c r="E1964" i="5"/>
  <c r="D1972" i="5"/>
  <c r="M1972" i="5"/>
  <c r="J1972" i="5"/>
  <c r="I1972" i="5"/>
  <c r="H1972" i="5"/>
  <c r="G1972" i="5"/>
  <c r="E1972" i="5"/>
  <c r="D1980" i="5"/>
  <c r="M1980" i="5"/>
  <c r="J1980" i="5"/>
  <c r="I1980" i="5"/>
  <c r="H1980" i="5"/>
  <c r="G1980" i="5"/>
  <c r="E1980" i="5"/>
  <c r="D1988" i="5"/>
  <c r="M1988" i="5"/>
  <c r="J1988" i="5"/>
  <c r="I1988" i="5"/>
  <c r="H1988" i="5"/>
  <c r="G1988" i="5"/>
  <c r="E1988" i="5"/>
  <c r="D1996" i="5"/>
  <c r="M1996" i="5"/>
  <c r="J1996" i="5"/>
  <c r="I1996" i="5"/>
  <c r="H1996" i="5"/>
  <c r="G1996" i="5"/>
  <c r="E1996" i="5"/>
  <c r="D2004" i="5"/>
  <c r="M2004" i="5"/>
  <c r="J2004" i="5"/>
  <c r="I2004" i="5"/>
  <c r="H2004" i="5"/>
  <c r="G2004" i="5"/>
  <c r="E2004" i="5"/>
  <c r="D1726" i="5"/>
  <c r="M1726" i="5"/>
  <c r="J1726" i="5"/>
  <c r="I1726" i="5"/>
  <c r="H1726" i="5"/>
  <c r="G1726" i="5"/>
  <c r="E1726" i="5"/>
  <c r="D1730" i="5"/>
  <c r="M1730" i="5"/>
  <c r="J1730" i="5"/>
  <c r="I1730" i="5"/>
  <c r="H1730" i="5"/>
  <c r="G1730" i="5"/>
  <c r="E1730" i="5"/>
  <c r="D1734" i="5"/>
  <c r="M1734" i="5"/>
  <c r="J1734" i="5"/>
  <c r="I1734" i="5"/>
  <c r="H1734" i="5"/>
  <c r="G1734" i="5"/>
  <c r="E1734" i="5"/>
  <c r="D1738" i="5"/>
  <c r="M1738" i="5"/>
  <c r="J1738" i="5"/>
  <c r="I1738" i="5"/>
  <c r="H1738" i="5"/>
  <c r="G1738" i="5"/>
  <c r="E1738" i="5"/>
  <c r="D1742" i="5"/>
  <c r="M1742" i="5"/>
  <c r="J1742" i="5"/>
  <c r="I1742" i="5"/>
  <c r="H1742" i="5"/>
  <c r="G1742" i="5"/>
  <c r="E1742" i="5"/>
  <c r="D1746" i="5"/>
  <c r="M1746" i="5"/>
  <c r="J1746" i="5"/>
  <c r="I1746" i="5"/>
  <c r="H1746" i="5"/>
  <c r="G1746" i="5"/>
  <c r="E1746" i="5"/>
  <c r="D1750" i="5"/>
  <c r="M1750" i="5"/>
  <c r="J1750" i="5"/>
  <c r="I1750" i="5"/>
  <c r="H1750" i="5"/>
  <c r="G1750" i="5"/>
  <c r="E1750" i="5"/>
  <c r="D1754" i="5"/>
  <c r="M1754" i="5"/>
  <c r="J1754" i="5"/>
  <c r="I1754" i="5"/>
  <c r="H1754" i="5"/>
  <c r="G1754" i="5"/>
  <c r="E1754" i="5"/>
  <c r="D1761" i="5"/>
  <c r="M1761" i="5"/>
  <c r="J1761" i="5"/>
  <c r="I1761" i="5"/>
  <c r="H1761" i="5"/>
  <c r="G1761" i="5"/>
  <c r="E1761" i="5"/>
  <c r="D1765" i="5"/>
  <c r="M1765" i="5"/>
  <c r="J1765" i="5"/>
  <c r="I1765" i="5"/>
  <c r="H1765" i="5"/>
  <c r="G1765" i="5"/>
  <c r="E1765" i="5"/>
  <c r="D1768" i="5"/>
  <c r="M1768" i="5"/>
  <c r="J1768" i="5"/>
  <c r="I1768" i="5"/>
  <c r="H1768" i="5"/>
  <c r="G1768" i="5"/>
  <c r="E1768" i="5"/>
  <c r="D1772" i="5"/>
  <c r="M1772" i="5"/>
  <c r="J1772" i="5"/>
  <c r="I1772" i="5"/>
  <c r="H1772" i="5"/>
  <c r="G1772" i="5"/>
  <c r="E1772" i="5"/>
  <c r="D1776" i="5"/>
  <c r="M1776" i="5"/>
  <c r="J1776" i="5"/>
  <c r="I1776" i="5"/>
  <c r="H1776" i="5"/>
  <c r="G1776" i="5"/>
  <c r="E1776" i="5"/>
  <c r="D1780" i="5"/>
  <c r="M1780" i="5"/>
  <c r="J1780" i="5"/>
  <c r="I1780" i="5"/>
  <c r="H1780" i="5"/>
  <c r="G1780" i="5"/>
  <c r="E1780" i="5"/>
  <c r="D1784" i="5"/>
  <c r="M1784" i="5"/>
  <c r="J1784" i="5"/>
  <c r="I1784" i="5"/>
  <c r="H1784" i="5"/>
  <c r="G1784" i="5"/>
  <c r="E1784" i="5"/>
  <c r="D1788" i="5"/>
  <c r="M1788" i="5"/>
  <c r="J1788" i="5"/>
  <c r="I1788" i="5"/>
  <c r="H1788" i="5"/>
  <c r="G1788" i="5"/>
  <c r="E1788" i="5"/>
  <c r="D1792" i="5"/>
  <c r="M1792" i="5"/>
  <c r="J1792" i="5"/>
  <c r="I1792" i="5"/>
  <c r="H1792" i="5"/>
  <c r="G1792" i="5"/>
  <c r="E1792" i="5"/>
  <c r="D1796" i="5"/>
  <c r="M1796" i="5"/>
  <c r="J1796" i="5"/>
  <c r="I1796" i="5"/>
  <c r="H1796" i="5"/>
  <c r="G1796" i="5"/>
  <c r="E1796" i="5"/>
  <c r="D1799" i="5"/>
  <c r="M1799" i="5"/>
  <c r="J1799" i="5"/>
  <c r="I1799" i="5"/>
  <c r="H1799" i="5"/>
  <c r="G1799" i="5"/>
  <c r="E1799" i="5"/>
  <c r="D1803" i="5"/>
  <c r="M1803" i="5"/>
  <c r="J1803" i="5"/>
  <c r="I1803" i="5"/>
  <c r="H1803" i="5"/>
  <c r="G1803" i="5"/>
  <c r="E1803" i="5"/>
  <c r="D1807" i="5"/>
  <c r="M1807" i="5"/>
  <c r="J1807" i="5"/>
  <c r="I1807" i="5"/>
  <c r="H1807" i="5"/>
  <c r="G1807" i="5"/>
  <c r="E1807" i="5"/>
  <c r="D1811" i="5"/>
  <c r="M1811" i="5"/>
  <c r="J1811" i="5"/>
  <c r="I1811" i="5"/>
  <c r="H1811" i="5"/>
  <c r="G1811" i="5"/>
  <c r="E1811" i="5"/>
  <c r="D1814" i="5"/>
  <c r="M1814" i="5"/>
  <c r="J1814" i="5"/>
  <c r="I1814" i="5"/>
  <c r="H1814" i="5"/>
  <c r="G1814" i="5"/>
  <c r="E1814" i="5"/>
  <c r="D1818" i="5"/>
  <c r="M1818" i="5"/>
  <c r="J1818" i="5"/>
  <c r="I1818" i="5"/>
  <c r="H1818" i="5"/>
  <c r="G1818" i="5"/>
  <c r="E1818" i="5"/>
  <c r="D1822" i="5"/>
  <c r="M1822" i="5"/>
  <c r="J1822" i="5"/>
  <c r="I1822" i="5"/>
  <c r="H1822" i="5"/>
  <c r="G1822" i="5"/>
  <c r="E1822" i="5"/>
  <c r="D1826" i="5"/>
  <c r="M1826" i="5"/>
  <c r="J1826" i="5"/>
  <c r="I1826" i="5"/>
  <c r="H1826" i="5"/>
  <c r="G1826" i="5"/>
  <c r="E1826" i="5"/>
  <c r="D1830" i="5"/>
  <c r="M1830" i="5"/>
  <c r="J1830" i="5"/>
  <c r="I1830" i="5"/>
  <c r="H1830" i="5"/>
  <c r="G1830" i="5"/>
  <c r="E1830" i="5"/>
  <c r="D1834" i="5"/>
  <c r="M1834" i="5"/>
  <c r="J1834" i="5"/>
  <c r="I1834" i="5"/>
  <c r="H1834" i="5"/>
  <c r="G1834" i="5"/>
  <c r="E1834" i="5"/>
  <c r="D1838" i="5"/>
  <c r="M1838" i="5"/>
  <c r="J1838" i="5"/>
  <c r="I1838" i="5"/>
  <c r="H1838" i="5"/>
  <c r="G1838" i="5"/>
  <c r="E1838" i="5"/>
  <c r="D1842" i="5"/>
  <c r="M1842" i="5"/>
  <c r="J1842" i="5"/>
  <c r="I1842" i="5"/>
  <c r="H1842" i="5"/>
  <c r="G1842" i="5"/>
  <c r="E1842" i="5"/>
  <c r="D1846" i="5"/>
  <c r="M1846" i="5"/>
  <c r="J1846" i="5"/>
  <c r="I1846" i="5"/>
  <c r="H1846" i="5"/>
  <c r="G1846" i="5"/>
  <c r="E1846" i="5"/>
  <c r="D1850" i="5"/>
  <c r="M1850" i="5"/>
  <c r="J1850" i="5"/>
  <c r="I1850" i="5"/>
  <c r="H1850" i="5"/>
  <c r="G1850" i="5"/>
  <c r="E1850" i="5"/>
  <c r="D1854" i="5"/>
  <c r="M1854" i="5"/>
  <c r="J1854" i="5"/>
  <c r="I1854" i="5"/>
  <c r="H1854" i="5"/>
  <c r="G1854" i="5"/>
  <c r="E1854" i="5"/>
  <c r="D1857" i="5"/>
  <c r="M1857" i="5"/>
  <c r="J1857" i="5"/>
  <c r="I1857" i="5"/>
  <c r="H1857" i="5"/>
  <c r="G1857" i="5"/>
  <c r="E1857" i="5"/>
  <c r="D1861" i="5"/>
  <c r="M1861" i="5"/>
  <c r="J1861" i="5"/>
  <c r="I1861" i="5"/>
  <c r="H1861" i="5"/>
  <c r="G1861" i="5"/>
  <c r="E1861" i="5"/>
  <c r="D1865" i="5"/>
  <c r="M1865" i="5"/>
  <c r="J1865" i="5"/>
  <c r="I1865" i="5"/>
  <c r="H1865" i="5"/>
  <c r="G1865" i="5"/>
  <c r="E1865" i="5"/>
  <c r="D1869" i="5"/>
  <c r="M1869" i="5"/>
  <c r="J1869" i="5"/>
  <c r="I1869" i="5"/>
  <c r="H1869" i="5"/>
  <c r="G1869" i="5"/>
  <c r="E1869" i="5"/>
  <c r="D1876" i="5"/>
  <c r="M1876" i="5"/>
  <c r="J1876" i="5"/>
  <c r="I1876" i="5"/>
  <c r="H1876" i="5"/>
  <c r="G1876" i="5"/>
  <c r="E1876" i="5"/>
  <c r="D1879" i="5"/>
  <c r="M1879" i="5"/>
  <c r="J1879" i="5"/>
  <c r="I1879" i="5"/>
  <c r="H1879" i="5"/>
  <c r="G1879" i="5"/>
  <c r="E1879" i="5"/>
  <c r="D1883" i="5"/>
  <c r="M1883" i="5"/>
  <c r="J1883" i="5"/>
  <c r="I1883" i="5"/>
  <c r="H1883" i="5"/>
  <c r="G1883" i="5"/>
  <c r="E1883" i="5"/>
  <c r="D1887" i="5"/>
  <c r="M1887" i="5"/>
  <c r="J1887" i="5"/>
  <c r="I1887" i="5"/>
  <c r="H1887" i="5"/>
  <c r="G1887" i="5"/>
  <c r="E1887" i="5"/>
  <c r="D1890" i="5"/>
  <c r="M1890" i="5"/>
  <c r="J1890" i="5"/>
  <c r="I1890" i="5"/>
  <c r="H1890" i="5"/>
  <c r="G1890" i="5"/>
  <c r="E1890" i="5"/>
  <c r="D1894" i="5"/>
  <c r="M1894" i="5"/>
  <c r="J1894" i="5"/>
  <c r="I1894" i="5"/>
  <c r="H1894" i="5"/>
  <c r="G1894" i="5"/>
  <c r="E1894" i="5"/>
  <c r="D1897" i="5"/>
  <c r="M1897" i="5"/>
  <c r="J1897" i="5"/>
  <c r="I1897" i="5"/>
  <c r="H1897" i="5"/>
  <c r="G1897" i="5"/>
  <c r="E1897" i="5"/>
  <c r="D1901" i="5"/>
  <c r="M1901" i="5"/>
  <c r="J1901" i="5"/>
  <c r="I1901" i="5"/>
  <c r="H1901" i="5"/>
  <c r="G1901" i="5"/>
  <c r="E1901" i="5"/>
  <c r="D1905" i="5"/>
  <c r="M1905" i="5"/>
  <c r="J1905" i="5"/>
  <c r="I1905" i="5"/>
  <c r="H1905" i="5"/>
  <c r="G1905" i="5"/>
  <c r="E1905" i="5"/>
  <c r="D1909" i="5"/>
  <c r="M1909" i="5"/>
  <c r="J1909" i="5"/>
  <c r="I1909" i="5"/>
  <c r="H1909" i="5"/>
  <c r="G1909" i="5"/>
  <c r="E1909" i="5"/>
  <c r="D1912" i="5"/>
  <c r="M1912" i="5"/>
  <c r="J1912" i="5"/>
  <c r="I1912" i="5"/>
  <c r="H1912" i="5"/>
  <c r="G1912" i="5"/>
  <c r="E1912" i="5"/>
  <c r="D1915" i="5"/>
  <c r="M1915" i="5"/>
  <c r="J1915" i="5"/>
  <c r="I1915" i="5"/>
  <c r="H1915" i="5"/>
  <c r="G1915" i="5"/>
  <c r="E1915" i="5"/>
  <c r="D1919" i="5"/>
  <c r="M1919" i="5"/>
  <c r="J1919" i="5"/>
  <c r="I1919" i="5"/>
  <c r="H1919" i="5"/>
  <c r="G1919" i="5"/>
  <c r="E1919" i="5"/>
  <c r="D1923" i="5"/>
  <c r="M1923" i="5"/>
  <c r="J1923" i="5"/>
  <c r="I1923" i="5"/>
  <c r="H1923" i="5"/>
  <c r="G1923" i="5"/>
  <c r="E1923" i="5"/>
  <c r="D1927" i="5"/>
  <c r="M1927" i="5"/>
  <c r="J1927" i="5"/>
  <c r="I1927" i="5"/>
  <c r="H1927" i="5"/>
  <c r="G1927" i="5"/>
  <c r="E1927" i="5"/>
  <c r="D1934" i="5"/>
  <c r="M1934" i="5"/>
  <c r="J1934" i="5"/>
  <c r="I1934" i="5"/>
  <c r="H1934" i="5"/>
  <c r="G1934" i="5"/>
  <c r="E1934" i="5"/>
  <c r="D1938" i="5"/>
  <c r="M1938" i="5"/>
  <c r="J1938" i="5"/>
  <c r="I1938" i="5"/>
  <c r="H1938" i="5"/>
  <c r="G1938" i="5"/>
  <c r="E1938" i="5"/>
  <c r="D1941" i="5"/>
  <c r="M1941" i="5"/>
  <c r="J1941" i="5"/>
  <c r="I1941" i="5"/>
  <c r="H1941" i="5"/>
  <c r="G1941" i="5"/>
  <c r="E1941" i="5"/>
  <c r="D1945" i="5"/>
  <c r="M1945" i="5"/>
  <c r="J1945" i="5"/>
  <c r="I1945" i="5"/>
  <c r="H1945" i="5"/>
  <c r="G1945" i="5"/>
  <c r="E1945" i="5"/>
  <c r="D1949" i="5"/>
  <c r="M1949" i="5"/>
  <c r="J1949" i="5"/>
  <c r="I1949" i="5"/>
  <c r="H1949" i="5"/>
  <c r="G1949" i="5"/>
  <c r="E1949" i="5"/>
  <c r="D1953" i="5"/>
  <c r="M1953" i="5"/>
  <c r="J1953" i="5"/>
  <c r="I1953" i="5"/>
  <c r="H1953" i="5"/>
  <c r="G1953" i="5"/>
  <c r="E1953" i="5"/>
  <c r="D1957" i="5"/>
  <c r="M1957" i="5"/>
  <c r="J1957" i="5"/>
  <c r="I1957" i="5"/>
  <c r="H1957" i="5"/>
  <c r="G1957" i="5"/>
  <c r="E1957" i="5"/>
  <c r="D1961" i="5"/>
  <c r="M1961" i="5"/>
  <c r="J1961" i="5"/>
  <c r="I1961" i="5"/>
  <c r="H1961" i="5"/>
  <c r="G1961" i="5"/>
  <c r="E1961" i="5"/>
  <c r="D1965" i="5"/>
  <c r="M1965" i="5"/>
  <c r="J1965" i="5"/>
  <c r="I1965" i="5"/>
  <c r="H1965" i="5"/>
  <c r="G1965" i="5"/>
  <c r="E1965" i="5"/>
  <c r="D1969" i="5"/>
  <c r="M1969" i="5"/>
  <c r="J1969" i="5"/>
  <c r="I1969" i="5"/>
  <c r="H1969" i="5"/>
  <c r="G1969" i="5"/>
  <c r="E1969" i="5"/>
  <c r="D1973" i="5"/>
  <c r="M1973" i="5"/>
  <c r="J1973" i="5"/>
  <c r="I1973" i="5"/>
  <c r="H1973" i="5"/>
  <c r="G1973" i="5"/>
  <c r="E1973" i="5"/>
  <c r="D1977" i="5"/>
  <c r="M1977" i="5"/>
  <c r="J1977" i="5"/>
  <c r="I1977" i="5"/>
  <c r="H1977" i="5"/>
  <c r="G1977" i="5"/>
  <c r="E1977" i="5"/>
  <c r="D1981" i="5"/>
  <c r="M1981" i="5"/>
  <c r="J1981" i="5"/>
  <c r="I1981" i="5"/>
  <c r="H1981" i="5"/>
  <c r="G1981" i="5"/>
  <c r="E1981" i="5"/>
  <c r="D1985" i="5"/>
  <c r="M1985" i="5"/>
  <c r="J1985" i="5"/>
  <c r="I1985" i="5"/>
  <c r="H1985" i="5"/>
  <c r="G1985" i="5"/>
  <c r="E1985" i="5"/>
  <c r="D1989" i="5"/>
  <c r="M1989" i="5"/>
  <c r="J1989" i="5"/>
  <c r="I1989" i="5"/>
  <c r="H1989" i="5"/>
  <c r="G1989" i="5"/>
  <c r="E1989" i="5"/>
  <c r="D1993" i="5"/>
  <c r="M1993" i="5"/>
  <c r="J1993" i="5"/>
  <c r="I1993" i="5"/>
  <c r="H1993" i="5"/>
  <c r="G1993" i="5"/>
  <c r="E1993" i="5"/>
  <c r="D1997" i="5"/>
  <c r="M1997" i="5"/>
  <c r="J1997" i="5"/>
  <c r="I1997" i="5"/>
  <c r="H1997" i="5"/>
  <c r="G1997" i="5"/>
  <c r="E1997" i="5"/>
  <c r="D2001" i="5"/>
  <c r="M2001" i="5"/>
  <c r="J2001" i="5"/>
  <c r="I2001" i="5"/>
  <c r="H2001" i="5"/>
  <c r="G2001" i="5"/>
  <c r="E2001" i="5"/>
  <c r="D2005" i="5"/>
  <c r="M2005" i="5"/>
  <c r="J2005" i="5"/>
  <c r="I2005" i="5"/>
  <c r="H2005" i="5"/>
  <c r="G2005" i="5"/>
  <c r="E2005" i="5"/>
  <c r="D1685" i="5"/>
  <c r="M1685" i="5"/>
  <c r="J1685" i="5"/>
  <c r="I1685" i="5"/>
  <c r="H1685" i="5"/>
  <c r="G1685" i="5"/>
  <c r="E1685" i="5"/>
  <c r="D1689" i="5"/>
  <c r="M1689" i="5"/>
  <c r="J1689" i="5"/>
  <c r="I1689" i="5"/>
  <c r="H1689" i="5"/>
  <c r="G1689" i="5"/>
  <c r="E1689" i="5"/>
  <c r="D1692" i="5"/>
  <c r="M1692" i="5"/>
  <c r="J1692" i="5"/>
  <c r="I1692" i="5"/>
  <c r="H1692" i="5"/>
  <c r="G1692" i="5"/>
  <c r="E1692" i="5"/>
  <c r="D1696" i="5"/>
  <c r="M1696" i="5"/>
  <c r="J1696" i="5"/>
  <c r="I1696" i="5"/>
  <c r="H1696" i="5"/>
  <c r="G1696" i="5"/>
  <c r="E1696" i="5"/>
  <c r="D1700" i="5"/>
  <c r="M1700" i="5"/>
  <c r="J1700" i="5"/>
  <c r="I1700" i="5"/>
  <c r="H1700" i="5"/>
  <c r="G1700" i="5"/>
  <c r="E1700" i="5"/>
  <c r="D1704" i="5"/>
  <c r="M1704" i="5"/>
  <c r="J1704" i="5"/>
  <c r="I1704" i="5"/>
  <c r="H1704" i="5"/>
  <c r="G1704" i="5"/>
  <c r="E1704" i="5"/>
  <c r="D1708" i="5"/>
  <c r="M1708" i="5"/>
  <c r="J1708" i="5"/>
  <c r="I1708" i="5"/>
  <c r="H1708" i="5"/>
  <c r="G1708" i="5"/>
  <c r="E1708" i="5"/>
  <c r="D1712" i="5"/>
  <c r="M1712" i="5"/>
  <c r="J1712" i="5"/>
  <c r="I1712" i="5"/>
  <c r="H1712" i="5"/>
  <c r="G1712" i="5"/>
  <c r="E1712" i="5"/>
  <c r="D1716" i="5"/>
  <c r="M1716" i="5"/>
  <c r="J1716" i="5"/>
  <c r="I1716" i="5"/>
  <c r="H1716" i="5"/>
  <c r="G1716" i="5"/>
  <c r="E1716" i="5"/>
  <c r="D1719" i="5"/>
  <c r="M1719" i="5"/>
  <c r="J1719" i="5"/>
  <c r="I1719" i="5"/>
  <c r="H1719" i="5"/>
  <c r="G1719" i="5"/>
  <c r="E1719" i="5"/>
  <c r="D1723" i="5"/>
  <c r="M1723" i="5"/>
  <c r="J1723" i="5"/>
  <c r="I1723" i="5"/>
  <c r="H1723" i="5"/>
  <c r="G1723" i="5"/>
  <c r="E1723" i="5"/>
  <c r="D1727" i="5"/>
  <c r="M1727" i="5"/>
  <c r="J1727" i="5"/>
  <c r="I1727" i="5"/>
  <c r="H1727" i="5"/>
  <c r="G1727" i="5"/>
  <c r="E1727" i="5"/>
  <c r="D1731" i="5"/>
  <c r="M1731" i="5"/>
  <c r="J1731" i="5"/>
  <c r="I1731" i="5"/>
  <c r="H1731" i="5"/>
  <c r="G1731" i="5"/>
  <c r="E1731" i="5"/>
  <c r="D1735" i="5"/>
  <c r="M1735" i="5"/>
  <c r="J1735" i="5"/>
  <c r="I1735" i="5"/>
  <c r="H1735" i="5"/>
  <c r="G1735" i="5"/>
  <c r="E1735" i="5"/>
  <c r="D1739" i="5"/>
  <c r="M1739" i="5"/>
  <c r="J1739" i="5"/>
  <c r="I1739" i="5"/>
  <c r="H1739" i="5"/>
  <c r="G1739" i="5"/>
  <c r="E1739" i="5"/>
  <c r="D1743" i="5"/>
  <c r="M1743" i="5"/>
  <c r="J1743" i="5"/>
  <c r="I1743" i="5"/>
  <c r="H1743" i="5"/>
  <c r="G1743" i="5"/>
  <c r="E1743" i="5"/>
  <c r="D1747" i="5"/>
  <c r="M1747" i="5"/>
  <c r="J1747" i="5"/>
  <c r="I1747" i="5"/>
  <c r="H1747" i="5"/>
  <c r="G1747" i="5"/>
  <c r="E1747" i="5"/>
  <c r="D1751" i="5"/>
  <c r="M1751" i="5"/>
  <c r="J1751" i="5"/>
  <c r="I1751" i="5"/>
  <c r="H1751" i="5"/>
  <c r="G1751" i="5"/>
  <c r="E1751" i="5"/>
  <c r="D1755" i="5"/>
  <c r="M1755" i="5"/>
  <c r="J1755" i="5"/>
  <c r="I1755" i="5"/>
  <c r="H1755" i="5"/>
  <c r="G1755" i="5"/>
  <c r="E1755" i="5"/>
  <c r="D1758" i="5"/>
  <c r="M1758" i="5"/>
  <c r="J1758" i="5"/>
  <c r="I1758" i="5"/>
  <c r="H1758" i="5"/>
  <c r="G1758" i="5"/>
  <c r="E1758" i="5"/>
  <c r="D1762" i="5"/>
  <c r="M1762" i="5"/>
  <c r="J1762" i="5"/>
  <c r="I1762" i="5"/>
  <c r="H1762" i="5"/>
  <c r="G1762" i="5"/>
  <c r="E1762" i="5"/>
  <c r="D1769" i="5"/>
  <c r="M1769" i="5"/>
  <c r="J1769" i="5"/>
  <c r="I1769" i="5"/>
  <c r="H1769" i="5"/>
  <c r="G1769" i="5"/>
  <c r="E1769" i="5"/>
  <c r="D1773" i="5"/>
  <c r="M1773" i="5"/>
  <c r="J1773" i="5"/>
  <c r="I1773" i="5"/>
  <c r="H1773" i="5"/>
  <c r="G1773" i="5"/>
  <c r="E1773" i="5"/>
  <c r="D1777" i="5"/>
  <c r="M1777" i="5"/>
  <c r="J1777" i="5"/>
  <c r="I1777" i="5"/>
  <c r="H1777" i="5"/>
  <c r="G1777" i="5"/>
  <c r="E1777" i="5"/>
  <c r="D1781" i="5"/>
  <c r="M1781" i="5"/>
  <c r="J1781" i="5"/>
  <c r="I1781" i="5"/>
  <c r="H1781" i="5"/>
  <c r="G1781" i="5"/>
  <c r="E1781" i="5"/>
  <c r="D1785" i="5"/>
  <c r="M1785" i="5"/>
  <c r="J1785" i="5"/>
  <c r="I1785" i="5"/>
  <c r="H1785" i="5"/>
  <c r="G1785" i="5"/>
  <c r="E1785" i="5"/>
  <c r="D1789" i="5"/>
  <c r="M1789" i="5"/>
  <c r="J1789" i="5"/>
  <c r="I1789" i="5"/>
  <c r="H1789" i="5"/>
  <c r="G1789" i="5"/>
  <c r="E1789" i="5"/>
  <c r="D1793" i="5"/>
  <c r="M1793" i="5"/>
  <c r="J1793" i="5"/>
  <c r="I1793" i="5"/>
  <c r="H1793" i="5"/>
  <c r="G1793" i="5"/>
  <c r="E1793" i="5"/>
  <c r="D1797" i="5"/>
  <c r="M1797" i="5"/>
  <c r="J1797" i="5"/>
  <c r="I1797" i="5"/>
  <c r="H1797" i="5"/>
  <c r="G1797" i="5"/>
  <c r="E1797" i="5"/>
  <c r="D1800" i="5"/>
  <c r="M1800" i="5"/>
  <c r="J1800" i="5"/>
  <c r="I1800" i="5"/>
  <c r="H1800" i="5"/>
  <c r="G1800" i="5"/>
  <c r="E1800" i="5"/>
  <c r="D1804" i="5"/>
  <c r="M1804" i="5"/>
  <c r="J1804" i="5"/>
  <c r="I1804" i="5"/>
  <c r="H1804" i="5"/>
  <c r="G1804" i="5"/>
  <c r="E1804" i="5"/>
  <c r="D1808" i="5"/>
  <c r="M1808" i="5"/>
  <c r="J1808" i="5"/>
  <c r="I1808" i="5"/>
  <c r="H1808" i="5"/>
  <c r="G1808" i="5"/>
  <c r="E1808" i="5"/>
  <c r="D1812" i="5"/>
  <c r="M1812" i="5"/>
  <c r="J1812" i="5"/>
  <c r="I1812" i="5"/>
  <c r="H1812" i="5"/>
  <c r="G1812" i="5"/>
  <c r="E1812" i="5"/>
  <c r="D1815" i="5"/>
  <c r="M1815" i="5"/>
  <c r="J1815" i="5"/>
  <c r="I1815" i="5"/>
  <c r="H1815" i="5"/>
  <c r="G1815" i="5"/>
  <c r="E1815" i="5"/>
  <c r="D1819" i="5"/>
  <c r="M1819" i="5"/>
  <c r="J1819" i="5"/>
  <c r="I1819" i="5"/>
  <c r="H1819" i="5"/>
  <c r="G1819" i="5"/>
  <c r="E1819" i="5"/>
  <c r="D1823" i="5"/>
  <c r="M1823" i="5"/>
  <c r="J1823" i="5"/>
  <c r="I1823" i="5"/>
  <c r="H1823" i="5"/>
  <c r="G1823" i="5"/>
  <c r="E1823" i="5"/>
  <c r="D1827" i="5"/>
  <c r="M1827" i="5"/>
  <c r="J1827" i="5"/>
  <c r="I1827" i="5"/>
  <c r="H1827" i="5"/>
  <c r="G1827" i="5"/>
  <c r="E1827" i="5"/>
  <c r="D1831" i="5"/>
  <c r="M1831" i="5"/>
  <c r="J1831" i="5"/>
  <c r="I1831" i="5"/>
  <c r="H1831" i="5"/>
  <c r="G1831" i="5"/>
  <c r="E1831" i="5"/>
  <c r="D1835" i="5"/>
  <c r="M1835" i="5"/>
  <c r="J1835" i="5"/>
  <c r="I1835" i="5"/>
  <c r="H1835" i="5"/>
  <c r="G1835" i="5"/>
  <c r="E1835" i="5"/>
  <c r="D1839" i="5"/>
  <c r="M1839" i="5"/>
  <c r="J1839" i="5"/>
  <c r="I1839" i="5"/>
  <c r="H1839" i="5"/>
  <c r="G1839" i="5"/>
  <c r="E1839" i="5"/>
  <c r="D1843" i="5"/>
  <c r="M1843" i="5"/>
  <c r="J1843" i="5"/>
  <c r="I1843" i="5"/>
  <c r="H1843" i="5"/>
  <c r="G1843" i="5"/>
  <c r="E1843" i="5"/>
  <c r="D1847" i="5"/>
  <c r="M1847" i="5"/>
  <c r="J1847" i="5"/>
  <c r="I1847" i="5"/>
  <c r="H1847" i="5"/>
  <c r="G1847" i="5"/>
  <c r="E1847" i="5"/>
  <c r="D1851" i="5"/>
  <c r="M1851" i="5"/>
  <c r="J1851" i="5"/>
  <c r="I1851" i="5"/>
  <c r="H1851" i="5"/>
  <c r="G1851" i="5"/>
  <c r="E1851" i="5"/>
  <c r="D1855" i="5"/>
  <c r="M1855" i="5"/>
  <c r="J1855" i="5"/>
  <c r="I1855" i="5"/>
  <c r="H1855" i="5"/>
  <c r="G1855" i="5"/>
  <c r="E1855" i="5"/>
  <c r="D1858" i="5"/>
  <c r="M1858" i="5"/>
  <c r="J1858" i="5"/>
  <c r="I1858" i="5"/>
  <c r="H1858" i="5"/>
  <c r="G1858" i="5"/>
  <c r="E1858" i="5"/>
  <c r="D1862" i="5"/>
  <c r="M1862" i="5"/>
  <c r="J1862" i="5"/>
  <c r="I1862" i="5"/>
  <c r="H1862" i="5"/>
  <c r="G1862" i="5"/>
  <c r="E1862" i="5"/>
  <c r="D1866" i="5"/>
  <c r="M1866" i="5"/>
  <c r="J1866" i="5"/>
  <c r="I1866" i="5"/>
  <c r="H1866" i="5"/>
  <c r="G1866" i="5"/>
  <c r="E1866" i="5"/>
  <c r="D1870" i="5"/>
  <c r="M1870" i="5"/>
  <c r="J1870" i="5"/>
  <c r="I1870" i="5"/>
  <c r="H1870" i="5"/>
  <c r="G1870" i="5"/>
  <c r="E1870" i="5"/>
  <c r="D1873" i="5"/>
  <c r="M1873" i="5"/>
  <c r="J1873" i="5"/>
  <c r="I1873" i="5"/>
  <c r="H1873" i="5"/>
  <c r="G1873" i="5"/>
  <c r="E1873" i="5"/>
  <c r="D1877" i="5"/>
  <c r="M1877" i="5"/>
  <c r="J1877" i="5"/>
  <c r="I1877" i="5"/>
  <c r="H1877" i="5"/>
  <c r="G1877" i="5"/>
  <c r="E1877" i="5"/>
  <c r="D1880" i="5"/>
  <c r="M1880" i="5"/>
  <c r="J1880" i="5"/>
  <c r="I1880" i="5"/>
  <c r="H1880" i="5"/>
  <c r="G1880" i="5"/>
  <c r="E1880" i="5"/>
  <c r="D1884" i="5"/>
  <c r="M1884" i="5"/>
  <c r="J1884" i="5"/>
  <c r="I1884" i="5"/>
  <c r="H1884" i="5"/>
  <c r="G1884" i="5"/>
  <c r="E1884" i="5"/>
  <c r="D1888" i="5"/>
  <c r="M1888" i="5"/>
  <c r="J1888" i="5"/>
  <c r="I1888" i="5"/>
  <c r="H1888" i="5"/>
  <c r="G1888" i="5"/>
  <c r="E1888" i="5"/>
  <c r="D1891" i="5"/>
  <c r="M1891" i="5"/>
  <c r="J1891" i="5"/>
  <c r="I1891" i="5"/>
  <c r="H1891" i="5"/>
  <c r="G1891" i="5"/>
  <c r="E1891" i="5"/>
  <c r="D1895" i="5"/>
  <c r="M1895" i="5"/>
  <c r="J1895" i="5"/>
  <c r="I1895" i="5"/>
  <c r="H1895" i="5"/>
  <c r="G1895" i="5"/>
  <c r="E1895" i="5"/>
  <c r="D1898" i="5"/>
  <c r="M1898" i="5"/>
  <c r="J1898" i="5"/>
  <c r="I1898" i="5"/>
  <c r="H1898" i="5"/>
  <c r="G1898" i="5"/>
  <c r="E1898" i="5"/>
  <c r="D1902" i="5"/>
  <c r="M1902" i="5"/>
  <c r="J1902" i="5"/>
  <c r="I1902" i="5"/>
  <c r="H1902" i="5"/>
  <c r="G1902" i="5"/>
  <c r="E1902" i="5"/>
  <c r="D1906" i="5"/>
  <c r="M1906" i="5"/>
  <c r="J1906" i="5"/>
  <c r="I1906" i="5"/>
  <c r="H1906" i="5"/>
  <c r="G1906" i="5"/>
  <c r="E1906" i="5"/>
  <c r="D1910" i="5"/>
  <c r="M1910" i="5"/>
  <c r="J1910" i="5"/>
  <c r="I1910" i="5"/>
  <c r="H1910" i="5"/>
  <c r="G1910" i="5"/>
  <c r="E1910" i="5"/>
  <c r="D1916" i="5"/>
  <c r="M1916" i="5"/>
  <c r="J1916" i="5"/>
  <c r="I1916" i="5"/>
  <c r="H1916" i="5"/>
  <c r="G1916" i="5"/>
  <c r="E1916" i="5"/>
  <c r="D1920" i="5"/>
  <c r="M1920" i="5"/>
  <c r="J1920" i="5"/>
  <c r="I1920" i="5"/>
  <c r="H1920" i="5"/>
  <c r="G1920" i="5"/>
  <c r="E1920" i="5"/>
  <c r="D1924" i="5"/>
  <c r="M1924" i="5"/>
  <c r="J1924" i="5"/>
  <c r="I1924" i="5"/>
  <c r="H1924" i="5"/>
  <c r="G1924" i="5"/>
  <c r="E1924" i="5"/>
  <c r="D1928" i="5"/>
  <c r="M1928" i="5"/>
  <c r="J1928" i="5"/>
  <c r="I1928" i="5"/>
  <c r="H1928" i="5"/>
  <c r="G1928" i="5"/>
  <c r="E1928" i="5"/>
  <c r="D1931" i="5"/>
  <c r="M1931" i="5"/>
  <c r="J1931" i="5"/>
  <c r="I1931" i="5"/>
  <c r="H1931" i="5"/>
  <c r="G1931" i="5"/>
  <c r="E1931" i="5"/>
  <c r="D1935" i="5"/>
  <c r="M1935" i="5"/>
  <c r="J1935" i="5"/>
  <c r="I1935" i="5"/>
  <c r="H1935" i="5"/>
  <c r="G1935" i="5"/>
  <c r="E1935" i="5"/>
  <c r="D1942" i="5"/>
  <c r="M1942" i="5"/>
  <c r="J1942" i="5"/>
  <c r="I1942" i="5"/>
  <c r="H1942" i="5"/>
  <c r="G1942" i="5"/>
  <c r="E1942" i="5"/>
  <c r="D1946" i="5"/>
  <c r="M1946" i="5"/>
  <c r="J1946" i="5"/>
  <c r="I1946" i="5"/>
  <c r="H1946" i="5"/>
  <c r="G1946" i="5"/>
  <c r="E1946" i="5"/>
  <c r="D1950" i="5"/>
  <c r="M1950" i="5"/>
  <c r="J1950" i="5"/>
  <c r="I1950" i="5"/>
  <c r="H1950" i="5"/>
  <c r="G1950" i="5"/>
  <c r="E1950" i="5"/>
  <c r="D1954" i="5"/>
  <c r="M1954" i="5"/>
  <c r="J1954" i="5"/>
  <c r="I1954" i="5"/>
  <c r="H1954" i="5"/>
  <c r="G1954" i="5"/>
  <c r="E1954" i="5"/>
  <c r="D1958" i="5"/>
  <c r="M1958" i="5"/>
  <c r="J1958" i="5"/>
  <c r="I1958" i="5"/>
  <c r="H1958" i="5"/>
  <c r="G1958" i="5"/>
  <c r="E1958" i="5"/>
  <c r="D1962" i="5"/>
  <c r="M1962" i="5"/>
  <c r="J1962" i="5"/>
  <c r="I1962" i="5"/>
  <c r="H1962" i="5"/>
  <c r="G1962" i="5"/>
  <c r="E1962" i="5"/>
  <c r="D1966" i="5"/>
  <c r="M1966" i="5"/>
  <c r="J1966" i="5"/>
  <c r="I1966" i="5"/>
  <c r="H1966" i="5"/>
  <c r="G1966" i="5"/>
  <c r="E1966" i="5"/>
  <c r="D1970" i="5"/>
  <c r="M1970" i="5"/>
  <c r="J1970" i="5"/>
  <c r="I1970" i="5"/>
  <c r="H1970" i="5"/>
  <c r="G1970" i="5"/>
  <c r="E1970" i="5"/>
  <c r="D1974" i="5"/>
  <c r="M1974" i="5"/>
  <c r="J1974" i="5"/>
  <c r="I1974" i="5"/>
  <c r="H1974" i="5"/>
  <c r="G1974" i="5"/>
  <c r="E1974" i="5"/>
  <c r="D1978" i="5"/>
  <c r="M1978" i="5"/>
  <c r="J1978" i="5"/>
  <c r="I1978" i="5"/>
  <c r="H1978" i="5"/>
  <c r="G1978" i="5"/>
  <c r="E1978" i="5"/>
  <c r="D1982" i="5"/>
  <c r="M1982" i="5"/>
  <c r="J1982" i="5"/>
  <c r="I1982" i="5"/>
  <c r="H1982" i="5"/>
  <c r="G1982" i="5"/>
  <c r="E1982" i="5"/>
  <c r="D1986" i="5"/>
  <c r="M1986" i="5"/>
  <c r="J1986" i="5"/>
  <c r="I1986" i="5"/>
  <c r="H1986" i="5"/>
  <c r="G1986" i="5"/>
  <c r="E1986" i="5"/>
  <c r="D1990" i="5"/>
  <c r="M1990" i="5"/>
  <c r="J1990" i="5"/>
  <c r="I1990" i="5"/>
  <c r="H1990" i="5"/>
  <c r="G1990" i="5"/>
  <c r="E1990" i="5"/>
  <c r="D1994" i="5"/>
  <c r="M1994" i="5"/>
  <c r="J1994" i="5"/>
  <c r="I1994" i="5"/>
  <c r="H1994" i="5"/>
  <c r="G1994" i="5"/>
  <c r="E1994" i="5"/>
  <c r="D1998" i="5"/>
  <c r="M1998" i="5"/>
  <c r="J1998" i="5"/>
  <c r="I1998" i="5"/>
  <c r="H1998" i="5"/>
  <c r="G1998" i="5"/>
  <c r="E1998" i="5"/>
  <c r="D2002" i="5"/>
  <c r="M2002" i="5"/>
  <c r="J2002" i="5"/>
  <c r="I2002" i="5"/>
  <c r="H2002" i="5"/>
  <c r="G2002" i="5"/>
  <c r="E2002" i="5"/>
  <c r="D2006" i="5"/>
  <c r="M2006" i="5"/>
  <c r="J2006" i="5"/>
  <c r="I2006" i="5"/>
  <c r="H2006" i="5"/>
  <c r="G2006" i="5"/>
  <c r="E2006" i="5"/>
  <c r="D403" i="5"/>
  <c r="M403" i="5"/>
  <c r="J403" i="5"/>
  <c r="I403" i="5"/>
  <c r="H403" i="5"/>
  <c r="G403" i="5"/>
  <c r="E403" i="5"/>
  <c r="D83" i="5"/>
  <c r="M83" i="5"/>
  <c r="J83" i="5"/>
  <c r="I83" i="5"/>
  <c r="H83" i="5"/>
  <c r="G83" i="5"/>
  <c r="E83" i="5"/>
  <c r="D52" i="5"/>
  <c r="M52" i="5"/>
  <c r="J52" i="5"/>
  <c r="I52" i="5"/>
  <c r="H52" i="5"/>
  <c r="G52" i="5"/>
  <c r="E52" i="5"/>
  <c r="D7" i="5"/>
  <c r="J7" i="5"/>
  <c r="H7" i="5"/>
  <c r="L1486" i="5" a="1"/>
  <c r="L1486" i="5" s="1"/>
  <c r="N1486" i="5" s="1"/>
  <c r="L424" i="5" a="1"/>
  <c r="L424" i="5" s="1"/>
  <c r="N424" i="5" s="1"/>
  <c r="L443" i="5" a="1"/>
  <c r="L443" i="5" s="1"/>
  <c r="N443" i="5" s="1"/>
  <c r="Z1145" i="3"/>
  <c r="L319" i="5" a="1"/>
  <c r="L319" i="5" s="1"/>
  <c r="N319" i="5" s="1"/>
  <c r="L28" i="5" a="1"/>
  <c r="L28" i="5" s="1"/>
  <c r="N28" i="5" s="1"/>
  <c r="L886" i="5" a="1"/>
  <c r="L886" i="5" s="1"/>
  <c r="N886" i="5" s="1"/>
  <c r="L267" i="5" a="1"/>
  <c r="L267" i="5" s="1"/>
  <c r="N267" i="5" s="1"/>
  <c r="L37" i="5" a="1"/>
  <c r="L37" i="5" s="1"/>
  <c r="N37" i="5" s="1"/>
  <c r="L67" i="5" a="1"/>
  <c r="L67" i="5" s="1"/>
  <c r="N67" i="5" s="1"/>
  <c r="L694" i="5" a="1"/>
  <c r="L694" i="5" s="1"/>
  <c r="N694" i="5" s="1"/>
  <c r="L44" i="5" a="1"/>
  <c r="L44" i="5" s="1"/>
  <c r="N44" i="5" s="1"/>
  <c r="L482" i="5" a="1"/>
  <c r="L482" i="5" s="1"/>
  <c r="N482" i="5" s="1"/>
  <c r="L61" i="5" a="1"/>
  <c r="L61" i="5" s="1"/>
  <c r="N61" i="5" s="1"/>
  <c r="L131" i="5" a="1"/>
  <c r="L131" i="5" s="1"/>
  <c r="N131" i="5" s="1"/>
  <c r="L533" i="5" a="1"/>
  <c r="L533" i="5" s="1"/>
  <c r="N533" i="5" s="1"/>
  <c r="L1017" i="5" a="1"/>
  <c r="L1017" i="5" s="1"/>
  <c r="N1017" i="5" s="1"/>
  <c r="L775" i="5" a="1"/>
  <c r="L775" i="5" s="1"/>
  <c r="N775" i="5" s="1"/>
  <c r="L237" i="5" a="1"/>
  <c r="L237" i="5" s="1"/>
  <c r="N237" i="5" s="1"/>
  <c r="L503" i="5" a="1"/>
  <c r="L503" i="5" s="1"/>
  <c r="N503" i="5" s="1"/>
  <c r="L193" i="5" a="1"/>
  <c r="L193" i="5" s="1"/>
  <c r="N193" i="5" s="1"/>
  <c r="L82" i="5" a="1"/>
  <c r="L82" i="5" s="1"/>
  <c r="N82" i="5" s="1"/>
  <c r="L362" i="5" a="1"/>
  <c r="L362" i="5" s="1"/>
  <c r="N362" i="5" s="1"/>
  <c r="L464" i="5" a="1"/>
  <c r="L464" i="5" s="1"/>
  <c r="N464" i="5" s="1"/>
  <c r="L616" i="5" a="1"/>
  <c r="L616" i="5" s="1"/>
  <c r="N616" i="5" s="1"/>
  <c r="L13" i="5" a="1"/>
  <c r="L13" i="5" s="1"/>
  <c r="L383" i="5" a="1"/>
  <c r="L383" i="5" s="1"/>
  <c r="N383" i="5" s="1"/>
  <c r="L563" i="5" a="1"/>
  <c r="L563" i="5" s="1"/>
  <c r="N563" i="5" s="1"/>
  <c r="N234" i="5" l="1"/>
  <c r="N579" i="5"/>
  <c r="N466" i="5"/>
  <c r="N381" i="5"/>
  <c r="N296" i="5"/>
  <c r="N231" i="5"/>
  <c r="N168" i="5"/>
  <c r="N603" i="5"/>
  <c r="N537" i="5"/>
  <c r="N584" i="5"/>
  <c r="N573" i="5"/>
  <c r="N506" i="5"/>
  <c r="N444" i="5"/>
  <c r="N376" i="5"/>
  <c r="N309" i="5"/>
  <c r="N501" i="5"/>
  <c r="N417" i="5"/>
  <c r="N334" i="5"/>
  <c r="N259" i="5"/>
  <c r="N195" i="5"/>
  <c r="N133" i="5"/>
  <c r="N69" i="5"/>
  <c r="N399" i="5"/>
  <c r="N139" i="5"/>
  <c r="N479" i="5"/>
  <c r="N396" i="5"/>
  <c r="N312" i="5"/>
  <c r="N243" i="5"/>
  <c r="N95" i="5"/>
  <c r="N30" i="5"/>
  <c r="N14" i="5"/>
  <c r="N527" i="5"/>
  <c r="N347" i="5"/>
  <c r="N163" i="5"/>
  <c r="N430" i="5"/>
  <c r="N230" i="5"/>
  <c r="N75" i="5"/>
  <c r="N8" i="5"/>
  <c r="N166" i="5"/>
  <c r="N511" i="5"/>
  <c r="N138" i="5"/>
  <c r="N434" i="5"/>
  <c r="N174" i="5"/>
  <c r="N458" i="5"/>
  <c r="N140" i="5"/>
  <c r="N76" i="5"/>
  <c r="N460" i="5"/>
  <c r="N291" i="5"/>
  <c r="N101" i="5"/>
  <c r="N374" i="5"/>
  <c r="N155" i="5"/>
  <c r="N178" i="5"/>
  <c r="N78" i="5"/>
  <c r="N325" i="5"/>
  <c r="N57" i="5"/>
  <c r="N275" i="5"/>
  <c r="N74" i="5"/>
  <c r="N315" i="5"/>
  <c r="N136" i="5"/>
  <c r="N72" i="5"/>
  <c r="N558" i="5"/>
  <c r="N369" i="5"/>
  <c r="N190" i="5"/>
  <c r="N409" i="5"/>
  <c r="N208" i="5"/>
  <c r="N116" i="5"/>
  <c r="N56" i="5"/>
  <c r="N271" i="5"/>
  <c r="N64" i="5"/>
  <c r="N310" i="5"/>
  <c r="N90" i="5"/>
  <c r="N335" i="5"/>
  <c r="N12" i="5"/>
  <c r="N164" i="5"/>
  <c r="N99" i="5"/>
  <c r="N34" i="5"/>
  <c r="N488" i="5"/>
  <c r="N316" i="5"/>
  <c r="N128" i="5"/>
  <c r="N394" i="5"/>
  <c r="N183" i="5"/>
  <c r="N146" i="5"/>
  <c r="N63" i="5"/>
  <c r="N287" i="5"/>
  <c r="N9" i="5"/>
  <c r="N186" i="5"/>
  <c r="N492" i="5"/>
  <c r="N219" i="5"/>
  <c r="N13" i="5"/>
  <c r="O13" i="5"/>
  <c r="P13" i="5"/>
  <c r="K13" i="5"/>
  <c r="F13" i="5"/>
  <c r="N214" i="5"/>
  <c r="N153" i="5"/>
  <c r="N89" i="5"/>
  <c r="N23" i="5"/>
  <c r="N194" i="5"/>
  <c r="N544" i="5"/>
  <c r="N446" i="5"/>
  <c r="N359" i="5"/>
  <c r="N281" i="5"/>
  <c r="N217" i="5"/>
  <c r="N152" i="5"/>
  <c r="N585" i="5"/>
  <c r="N523" i="5"/>
  <c r="N571" i="5"/>
  <c r="N555" i="5"/>
  <c r="N487" i="5"/>
  <c r="N426" i="5"/>
  <c r="N360" i="5"/>
  <c r="N293" i="5"/>
  <c r="N481" i="5"/>
  <c r="N397" i="5"/>
  <c r="N314" i="5"/>
  <c r="N244" i="5"/>
  <c r="N181" i="5"/>
  <c r="N115" i="5"/>
  <c r="N51" i="5"/>
  <c r="N268" i="5"/>
  <c r="N567" i="5"/>
  <c r="N461" i="5"/>
  <c r="N375" i="5"/>
  <c r="N292" i="5"/>
  <c r="N228" i="5"/>
  <c r="N80" i="5"/>
  <c r="N469" i="5"/>
  <c r="N306" i="5"/>
  <c r="N113" i="5"/>
  <c r="N385" i="5"/>
  <c r="N171" i="5"/>
  <c r="N162" i="5"/>
  <c r="N40" i="5"/>
  <c r="N241" i="5"/>
  <c r="N17" i="5"/>
  <c r="N199" i="5"/>
  <c r="N548" i="5"/>
  <c r="N233" i="5"/>
  <c r="N556" i="5"/>
  <c r="N122" i="5"/>
  <c r="N58" i="5"/>
  <c r="N425" i="5"/>
  <c r="N250" i="5"/>
  <c r="N520" i="5"/>
  <c r="N326" i="5"/>
  <c r="N109" i="5"/>
  <c r="N283" i="5"/>
  <c r="N120" i="5"/>
  <c r="N428" i="5"/>
  <c r="N87" i="5"/>
  <c r="N373" i="5"/>
  <c r="N127" i="5"/>
  <c r="N398" i="5"/>
  <c r="N118" i="5"/>
  <c r="N54" i="5"/>
  <c r="N498" i="5"/>
  <c r="N331" i="5"/>
  <c r="N135" i="5"/>
  <c r="N363" i="5"/>
  <c r="N143" i="5"/>
  <c r="N207" i="5"/>
  <c r="N86" i="5"/>
  <c r="N346" i="5"/>
  <c r="N108" i="5"/>
  <c r="N393" i="5"/>
  <c r="N142" i="5"/>
  <c r="N419" i="5"/>
  <c r="N438" i="5"/>
  <c r="N148" i="5"/>
  <c r="N84" i="5"/>
  <c r="N18" i="5"/>
  <c r="N439" i="5"/>
  <c r="N276" i="5"/>
  <c r="N565" i="5"/>
  <c r="N353" i="5"/>
  <c r="N132" i="5"/>
  <c r="N223" i="5"/>
  <c r="N94" i="5"/>
  <c r="N367" i="5"/>
  <c r="N41" i="5"/>
  <c r="N245" i="5"/>
  <c r="N36" i="5"/>
  <c r="N279" i="5"/>
  <c r="N591" i="5"/>
  <c r="N580" i="5"/>
  <c r="N514" i="5"/>
  <c r="N451" i="5"/>
  <c r="N384" i="5"/>
  <c r="N320" i="5"/>
  <c r="N517" i="5"/>
  <c r="N427" i="5"/>
  <c r="N345" i="5"/>
  <c r="N266" i="5"/>
  <c r="N202" i="5"/>
  <c r="N141" i="5"/>
  <c r="N77" i="5"/>
  <c r="N200" i="5"/>
  <c r="N552" i="5"/>
  <c r="N450" i="5"/>
  <c r="N365" i="5"/>
  <c r="N285" i="5"/>
  <c r="N221" i="5"/>
  <c r="N607" i="5"/>
  <c r="N541" i="5"/>
  <c r="N588" i="5"/>
  <c r="N577" i="5"/>
  <c r="N510" i="5"/>
  <c r="N447" i="5"/>
  <c r="N380" i="5"/>
  <c r="N313" i="5"/>
  <c r="N509" i="5"/>
  <c r="N423" i="5"/>
  <c r="N339" i="5"/>
  <c r="N262" i="5"/>
  <c r="N198" i="5"/>
  <c r="N137" i="5"/>
  <c r="N73" i="5"/>
  <c r="N7" i="5"/>
  <c r="N147" i="5"/>
  <c r="N515" i="5"/>
  <c r="N421" i="5"/>
  <c r="N338" i="5"/>
  <c r="N265" i="5"/>
  <c r="N201" i="5"/>
  <c r="N83" i="5"/>
  <c r="N568" i="5"/>
  <c r="N508" i="5"/>
  <c r="N601" i="5"/>
  <c r="N539" i="5"/>
  <c r="N474" i="5"/>
  <c r="N410" i="5"/>
  <c r="N344" i="5"/>
  <c r="N562" i="5"/>
  <c r="N462" i="5"/>
  <c r="N377" i="5"/>
  <c r="N290" i="5"/>
  <c r="N226" i="5"/>
  <c r="N165" i="5"/>
  <c r="N100" i="5"/>
  <c r="N35" i="5"/>
  <c r="N224" i="5"/>
  <c r="N536" i="5"/>
  <c r="N441" i="5"/>
  <c r="N354" i="5"/>
  <c r="N277" i="5"/>
  <c r="N213" i="5"/>
  <c r="N62" i="5"/>
  <c r="N435" i="5"/>
  <c r="N264" i="5"/>
  <c r="N542" i="5"/>
  <c r="N342" i="5"/>
  <c r="N121" i="5"/>
  <c r="N253" i="5"/>
  <c r="N70" i="5"/>
  <c r="N304" i="5"/>
  <c r="N49" i="5"/>
  <c r="N260" i="5"/>
  <c r="N60" i="5"/>
  <c r="N294" i="5"/>
  <c r="N172" i="5"/>
  <c r="N106" i="5"/>
  <c r="N42" i="5"/>
  <c r="N576" i="5"/>
  <c r="N379" i="5"/>
  <c r="N204" i="5"/>
  <c r="N465" i="5"/>
  <c r="N272" i="5"/>
  <c r="N45" i="5"/>
  <c r="N16" i="5"/>
  <c r="N182" i="5"/>
  <c r="N540" i="5"/>
  <c r="N154" i="5"/>
  <c r="N453" i="5"/>
  <c r="N189" i="5"/>
  <c r="N478" i="5"/>
  <c r="N102" i="5"/>
  <c r="N38" i="5"/>
  <c r="N449" i="5"/>
  <c r="N284" i="5"/>
  <c r="N505" i="5"/>
  <c r="N311" i="5"/>
  <c r="N98" i="5"/>
  <c r="N299" i="5"/>
  <c r="N134" i="5"/>
  <c r="N448" i="5"/>
  <c r="N170" i="5"/>
  <c r="N473" i="5"/>
  <c r="N203" i="5"/>
  <c r="N497" i="5"/>
  <c r="N197" i="5"/>
  <c r="N129" i="5"/>
  <c r="N65" i="5"/>
  <c r="N604" i="5"/>
  <c r="N404" i="5"/>
  <c r="N227" i="5"/>
  <c r="N493" i="5"/>
  <c r="N300" i="5"/>
  <c r="N21" i="5"/>
  <c r="N341" i="5"/>
  <c r="N150" i="5"/>
  <c r="N486" i="5"/>
  <c r="N71" i="5"/>
  <c r="N330" i="5"/>
  <c r="N97" i="5"/>
  <c r="N357" i="5"/>
  <c r="N180" i="5"/>
  <c r="N114" i="5"/>
  <c r="N50" i="5"/>
  <c r="N550" i="5"/>
  <c r="N358" i="5"/>
  <c r="N175" i="5"/>
  <c r="N445" i="5"/>
  <c r="N242" i="5"/>
  <c r="N68" i="5"/>
  <c r="N32" i="5"/>
  <c r="N211" i="5"/>
  <c r="N124" i="5"/>
  <c r="N413" i="5"/>
  <c r="N158" i="5"/>
  <c r="O464" i="5"/>
  <c r="P464" i="5"/>
  <c r="K464" i="5"/>
  <c r="F464" i="5"/>
  <c r="O44" i="5"/>
  <c r="P44" i="5"/>
  <c r="K44" i="5"/>
  <c r="F44" i="5"/>
  <c r="O267" i="5"/>
  <c r="P267" i="5"/>
  <c r="K267" i="5"/>
  <c r="F267" i="5"/>
  <c r="O503" i="5"/>
  <c r="P503" i="5"/>
  <c r="K503" i="5"/>
  <c r="F503" i="5"/>
  <c r="O383" i="5"/>
  <c r="P383" i="5"/>
  <c r="K383" i="5"/>
  <c r="F383" i="5"/>
  <c r="O237" i="5"/>
  <c r="P237" i="5"/>
  <c r="K237" i="5"/>
  <c r="F237" i="5"/>
  <c r="O131" i="5"/>
  <c r="P131" i="5"/>
  <c r="K131" i="5"/>
  <c r="F131" i="5"/>
  <c r="O694" i="5"/>
  <c r="P694" i="5"/>
  <c r="K694" i="5"/>
  <c r="F694" i="5"/>
  <c r="O886" i="5"/>
  <c r="P886" i="5"/>
  <c r="K886" i="5"/>
  <c r="F886" i="5"/>
  <c r="O443" i="5"/>
  <c r="P443" i="5"/>
  <c r="K443" i="5"/>
  <c r="F443" i="5"/>
  <c r="O563" i="5"/>
  <c r="P563" i="5"/>
  <c r="K563" i="5"/>
  <c r="F563" i="5"/>
  <c r="O533" i="5"/>
  <c r="P533" i="5"/>
  <c r="K533" i="5"/>
  <c r="F533" i="5"/>
  <c r="O362" i="5"/>
  <c r="P362" i="5"/>
  <c r="K362" i="5"/>
  <c r="F362" i="5"/>
  <c r="O82" i="5"/>
  <c r="P82" i="5"/>
  <c r="K82" i="5"/>
  <c r="F82" i="5"/>
  <c r="O775" i="5"/>
  <c r="P775" i="5"/>
  <c r="K775" i="5"/>
  <c r="F775" i="5"/>
  <c r="O61" i="5"/>
  <c r="P61" i="5"/>
  <c r="K61" i="5"/>
  <c r="F61" i="5"/>
  <c r="O67" i="5"/>
  <c r="P67" i="5"/>
  <c r="K67" i="5"/>
  <c r="F67" i="5"/>
  <c r="O28" i="5"/>
  <c r="P28" i="5"/>
  <c r="K28" i="5"/>
  <c r="F28" i="5"/>
  <c r="O424" i="5"/>
  <c r="P424" i="5"/>
  <c r="K424" i="5"/>
  <c r="F424" i="5"/>
  <c r="O616" i="5"/>
  <c r="P616" i="5"/>
  <c r="K616" i="5"/>
  <c r="F616" i="5"/>
  <c r="O193" i="5"/>
  <c r="P193" i="5"/>
  <c r="K193" i="5"/>
  <c r="F193" i="5"/>
  <c r="O1017" i="5"/>
  <c r="P1017" i="5"/>
  <c r="K1017" i="5"/>
  <c r="F1017" i="5"/>
  <c r="O482" i="5"/>
  <c r="P482" i="5"/>
  <c r="K482" i="5"/>
  <c r="F482" i="5"/>
  <c r="O37" i="5"/>
  <c r="P37" i="5"/>
  <c r="K37" i="5"/>
  <c r="F37" i="5"/>
  <c r="O319" i="5"/>
  <c r="P319" i="5"/>
  <c r="K319" i="5"/>
  <c r="F319" i="5"/>
  <c r="O1486" i="5"/>
  <c r="P1486" i="5"/>
  <c r="K1486" i="5"/>
  <c r="F1486" i="5"/>
  <c r="D563" i="5"/>
  <c r="M563" i="5"/>
  <c r="J563" i="5"/>
  <c r="I563" i="5"/>
  <c r="H563" i="5"/>
  <c r="G563" i="5"/>
  <c r="E563" i="5"/>
  <c r="D383" i="5"/>
  <c r="M383" i="5"/>
  <c r="J383" i="5"/>
  <c r="I383" i="5"/>
  <c r="H383" i="5"/>
  <c r="G383" i="5"/>
  <c r="E383" i="5"/>
  <c r="D13" i="5"/>
  <c r="M13" i="5"/>
  <c r="J13" i="5"/>
  <c r="I13" i="5"/>
  <c r="H13" i="5"/>
  <c r="G13" i="5"/>
  <c r="E13" i="5"/>
  <c r="D616" i="5"/>
  <c r="M616" i="5"/>
  <c r="J616" i="5"/>
  <c r="I616" i="5"/>
  <c r="H616" i="5"/>
  <c r="G616" i="5"/>
  <c r="E616" i="5"/>
  <c r="D464" i="5"/>
  <c r="M464" i="5"/>
  <c r="J464" i="5"/>
  <c r="I464" i="5"/>
  <c r="H464" i="5"/>
  <c r="G464" i="5"/>
  <c r="E464" i="5"/>
  <c r="D362" i="5"/>
  <c r="M362" i="5"/>
  <c r="J362" i="5"/>
  <c r="I362" i="5"/>
  <c r="H362" i="5"/>
  <c r="G362" i="5"/>
  <c r="E362" i="5"/>
  <c r="D82" i="5"/>
  <c r="M82" i="5"/>
  <c r="J82" i="5"/>
  <c r="I82" i="5"/>
  <c r="H82" i="5"/>
  <c r="G82" i="5"/>
  <c r="E82" i="5"/>
  <c r="D193" i="5"/>
  <c r="M193" i="5"/>
  <c r="J193" i="5"/>
  <c r="I193" i="5"/>
  <c r="H193" i="5"/>
  <c r="G193" i="5"/>
  <c r="E193" i="5"/>
  <c r="D503" i="5"/>
  <c r="M503" i="5"/>
  <c r="J503" i="5"/>
  <c r="I503" i="5"/>
  <c r="H503" i="5"/>
  <c r="G503" i="5"/>
  <c r="E503" i="5"/>
  <c r="D237" i="5"/>
  <c r="M237" i="5"/>
  <c r="J237" i="5"/>
  <c r="I237" i="5"/>
  <c r="H237" i="5"/>
  <c r="G237" i="5"/>
  <c r="E237" i="5"/>
  <c r="D775" i="5"/>
  <c r="M775" i="5"/>
  <c r="J775" i="5"/>
  <c r="I775" i="5"/>
  <c r="H775" i="5"/>
  <c r="G775" i="5"/>
  <c r="E775" i="5"/>
  <c r="D1017" i="5"/>
  <c r="M1017" i="5"/>
  <c r="J1017" i="5"/>
  <c r="I1017" i="5"/>
  <c r="H1017" i="5"/>
  <c r="G1017" i="5"/>
  <c r="E1017" i="5"/>
  <c r="D533" i="5"/>
  <c r="M533" i="5"/>
  <c r="J533" i="5"/>
  <c r="I533" i="5"/>
  <c r="H533" i="5"/>
  <c r="G533" i="5"/>
  <c r="E533" i="5"/>
  <c r="D131" i="5"/>
  <c r="M131" i="5"/>
  <c r="J131" i="5"/>
  <c r="I131" i="5"/>
  <c r="H131" i="5"/>
  <c r="G131" i="5"/>
  <c r="E131" i="5"/>
  <c r="D61" i="5"/>
  <c r="M61" i="5"/>
  <c r="J61" i="5"/>
  <c r="I61" i="5"/>
  <c r="H61" i="5"/>
  <c r="G61" i="5"/>
  <c r="E61" i="5"/>
  <c r="D482" i="5"/>
  <c r="M482" i="5"/>
  <c r="J482" i="5"/>
  <c r="I482" i="5"/>
  <c r="H482" i="5"/>
  <c r="G482" i="5"/>
  <c r="E482" i="5"/>
  <c r="D44" i="5"/>
  <c r="M44" i="5"/>
  <c r="J44" i="5"/>
  <c r="I44" i="5"/>
  <c r="H44" i="5"/>
  <c r="G44" i="5"/>
  <c r="E44" i="5"/>
  <c r="D694" i="5"/>
  <c r="M694" i="5"/>
  <c r="J694" i="5"/>
  <c r="I694" i="5"/>
  <c r="H694" i="5"/>
  <c r="G694" i="5"/>
  <c r="E694" i="5"/>
  <c r="D67" i="5"/>
  <c r="M67" i="5"/>
  <c r="J67" i="5"/>
  <c r="I67" i="5"/>
  <c r="H67" i="5"/>
  <c r="G67" i="5"/>
  <c r="E67" i="5"/>
  <c r="D37" i="5"/>
  <c r="M37" i="5"/>
  <c r="J37" i="5"/>
  <c r="I37" i="5"/>
  <c r="H37" i="5"/>
  <c r="G37" i="5"/>
  <c r="E37" i="5"/>
  <c r="D267" i="5"/>
  <c r="M267" i="5"/>
  <c r="J267" i="5"/>
  <c r="I267" i="5"/>
  <c r="H267" i="5"/>
  <c r="G267" i="5"/>
  <c r="E267" i="5"/>
  <c r="D886" i="5"/>
  <c r="M886" i="5"/>
  <c r="J886" i="5"/>
  <c r="I886" i="5"/>
  <c r="H886" i="5"/>
  <c r="G886" i="5"/>
  <c r="E886" i="5"/>
  <c r="D28" i="5"/>
  <c r="M28" i="5"/>
  <c r="J28" i="5"/>
  <c r="I28" i="5"/>
  <c r="H28" i="5"/>
  <c r="G28" i="5"/>
  <c r="E28" i="5"/>
  <c r="D319" i="5"/>
  <c r="M319" i="5"/>
  <c r="J319" i="5"/>
  <c r="I319" i="5"/>
  <c r="H319" i="5"/>
  <c r="G319" i="5"/>
  <c r="E319" i="5"/>
  <c r="D443" i="5"/>
  <c r="M443" i="5"/>
  <c r="J443" i="5"/>
  <c r="I443" i="5"/>
  <c r="H443" i="5"/>
  <c r="G443" i="5"/>
  <c r="E443" i="5"/>
  <c r="D424" i="5"/>
  <c r="M424" i="5"/>
  <c r="J424" i="5"/>
  <c r="I424" i="5"/>
  <c r="H424" i="5"/>
  <c r="G424" i="5"/>
  <c r="E424" i="5"/>
  <c r="D1486" i="5"/>
  <c r="M1486" i="5"/>
  <c r="J1486" i="5"/>
  <c r="I1486" i="5"/>
  <c r="H1486" i="5"/>
  <c r="G1486" i="5"/>
  <c r="E1486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<sst xmlns="http://schemas.openxmlformats.org/spreadsheetml/2006/main" count="1364" uniqueCount="348">
  <si>
    <t>Panasonic ERJ Resistors</t>
  </si>
  <si>
    <t>E24 / E96</t>
  </si>
  <si>
    <t>W @ 70C</t>
  </si>
  <si>
    <t>LEV</t>
  </si>
  <si>
    <t>RCWV</t>
  </si>
  <si>
    <t>MAX V</t>
  </si>
  <si>
    <t>TOL</t>
  </si>
  <si>
    <t>Lower</t>
  </si>
  <si>
    <t>Mid U</t>
  </si>
  <si>
    <t>Mid L</t>
  </si>
  <si>
    <t>Upper</t>
  </si>
  <si>
    <t>TCR</t>
  </si>
  <si>
    <t>Temperature Range</t>
  </si>
  <si>
    <t>AEC-Q200</t>
  </si>
  <si>
    <t>code</t>
  </si>
  <si>
    <t>size</t>
  </si>
  <si>
    <t>power</t>
  </si>
  <si>
    <t>ERJ</t>
  </si>
  <si>
    <t>1RH</t>
  </si>
  <si>
    <t>D</t>
  </si>
  <si>
    <t>√(WxR)</t>
  </si>
  <si>
    <t>±0.5 %</t>
  </si>
  <si>
    <t>±50</t>
  </si>
  <si>
    <t>-55°C to +125°C</t>
  </si>
  <si>
    <t>—</t>
  </si>
  <si>
    <t>D ±0.5 ％</t>
  </si>
  <si>
    <t>2RH</t>
  </si>
  <si>
    <t>-55°C to +155°C</t>
  </si>
  <si>
    <t>Grade 0</t>
  </si>
  <si>
    <t>2RK</t>
  </si>
  <si>
    <t>±100</t>
  </si>
  <si>
    <t>3RB</t>
  </si>
  <si>
    <t>3RE</t>
  </si>
  <si>
    <t>6RB</t>
  </si>
  <si>
    <t>6RE</t>
  </si>
  <si>
    <t>XGN</t>
  </si>
  <si>
    <t>F</t>
  </si>
  <si>
    <t>±1 %</t>
  </si>
  <si>
    <t>R &gt;10 0Ω ±300; R ≥ 100Ω ±200</t>
  </si>
  <si>
    <t>1GN</t>
  </si>
  <si>
    <t>±200</t>
  </si>
  <si>
    <t>Grade 1</t>
  </si>
  <si>
    <t>2RC</t>
  </si>
  <si>
    <t>-100/+600</t>
  </si>
  <si>
    <t>3EK</t>
  </si>
  <si>
    <t>6EN</t>
  </si>
  <si>
    <t>8EN</t>
  </si>
  <si>
    <t>14N</t>
  </si>
  <si>
    <t>12N</t>
  </si>
  <si>
    <t>12S</t>
  </si>
  <si>
    <t>1TN</t>
  </si>
  <si>
    <t>Description</t>
  </si>
  <si>
    <t>Base</t>
  </si>
  <si>
    <t>Option</t>
  </si>
  <si>
    <t>Tolerance</t>
  </si>
  <si>
    <t>Rcode</t>
  </si>
  <si>
    <t>Thick Film Chip Resistors</t>
  </si>
  <si>
    <t>XG</t>
  </si>
  <si>
    <t>N</t>
  </si>
  <si>
    <t>Y</t>
  </si>
  <si>
    <t>J</t>
  </si>
  <si>
    <t>1G</t>
  </si>
  <si>
    <t>2G</t>
  </si>
  <si>
    <t>E</t>
  </si>
  <si>
    <t>3G</t>
  </si>
  <si>
    <t>6G</t>
  </si>
  <si>
    <t>8G</t>
  </si>
  <si>
    <t>12Z</t>
  </si>
  <si>
    <t>1T</t>
  </si>
  <si>
    <t>Precision Thick Film Chip Resistors</t>
  </si>
  <si>
    <t>1R</t>
  </si>
  <si>
    <t>H</t>
  </si>
  <si>
    <t>2R</t>
  </si>
  <si>
    <t>K</t>
  </si>
  <si>
    <t>3R</t>
  </si>
  <si>
    <t>B</t>
  </si>
  <si>
    <t>6R</t>
  </si>
  <si>
    <t>C</t>
  </si>
  <si>
    <t>3E</t>
  </si>
  <si>
    <t>6E</t>
  </si>
  <si>
    <t>8E</t>
  </si>
  <si>
    <t>14</t>
  </si>
  <si>
    <t>12</t>
  </si>
  <si>
    <t>S</t>
  </si>
  <si>
    <t>Power, Voltage, Temperature, and Qaulifications</t>
  </si>
  <si>
    <t>Package Codes and Dimensions</t>
  </si>
  <si>
    <t>Code</t>
  </si>
  <si>
    <t>TCR (Temperature Coefficient of Resistance)</t>
  </si>
  <si>
    <t>Size</t>
  </si>
  <si>
    <t>Power (W)</t>
  </si>
  <si>
    <t>P C/W</t>
  </si>
  <si>
    <t>MAX OL V</t>
  </si>
  <si>
    <t>Range 1</t>
  </si>
  <si>
    <t>Range 2</t>
  </si>
  <si>
    <t>Range 3</t>
  </si>
  <si>
    <t>R Series 1</t>
  </si>
  <si>
    <t>R Series 2</t>
  </si>
  <si>
    <t>Operating Temperature (C)</t>
  </si>
  <si>
    <t>L (mm)</t>
  </si>
  <si>
    <t>W (mm)</t>
  </si>
  <si>
    <t>H (mm)</t>
  </si>
  <si>
    <t>L (in)</t>
  </si>
  <si>
    <t>W (in)</t>
  </si>
  <si>
    <t>H (in)</t>
  </si>
  <si>
    <t>g/1000</t>
  </si>
  <si>
    <t>0</t>
  </si>
  <si>
    <t>TCR CODE OR ???</t>
  </si>
  <si>
    <t>E24</t>
  </si>
  <si>
    <t>-55 to +125</t>
  </si>
  <si>
    <t>1812</t>
  </si>
  <si>
    <t>W</t>
  </si>
  <si>
    <t>XGN-J</t>
  </si>
  <si>
    <t>R &lt; 10 Ω -100 to +600; 10 Ω to 100 Ω ±300; 100 Ω ≤ R ±200</t>
  </si>
  <si>
    <t>1210</t>
  </si>
  <si>
    <t>1GN-J</t>
  </si>
  <si>
    <t>R &lt; 10 Ω -100 to +600; 10 Ω to 1 MΩ ±200; 1 MΩ &lt; R -400 to +150</t>
  </si>
  <si>
    <t>-55 to +155</t>
  </si>
  <si>
    <t>[2,4,6,8]GE-J</t>
  </si>
  <si>
    <t>12R</t>
  </si>
  <si>
    <t>14-J</t>
  </si>
  <si>
    <t>2010</t>
  </si>
  <si>
    <t>12-J</t>
  </si>
  <si>
    <t>G</t>
  </si>
  <si>
    <t>12Z-J</t>
  </si>
  <si>
    <t>1T-J</t>
  </si>
  <si>
    <t>14B</t>
  </si>
  <si>
    <t>[1,2]RH-D</t>
  </si>
  <si>
    <t>M</t>
  </si>
  <si>
    <t>2RK-D</t>
  </si>
  <si>
    <t>14R</t>
  </si>
  <si>
    <t>[3,6]RB-D</t>
  </si>
  <si>
    <t>1A</t>
  </si>
  <si>
    <t>0201</t>
  </si>
  <si>
    <t>[3,6]RE-D</t>
  </si>
  <si>
    <t>E96</t>
  </si>
  <si>
    <t>XGN-F</t>
  </si>
  <si>
    <t>R &lt; 100 Ω ±300; 100 Ω ≤ R ±200</t>
  </si>
  <si>
    <t>1GN-F</t>
  </si>
  <si>
    <t>2RC-F</t>
  </si>
  <si>
    <t>-100 to +600</t>
  </si>
  <si>
    <t>2512</t>
  </si>
  <si>
    <t>2RK-F</t>
  </si>
  <si>
    <t>3EK-F</t>
  </si>
  <si>
    <t>1TR</t>
  </si>
  <si>
    <t>6EN-F</t>
  </si>
  <si>
    <t>2A</t>
  </si>
  <si>
    <t>0402</t>
  </si>
  <si>
    <t>8EN-F</t>
  </si>
  <si>
    <t>2B</t>
  </si>
  <si>
    <t>14N-F</t>
  </si>
  <si>
    <t>2BW</t>
  </si>
  <si>
    <t>12N-F</t>
  </si>
  <si>
    <t>12S-F</t>
  </si>
  <si>
    <t>2LW</t>
  </si>
  <si>
    <t>1TN-F</t>
  </si>
  <si>
    <t>R</t>
  </si>
  <si>
    <t>±10</t>
  </si>
  <si>
    <t>P</t>
  </si>
  <si>
    <t>±15</t>
  </si>
  <si>
    <t>±25</t>
  </si>
  <si>
    <t>2V</t>
  </si>
  <si>
    <t>3A</t>
  </si>
  <si>
    <t>0603</t>
  </si>
  <si>
    <t>PB3</t>
  </si>
  <si>
    <t>3B</t>
  </si>
  <si>
    <t>PB6</t>
  </si>
  <si>
    <t>3BW</t>
  </si>
  <si>
    <t>3K</t>
  </si>
  <si>
    <t>3V</t>
  </si>
  <si>
    <t>3LW</t>
  </si>
  <si>
    <t>6V</t>
  </si>
  <si>
    <t>6K</t>
  </si>
  <si>
    <t>6A</t>
  </si>
  <si>
    <t>0805</t>
  </si>
  <si>
    <t>6B</t>
  </si>
  <si>
    <t>6BW</t>
  </si>
  <si>
    <t>6CW</t>
  </si>
  <si>
    <t>6D</t>
  </si>
  <si>
    <t>8A</t>
  </si>
  <si>
    <t>6LW</t>
  </si>
  <si>
    <t>2.00 x RCWV</t>
  </si>
  <si>
    <t>1.77 x RCWV</t>
  </si>
  <si>
    <t>1206</t>
  </si>
  <si>
    <t>±75</t>
  </si>
  <si>
    <t>8B</t>
  </si>
  <si>
    <t>8BW</t>
  </si>
  <si>
    <t>±300</t>
  </si>
  <si>
    <t>8CW</t>
  </si>
  <si>
    <t>±600</t>
  </si>
  <si>
    <t>0 to +300</t>
  </si>
  <si>
    <t>0 to +500</t>
  </si>
  <si>
    <t>8R</t>
  </si>
  <si>
    <t>0 to +700</t>
  </si>
  <si>
    <t>H2C</t>
  </si>
  <si>
    <t>2.50 x RCWV</t>
  </si>
  <si>
    <t>H2G</t>
  </si>
  <si>
    <t>R &lt; 10 Ω -100 ⁓ +600; 10 Ω ⁓ 1 MΩ ±200</t>
  </si>
  <si>
    <t>R &lt; 10 Ω -100 to +600; 10 Ω ≤ R ±200</t>
  </si>
  <si>
    <t>H2R</t>
  </si>
  <si>
    <t>H3E</t>
  </si>
  <si>
    <t>R &lt; 10 Ω -150 to + 400; 10 Ω ≤  R ±200</t>
  </si>
  <si>
    <t>H3G</t>
  </si>
  <si>
    <t>R &lt; 33 Ω ±300; 33 Ω ≤ R ±100</t>
  </si>
  <si>
    <t>R &lt; 10 Ω -100 to +600; 10 Ω ≤ R &lt; 33 Ω ±300; 33 Ω ≤ R ±200</t>
  </si>
  <si>
    <t>H3Q</t>
  </si>
  <si>
    <t>R &lt; 10 Ω -100 to +600; 10 Ω ≤ R &lt; 33 Ω ±300; 33 Ω ≤ R ±100</t>
  </si>
  <si>
    <t>H6G</t>
  </si>
  <si>
    <t>HP6</t>
  </si>
  <si>
    <t>L03</t>
  </si>
  <si>
    <t>L06</t>
  </si>
  <si>
    <t>R &lt; 10 Ω -100 to +600; 10 Ω R ≤ 33 Ω ±300; 33 Ω ≤ R ±200</t>
  </si>
  <si>
    <t>L08</t>
  </si>
  <si>
    <t>R &lt; 47 mΩ ±300; R ≥ 47 mΩ ±100</t>
  </si>
  <si>
    <t>L12</t>
  </si>
  <si>
    <t>20 mΩ ≤ R &lt; 39 mΩ +0 to +250; 39 mΩ ≤ R ≤ 100 mΩ +0 to +150</t>
  </si>
  <si>
    <t>L14</t>
  </si>
  <si>
    <t>10 mΩ ≤ R &lt; 15 mΩ +0 to +300; 15 mΩ ≤ R ≤ 100 mΩ +0 to +200</t>
  </si>
  <si>
    <t>L1D</t>
  </si>
  <si>
    <t>10 mΩ ≤ R &lt; 20 mΩ +0 to +200; 20 mΩ ≤ R &lt; 47 mΩ +0 to +150; 47 mΩ ≤ R ≤ 100 mΩ +0 to +100</t>
  </si>
  <si>
    <t>L1W</t>
  </si>
  <si>
    <t>0.10 Ω ≤ R &lt; 0.22 Ω +0 to +300; 0.22 Ω ≤ R ≤ 1.0 Ω +0 to +250</t>
  </si>
  <si>
    <t>P03</t>
  </si>
  <si>
    <t>0.10 Ω ≤ R &lt; 0.22 Ω +0 to +300; 0.22 Ω ≤ R &lt; 1.0 Ω +0 to +300; 1.0 Ω ≤ R ≤ 9.1 Ω ±200</t>
  </si>
  <si>
    <t>P06</t>
  </si>
  <si>
    <t>0.10 Ω ≤ R &lt; 0.22 Ω +0 to +150; 0.22 Ω ≤ R &lt; 1.0 Ω +0 to +100; 1.0 Ω ≤ R ≤ 9.1 Ω ±100</t>
  </si>
  <si>
    <t>P08</t>
  </si>
  <si>
    <t>0.10 Ω ≤ R &lt; 0.22 Ω +0 to +250; 0.22 Ω ≤ R &lt; 1.0 Ω +0 to +250; 1.0 Ω ≤ R ≤ 9.1 Ω ±200</t>
  </si>
  <si>
    <t>P14</t>
  </si>
  <si>
    <t>0.10 Ω ≤ R &lt; 0.22 Ω +0 to +200; 0.22 Ω ≤ R &lt; 1.0 Ω +0 ⁓ +200; 1.0 Ω ≤ R ≤ 9.1 Ω ±100</t>
  </si>
  <si>
    <t>PA2</t>
  </si>
  <si>
    <t>0.10 Ω ≤ R &lt; 0.22 Ω +0 to +200; 0.22 Ω ≤ R &lt; 1.0 Ω +0 to +200; 1.0 Ω ≤ R ≤ 9.1 Ω ±100</t>
  </si>
  <si>
    <t>PA3</t>
  </si>
  <si>
    <t>10 mΩ ≤ R &lt; 22 mΩ +0 to +350; 22 mΩ ≤ R &lt; 47 mΩ +0 to +200; 47 mΩ ≤ R &lt; 100 mΩ +0 to +150; 100 mΩ ≤ R ≤ 1 Ω ±100</t>
  </si>
  <si>
    <t>10 mΩ ≤ R &lt; 22 mΩ +0 to +350; 22 mΩ ≤ R &lt; 100 mΩ +0 to +200; 100 mΩ ≤ R ≤ 1 Ω ±200</t>
  </si>
  <si>
    <t>PM8</t>
  </si>
  <si>
    <t>S02</t>
  </si>
  <si>
    <t>≤ ≥</t>
  </si>
  <si>
    <t>S03</t>
  </si>
  <si>
    <t>⁓</t>
  </si>
  <si>
    <t>S06</t>
  </si>
  <si>
    <t>S08</t>
  </si>
  <si>
    <t>S12</t>
  </si>
  <si>
    <t>T06</t>
  </si>
  <si>
    <t>S14</t>
  </si>
  <si>
    <t>T08</t>
  </si>
  <si>
    <t>S1D</t>
  </si>
  <si>
    <t>T14</t>
  </si>
  <si>
    <t>S1T</t>
  </si>
  <si>
    <t>U0X</t>
  </si>
  <si>
    <t>U01</t>
  </si>
  <si>
    <t>U02</t>
  </si>
  <si>
    <t>U03</t>
  </si>
  <si>
    <t>U06</t>
  </si>
  <si>
    <t>U08</t>
  </si>
  <si>
    <t>01005</t>
  </si>
  <si>
    <t>U12</t>
  </si>
  <si>
    <t>U14</t>
  </si>
  <si>
    <t>U1D</t>
  </si>
  <si>
    <t>U1T</t>
  </si>
  <si>
    <t>U2R</t>
  </si>
  <si>
    <t>U3R</t>
  </si>
  <si>
    <t>U6</t>
  </si>
  <si>
    <t>U6R</t>
  </si>
  <si>
    <t>UP3</t>
  </si>
  <si>
    <t>UP6</t>
  </si>
  <si>
    <t>UP8</t>
  </si>
  <si>
    <t>-55 to +175</t>
  </si>
  <si>
    <t>1 AMP</t>
  </si>
  <si>
    <t>2 AMP</t>
  </si>
  <si>
    <t>E48</t>
  </si>
  <si>
    <t>E192</t>
  </si>
  <si>
    <t>Index</t>
  </si>
  <si>
    <t>Value</t>
  </si>
  <si>
    <t>Std</t>
  </si>
  <si>
    <t>Symbol</t>
  </si>
  <si>
    <t>3 Code</t>
  </si>
  <si>
    <t>4 Code</t>
  </si>
  <si>
    <t>Zeros</t>
  </si>
  <si>
    <t>Multiplier</t>
  </si>
  <si>
    <t>Divisor</t>
  </si>
  <si>
    <t>Decimal</t>
  </si>
  <si>
    <t>Text</t>
  </si>
  <si>
    <t>Symbol 2</t>
  </si>
  <si>
    <t>"0.00"</t>
  </si>
  <si>
    <t>u</t>
  </si>
  <si>
    <t>μΩ</t>
  </si>
  <si>
    <t>"00.0"</t>
  </si>
  <si>
    <t>"000"</t>
  </si>
  <si>
    <t>"0.00000"</t>
  </si>
  <si>
    <t>m</t>
  </si>
  <si>
    <t>mΩ</t>
  </si>
  <si>
    <t>"0.0000"</t>
  </si>
  <si>
    <t>"0.000"</t>
  </si>
  <si>
    <t>Ohm</t>
  </si>
  <si>
    <t>Ω</t>
  </si>
  <si>
    <t>"0000"</t>
  </si>
  <si>
    <t>k</t>
  </si>
  <si>
    <t>kΩ</t>
  </si>
  <si>
    <t>"00000"</t>
  </si>
  <si>
    <t>"000000"</t>
  </si>
  <si>
    <t>MΩ</t>
  </si>
  <si>
    <t xml:space="preserve">technology </t>
  </si>
  <si>
    <t>attribute MPN '</t>
  </si>
  <si>
    <t>attribute value '</t>
  </si>
  <si>
    <t>attribute Power '</t>
  </si>
  <si>
    <t>attribute package '</t>
  </si>
  <si>
    <t>attribute RCWV '</t>
  </si>
  <si>
    <t>attribute max_v '</t>
  </si>
  <si>
    <t>attribute tolerance '</t>
  </si>
  <si>
    <t>attribute pkg_codes '</t>
  </si>
  <si>
    <t>attribute operating_temp '</t>
  </si>
  <si>
    <t>attribute aec-q200 '</t>
  </si>
  <si>
    <t>attribute tcr '</t>
  </si>
  <si>
    <t xml:space="preserve">attribute series 'ERJ </t>
  </si>
  <si>
    <t>attribute mfg 'Panasonic</t>
  </si>
  <si>
    <t>attribute classification 'General Purpose</t>
  </si>
  <si>
    <t>Attributes (with Static Info If Required)</t>
  </si>
  <si>
    <t>Type</t>
  </si>
  <si>
    <t>Series</t>
  </si>
  <si>
    <t>technology</t>
  </si>
  <si>
    <t>value</t>
  </si>
  <si>
    <t>tolerance</t>
  </si>
  <si>
    <t>rcwv</t>
  </si>
  <si>
    <t>max(v)</t>
  </si>
  <si>
    <t>power(w)</t>
  </si>
  <si>
    <t>tcr</t>
  </si>
  <si>
    <t>package</t>
  </si>
  <si>
    <t>operating_temp</t>
  </si>
  <si>
    <t>pkg_code</t>
  </si>
  <si>
    <t>aec-q200</t>
  </si>
  <si>
    <t>classification</t>
  </si>
  <si>
    <t>mfg</t>
  </si>
  <si>
    <t>mpn</t>
  </si>
  <si>
    <t>digikey</t>
  </si>
  <si>
    <t>mouser</t>
  </si>
  <si>
    <t>Min R Value</t>
  </si>
  <si>
    <t>Max R Value</t>
  </si>
  <si>
    <t>Power</t>
  </si>
  <si>
    <t>Max V</t>
  </si>
  <si>
    <t>Operating Temp</t>
  </si>
  <si>
    <t>Used for RCWV</t>
  </si>
  <si>
    <t>Used for MPN</t>
  </si>
  <si>
    <t>Pannasonic</t>
  </si>
  <si>
    <t>Digikey</t>
  </si>
  <si>
    <t>Digikey Prefix</t>
  </si>
  <si>
    <t>3 digits r value</t>
  </si>
  <si>
    <t>Digikey Decades</t>
  </si>
  <si>
    <t>ERJ6EN =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</si>
</sst>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0000"/>
    <numFmt numFmtId="165" formatCode="0000"/>
    <numFmt numFmtId="166" formatCode="#,##0.0"/>
    <numFmt numFmtId="167" formatCode="#,##0.000"/>
    <numFmt numFmtId="168" formatCode="0.0"/>
    <numFmt numFmtId="169" formatCode="#,##0.0000"/>
    <numFmt numFmtId="170" formatCode="0.000"/>
    <numFmt numFmtId="171" formatCode="0.0%"/>
    <numFmt numFmtId="172" formatCode="#,##0.00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ED7D31"/>
      <name val="Calibri"/>
      <family val="2"/>
      <scheme val="minor"/>
    </font>
    <font>
      <sz val="11"/>
      <color rgb="FF000000"/>
      <name val="Calibri"/>
      <family val="2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6" fillId="2" borderId="1" applyNumberFormat="0" applyAlignment="0" applyProtection="0"/>
    <xf numFmtId="0" fontId="7" fillId="3" borderId="2" applyNumberFormat="0" applyAlignment="0" applyProtection="0"/>
    <xf numFmtId="0" fontId="8" fillId="3" borderId="1" applyNumberFormat="0" applyAlignment="0" applyProtection="0"/>
  </cellStyleXfs>
  <cellXfs count="53">
    <xf numFmtId="0" fontId="0" fillId="0" borderId="0" xfId="0"/>
    <xf numFmtId="15" fontId="0" fillId="0" borderId="0" xfId="0" applyNumberFormat="1"/>
    <xf numFmtId="0" fontId="1" fillId="0" borderId="0" xfId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49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49" fontId="0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49" fontId="1" fillId="0" borderId="0" xfId="1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4" fontId="0" fillId="0" borderId="0" xfId="0" applyNumberFormat="1"/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/>
    <xf numFmtId="17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70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171" fontId="0" fillId="0" borderId="0" xfId="0" applyNumberFormat="1" applyAlignment="1">
      <alignment horizontal="center"/>
    </xf>
    <xf numFmtId="171" fontId="2" fillId="0" borderId="0" xfId="0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Alignment="1"/>
    <xf numFmtId="172" fontId="0" fillId="0" borderId="0" xfId="0" applyNumberFormat="1" applyAlignment="1">
      <alignment horizontal="center"/>
    </xf>
    <xf numFmtId="0" fontId="6" fillId="2" borderId="1" xfId="2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7" fillId="3" borderId="2" xfId="3" applyAlignment="1">
      <alignment horizontal="center"/>
    </xf>
    <xf numFmtId="172" fontId="7" fillId="3" borderId="2" xfId="3" applyNumberFormat="1" applyAlignment="1">
      <alignment horizontal="center"/>
    </xf>
    <xf numFmtId="0" fontId="8" fillId="3" borderId="1" xfId="4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</cellXfs>
  <cellStyles count="5">
    <cellStyle name="Calculation" xfId="4" builtinId="22"/>
    <cellStyle name="Input" xfId="2" builtinId="20"/>
    <cellStyle name="Normal" xfId="0" builtinId="0"/>
    <cellStyle name="Output" xfId="3" builtinId="21"/>
    <cellStyle name="Warning Text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3" sqref="C3"/>
    </sheetView>
  </sheetViews>
  <sheetFormatPr defaultRowHeight="14.4" x14ac:dyDescent="0.3"/>
  <cols>
    <col min="1" max="1" width="12.44140625" style="5" bestFit="1" customWidth="1"/>
    <col min="2" max="2" width="12.44140625" customWidth="1"/>
    <col min="3" max="3" width="12.33203125" style="5" customWidth="1"/>
    <col min="4" max="4" width="11.88671875" style="23" customWidth="1"/>
    <col min="6" max="6" width="12.33203125" style="5" customWidth="1"/>
    <col min="7" max="7" width="8.88671875" style="23"/>
    <col min="9" max="9" width="12.33203125" style="5" customWidth="1"/>
    <col min="12" max="12" width="12.33203125" style="5" customWidth="1"/>
    <col min="15" max="15" width="12.33203125" style="5" customWidth="1"/>
    <col min="18" max="18" width="12.33203125" style="5" customWidth="1"/>
    <col min="21" max="21" width="12.33203125" customWidth="1"/>
  </cols>
  <sheetData>
    <row r="1" spans="1:21" x14ac:dyDescent="0.3">
      <c r="C1" s="5">
        <v>4</v>
      </c>
      <c r="F1" s="5">
        <v>5</v>
      </c>
      <c r="I1" s="5">
        <v>6</v>
      </c>
      <c r="L1" s="5">
        <v>7</v>
      </c>
      <c r="O1" s="5">
        <v>8</v>
      </c>
      <c r="R1" s="5">
        <v>9</v>
      </c>
      <c r="U1" s="5">
        <v>10</v>
      </c>
    </row>
    <row r="2" spans="1:21" x14ac:dyDescent="0.3">
      <c r="C2" s="41" t="str" cm="1">
        <f t="array" ref="C2">_xlfn.XLOOKUP(C1,ROW('Panasonic ERJ Code Table'!$A$4:$A$21),'Panasonic ERJ Code Table'!$B$4:$B$21&amp;'Panasonic ERJ Code Table'!$C$4:$C$21&amp;'Panasonic ERJ Code Table'!$D$4:$D$21)</f>
        <v>ERJ1RHD</v>
      </c>
      <c r="F2" s="41" t="str" cm="1">
        <f t="array" ref="F2">_xlfn.XLOOKUP(F1,ROW('Panasonic ERJ Code Table'!$A$4:$A$21),'Panasonic ERJ Code Table'!$B$4:$B$21&amp;'Panasonic ERJ Code Table'!$C$4:$C$21&amp;'Panasonic ERJ Code Table'!$D$4:$D$21)</f>
        <v>ERJ2RHD</v>
      </c>
      <c r="I2" s="41" t="str" cm="1">
        <f t="array" ref="I2">_xlfn.XLOOKUP(I1,ROW('Panasonic ERJ Code Table'!$A$4:$A$21),'Panasonic ERJ Code Table'!$B$4:$B$21&amp;'Panasonic ERJ Code Table'!$C$4:$C$21&amp;'Panasonic ERJ Code Table'!$D$4:$D$21)</f>
        <v>ERJ2RKD</v>
      </c>
      <c r="L2" s="41" t="str" cm="1">
        <f t="array" ref="L2">_xlfn.XLOOKUP(L1,ROW('Panasonic ERJ Code Table'!$A$4:$A$21),'Panasonic ERJ Code Table'!$B$4:$B$21&amp;'Panasonic ERJ Code Table'!$C$4:$C$21&amp;'Panasonic ERJ Code Table'!$D$4:$D$21)</f>
        <v>ERJ3RBD</v>
      </c>
      <c r="O2" s="41" t="str" cm="1">
        <f t="array" ref="O2">_xlfn.XLOOKUP(O1,ROW('Panasonic ERJ Code Table'!$A$4:$A$21),'Panasonic ERJ Code Table'!$B$4:$B$21&amp;'Panasonic ERJ Code Table'!$C$4:$C$21&amp;'Panasonic ERJ Code Table'!$D$4:$D$21)</f>
        <v>ERJ3RED</v>
      </c>
      <c r="R2" s="41" t="str" cm="1">
        <f t="array" ref="R2">_xlfn.XLOOKUP(R1,ROW('Panasonic ERJ Code Table'!$A$4:$A$21),'Panasonic ERJ Code Table'!$B$4:$B$21&amp;'Panasonic ERJ Code Table'!$C$4:$C$21&amp;'Panasonic ERJ Code Table'!$D$4:$D$21)</f>
        <v>ERJ6RBD</v>
      </c>
      <c r="U2" s="41" t="str" cm="1">
        <f t="array" ref="U2">_xlfn.XLOOKUP(U1,ROW('Panasonic ERJ Code Table'!$A$4:$A$21),'Panasonic ERJ Code Table'!$B$4:$B$21&amp;'Panasonic ERJ Code Table'!$C$4:$C$21&amp;'Panasonic ERJ Code Table'!$D$4:$D$21)</f>
        <v>ERJ6RED</v>
      </c>
    </row>
    <row r="3" spans="1:21" x14ac:dyDescent="0.3">
      <c r="A3" s="16">
        <v>1</v>
      </c>
      <c r="B3" s="16"/>
      <c r="C3" s="5" t="str" cm="1">
        <f t="array" aca="1" ref="C3" ca="1">IF( OR( AND($A3&gt;=INDIRECT("'Panasonic ERJ Code Table'!$K" &amp; C$1),$A3&lt;=INDIRECT("'Panasonic ERJ Code Table'!$L" &amp; C$1)), AND($A3&gt;=INDIRECT("'Panasonic ERJ Code Table'!$M" &amp; C$1),$A3&lt;=INDIRECT("'Panasonic ERJ Code Table'!$N" &amp; C$1)) ),C$2&amp;_xlfn.XLOOKUP($A3,E96_raw,E96_code),"N/A")</f>
        <v>N/A</v>
      </c>
      <c r="F3" s="5" t="str" cm="1">
        <f t="array" aca="1" ref="F3" ca="1">IF( OR( AND($A3&gt;=INDIRECT("'Panasonic ERJ Code Table'!$K" &amp; F$1),$A3&lt;=INDIRECT("'Panasonic ERJ Code Table'!$L" &amp; F$1)), AND($A3&gt;=INDIRECT("'Panasonic ERJ Code Table'!$M" &amp; F$1),$A3&lt;=INDIRECT("'Panasonic ERJ Code Table'!$N" &amp; F$1)) ),F$2&amp;_xlfn.XLOOKUP($A3,E96_raw,E96_code),"N/A")</f>
        <v>N/A</v>
      </c>
      <c r="I3" s="5" t="str" cm="1">
        <f t="array" aca="1" ref="I3" ca="1">IF( OR( AND($A3&gt;=INDIRECT("'Panasonic ERJ Code Table'!$K" &amp; I$1),$A3&lt;=INDIRECT("'Panasonic ERJ Code Table'!$L" &amp; I$1)), AND($A3&gt;=INDIRECT("'Panasonic ERJ Code Table'!$M" &amp; I$1),$A3&lt;=INDIRECT("'Panasonic ERJ Code Table'!$N" &amp; I$1)) ),I$2&amp;_xlfn.XLOOKUP($A3,E96_raw,E96_code),"N/A")</f>
        <v>N/A</v>
      </c>
      <c r="L3" s="5" t="str" cm="1">
        <f t="array" aca="1" ref="L3" ca="1">IF( OR( AND($A3&gt;=INDIRECT("'Panasonic ERJ Code Table'!$K" &amp; L$1),$A3&lt;=INDIRECT("'Panasonic ERJ Code Table'!$L" &amp; L$1)), AND($A3&gt;=INDIRECT("'Panasonic ERJ Code Table'!$M" &amp; L$1),$A3&lt;=INDIRECT("'Panasonic ERJ Code Table'!$N" &amp; L$1)) ),L$2&amp;_xlfn.XLOOKUP($A3,E96_raw,E96_code),"N/A")</f>
        <v>N/A</v>
      </c>
      <c r="O3" s="5" t="str" cm="1">
        <f t="array" aca="1" ref="O3" ca="1">IF( OR( AND($A3&gt;=INDIRECT("'Panasonic ERJ Code Table'!$K" &amp; O$1),$A3&lt;=INDIRECT("'Panasonic ERJ Code Table'!$L" &amp; O$1)), AND($A3&gt;=INDIRECT("'Panasonic ERJ Code Table'!$M" &amp; O$1),$A3&lt;=INDIRECT("'Panasonic ERJ Code Table'!$N" &amp; O$1)) ),O$2&amp;_xlfn.XLOOKUP($A3,E96_raw,E96_code),"N/A")</f>
        <v>N/A</v>
      </c>
      <c r="R3" s="5" t="str" cm="1">
        <f t="array" aca="1" ref="R3" ca="1">IF( OR( AND($A3&gt;=INDIRECT("'Panasonic ERJ Code Table'!$K" &amp; R$1),$A3&lt;=INDIRECT("'Panasonic ERJ Code Table'!$L" &amp; R$1)), AND($A3&gt;=INDIRECT("'Panasonic ERJ Code Table'!$M" &amp; R$1),$A3&lt;=INDIRECT("'Panasonic ERJ Code Table'!$N" &amp; R$1)) ),R$2&amp;_xlfn.XLOOKUP($A3,E96_raw,E96_code),"N/A")</f>
        <v>N/A</v>
      </c>
      <c r="U3" s="5" t="str" cm="1">
        <f t="array" aca="1" ref="U3" ca="1">IF( OR( AND($A3&gt;=INDIRECT("'Panasonic ERJ Code Table'!$J" &amp; U$1),$A3&lt;=INDIRECT("'Panasonic ERJ Code Table'!$K" &amp; U$1)), AND($A3&gt;=INDIRECT("'Panasonic ERJ Code Table'!$L" &amp; U$1),$A3&lt;=INDIRECT("'Panasonic ERJ Code Table'!$M" &amp; U$1)) ),U$2&amp;_xlfn.XLOOKUP($A3,E96_raw,E96_code),"N/A")</f>
        <v>N/A</v>
      </c>
    </row>
    <row r="4" spans="1:21" x14ac:dyDescent="0.3">
      <c r="A4" s="16">
        <v>1.02</v>
      </c>
      <c r="B4" s="16"/>
      <c r="C4" s="5" t="str" cm="1">
        <f t="array" aca="1" ref="C4" ca="1">IF( OR( AND($A4&gt;=INDIRECT("'Panasonic ERJ Code Table'!$K" &amp; C$1),$A4&lt;=INDIRECT("'Panasonic ERJ Code Table'!$L" &amp; C$1)), AND($A4&gt;=INDIRECT("'Panasonic ERJ Code Table'!$M" &amp; C$1),$A4&lt;=INDIRECT("'Panasonic ERJ Code Table'!$N" &amp; C$1)) ),C$2&amp;_xlfn.XLOOKUP($A4,E96_raw,E96_code),"N/A")</f>
        <v>N/A</v>
      </c>
      <c r="F4" s="5" t="str" cm="1">
        <f t="array" aca="1" ref="F4" ca="1">IF( OR( AND($A4&gt;=INDIRECT("'Panasonic ERJ Code Table'!$K" &amp; F$1),$A4&lt;=INDIRECT("'Panasonic ERJ Code Table'!$L" &amp; F$1)), AND($A4&gt;=INDIRECT("'Panasonic ERJ Code Table'!$M" &amp; F$1),$A4&lt;=INDIRECT("'Panasonic ERJ Code Table'!$N" &amp; F$1)) ),F$2&amp;_xlfn.XLOOKUP($A4,E96_raw,E96_code),"N/A")</f>
        <v>N/A</v>
      </c>
      <c r="I4" s="5" t="str" cm="1">
        <f t="array" aca="1" ref="I4" ca="1">IF( OR( AND($A4&gt;=INDIRECT("'Panasonic ERJ Code Table'!$K" &amp; I$1),$A4&lt;=INDIRECT("'Panasonic ERJ Code Table'!$L" &amp; I$1)), AND($A4&gt;=INDIRECT("'Panasonic ERJ Code Table'!$M" &amp; I$1),$A4&lt;=INDIRECT("'Panasonic ERJ Code Table'!$N" &amp; I$1)) ),I$2&amp;_xlfn.XLOOKUP($A4,E96_raw,E96_code),"N/A")</f>
        <v>N/A</v>
      </c>
      <c r="L4" s="5" t="str" cm="1">
        <f t="array" aca="1" ref="L4" ca="1">IF( OR( AND($A4&gt;=INDIRECT("'Panasonic ERJ Code Table'!$K" &amp; L$1),$A4&lt;=INDIRECT("'Panasonic ERJ Code Table'!$L" &amp; L$1)), AND($A4&gt;=INDIRECT("'Panasonic ERJ Code Table'!$M" &amp; L$1),$A4&lt;=INDIRECT("'Panasonic ERJ Code Table'!$N" &amp; L$1)) ),L$2&amp;_xlfn.XLOOKUP($A4,E96_raw,E96_code),"N/A")</f>
        <v>N/A</v>
      </c>
      <c r="O4" s="5" t="str" cm="1">
        <f t="array" aca="1" ref="O4" ca="1">IF( OR( AND($A4&gt;=INDIRECT("'Panasonic ERJ Code Table'!$K" &amp; O$1),$A4&lt;=INDIRECT("'Panasonic ERJ Code Table'!$L" &amp; O$1)), AND($A4&gt;=INDIRECT("'Panasonic ERJ Code Table'!$M" &amp; O$1),$A4&lt;=INDIRECT("'Panasonic ERJ Code Table'!$N" &amp; O$1)) ),O$2&amp;_xlfn.XLOOKUP($A4,E96_raw,E96_code),"N/A")</f>
        <v>N/A</v>
      </c>
      <c r="R4" s="5" t="str" cm="1">
        <f t="array" aca="1" ref="R4" ca="1">IF( OR( AND($A4&gt;=INDIRECT("'Panasonic ERJ Code Table'!$K" &amp; R$1),$A4&lt;=INDIRECT("'Panasonic ERJ Code Table'!$L" &amp; R$1)), AND($A4&gt;=INDIRECT("'Panasonic ERJ Code Table'!$M" &amp; R$1),$A4&lt;=INDIRECT("'Panasonic ERJ Code Table'!$N" &amp; R$1)) ),R$2&amp;_xlfn.XLOOKUP($A4,E96_raw,E96_code),"N/A")</f>
        <v>N/A</v>
      </c>
      <c r="U4" s="5" t="str" cm="1">
        <f t="array" aca="1" ref="U4" ca="1">IF( OR( AND($A4&gt;=INDIRECT("'Panasonic ERJ Code Table'!$J" &amp; U$1),$A4&lt;=INDIRECT("'Panasonic ERJ Code Table'!$K" &amp; U$1)), AND($A4&gt;=INDIRECT("'Panasonic ERJ Code Table'!$L" &amp; U$1),$A4&lt;=INDIRECT("'Panasonic ERJ Code Table'!$M" &amp; U$1)) ),U$2&amp;_xlfn.XLOOKUP($A4,E96_raw,E96_code),"N/A")</f>
        <v>N/A</v>
      </c>
    </row>
    <row r="5" spans="1:21" x14ac:dyDescent="0.3">
      <c r="A5" s="16">
        <v>1.05</v>
      </c>
      <c r="B5" s="16"/>
      <c r="C5" s="5" t="str" cm="1">
        <f t="array" aca="1" ref="C5" ca="1">IF( OR( AND($A5&gt;=INDIRECT("'Panasonic ERJ Code Table'!$K" &amp; C$1),$A5&lt;=INDIRECT("'Panasonic ERJ Code Table'!$L" &amp; C$1)), AND($A5&gt;=INDIRECT("'Panasonic ERJ Code Table'!$M" &amp; C$1),$A5&lt;=INDIRECT("'Panasonic ERJ Code Table'!$N" &amp; C$1)) ),C$2&amp;_xlfn.XLOOKUP($A5,E96_raw,E96_code),"N/A")</f>
        <v>N/A</v>
      </c>
      <c r="F5" s="5" t="str" cm="1">
        <f t="array" aca="1" ref="F5" ca="1">IF( OR( AND($A5&gt;=INDIRECT("'Panasonic ERJ Code Table'!$K" &amp; F$1),$A5&lt;=INDIRECT("'Panasonic ERJ Code Table'!$L" &amp; F$1)), AND($A5&gt;=INDIRECT("'Panasonic ERJ Code Table'!$M" &amp; F$1),$A5&lt;=INDIRECT("'Panasonic ERJ Code Table'!$N" &amp; F$1)) ),F$2&amp;_xlfn.XLOOKUP($A5,E96_raw,E96_code),"N/A")</f>
        <v>N/A</v>
      </c>
      <c r="I5" s="5" t="str" cm="1">
        <f t="array" aca="1" ref="I5" ca="1">IF( OR( AND($A5&gt;=INDIRECT("'Panasonic ERJ Code Table'!$K" &amp; I$1),$A5&lt;=INDIRECT("'Panasonic ERJ Code Table'!$L" &amp; I$1)), AND($A5&gt;=INDIRECT("'Panasonic ERJ Code Table'!$M" &amp; I$1),$A5&lt;=INDIRECT("'Panasonic ERJ Code Table'!$N" &amp; I$1)) ),I$2&amp;_xlfn.XLOOKUP($A5,E96_raw,E96_code),"N/A")</f>
        <v>N/A</v>
      </c>
      <c r="L5" s="5" t="str" cm="1">
        <f t="array" aca="1" ref="L5" ca="1">IF( OR( AND($A5&gt;=INDIRECT("'Panasonic ERJ Code Table'!$K" &amp; L$1),$A5&lt;=INDIRECT("'Panasonic ERJ Code Table'!$L" &amp; L$1)), AND($A5&gt;=INDIRECT("'Panasonic ERJ Code Table'!$M" &amp; L$1),$A5&lt;=INDIRECT("'Panasonic ERJ Code Table'!$N" &amp; L$1)) ),L$2&amp;_xlfn.XLOOKUP($A5,E96_raw,E96_code),"N/A")</f>
        <v>N/A</v>
      </c>
      <c r="O5" s="5" t="str" cm="1">
        <f t="array" aca="1" ref="O5" ca="1">IF( OR( AND($A5&gt;=INDIRECT("'Panasonic ERJ Code Table'!$K" &amp; O$1),$A5&lt;=INDIRECT("'Panasonic ERJ Code Table'!$L" &amp; O$1)), AND($A5&gt;=INDIRECT("'Panasonic ERJ Code Table'!$M" &amp; O$1),$A5&lt;=INDIRECT("'Panasonic ERJ Code Table'!$N" &amp; O$1)) ),O$2&amp;_xlfn.XLOOKUP($A5,E96_raw,E96_code),"N/A")</f>
        <v>N/A</v>
      </c>
      <c r="R5" s="5" t="str" cm="1">
        <f t="array" aca="1" ref="R5" ca="1">IF( OR( AND($A5&gt;=INDIRECT("'Panasonic ERJ Code Table'!$K" &amp; R$1),$A5&lt;=INDIRECT("'Panasonic ERJ Code Table'!$L" &amp; R$1)), AND($A5&gt;=INDIRECT("'Panasonic ERJ Code Table'!$M" &amp; R$1),$A5&lt;=INDIRECT("'Panasonic ERJ Code Table'!$N" &amp; R$1)) ),R$2&amp;_xlfn.XLOOKUP($A5,E96_raw,E96_code),"N/A")</f>
        <v>N/A</v>
      </c>
      <c r="U5" s="5" t="str" cm="1">
        <f t="array" aca="1" ref="U5" ca="1">IF( OR( AND($A5&gt;=INDIRECT("'Panasonic ERJ Code Table'!$J" &amp; U$1),$A5&lt;=INDIRECT("'Panasonic ERJ Code Table'!$K" &amp; U$1)), AND($A5&gt;=INDIRECT("'Panasonic ERJ Code Table'!$L" &amp; U$1),$A5&lt;=INDIRECT("'Panasonic ERJ Code Table'!$M" &amp; U$1)) ),U$2&amp;_xlfn.XLOOKUP($A5,E96_raw,E96_code),"N/A")</f>
        <v>N/A</v>
      </c>
    </row>
    <row r="6" spans="1:21" x14ac:dyDescent="0.3">
      <c r="A6" s="16">
        <v>1.07</v>
      </c>
      <c r="B6" s="16"/>
      <c r="C6" s="5" t="str" cm="1">
        <f t="array" aca="1" ref="C6" ca="1">IF( OR( AND($A6&gt;=INDIRECT("'Panasonic ERJ Code Table'!$K" &amp; C$1),$A6&lt;=INDIRECT("'Panasonic ERJ Code Table'!$L" &amp; C$1)), AND($A6&gt;=INDIRECT("'Panasonic ERJ Code Table'!$M" &amp; C$1),$A6&lt;=INDIRECT("'Panasonic ERJ Code Table'!$N" &amp; C$1)) ),C$2&amp;_xlfn.XLOOKUP($A6,E96_raw,E96_code),"N/A")</f>
        <v>N/A</v>
      </c>
      <c r="F6" s="5" t="str" cm="1">
        <f t="array" aca="1" ref="F6" ca="1">IF( OR( AND($A6&gt;=INDIRECT("'Panasonic ERJ Code Table'!$K" &amp; F$1),$A6&lt;=INDIRECT("'Panasonic ERJ Code Table'!$L" &amp; F$1)), AND($A6&gt;=INDIRECT("'Panasonic ERJ Code Table'!$M" &amp; F$1),$A6&lt;=INDIRECT("'Panasonic ERJ Code Table'!$N" &amp; F$1)) ),F$2&amp;_xlfn.XLOOKUP($A6,E96_raw,E96_code),"N/A")</f>
        <v>N/A</v>
      </c>
      <c r="I6" s="5" t="str" cm="1">
        <f t="array" aca="1" ref="I6" ca="1">IF( OR( AND($A6&gt;=INDIRECT("'Panasonic ERJ Code Table'!$K" &amp; I$1),$A6&lt;=INDIRECT("'Panasonic ERJ Code Table'!$L" &amp; I$1)), AND($A6&gt;=INDIRECT("'Panasonic ERJ Code Table'!$M" &amp; I$1),$A6&lt;=INDIRECT("'Panasonic ERJ Code Table'!$N" &amp; I$1)) ),I$2&amp;_xlfn.XLOOKUP($A6,E96_raw,E96_code),"N/A")</f>
        <v>N/A</v>
      </c>
      <c r="L6" s="5" t="str" cm="1">
        <f t="array" aca="1" ref="L6" ca="1">IF( OR( AND($A6&gt;=INDIRECT("'Panasonic ERJ Code Table'!$K" &amp; L$1),$A6&lt;=INDIRECT("'Panasonic ERJ Code Table'!$L" &amp; L$1)), AND($A6&gt;=INDIRECT("'Panasonic ERJ Code Table'!$M" &amp; L$1),$A6&lt;=INDIRECT("'Panasonic ERJ Code Table'!$N" &amp; L$1)) ),L$2&amp;_xlfn.XLOOKUP($A6,E96_raw,E96_code),"N/A")</f>
        <v>N/A</v>
      </c>
      <c r="O6" s="5" t="str" cm="1">
        <f t="array" aca="1" ref="O6" ca="1">IF( OR( AND($A6&gt;=INDIRECT("'Panasonic ERJ Code Table'!$K" &amp; O$1),$A6&lt;=INDIRECT("'Panasonic ERJ Code Table'!$L" &amp; O$1)), AND($A6&gt;=INDIRECT("'Panasonic ERJ Code Table'!$M" &amp; O$1),$A6&lt;=INDIRECT("'Panasonic ERJ Code Table'!$N" &amp; O$1)) ),O$2&amp;_xlfn.XLOOKUP($A6,E96_raw,E96_code),"N/A")</f>
        <v>N/A</v>
      </c>
      <c r="R6" s="5" t="str" cm="1">
        <f t="array" aca="1" ref="R6" ca="1">IF( OR( AND($A6&gt;=INDIRECT("'Panasonic ERJ Code Table'!$K" &amp; R$1),$A6&lt;=INDIRECT("'Panasonic ERJ Code Table'!$L" &amp; R$1)), AND($A6&gt;=INDIRECT("'Panasonic ERJ Code Table'!$M" &amp; R$1),$A6&lt;=INDIRECT("'Panasonic ERJ Code Table'!$N" &amp; R$1)) ),R$2&amp;_xlfn.XLOOKUP($A6,E96_raw,E96_code),"N/A")</f>
        <v>N/A</v>
      </c>
      <c r="U6" s="5" t="str" cm="1">
        <f t="array" aca="1" ref="U6" ca="1">IF( OR( AND($A6&gt;=INDIRECT("'Panasonic ERJ Code Table'!$J" &amp; U$1),$A6&lt;=INDIRECT("'Panasonic ERJ Code Table'!$K" &amp; U$1)), AND($A6&gt;=INDIRECT("'Panasonic ERJ Code Table'!$L" &amp; U$1),$A6&lt;=INDIRECT("'Panasonic ERJ Code Table'!$M" &amp; U$1)) ),U$2&amp;_xlfn.XLOOKUP($A6,E96_raw,E96_code),"N/A")</f>
        <v>N/A</v>
      </c>
    </row>
    <row r="7" spans="1:21" x14ac:dyDescent="0.3">
      <c r="A7" s="16">
        <v>1.1000000000000001</v>
      </c>
      <c r="B7" s="16"/>
      <c r="C7" s="5" t="str" cm="1">
        <f t="array" aca="1" ref="C7" ca="1">IF( OR( AND($A7&gt;=INDIRECT("'Panasonic ERJ Code Table'!$K" &amp; C$1),$A7&lt;=INDIRECT("'Panasonic ERJ Code Table'!$L" &amp; C$1)), AND($A7&gt;=INDIRECT("'Panasonic ERJ Code Table'!$M" &amp; C$1),$A7&lt;=INDIRECT("'Panasonic ERJ Code Table'!$N" &amp; C$1)) ),C$2&amp;_xlfn.XLOOKUP($A7,E96_raw,E96_code),"N/A")</f>
        <v>N/A</v>
      </c>
      <c r="F7" s="5" t="str" cm="1">
        <f t="array" aca="1" ref="F7" ca="1">IF( OR( AND($A7&gt;=INDIRECT("'Panasonic ERJ Code Table'!$K" &amp; F$1),$A7&lt;=INDIRECT("'Panasonic ERJ Code Table'!$L" &amp; F$1)), AND($A7&gt;=INDIRECT("'Panasonic ERJ Code Table'!$M" &amp; F$1),$A7&lt;=INDIRECT("'Panasonic ERJ Code Table'!$N" &amp; F$1)) ),F$2&amp;_xlfn.XLOOKUP($A7,E96_raw,E96_code),"N/A")</f>
        <v>N/A</v>
      </c>
      <c r="I7" s="5" t="str" cm="1">
        <f t="array" aca="1" ref="I7" ca="1">IF( OR( AND($A7&gt;=INDIRECT("'Panasonic ERJ Code Table'!$K" &amp; I$1),$A7&lt;=INDIRECT("'Panasonic ERJ Code Table'!$L" &amp; I$1)), AND($A7&gt;=INDIRECT("'Panasonic ERJ Code Table'!$M" &amp; I$1),$A7&lt;=INDIRECT("'Panasonic ERJ Code Table'!$N" &amp; I$1)) ),I$2&amp;_xlfn.XLOOKUP($A7,E96_raw,E96_code),"N/A")</f>
        <v>N/A</v>
      </c>
      <c r="L7" s="5" t="str" cm="1">
        <f t="array" aca="1" ref="L7" ca="1">IF( OR( AND($A7&gt;=INDIRECT("'Panasonic ERJ Code Table'!$K" &amp; L$1),$A7&lt;=INDIRECT("'Panasonic ERJ Code Table'!$L" &amp; L$1)), AND($A7&gt;=INDIRECT("'Panasonic ERJ Code Table'!$M" &amp; L$1),$A7&lt;=INDIRECT("'Panasonic ERJ Code Table'!$N" &amp; L$1)) ),L$2&amp;_xlfn.XLOOKUP($A7,E96_raw,E96_code),"N/A")</f>
        <v>N/A</v>
      </c>
      <c r="O7" s="5" t="str" cm="1">
        <f t="array" aca="1" ref="O7" ca="1">IF( OR( AND($A7&gt;=INDIRECT("'Panasonic ERJ Code Table'!$K" &amp; O$1),$A7&lt;=INDIRECT("'Panasonic ERJ Code Table'!$L" &amp; O$1)), AND($A7&gt;=INDIRECT("'Panasonic ERJ Code Table'!$M" &amp; O$1),$A7&lt;=INDIRECT("'Panasonic ERJ Code Table'!$N" &amp; O$1)) ),O$2&amp;_xlfn.XLOOKUP($A7,E96_raw,E96_code),"N/A")</f>
        <v>N/A</v>
      </c>
      <c r="R7" s="5" t="str" cm="1">
        <f t="array" aca="1" ref="R7" ca="1">IF( OR( AND($A7&gt;=INDIRECT("'Panasonic ERJ Code Table'!$K" &amp; R$1),$A7&lt;=INDIRECT("'Panasonic ERJ Code Table'!$L" &amp; R$1)), AND($A7&gt;=INDIRECT("'Panasonic ERJ Code Table'!$M" &amp; R$1),$A7&lt;=INDIRECT("'Panasonic ERJ Code Table'!$N" &amp; R$1)) ),R$2&amp;_xlfn.XLOOKUP($A7,E96_raw,E96_code),"N/A")</f>
        <v>N/A</v>
      </c>
      <c r="U7" s="5" t="str" cm="1">
        <f t="array" aca="1" ref="U7" ca="1">IF( OR( AND($A7&gt;=INDIRECT("'Panasonic ERJ Code Table'!$J" &amp; U$1),$A7&lt;=INDIRECT("'Panasonic ERJ Code Table'!$K" &amp; U$1)), AND($A7&gt;=INDIRECT("'Panasonic ERJ Code Table'!$L" &amp; U$1),$A7&lt;=INDIRECT("'Panasonic ERJ Code Table'!$M" &amp; U$1)) ),U$2&amp;_xlfn.XLOOKUP($A7,E96_raw,E96_code),"N/A")</f>
        <v>N/A</v>
      </c>
    </row>
    <row r="8" spans="1:21" x14ac:dyDescent="0.3">
      <c r="A8" s="16">
        <v>1.1299999999999999</v>
      </c>
      <c r="B8" s="16"/>
      <c r="C8" s="5" t="str" cm="1">
        <f t="array" aca="1" ref="C8" ca="1">IF( OR( AND($A8&gt;=INDIRECT("'Panasonic ERJ Code Table'!$K" &amp; C$1),$A8&lt;=INDIRECT("'Panasonic ERJ Code Table'!$L" &amp; C$1)), AND($A8&gt;=INDIRECT("'Panasonic ERJ Code Table'!$M" &amp; C$1),$A8&lt;=INDIRECT("'Panasonic ERJ Code Table'!$N" &amp; C$1)) ),C$2&amp;_xlfn.XLOOKUP($A8,E96_raw,E96_code),"N/A")</f>
        <v>N/A</v>
      </c>
      <c r="F8" s="5" t="str" cm="1">
        <f t="array" aca="1" ref="F8" ca="1">IF( OR( AND($A8&gt;=INDIRECT("'Panasonic ERJ Code Table'!$K" &amp; F$1),$A8&lt;=INDIRECT("'Panasonic ERJ Code Table'!$L" &amp; F$1)), AND($A8&gt;=INDIRECT("'Panasonic ERJ Code Table'!$M" &amp; F$1),$A8&lt;=INDIRECT("'Panasonic ERJ Code Table'!$N" &amp; F$1)) ),F$2&amp;_xlfn.XLOOKUP($A8,E96_raw,E96_code),"N/A")</f>
        <v>N/A</v>
      </c>
      <c r="I8" s="5" t="str" cm="1">
        <f t="array" aca="1" ref="I8" ca="1">IF( OR( AND($A8&gt;=INDIRECT("'Panasonic ERJ Code Table'!$K" &amp; I$1),$A8&lt;=INDIRECT("'Panasonic ERJ Code Table'!$L" &amp; I$1)), AND($A8&gt;=INDIRECT("'Panasonic ERJ Code Table'!$M" &amp; I$1),$A8&lt;=INDIRECT("'Panasonic ERJ Code Table'!$N" &amp; I$1)) ),I$2&amp;_xlfn.XLOOKUP($A8,E96_raw,E96_code),"N/A")</f>
        <v>N/A</v>
      </c>
      <c r="L8" s="5" t="str" cm="1">
        <f t="array" aca="1" ref="L8" ca="1">IF( OR( AND($A8&gt;=INDIRECT("'Panasonic ERJ Code Table'!$K" &amp; L$1),$A8&lt;=INDIRECT("'Panasonic ERJ Code Table'!$L" &amp; L$1)), AND($A8&gt;=INDIRECT("'Panasonic ERJ Code Table'!$M" &amp; L$1),$A8&lt;=INDIRECT("'Panasonic ERJ Code Table'!$N" &amp; L$1)) ),L$2&amp;_xlfn.XLOOKUP($A8,E96_raw,E96_code),"N/A")</f>
        <v>N/A</v>
      </c>
      <c r="O8" s="5" t="str" cm="1">
        <f t="array" aca="1" ref="O8" ca="1">IF( OR( AND($A8&gt;=INDIRECT("'Panasonic ERJ Code Table'!$K" &amp; O$1),$A8&lt;=INDIRECT("'Panasonic ERJ Code Table'!$L" &amp; O$1)), AND($A8&gt;=INDIRECT("'Panasonic ERJ Code Table'!$M" &amp; O$1),$A8&lt;=INDIRECT("'Panasonic ERJ Code Table'!$N" &amp; O$1)) ),O$2&amp;_xlfn.XLOOKUP($A8,E96_raw,E96_code),"N/A")</f>
        <v>N/A</v>
      </c>
      <c r="R8" s="5" t="str" cm="1">
        <f t="array" aca="1" ref="R8" ca="1">IF( OR( AND($A8&gt;=INDIRECT("'Panasonic ERJ Code Table'!$K" &amp; R$1),$A8&lt;=INDIRECT("'Panasonic ERJ Code Table'!$L" &amp; R$1)), AND($A8&gt;=INDIRECT("'Panasonic ERJ Code Table'!$M" &amp; R$1),$A8&lt;=INDIRECT("'Panasonic ERJ Code Table'!$N" &amp; R$1)) ),R$2&amp;_xlfn.XLOOKUP($A8,E96_raw,E96_code),"N/A")</f>
        <v>N/A</v>
      </c>
      <c r="U8" s="5" t="str" cm="1">
        <f t="array" aca="1" ref="U8" ca="1">IF( OR( AND($A8&gt;=INDIRECT("'Panasonic ERJ Code Table'!$J" &amp; U$1),$A8&lt;=INDIRECT("'Panasonic ERJ Code Table'!$K" &amp; U$1)), AND($A8&gt;=INDIRECT("'Panasonic ERJ Code Table'!$L" &amp; U$1),$A8&lt;=INDIRECT("'Panasonic ERJ Code Table'!$M" &amp; U$1)) ),U$2&amp;_xlfn.XLOOKUP($A8,E96_raw,E96_code),"N/A")</f>
        <v>N/A</v>
      </c>
    </row>
    <row r="9" spans="1:21" x14ac:dyDescent="0.3">
      <c r="A9" s="16">
        <v>1.1499999999999999</v>
      </c>
      <c r="B9" s="16"/>
      <c r="C9" s="5" t="str" cm="1">
        <f t="array" aca="1" ref="C9" ca="1">IF( OR( AND($A9&gt;=INDIRECT("'Panasonic ERJ Code Table'!$K" &amp; C$1),$A9&lt;=INDIRECT("'Panasonic ERJ Code Table'!$L" &amp; C$1)), AND($A9&gt;=INDIRECT("'Panasonic ERJ Code Table'!$M" &amp; C$1),$A9&lt;=INDIRECT("'Panasonic ERJ Code Table'!$N" &amp; C$1)) ),C$2&amp;_xlfn.XLOOKUP($A9,E96_raw,E96_code),"N/A")</f>
        <v>N/A</v>
      </c>
      <c r="F9" s="5" t="str" cm="1">
        <f t="array" aca="1" ref="F9" ca="1">IF( OR( AND($A9&gt;=INDIRECT("'Panasonic ERJ Code Table'!$K" &amp; F$1),$A9&lt;=INDIRECT("'Panasonic ERJ Code Table'!$L" &amp; F$1)), AND($A9&gt;=INDIRECT("'Panasonic ERJ Code Table'!$M" &amp; F$1),$A9&lt;=INDIRECT("'Panasonic ERJ Code Table'!$N" &amp; F$1)) ),F$2&amp;_xlfn.XLOOKUP($A9,E96_raw,E96_code),"N/A")</f>
        <v>N/A</v>
      </c>
      <c r="I9" s="5" t="str" cm="1">
        <f t="array" aca="1" ref="I9" ca="1">IF( OR( AND($A9&gt;=INDIRECT("'Panasonic ERJ Code Table'!$K" &amp; I$1),$A9&lt;=INDIRECT("'Panasonic ERJ Code Table'!$L" &amp; I$1)), AND($A9&gt;=INDIRECT("'Panasonic ERJ Code Table'!$M" &amp; I$1),$A9&lt;=INDIRECT("'Panasonic ERJ Code Table'!$N" &amp; I$1)) ),I$2&amp;_xlfn.XLOOKUP($A9,E96_raw,E96_code),"N/A")</f>
        <v>N/A</v>
      </c>
      <c r="L9" s="5" t="str" cm="1">
        <f t="array" aca="1" ref="L9" ca="1">IF( OR( AND($A9&gt;=INDIRECT("'Panasonic ERJ Code Table'!$K" &amp; L$1),$A9&lt;=INDIRECT("'Panasonic ERJ Code Table'!$L" &amp; L$1)), AND($A9&gt;=INDIRECT("'Panasonic ERJ Code Table'!$M" &amp; L$1),$A9&lt;=INDIRECT("'Panasonic ERJ Code Table'!$N" &amp; L$1)) ),L$2&amp;_xlfn.XLOOKUP($A9,E96_raw,E96_code),"N/A")</f>
        <v>N/A</v>
      </c>
      <c r="O9" s="5" t="str" cm="1">
        <f t="array" aca="1" ref="O9" ca="1">IF( OR( AND($A9&gt;=INDIRECT("'Panasonic ERJ Code Table'!$K" &amp; O$1),$A9&lt;=INDIRECT("'Panasonic ERJ Code Table'!$L" &amp; O$1)), AND($A9&gt;=INDIRECT("'Panasonic ERJ Code Table'!$M" &amp; O$1),$A9&lt;=INDIRECT("'Panasonic ERJ Code Table'!$N" &amp; O$1)) ),O$2&amp;_xlfn.XLOOKUP($A9,E96_raw,E96_code),"N/A")</f>
        <v>N/A</v>
      </c>
      <c r="R9" s="5" t="str" cm="1">
        <f t="array" aca="1" ref="R9" ca="1">IF( OR( AND($A9&gt;=INDIRECT("'Panasonic ERJ Code Table'!$K" &amp; R$1),$A9&lt;=INDIRECT("'Panasonic ERJ Code Table'!$L" &amp; R$1)), AND($A9&gt;=INDIRECT("'Panasonic ERJ Code Table'!$M" &amp; R$1),$A9&lt;=INDIRECT("'Panasonic ERJ Code Table'!$N" &amp; R$1)) ),R$2&amp;_xlfn.XLOOKUP($A9,E96_raw,E96_code),"N/A")</f>
        <v>N/A</v>
      </c>
      <c r="U9" s="5" t="str" cm="1">
        <f t="array" aca="1" ref="U9" ca="1">IF( OR( AND($A9&gt;=INDIRECT("'Panasonic ERJ Code Table'!$J" &amp; U$1),$A9&lt;=INDIRECT("'Panasonic ERJ Code Table'!$K" &amp; U$1)), AND($A9&gt;=INDIRECT("'Panasonic ERJ Code Table'!$L" &amp; U$1),$A9&lt;=INDIRECT("'Panasonic ERJ Code Table'!$M" &amp; U$1)) ),U$2&amp;_xlfn.XLOOKUP($A9,E96_raw,E96_code),"N/A")</f>
        <v>N/A</v>
      </c>
    </row>
    <row r="10" spans="1:21" x14ac:dyDescent="0.3">
      <c r="A10" s="16">
        <v>1.18</v>
      </c>
      <c r="B10" s="16"/>
      <c r="C10" s="5" t="str" cm="1">
        <f t="array" aca="1" ref="C10" ca="1">IF( OR( AND($A10&gt;=INDIRECT("'Panasonic ERJ Code Table'!$K" &amp; C$1),$A10&lt;=INDIRECT("'Panasonic ERJ Code Table'!$L" &amp; C$1)), AND($A10&gt;=INDIRECT("'Panasonic ERJ Code Table'!$M" &amp; C$1),$A10&lt;=INDIRECT("'Panasonic ERJ Code Table'!$N" &amp; C$1)) ),C$2&amp;_xlfn.XLOOKUP($A10,E96_raw,E96_code),"N/A")</f>
        <v>N/A</v>
      </c>
      <c r="F10" s="5" t="str" cm="1">
        <f t="array" aca="1" ref="F10" ca="1">IF( OR( AND($A10&gt;=INDIRECT("'Panasonic ERJ Code Table'!$K" &amp; F$1),$A10&lt;=INDIRECT("'Panasonic ERJ Code Table'!$L" &amp; F$1)), AND($A10&gt;=INDIRECT("'Panasonic ERJ Code Table'!$M" &amp; F$1),$A10&lt;=INDIRECT("'Panasonic ERJ Code Table'!$N" &amp; F$1)) ),F$2&amp;_xlfn.XLOOKUP($A10,E96_raw,E96_code),"N/A")</f>
        <v>N/A</v>
      </c>
      <c r="I10" s="5" t="str" cm="1">
        <f t="array" aca="1" ref="I10" ca="1">IF( OR( AND($A10&gt;=INDIRECT("'Panasonic ERJ Code Table'!$K" &amp; I$1),$A10&lt;=INDIRECT("'Panasonic ERJ Code Table'!$L" &amp; I$1)), AND($A10&gt;=INDIRECT("'Panasonic ERJ Code Table'!$M" &amp; I$1),$A10&lt;=INDIRECT("'Panasonic ERJ Code Table'!$N" &amp; I$1)) ),I$2&amp;_xlfn.XLOOKUP($A10,E96_raw,E96_code),"N/A")</f>
        <v>N/A</v>
      </c>
      <c r="L10" s="5" t="str" cm="1">
        <f t="array" aca="1" ref="L10" ca="1">IF( OR( AND($A10&gt;=INDIRECT("'Panasonic ERJ Code Table'!$K" &amp; L$1),$A10&lt;=INDIRECT("'Panasonic ERJ Code Table'!$L" &amp; L$1)), AND($A10&gt;=INDIRECT("'Panasonic ERJ Code Table'!$M" &amp; L$1),$A10&lt;=INDIRECT("'Panasonic ERJ Code Table'!$N" &amp; L$1)) ),L$2&amp;_xlfn.XLOOKUP($A10,E96_raw,E96_code),"N/A")</f>
        <v>N/A</v>
      </c>
      <c r="O10" s="5" t="str" cm="1">
        <f t="array" aca="1" ref="O10" ca="1">IF( OR( AND($A10&gt;=INDIRECT("'Panasonic ERJ Code Table'!$K" &amp; O$1),$A10&lt;=INDIRECT("'Panasonic ERJ Code Table'!$L" &amp; O$1)), AND($A10&gt;=INDIRECT("'Panasonic ERJ Code Table'!$M" &amp; O$1),$A10&lt;=INDIRECT("'Panasonic ERJ Code Table'!$N" &amp; O$1)) ),O$2&amp;_xlfn.XLOOKUP($A10,E96_raw,E96_code),"N/A")</f>
        <v>N/A</v>
      </c>
      <c r="R10" s="5" t="str" cm="1">
        <f t="array" aca="1" ref="R10" ca="1">IF( OR( AND($A10&gt;=INDIRECT("'Panasonic ERJ Code Table'!$K" &amp; R$1),$A10&lt;=INDIRECT("'Panasonic ERJ Code Table'!$L" &amp; R$1)), AND($A10&gt;=INDIRECT("'Panasonic ERJ Code Table'!$M" &amp; R$1),$A10&lt;=INDIRECT("'Panasonic ERJ Code Table'!$N" &amp; R$1)) ),R$2&amp;_xlfn.XLOOKUP($A10,E96_raw,E96_code),"N/A")</f>
        <v>N/A</v>
      </c>
      <c r="U10" s="5" t="str" cm="1">
        <f t="array" aca="1" ref="U10" ca="1">IF( OR( AND($A10&gt;=INDIRECT("'Panasonic ERJ Code Table'!$J" &amp; U$1),$A10&lt;=INDIRECT("'Panasonic ERJ Code Table'!$K" &amp; U$1)), AND($A10&gt;=INDIRECT("'Panasonic ERJ Code Table'!$L" &amp; U$1),$A10&lt;=INDIRECT("'Panasonic ERJ Code Table'!$M" &amp; U$1)) ),U$2&amp;_xlfn.XLOOKUP($A10,E96_raw,E96_code),"N/A")</f>
        <v>N/A</v>
      </c>
    </row>
    <row r="11" spans="1:21" x14ac:dyDescent="0.3">
      <c r="A11" s="16">
        <v>1.21</v>
      </c>
      <c r="B11" s="16"/>
      <c r="C11" s="5" t="str" cm="1">
        <f t="array" aca="1" ref="C11" ca="1">IF( OR( AND($A11&gt;=INDIRECT("'Panasonic ERJ Code Table'!$K" &amp; C$1),$A11&lt;=INDIRECT("'Panasonic ERJ Code Table'!$L" &amp; C$1)), AND($A11&gt;=INDIRECT("'Panasonic ERJ Code Table'!$M" &amp; C$1),$A11&lt;=INDIRECT("'Panasonic ERJ Code Table'!$N" &amp; C$1)) ),C$2&amp;_xlfn.XLOOKUP($A11,E96_raw,E96_code),"N/A")</f>
        <v>N/A</v>
      </c>
      <c r="F11" s="5" t="str" cm="1">
        <f t="array" aca="1" ref="F11" ca="1">IF( OR( AND($A11&gt;=INDIRECT("'Panasonic ERJ Code Table'!$K" &amp; F$1),$A11&lt;=INDIRECT("'Panasonic ERJ Code Table'!$L" &amp; F$1)), AND($A11&gt;=INDIRECT("'Panasonic ERJ Code Table'!$M" &amp; F$1),$A11&lt;=INDIRECT("'Panasonic ERJ Code Table'!$N" &amp; F$1)) ),F$2&amp;_xlfn.XLOOKUP($A11,E96_raw,E96_code),"N/A")</f>
        <v>N/A</v>
      </c>
      <c r="I11" s="5" t="str" cm="1">
        <f t="array" aca="1" ref="I11" ca="1">IF( OR( AND($A11&gt;=INDIRECT("'Panasonic ERJ Code Table'!$K" &amp; I$1),$A11&lt;=INDIRECT("'Panasonic ERJ Code Table'!$L" &amp; I$1)), AND($A11&gt;=INDIRECT("'Panasonic ERJ Code Table'!$M" &amp; I$1),$A11&lt;=INDIRECT("'Panasonic ERJ Code Table'!$N" &amp; I$1)) ),I$2&amp;_xlfn.XLOOKUP($A11,E96_raw,E96_code),"N/A")</f>
        <v>N/A</v>
      </c>
      <c r="L11" s="5" t="str" cm="1">
        <f t="array" aca="1" ref="L11" ca="1">IF( OR( AND($A11&gt;=INDIRECT("'Panasonic ERJ Code Table'!$K" &amp; L$1),$A11&lt;=INDIRECT("'Panasonic ERJ Code Table'!$L" &amp; L$1)), AND($A11&gt;=INDIRECT("'Panasonic ERJ Code Table'!$M" &amp; L$1),$A11&lt;=INDIRECT("'Panasonic ERJ Code Table'!$N" &amp; L$1)) ),L$2&amp;_xlfn.XLOOKUP($A11,E96_raw,E96_code),"N/A")</f>
        <v>N/A</v>
      </c>
      <c r="O11" s="5" t="str" cm="1">
        <f t="array" aca="1" ref="O11" ca="1">IF( OR( AND($A11&gt;=INDIRECT("'Panasonic ERJ Code Table'!$K" &amp; O$1),$A11&lt;=INDIRECT("'Panasonic ERJ Code Table'!$L" &amp; O$1)), AND($A11&gt;=INDIRECT("'Panasonic ERJ Code Table'!$M" &amp; O$1),$A11&lt;=INDIRECT("'Panasonic ERJ Code Table'!$N" &amp; O$1)) ),O$2&amp;_xlfn.XLOOKUP($A11,E96_raw,E96_code),"N/A")</f>
        <v>N/A</v>
      </c>
      <c r="R11" s="5" t="str" cm="1">
        <f t="array" aca="1" ref="R11" ca="1">IF( OR( AND($A11&gt;=INDIRECT("'Panasonic ERJ Code Table'!$K" &amp; R$1),$A11&lt;=INDIRECT("'Panasonic ERJ Code Table'!$L" &amp; R$1)), AND($A11&gt;=INDIRECT("'Panasonic ERJ Code Table'!$M" &amp; R$1),$A11&lt;=INDIRECT("'Panasonic ERJ Code Table'!$N" &amp; R$1)) ),R$2&amp;_xlfn.XLOOKUP($A11,E96_raw,E96_code),"N/A")</f>
        <v>N/A</v>
      </c>
      <c r="U11" s="5" t="str" cm="1">
        <f t="array" aca="1" ref="U11" ca="1">IF( OR( AND($A11&gt;=INDIRECT("'Panasonic ERJ Code Table'!$J" &amp; U$1),$A11&lt;=INDIRECT("'Panasonic ERJ Code Table'!$K" &amp; U$1)), AND($A11&gt;=INDIRECT("'Panasonic ERJ Code Table'!$L" &amp; U$1),$A11&lt;=INDIRECT("'Panasonic ERJ Code Table'!$M" &amp; U$1)) ),U$2&amp;_xlfn.XLOOKUP($A11,E96_raw,E96_code),"N/A")</f>
        <v>N/A</v>
      </c>
    </row>
    <row r="12" spans="1:21" x14ac:dyDescent="0.3">
      <c r="A12" s="16">
        <v>1.24</v>
      </c>
      <c r="B12" s="16"/>
      <c r="C12" s="5" t="str" cm="1">
        <f t="array" aca="1" ref="C12" ca="1">IF( OR( AND($A12&gt;=INDIRECT("'Panasonic ERJ Code Table'!$K" &amp; C$1),$A12&lt;=INDIRECT("'Panasonic ERJ Code Table'!$L" &amp; C$1)), AND($A12&gt;=INDIRECT("'Panasonic ERJ Code Table'!$M" &amp; C$1),$A12&lt;=INDIRECT("'Panasonic ERJ Code Table'!$N" &amp; C$1)) ),C$2&amp;_xlfn.XLOOKUP($A12,E96_raw,E96_code),"N/A")</f>
        <v>N/A</v>
      </c>
      <c r="F12" s="5" t="str" cm="1">
        <f t="array" aca="1" ref="F12" ca="1">IF( OR( AND($A12&gt;=INDIRECT("'Panasonic ERJ Code Table'!$K" &amp; F$1),$A12&lt;=INDIRECT("'Panasonic ERJ Code Table'!$L" &amp; F$1)), AND($A12&gt;=INDIRECT("'Panasonic ERJ Code Table'!$M" &amp; F$1),$A12&lt;=INDIRECT("'Panasonic ERJ Code Table'!$N" &amp; F$1)) ),F$2&amp;_xlfn.XLOOKUP($A12,E96_raw,E96_code),"N/A")</f>
        <v>N/A</v>
      </c>
      <c r="I12" s="5" t="str" cm="1">
        <f t="array" aca="1" ref="I12" ca="1">IF( OR( AND($A12&gt;=INDIRECT("'Panasonic ERJ Code Table'!$K" &amp; I$1),$A12&lt;=INDIRECT("'Panasonic ERJ Code Table'!$L" &amp; I$1)), AND($A12&gt;=INDIRECT("'Panasonic ERJ Code Table'!$M" &amp; I$1),$A12&lt;=INDIRECT("'Panasonic ERJ Code Table'!$N" &amp; I$1)) ),I$2&amp;_xlfn.XLOOKUP($A12,E96_raw,E96_code),"N/A")</f>
        <v>N/A</v>
      </c>
      <c r="L12" s="5" t="str" cm="1">
        <f t="array" aca="1" ref="L12" ca="1">IF( OR( AND($A12&gt;=INDIRECT("'Panasonic ERJ Code Table'!$K" &amp; L$1),$A12&lt;=INDIRECT("'Panasonic ERJ Code Table'!$L" &amp; L$1)), AND($A12&gt;=INDIRECT("'Panasonic ERJ Code Table'!$M" &amp; L$1),$A12&lt;=INDIRECT("'Panasonic ERJ Code Table'!$N" &amp; L$1)) ),L$2&amp;_xlfn.XLOOKUP($A12,E96_raw,E96_code),"N/A")</f>
        <v>N/A</v>
      </c>
      <c r="O12" s="5" t="str" cm="1">
        <f t="array" aca="1" ref="O12" ca="1">IF( OR( AND($A12&gt;=INDIRECT("'Panasonic ERJ Code Table'!$K" &amp; O$1),$A12&lt;=INDIRECT("'Panasonic ERJ Code Table'!$L" &amp; O$1)), AND($A12&gt;=INDIRECT("'Panasonic ERJ Code Table'!$M" &amp; O$1),$A12&lt;=INDIRECT("'Panasonic ERJ Code Table'!$N" &amp; O$1)) ),O$2&amp;_xlfn.XLOOKUP($A12,E96_raw,E96_code),"N/A")</f>
        <v>N/A</v>
      </c>
      <c r="R12" s="5" t="str" cm="1">
        <f t="array" aca="1" ref="R12" ca="1">IF( OR( AND($A12&gt;=INDIRECT("'Panasonic ERJ Code Table'!$K" &amp; R$1),$A12&lt;=INDIRECT("'Panasonic ERJ Code Table'!$L" &amp; R$1)), AND($A12&gt;=INDIRECT("'Panasonic ERJ Code Table'!$M" &amp; R$1),$A12&lt;=INDIRECT("'Panasonic ERJ Code Table'!$N" &amp; R$1)) ),R$2&amp;_xlfn.XLOOKUP($A12,E96_raw,E96_code),"N/A")</f>
        <v>N/A</v>
      </c>
      <c r="U12" s="5" t="str" cm="1">
        <f t="array" aca="1" ref="U12" ca="1">IF( OR( AND($A12&gt;=INDIRECT("'Panasonic ERJ Code Table'!$J" &amp; U$1),$A12&lt;=INDIRECT("'Panasonic ERJ Code Table'!$K" &amp; U$1)), AND($A12&gt;=INDIRECT("'Panasonic ERJ Code Table'!$L" &amp; U$1),$A12&lt;=INDIRECT("'Panasonic ERJ Code Table'!$M" &amp; U$1)) ),U$2&amp;_xlfn.XLOOKUP($A12,E96_raw,E96_code),"N/A")</f>
        <v>N/A</v>
      </c>
    </row>
    <row r="13" spans="1:21" x14ac:dyDescent="0.3">
      <c r="A13" s="16">
        <v>1.27</v>
      </c>
      <c r="B13" s="16"/>
      <c r="C13" s="5" t="str" cm="1">
        <f t="array" aca="1" ref="C13" ca="1">IF( OR( AND($A13&gt;=INDIRECT("'Panasonic ERJ Code Table'!$K" &amp; C$1),$A13&lt;=INDIRECT("'Panasonic ERJ Code Table'!$L" &amp; C$1)), AND($A13&gt;=INDIRECT("'Panasonic ERJ Code Table'!$M" &amp; C$1),$A13&lt;=INDIRECT("'Panasonic ERJ Code Table'!$N" &amp; C$1)) ),C$2&amp;_xlfn.XLOOKUP($A13,E96_raw,E96_code),"N/A")</f>
        <v>N/A</v>
      </c>
      <c r="F13" s="5" t="str" cm="1">
        <f t="array" aca="1" ref="F13" ca="1">IF( OR( AND($A13&gt;=INDIRECT("'Panasonic ERJ Code Table'!$K" &amp; F$1),$A13&lt;=INDIRECT("'Panasonic ERJ Code Table'!$L" &amp; F$1)), AND($A13&gt;=INDIRECT("'Panasonic ERJ Code Table'!$M" &amp; F$1),$A13&lt;=INDIRECT("'Panasonic ERJ Code Table'!$N" &amp; F$1)) ),F$2&amp;_xlfn.XLOOKUP($A13,E96_raw,E96_code),"N/A")</f>
        <v>N/A</v>
      </c>
      <c r="I13" s="5" t="str" cm="1">
        <f t="array" aca="1" ref="I13" ca="1">IF( OR( AND($A13&gt;=INDIRECT("'Panasonic ERJ Code Table'!$K" &amp; I$1),$A13&lt;=INDIRECT("'Panasonic ERJ Code Table'!$L" &amp; I$1)), AND($A13&gt;=INDIRECT("'Panasonic ERJ Code Table'!$M" &amp; I$1),$A13&lt;=INDIRECT("'Panasonic ERJ Code Table'!$N" &amp; I$1)) ),I$2&amp;_xlfn.XLOOKUP($A13,E96_raw,E96_code),"N/A")</f>
        <v>N/A</v>
      </c>
      <c r="L13" s="5" t="str" cm="1">
        <f t="array" aca="1" ref="L13" ca="1">IF( OR( AND($A13&gt;=INDIRECT("'Panasonic ERJ Code Table'!$K" &amp; L$1),$A13&lt;=INDIRECT("'Panasonic ERJ Code Table'!$L" &amp; L$1)), AND($A13&gt;=INDIRECT("'Panasonic ERJ Code Table'!$M" &amp; L$1),$A13&lt;=INDIRECT("'Panasonic ERJ Code Table'!$N" &amp; L$1)) ),L$2&amp;_xlfn.XLOOKUP($A13,E96_raw,E96_code),"N/A")</f>
        <v>N/A</v>
      </c>
      <c r="O13" s="5" t="str" cm="1">
        <f t="array" aca="1" ref="O13" ca="1">IF( OR( AND($A13&gt;=INDIRECT("'Panasonic ERJ Code Table'!$K" &amp; O$1),$A13&lt;=INDIRECT("'Panasonic ERJ Code Table'!$L" &amp; O$1)), AND($A13&gt;=INDIRECT("'Panasonic ERJ Code Table'!$M" &amp; O$1),$A13&lt;=INDIRECT("'Panasonic ERJ Code Table'!$N" &amp; O$1)) ),O$2&amp;_xlfn.XLOOKUP($A13,E96_raw,E96_code),"N/A")</f>
        <v>N/A</v>
      </c>
      <c r="R13" s="5" t="str" cm="1">
        <f t="array" aca="1" ref="R13" ca="1">IF( OR( AND($A13&gt;=INDIRECT("'Panasonic ERJ Code Table'!$K" &amp; R$1),$A13&lt;=INDIRECT("'Panasonic ERJ Code Table'!$L" &amp; R$1)), AND($A13&gt;=INDIRECT("'Panasonic ERJ Code Table'!$M" &amp; R$1),$A13&lt;=INDIRECT("'Panasonic ERJ Code Table'!$N" &amp; R$1)) ),R$2&amp;_xlfn.XLOOKUP($A13,E96_raw,E96_code),"N/A")</f>
        <v>N/A</v>
      </c>
      <c r="U13" s="5" t="str" cm="1">
        <f t="array" aca="1" ref="U13" ca="1">IF( OR( AND($A13&gt;=INDIRECT("'Panasonic ERJ Code Table'!$J" &amp; U$1),$A13&lt;=INDIRECT("'Panasonic ERJ Code Table'!$K" &amp; U$1)), AND($A13&gt;=INDIRECT("'Panasonic ERJ Code Table'!$L" &amp; U$1),$A13&lt;=INDIRECT("'Panasonic ERJ Code Table'!$M" &amp; U$1)) ),U$2&amp;_xlfn.XLOOKUP($A13,E96_raw,E96_code),"N/A")</f>
        <v>N/A</v>
      </c>
    </row>
    <row r="14" spans="1:21" x14ac:dyDescent="0.3">
      <c r="A14" s="16">
        <v>1.3</v>
      </c>
      <c r="B14" s="16"/>
      <c r="C14" s="5" t="str" cm="1">
        <f t="array" aca="1" ref="C14" ca="1">IF( OR( AND($A14&gt;=INDIRECT("'Panasonic ERJ Code Table'!$K" &amp; C$1),$A14&lt;=INDIRECT("'Panasonic ERJ Code Table'!$L" &amp; C$1)), AND($A14&gt;=INDIRECT("'Panasonic ERJ Code Table'!$M" &amp; C$1),$A14&lt;=INDIRECT("'Panasonic ERJ Code Table'!$N" &amp; C$1)) ),C$2&amp;_xlfn.XLOOKUP($A14,E96_raw,E96_code),"N/A")</f>
        <v>N/A</v>
      </c>
      <c r="F14" s="5" t="str" cm="1">
        <f t="array" aca="1" ref="F14" ca="1">IF( OR( AND($A14&gt;=INDIRECT("'Panasonic ERJ Code Table'!$K" &amp; F$1),$A14&lt;=INDIRECT("'Panasonic ERJ Code Table'!$L" &amp; F$1)), AND($A14&gt;=INDIRECT("'Panasonic ERJ Code Table'!$M" &amp; F$1),$A14&lt;=INDIRECT("'Panasonic ERJ Code Table'!$N" &amp; F$1)) ),F$2&amp;_xlfn.XLOOKUP($A14,E96_raw,E96_code),"N/A")</f>
        <v>N/A</v>
      </c>
      <c r="I14" s="5" t="str" cm="1">
        <f t="array" aca="1" ref="I14" ca="1">IF( OR( AND($A14&gt;=INDIRECT("'Panasonic ERJ Code Table'!$K" &amp; I$1),$A14&lt;=INDIRECT("'Panasonic ERJ Code Table'!$L" &amp; I$1)), AND($A14&gt;=INDIRECT("'Panasonic ERJ Code Table'!$M" &amp; I$1),$A14&lt;=INDIRECT("'Panasonic ERJ Code Table'!$N" &amp; I$1)) ),I$2&amp;_xlfn.XLOOKUP($A14,E96_raw,E96_code),"N/A")</f>
        <v>N/A</v>
      </c>
      <c r="L14" s="5" t="str" cm="1">
        <f t="array" aca="1" ref="L14" ca="1">IF( OR( AND($A14&gt;=INDIRECT("'Panasonic ERJ Code Table'!$K" &amp; L$1),$A14&lt;=INDIRECT("'Panasonic ERJ Code Table'!$L" &amp; L$1)), AND($A14&gt;=INDIRECT("'Panasonic ERJ Code Table'!$M" &amp; L$1),$A14&lt;=INDIRECT("'Panasonic ERJ Code Table'!$N" &amp; L$1)) ),L$2&amp;_xlfn.XLOOKUP($A14,E96_raw,E96_code),"N/A")</f>
        <v>N/A</v>
      </c>
      <c r="O14" s="5" t="str" cm="1">
        <f t="array" aca="1" ref="O14" ca="1">IF( OR( AND($A14&gt;=INDIRECT("'Panasonic ERJ Code Table'!$K" &amp; O$1),$A14&lt;=INDIRECT("'Panasonic ERJ Code Table'!$L" &amp; O$1)), AND($A14&gt;=INDIRECT("'Panasonic ERJ Code Table'!$M" &amp; O$1),$A14&lt;=INDIRECT("'Panasonic ERJ Code Table'!$N" &amp; O$1)) ),O$2&amp;_xlfn.XLOOKUP($A14,E96_raw,E96_code),"N/A")</f>
        <v>N/A</v>
      </c>
      <c r="R14" s="5" t="str" cm="1">
        <f t="array" aca="1" ref="R14" ca="1">IF( OR( AND($A14&gt;=INDIRECT("'Panasonic ERJ Code Table'!$K" &amp; R$1),$A14&lt;=INDIRECT("'Panasonic ERJ Code Table'!$L" &amp; R$1)), AND($A14&gt;=INDIRECT("'Panasonic ERJ Code Table'!$M" &amp; R$1),$A14&lt;=INDIRECT("'Panasonic ERJ Code Table'!$N" &amp; R$1)) ),R$2&amp;_xlfn.XLOOKUP($A14,E96_raw,E96_code),"N/A")</f>
        <v>N/A</v>
      </c>
      <c r="U14" s="5" t="str" cm="1">
        <f t="array" aca="1" ref="U14" ca="1">IF( OR( AND($A14&gt;=INDIRECT("'Panasonic ERJ Code Table'!$J" &amp; U$1),$A14&lt;=INDIRECT("'Panasonic ERJ Code Table'!$K" &amp; U$1)), AND($A14&gt;=INDIRECT("'Panasonic ERJ Code Table'!$L" &amp; U$1),$A14&lt;=INDIRECT("'Panasonic ERJ Code Table'!$M" &amp; U$1)) ),U$2&amp;_xlfn.XLOOKUP($A14,E96_raw,E96_code),"N/A")</f>
        <v>N/A</v>
      </c>
    </row>
    <row r="15" spans="1:21" x14ac:dyDescent="0.3">
      <c r="A15" s="16">
        <v>1.33</v>
      </c>
      <c r="B15" s="16"/>
      <c r="C15" s="5" t="str" cm="1">
        <f t="array" aca="1" ref="C15" ca="1">IF( OR( AND($A15&gt;=INDIRECT("'Panasonic ERJ Code Table'!$K" &amp; C$1),$A15&lt;=INDIRECT("'Panasonic ERJ Code Table'!$L" &amp; C$1)), AND($A15&gt;=INDIRECT("'Panasonic ERJ Code Table'!$M" &amp; C$1),$A15&lt;=INDIRECT("'Panasonic ERJ Code Table'!$N" &amp; C$1)) ),C$2&amp;_xlfn.XLOOKUP($A15,E96_raw,E96_code),"N/A")</f>
        <v>N/A</v>
      </c>
      <c r="F15" s="5" t="str" cm="1">
        <f t="array" aca="1" ref="F15" ca="1">IF( OR( AND($A15&gt;=INDIRECT("'Panasonic ERJ Code Table'!$K" &amp; F$1),$A15&lt;=INDIRECT("'Panasonic ERJ Code Table'!$L" &amp; F$1)), AND($A15&gt;=INDIRECT("'Panasonic ERJ Code Table'!$M" &amp; F$1),$A15&lt;=INDIRECT("'Panasonic ERJ Code Table'!$N" &amp; F$1)) ),F$2&amp;_xlfn.XLOOKUP($A15,E96_raw,E96_code),"N/A")</f>
        <v>N/A</v>
      </c>
      <c r="I15" s="5" t="str" cm="1">
        <f t="array" aca="1" ref="I15" ca="1">IF( OR( AND($A15&gt;=INDIRECT("'Panasonic ERJ Code Table'!$K" &amp; I$1),$A15&lt;=INDIRECT("'Panasonic ERJ Code Table'!$L" &amp; I$1)), AND($A15&gt;=INDIRECT("'Panasonic ERJ Code Table'!$M" &amp; I$1),$A15&lt;=INDIRECT("'Panasonic ERJ Code Table'!$N" &amp; I$1)) ),I$2&amp;_xlfn.XLOOKUP($A15,E96_raw,E96_code),"N/A")</f>
        <v>N/A</v>
      </c>
      <c r="L15" s="5" t="str" cm="1">
        <f t="array" aca="1" ref="L15" ca="1">IF( OR( AND($A15&gt;=INDIRECT("'Panasonic ERJ Code Table'!$K" &amp; L$1),$A15&lt;=INDIRECT("'Panasonic ERJ Code Table'!$L" &amp; L$1)), AND($A15&gt;=INDIRECT("'Panasonic ERJ Code Table'!$M" &amp; L$1),$A15&lt;=INDIRECT("'Panasonic ERJ Code Table'!$N" &amp; L$1)) ),L$2&amp;_xlfn.XLOOKUP($A15,E96_raw,E96_code),"N/A")</f>
        <v>N/A</v>
      </c>
      <c r="O15" s="5" t="str" cm="1">
        <f t="array" aca="1" ref="O15" ca="1">IF( OR( AND($A15&gt;=INDIRECT("'Panasonic ERJ Code Table'!$K" &amp; O$1),$A15&lt;=INDIRECT("'Panasonic ERJ Code Table'!$L" &amp; O$1)), AND($A15&gt;=INDIRECT("'Panasonic ERJ Code Table'!$M" &amp; O$1),$A15&lt;=INDIRECT("'Panasonic ERJ Code Table'!$N" &amp; O$1)) ),O$2&amp;_xlfn.XLOOKUP($A15,E96_raw,E96_code),"N/A")</f>
        <v>N/A</v>
      </c>
      <c r="R15" s="5" t="str" cm="1">
        <f t="array" aca="1" ref="R15" ca="1">IF( OR( AND($A15&gt;=INDIRECT("'Panasonic ERJ Code Table'!$K" &amp; R$1),$A15&lt;=INDIRECT("'Panasonic ERJ Code Table'!$L" &amp; R$1)), AND($A15&gt;=INDIRECT("'Panasonic ERJ Code Table'!$M" &amp; R$1),$A15&lt;=INDIRECT("'Panasonic ERJ Code Table'!$N" &amp; R$1)) ),R$2&amp;_xlfn.XLOOKUP($A15,E96_raw,E96_code),"N/A")</f>
        <v>N/A</v>
      </c>
      <c r="U15" s="5" t="str" cm="1">
        <f t="array" aca="1" ref="U15" ca="1">IF( OR( AND($A15&gt;=INDIRECT("'Panasonic ERJ Code Table'!$J" &amp; U$1),$A15&lt;=INDIRECT("'Panasonic ERJ Code Table'!$K" &amp; U$1)), AND($A15&gt;=INDIRECT("'Panasonic ERJ Code Table'!$L" &amp; U$1),$A15&lt;=INDIRECT("'Panasonic ERJ Code Table'!$M" &amp; U$1)) ),U$2&amp;_xlfn.XLOOKUP($A15,E96_raw,E96_code),"N/A")</f>
        <v>N/A</v>
      </c>
    </row>
    <row r="16" spans="1:21" x14ac:dyDescent="0.3">
      <c r="A16" s="16">
        <v>1.37</v>
      </c>
      <c r="B16" s="16"/>
      <c r="C16" s="5" t="str" cm="1">
        <f t="array" aca="1" ref="C16" ca="1">IF( OR( AND($A16&gt;=INDIRECT("'Panasonic ERJ Code Table'!$K" &amp; C$1),$A16&lt;=INDIRECT("'Panasonic ERJ Code Table'!$L" &amp; C$1)), AND($A16&gt;=INDIRECT("'Panasonic ERJ Code Table'!$M" &amp; C$1),$A16&lt;=INDIRECT("'Panasonic ERJ Code Table'!$N" &amp; C$1)) ),C$2&amp;_xlfn.XLOOKUP($A16,E96_raw,E96_code),"N/A")</f>
        <v>N/A</v>
      </c>
      <c r="F16" s="5" t="str" cm="1">
        <f t="array" aca="1" ref="F16" ca="1">IF( OR( AND($A16&gt;=INDIRECT("'Panasonic ERJ Code Table'!$K" &amp; F$1),$A16&lt;=INDIRECT("'Panasonic ERJ Code Table'!$L" &amp; F$1)), AND($A16&gt;=INDIRECT("'Panasonic ERJ Code Table'!$M" &amp; F$1),$A16&lt;=INDIRECT("'Panasonic ERJ Code Table'!$N" &amp; F$1)) ),F$2&amp;_xlfn.XLOOKUP($A16,E96_raw,E96_code),"N/A")</f>
        <v>N/A</v>
      </c>
      <c r="I16" s="5" t="str" cm="1">
        <f t="array" aca="1" ref="I16" ca="1">IF( OR( AND($A16&gt;=INDIRECT("'Panasonic ERJ Code Table'!$K" &amp; I$1),$A16&lt;=INDIRECT("'Panasonic ERJ Code Table'!$L" &amp; I$1)), AND($A16&gt;=INDIRECT("'Panasonic ERJ Code Table'!$M" &amp; I$1),$A16&lt;=INDIRECT("'Panasonic ERJ Code Table'!$N" &amp; I$1)) ),I$2&amp;_xlfn.XLOOKUP($A16,E96_raw,E96_code),"N/A")</f>
        <v>N/A</v>
      </c>
      <c r="L16" s="5" t="str" cm="1">
        <f t="array" aca="1" ref="L16" ca="1">IF( OR( AND($A16&gt;=INDIRECT("'Panasonic ERJ Code Table'!$K" &amp; L$1),$A16&lt;=INDIRECT("'Panasonic ERJ Code Table'!$L" &amp; L$1)), AND($A16&gt;=INDIRECT("'Panasonic ERJ Code Table'!$M" &amp; L$1),$A16&lt;=INDIRECT("'Panasonic ERJ Code Table'!$N" &amp; L$1)) ),L$2&amp;_xlfn.XLOOKUP($A16,E96_raw,E96_code),"N/A")</f>
        <v>N/A</v>
      </c>
      <c r="O16" s="5" t="str" cm="1">
        <f t="array" aca="1" ref="O16" ca="1">IF( OR( AND($A16&gt;=INDIRECT("'Panasonic ERJ Code Table'!$K" &amp; O$1),$A16&lt;=INDIRECT("'Panasonic ERJ Code Table'!$L" &amp; O$1)), AND($A16&gt;=INDIRECT("'Panasonic ERJ Code Table'!$M" &amp; O$1),$A16&lt;=INDIRECT("'Panasonic ERJ Code Table'!$N" &amp; O$1)) ),O$2&amp;_xlfn.XLOOKUP($A16,E96_raw,E96_code),"N/A")</f>
        <v>N/A</v>
      </c>
      <c r="R16" s="5" t="str" cm="1">
        <f t="array" aca="1" ref="R16" ca="1">IF( OR( AND($A16&gt;=INDIRECT("'Panasonic ERJ Code Table'!$K" &amp; R$1),$A16&lt;=INDIRECT("'Panasonic ERJ Code Table'!$L" &amp; R$1)), AND($A16&gt;=INDIRECT("'Panasonic ERJ Code Table'!$M" &amp; R$1),$A16&lt;=INDIRECT("'Panasonic ERJ Code Table'!$N" &amp; R$1)) ),R$2&amp;_xlfn.XLOOKUP($A16,E96_raw,E96_code),"N/A")</f>
        <v>N/A</v>
      </c>
      <c r="U16" s="5" t="str" cm="1">
        <f t="array" aca="1" ref="U16" ca="1">IF( OR( AND($A16&gt;=INDIRECT("'Panasonic ERJ Code Table'!$J" &amp; U$1),$A16&lt;=INDIRECT("'Panasonic ERJ Code Table'!$K" &amp; U$1)), AND($A16&gt;=INDIRECT("'Panasonic ERJ Code Table'!$L" &amp; U$1),$A16&lt;=INDIRECT("'Panasonic ERJ Code Table'!$M" &amp; U$1)) ),U$2&amp;_xlfn.XLOOKUP($A16,E96_raw,E96_code),"N/A")</f>
        <v>N/A</v>
      </c>
    </row>
    <row r="17" spans="1:21" x14ac:dyDescent="0.3">
      <c r="A17" s="16">
        <v>1.4</v>
      </c>
      <c r="B17" s="16"/>
      <c r="C17" s="5" t="str" cm="1">
        <f t="array" aca="1" ref="C17" ca="1">IF( OR( AND($A17&gt;=INDIRECT("'Panasonic ERJ Code Table'!$K" &amp; C$1),$A17&lt;=INDIRECT("'Panasonic ERJ Code Table'!$L" &amp; C$1)), AND($A17&gt;=INDIRECT("'Panasonic ERJ Code Table'!$M" &amp; C$1),$A17&lt;=INDIRECT("'Panasonic ERJ Code Table'!$N" &amp; C$1)) ),C$2&amp;_xlfn.XLOOKUP($A17,E96_raw,E96_code),"N/A")</f>
        <v>N/A</v>
      </c>
      <c r="F17" s="5" t="str" cm="1">
        <f t="array" aca="1" ref="F17" ca="1">IF( OR( AND($A17&gt;=INDIRECT("'Panasonic ERJ Code Table'!$K" &amp; F$1),$A17&lt;=INDIRECT("'Panasonic ERJ Code Table'!$L" &amp; F$1)), AND($A17&gt;=INDIRECT("'Panasonic ERJ Code Table'!$M" &amp; F$1),$A17&lt;=INDIRECT("'Panasonic ERJ Code Table'!$N" &amp; F$1)) ),F$2&amp;_xlfn.XLOOKUP($A17,E96_raw,E96_code),"N/A")</f>
        <v>N/A</v>
      </c>
      <c r="I17" s="5" t="str" cm="1">
        <f t="array" aca="1" ref="I17" ca="1">IF( OR( AND($A17&gt;=INDIRECT("'Panasonic ERJ Code Table'!$K" &amp; I$1),$A17&lt;=INDIRECT("'Panasonic ERJ Code Table'!$L" &amp; I$1)), AND($A17&gt;=INDIRECT("'Panasonic ERJ Code Table'!$M" &amp; I$1),$A17&lt;=INDIRECT("'Panasonic ERJ Code Table'!$N" &amp; I$1)) ),I$2&amp;_xlfn.XLOOKUP($A17,E96_raw,E96_code),"N/A")</f>
        <v>N/A</v>
      </c>
      <c r="L17" s="5" t="str" cm="1">
        <f t="array" aca="1" ref="L17" ca="1">IF( OR( AND($A17&gt;=INDIRECT("'Panasonic ERJ Code Table'!$K" &amp; L$1),$A17&lt;=INDIRECT("'Panasonic ERJ Code Table'!$L" &amp; L$1)), AND($A17&gt;=INDIRECT("'Panasonic ERJ Code Table'!$M" &amp; L$1),$A17&lt;=INDIRECT("'Panasonic ERJ Code Table'!$N" &amp; L$1)) ),L$2&amp;_xlfn.XLOOKUP($A17,E96_raw,E96_code),"N/A")</f>
        <v>N/A</v>
      </c>
      <c r="O17" s="5" t="str" cm="1">
        <f t="array" aca="1" ref="O17" ca="1">IF( OR( AND($A17&gt;=INDIRECT("'Panasonic ERJ Code Table'!$K" &amp; O$1),$A17&lt;=INDIRECT("'Panasonic ERJ Code Table'!$L" &amp; O$1)), AND($A17&gt;=INDIRECT("'Panasonic ERJ Code Table'!$M" &amp; O$1),$A17&lt;=INDIRECT("'Panasonic ERJ Code Table'!$N" &amp; O$1)) ),O$2&amp;_xlfn.XLOOKUP($A17,E96_raw,E96_code),"N/A")</f>
        <v>N/A</v>
      </c>
      <c r="R17" s="5" t="str" cm="1">
        <f t="array" aca="1" ref="R17" ca="1">IF( OR( AND($A17&gt;=INDIRECT("'Panasonic ERJ Code Table'!$K" &amp; R$1),$A17&lt;=INDIRECT("'Panasonic ERJ Code Table'!$L" &amp; R$1)), AND($A17&gt;=INDIRECT("'Panasonic ERJ Code Table'!$M" &amp; R$1),$A17&lt;=INDIRECT("'Panasonic ERJ Code Table'!$N" &amp; R$1)) ),R$2&amp;_xlfn.XLOOKUP($A17,E96_raw,E96_code),"N/A")</f>
        <v>N/A</v>
      </c>
      <c r="U17" s="5" t="str" cm="1">
        <f t="array" aca="1" ref="U17" ca="1">IF( OR( AND($A17&gt;=INDIRECT("'Panasonic ERJ Code Table'!$J" &amp; U$1),$A17&lt;=INDIRECT("'Panasonic ERJ Code Table'!$K" &amp; U$1)), AND($A17&gt;=INDIRECT("'Panasonic ERJ Code Table'!$L" &amp; U$1),$A17&lt;=INDIRECT("'Panasonic ERJ Code Table'!$M" &amp; U$1)) ),U$2&amp;_xlfn.XLOOKUP($A17,E96_raw,E96_code),"N/A")</f>
        <v>N/A</v>
      </c>
    </row>
    <row r="18" spans="1:21" x14ac:dyDescent="0.3">
      <c r="A18" s="16">
        <v>1.43</v>
      </c>
      <c r="B18" s="16"/>
      <c r="C18" s="5" t="str" cm="1">
        <f t="array" aca="1" ref="C18" ca="1">IF( OR( AND($A18&gt;=INDIRECT("'Panasonic ERJ Code Table'!$K" &amp; C$1),$A18&lt;=INDIRECT("'Panasonic ERJ Code Table'!$L" &amp; C$1)), AND($A18&gt;=INDIRECT("'Panasonic ERJ Code Table'!$M" &amp; C$1),$A18&lt;=INDIRECT("'Panasonic ERJ Code Table'!$N" &amp; C$1)) ),C$2&amp;_xlfn.XLOOKUP($A18,E96_raw,E96_code),"N/A")</f>
        <v>N/A</v>
      </c>
      <c r="F18" s="5" t="str" cm="1">
        <f t="array" aca="1" ref="F18" ca="1">IF( OR( AND($A18&gt;=INDIRECT("'Panasonic ERJ Code Table'!$K" &amp; F$1),$A18&lt;=INDIRECT("'Panasonic ERJ Code Table'!$L" &amp; F$1)), AND($A18&gt;=INDIRECT("'Panasonic ERJ Code Table'!$M" &amp; F$1),$A18&lt;=INDIRECT("'Panasonic ERJ Code Table'!$N" &amp; F$1)) ),F$2&amp;_xlfn.XLOOKUP($A18,E96_raw,E96_code),"N/A")</f>
        <v>N/A</v>
      </c>
      <c r="I18" s="5" t="str" cm="1">
        <f t="array" aca="1" ref="I18" ca="1">IF( OR( AND($A18&gt;=INDIRECT("'Panasonic ERJ Code Table'!$K" &amp; I$1),$A18&lt;=INDIRECT("'Panasonic ERJ Code Table'!$L" &amp; I$1)), AND($A18&gt;=INDIRECT("'Panasonic ERJ Code Table'!$M" &amp; I$1),$A18&lt;=INDIRECT("'Panasonic ERJ Code Table'!$N" &amp; I$1)) ),I$2&amp;_xlfn.XLOOKUP($A18,E96_raw,E96_code),"N/A")</f>
        <v>N/A</v>
      </c>
      <c r="L18" s="5" t="str" cm="1">
        <f t="array" aca="1" ref="L18" ca="1">IF( OR( AND($A18&gt;=INDIRECT("'Panasonic ERJ Code Table'!$K" &amp; L$1),$A18&lt;=INDIRECT("'Panasonic ERJ Code Table'!$L" &amp; L$1)), AND($A18&gt;=INDIRECT("'Panasonic ERJ Code Table'!$M" &amp; L$1),$A18&lt;=INDIRECT("'Panasonic ERJ Code Table'!$N" &amp; L$1)) ),L$2&amp;_xlfn.XLOOKUP($A18,E96_raw,E96_code),"N/A")</f>
        <v>N/A</v>
      </c>
      <c r="O18" s="5" t="str" cm="1">
        <f t="array" aca="1" ref="O18" ca="1">IF( OR( AND($A18&gt;=INDIRECT("'Panasonic ERJ Code Table'!$K" &amp; O$1),$A18&lt;=INDIRECT("'Panasonic ERJ Code Table'!$L" &amp; O$1)), AND($A18&gt;=INDIRECT("'Panasonic ERJ Code Table'!$M" &amp; O$1),$A18&lt;=INDIRECT("'Panasonic ERJ Code Table'!$N" &amp; O$1)) ),O$2&amp;_xlfn.XLOOKUP($A18,E96_raw,E96_code),"N/A")</f>
        <v>N/A</v>
      </c>
      <c r="R18" s="5" t="str" cm="1">
        <f t="array" aca="1" ref="R18" ca="1">IF( OR( AND($A18&gt;=INDIRECT("'Panasonic ERJ Code Table'!$K" &amp; R$1),$A18&lt;=INDIRECT("'Panasonic ERJ Code Table'!$L" &amp; R$1)), AND($A18&gt;=INDIRECT("'Panasonic ERJ Code Table'!$M" &amp; R$1),$A18&lt;=INDIRECT("'Panasonic ERJ Code Table'!$N" &amp; R$1)) ),R$2&amp;_xlfn.XLOOKUP($A18,E96_raw,E96_code),"N/A")</f>
        <v>N/A</v>
      </c>
      <c r="U18" s="5" t="str" cm="1">
        <f t="array" aca="1" ref="U18" ca="1">IF( OR( AND($A18&gt;=INDIRECT("'Panasonic ERJ Code Table'!$J" &amp; U$1),$A18&lt;=INDIRECT("'Panasonic ERJ Code Table'!$K" &amp; U$1)), AND($A18&gt;=INDIRECT("'Panasonic ERJ Code Table'!$L" &amp; U$1),$A18&lt;=INDIRECT("'Panasonic ERJ Code Table'!$M" &amp; U$1)) ),U$2&amp;_xlfn.XLOOKUP($A18,E96_raw,E96_code),"N/A")</f>
        <v>N/A</v>
      </c>
    </row>
    <row r="19" spans="1:21" x14ac:dyDescent="0.3">
      <c r="A19" s="16">
        <v>1.47</v>
      </c>
      <c r="B19" s="16"/>
      <c r="C19" s="5" t="str" cm="1">
        <f t="array" aca="1" ref="C19" ca="1">IF( OR( AND($A19&gt;=INDIRECT("'Panasonic ERJ Code Table'!$K" &amp; C$1),$A19&lt;=INDIRECT("'Panasonic ERJ Code Table'!$L" &amp; C$1)), AND($A19&gt;=INDIRECT("'Panasonic ERJ Code Table'!$M" &amp; C$1),$A19&lt;=INDIRECT("'Panasonic ERJ Code Table'!$N" &amp; C$1)) ),C$2&amp;_xlfn.XLOOKUP($A19,E96_raw,E96_code),"N/A")</f>
        <v>N/A</v>
      </c>
      <c r="F19" s="5" t="str" cm="1">
        <f t="array" aca="1" ref="F19" ca="1">IF( OR( AND($A19&gt;=INDIRECT("'Panasonic ERJ Code Table'!$K" &amp; F$1),$A19&lt;=INDIRECT("'Panasonic ERJ Code Table'!$L" &amp; F$1)), AND($A19&gt;=INDIRECT("'Panasonic ERJ Code Table'!$M" &amp; F$1),$A19&lt;=INDIRECT("'Panasonic ERJ Code Table'!$N" &amp; F$1)) ),F$2&amp;_xlfn.XLOOKUP($A19,E96_raw,E96_code),"N/A")</f>
        <v>N/A</v>
      </c>
      <c r="I19" s="5" t="str" cm="1">
        <f t="array" aca="1" ref="I19" ca="1">IF( OR( AND($A19&gt;=INDIRECT("'Panasonic ERJ Code Table'!$K" &amp; I$1),$A19&lt;=INDIRECT("'Panasonic ERJ Code Table'!$L" &amp; I$1)), AND($A19&gt;=INDIRECT("'Panasonic ERJ Code Table'!$M" &amp; I$1),$A19&lt;=INDIRECT("'Panasonic ERJ Code Table'!$N" &amp; I$1)) ),I$2&amp;_xlfn.XLOOKUP($A19,E96_raw,E96_code),"N/A")</f>
        <v>N/A</v>
      </c>
      <c r="L19" s="5" t="str" cm="1">
        <f t="array" aca="1" ref="L19" ca="1">IF( OR( AND($A19&gt;=INDIRECT("'Panasonic ERJ Code Table'!$K" &amp; L$1),$A19&lt;=INDIRECT("'Panasonic ERJ Code Table'!$L" &amp; L$1)), AND($A19&gt;=INDIRECT("'Panasonic ERJ Code Table'!$M" &amp; L$1),$A19&lt;=INDIRECT("'Panasonic ERJ Code Table'!$N" &amp; L$1)) ),L$2&amp;_xlfn.XLOOKUP($A19,E96_raw,E96_code),"N/A")</f>
        <v>N/A</v>
      </c>
      <c r="O19" s="5" t="str" cm="1">
        <f t="array" aca="1" ref="O19" ca="1">IF( OR( AND($A19&gt;=INDIRECT("'Panasonic ERJ Code Table'!$K" &amp; O$1),$A19&lt;=INDIRECT("'Panasonic ERJ Code Table'!$L" &amp; O$1)), AND($A19&gt;=INDIRECT("'Panasonic ERJ Code Table'!$M" &amp; O$1),$A19&lt;=INDIRECT("'Panasonic ERJ Code Table'!$N" &amp; O$1)) ),O$2&amp;_xlfn.XLOOKUP($A19,E96_raw,E96_code),"N/A")</f>
        <v>N/A</v>
      </c>
      <c r="R19" s="5" t="str" cm="1">
        <f t="array" aca="1" ref="R19" ca="1">IF( OR( AND($A19&gt;=INDIRECT("'Panasonic ERJ Code Table'!$K" &amp; R$1),$A19&lt;=INDIRECT("'Panasonic ERJ Code Table'!$L" &amp; R$1)), AND($A19&gt;=INDIRECT("'Panasonic ERJ Code Table'!$M" &amp; R$1),$A19&lt;=INDIRECT("'Panasonic ERJ Code Table'!$N" &amp; R$1)) ),R$2&amp;_xlfn.XLOOKUP($A19,E96_raw,E96_code),"N/A")</f>
        <v>N/A</v>
      </c>
      <c r="U19" s="5" t="str" cm="1">
        <f t="array" aca="1" ref="U19" ca="1">IF( OR( AND($A19&gt;=INDIRECT("'Panasonic ERJ Code Table'!$J" &amp; U$1),$A19&lt;=INDIRECT("'Panasonic ERJ Code Table'!$K" &amp; U$1)), AND($A19&gt;=INDIRECT("'Panasonic ERJ Code Table'!$L" &amp; U$1),$A19&lt;=INDIRECT("'Panasonic ERJ Code Table'!$M" &amp; U$1)) ),U$2&amp;_xlfn.XLOOKUP($A19,E96_raw,E96_code),"N/A")</f>
        <v>N/A</v>
      </c>
    </row>
    <row r="20" spans="1:21" x14ac:dyDescent="0.3">
      <c r="A20" s="16">
        <v>1.5</v>
      </c>
      <c r="B20" s="16"/>
      <c r="C20" s="5" t="str" cm="1">
        <f t="array" aca="1" ref="C20" ca="1">IF( OR( AND($A20&gt;=INDIRECT("'Panasonic ERJ Code Table'!$K" &amp; C$1),$A20&lt;=INDIRECT("'Panasonic ERJ Code Table'!$L" &amp; C$1)), AND($A20&gt;=INDIRECT("'Panasonic ERJ Code Table'!$M" &amp; C$1),$A20&lt;=INDIRECT("'Panasonic ERJ Code Table'!$N" &amp; C$1)) ),C$2&amp;_xlfn.XLOOKUP($A20,E96_raw,E96_code),"N/A")</f>
        <v>N/A</v>
      </c>
      <c r="F20" s="5" t="str" cm="1">
        <f t="array" aca="1" ref="F20" ca="1">IF( OR( AND($A20&gt;=INDIRECT("'Panasonic ERJ Code Table'!$K" &amp; F$1),$A20&lt;=INDIRECT("'Panasonic ERJ Code Table'!$L" &amp; F$1)), AND($A20&gt;=INDIRECT("'Panasonic ERJ Code Table'!$M" &amp; F$1),$A20&lt;=INDIRECT("'Panasonic ERJ Code Table'!$N" &amp; F$1)) ),F$2&amp;_xlfn.XLOOKUP($A20,E96_raw,E96_code),"N/A")</f>
        <v>N/A</v>
      </c>
      <c r="I20" s="5" t="str" cm="1">
        <f t="array" aca="1" ref="I20" ca="1">IF( OR( AND($A20&gt;=INDIRECT("'Panasonic ERJ Code Table'!$K" &amp; I$1),$A20&lt;=INDIRECT("'Panasonic ERJ Code Table'!$L" &amp; I$1)), AND($A20&gt;=INDIRECT("'Panasonic ERJ Code Table'!$M" &amp; I$1),$A20&lt;=INDIRECT("'Panasonic ERJ Code Table'!$N" &amp; I$1)) ),I$2&amp;_xlfn.XLOOKUP($A20,E96_raw,E96_code),"N/A")</f>
        <v>N/A</v>
      </c>
      <c r="L20" s="5" t="str" cm="1">
        <f t="array" aca="1" ref="L20" ca="1">IF( OR( AND($A20&gt;=INDIRECT("'Panasonic ERJ Code Table'!$K" &amp; L$1),$A20&lt;=INDIRECT("'Panasonic ERJ Code Table'!$L" &amp; L$1)), AND($A20&gt;=INDIRECT("'Panasonic ERJ Code Table'!$M" &amp; L$1),$A20&lt;=INDIRECT("'Panasonic ERJ Code Table'!$N" &amp; L$1)) ),L$2&amp;_xlfn.XLOOKUP($A20,E96_raw,E96_code),"N/A")</f>
        <v>N/A</v>
      </c>
      <c r="O20" s="5" t="str" cm="1">
        <f t="array" aca="1" ref="O20" ca="1">IF( OR( AND($A20&gt;=INDIRECT("'Panasonic ERJ Code Table'!$K" &amp; O$1),$A20&lt;=INDIRECT("'Panasonic ERJ Code Table'!$L" &amp; O$1)), AND($A20&gt;=INDIRECT("'Panasonic ERJ Code Table'!$M" &amp; O$1),$A20&lt;=INDIRECT("'Panasonic ERJ Code Table'!$N" &amp; O$1)) ),O$2&amp;_xlfn.XLOOKUP($A20,E96_raw,E96_code),"N/A")</f>
        <v>N/A</v>
      </c>
      <c r="R20" s="5" t="str" cm="1">
        <f t="array" aca="1" ref="R20" ca="1">IF( OR( AND($A20&gt;=INDIRECT("'Panasonic ERJ Code Table'!$K" &amp; R$1),$A20&lt;=INDIRECT("'Panasonic ERJ Code Table'!$L" &amp; R$1)), AND($A20&gt;=INDIRECT("'Panasonic ERJ Code Table'!$M" &amp; R$1),$A20&lt;=INDIRECT("'Panasonic ERJ Code Table'!$N" &amp; R$1)) ),R$2&amp;_xlfn.XLOOKUP($A20,E96_raw,E96_code),"N/A")</f>
        <v>N/A</v>
      </c>
      <c r="U20" s="5" t="str" cm="1">
        <f t="array" aca="1" ref="U20" ca="1">IF( OR( AND($A20&gt;=INDIRECT("'Panasonic ERJ Code Table'!$J" &amp; U$1),$A20&lt;=INDIRECT("'Panasonic ERJ Code Table'!$K" &amp; U$1)), AND($A20&gt;=INDIRECT("'Panasonic ERJ Code Table'!$L" &amp; U$1),$A20&lt;=INDIRECT("'Panasonic ERJ Code Table'!$M" &amp; U$1)) ),U$2&amp;_xlfn.XLOOKUP($A20,E96_raw,E96_code),"N/A")</f>
        <v>N/A</v>
      </c>
    </row>
    <row r="21" spans="1:21" x14ac:dyDescent="0.3">
      <c r="A21" s="16">
        <v>1.54</v>
      </c>
      <c r="B21" s="16"/>
      <c r="C21" s="5" t="str" cm="1">
        <f t="array" aca="1" ref="C21" ca="1">IF( OR( AND($A21&gt;=INDIRECT("'Panasonic ERJ Code Table'!$K" &amp; C$1),$A21&lt;=INDIRECT("'Panasonic ERJ Code Table'!$L" &amp; C$1)), AND($A21&gt;=INDIRECT("'Panasonic ERJ Code Table'!$M" &amp; C$1),$A21&lt;=INDIRECT("'Panasonic ERJ Code Table'!$N" &amp; C$1)) ),C$2&amp;_xlfn.XLOOKUP($A21,E96_raw,E96_code),"N/A")</f>
        <v>N/A</v>
      </c>
      <c r="F21" s="5" t="str" cm="1">
        <f t="array" aca="1" ref="F21" ca="1">IF( OR( AND($A21&gt;=INDIRECT("'Panasonic ERJ Code Table'!$K" &amp; F$1),$A21&lt;=INDIRECT("'Panasonic ERJ Code Table'!$L" &amp; F$1)), AND($A21&gt;=INDIRECT("'Panasonic ERJ Code Table'!$M" &amp; F$1),$A21&lt;=INDIRECT("'Panasonic ERJ Code Table'!$N" &amp; F$1)) ),F$2&amp;_xlfn.XLOOKUP($A21,E96_raw,E96_code),"N/A")</f>
        <v>N/A</v>
      </c>
      <c r="I21" s="5" t="str" cm="1">
        <f t="array" aca="1" ref="I21" ca="1">IF( OR( AND($A21&gt;=INDIRECT("'Panasonic ERJ Code Table'!$K" &amp; I$1),$A21&lt;=INDIRECT("'Panasonic ERJ Code Table'!$L" &amp; I$1)), AND($A21&gt;=INDIRECT("'Panasonic ERJ Code Table'!$M" &amp; I$1),$A21&lt;=INDIRECT("'Panasonic ERJ Code Table'!$N" &amp; I$1)) ),I$2&amp;_xlfn.XLOOKUP($A21,E96_raw,E96_code),"N/A")</f>
        <v>N/A</v>
      </c>
      <c r="L21" s="5" t="str" cm="1">
        <f t="array" aca="1" ref="L21" ca="1">IF( OR( AND($A21&gt;=INDIRECT("'Panasonic ERJ Code Table'!$K" &amp; L$1),$A21&lt;=INDIRECT("'Panasonic ERJ Code Table'!$L" &amp; L$1)), AND($A21&gt;=INDIRECT("'Panasonic ERJ Code Table'!$M" &amp; L$1),$A21&lt;=INDIRECT("'Panasonic ERJ Code Table'!$N" &amp; L$1)) ),L$2&amp;_xlfn.XLOOKUP($A21,E96_raw,E96_code),"N/A")</f>
        <v>N/A</v>
      </c>
      <c r="O21" s="5" t="str" cm="1">
        <f t="array" aca="1" ref="O21" ca="1">IF( OR( AND($A21&gt;=INDIRECT("'Panasonic ERJ Code Table'!$K" &amp; O$1),$A21&lt;=INDIRECT("'Panasonic ERJ Code Table'!$L" &amp; O$1)), AND($A21&gt;=INDIRECT("'Panasonic ERJ Code Table'!$M" &amp; O$1),$A21&lt;=INDIRECT("'Panasonic ERJ Code Table'!$N" &amp; O$1)) ),O$2&amp;_xlfn.XLOOKUP($A21,E96_raw,E96_code),"N/A")</f>
        <v>N/A</v>
      </c>
      <c r="R21" s="5" t="str" cm="1">
        <f t="array" aca="1" ref="R21" ca="1">IF( OR( AND($A21&gt;=INDIRECT("'Panasonic ERJ Code Table'!$K" &amp; R$1),$A21&lt;=INDIRECT("'Panasonic ERJ Code Table'!$L" &amp; R$1)), AND($A21&gt;=INDIRECT("'Panasonic ERJ Code Table'!$M" &amp; R$1),$A21&lt;=INDIRECT("'Panasonic ERJ Code Table'!$N" &amp; R$1)) ),R$2&amp;_xlfn.XLOOKUP($A21,E96_raw,E96_code),"N/A")</f>
        <v>N/A</v>
      </c>
      <c r="U21" s="5" t="str" cm="1">
        <f t="array" aca="1" ref="U21" ca="1">IF( OR( AND($A21&gt;=INDIRECT("'Panasonic ERJ Code Table'!$J" &amp; U$1),$A21&lt;=INDIRECT("'Panasonic ERJ Code Table'!$K" &amp; U$1)), AND($A21&gt;=INDIRECT("'Panasonic ERJ Code Table'!$L" &amp; U$1),$A21&lt;=INDIRECT("'Panasonic ERJ Code Table'!$M" &amp; U$1)) ),U$2&amp;_xlfn.XLOOKUP($A21,E96_raw,E96_code),"N/A")</f>
        <v>N/A</v>
      </c>
    </row>
    <row r="22" spans="1:21" x14ac:dyDescent="0.3">
      <c r="A22" s="16">
        <v>1.58</v>
      </c>
      <c r="B22" s="16"/>
      <c r="C22" s="5" t="str" cm="1">
        <f t="array" aca="1" ref="C22" ca="1">IF( OR( AND($A22&gt;=INDIRECT("'Panasonic ERJ Code Table'!$K" &amp; C$1),$A22&lt;=INDIRECT("'Panasonic ERJ Code Table'!$L" &amp; C$1)), AND($A22&gt;=INDIRECT("'Panasonic ERJ Code Table'!$M" &amp; C$1),$A22&lt;=INDIRECT("'Panasonic ERJ Code Table'!$N" &amp; C$1)) ),C$2&amp;_xlfn.XLOOKUP($A22,E96_raw,E96_code),"N/A")</f>
        <v>N/A</v>
      </c>
      <c r="F22" s="5" t="str" cm="1">
        <f t="array" aca="1" ref="F22" ca="1">IF( OR( AND($A22&gt;=INDIRECT("'Panasonic ERJ Code Table'!$K" &amp; F$1),$A22&lt;=INDIRECT("'Panasonic ERJ Code Table'!$L" &amp; F$1)), AND($A22&gt;=INDIRECT("'Panasonic ERJ Code Table'!$M" &amp; F$1),$A22&lt;=INDIRECT("'Panasonic ERJ Code Table'!$N" &amp; F$1)) ),F$2&amp;_xlfn.XLOOKUP($A22,E96_raw,E96_code),"N/A")</f>
        <v>N/A</v>
      </c>
      <c r="I22" s="5" t="str" cm="1">
        <f t="array" aca="1" ref="I22" ca="1">IF( OR( AND($A22&gt;=INDIRECT("'Panasonic ERJ Code Table'!$K" &amp; I$1),$A22&lt;=INDIRECT("'Panasonic ERJ Code Table'!$L" &amp; I$1)), AND($A22&gt;=INDIRECT("'Panasonic ERJ Code Table'!$M" &amp; I$1),$A22&lt;=INDIRECT("'Panasonic ERJ Code Table'!$N" &amp; I$1)) ),I$2&amp;_xlfn.XLOOKUP($A22,E96_raw,E96_code),"N/A")</f>
        <v>N/A</v>
      </c>
      <c r="L22" s="5" t="str" cm="1">
        <f t="array" aca="1" ref="L22" ca="1">IF( OR( AND($A22&gt;=INDIRECT("'Panasonic ERJ Code Table'!$K" &amp; L$1),$A22&lt;=INDIRECT("'Panasonic ERJ Code Table'!$L" &amp; L$1)), AND($A22&gt;=INDIRECT("'Panasonic ERJ Code Table'!$M" &amp; L$1),$A22&lt;=INDIRECT("'Panasonic ERJ Code Table'!$N" &amp; L$1)) ),L$2&amp;_xlfn.XLOOKUP($A22,E96_raw,E96_code),"N/A")</f>
        <v>N/A</v>
      </c>
      <c r="O22" s="5" t="str" cm="1">
        <f t="array" aca="1" ref="O22" ca="1">IF( OR( AND($A22&gt;=INDIRECT("'Panasonic ERJ Code Table'!$K" &amp; O$1),$A22&lt;=INDIRECT("'Panasonic ERJ Code Table'!$L" &amp; O$1)), AND($A22&gt;=INDIRECT("'Panasonic ERJ Code Table'!$M" &amp; O$1),$A22&lt;=INDIRECT("'Panasonic ERJ Code Table'!$N" &amp; O$1)) ),O$2&amp;_xlfn.XLOOKUP($A22,E96_raw,E96_code),"N/A")</f>
        <v>N/A</v>
      </c>
      <c r="R22" s="5" t="str" cm="1">
        <f t="array" aca="1" ref="R22" ca="1">IF( OR( AND($A22&gt;=INDIRECT("'Panasonic ERJ Code Table'!$K" &amp; R$1),$A22&lt;=INDIRECT("'Panasonic ERJ Code Table'!$L" &amp; R$1)), AND($A22&gt;=INDIRECT("'Panasonic ERJ Code Table'!$M" &amp; R$1),$A22&lt;=INDIRECT("'Panasonic ERJ Code Table'!$N" &amp; R$1)) ),R$2&amp;_xlfn.XLOOKUP($A22,E96_raw,E96_code),"N/A")</f>
        <v>N/A</v>
      </c>
      <c r="U22" s="5" t="str" cm="1">
        <f t="array" aca="1" ref="U22" ca="1">IF( OR( AND($A22&gt;=INDIRECT("'Panasonic ERJ Code Table'!$J" &amp; U$1),$A22&lt;=INDIRECT("'Panasonic ERJ Code Table'!$K" &amp; U$1)), AND($A22&gt;=INDIRECT("'Panasonic ERJ Code Table'!$L" &amp; U$1),$A22&lt;=INDIRECT("'Panasonic ERJ Code Table'!$M" &amp; U$1)) ),U$2&amp;_xlfn.XLOOKUP($A22,E96_raw,E96_code),"N/A")</f>
        <v>N/A</v>
      </c>
    </row>
    <row r="23" spans="1:21" x14ac:dyDescent="0.3">
      <c r="A23" s="16">
        <v>1.6200000000000003</v>
      </c>
      <c r="B23" s="16"/>
      <c r="C23" s="5" t="str" cm="1">
        <f t="array" aca="1" ref="C23" ca="1">IF( OR( AND($A23&gt;=INDIRECT("'Panasonic ERJ Code Table'!$K" &amp; C$1),$A23&lt;=INDIRECT("'Panasonic ERJ Code Table'!$L" &amp; C$1)), AND($A23&gt;=INDIRECT("'Panasonic ERJ Code Table'!$M" &amp; C$1),$A23&lt;=INDIRECT("'Panasonic ERJ Code Table'!$N" &amp; C$1)) ),C$2&amp;_xlfn.XLOOKUP($A23,E96_raw,E96_code),"N/A")</f>
        <v>N/A</v>
      </c>
      <c r="F23" s="5" t="str" cm="1">
        <f t="array" aca="1" ref="F23" ca="1">IF( OR( AND($A23&gt;=INDIRECT("'Panasonic ERJ Code Table'!$K" &amp; F$1),$A23&lt;=INDIRECT("'Panasonic ERJ Code Table'!$L" &amp; F$1)), AND($A23&gt;=INDIRECT("'Panasonic ERJ Code Table'!$M" &amp; F$1),$A23&lt;=INDIRECT("'Panasonic ERJ Code Table'!$N" &amp; F$1)) ),F$2&amp;_xlfn.XLOOKUP($A23,E96_raw,E96_code),"N/A")</f>
        <v>N/A</v>
      </c>
      <c r="I23" s="5" t="str" cm="1">
        <f t="array" aca="1" ref="I23" ca="1">IF( OR( AND($A23&gt;=INDIRECT("'Panasonic ERJ Code Table'!$K" &amp; I$1),$A23&lt;=INDIRECT("'Panasonic ERJ Code Table'!$L" &amp; I$1)), AND($A23&gt;=INDIRECT("'Panasonic ERJ Code Table'!$M" &amp; I$1),$A23&lt;=INDIRECT("'Panasonic ERJ Code Table'!$N" &amp; I$1)) ),I$2&amp;_xlfn.XLOOKUP($A23,E96_raw,E96_code),"N/A")</f>
        <v>N/A</v>
      </c>
      <c r="L23" s="5" t="str" cm="1">
        <f t="array" aca="1" ref="L23" ca="1">IF( OR( AND($A23&gt;=INDIRECT("'Panasonic ERJ Code Table'!$K" &amp; L$1),$A23&lt;=INDIRECT("'Panasonic ERJ Code Table'!$L" &amp; L$1)), AND($A23&gt;=INDIRECT("'Panasonic ERJ Code Table'!$M" &amp; L$1),$A23&lt;=INDIRECT("'Panasonic ERJ Code Table'!$N" &amp; L$1)) ),L$2&amp;_xlfn.XLOOKUP($A23,E96_raw,E96_code),"N/A")</f>
        <v>N/A</v>
      </c>
      <c r="O23" s="5" t="str" cm="1">
        <f t="array" aca="1" ref="O23" ca="1">IF( OR( AND($A23&gt;=INDIRECT("'Panasonic ERJ Code Table'!$K" &amp; O$1),$A23&lt;=INDIRECT("'Panasonic ERJ Code Table'!$L" &amp; O$1)), AND($A23&gt;=INDIRECT("'Panasonic ERJ Code Table'!$M" &amp; O$1),$A23&lt;=INDIRECT("'Panasonic ERJ Code Table'!$N" &amp; O$1)) ),O$2&amp;_xlfn.XLOOKUP($A23,E96_raw,E96_code),"N/A")</f>
        <v>N/A</v>
      </c>
      <c r="R23" s="5" t="str" cm="1">
        <f t="array" aca="1" ref="R23" ca="1">IF( OR( AND($A23&gt;=INDIRECT("'Panasonic ERJ Code Table'!$K" &amp; R$1),$A23&lt;=INDIRECT("'Panasonic ERJ Code Table'!$L" &amp; R$1)), AND($A23&gt;=INDIRECT("'Panasonic ERJ Code Table'!$M" &amp; R$1),$A23&lt;=INDIRECT("'Panasonic ERJ Code Table'!$N" &amp; R$1)) ),R$2&amp;_xlfn.XLOOKUP($A23,E96_raw,E96_code),"N/A")</f>
        <v>N/A</v>
      </c>
      <c r="U23" s="5" t="str" cm="1">
        <f t="array" aca="1" ref="U23" ca="1">IF( OR( AND($A23&gt;=INDIRECT("'Panasonic ERJ Code Table'!$J" &amp; U$1),$A23&lt;=INDIRECT("'Panasonic ERJ Code Table'!$K" &amp; U$1)), AND($A23&gt;=INDIRECT("'Panasonic ERJ Code Table'!$L" &amp; U$1),$A23&lt;=INDIRECT("'Panasonic ERJ Code Table'!$M" &amp; U$1)) ),U$2&amp;_xlfn.XLOOKUP($A23,E96_raw,E96_code),"N/A")</f>
        <v>N/A</v>
      </c>
    </row>
    <row r="24" spans="1:21" x14ac:dyDescent="0.3">
      <c r="A24" s="16">
        <v>1.65</v>
      </c>
      <c r="B24" s="16"/>
      <c r="C24" s="5" t="str" cm="1">
        <f t="array" aca="1" ref="C24" ca="1">IF( OR( AND($A24&gt;=INDIRECT("'Panasonic ERJ Code Table'!$K" &amp; C$1),$A24&lt;=INDIRECT("'Panasonic ERJ Code Table'!$L" &amp; C$1)), AND($A24&gt;=INDIRECT("'Panasonic ERJ Code Table'!$M" &amp; C$1),$A24&lt;=INDIRECT("'Panasonic ERJ Code Table'!$N" &amp; C$1)) ),C$2&amp;_xlfn.XLOOKUP($A24,E96_raw,E96_code),"N/A")</f>
        <v>N/A</v>
      </c>
      <c r="F24" s="5" t="str" cm="1">
        <f t="array" aca="1" ref="F24" ca="1">IF( OR( AND($A24&gt;=INDIRECT("'Panasonic ERJ Code Table'!$K" &amp; F$1),$A24&lt;=INDIRECT("'Panasonic ERJ Code Table'!$L" &amp; F$1)), AND($A24&gt;=INDIRECT("'Panasonic ERJ Code Table'!$M" &amp; F$1),$A24&lt;=INDIRECT("'Panasonic ERJ Code Table'!$N" &amp; F$1)) ),F$2&amp;_xlfn.XLOOKUP($A24,E96_raw,E96_code),"N/A")</f>
        <v>N/A</v>
      </c>
      <c r="I24" s="5" t="str" cm="1">
        <f t="array" aca="1" ref="I24" ca="1">IF( OR( AND($A24&gt;=INDIRECT("'Panasonic ERJ Code Table'!$K" &amp; I$1),$A24&lt;=INDIRECT("'Panasonic ERJ Code Table'!$L" &amp; I$1)), AND($A24&gt;=INDIRECT("'Panasonic ERJ Code Table'!$M" &amp; I$1),$A24&lt;=INDIRECT("'Panasonic ERJ Code Table'!$N" &amp; I$1)) ),I$2&amp;_xlfn.XLOOKUP($A24,E96_raw,E96_code),"N/A")</f>
        <v>N/A</v>
      </c>
      <c r="L24" s="5" t="str" cm="1">
        <f t="array" aca="1" ref="L24" ca="1">IF( OR( AND($A24&gt;=INDIRECT("'Panasonic ERJ Code Table'!$K" &amp; L$1),$A24&lt;=INDIRECT("'Panasonic ERJ Code Table'!$L" &amp; L$1)), AND($A24&gt;=INDIRECT("'Panasonic ERJ Code Table'!$M" &amp; L$1),$A24&lt;=INDIRECT("'Panasonic ERJ Code Table'!$N" &amp; L$1)) ),L$2&amp;_xlfn.XLOOKUP($A24,E96_raw,E96_code),"N/A")</f>
        <v>N/A</v>
      </c>
      <c r="O24" s="5" t="str" cm="1">
        <f t="array" aca="1" ref="O24" ca="1">IF( OR( AND($A24&gt;=INDIRECT("'Panasonic ERJ Code Table'!$K" &amp; O$1),$A24&lt;=INDIRECT("'Panasonic ERJ Code Table'!$L" &amp; O$1)), AND($A24&gt;=INDIRECT("'Panasonic ERJ Code Table'!$M" &amp; O$1),$A24&lt;=INDIRECT("'Panasonic ERJ Code Table'!$N" &amp; O$1)) ),O$2&amp;_xlfn.XLOOKUP($A24,E96_raw,E96_code),"N/A")</f>
        <v>N/A</v>
      </c>
      <c r="R24" s="5" t="str" cm="1">
        <f t="array" aca="1" ref="R24" ca="1">IF( OR( AND($A24&gt;=INDIRECT("'Panasonic ERJ Code Table'!$K" &amp; R$1),$A24&lt;=INDIRECT("'Panasonic ERJ Code Table'!$L" &amp; R$1)), AND($A24&gt;=INDIRECT("'Panasonic ERJ Code Table'!$M" &amp; R$1),$A24&lt;=INDIRECT("'Panasonic ERJ Code Table'!$N" &amp; R$1)) ),R$2&amp;_xlfn.XLOOKUP($A24,E96_raw,E96_code),"N/A")</f>
        <v>N/A</v>
      </c>
      <c r="U24" s="5" t="str" cm="1">
        <f t="array" aca="1" ref="U24" ca="1">IF( OR( AND($A24&gt;=INDIRECT("'Panasonic ERJ Code Table'!$J" &amp; U$1),$A24&lt;=INDIRECT("'Panasonic ERJ Code Table'!$K" &amp; U$1)), AND($A24&gt;=INDIRECT("'Panasonic ERJ Code Table'!$L" &amp; U$1),$A24&lt;=INDIRECT("'Panasonic ERJ Code Table'!$M" &amp; U$1)) ),U$2&amp;_xlfn.XLOOKUP($A24,E96_raw,E96_code),"N/A")</f>
        <v>N/A</v>
      </c>
    </row>
    <row r="25" spans="1:21" x14ac:dyDescent="0.3">
      <c r="A25" s="16">
        <v>1.69</v>
      </c>
      <c r="B25" s="16"/>
      <c r="C25" s="5" t="str" cm="1">
        <f t="array" aca="1" ref="C25" ca="1">IF( OR( AND($A25&gt;=INDIRECT("'Panasonic ERJ Code Table'!$K" &amp; C$1),$A25&lt;=INDIRECT("'Panasonic ERJ Code Table'!$L" &amp; C$1)), AND($A25&gt;=INDIRECT("'Panasonic ERJ Code Table'!$M" &amp; C$1),$A25&lt;=INDIRECT("'Panasonic ERJ Code Table'!$N" &amp; C$1)) ),C$2&amp;_xlfn.XLOOKUP($A25,E96_raw,E96_code),"N/A")</f>
        <v>N/A</v>
      </c>
      <c r="F25" s="5" t="str" cm="1">
        <f t="array" aca="1" ref="F25" ca="1">IF( OR( AND($A25&gt;=INDIRECT("'Panasonic ERJ Code Table'!$K" &amp; F$1),$A25&lt;=INDIRECT("'Panasonic ERJ Code Table'!$L" &amp; F$1)), AND($A25&gt;=INDIRECT("'Panasonic ERJ Code Table'!$M" &amp; F$1),$A25&lt;=INDIRECT("'Panasonic ERJ Code Table'!$N" &amp; F$1)) ),F$2&amp;_xlfn.XLOOKUP($A25,E96_raw,E96_code),"N/A")</f>
        <v>N/A</v>
      </c>
      <c r="I25" s="5" t="str" cm="1">
        <f t="array" aca="1" ref="I25" ca="1">IF( OR( AND($A25&gt;=INDIRECT("'Panasonic ERJ Code Table'!$K" &amp; I$1),$A25&lt;=INDIRECT("'Panasonic ERJ Code Table'!$L" &amp; I$1)), AND($A25&gt;=INDIRECT("'Panasonic ERJ Code Table'!$M" &amp; I$1),$A25&lt;=INDIRECT("'Panasonic ERJ Code Table'!$N" &amp; I$1)) ),I$2&amp;_xlfn.XLOOKUP($A25,E96_raw,E96_code),"N/A")</f>
        <v>N/A</v>
      </c>
      <c r="L25" s="5" t="str" cm="1">
        <f t="array" aca="1" ref="L25" ca="1">IF( OR( AND($A25&gt;=INDIRECT("'Panasonic ERJ Code Table'!$K" &amp; L$1),$A25&lt;=INDIRECT("'Panasonic ERJ Code Table'!$L" &amp; L$1)), AND($A25&gt;=INDIRECT("'Panasonic ERJ Code Table'!$M" &amp; L$1),$A25&lt;=INDIRECT("'Panasonic ERJ Code Table'!$N" &amp; L$1)) ),L$2&amp;_xlfn.XLOOKUP($A25,E96_raw,E96_code),"N/A")</f>
        <v>N/A</v>
      </c>
      <c r="O25" s="5" t="str" cm="1">
        <f t="array" aca="1" ref="O25" ca="1">IF( OR( AND($A25&gt;=INDIRECT("'Panasonic ERJ Code Table'!$K" &amp; O$1),$A25&lt;=INDIRECT("'Panasonic ERJ Code Table'!$L" &amp; O$1)), AND($A25&gt;=INDIRECT("'Panasonic ERJ Code Table'!$M" &amp; O$1),$A25&lt;=INDIRECT("'Panasonic ERJ Code Table'!$N" &amp; O$1)) ),O$2&amp;_xlfn.XLOOKUP($A25,E96_raw,E96_code),"N/A")</f>
        <v>N/A</v>
      </c>
      <c r="R25" s="5" t="str" cm="1">
        <f t="array" aca="1" ref="R25" ca="1">IF( OR( AND($A25&gt;=INDIRECT("'Panasonic ERJ Code Table'!$K" &amp; R$1),$A25&lt;=INDIRECT("'Panasonic ERJ Code Table'!$L" &amp; R$1)), AND($A25&gt;=INDIRECT("'Panasonic ERJ Code Table'!$M" &amp; R$1),$A25&lt;=INDIRECT("'Panasonic ERJ Code Table'!$N" &amp; R$1)) ),R$2&amp;_xlfn.XLOOKUP($A25,E96_raw,E96_code),"N/A")</f>
        <v>N/A</v>
      </c>
      <c r="U25" s="5" t="str" cm="1">
        <f t="array" aca="1" ref="U25" ca="1">IF( OR( AND($A25&gt;=INDIRECT("'Panasonic ERJ Code Table'!$J" &amp; U$1),$A25&lt;=INDIRECT("'Panasonic ERJ Code Table'!$K" &amp; U$1)), AND($A25&gt;=INDIRECT("'Panasonic ERJ Code Table'!$L" &amp; U$1),$A25&lt;=INDIRECT("'Panasonic ERJ Code Table'!$M" &amp; U$1)) ),U$2&amp;_xlfn.XLOOKUP($A25,E96_raw,E96_code),"N/A")</f>
        <v>N/A</v>
      </c>
    </row>
    <row r="26" spans="1:21" x14ac:dyDescent="0.3">
      <c r="A26" s="16">
        <v>1.7399999999999998</v>
      </c>
      <c r="B26" s="16"/>
      <c r="C26" s="5" t="str" cm="1">
        <f t="array" aca="1" ref="C26" ca="1">IF( OR( AND($A26&gt;=INDIRECT("'Panasonic ERJ Code Table'!$K" &amp; C$1),$A26&lt;=INDIRECT("'Panasonic ERJ Code Table'!$L" &amp; C$1)), AND($A26&gt;=INDIRECT("'Panasonic ERJ Code Table'!$M" &amp; C$1),$A26&lt;=INDIRECT("'Panasonic ERJ Code Table'!$N" &amp; C$1)) ),C$2&amp;_xlfn.XLOOKUP($A26,E96_raw,E96_code),"N/A")</f>
        <v>N/A</v>
      </c>
      <c r="F26" s="5" t="str" cm="1">
        <f t="array" aca="1" ref="F26" ca="1">IF( OR( AND($A26&gt;=INDIRECT("'Panasonic ERJ Code Table'!$K" &amp; F$1),$A26&lt;=INDIRECT("'Panasonic ERJ Code Table'!$L" &amp; F$1)), AND($A26&gt;=INDIRECT("'Panasonic ERJ Code Table'!$M" &amp; F$1),$A26&lt;=INDIRECT("'Panasonic ERJ Code Table'!$N" &amp; F$1)) ),F$2&amp;_xlfn.XLOOKUP($A26,E96_raw,E96_code),"N/A")</f>
        <v>N/A</v>
      </c>
      <c r="I26" s="5" t="str" cm="1">
        <f t="array" aca="1" ref="I26" ca="1">IF( OR( AND($A26&gt;=INDIRECT("'Panasonic ERJ Code Table'!$K" &amp; I$1),$A26&lt;=INDIRECT("'Panasonic ERJ Code Table'!$L" &amp; I$1)), AND($A26&gt;=INDIRECT("'Panasonic ERJ Code Table'!$M" &amp; I$1),$A26&lt;=INDIRECT("'Panasonic ERJ Code Table'!$N" &amp; I$1)) ),I$2&amp;_xlfn.XLOOKUP($A26,E96_raw,E96_code),"N/A")</f>
        <v>N/A</v>
      </c>
      <c r="L26" s="5" t="str" cm="1">
        <f t="array" aca="1" ref="L26" ca="1">IF( OR( AND($A26&gt;=INDIRECT("'Panasonic ERJ Code Table'!$K" &amp; L$1),$A26&lt;=INDIRECT("'Panasonic ERJ Code Table'!$L" &amp; L$1)), AND($A26&gt;=INDIRECT("'Panasonic ERJ Code Table'!$M" &amp; L$1),$A26&lt;=INDIRECT("'Panasonic ERJ Code Table'!$N" &amp; L$1)) ),L$2&amp;_xlfn.XLOOKUP($A26,E96_raw,E96_code),"N/A")</f>
        <v>N/A</v>
      </c>
      <c r="O26" s="5" t="str" cm="1">
        <f t="array" aca="1" ref="O26" ca="1">IF( OR( AND($A26&gt;=INDIRECT("'Panasonic ERJ Code Table'!$K" &amp; O$1),$A26&lt;=INDIRECT("'Panasonic ERJ Code Table'!$L" &amp; O$1)), AND($A26&gt;=INDIRECT("'Panasonic ERJ Code Table'!$M" &amp; O$1),$A26&lt;=INDIRECT("'Panasonic ERJ Code Table'!$N" &amp; O$1)) ),O$2&amp;_xlfn.XLOOKUP($A26,E96_raw,E96_code),"N/A")</f>
        <v>N/A</v>
      </c>
      <c r="R26" s="5" t="str" cm="1">
        <f t="array" aca="1" ref="R26" ca="1">IF( OR( AND($A26&gt;=INDIRECT("'Panasonic ERJ Code Table'!$K" &amp; R$1),$A26&lt;=INDIRECT("'Panasonic ERJ Code Table'!$L" &amp; R$1)), AND($A26&gt;=INDIRECT("'Panasonic ERJ Code Table'!$M" &amp; R$1),$A26&lt;=INDIRECT("'Panasonic ERJ Code Table'!$N" &amp; R$1)) ),R$2&amp;_xlfn.XLOOKUP($A26,E96_raw,E96_code),"N/A")</f>
        <v>N/A</v>
      </c>
      <c r="U26" s="5" t="str" cm="1">
        <f t="array" aca="1" ref="U26" ca="1">IF( OR( AND($A26&gt;=INDIRECT("'Panasonic ERJ Code Table'!$J" &amp; U$1),$A26&lt;=INDIRECT("'Panasonic ERJ Code Table'!$K" &amp; U$1)), AND($A26&gt;=INDIRECT("'Panasonic ERJ Code Table'!$L" &amp; U$1),$A26&lt;=INDIRECT("'Panasonic ERJ Code Table'!$M" &amp; U$1)) ),U$2&amp;_xlfn.XLOOKUP($A26,E96_raw,E96_code),"N/A")</f>
        <v>N/A</v>
      </c>
    </row>
    <row r="27" spans="1:21" x14ac:dyDescent="0.3">
      <c r="A27" s="16">
        <v>1.78</v>
      </c>
      <c r="B27" s="16"/>
      <c r="C27" s="5" t="str" cm="1">
        <f t="array" aca="1" ref="C27" ca="1">IF( OR( AND($A27&gt;=INDIRECT("'Panasonic ERJ Code Table'!$K" &amp; C$1),$A27&lt;=INDIRECT("'Panasonic ERJ Code Table'!$L" &amp; C$1)), AND($A27&gt;=INDIRECT("'Panasonic ERJ Code Table'!$M" &amp; C$1),$A27&lt;=INDIRECT("'Panasonic ERJ Code Table'!$N" &amp; C$1)) ),C$2&amp;_xlfn.XLOOKUP($A27,E96_raw,E96_code),"N/A")</f>
        <v>N/A</v>
      </c>
      <c r="F27" s="5" t="str" cm="1">
        <f t="array" aca="1" ref="F27" ca="1">IF( OR( AND($A27&gt;=INDIRECT("'Panasonic ERJ Code Table'!$K" &amp; F$1),$A27&lt;=INDIRECT("'Panasonic ERJ Code Table'!$L" &amp; F$1)), AND($A27&gt;=INDIRECT("'Panasonic ERJ Code Table'!$M" &amp; F$1),$A27&lt;=INDIRECT("'Panasonic ERJ Code Table'!$N" &amp; F$1)) ),F$2&amp;_xlfn.XLOOKUP($A27,E96_raw,E96_code),"N/A")</f>
        <v>N/A</v>
      </c>
      <c r="I27" s="5" t="str" cm="1">
        <f t="array" aca="1" ref="I27" ca="1">IF( OR( AND($A27&gt;=INDIRECT("'Panasonic ERJ Code Table'!$K" &amp; I$1),$A27&lt;=INDIRECT("'Panasonic ERJ Code Table'!$L" &amp; I$1)), AND($A27&gt;=INDIRECT("'Panasonic ERJ Code Table'!$M" &amp; I$1),$A27&lt;=INDIRECT("'Panasonic ERJ Code Table'!$N" &amp; I$1)) ),I$2&amp;_xlfn.XLOOKUP($A27,E96_raw,E96_code),"N/A")</f>
        <v>N/A</v>
      </c>
      <c r="L27" s="5" t="str" cm="1">
        <f t="array" aca="1" ref="L27" ca="1">IF( OR( AND($A27&gt;=INDIRECT("'Panasonic ERJ Code Table'!$K" &amp; L$1),$A27&lt;=INDIRECT("'Panasonic ERJ Code Table'!$L" &amp; L$1)), AND($A27&gt;=INDIRECT("'Panasonic ERJ Code Table'!$M" &amp; L$1),$A27&lt;=INDIRECT("'Panasonic ERJ Code Table'!$N" &amp; L$1)) ),L$2&amp;_xlfn.XLOOKUP($A27,E96_raw,E96_code),"N/A")</f>
        <v>N/A</v>
      </c>
      <c r="O27" s="5" t="str" cm="1">
        <f t="array" aca="1" ref="O27" ca="1">IF( OR( AND($A27&gt;=INDIRECT("'Panasonic ERJ Code Table'!$K" &amp; O$1),$A27&lt;=INDIRECT("'Panasonic ERJ Code Table'!$L" &amp; O$1)), AND($A27&gt;=INDIRECT("'Panasonic ERJ Code Table'!$M" &amp; O$1),$A27&lt;=INDIRECT("'Panasonic ERJ Code Table'!$N" &amp; O$1)) ),O$2&amp;_xlfn.XLOOKUP($A27,E96_raw,E96_code),"N/A")</f>
        <v>N/A</v>
      </c>
      <c r="R27" s="5" t="str" cm="1">
        <f t="array" aca="1" ref="R27" ca="1">IF( OR( AND($A27&gt;=INDIRECT("'Panasonic ERJ Code Table'!$K" &amp; R$1),$A27&lt;=INDIRECT("'Panasonic ERJ Code Table'!$L" &amp; R$1)), AND($A27&gt;=INDIRECT("'Panasonic ERJ Code Table'!$M" &amp; R$1),$A27&lt;=INDIRECT("'Panasonic ERJ Code Table'!$N" &amp; R$1)) ),R$2&amp;_xlfn.XLOOKUP($A27,E96_raw,E96_code),"N/A")</f>
        <v>N/A</v>
      </c>
      <c r="U27" s="5" t="str" cm="1">
        <f t="array" aca="1" ref="U27" ca="1">IF( OR( AND($A27&gt;=INDIRECT("'Panasonic ERJ Code Table'!$J" &amp; U$1),$A27&lt;=INDIRECT("'Panasonic ERJ Code Table'!$K" &amp; U$1)), AND($A27&gt;=INDIRECT("'Panasonic ERJ Code Table'!$L" &amp; U$1),$A27&lt;=INDIRECT("'Panasonic ERJ Code Table'!$M" &amp; U$1)) ),U$2&amp;_xlfn.XLOOKUP($A27,E96_raw,E96_code),"N/A")</f>
        <v>N/A</v>
      </c>
    </row>
    <row r="28" spans="1:21" x14ac:dyDescent="0.3">
      <c r="A28" s="16">
        <v>1.8199999999999998</v>
      </c>
      <c r="B28" s="16"/>
      <c r="C28" s="5" t="str" cm="1">
        <f t="array" aca="1" ref="C28" ca="1">IF( OR( AND($A28&gt;=INDIRECT("'Panasonic ERJ Code Table'!$K" &amp; C$1),$A28&lt;=INDIRECT("'Panasonic ERJ Code Table'!$L" &amp; C$1)), AND($A28&gt;=INDIRECT("'Panasonic ERJ Code Table'!$M" &amp; C$1),$A28&lt;=INDIRECT("'Panasonic ERJ Code Table'!$N" &amp; C$1)) ),C$2&amp;_xlfn.XLOOKUP($A28,E96_raw,E96_code),"N/A")</f>
        <v>N/A</v>
      </c>
      <c r="F28" s="5" t="str" cm="1">
        <f t="array" aca="1" ref="F28" ca="1">IF( OR( AND($A28&gt;=INDIRECT("'Panasonic ERJ Code Table'!$K" &amp; F$1),$A28&lt;=INDIRECT("'Panasonic ERJ Code Table'!$L" &amp; F$1)), AND($A28&gt;=INDIRECT("'Panasonic ERJ Code Table'!$M" &amp; F$1),$A28&lt;=INDIRECT("'Panasonic ERJ Code Table'!$N" &amp; F$1)) ),F$2&amp;_xlfn.XLOOKUP($A28,E96_raw,E96_code),"N/A")</f>
        <v>N/A</v>
      </c>
      <c r="I28" s="5" t="str" cm="1">
        <f t="array" aca="1" ref="I28" ca="1">IF( OR( AND($A28&gt;=INDIRECT("'Panasonic ERJ Code Table'!$K" &amp; I$1),$A28&lt;=INDIRECT("'Panasonic ERJ Code Table'!$L" &amp; I$1)), AND($A28&gt;=INDIRECT("'Panasonic ERJ Code Table'!$M" &amp; I$1),$A28&lt;=INDIRECT("'Panasonic ERJ Code Table'!$N" &amp; I$1)) ),I$2&amp;_xlfn.XLOOKUP($A28,E96_raw,E96_code),"N/A")</f>
        <v>N/A</v>
      </c>
      <c r="L28" s="5" t="str" cm="1">
        <f t="array" aca="1" ref="L28" ca="1">IF( OR( AND($A28&gt;=INDIRECT("'Panasonic ERJ Code Table'!$K" &amp; L$1),$A28&lt;=INDIRECT("'Panasonic ERJ Code Table'!$L" &amp; L$1)), AND($A28&gt;=INDIRECT("'Panasonic ERJ Code Table'!$M" &amp; L$1),$A28&lt;=INDIRECT("'Panasonic ERJ Code Table'!$N" &amp; L$1)) ),L$2&amp;_xlfn.XLOOKUP($A28,E96_raw,E96_code),"N/A")</f>
        <v>N/A</v>
      </c>
      <c r="O28" s="5" t="str" cm="1">
        <f t="array" aca="1" ref="O28" ca="1">IF( OR( AND($A28&gt;=INDIRECT("'Panasonic ERJ Code Table'!$K" &amp; O$1),$A28&lt;=INDIRECT("'Panasonic ERJ Code Table'!$L" &amp; O$1)), AND($A28&gt;=INDIRECT("'Panasonic ERJ Code Table'!$M" &amp; O$1),$A28&lt;=INDIRECT("'Panasonic ERJ Code Table'!$N" &amp; O$1)) ),O$2&amp;_xlfn.XLOOKUP($A28,E96_raw,E96_code),"N/A")</f>
        <v>N/A</v>
      </c>
      <c r="R28" s="5" t="str" cm="1">
        <f t="array" aca="1" ref="R28" ca="1">IF( OR( AND($A28&gt;=INDIRECT("'Panasonic ERJ Code Table'!$K" &amp; R$1),$A28&lt;=INDIRECT("'Panasonic ERJ Code Table'!$L" &amp; R$1)), AND($A28&gt;=INDIRECT("'Panasonic ERJ Code Table'!$M" &amp; R$1),$A28&lt;=INDIRECT("'Panasonic ERJ Code Table'!$N" &amp; R$1)) ),R$2&amp;_xlfn.XLOOKUP($A28,E96_raw,E96_code),"N/A")</f>
        <v>N/A</v>
      </c>
      <c r="U28" s="5" t="str" cm="1">
        <f t="array" aca="1" ref="U28" ca="1">IF( OR( AND($A28&gt;=INDIRECT("'Panasonic ERJ Code Table'!$J" &amp; U$1),$A28&lt;=INDIRECT("'Panasonic ERJ Code Table'!$K" &amp; U$1)), AND($A28&gt;=INDIRECT("'Panasonic ERJ Code Table'!$L" &amp; U$1),$A28&lt;=INDIRECT("'Panasonic ERJ Code Table'!$M" &amp; U$1)) ),U$2&amp;_xlfn.XLOOKUP($A28,E96_raw,E96_code),"N/A")</f>
        <v>N/A</v>
      </c>
    </row>
    <row r="29" spans="1:21" x14ac:dyDescent="0.3">
      <c r="A29" s="16">
        <v>1.8700000000000003</v>
      </c>
      <c r="B29" s="16"/>
      <c r="C29" s="5" t="str" cm="1">
        <f t="array" aca="1" ref="C29" ca="1">IF( OR( AND($A29&gt;=INDIRECT("'Panasonic ERJ Code Table'!$K" &amp; C$1),$A29&lt;=INDIRECT("'Panasonic ERJ Code Table'!$L" &amp; C$1)), AND($A29&gt;=INDIRECT("'Panasonic ERJ Code Table'!$M" &amp; C$1),$A29&lt;=INDIRECT("'Panasonic ERJ Code Table'!$N" &amp; C$1)) ),C$2&amp;_xlfn.XLOOKUP($A29,E96_raw,E96_code),"N/A")</f>
        <v>N/A</v>
      </c>
      <c r="F29" s="5" t="str" cm="1">
        <f t="array" aca="1" ref="F29" ca="1">IF( OR( AND($A29&gt;=INDIRECT("'Panasonic ERJ Code Table'!$K" &amp; F$1),$A29&lt;=INDIRECT("'Panasonic ERJ Code Table'!$L" &amp; F$1)), AND($A29&gt;=INDIRECT("'Panasonic ERJ Code Table'!$M" &amp; F$1),$A29&lt;=INDIRECT("'Panasonic ERJ Code Table'!$N" &amp; F$1)) ),F$2&amp;_xlfn.XLOOKUP($A29,E96_raw,E96_code),"N/A")</f>
        <v>N/A</v>
      </c>
      <c r="I29" s="5" t="str" cm="1">
        <f t="array" aca="1" ref="I29" ca="1">IF( OR( AND($A29&gt;=INDIRECT("'Panasonic ERJ Code Table'!$K" &amp; I$1),$A29&lt;=INDIRECT("'Panasonic ERJ Code Table'!$L" &amp; I$1)), AND($A29&gt;=INDIRECT("'Panasonic ERJ Code Table'!$M" &amp; I$1),$A29&lt;=INDIRECT("'Panasonic ERJ Code Table'!$N" &amp; I$1)) ),I$2&amp;_xlfn.XLOOKUP($A29,E96_raw,E96_code),"N/A")</f>
        <v>N/A</v>
      </c>
      <c r="L29" s="5" t="str" cm="1">
        <f t="array" aca="1" ref="L29" ca="1">IF( OR( AND($A29&gt;=INDIRECT("'Panasonic ERJ Code Table'!$K" &amp; L$1),$A29&lt;=INDIRECT("'Panasonic ERJ Code Table'!$L" &amp; L$1)), AND($A29&gt;=INDIRECT("'Panasonic ERJ Code Table'!$M" &amp; L$1),$A29&lt;=INDIRECT("'Panasonic ERJ Code Table'!$N" &amp; L$1)) ),L$2&amp;_xlfn.XLOOKUP($A29,E96_raw,E96_code),"N/A")</f>
        <v>N/A</v>
      </c>
      <c r="O29" s="5" t="str" cm="1">
        <f t="array" aca="1" ref="O29" ca="1">IF( OR( AND($A29&gt;=INDIRECT("'Panasonic ERJ Code Table'!$K" &amp; O$1),$A29&lt;=INDIRECT("'Panasonic ERJ Code Table'!$L" &amp; O$1)), AND($A29&gt;=INDIRECT("'Panasonic ERJ Code Table'!$M" &amp; O$1),$A29&lt;=INDIRECT("'Panasonic ERJ Code Table'!$N" &amp; O$1)) ),O$2&amp;_xlfn.XLOOKUP($A29,E96_raw,E96_code),"N/A")</f>
        <v>N/A</v>
      </c>
      <c r="R29" s="5" t="str" cm="1">
        <f t="array" aca="1" ref="R29" ca="1">IF( OR( AND($A29&gt;=INDIRECT("'Panasonic ERJ Code Table'!$K" &amp; R$1),$A29&lt;=INDIRECT("'Panasonic ERJ Code Table'!$L" &amp; R$1)), AND($A29&gt;=INDIRECT("'Panasonic ERJ Code Table'!$M" &amp; R$1),$A29&lt;=INDIRECT("'Panasonic ERJ Code Table'!$N" &amp; R$1)) ),R$2&amp;_xlfn.XLOOKUP($A29,E96_raw,E96_code),"N/A")</f>
        <v>N/A</v>
      </c>
      <c r="U29" s="5" t="str" cm="1">
        <f t="array" aca="1" ref="U29" ca="1">IF( OR( AND($A29&gt;=INDIRECT("'Panasonic ERJ Code Table'!$J" &amp; U$1),$A29&lt;=INDIRECT("'Panasonic ERJ Code Table'!$K" &amp; U$1)), AND($A29&gt;=INDIRECT("'Panasonic ERJ Code Table'!$L" &amp; U$1),$A29&lt;=INDIRECT("'Panasonic ERJ Code Table'!$M" &amp; U$1)) ),U$2&amp;_xlfn.XLOOKUP($A29,E96_raw,E96_code),"N/A")</f>
        <v>N/A</v>
      </c>
    </row>
    <row r="30" spans="1:21" x14ac:dyDescent="0.3">
      <c r="A30" s="16">
        <v>1.9099999999999997</v>
      </c>
      <c r="B30" s="16"/>
      <c r="C30" s="5" t="str" cm="1">
        <f t="array" aca="1" ref="C30" ca="1">IF( OR( AND($A30&gt;=INDIRECT("'Panasonic ERJ Code Table'!$K" &amp; C$1),$A30&lt;=INDIRECT("'Panasonic ERJ Code Table'!$L" &amp; C$1)), AND($A30&gt;=INDIRECT("'Panasonic ERJ Code Table'!$M" &amp; C$1),$A30&lt;=INDIRECT("'Panasonic ERJ Code Table'!$N" &amp; C$1)) ),C$2&amp;_xlfn.XLOOKUP($A30,E96_raw,E96_code),"N/A")</f>
        <v>N/A</v>
      </c>
      <c r="F30" s="5" t="str" cm="1">
        <f t="array" aca="1" ref="F30" ca="1">IF( OR( AND($A30&gt;=INDIRECT("'Panasonic ERJ Code Table'!$K" &amp; F$1),$A30&lt;=INDIRECT("'Panasonic ERJ Code Table'!$L" &amp; F$1)), AND($A30&gt;=INDIRECT("'Panasonic ERJ Code Table'!$M" &amp; F$1),$A30&lt;=INDIRECT("'Panasonic ERJ Code Table'!$N" &amp; F$1)) ),F$2&amp;_xlfn.XLOOKUP($A30,E96_raw,E96_code),"N/A")</f>
        <v>N/A</v>
      </c>
      <c r="I30" s="5" t="str" cm="1">
        <f t="array" aca="1" ref="I30" ca="1">IF( OR( AND($A30&gt;=INDIRECT("'Panasonic ERJ Code Table'!$K" &amp; I$1),$A30&lt;=INDIRECT("'Panasonic ERJ Code Table'!$L" &amp; I$1)), AND($A30&gt;=INDIRECT("'Panasonic ERJ Code Table'!$M" &amp; I$1),$A30&lt;=INDIRECT("'Panasonic ERJ Code Table'!$N" &amp; I$1)) ),I$2&amp;_xlfn.XLOOKUP($A30,E96_raw,E96_code),"N/A")</f>
        <v>N/A</v>
      </c>
      <c r="L30" s="5" t="str" cm="1">
        <f t="array" aca="1" ref="L30" ca="1">IF( OR( AND($A30&gt;=INDIRECT("'Panasonic ERJ Code Table'!$K" &amp; L$1),$A30&lt;=INDIRECT("'Panasonic ERJ Code Table'!$L" &amp; L$1)), AND($A30&gt;=INDIRECT("'Panasonic ERJ Code Table'!$M" &amp; L$1),$A30&lt;=INDIRECT("'Panasonic ERJ Code Table'!$N" &amp; L$1)) ),L$2&amp;_xlfn.XLOOKUP($A30,E96_raw,E96_code),"N/A")</f>
        <v>N/A</v>
      </c>
      <c r="O30" s="5" t="str" cm="1">
        <f t="array" aca="1" ref="O30" ca="1">IF( OR( AND($A30&gt;=INDIRECT("'Panasonic ERJ Code Table'!$K" &amp; O$1),$A30&lt;=INDIRECT("'Panasonic ERJ Code Table'!$L" &amp; O$1)), AND($A30&gt;=INDIRECT("'Panasonic ERJ Code Table'!$M" &amp; O$1),$A30&lt;=INDIRECT("'Panasonic ERJ Code Table'!$N" &amp; O$1)) ),O$2&amp;_xlfn.XLOOKUP($A30,E96_raw,E96_code),"N/A")</f>
        <v>N/A</v>
      </c>
      <c r="R30" s="5" t="str" cm="1">
        <f t="array" aca="1" ref="R30" ca="1">IF( OR( AND($A30&gt;=INDIRECT("'Panasonic ERJ Code Table'!$K" &amp; R$1),$A30&lt;=INDIRECT("'Panasonic ERJ Code Table'!$L" &amp; R$1)), AND($A30&gt;=INDIRECT("'Panasonic ERJ Code Table'!$M" &amp; R$1),$A30&lt;=INDIRECT("'Panasonic ERJ Code Table'!$N" &amp; R$1)) ),R$2&amp;_xlfn.XLOOKUP($A30,E96_raw,E96_code),"N/A")</f>
        <v>N/A</v>
      </c>
      <c r="U30" s="5" t="str" cm="1">
        <f t="array" aca="1" ref="U30" ca="1">IF( OR( AND($A30&gt;=INDIRECT("'Panasonic ERJ Code Table'!$J" &amp; U$1),$A30&lt;=INDIRECT("'Panasonic ERJ Code Table'!$K" &amp; U$1)), AND($A30&gt;=INDIRECT("'Panasonic ERJ Code Table'!$L" &amp; U$1),$A30&lt;=INDIRECT("'Panasonic ERJ Code Table'!$M" &amp; U$1)) ),U$2&amp;_xlfn.XLOOKUP($A30,E96_raw,E96_code),"N/A")</f>
        <v>N/A</v>
      </c>
    </row>
    <row r="31" spans="1:21" x14ac:dyDescent="0.3">
      <c r="A31" s="16">
        <v>1.9600000000000002</v>
      </c>
      <c r="B31" s="16"/>
      <c r="C31" s="5" t="str" cm="1">
        <f t="array" aca="1" ref="C31" ca="1">IF( OR( AND($A31&gt;=INDIRECT("'Panasonic ERJ Code Table'!$K" &amp; C$1),$A31&lt;=INDIRECT("'Panasonic ERJ Code Table'!$L" &amp; C$1)), AND($A31&gt;=INDIRECT("'Panasonic ERJ Code Table'!$M" &amp; C$1),$A31&lt;=INDIRECT("'Panasonic ERJ Code Table'!$N" &amp; C$1)) ),C$2&amp;_xlfn.XLOOKUP($A31,E96_raw,E96_code),"N/A")</f>
        <v>N/A</v>
      </c>
      <c r="F31" s="5" t="str" cm="1">
        <f t="array" aca="1" ref="F31" ca="1">IF( OR( AND($A31&gt;=INDIRECT("'Panasonic ERJ Code Table'!$K" &amp; F$1),$A31&lt;=INDIRECT("'Panasonic ERJ Code Table'!$L" &amp; F$1)), AND($A31&gt;=INDIRECT("'Panasonic ERJ Code Table'!$M" &amp; F$1),$A31&lt;=INDIRECT("'Panasonic ERJ Code Table'!$N" &amp; F$1)) ),F$2&amp;_xlfn.XLOOKUP($A31,E96_raw,E96_code),"N/A")</f>
        <v>N/A</v>
      </c>
      <c r="I31" s="5" t="str" cm="1">
        <f t="array" aca="1" ref="I31" ca="1">IF( OR( AND($A31&gt;=INDIRECT("'Panasonic ERJ Code Table'!$K" &amp; I$1),$A31&lt;=INDIRECT("'Panasonic ERJ Code Table'!$L" &amp; I$1)), AND($A31&gt;=INDIRECT("'Panasonic ERJ Code Table'!$M" &amp; I$1),$A31&lt;=INDIRECT("'Panasonic ERJ Code Table'!$N" &amp; I$1)) ),I$2&amp;_xlfn.XLOOKUP($A31,E96_raw,E96_code),"N/A")</f>
        <v>N/A</v>
      </c>
      <c r="L31" s="5" t="str" cm="1">
        <f t="array" aca="1" ref="L31" ca="1">IF( OR( AND($A31&gt;=INDIRECT("'Panasonic ERJ Code Table'!$K" &amp; L$1),$A31&lt;=INDIRECT("'Panasonic ERJ Code Table'!$L" &amp; L$1)), AND($A31&gt;=INDIRECT("'Panasonic ERJ Code Table'!$M" &amp; L$1),$A31&lt;=INDIRECT("'Panasonic ERJ Code Table'!$N" &amp; L$1)) ),L$2&amp;_xlfn.XLOOKUP($A31,E96_raw,E96_code),"N/A")</f>
        <v>N/A</v>
      </c>
      <c r="O31" s="5" t="str" cm="1">
        <f t="array" aca="1" ref="O31" ca="1">IF( OR( AND($A31&gt;=INDIRECT("'Panasonic ERJ Code Table'!$K" &amp; O$1),$A31&lt;=INDIRECT("'Panasonic ERJ Code Table'!$L" &amp; O$1)), AND($A31&gt;=INDIRECT("'Panasonic ERJ Code Table'!$M" &amp; O$1),$A31&lt;=INDIRECT("'Panasonic ERJ Code Table'!$N" &amp; O$1)) ),O$2&amp;_xlfn.XLOOKUP($A31,E96_raw,E96_code),"N/A")</f>
        <v>N/A</v>
      </c>
      <c r="R31" s="5" t="str" cm="1">
        <f t="array" aca="1" ref="R31" ca="1">IF( OR( AND($A31&gt;=INDIRECT("'Panasonic ERJ Code Table'!$K" &amp; R$1),$A31&lt;=INDIRECT("'Panasonic ERJ Code Table'!$L" &amp; R$1)), AND($A31&gt;=INDIRECT("'Panasonic ERJ Code Table'!$M" &amp; R$1),$A31&lt;=INDIRECT("'Panasonic ERJ Code Table'!$N" &amp; R$1)) ),R$2&amp;_xlfn.XLOOKUP($A31,E96_raw,E96_code),"N/A")</f>
        <v>N/A</v>
      </c>
      <c r="U31" s="5" t="str" cm="1">
        <f t="array" aca="1" ref="U31" ca="1">IF( OR( AND($A31&gt;=INDIRECT("'Panasonic ERJ Code Table'!$J" &amp; U$1),$A31&lt;=INDIRECT("'Panasonic ERJ Code Table'!$K" &amp; U$1)), AND($A31&gt;=INDIRECT("'Panasonic ERJ Code Table'!$L" &amp; U$1),$A31&lt;=INDIRECT("'Panasonic ERJ Code Table'!$M" &amp; U$1)) ),U$2&amp;_xlfn.XLOOKUP($A31,E96_raw,E96_code),"N/A")</f>
        <v>N/A</v>
      </c>
    </row>
    <row r="32" spans="1:21" x14ac:dyDescent="0.3">
      <c r="A32" s="16">
        <v>2</v>
      </c>
      <c r="B32" s="16"/>
      <c r="C32" s="5" t="str" cm="1">
        <f t="array" aca="1" ref="C32" ca="1">IF( OR( AND($A32&gt;=INDIRECT("'Panasonic ERJ Code Table'!$K" &amp; C$1),$A32&lt;=INDIRECT("'Panasonic ERJ Code Table'!$L" &amp; C$1)), AND($A32&gt;=INDIRECT("'Panasonic ERJ Code Table'!$M" &amp; C$1),$A32&lt;=INDIRECT("'Panasonic ERJ Code Table'!$N" &amp; C$1)) ),C$2&amp;_xlfn.XLOOKUP($A32,E96_raw,E96_code),"N/A")</f>
        <v>N/A</v>
      </c>
      <c r="F32" s="5" t="str" cm="1">
        <f t="array" aca="1" ref="F32" ca="1">IF( OR( AND($A32&gt;=INDIRECT("'Panasonic ERJ Code Table'!$K" &amp; F$1),$A32&lt;=INDIRECT("'Panasonic ERJ Code Table'!$L" &amp; F$1)), AND($A32&gt;=INDIRECT("'Panasonic ERJ Code Table'!$M" &amp; F$1),$A32&lt;=INDIRECT("'Panasonic ERJ Code Table'!$N" &amp; F$1)) ),F$2&amp;_xlfn.XLOOKUP($A32,E96_raw,E96_code),"N/A")</f>
        <v>N/A</v>
      </c>
      <c r="I32" s="5" t="str" cm="1">
        <f t="array" aca="1" ref="I32" ca="1">IF( OR( AND($A32&gt;=INDIRECT("'Panasonic ERJ Code Table'!$K" &amp; I$1),$A32&lt;=INDIRECT("'Panasonic ERJ Code Table'!$L" &amp; I$1)), AND($A32&gt;=INDIRECT("'Panasonic ERJ Code Table'!$M" &amp; I$1),$A32&lt;=INDIRECT("'Panasonic ERJ Code Table'!$N" &amp; I$1)) ),I$2&amp;_xlfn.XLOOKUP($A32,E96_raw,E96_code),"N/A")</f>
        <v>N/A</v>
      </c>
      <c r="L32" s="5" t="str" cm="1">
        <f t="array" aca="1" ref="L32" ca="1">IF( OR( AND($A32&gt;=INDIRECT("'Panasonic ERJ Code Table'!$K" &amp; L$1),$A32&lt;=INDIRECT("'Panasonic ERJ Code Table'!$L" &amp; L$1)), AND($A32&gt;=INDIRECT("'Panasonic ERJ Code Table'!$M" &amp; L$1),$A32&lt;=INDIRECT("'Panasonic ERJ Code Table'!$N" &amp; L$1)) ),L$2&amp;_xlfn.XLOOKUP($A32,E96_raw,E96_code),"N/A")</f>
        <v>N/A</v>
      </c>
      <c r="O32" s="5" t="str" cm="1">
        <f t="array" aca="1" ref="O32" ca="1">IF( OR( AND($A32&gt;=INDIRECT("'Panasonic ERJ Code Table'!$K" &amp; O$1),$A32&lt;=INDIRECT("'Panasonic ERJ Code Table'!$L" &amp; O$1)), AND($A32&gt;=INDIRECT("'Panasonic ERJ Code Table'!$M" &amp; O$1),$A32&lt;=INDIRECT("'Panasonic ERJ Code Table'!$N" &amp; O$1)) ),O$2&amp;_xlfn.XLOOKUP($A32,E96_raw,E96_code),"N/A")</f>
        <v>N/A</v>
      </c>
      <c r="R32" s="5" t="str" cm="1">
        <f t="array" aca="1" ref="R32" ca="1">IF( OR( AND($A32&gt;=INDIRECT("'Panasonic ERJ Code Table'!$K" &amp; R$1),$A32&lt;=INDIRECT("'Panasonic ERJ Code Table'!$L" &amp; R$1)), AND($A32&gt;=INDIRECT("'Panasonic ERJ Code Table'!$M" &amp; R$1),$A32&lt;=INDIRECT("'Panasonic ERJ Code Table'!$N" &amp; R$1)) ),R$2&amp;_xlfn.XLOOKUP($A32,E96_raw,E96_code),"N/A")</f>
        <v>N/A</v>
      </c>
      <c r="U32" s="5" t="str" cm="1">
        <f t="array" aca="1" ref="U32" ca="1">IF( OR( AND($A32&gt;=INDIRECT("'Panasonic ERJ Code Table'!$J" &amp; U$1),$A32&lt;=INDIRECT("'Panasonic ERJ Code Table'!$K" &amp; U$1)), AND($A32&gt;=INDIRECT("'Panasonic ERJ Code Table'!$L" &amp; U$1),$A32&lt;=INDIRECT("'Panasonic ERJ Code Table'!$M" &amp; U$1)) ),U$2&amp;_xlfn.XLOOKUP($A32,E96_raw,E96_code),"N/A")</f>
        <v>N/A</v>
      </c>
    </row>
    <row r="33" spans="1:21" x14ac:dyDescent="0.3">
      <c r="A33" s="16">
        <v>2.0499999999999998</v>
      </c>
      <c r="B33" s="16"/>
      <c r="C33" s="5" t="str" cm="1">
        <f t="array" aca="1" ref="C33" ca="1">IF( OR( AND($A33&gt;=INDIRECT("'Panasonic ERJ Code Table'!$K" &amp; C$1),$A33&lt;=INDIRECT("'Panasonic ERJ Code Table'!$L" &amp; C$1)), AND($A33&gt;=INDIRECT("'Panasonic ERJ Code Table'!$M" &amp; C$1),$A33&lt;=INDIRECT("'Panasonic ERJ Code Table'!$N" &amp; C$1)) ),C$2&amp;_xlfn.XLOOKUP($A33,E96_raw,E96_code),"N/A")</f>
        <v>N/A</v>
      </c>
      <c r="F33" s="5" t="str" cm="1">
        <f t="array" aca="1" ref="F33" ca="1">IF( OR( AND($A33&gt;=INDIRECT("'Panasonic ERJ Code Table'!$K" &amp; F$1),$A33&lt;=INDIRECT("'Panasonic ERJ Code Table'!$L" &amp; F$1)), AND($A33&gt;=INDIRECT("'Panasonic ERJ Code Table'!$M" &amp; F$1),$A33&lt;=INDIRECT("'Panasonic ERJ Code Table'!$N" &amp; F$1)) ),F$2&amp;_xlfn.XLOOKUP($A33,E96_raw,E96_code),"N/A")</f>
        <v>N/A</v>
      </c>
      <c r="I33" s="5" t="str" cm="1">
        <f t="array" aca="1" ref="I33" ca="1">IF( OR( AND($A33&gt;=INDIRECT("'Panasonic ERJ Code Table'!$K" &amp; I$1),$A33&lt;=INDIRECT("'Panasonic ERJ Code Table'!$L" &amp; I$1)), AND($A33&gt;=INDIRECT("'Panasonic ERJ Code Table'!$M" &amp; I$1),$A33&lt;=INDIRECT("'Panasonic ERJ Code Table'!$N" &amp; I$1)) ),I$2&amp;_xlfn.XLOOKUP($A33,E96_raw,E96_code),"N/A")</f>
        <v>N/A</v>
      </c>
      <c r="L33" s="5" t="str" cm="1">
        <f t="array" aca="1" ref="L33" ca="1">IF( OR( AND($A33&gt;=INDIRECT("'Panasonic ERJ Code Table'!$K" &amp; L$1),$A33&lt;=INDIRECT("'Panasonic ERJ Code Table'!$L" &amp; L$1)), AND($A33&gt;=INDIRECT("'Panasonic ERJ Code Table'!$M" &amp; L$1),$A33&lt;=INDIRECT("'Panasonic ERJ Code Table'!$N" &amp; L$1)) ),L$2&amp;_xlfn.XLOOKUP($A33,E96_raw,E96_code),"N/A")</f>
        <v>N/A</v>
      </c>
      <c r="O33" s="5" t="str" cm="1">
        <f t="array" aca="1" ref="O33" ca="1">IF( OR( AND($A33&gt;=INDIRECT("'Panasonic ERJ Code Table'!$K" &amp; O$1),$A33&lt;=INDIRECT("'Panasonic ERJ Code Table'!$L" &amp; O$1)), AND($A33&gt;=INDIRECT("'Panasonic ERJ Code Table'!$M" &amp; O$1),$A33&lt;=INDIRECT("'Panasonic ERJ Code Table'!$N" &amp; O$1)) ),O$2&amp;_xlfn.XLOOKUP($A33,E96_raw,E96_code),"N/A")</f>
        <v>N/A</v>
      </c>
      <c r="R33" s="5" t="str" cm="1">
        <f t="array" aca="1" ref="R33" ca="1">IF( OR( AND($A33&gt;=INDIRECT("'Panasonic ERJ Code Table'!$K" &amp; R$1),$A33&lt;=INDIRECT("'Panasonic ERJ Code Table'!$L" &amp; R$1)), AND($A33&gt;=INDIRECT("'Panasonic ERJ Code Table'!$M" &amp; R$1),$A33&lt;=INDIRECT("'Panasonic ERJ Code Table'!$N" &amp; R$1)) ),R$2&amp;_xlfn.XLOOKUP($A33,E96_raw,E96_code),"N/A")</f>
        <v>N/A</v>
      </c>
      <c r="U33" s="5" t="str" cm="1">
        <f t="array" aca="1" ref="U33" ca="1">IF( OR( AND($A33&gt;=INDIRECT("'Panasonic ERJ Code Table'!$J" &amp; U$1),$A33&lt;=INDIRECT("'Panasonic ERJ Code Table'!$K" &amp; U$1)), AND($A33&gt;=INDIRECT("'Panasonic ERJ Code Table'!$L" &amp; U$1),$A33&lt;=INDIRECT("'Panasonic ERJ Code Table'!$M" &amp; U$1)) ),U$2&amp;_xlfn.XLOOKUP($A33,E96_raw,E96_code),"N/A")</f>
        <v>N/A</v>
      </c>
    </row>
    <row r="34" spans="1:21" x14ac:dyDescent="0.3">
      <c r="A34" s="16">
        <v>2.1</v>
      </c>
      <c r="B34" s="16"/>
      <c r="C34" s="5" t="str" cm="1">
        <f t="array" aca="1" ref="C34" ca="1">IF( OR( AND($A34&gt;=INDIRECT("'Panasonic ERJ Code Table'!$K" &amp; C$1),$A34&lt;=INDIRECT("'Panasonic ERJ Code Table'!$L" &amp; C$1)), AND($A34&gt;=INDIRECT("'Panasonic ERJ Code Table'!$M" &amp; C$1),$A34&lt;=INDIRECT("'Panasonic ERJ Code Table'!$N" &amp; C$1)) ),C$2&amp;_xlfn.XLOOKUP($A34,E96_raw,E96_code),"N/A")</f>
        <v>N/A</v>
      </c>
      <c r="F34" s="5" t="str" cm="1">
        <f t="array" aca="1" ref="F34" ca="1">IF( OR( AND($A34&gt;=INDIRECT("'Panasonic ERJ Code Table'!$K" &amp; F$1),$A34&lt;=INDIRECT("'Panasonic ERJ Code Table'!$L" &amp; F$1)), AND($A34&gt;=INDIRECT("'Panasonic ERJ Code Table'!$M" &amp; F$1),$A34&lt;=INDIRECT("'Panasonic ERJ Code Table'!$N" &amp; F$1)) ),F$2&amp;_xlfn.XLOOKUP($A34,E96_raw,E96_code),"N/A")</f>
        <v>N/A</v>
      </c>
      <c r="I34" s="5" t="str" cm="1">
        <f t="array" aca="1" ref="I34" ca="1">IF( OR( AND($A34&gt;=INDIRECT("'Panasonic ERJ Code Table'!$K" &amp; I$1),$A34&lt;=INDIRECT("'Panasonic ERJ Code Table'!$L" &amp; I$1)), AND($A34&gt;=INDIRECT("'Panasonic ERJ Code Table'!$M" &amp; I$1),$A34&lt;=INDIRECT("'Panasonic ERJ Code Table'!$N" &amp; I$1)) ),I$2&amp;_xlfn.XLOOKUP($A34,E96_raw,E96_code),"N/A")</f>
        <v>N/A</v>
      </c>
      <c r="L34" s="5" t="str" cm="1">
        <f t="array" aca="1" ref="L34" ca="1">IF( OR( AND($A34&gt;=INDIRECT("'Panasonic ERJ Code Table'!$K" &amp; L$1),$A34&lt;=INDIRECT("'Panasonic ERJ Code Table'!$L" &amp; L$1)), AND($A34&gt;=INDIRECT("'Panasonic ERJ Code Table'!$M" &amp; L$1),$A34&lt;=INDIRECT("'Panasonic ERJ Code Table'!$N" &amp; L$1)) ),L$2&amp;_xlfn.XLOOKUP($A34,E96_raw,E96_code),"N/A")</f>
        <v>N/A</v>
      </c>
      <c r="O34" s="5" t="str" cm="1">
        <f t="array" aca="1" ref="O34" ca="1">IF( OR( AND($A34&gt;=INDIRECT("'Panasonic ERJ Code Table'!$K" &amp; O$1),$A34&lt;=INDIRECT("'Panasonic ERJ Code Table'!$L" &amp; O$1)), AND($A34&gt;=INDIRECT("'Panasonic ERJ Code Table'!$M" &amp; O$1),$A34&lt;=INDIRECT("'Panasonic ERJ Code Table'!$N" &amp; O$1)) ),O$2&amp;_xlfn.XLOOKUP($A34,E96_raw,E96_code),"N/A")</f>
        <v>N/A</v>
      </c>
      <c r="R34" s="5" t="str" cm="1">
        <f t="array" aca="1" ref="R34" ca="1">IF( OR( AND($A34&gt;=INDIRECT("'Panasonic ERJ Code Table'!$K" &amp; R$1),$A34&lt;=INDIRECT("'Panasonic ERJ Code Table'!$L" &amp; R$1)), AND($A34&gt;=INDIRECT("'Panasonic ERJ Code Table'!$M" &amp; R$1),$A34&lt;=INDIRECT("'Panasonic ERJ Code Table'!$N" &amp; R$1)) ),R$2&amp;_xlfn.XLOOKUP($A34,E96_raw,E96_code),"N/A")</f>
        <v>N/A</v>
      </c>
      <c r="U34" s="5" t="str" cm="1">
        <f t="array" aca="1" ref="U34" ca="1">IF( OR( AND($A34&gt;=INDIRECT("'Panasonic ERJ Code Table'!$J" &amp; U$1),$A34&lt;=INDIRECT("'Panasonic ERJ Code Table'!$K" &amp; U$1)), AND($A34&gt;=INDIRECT("'Panasonic ERJ Code Table'!$L" &amp; U$1),$A34&lt;=INDIRECT("'Panasonic ERJ Code Table'!$M" &amp; U$1)) ),U$2&amp;_xlfn.XLOOKUP($A34,E96_raw,E96_code),"N/A")</f>
        <v>N/A</v>
      </c>
    </row>
    <row r="35" spans="1:21" x14ac:dyDescent="0.3">
      <c r="A35" s="16">
        <v>2.15</v>
      </c>
      <c r="B35" s="16"/>
      <c r="C35" s="5" t="str" cm="1">
        <f t="array" aca="1" ref="C35" ca="1">IF( OR( AND($A35&gt;=INDIRECT("'Panasonic ERJ Code Table'!$K" &amp; C$1),$A35&lt;=INDIRECT("'Panasonic ERJ Code Table'!$L" &amp; C$1)), AND($A35&gt;=INDIRECT("'Panasonic ERJ Code Table'!$M" &amp; C$1),$A35&lt;=INDIRECT("'Panasonic ERJ Code Table'!$N" &amp; C$1)) ),C$2&amp;_xlfn.XLOOKUP($A35,E96_raw,E96_code),"N/A")</f>
        <v>N/A</v>
      </c>
      <c r="F35" s="5" t="str" cm="1">
        <f t="array" aca="1" ref="F35" ca="1">IF( OR( AND($A35&gt;=INDIRECT("'Panasonic ERJ Code Table'!$K" &amp; F$1),$A35&lt;=INDIRECT("'Panasonic ERJ Code Table'!$L" &amp; F$1)), AND($A35&gt;=INDIRECT("'Panasonic ERJ Code Table'!$M" &amp; F$1),$A35&lt;=INDIRECT("'Panasonic ERJ Code Table'!$N" &amp; F$1)) ),F$2&amp;_xlfn.XLOOKUP($A35,E96_raw,E96_code),"N/A")</f>
        <v>N/A</v>
      </c>
      <c r="I35" s="5" t="str" cm="1">
        <f t="array" aca="1" ref="I35" ca="1">IF( OR( AND($A35&gt;=INDIRECT("'Panasonic ERJ Code Table'!$K" &amp; I$1),$A35&lt;=INDIRECT("'Panasonic ERJ Code Table'!$L" &amp; I$1)), AND($A35&gt;=INDIRECT("'Panasonic ERJ Code Table'!$M" &amp; I$1),$A35&lt;=INDIRECT("'Panasonic ERJ Code Table'!$N" &amp; I$1)) ),I$2&amp;_xlfn.XLOOKUP($A35,E96_raw,E96_code),"N/A")</f>
        <v>N/A</v>
      </c>
      <c r="L35" s="5" t="str" cm="1">
        <f t="array" aca="1" ref="L35" ca="1">IF( OR( AND($A35&gt;=INDIRECT("'Panasonic ERJ Code Table'!$K" &amp; L$1),$A35&lt;=INDIRECT("'Panasonic ERJ Code Table'!$L" &amp; L$1)), AND($A35&gt;=INDIRECT("'Panasonic ERJ Code Table'!$M" &amp; L$1),$A35&lt;=INDIRECT("'Panasonic ERJ Code Table'!$N" &amp; L$1)) ),L$2&amp;_xlfn.XLOOKUP($A35,E96_raw,E96_code),"N/A")</f>
        <v>N/A</v>
      </c>
      <c r="O35" s="5" t="str" cm="1">
        <f t="array" aca="1" ref="O35" ca="1">IF( OR( AND($A35&gt;=INDIRECT("'Panasonic ERJ Code Table'!$K" &amp; O$1),$A35&lt;=INDIRECT("'Panasonic ERJ Code Table'!$L" &amp; O$1)), AND($A35&gt;=INDIRECT("'Panasonic ERJ Code Table'!$M" &amp; O$1),$A35&lt;=INDIRECT("'Panasonic ERJ Code Table'!$N" &amp; O$1)) ),O$2&amp;_xlfn.XLOOKUP($A35,E96_raw,E96_code),"N/A")</f>
        <v>N/A</v>
      </c>
      <c r="R35" s="5" t="str" cm="1">
        <f t="array" aca="1" ref="R35" ca="1">IF( OR( AND($A35&gt;=INDIRECT("'Panasonic ERJ Code Table'!$K" &amp; R$1),$A35&lt;=INDIRECT("'Panasonic ERJ Code Table'!$L" &amp; R$1)), AND($A35&gt;=INDIRECT("'Panasonic ERJ Code Table'!$M" &amp; R$1),$A35&lt;=INDIRECT("'Panasonic ERJ Code Table'!$N" &amp; R$1)) ),R$2&amp;_xlfn.XLOOKUP($A35,E96_raw,E96_code),"N/A")</f>
        <v>N/A</v>
      </c>
      <c r="U35" s="5" t="str" cm="1">
        <f t="array" aca="1" ref="U35" ca="1">IF( OR( AND($A35&gt;=INDIRECT("'Panasonic ERJ Code Table'!$J" &amp; U$1),$A35&lt;=INDIRECT("'Panasonic ERJ Code Table'!$K" &amp; U$1)), AND($A35&gt;=INDIRECT("'Panasonic ERJ Code Table'!$L" &amp; U$1),$A35&lt;=INDIRECT("'Panasonic ERJ Code Table'!$M" &amp; U$1)) ),U$2&amp;_xlfn.XLOOKUP($A35,E96_raw,E96_code),"N/A")</f>
        <v>N/A</v>
      </c>
    </row>
    <row r="36" spans="1:21" x14ac:dyDescent="0.3">
      <c r="A36" s="16">
        <v>2.21</v>
      </c>
      <c r="B36" s="16"/>
      <c r="C36" s="5" t="str" cm="1">
        <f t="array" aca="1" ref="C36" ca="1">IF( OR( AND($A36&gt;=INDIRECT("'Panasonic ERJ Code Table'!$K" &amp; C$1),$A36&lt;=INDIRECT("'Panasonic ERJ Code Table'!$L" &amp; C$1)), AND($A36&gt;=INDIRECT("'Panasonic ERJ Code Table'!$M" &amp; C$1),$A36&lt;=INDIRECT("'Panasonic ERJ Code Table'!$N" &amp; C$1)) ),C$2&amp;_xlfn.XLOOKUP($A36,E96_raw,E96_code),"N/A")</f>
        <v>N/A</v>
      </c>
      <c r="F36" s="5" t="str" cm="1">
        <f t="array" aca="1" ref="F36" ca="1">IF( OR( AND($A36&gt;=INDIRECT("'Panasonic ERJ Code Table'!$K" &amp; F$1),$A36&lt;=INDIRECT("'Panasonic ERJ Code Table'!$L" &amp; F$1)), AND($A36&gt;=INDIRECT("'Panasonic ERJ Code Table'!$M" &amp; F$1),$A36&lt;=INDIRECT("'Panasonic ERJ Code Table'!$N" &amp; F$1)) ),F$2&amp;_xlfn.XLOOKUP($A36,E96_raw,E96_code),"N/A")</f>
        <v>N/A</v>
      </c>
      <c r="I36" s="5" t="str" cm="1">
        <f t="array" aca="1" ref="I36" ca="1">IF( OR( AND($A36&gt;=INDIRECT("'Panasonic ERJ Code Table'!$K" &amp; I$1),$A36&lt;=INDIRECT("'Panasonic ERJ Code Table'!$L" &amp; I$1)), AND($A36&gt;=INDIRECT("'Panasonic ERJ Code Table'!$M" &amp; I$1),$A36&lt;=INDIRECT("'Panasonic ERJ Code Table'!$N" &amp; I$1)) ),I$2&amp;_xlfn.XLOOKUP($A36,E96_raw,E96_code),"N/A")</f>
        <v>N/A</v>
      </c>
      <c r="L36" s="5" t="str" cm="1">
        <f t="array" aca="1" ref="L36" ca="1">IF( OR( AND($A36&gt;=INDIRECT("'Panasonic ERJ Code Table'!$K" &amp; L$1),$A36&lt;=INDIRECT("'Panasonic ERJ Code Table'!$L" &amp; L$1)), AND($A36&gt;=INDIRECT("'Panasonic ERJ Code Table'!$M" &amp; L$1),$A36&lt;=INDIRECT("'Panasonic ERJ Code Table'!$N" &amp; L$1)) ),L$2&amp;_xlfn.XLOOKUP($A36,E96_raw,E96_code),"N/A")</f>
        <v>N/A</v>
      </c>
      <c r="O36" s="5" t="str" cm="1">
        <f t="array" aca="1" ref="O36" ca="1">IF( OR( AND($A36&gt;=INDIRECT("'Panasonic ERJ Code Table'!$K" &amp; O$1),$A36&lt;=INDIRECT("'Panasonic ERJ Code Table'!$L" &amp; O$1)), AND($A36&gt;=INDIRECT("'Panasonic ERJ Code Table'!$M" &amp; O$1),$A36&lt;=INDIRECT("'Panasonic ERJ Code Table'!$N" &amp; O$1)) ),O$2&amp;_xlfn.XLOOKUP($A36,E96_raw,E96_code),"N/A")</f>
        <v>N/A</v>
      </c>
      <c r="R36" s="5" t="str" cm="1">
        <f t="array" aca="1" ref="R36" ca="1">IF( OR( AND($A36&gt;=INDIRECT("'Panasonic ERJ Code Table'!$K" &amp; R$1),$A36&lt;=INDIRECT("'Panasonic ERJ Code Table'!$L" &amp; R$1)), AND($A36&gt;=INDIRECT("'Panasonic ERJ Code Table'!$M" &amp; R$1),$A36&lt;=INDIRECT("'Panasonic ERJ Code Table'!$N" &amp; R$1)) ),R$2&amp;_xlfn.XLOOKUP($A36,E96_raw,E96_code),"N/A")</f>
        <v>N/A</v>
      </c>
      <c r="U36" s="5" t="str" cm="1">
        <f t="array" aca="1" ref="U36" ca="1">IF( OR( AND($A36&gt;=INDIRECT("'Panasonic ERJ Code Table'!$J" &amp; U$1),$A36&lt;=INDIRECT("'Panasonic ERJ Code Table'!$K" &amp; U$1)), AND($A36&gt;=INDIRECT("'Panasonic ERJ Code Table'!$L" &amp; U$1),$A36&lt;=INDIRECT("'Panasonic ERJ Code Table'!$M" &amp; U$1)) ),U$2&amp;_xlfn.XLOOKUP($A36,E96_raw,E96_code),"N/A")</f>
        <v>N/A</v>
      </c>
    </row>
    <row r="37" spans="1:21" x14ac:dyDescent="0.3">
      <c r="A37" s="16">
        <v>2.2599999999999998</v>
      </c>
      <c r="B37" s="16"/>
      <c r="C37" s="5" t="str" cm="1">
        <f t="array" aca="1" ref="C37" ca="1">IF( OR( AND($A37&gt;=INDIRECT("'Panasonic ERJ Code Table'!$K" &amp; C$1),$A37&lt;=INDIRECT("'Panasonic ERJ Code Table'!$L" &amp; C$1)), AND($A37&gt;=INDIRECT("'Panasonic ERJ Code Table'!$M" &amp; C$1),$A37&lt;=INDIRECT("'Panasonic ERJ Code Table'!$N" &amp; C$1)) ),C$2&amp;_xlfn.XLOOKUP($A37,E96_raw,E96_code),"N/A")</f>
        <v>N/A</v>
      </c>
      <c r="F37" s="5" t="str" cm="1">
        <f t="array" aca="1" ref="F37" ca="1">IF( OR( AND($A37&gt;=INDIRECT("'Panasonic ERJ Code Table'!$K" &amp; F$1),$A37&lt;=INDIRECT("'Panasonic ERJ Code Table'!$L" &amp; F$1)), AND($A37&gt;=INDIRECT("'Panasonic ERJ Code Table'!$M" &amp; F$1),$A37&lt;=INDIRECT("'Panasonic ERJ Code Table'!$N" &amp; F$1)) ),F$2&amp;_xlfn.XLOOKUP($A37,E96_raw,E96_code),"N/A")</f>
        <v>N/A</v>
      </c>
      <c r="I37" s="5" t="str" cm="1">
        <f t="array" aca="1" ref="I37" ca="1">IF( OR( AND($A37&gt;=INDIRECT("'Panasonic ERJ Code Table'!$K" &amp; I$1),$A37&lt;=INDIRECT("'Panasonic ERJ Code Table'!$L" &amp; I$1)), AND($A37&gt;=INDIRECT("'Panasonic ERJ Code Table'!$M" &amp; I$1),$A37&lt;=INDIRECT("'Panasonic ERJ Code Table'!$N" &amp; I$1)) ),I$2&amp;_xlfn.XLOOKUP($A37,E96_raw,E96_code),"N/A")</f>
        <v>N/A</v>
      </c>
      <c r="L37" s="5" t="str" cm="1">
        <f t="array" aca="1" ref="L37" ca="1">IF( OR( AND($A37&gt;=INDIRECT("'Panasonic ERJ Code Table'!$K" &amp; L$1),$A37&lt;=INDIRECT("'Panasonic ERJ Code Table'!$L" &amp; L$1)), AND($A37&gt;=INDIRECT("'Panasonic ERJ Code Table'!$M" &amp; L$1),$A37&lt;=INDIRECT("'Panasonic ERJ Code Table'!$N" &amp; L$1)) ),L$2&amp;_xlfn.XLOOKUP($A37,E96_raw,E96_code),"N/A")</f>
        <v>N/A</v>
      </c>
      <c r="O37" s="5" t="str" cm="1">
        <f t="array" aca="1" ref="O37" ca="1">IF( OR( AND($A37&gt;=INDIRECT("'Panasonic ERJ Code Table'!$K" &amp; O$1),$A37&lt;=INDIRECT("'Panasonic ERJ Code Table'!$L" &amp; O$1)), AND($A37&gt;=INDIRECT("'Panasonic ERJ Code Table'!$M" &amp; O$1),$A37&lt;=INDIRECT("'Panasonic ERJ Code Table'!$N" &amp; O$1)) ),O$2&amp;_xlfn.XLOOKUP($A37,E96_raw,E96_code),"N/A")</f>
        <v>N/A</v>
      </c>
      <c r="R37" s="5" t="str" cm="1">
        <f t="array" aca="1" ref="R37" ca="1">IF( OR( AND($A37&gt;=INDIRECT("'Panasonic ERJ Code Table'!$K" &amp; R$1),$A37&lt;=INDIRECT("'Panasonic ERJ Code Table'!$L" &amp; R$1)), AND($A37&gt;=INDIRECT("'Panasonic ERJ Code Table'!$M" &amp; R$1),$A37&lt;=INDIRECT("'Panasonic ERJ Code Table'!$N" &amp; R$1)) ),R$2&amp;_xlfn.XLOOKUP($A37,E96_raw,E96_code),"N/A")</f>
        <v>N/A</v>
      </c>
      <c r="U37" s="5" t="str" cm="1">
        <f t="array" aca="1" ref="U37" ca="1">IF( OR( AND($A37&gt;=INDIRECT("'Panasonic ERJ Code Table'!$J" &amp; U$1),$A37&lt;=INDIRECT("'Panasonic ERJ Code Table'!$K" &amp; U$1)), AND($A37&gt;=INDIRECT("'Panasonic ERJ Code Table'!$L" &amp; U$1),$A37&lt;=INDIRECT("'Panasonic ERJ Code Table'!$M" &amp; U$1)) ),U$2&amp;_xlfn.XLOOKUP($A37,E96_raw,E96_code),"N/A")</f>
        <v>N/A</v>
      </c>
    </row>
    <row r="38" spans="1:21" x14ac:dyDescent="0.3">
      <c r="A38" s="16">
        <v>2.3199999999999998</v>
      </c>
      <c r="B38" s="16"/>
      <c r="C38" s="5" t="str" cm="1">
        <f t="array" aca="1" ref="C38" ca="1">IF( OR( AND($A38&gt;=INDIRECT("'Panasonic ERJ Code Table'!$K" &amp; C$1),$A38&lt;=INDIRECT("'Panasonic ERJ Code Table'!$L" &amp; C$1)), AND($A38&gt;=INDIRECT("'Panasonic ERJ Code Table'!$M" &amp; C$1),$A38&lt;=INDIRECT("'Panasonic ERJ Code Table'!$N" &amp; C$1)) ),C$2&amp;_xlfn.XLOOKUP($A38,E96_raw,E96_code),"N/A")</f>
        <v>N/A</v>
      </c>
      <c r="F38" s="5" t="str" cm="1">
        <f t="array" aca="1" ref="F38" ca="1">IF( OR( AND($A38&gt;=INDIRECT("'Panasonic ERJ Code Table'!$K" &amp; F$1),$A38&lt;=INDIRECT("'Panasonic ERJ Code Table'!$L" &amp; F$1)), AND($A38&gt;=INDIRECT("'Panasonic ERJ Code Table'!$M" &amp; F$1),$A38&lt;=INDIRECT("'Panasonic ERJ Code Table'!$N" &amp; F$1)) ),F$2&amp;_xlfn.XLOOKUP($A38,E96_raw,E96_code),"N/A")</f>
        <v>N/A</v>
      </c>
      <c r="I38" s="5" t="str" cm="1">
        <f t="array" aca="1" ref="I38" ca="1">IF( OR( AND($A38&gt;=INDIRECT("'Panasonic ERJ Code Table'!$K" &amp; I$1),$A38&lt;=INDIRECT("'Panasonic ERJ Code Table'!$L" &amp; I$1)), AND($A38&gt;=INDIRECT("'Panasonic ERJ Code Table'!$M" &amp; I$1),$A38&lt;=INDIRECT("'Panasonic ERJ Code Table'!$N" &amp; I$1)) ),I$2&amp;_xlfn.XLOOKUP($A38,E96_raw,E96_code),"N/A")</f>
        <v>N/A</v>
      </c>
      <c r="L38" s="5" t="str" cm="1">
        <f t="array" aca="1" ref="L38" ca="1">IF( OR( AND($A38&gt;=INDIRECT("'Panasonic ERJ Code Table'!$K" &amp; L$1),$A38&lt;=INDIRECT("'Panasonic ERJ Code Table'!$L" &amp; L$1)), AND($A38&gt;=INDIRECT("'Panasonic ERJ Code Table'!$M" &amp; L$1),$A38&lt;=INDIRECT("'Panasonic ERJ Code Table'!$N" &amp; L$1)) ),L$2&amp;_xlfn.XLOOKUP($A38,E96_raw,E96_code),"N/A")</f>
        <v>N/A</v>
      </c>
      <c r="O38" s="5" t="str" cm="1">
        <f t="array" aca="1" ref="O38" ca="1">IF( OR( AND($A38&gt;=INDIRECT("'Panasonic ERJ Code Table'!$K" &amp; O$1),$A38&lt;=INDIRECT("'Panasonic ERJ Code Table'!$L" &amp; O$1)), AND($A38&gt;=INDIRECT("'Panasonic ERJ Code Table'!$M" &amp; O$1),$A38&lt;=INDIRECT("'Panasonic ERJ Code Table'!$N" &amp; O$1)) ),O$2&amp;_xlfn.XLOOKUP($A38,E96_raw,E96_code),"N/A")</f>
        <v>N/A</v>
      </c>
      <c r="R38" s="5" t="str" cm="1">
        <f t="array" aca="1" ref="R38" ca="1">IF( OR( AND($A38&gt;=INDIRECT("'Panasonic ERJ Code Table'!$K" &amp; R$1),$A38&lt;=INDIRECT("'Panasonic ERJ Code Table'!$L" &amp; R$1)), AND($A38&gt;=INDIRECT("'Panasonic ERJ Code Table'!$M" &amp; R$1),$A38&lt;=INDIRECT("'Panasonic ERJ Code Table'!$N" &amp; R$1)) ),R$2&amp;_xlfn.XLOOKUP($A38,E96_raw,E96_code),"N/A")</f>
        <v>N/A</v>
      </c>
      <c r="U38" s="5" t="str" cm="1">
        <f t="array" aca="1" ref="U38" ca="1">IF( OR( AND($A38&gt;=INDIRECT("'Panasonic ERJ Code Table'!$J" &amp; U$1),$A38&lt;=INDIRECT("'Panasonic ERJ Code Table'!$K" &amp; U$1)), AND($A38&gt;=INDIRECT("'Panasonic ERJ Code Table'!$L" &amp; U$1),$A38&lt;=INDIRECT("'Panasonic ERJ Code Table'!$M" &amp; U$1)) ),U$2&amp;_xlfn.XLOOKUP($A38,E96_raw,E96_code),"N/A")</f>
        <v>N/A</v>
      </c>
    </row>
    <row r="39" spans="1:21" x14ac:dyDescent="0.3">
      <c r="A39" s="16">
        <v>2.37</v>
      </c>
      <c r="B39" s="16"/>
      <c r="C39" s="5" t="str" cm="1">
        <f t="array" aca="1" ref="C39" ca="1">IF( OR( AND($A39&gt;=INDIRECT("'Panasonic ERJ Code Table'!$K" &amp; C$1),$A39&lt;=INDIRECT("'Panasonic ERJ Code Table'!$L" &amp; C$1)), AND($A39&gt;=INDIRECT("'Panasonic ERJ Code Table'!$M" &amp; C$1),$A39&lt;=INDIRECT("'Panasonic ERJ Code Table'!$N" &amp; C$1)) ),C$2&amp;_xlfn.XLOOKUP($A39,E96_raw,E96_code),"N/A")</f>
        <v>N/A</v>
      </c>
      <c r="F39" s="5" t="str" cm="1">
        <f t="array" aca="1" ref="F39" ca="1">IF( OR( AND($A39&gt;=INDIRECT("'Panasonic ERJ Code Table'!$K" &amp; F$1),$A39&lt;=INDIRECT("'Panasonic ERJ Code Table'!$L" &amp; F$1)), AND($A39&gt;=INDIRECT("'Panasonic ERJ Code Table'!$M" &amp; F$1),$A39&lt;=INDIRECT("'Panasonic ERJ Code Table'!$N" &amp; F$1)) ),F$2&amp;_xlfn.XLOOKUP($A39,E96_raw,E96_code),"N/A")</f>
        <v>N/A</v>
      </c>
      <c r="I39" s="5" t="str" cm="1">
        <f t="array" aca="1" ref="I39" ca="1">IF( OR( AND($A39&gt;=INDIRECT("'Panasonic ERJ Code Table'!$K" &amp; I$1),$A39&lt;=INDIRECT("'Panasonic ERJ Code Table'!$L" &amp; I$1)), AND($A39&gt;=INDIRECT("'Panasonic ERJ Code Table'!$M" &amp; I$1),$A39&lt;=INDIRECT("'Panasonic ERJ Code Table'!$N" &amp; I$1)) ),I$2&amp;_xlfn.XLOOKUP($A39,E96_raw,E96_code),"N/A")</f>
        <v>N/A</v>
      </c>
      <c r="L39" s="5" t="str" cm="1">
        <f t="array" aca="1" ref="L39" ca="1">IF( OR( AND($A39&gt;=INDIRECT("'Panasonic ERJ Code Table'!$K" &amp; L$1),$A39&lt;=INDIRECT("'Panasonic ERJ Code Table'!$L" &amp; L$1)), AND($A39&gt;=INDIRECT("'Panasonic ERJ Code Table'!$M" &amp; L$1),$A39&lt;=INDIRECT("'Panasonic ERJ Code Table'!$N" &amp; L$1)) ),L$2&amp;_xlfn.XLOOKUP($A39,E96_raw,E96_code),"N/A")</f>
        <v>N/A</v>
      </c>
      <c r="O39" s="5" t="str" cm="1">
        <f t="array" aca="1" ref="O39" ca="1">IF( OR( AND($A39&gt;=INDIRECT("'Panasonic ERJ Code Table'!$K" &amp; O$1),$A39&lt;=INDIRECT("'Panasonic ERJ Code Table'!$L" &amp; O$1)), AND($A39&gt;=INDIRECT("'Panasonic ERJ Code Table'!$M" &amp; O$1),$A39&lt;=INDIRECT("'Panasonic ERJ Code Table'!$N" &amp; O$1)) ),O$2&amp;_xlfn.XLOOKUP($A39,E96_raw,E96_code),"N/A")</f>
        <v>N/A</v>
      </c>
      <c r="R39" s="5" t="str" cm="1">
        <f t="array" aca="1" ref="R39" ca="1">IF( OR( AND($A39&gt;=INDIRECT("'Panasonic ERJ Code Table'!$K" &amp; R$1),$A39&lt;=INDIRECT("'Panasonic ERJ Code Table'!$L" &amp; R$1)), AND($A39&gt;=INDIRECT("'Panasonic ERJ Code Table'!$M" &amp; R$1),$A39&lt;=INDIRECT("'Panasonic ERJ Code Table'!$N" &amp; R$1)) ),R$2&amp;_xlfn.XLOOKUP($A39,E96_raw,E96_code),"N/A")</f>
        <v>N/A</v>
      </c>
      <c r="U39" s="5" t="str" cm="1">
        <f t="array" aca="1" ref="U39" ca="1">IF( OR( AND($A39&gt;=INDIRECT("'Panasonic ERJ Code Table'!$J" &amp; U$1),$A39&lt;=INDIRECT("'Panasonic ERJ Code Table'!$K" &amp; U$1)), AND($A39&gt;=INDIRECT("'Panasonic ERJ Code Table'!$L" &amp; U$1),$A39&lt;=INDIRECT("'Panasonic ERJ Code Table'!$M" &amp; U$1)) ),U$2&amp;_xlfn.XLOOKUP($A39,E96_raw,E96_code),"N/A")</f>
        <v>N/A</v>
      </c>
    </row>
    <row r="40" spans="1:21" x14ac:dyDescent="0.3">
      <c r="A40" s="16">
        <v>2.4300000000000002</v>
      </c>
      <c r="B40" s="16"/>
      <c r="C40" s="5" t="str" cm="1">
        <f t="array" aca="1" ref="C40" ca="1">IF( OR( AND($A40&gt;=INDIRECT("'Panasonic ERJ Code Table'!$K" &amp; C$1),$A40&lt;=INDIRECT("'Panasonic ERJ Code Table'!$L" &amp; C$1)), AND($A40&gt;=INDIRECT("'Panasonic ERJ Code Table'!$M" &amp; C$1),$A40&lt;=INDIRECT("'Panasonic ERJ Code Table'!$N" &amp; C$1)) ),C$2&amp;_xlfn.XLOOKUP($A40,E96_raw,E96_code),"N/A")</f>
        <v>N/A</v>
      </c>
      <c r="F40" s="5" t="str" cm="1">
        <f t="array" aca="1" ref="F40" ca="1">IF( OR( AND($A40&gt;=INDIRECT("'Panasonic ERJ Code Table'!$K" &amp; F$1),$A40&lt;=INDIRECT("'Panasonic ERJ Code Table'!$L" &amp; F$1)), AND($A40&gt;=INDIRECT("'Panasonic ERJ Code Table'!$M" &amp; F$1),$A40&lt;=INDIRECT("'Panasonic ERJ Code Table'!$N" &amp; F$1)) ),F$2&amp;_xlfn.XLOOKUP($A40,E96_raw,E96_code),"N/A")</f>
        <v>N/A</v>
      </c>
      <c r="I40" s="5" t="str" cm="1">
        <f t="array" aca="1" ref="I40" ca="1">IF( OR( AND($A40&gt;=INDIRECT("'Panasonic ERJ Code Table'!$K" &amp; I$1),$A40&lt;=INDIRECT("'Panasonic ERJ Code Table'!$L" &amp; I$1)), AND($A40&gt;=INDIRECT("'Panasonic ERJ Code Table'!$M" &amp; I$1),$A40&lt;=INDIRECT("'Panasonic ERJ Code Table'!$N" &amp; I$1)) ),I$2&amp;_xlfn.XLOOKUP($A40,E96_raw,E96_code),"N/A")</f>
        <v>N/A</v>
      </c>
      <c r="L40" s="5" t="str" cm="1">
        <f t="array" aca="1" ref="L40" ca="1">IF( OR( AND($A40&gt;=INDIRECT("'Panasonic ERJ Code Table'!$K" &amp; L$1),$A40&lt;=INDIRECT("'Panasonic ERJ Code Table'!$L" &amp; L$1)), AND($A40&gt;=INDIRECT("'Panasonic ERJ Code Table'!$M" &amp; L$1),$A40&lt;=INDIRECT("'Panasonic ERJ Code Table'!$N" &amp; L$1)) ),L$2&amp;_xlfn.XLOOKUP($A40,E96_raw,E96_code),"N/A")</f>
        <v>N/A</v>
      </c>
      <c r="O40" s="5" t="str" cm="1">
        <f t="array" aca="1" ref="O40" ca="1">IF( OR( AND($A40&gt;=INDIRECT("'Panasonic ERJ Code Table'!$K" &amp; O$1),$A40&lt;=INDIRECT("'Panasonic ERJ Code Table'!$L" &amp; O$1)), AND($A40&gt;=INDIRECT("'Panasonic ERJ Code Table'!$M" &amp; O$1),$A40&lt;=INDIRECT("'Panasonic ERJ Code Table'!$N" &amp; O$1)) ),O$2&amp;_xlfn.XLOOKUP($A40,E96_raw,E96_code),"N/A")</f>
        <v>N/A</v>
      </c>
      <c r="R40" s="5" t="str" cm="1">
        <f t="array" aca="1" ref="R40" ca="1">IF( OR( AND($A40&gt;=INDIRECT("'Panasonic ERJ Code Table'!$K" &amp; R$1),$A40&lt;=INDIRECT("'Panasonic ERJ Code Table'!$L" &amp; R$1)), AND($A40&gt;=INDIRECT("'Panasonic ERJ Code Table'!$M" &amp; R$1),$A40&lt;=INDIRECT("'Panasonic ERJ Code Table'!$N" &amp; R$1)) ),R$2&amp;_xlfn.XLOOKUP($A40,E96_raw,E96_code),"N/A")</f>
        <v>N/A</v>
      </c>
      <c r="U40" s="5" t="str" cm="1">
        <f t="array" aca="1" ref="U40" ca="1">IF( OR( AND($A40&gt;=INDIRECT("'Panasonic ERJ Code Table'!$J" &amp; U$1),$A40&lt;=INDIRECT("'Panasonic ERJ Code Table'!$K" &amp; U$1)), AND($A40&gt;=INDIRECT("'Panasonic ERJ Code Table'!$L" &amp; U$1),$A40&lt;=INDIRECT("'Panasonic ERJ Code Table'!$M" &amp; U$1)) ),U$2&amp;_xlfn.XLOOKUP($A40,E96_raw,E96_code),"N/A")</f>
        <v>N/A</v>
      </c>
    </row>
    <row r="41" spans="1:21" x14ac:dyDescent="0.3">
      <c r="A41" s="16">
        <v>2.4900000000000002</v>
      </c>
      <c r="B41" s="16"/>
      <c r="C41" s="5" t="str" cm="1">
        <f t="array" aca="1" ref="C41" ca="1">IF( OR( AND($A41&gt;=INDIRECT("'Panasonic ERJ Code Table'!$K" &amp; C$1),$A41&lt;=INDIRECT("'Panasonic ERJ Code Table'!$L" &amp; C$1)), AND($A41&gt;=INDIRECT("'Panasonic ERJ Code Table'!$M" &amp; C$1),$A41&lt;=INDIRECT("'Panasonic ERJ Code Table'!$N" &amp; C$1)) ),C$2&amp;_xlfn.XLOOKUP($A41,E96_raw,E96_code),"N/A")</f>
        <v>N/A</v>
      </c>
      <c r="F41" s="5" t="str" cm="1">
        <f t="array" aca="1" ref="F41" ca="1">IF( OR( AND($A41&gt;=INDIRECT("'Panasonic ERJ Code Table'!$K" &amp; F$1),$A41&lt;=INDIRECT("'Panasonic ERJ Code Table'!$L" &amp; F$1)), AND($A41&gt;=INDIRECT("'Panasonic ERJ Code Table'!$M" &amp; F$1),$A41&lt;=INDIRECT("'Panasonic ERJ Code Table'!$N" &amp; F$1)) ),F$2&amp;_xlfn.XLOOKUP($A41,E96_raw,E96_code),"N/A")</f>
        <v>N/A</v>
      </c>
      <c r="I41" s="5" t="str" cm="1">
        <f t="array" aca="1" ref="I41" ca="1">IF( OR( AND($A41&gt;=INDIRECT("'Panasonic ERJ Code Table'!$K" &amp; I$1),$A41&lt;=INDIRECT("'Panasonic ERJ Code Table'!$L" &amp; I$1)), AND($A41&gt;=INDIRECT("'Panasonic ERJ Code Table'!$M" &amp; I$1),$A41&lt;=INDIRECT("'Panasonic ERJ Code Table'!$N" &amp; I$1)) ),I$2&amp;_xlfn.XLOOKUP($A41,E96_raw,E96_code),"N/A")</f>
        <v>N/A</v>
      </c>
      <c r="L41" s="5" t="str" cm="1">
        <f t="array" aca="1" ref="L41" ca="1">IF( OR( AND($A41&gt;=INDIRECT("'Panasonic ERJ Code Table'!$K" &amp; L$1),$A41&lt;=INDIRECT("'Panasonic ERJ Code Table'!$L" &amp; L$1)), AND($A41&gt;=INDIRECT("'Panasonic ERJ Code Table'!$M" &amp; L$1),$A41&lt;=INDIRECT("'Panasonic ERJ Code Table'!$N" &amp; L$1)) ),L$2&amp;_xlfn.XLOOKUP($A41,E96_raw,E96_code),"N/A")</f>
        <v>N/A</v>
      </c>
      <c r="O41" s="5" t="str" cm="1">
        <f t="array" aca="1" ref="O41" ca="1">IF( OR( AND($A41&gt;=INDIRECT("'Panasonic ERJ Code Table'!$K" &amp; O$1),$A41&lt;=INDIRECT("'Panasonic ERJ Code Table'!$L" &amp; O$1)), AND($A41&gt;=INDIRECT("'Panasonic ERJ Code Table'!$M" &amp; O$1),$A41&lt;=INDIRECT("'Panasonic ERJ Code Table'!$N" &amp; O$1)) ),O$2&amp;_xlfn.XLOOKUP($A41,E96_raw,E96_code),"N/A")</f>
        <v>N/A</v>
      </c>
      <c r="R41" s="5" t="str" cm="1">
        <f t="array" aca="1" ref="R41" ca="1">IF( OR( AND($A41&gt;=INDIRECT("'Panasonic ERJ Code Table'!$K" &amp; R$1),$A41&lt;=INDIRECT("'Panasonic ERJ Code Table'!$L" &amp; R$1)), AND($A41&gt;=INDIRECT("'Panasonic ERJ Code Table'!$M" &amp; R$1),$A41&lt;=INDIRECT("'Panasonic ERJ Code Table'!$N" &amp; R$1)) ),R$2&amp;_xlfn.XLOOKUP($A41,E96_raw,E96_code),"N/A")</f>
        <v>N/A</v>
      </c>
      <c r="U41" s="5" t="str" cm="1">
        <f t="array" aca="1" ref="U41" ca="1">IF( OR( AND($A41&gt;=INDIRECT("'Panasonic ERJ Code Table'!$J" &amp; U$1),$A41&lt;=INDIRECT("'Panasonic ERJ Code Table'!$K" &amp; U$1)), AND($A41&gt;=INDIRECT("'Panasonic ERJ Code Table'!$L" &amp; U$1),$A41&lt;=INDIRECT("'Panasonic ERJ Code Table'!$M" &amp; U$1)) ),U$2&amp;_xlfn.XLOOKUP($A41,E96_raw,E96_code),"N/A")</f>
        <v>N/A</v>
      </c>
    </row>
    <row r="42" spans="1:21" x14ac:dyDescent="0.3">
      <c r="A42" s="16">
        <v>2.5499999999999998</v>
      </c>
      <c r="B42" s="16"/>
      <c r="C42" s="5" t="str" cm="1">
        <f t="array" aca="1" ref="C42" ca="1">IF( OR( AND($A42&gt;=INDIRECT("'Panasonic ERJ Code Table'!$K" &amp; C$1),$A42&lt;=INDIRECT("'Panasonic ERJ Code Table'!$L" &amp; C$1)), AND($A42&gt;=INDIRECT("'Panasonic ERJ Code Table'!$M" &amp; C$1),$A42&lt;=INDIRECT("'Panasonic ERJ Code Table'!$N" &amp; C$1)) ),C$2&amp;_xlfn.XLOOKUP($A42,E96_raw,E96_code),"N/A")</f>
        <v>N/A</v>
      </c>
      <c r="F42" s="5" t="str" cm="1">
        <f t="array" aca="1" ref="F42" ca="1">IF( OR( AND($A42&gt;=INDIRECT("'Panasonic ERJ Code Table'!$K" &amp; F$1),$A42&lt;=INDIRECT("'Panasonic ERJ Code Table'!$L" &amp; F$1)), AND($A42&gt;=INDIRECT("'Panasonic ERJ Code Table'!$M" &amp; F$1),$A42&lt;=INDIRECT("'Panasonic ERJ Code Table'!$N" &amp; F$1)) ),F$2&amp;_xlfn.XLOOKUP($A42,E96_raw,E96_code),"N/A")</f>
        <v>N/A</v>
      </c>
      <c r="I42" s="5" t="str" cm="1">
        <f t="array" aca="1" ref="I42" ca="1">IF( OR( AND($A42&gt;=INDIRECT("'Panasonic ERJ Code Table'!$K" &amp; I$1),$A42&lt;=INDIRECT("'Panasonic ERJ Code Table'!$L" &amp; I$1)), AND($A42&gt;=INDIRECT("'Panasonic ERJ Code Table'!$M" &amp; I$1),$A42&lt;=INDIRECT("'Panasonic ERJ Code Table'!$N" &amp; I$1)) ),I$2&amp;_xlfn.XLOOKUP($A42,E96_raw,E96_code),"N/A")</f>
        <v>N/A</v>
      </c>
      <c r="L42" s="5" t="str" cm="1">
        <f t="array" aca="1" ref="L42" ca="1">IF( OR( AND($A42&gt;=INDIRECT("'Panasonic ERJ Code Table'!$K" &amp; L$1),$A42&lt;=INDIRECT("'Panasonic ERJ Code Table'!$L" &amp; L$1)), AND($A42&gt;=INDIRECT("'Panasonic ERJ Code Table'!$M" &amp; L$1),$A42&lt;=INDIRECT("'Panasonic ERJ Code Table'!$N" &amp; L$1)) ),L$2&amp;_xlfn.XLOOKUP($A42,E96_raw,E96_code),"N/A")</f>
        <v>N/A</v>
      </c>
      <c r="O42" s="5" t="str" cm="1">
        <f t="array" aca="1" ref="O42" ca="1">IF( OR( AND($A42&gt;=INDIRECT("'Panasonic ERJ Code Table'!$K" &amp; O$1),$A42&lt;=INDIRECT("'Panasonic ERJ Code Table'!$L" &amp; O$1)), AND($A42&gt;=INDIRECT("'Panasonic ERJ Code Table'!$M" &amp; O$1),$A42&lt;=INDIRECT("'Panasonic ERJ Code Table'!$N" &amp; O$1)) ),O$2&amp;_xlfn.XLOOKUP($A42,E96_raw,E96_code),"N/A")</f>
        <v>N/A</v>
      </c>
      <c r="R42" s="5" t="str" cm="1">
        <f t="array" aca="1" ref="R42" ca="1">IF( OR( AND($A42&gt;=INDIRECT("'Panasonic ERJ Code Table'!$K" &amp; R$1),$A42&lt;=INDIRECT("'Panasonic ERJ Code Table'!$L" &amp; R$1)), AND($A42&gt;=INDIRECT("'Panasonic ERJ Code Table'!$M" &amp; R$1),$A42&lt;=INDIRECT("'Panasonic ERJ Code Table'!$N" &amp; R$1)) ),R$2&amp;_xlfn.XLOOKUP($A42,E96_raw,E96_code),"N/A")</f>
        <v>N/A</v>
      </c>
      <c r="U42" s="5" t="str" cm="1">
        <f t="array" aca="1" ref="U42" ca="1">IF( OR( AND($A42&gt;=INDIRECT("'Panasonic ERJ Code Table'!$J" &amp; U$1),$A42&lt;=INDIRECT("'Panasonic ERJ Code Table'!$K" &amp; U$1)), AND($A42&gt;=INDIRECT("'Panasonic ERJ Code Table'!$L" &amp; U$1),$A42&lt;=INDIRECT("'Panasonic ERJ Code Table'!$M" &amp; U$1)) ),U$2&amp;_xlfn.XLOOKUP($A42,E96_raw,E96_code),"N/A")</f>
        <v>N/A</v>
      </c>
    </row>
    <row r="43" spans="1:21" x14ac:dyDescent="0.3">
      <c r="A43" s="16">
        <v>2.61</v>
      </c>
      <c r="B43" s="16"/>
      <c r="C43" s="5" t="str" cm="1">
        <f t="array" aca="1" ref="C43" ca="1">IF( OR( AND($A43&gt;=INDIRECT("'Panasonic ERJ Code Table'!$K" &amp; C$1),$A43&lt;=INDIRECT("'Panasonic ERJ Code Table'!$L" &amp; C$1)), AND($A43&gt;=INDIRECT("'Panasonic ERJ Code Table'!$M" &amp; C$1),$A43&lt;=INDIRECT("'Panasonic ERJ Code Table'!$N" &amp; C$1)) ),C$2&amp;_xlfn.XLOOKUP($A43,E96_raw,E96_code),"N/A")</f>
        <v>N/A</v>
      </c>
      <c r="F43" s="5" t="str" cm="1">
        <f t="array" aca="1" ref="F43" ca="1">IF( OR( AND($A43&gt;=INDIRECT("'Panasonic ERJ Code Table'!$K" &amp; F$1),$A43&lt;=INDIRECT("'Panasonic ERJ Code Table'!$L" &amp; F$1)), AND($A43&gt;=INDIRECT("'Panasonic ERJ Code Table'!$M" &amp; F$1),$A43&lt;=INDIRECT("'Panasonic ERJ Code Table'!$N" &amp; F$1)) ),F$2&amp;_xlfn.XLOOKUP($A43,E96_raw,E96_code),"N/A")</f>
        <v>N/A</v>
      </c>
      <c r="I43" s="5" t="str" cm="1">
        <f t="array" aca="1" ref="I43" ca="1">IF( OR( AND($A43&gt;=INDIRECT("'Panasonic ERJ Code Table'!$K" &amp; I$1),$A43&lt;=INDIRECT("'Panasonic ERJ Code Table'!$L" &amp; I$1)), AND($A43&gt;=INDIRECT("'Panasonic ERJ Code Table'!$M" &amp; I$1),$A43&lt;=INDIRECT("'Panasonic ERJ Code Table'!$N" &amp; I$1)) ),I$2&amp;_xlfn.XLOOKUP($A43,E96_raw,E96_code),"N/A")</f>
        <v>N/A</v>
      </c>
      <c r="L43" s="5" t="str" cm="1">
        <f t="array" aca="1" ref="L43" ca="1">IF( OR( AND($A43&gt;=INDIRECT("'Panasonic ERJ Code Table'!$K" &amp; L$1),$A43&lt;=INDIRECT("'Panasonic ERJ Code Table'!$L" &amp; L$1)), AND($A43&gt;=INDIRECT("'Panasonic ERJ Code Table'!$M" &amp; L$1),$A43&lt;=INDIRECT("'Panasonic ERJ Code Table'!$N" &amp; L$1)) ),L$2&amp;_xlfn.XLOOKUP($A43,E96_raw,E96_code),"N/A")</f>
        <v>N/A</v>
      </c>
      <c r="O43" s="5" t="str" cm="1">
        <f t="array" aca="1" ref="O43" ca="1">IF( OR( AND($A43&gt;=INDIRECT("'Panasonic ERJ Code Table'!$K" &amp; O$1),$A43&lt;=INDIRECT("'Panasonic ERJ Code Table'!$L" &amp; O$1)), AND($A43&gt;=INDIRECT("'Panasonic ERJ Code Table'!$M" &amp; O$1),$A43&lt;=INDIRECT("'Panasonic ERJ Code Table'!$N" &amp; O$1)) ),O$2&amp;_xlfn.XLOOKUP($A43,E96_raw,E96_code),"N/A")</f>
        <v>N/A</v>
      </c>
      <c r="R43" s="5" t="str" cm="1">
        <f t="array" aca="1" ref="R43" ca="1">IF( OR( AND($A43&gt;=INDIRECT("'Panasonic ERJ Code Table'!$K" &amp; R$1),$A43&lt;=INDIRECT("'Panasonic ERJ Code Table'!$L" &amp; R$1)), AND($A43&gt;=INDIRECT("'Panasonic ERJ Code Table'!$M" &amp; R$1),$A43&lt;=INDIRECT("'Panasonic ERJ Code Table'!$N" &amp; R$1)) ),R$2&amp;_xlfn.XLOOKUP($A43,E96_raw,E96_code),"N/A")</f>
        <v>N/A</v>
      </c>
      <c r="U43" s="5" t="str" cm="1">
        <f t="array" aca="1" ref="U43" ca="1">IF( OR( AND($A43&gt;=INDIRECT("'Panasonic ERJ Code Table'!$J" &amp; U$1),$A43&lt;=INDIRECT("'Panasonic ERJ Code Table'!$K" &amp; U$1)), AND($A43&gt;=INDIRECT("'Panasonic ERJ Code Table'!$L" &amp; U$1),$A43&lt;=INDIRECT("'Panasonic ERJ Code Table'!$M" &amp; U$1)) ),U$2&amp;_xlfn.XLOOKUP($A43,E96_raw,E96_code),"N/A")</f>
        <v>N/A</v>
      </c>
    </row>
    <row r="44" spans="1:21" x14ac:dyDescent="0.3">
      <c r="A44" s="16">
        <v>2.67</v>
      </c>
      <c r="B44" s="16"/>
      <c r="C44" s="5" t="str" cm="1">
        <f t="array" aca="1" ref="C44" ca="1">IF( OR( AND($A44&gt;=INDIRECT("'Panasonic ERJ Code Table'!$K" &amp; C$1),$A44&lt;=INDIRECT("'Panasonic ERJ Code Table'!$L" &amp; C$1)), AND($A44&gt;=INDIRECT("'Panasonic ERJ Code Table'!$M" &amp; C$1),$A44&lt;=INDIRECT("'Panasonic ERJ Code Table'!$N" &amp; C$1)) ),C$2&amp;_xlfn.XLOOKUP($A44,E96_raw,E96_code),"N/A")</f>
        <v>N/A</v>
      </c>
      <c r="F44" s="5" t="str" cm="1">
        <f t="array" aca="1" ref="F44" ca="1">IF( OR( AND($A44&gt;=INDIRECT("'Panasonic ERJ Code Table'!$K" &amp; F$1),$A44&lt;=INDIRECT("'Panasonic ERJ Code Table'!$L" &amp; F$1)), AND($A44&gt;=INDIRECT("'Panasonic ERJ Code Table'!$M" &amp; F$1),$A44&lt;=INDIRECT("'Panasonic ERJ Code Table'!$N" &amp; F$1)) ),F$2&amp;_xlfn.XLOOKUP($A44,E96_raw,E96_code),"N/A")</f>
        <v>N/A</v>
      </c>
      <c r="I44" s="5" t="str" cm="1">
        <f t="array" aca="1" ref="I44" ca="1">IF( OR( AND($A44&gt;=INDIRECT("'Panasonic ERJ Code Table'!$K" &amp; I$1),$A44&lt;=INDIRECT("'Panasonic ERJ Code Table'!$L" &amp; I$1)), AND($A44&gt;=INDIRECT("'Panasonic ERJ Code Table'!$M" &amp; I$1),$A44&lt;=INDIRECT("'Panasonic ERJ Code Table'!$N" &amp; I$1)) ),I$2&amp;_xlfn.XLOOKUP($A44,E96_raw,E96_code),"N/A")</f>
        <v>N/A</v>
      </c>
      <c r="L44" s="5" t="str" cm="1">
        <f t="array" aca="1" ref="L44" ca="1">IF( OR( AND($A44&gt;=INDIRECT("'Panasonic ERJ Code Table'!$K" &amp; L$1),$A44&lt;=INDIRECT("'Panasonic ERJ Code Table'!$L" &amp; L$1)), AND($A44&gt;=INDIRECT("'Panasonic ERJ Code Table'!$M" &amp; L$1),$A44&lt;=INDIRECT("'Panasonic ERJ Code Table'!$N" &amp; L$1)) ),L$2&amp;_xlfn.XLOOKUP($A44,E96_raw,E96_code),"N/A")</f>
        <v>N/A</v>
      </c>
      <c r="O44" s="5" t="str" cm="1">
        <f t="array" aca="1" ref="O44" ca="1">IF( OR( AND($A44&gt;=INDIRECT("'Panasonic ERJ Code Table'!$K" &amp; O$1),$A44&lt;=INDIRECT("'Panasonic ERJ Code Table'!$L" &amp; O$1)), AND($A44&gt;=INDIRECT("'Panasonic ERJ Code Table'!$M" &amp; O$1),$A44&lt;=INDIRECT("'Panasonic ERJ Code Table'!$N" &amp; O$1)) ),O$2&amp;_xlfn.XLOOKUP($A44,E96_raw,E96_code),"N/A")</f>
        <v>N/A</v>
      </c>
      <c r="R44" s="5" t="str" cm="1">
        <f t="array" aca="1" ref="R44" ca="1">IF( OR( AND($A44&gt;=INDIRECT("'Panasonic ERJ Code Table'!$K" &amp; R$1),$A44&lt;=INDIRECT("'Panasonic ERJ Code Table'!$L" &amp; R$1)), AND($A44&gt;=INDIRECT("'Panasonic ERJ Code Table'!$M" &amp; R$1),$A44&lt;=INDIRECT("'Panasonic ERJ Code Table'!$N" &amp; R$1)) ),R$2&amp;_xlfn.XLOOKUP($A44,E96_raw,E96_code),"N/A")</f>
        <v>N/A</v>
      </c>
      <c r="U44" s="5" t="str" cm="1">
        <f t="array" aca="1" ref="U44" ca="1">IF( OR( AND($A44&gt;=INDIRECT("'Panasonic ERJ Code Table'!$J" &amp; U$1),$A44&lt;=INDIRECT("'Panasonic ERJ Code Table'!$K" &amp; U$1)), AND($A44&gt;=INDIRECT("'Panasonic ERJ Code Table'!$L" &amp; U$1),$A44&lt;=INDIRECT("'Panasonic ERJ Code Table'!$M" &amp; U$1)) ),U$2&amp;_xlfn.XLOOKUP($A44,E96_raw,E96_code),"N/A")</f>
        <v>N/A</v>
      </c>
    </row>
    <row r="45" spans="1:21" x14ac:dyDescent="0.3">
      <c r="A45" s="16">
        <v>2.74</v>
      </c>
      <c r="B45" s="16"/>
      <c r="C45" s="5" t="str" cm="1">
        <f t="array" aca="1" ref="C45" ca="1">IF( OR( AND($A45&gt;=INDIRECT("'Panasonic ERJ Code Table'!$K" &amp; C$1),$A45&lt;=INDIRECT("'Panasonic ERJ Code Table'!$L" &amp; C$1)), AND($A45&gt;=INDIRECT("'Panasonic ERJ Code Table'!$M" &amp; C$1),$A45&lt;=INDIRECT("'Panasonic ERJ Code Table'!$N" &amp; C$1)) ),C$2&amp;_xlfn.XLOOKUP($A45,E96_raw,E96_code),"N/A")</f>
        <v>N/A</v>
      </c>
      <c r="F45" s="5" t="str" cm="1">
        <f t="array" aca="1" ref="F45" ca="1">IF( OR( AND($A45&gt;=INDIRECT("'Panasonic ERJ Code Table'!$K" &amp; F$1),$A45&lt;=INDIRECT("'Panasonic ERJ Code Table'!$L" &amp; F$1)), AND($A45&gt;=INDIRECT("'Panasonic ERJ Code Table'!$M" &amp; F$1),$A45&lt;=INDIRECT("'Panasonic ERJ Code Table'!$N" &amp; F$1)) ),F$2&amp;_xlfn.XLOOKUP($A45,E96_raw,E96_code),"N/A")</f>
        <v>N/A</v>
      </c>
      <c r="I45" s="5" t="str" cm="1">
        <f t="array" aca="1" ref="I45" ca="1">IF( OR( AND($A45&gt;=INDIRECT("'Panasonic ERJ Code Table'!$K" &amp; I$1),$A45&lt;=INDIRECT("'Panasonic ERJ Code Table'!$L" &amp; I$1)), AND($A45&gt;=INDIRECT("'Panasonic ERJ Code Table'!$M" &amp; I$1),$A45&lt;=INDIRECT("'Panasonic ERJ Code Table'!$N" &amp; I$1)) ),I$2&amp;_xlfn.XLOOKUP($A45,E96_raw,E96_code),"N/A")</f>
        <v>N/A</v>
      </c>
      <c r="L45" s="5" t="str" cm="1">
        <f t="array" aca="1" ref="L45" ca="1">IF( OR( AND($A45&gt;=INDIRECT("'Panasonic ERJ Code Table'!$K" &amp; L$1),$A45&lt;=INDIRECT("'Panasonic ERJ Code Table'!$L" &amp; L$1)), AND($A45&gt;=INDIRECT("'Panasonic ERJ Code Table'!$M" &amp; L$1),$A45&lt;=INDIRECT("'Panasonic ERJ Code Table'!$N" &amp; L$1)) ),L$2&amp;_xlfn.XLOOKUP($A45,E96_raw,E96_code),"N/A")</f>
        <v>N/A</v>
      </c>
      <c r="O45" s="5" t="str" cm="1">
        <f t="array" aca="1" ref="O45" ca="1">IF( OR( AND($A45&gt;=INDIRECT("'Panasonic ERJ Code Table'!$K" &amp; O$1),$A45&lt;=INDIRECT("'Panasonic ERJ Code Table'!$L" &amp; O$1)), AND($A45&gt;=INDIRECT("'Panasonic ERJ Code Table'!$M" &amp; O$1),$A45&lt;=INDIRECT("'Panasonic ERJ Code Table'!$N" &amp; O$1)) ),O$2&amp;_xlfn.XLOOKUP($A45,E96_raw,E96_code),"N/A")</f>
        <v>N/A</v>
      </c>
      <c r="R45" s="5" t="str" cm="1">
        <f t="array" aca="1" ref="R45" ca="1">IF( OR( AND($A45&gt;=INDIRECT("'Panasonic ERJ Code Table'!$K" &amp; R$1),$A45&lt;=INDIRECT("'Panasonic ERJ Code Table'!$L" &amp; R$1)), AND($A45&gt;=INDIRECT("'Panasonic ERJ Code Table'!$M" &amp; R$1),$A45&lt;=INDIRECT("'Panasonic ERJ Code Table'!$N" &amp; R$1)) ),R$2&amp;_xlfn.XLOOKUP($A45,E96_raw,E96_code),"N/A")</f>
        <v>N/A</v>
      </c>
      <c r="U45" s="5" t="str" cm="1">
        <f t="array" aca="1" ref="U45" ca="1">IF( OR( AND($A45&gt;=INDIRECT("'Panasonic ERJ Code Table'!$J" &amp; U$1),$A45&lt;=INDIRECT("'Panasonic ERJ Code Table'!$K" &amp; U$1)), AND($A45&gt;=INDIRECT("'Panasonic ERJ Code Table'!$L" &amp; U$1),$A45&lt;=INDIRECT("'Panasonic ERJ Code Table'!$M" &amp; U$1)) ),U$2&amp;_xlfn.XLOOKUP($A45,E96_raw,E96_code),"N/A")</f>
        <v>N/A</v>
      </c>
    </row>
    <row r="46" spans="1:21" x14ac:dyDescent="0.3">
      <c r="A46" s="16">
        <v>2.8</v>
      </c>
      <c r="B46" s="16"/>
      <c r="C46" s="5" t="str" cm="1">
        <f t="array" aca="1" ref="C46" ca="1">IF( OR( AND($A46&gt;=INDIRECT("'Panasonic ERJ Code Table'!$K" &amp; C$1),$A46&lt;=INDIRECT("'Panasonic ERJ Code Table'!$L" &amp; C$1)), AND($A46&gt;=INDIRECT("'Panasonic ERJ Code Table'!$M" &amp; C$1),$A46&lt;=INDIRECT("'Panasonic ERJ Code Table'!$N" &amp; C$1)) ),C$2&amp;_xlfn.XLOOKUP($A46,E96_raw,E96_code),"N/A")</f>
        <v>N/A</v>
      </c>
      <c r="F46" s="5" t="str" cm="1">
        <f t="array" aca="1" ref="F46" ca="1">IF( OR( AND($A46&gt;=INDIRECT("'Panasonic ERJ Code Table'!$K" &amp; F$1),$A46&lt;=INDIRECT("'Panasonic ERJ Code Table'!$L" &amp; F$1)), AND($A46&gt;=INDIRECT("'Panasonic ERJ Code Table'!$M" &amp; F$1),$A46&lt;=INDIRECT("'Panasonic ERJ Code Table'!$N" &amp; F$1)) ),F$2&amp;_xlfn.XLOOKUP($A46,E96_raw,E96_code),"N/A")</f>
        <v>N/A</v>
      </c>
      <c r="I46" s="5" t="str" cm="1">
        <f t="array" aca="1" ref="I46" ca="1">IF( OR( AND($A46&gt;=INDIRECT("'Panasonic ERJ Code Table'!$K" &amp; I$1),$A46&lt;=INDIRECT("'Panasonic ERJ Code Table'!$L" &amp; I$1)), AND($A46&gt;=INDIRECT("'Panasonic ERJ Code Table'!$M" &amp; I$1),$A46&lt;=INDIRECT("'Panasonic ERJ Code Table'!$N" &amp; I$1)) ),I$2&amp;_xlfn.XLOOKUP($A46,E96_raw,E96_code),"N/A")</f>
        <v>N/A</v>
      </c>
      <c r="L46" s="5" t="str" cm="1">
        <f t="array" aca="1" ref="L46" ca="1">IF( OR( AND($A46&gt;=INDIRECT("'Panasonic ERJ Code Table'!$K" &amp; L$1),$A46&lt;=INDIRECT("'Panasonic ERJ Code Table'!$L" &amp; L$1)), AND($A46&gt;=INDIRECT("'Panasonic ERJ Code Table'!$M" &amp; L$1),$A46&lt;=INDIRECT("'Panasonic ERJ Code Table'!$N" &amp; L$1)) ),L$2&amp;_xlfn.XLOOKUP($A46,E96_raw,E96_code),"N/A")</f>
        <v>N/A</v>
      </c>
      <c r="O46" s="5" t="str" cm="1">
        <f t="array" aca="1" ref="O46" ca="1">IF( OR( AND($A46&gt;=INDIRECT("'Panasonic ERJ Code Table'!$K" &amp; O$1),$A46&lt;=INDIRECT("'Panasonic ERJ Code Table'!$L" &amp; O$1)), AND($A46&gt;=INDIRECT("'Panasonic ERJ Code Table'!$M" &amp; O$1),$A46&lt;=INDIRECT("'Panasonic ERJ Code Table'!$N" &amp; O$1)) ),O$2&amp;_xlfn.XLOOKUP($A46,E96_raw,E96_code),"N/A")</f>
        <v>N/A</v>
      </c>
      <c r="R46" s="5" t="str" cm="1">
        <f t="array" aca="1" ref="R46" ca="1">IF( OR( AND($A46&gt;=INDIRECT("'Panasonic ERJ Code Table'!$K" &amp; R$1),$A46&lt;=INDIRECT("'Panasonic ERJ Code Table'!$L" &amp; R$1)), AND($A46&gt;=INDIRECT("'Panasonic ERJ Code Table'!$M" &amp; R$1),$A46&lt;=INDIRECT("'Panasonic ERJ Code Table'!$N" &amp; R$1)) ),R$2&amp;_xlfn.XLOOKUP($A46,E96_raw,E96_code),"N/A")</f>
        <v>N/A</v>
      </c>
      <c r="U46" s="5" t="str" cm="1">
        <f t="array" aca="1" ref="U46" ca="1">IF( OR( AND($A46&gt;=INDIRECT("'Panasonic ERJ Code Table'!$J" &amp; U$1),$A46&lt;=INDIRECT("'Panasonic ERJ Code Table'!$K" &amp; U$1)), AND($A46&gt;=INDIRECT("'Panasonic ERJ Code Table'!$L" &amp; U$1),$A46&lt;=INDIRECT("'Panasonic ERJ Code Table'!$M" &amp; U$1)) ),U$2&amp;_xlfn.XLOOKUP($A46,E96_raw,E96_code),"N/A")</f>
        <v>N/A</v>
      </c>
    </row>
    <row r="47" spans="1:21" x14ac:dyDescent="0.3">
      <c r="A47" s="16">
        <v>2.87</v>
      </c>
      <c r="B47" s="16"/>
      <c r="C47" s="5" t="str" cm="1">
        <f t="array" aca="1" ref="C47" ca="1">IF( OR( AND($A47&gt;=INDIRECT("'Panasonic ERJ Code Table'!$K" &amp; C$1),$A47&lt;=INDIRECT("'Panasonic ERJ Code Table'!$L" &amp; C$1)), AND($A47&gt;=INDIRECT("'Panasonic ERJ Code Table'!$M" &amp; C$1),$A47&lt;=INDIRECT("'Panasonic ERJ Code Table'!$N" &amp; C$1)) ),C$2&amp;_xlfn.XLOOKUP($A47,E96_raw,E96_code),"N/A")</f>
        <v>N/A</v>
      </c>
      <c r="F47" s="5" t="str" cm="1">
        <f t="array" aca="1" ref="F47" ca="1">IF( OR( AND($A47&gt;=INDIRECT("'Panasonic ERJ Code Table'!$K" &amp; F$1),$A47&lt;=INDIRECT("'Panasonic ERJ Code Table'!$L" &amp; F$1)), AND($A47&gt;=INDIRECT("'Panasonic ERJ Code Table'!$M" &amp; F$1),$A47&lt;=INDIRECT("'Panasonic ERJ Code Table'!$N" &amp; F$1)) ),F$2&amp;_xlfn.XLOOKUP($A47,E96_raw,E96_code),"N/A")</f>
        <v>N/A</v>
      </c>
      <c r="I47" s="5" t="str" cm="1">
        <f t="array" aca="1" ref="I47" ca="1">IF( OR( AND($A47&gt;=INDIRECT("'Panasonic ERJ Code Table'!$K" &amp; I$1),$A47&lt;=INDIRECT("'Panasonic ERJ Code Table'!$L" &amp; I$1)), AND($A47&gt;=INDIRECT("'Panasonic ERJ Code Table'!$M" &amp; I$1),$A47&lt;=INDIRECT("'Panasonic ERJ Code Table'!$N" &amp; I$1)) ),I$2&amp;_xlfn.XLOOKUP($A47,E96_raw,E96_code),"N/A")</f>
        <v>N/A</v>
      </c>
      <c r="L47" s="5" t="str" cm="1">
        <f t="array" aca="1" ref="L47" ca="1">IF( OR( AND($A47&gt;=INDIRECT("'Panasonic ERJ Code Table'!$K" &amp; L$1),$A47&lt;=INDIRECT("'Panasonic ERJ Code Table'!$L" &amp; L$1)), AND($A47&gt;=INDIRECT("'Panasonic ERJ Code Table'!$M" &amp; L$1),$A47&lt;=INDIRECT("'Panasonic ERJ Code Table'!$N" &amp; L$1)) ),L$2&amp;_xlfn.XLOOKUP($A47,E96_raw,E96_code),"N/A")</f>
        <v>N/A</v>
      </c>
      <c r="O47" s="5" t="str" cm="1">
        <f t="array" aca="1" ref="O47" ca="1">IF( OR( AND($A47&gt;=INDIRECT("'Panasonic ERJ Code Table'!$K" &amp; O$1),$A47&lt;=INDIRECT("'Panasonic ERJ Code Table'!$L" &amp; O$1)), AND($A47&gt;=INDIRECT("'Panasonic ERJ Code Table'!$M" &amp; O$1),$A47&lt;=INDIRECT("'Panasonic ERJ Code Table'!$N" &amp; O$1)) ),O$2&amp;_xlfn.XLOOKUP($A47,E96_raw,E96_code),"N/A")</f>
        <v>N/A</v>
      </c>
      <c r="R47" s="5" t="str" cm="1">
        <f t="array" aca="1" ref="R47" ca="1">IF( OR( AND($A47&gt;=INDIRECT("'Panasonic ERJ Code Table'!$K" &amp; R$1),$A47&lt;=INDIRECT("'Panasonic ERJ Code Table'!$L" &amp; R$1)), AND($A47&gt;=INDIRECT("'Panasonic ERJ Code Table'!$M" &amp; R$1),$A47&lt;=INDIRECT("'Panasonic ERJ Code Table'!$N" &amp; R$1)) ),R$2&amp;_xlfn.XLOOKUP($A47,E96_raw,E96_code),"N/A")</f>
        <v>N/A</v>
      </c>
      <c r="U47" s="5" t="str" cm="1">
        <f t="array" aca="1" ref="U47" ca="1">IF( OR( AND($A47&gt;=INDIRECT("'Panasonic ERJ Code Table'!$J" &amp; U$1),$A47&lt;=INDIRECT("'Panasonic ERJ Code Table'!$K" &amp; U$1)), AND($A47&gt;=INDIRECT("'Panasonic ERJ Code Table'!$L" &amp; U$1),$A47&lt;=INDIRECT("'Panasonic ERJ Code Table'!$M" &amp; U$1)) ),U$2&amp;_xlfn.XLOOKUP($A47,E96_raw,E96_code),"N/A")</f>
        <v>N/A</v>
      </c>
    </row>
    <row r="48" spans="1:21" x14ac:dyDescent="0.3">
      <c r="A48" s="16">
        <v>2.94</v>
      </c>
      <c r="B48" s="16"/>
      <c r="C48" s="5" t="str" cm="1">
        <f t="array" aca="1" ref="C48" ca="1">IF( OR( AND($A48&gt;=INDIRECT("'Panasonic ERJ Code Table'!$K" &amp; C$1),$A48&lt;=INDIRECT("'Panasonic ERJ Code Table'!$L" &amp; C$1)), AND($A48&gt;=INDIRECT("'Panasonic ERJ Code Table'!$M" &amp; C$1),$A48&lt;=INDIRECT("'Panasonic ERJ Code Table'!$N" &amp; C$1)) ),C$2&amp;_xlfn.XLOOKUP($A48,E96_raw,E96_code),"N/A")</f>
        <v>N/A</v>
      </c>
      <c r="F48" s="5" t="str" cm="1">
        <f t="array" aca="1" ref="F48" ca="1">IF( OR( AND($A48&gt;=INDIRECT("'Panasonic ERJ Code Table'!$K" &amp; F$1),$A48&lt;=INDIRECT("'Panasonic ERJ Code Table'!$L" &amp; F$1)), AND($A48&gt;=INDIRECT("'Panasonic ERJ Code Table'!$M" &amp; F$1),$A48&lt;=INDIRECT("'Panasonic ERJ Code Table'!$N" &amp; F$1)) ),F$2&amp;_xlfn.XLOOKUP($A48,E96_raw,E96_code),"N/A")</f>
        <v>N/A</v>
      </c>
      <c r="I48" s="5" t="str" cm="1">
        <f t="array" aca="1" ref="I48" ca="1">IF( OR( AND($A48&gt;=INDIRECT("'Panasonic ERJ Code Table'!$K" &amp; I$1),$A48&lt;=INDIRECT("'Panasonic ERJ Code Table'!$L" &amp; I$1)), AND($A48&gt;=INDIRECT("'Panasonic ERJ Code Table'!$M" &amp; I$1),$A48&lt;=INDIRECT("'Panasonic ERJ Code Table'!$N" &amp; I$1)) ),I$2&amp;_xlfn.XLOOKUP($A48,E96_raw,E96_code),"N/A")</f>
        <v>N/A</v>
      </c>
      <c r="L48" s="5" t="str" cm="1">
        <f t="array" aca="1" ref="L48" ca="1">IF( OR( AND($A48&gt;=INDIRECT("'Panasonic ERJ Code Table'!$K" &amp; L$1),$A48&lt;=INDIRECT("'Panasonic ERJ Code Table'!$L" &amp; L$1)), AND($A48&gt;=INDIRECT("'Panasonic ERJ Code Table'!$M" &amp; L$1),$A48&lt;=INDIRECT("'Panasonic ERJ Code Table'!$N" &amp; L$1)) ),L$2&amp;_xlfn.XLOOKUP($A48,E96_raw,E96_code),"N/A")</f>
        <v>N/A</v>
      </c>
      <c r="O48" s="5" t="str" cm="1">
        <f t="array" aca="1" ref="O48" ca="1">IF( OR( AND($A48&gt;=INDIRECT("'Panasonic ERJ Code Table'!$K" &amp; O$1),$A48&lt;=INDIRECT("'Panasonic ERJ Code Table'!$L" &amp; O$1)), AND($A48&gt;=INDIRECT("'Panasonic ERJ Code Table'!$M" &amp; O$1),$A48&lt;=INDIRECT("'Panasonic ERJ Code Table'!$N" &amp; O$1)) ),O$2&amp;_xlfn.XLOOKUP($A48,E96_raw,E96_code),"N/A")</f>
        <v>N/A</v>
      </c>
      <c r="R48" s="5" t="str" cm="1">
        <f t="array" aca="1" ref="R48" ca="1">IF( OR( AND($A48&gt;=INDIRECT("'Panasonic ERJ Code Table'!$K" &amp; R$1),$A48&lt;=INDIRECT("'Panasonic ERJ Code Table'!$L" &amp; R$1)), AND($A48&gt;=INDIRECT("'Panasonic ERJ Code Table'!$M" &amp; R$1),$A48&lt;=INDIRECT("'Panasonic ERJ Code Table'!$N" &amp; R$1)) ),R$2&amp;_xlfn.XLOOKUP($A48,E96_raw,E96_code),"N/A")</f>
        <v>N/A</v>
      </c>
      <c r="U48" s="5" t="str" cm="1">
        <f t="array" aca="1" ref="U48" ca="1">IF( OR( AND($A48&gt;=INDIRECT("'Panasonic ERJ Code Table'!$J" &amp; U$1),$A48&lt;=INDIRECT("'Panasonic ERJ Code Table'!$K" &amp; U$1)), AND($A48&gt;=INDIRECT("'Panasonic ERJ Code Table'!$L" &amp; U$1),$A48&lt;=INDIRECT("'Panasonic ERJ Code Table'!$M" &amp; U$1)) ),U$2&amp;_xlfn.XLOOKUP($A48,E96_raw,E96_code),"N/A")</f>
        <v>N/A</v>
      </c>
    </row>
    <row r="49" spans="1:21" x14ac:dyDescent="0.3">
      <c r="A49" s="16">
        <v>3.01</v>
      </c>
      <c r="B49" s="16"/>
      <c r="C49" s="5" t="str" cm="1">
        <f t="array" aca="1" ref="C49" ca="1">IF( OR( AND($A49&gt;=INDIRECT("'Panasonic ERJ Code Table'!$K" &amp; C$1),$A49&lt;=INDIRECT("'Panasonic ERJ Code Table'!$L" &amp; C$1)), AND($A49&gt;=INDIRECT("'Panasonic ERJ Code Table'!$M" &amp; C$1),$A49&lt;=INDIRECT("'Panasonic ERJ Code Table'!$N" &amp; C$1)) ),C$2&amp;_xlfn.XLOOKUP($A49,E96_raw,E96_code),"N/A")</f>
        <v>N/A</v>
      </c>
      <c r="F49" s="5" t="str" cm="1">
        <f t="array" aca="1" ref="F49" ca="1">IF( OR( AND($A49&gt;=INDIRECT("'Panasonic ERJ Code Table'!$K" &amp; F$1),$A49&lt;=INDIRECT("'Panasonic ERJ Code Table'!$L" &amp; F$1)), AND($A49&gt;=INDIRECT("'Panasonic ERJ Code Table'!$M" &amp; F$1),$A49&lt;=INDIRECT("'Panasonic ERJ Code Table'!$N" &amp; F$1)) ),F$2&amp;_xlfn.XLOOKUP($A49,E96_raw,E96_code),"N/A")</f>
        <v>N/A</v>
      </c>
      <c r="I49" s="5" t="str" cm="1">
        <f t="array" aca="1" ref="I49" ca="1">IF( OR( AND($A49&gt;=INDIRECT("'Panasonic ERJ Code Table'!$K" &amp; I$1),$A49&lt;=INDIRECT("'Panasonic ERJ Code Table'!$L" &amp; I$1)), AND($A49&gt;=INDIRECT("'Panasonic ERJ Code Table'!$M" &amp; I$1),$A49&lt;=INDIRECT("'Panasonic ERJ Code Table'!$N" &amp; I$1)) ),I$2&amp;_xlfn.XLOOKUP($A49,E96_raw,E96_code),"N/A")</f>
        <v>N/A</v>
      </c>
      <c r="L49" s="5" t="str" cm="1">
        <f t="array" aca="1" ref="L49" ca="1">IF( OR( AND($A49&gt;=INDIRECT("'Panasonic ERJ Code Table'!$K" &amp; L$1),$A49&lt;=INDIRECT("'Panasonic ERJ Code Table'!$L" &amp; L$1)), AND($A49&gt;=INDIRECT("'Panasonic ERJ Code Table'!$M" &amp; L$1),$A49&lt;=INDIRECT("'Panasonic ERJ Code Table'!$N" &amp; L$1)) ),L$2&amp;_xlfn.XLOOKUP($A49,E96_raw,E96_code),"N/A")</f>
        <v>N/A</v>
      </c>
      <c r="O49" s="5" t="str" cm="1">
        <f t="array" aca="1" ref="O49" ca="1">IF( OR( AND($A49&gt;=INDIRECT("'Panasonic ERJ Code Table'!$K" &amp; O$1),$A49&lt;=INDIRECT("'Panasonic ERJ Code Table'!$L" &amp; O$1)), AND($A49&gt;=INDIRECT("'Panasonic ERJ Code Table'!$M" &amp; O$1),$A49&lt;=INDIRECT("'Panasonic ERJ Code Table'!$N" &amp; O$1)) ),O$2&amp;_xlfn.XLOOKUP($A49,E96_raw,E96_code),"N/A")</f>
        <v>N/A</v>
      </c>
      <c r="R49" s="5" t="str" cm="1">
        <f t="array" aca="1" ref="R49" ca="1">IF( OR( AND($A49&gt;=INDIRECT("'Panasonic ERJ Code Table'!$K" &amp; R$1),$A49&lt;=INDIRECT("'Panasonic ERJ Code Table'!$L" &amp; R$1)), AND($A49&gt;=INDIRECT("'Panasonic ERJ Code Table'!$M" &amp; R$1),$A49&lt;=INDIRECT("'Panasonic ERJ Code Table'!$N" &amp; R$1)) ),R$2&amp;_xlfn.XLOOKUP($A49,E96_raw,E96_code),"N/A")</f>
        <v>N/A</v>
      </c>
      <c r="U49" s="5" t="str" cm="1">
        <f t="array" aca="1" ref="U49" ca="1">IF( OR( AND($A49&gt;=INDIRECT("'Panasonic ERJ Code Table'!$J" &amp; U$1),$A49&lt;=INDIRECT("'Panasonic ERJ Code Table'!$K" &amp; U$1)), AND($A49&gt;=INDIRECT("'Panasonic ERJ Code Table'!$L" &amp; U$1),$A49&lt;=INDIRECT("'Panasonic ERJ Code Table'!$M" &amp; U$1)) ),U$2&amp;_xlfn.XLOOKUP($A49,E96_raw,E96_code),"N/A")</f>
        <v>N/A</v>
      </c>
    </row>
    <row r="50" spans="1:21" x14ac:dyDescent="0.3">
      <c r="A50" s="16">
        <v>3.09</v>
      </c>
      <c r="B50" s="16"/>
      <c r="C50" s="5" t="str" cm="1">
        <f t="array" aca="1" ref="C50" ca="1">IF( OR( AND($A50&gt;=INDIRECT("'Panasonic ERJ Code Table'!$K" &amp; C$1),$A50&lt;=INDIRECT("'Panasonic ERJ Code Table'!$L" &amp; C$1)), AND($A50&gt;=INDIRECT("'Panasonic ERJ Code Table'!$M" &amp; C$1),$A50&lt;=INDIRECT("'Panasonic ERJ Code Table'!$N" &amp; C$1)) ),C$2&amp;_xlfn.XLOOKUP($A50,E96_raw,E96_code),"N/A")</f>
        <v>N/A</v>
      </c>
      <c r="F50" s="5" t="str" cm="1">
        <f t="array" aca="1" ref="F50" ca="1">IF( OR( AND($A50&gt;=INDIRECT("'Panasonic ERJ Code Table'!$K" &amp; F$1),$A50&lt;=INDIRECT("'Panasonic ERJ Code Table'!$L" &amp; F$1)), AND($A50&gt;=INDIRECT("'Panasonic ERJ Code Table'!$M" &amp; F$1),$A50&lt;=INDIRECT("'Panasonic ERJ Code Table'!$N" &amp; F$1)) ),F$2&amp;_xlfn.XLOOKUP($A50,E96_raw,E96_code),"N/A")</f>
        <v>N/A</v>
      </c>
      <c r="I50" s="5" t="str" cm="1">
        <f t="array" aca="1" ref="I50" ca="1">IF( OR( AND($A50&gt;=INDIRECT("'Panasonic ERJ Code Table'!$K" &amp; I$1),$A50&lt;=INDIRECT("'Panasonic ERJ Code Table'!$L" &amp; I$1)), AND($A50&gt;=INDIRECT("'Panasonic ERJ Code Table'!$M" &amp; I$1),$A50&lt;=INDIRECT("'Panasonic ERJ Code Table'!$N" &amp; I$1)) ),I$2&amp;_xlfn.XLOOKUP($A50,E96_raw,E96_code),"N/A")</f>
        <v>N/A</v>
      </c>
      <c r="L50" s="5" t="str" cm="1">
        <f t="array" aca="1" ref="L50" ca="1">IF( OR( AND($A50&gt;=INDIRECT("'Panasonic ERJ Code Table'!$K" &amp; L$1),$A50&lt;=INDIRECT("'Panasonic ERJ Code Table'!$L" &amp; L$1)), AND($A50&gt;=INDIRECT("'Panasonic ERJ Code Table'!$M" &amp; L$1),$A50&lt;=INDIRECT("'Panasonic ERJ Code Table'!$N" &amp; L$1)) ),L$2&amp;_xlfn.XLOOKUP($A50,E96_raw,E96_code),"N/A")</f>
        <v>N/A</v>
      </c>
      <c r="O50" s="5" t="str" cm="1">
        <f t="array" aca="1" ref="O50" ca="1">IF( OR( AND($A50&gt;=INDIRECT("'Panasonic ERJ Code Table'!$K" &amp; O$1),$A50&lt;=INDIRECT("'Panasonic ERJ Code Table'!$L" &amp; O$1)), AND($A50&gt;=INDIRECT("'Panasonic ERJ Code Table'!$M" &amp; O$1),$A50&lt;=INDIRECT("'Panasonic ERJ Code Table'!$N" &amp; O$1)) ),O$2&amp;_xlfn.XLOOKUP($A50,E96_raw,E96_code),"N/A")</f>
        <v>N/A</v>
      </c>
      <c r="R50" s="5" t="str" cm="1">
        <f t="array" aca="1" ref="R50" ca="1">IF( OR( AND($A50&gt;=INDIRECT("'Panasonic ERJ Code Table'!$K" &amp; R$1),$A50&lt;=INDIRECT("'Panasonic ERJ Code Table'!$L" &amp; R$1)), AND($A50&gt;=INDIRECT("'Panasonic ERJ Code Table'!$M" &amp; R$1),$A50&lt;=INDIRECT("'Panasonic ERJ Code Table'!$N" &amp; R$1)) ),R$2&amp;_xlfn.XLOOKUP($A50,E96_raw,E96_code),"N/A")</f>
        <v>N/A</v>
      </c>
      <c r="U50" s="5" t="str" cm="1">
        <f t="array" aca="1" ref="U50" ca="1">IF( OR( AND($A50&gt;=INDIRECT("'Panasonic ERJ Code Table'!$J" &amp; U$1),$A50&lt;=INDIRECT("'Panasonic ERJ Code Table'!$K" &amp; U$1)), AND($A50&gt;=INDIRECT("'Panasonic ERJ Code Table'!$L" &amp; U$1),$A50&lt;=INDIRECT("'Panasonic ERJ Code Table'!$M" &amp; U$1)) ),U$2&amp;_xlfn.XLOOKUP($A50,E96_raw,E96_code),"N/A")</f>
        <v>N/A</v>
      </c>
    </row>
    <row r="51" spans="1:21" x14ac:dyDescent="0.3">
      <c r="A51" s="16">
        <v>3.16</v>
      </c>
      <c r="B51" s="16"/>
      <c r="C51" s="5" t="str" cm="1">
        <f t="array" aca="1" ref="C51" ca="1">IF( OR( AND($A51&gt;=INDIRECT("'Panasonic ERJ Code Table'!$K" &amp; C$1),$A51&lt;=INDIRECT("'Panasonic ERJ Code Table'!$L" &amp; C$1)), AND($A51&gt;=INDIRECT("'Panasonic ERJ Code Table'!$M" &amp; C$1),$A51&lt;=INDIRECT("'Panasonic ERJ Code Table'!$N" &amp; C$1)) ),C$2&amp;_xlfn.XLOOKUP($A51,E96_raw,E96_code),"N/A")</f>
        <v>N/A</v>
      </c>
      <c r="F51" s="5" t="str" cm="1">
        <f t="array" aca="1" ref="F51" ca="1">IF( OR( AND($A51&gt;=INDIRECT("'Panasonic ERJ Code Table'!$K" &amp; F$1),$A51&lt;=INDIRECT("'Panasonic ERJ Code Table'!$L" &amp; F$1)), AND($A51&gt;=INDIRECT("'Panasonic ERJ Code Table'!$M" &amp; F$1),$A51&lt;=INDIRECT("'Panasonic ERJ Code Table'!$N" &amp; F$1)) ),F$2&amp;_xlfn.XLOOKUP($A51,E96_raw,E96_code),"N/A")</f>
        <v>N/A</v>
      </c>
      <c r="I51" s="5" t="str" cm="1">
        <f t="array" aca="1" ref="I51" ca="1">IF( OR( AND($A51&gt;=INDIRECT("'Panasonic ERJ Code Table'!$K" &amp; I$1),$A51&lt;=INDIRECT("'Panasonic ERJ Code Table'!$L" &amp; I$1)), AND($A51&gt;=INDIRECT("'Panasonic ERJ Code Table'!$M" &amp; I$1),$A51&lt;=INDIRECT("'Panasonic ERJ Code Table'!$N" &amp; I$1)) ),I$2&amp;_xlfn.XLOOKUP($A51,E96_raw,E96_code),"N/A")</f>
        <v>N/A</v>
      </c>
      <c r="L51" s="5" t="str" cm="1">
        <f t="array" aca="1" ref="L51" ca="1">IF( OR( AND($A51&gt;=INDIRECT("'Panasonic ERJ Code Table'!$K" &amp; L$1),$A51&lt;=INDIRECT("'Panasonic ERJ Code Table'!$L" &amp; L$1)), AND($A51&gt;=INDIRECT("'Panasonic ERJ Code Table'!$M" &amp; L$1),$A51&lt;=INDIRECT("'Panasonic ERJ Code Table'!$N" &amp; L$1)) ),L$2&amp;_xlfn.XLOOKUP($A51,E96_raw,E96_code),"N/A")</f>
        <v>N/A</v>
      </c>
      <c r="O51" s="5" t="str" cm="1">
        <f t="array" aca="1" ref="O51" ca="1">IF( OR( AND($A51&gt;=INDIRECT("'Panasonic ERJ Code Table'!$K" &amp; O$1),$A51&lt;=INDIRECT("'Panasonic ERJ Code Table'!$L" &amp; O$1)), AND($A51&gt;=INDIRECT("'Panasonic ERJ Code Table'!$M" &amp; O$1),$A51&lt;=INDIRECT("'Panasonic ERJ Code Table'!$N" &amp; O$1)) ),O$2&amp;_xlfn.XLOOKUP($A51,E96_raw,E96_code),"N/A")</f>
        <v>N/A</v>
      </c>
      <c r="R51" s="5" t="str" cm="1">
        <f t="array" aca="1" ref="R51" ca="1">IF( OR( AND($A51&gt;=INDIRECT("'Panasonic ERJ Code Table'!$K" &amp; R$1),$A51&lt;=INDIRECT("'Panasonic ERJ Code Table'!$L" &amp; R$1)), AND($A51&gt;=INDIRECT("'Panasonic ERJ Code Table'!$M" &amp; R$1),$A51&lt;=INDIRECT("'Panasonic ERJ Code Table'!$N" &amp; R$1)) ),R$2&amp;_xlfn.XLOOKUP($A51,E96_raw,E96_code),"N/A")</f>
        <v>N/A</v>
      </c>
      <c r="U51" s="5" t="str" cm="1">
        <f t="array" aca="1" ref="U51" ca="1">IF( OR( AND($A51&gt;=INDIRECT("'Panasonic ERJ Code Table'!$J" &amp; U$1),$A51&lt;=INDIRECT("'Panasonic ERJ Code Table'!$K" &amp; U$1)), AND($A51&gt;=INDIRECT("'Panasonic ERJ Code Table'!$L" &amp; U$1),$A51&lt;=INDIRECT("'Panasonic ERJ Code Table'!$M" &amp; U$1)) ),U$2&amp;_xlfn.XLOOKUP($A51,E96_raw,E96_code),"N/A")</f>
        <v>N/A</v>
      </c>
    </row>
    <row r="52" spans="1:21" x14ac:dyDescent="0.3">
      <c r="A52" s="16">
        <v>3.2400000000000007</v>
      </c>
      <c r="B52" s="16"/>
      <c r="C52" s="5" t="str" cm="1">
        <f t="array" aca="1" ref="C52" ca="1">IF( OR( AND($A52&gt;=INDIRECT("'Panasonic ERJ Code Table'!$K" &amp; C$1),$A52&lt;=INDIRECT("'Panasonic ERJ Code Table'!$L" &amp; C$1)), AND($A52&gt;=INDIRECT("'Panasonic ERJ Code Table'!$M" &amp; C$1),$A52&lt;=INDIRECT("'Panasonic ERJ Code Table'!$N" &amp; C$1)) ),C$2&amp;_xlfn.XLOOKUP($A52,E96_raw,E96_code),"N/A")</f>
        <v>N/A</v>
      </c>
      <c r="F52" s="5" t="str" cm="1">
        <f t="array" aca="1" ref="F52" ca="1">IF( OR( AND($A52&gt;=INDIRECT("'Panasonic ERJ Code Table'!$K" &amp; F$1),$A52&lt;=INDIRECT("'Panasonic ERJ Code Table'!$L" &amp; F$1)), AND($A52&gt;=INDIRECT("'Panasonic ERJ Code Table'!$M" &amp; F$1),$A52&lt;=INDIRECT("'Panasonic ERJ Code Table'!$N" &amp; F$1)) ),F$2&amp;_xlfn.XLOOKUP($A52,E96_raw,E96_code),"N/A")</f>
        <v>N/A</v>
      </c>
      <c r="I52" s="5" t="str" cm="1">
        <f t="array" aca="1" ref="I52" ca="1">IF( OR( AND($A52&gt;=INDIRECT("'Panasonic ERJ Code Table'!$K" &amp; I$1),$A52&lt;=INDIRECT("'Panasonic ERJ Code Table'!$L" &amp; I$1)), AND($A52&gt;=INDIRECT("'Panasonic ERJ Code Table'!$M" &amp; I$1),$A52&lt;=INDIRECT("'Panasonic ERJ Code Table'!$N" &amp; I$1)) ),I$2&amp;_xlfn.XLOOKUP($A52,E96_raw,E96_code),"N/A")</f>
        <v>N/A</v>
      </c>
      <c r="L52" s="5" t="str" cm="1">
        <f t="array" aca="1" ref="L52" ca="1">IF( OR( AND($A52&gt;=INDIRECT("'Panasonic ERJ Code Table'!$K" &amp; L$1),$A52&lt;=INDIRECT("'Panasonic ERJ Code Table'!$L" &amp; L$1)), AND($A52&gt;=INDIRECT("'Panasonic ERJ Code Table'!$M" &amp; L$1),$A52&lt;=INDIRECT("'Panasonic ERJ Code Table'!$N" &amp; L$1)) ),L$2&amp;_xlfn.XLOOKUP($A52,E96_raw,E96_code),"N/A")</f>
        <v>N/A</v>
      </c>
      <c r="O52" s="5" t="str" cm="1">
        <f t="array" aca="1" ref="O52" ca="1">IF( OR( AND($A52&gt;=INDIRECT("'Panasonic ERJ Code Table'!$K" &amp; O$1),$A52&lt;=INDIRECT("'Panasonic ERJ Code Table'!$L" &amp; O$1)), AND($A52&gt;=INDIRECT("'Panasonic ERJ Code Table'!$M" &amp; O$1),$A52&lt;=INDIRECT("'Panasonic ERJ Code Table'!$N" &amp; O$1)) ),O$2&amp;_xlfn.XLOOKUP($A52,E96_raw,E96_code),"N/A")</f>
        <v>N/A</v>
      </c>
      <c r="R52" s="5" t="str" cm="1">
        <f t="array" aca="1" ref="R52" ca="1">IF( OR( AND($A52&gt;=INDIRECT("'Panasonic ERJ Code Table'!$K" &amp; R$1),$A52&lt;=INDIRECT("'Panasonic ERJ Code Table'!$L" &amp; R$1)), AND($A52&gt;=INDIRECT("'Panasonic ERJ Code Table'!$M" &amp; R$1),$A52&lt;=INDIRECT("'Panasonic ERJ Code Table'!$N" &amp; R$1)) ),R$2&amp;_xlfn.XLOOKUP($A52,E96_raw,E96_code),"N/A")</f>
        <v>N/A</v>
      </c>
      <c r="U52" s="5" t="str" cm="1">
        <f t="array" aca="1" ref="U52" ca="1">IF( OR( AND($A52&gt;=INDIRECT("'Panasonic ERJ Code Table'!$J" &amp; U$1),$A52&lt;=INDIRECT("'Panasonic ERJ Code Table'!$K" &amp; U$1)), AND($A52&gt;=INDIRECT("'Panasonic ERJ Code Table'!$L" &amp; U$1),$A52&lt;=INDIRECT("'Panasonic ERJ Code Table'!$M" &amp; U$1)) ),U$2&amp;_xlfn.XLOOKUP($A52,E96_raw,E96_code),"N/A")</f>
        <v>N/A</v>
      </c>
    </row>
    <row r="53" spans="1:21" x14ac:dyDescent="0.3">
      <c r="A53" s="16">
        <v>3.3199999999999994</v>
      </c>
      <c r="B53" s="16"/>
      <c r="C53" s="5" t="str" cm="1">
        <f t="array" aca="1" ref="C53" ca="1">IF( OR( AND($A53&gt;=INDIRECT("'Panasonic ERJ Code Table'!$K" &amp; C$1),$A53&lt;=INDIRECT("'Panasonic ERJ Code Table'!$L" &amp; C$1)), AND($A53&gt;=INDIRECT("'Panasonic ERJ Code Table'!$M" &amp; C$1),$A53&lt;=INDIRECT("'Panasonic ERJ Code Table'!$N" &amp; C$1)) ),C$2&amp;_xlfn.XLOOKUP($A53,E96_raw,E96_code),"N/A")</f>
        <v>N/A</v>
      </c>
      <c r="F53" s="5" t="str" cm="1">
        <f t="array" aca="1" ref="F53" ca="1">IF( OR( AND($A53&gt;=INDIRECT("'Panasonic ERJ Code Table'!$K" &amp; F$1),$A53&lt;=INDIRECT("'Panasonic ERJ Code Table'!$L" &amp; F$1)), AND($A53&gt;=INDIRECT("'Panasonic ERJ Code Table'!$M" &amp; F$1),$A53&lt;=INDIRECT("'Panasonic ERJ Code Table'!$N" &amp; F$1)) ),F$2&amp;_xlfn.XLOOKUP($A53,E96_raw,E96_code),"N/A")</f>
        <v>N/A</v>
      </c>
      <c r="I53" s="5" t="str" cm="1">
        <f t="array" aca="1" ref="I53" ca="1">IF( OR( AND($A53&gt;=INDIRECT("'Panasonic ERJ Code Table'!$K" &amp; I$1),$A53&lt;=INDIRECT("'Panasonic ERJ Code Table'!$L" &amp; I$1)), AND($A53&gt;=INDIRECT("'Panasonic ERJ Code Table'!$M" &amp; I$1),$A53&lt;=INDIRECT("'Panasonic ERJ Code Table'!$N" &amp; I$1)) ),I$2&amp;_xlfn.XLOOKUP($A53,E96_raw,E96_code),"N/A")</f>
        <v>N/A</v>
      </c>
      <c r="L53" s="5" t="str" cm="1">
        <f t="array" aca="1" ref="L53" ca="1">IF( OR( AND($A53&gt;=INDIRECT("'Panasonic ERJ Code Table'!$K" &amp; L$1),$A53&lt;=INDIRECT("'Panasonic ERJ Code Table'!$L" &amp; L$1)), AND($A53&gt;=INDIRECT("'Panasonic ERJ Code Table'!$M" &amp; L$1),$A53&lt;=INDIRECT("'Panasonic ERJ Code Table'!$N" &amp; L$1)) ),L$2&amp;_xlfn.XLOOKUP($A53,E96_raw,E96_code),"N/A")</f>
        <v>N/A</v>
      </c>
      <c r="O53" s="5" t="str" cm="1">
        <f t="array" aca="1" ref="O53" ca="1">IF( OR( AND($A53&gt;=INDIRECT("'Panasonic ERJ Code Table'!$K" &amp; O$1),$A53&lt;=INDIRECT("'Panasonic ERJ Code Table'!$L" &amp; O$1)), AND($A53&gt;=INDIRECT("'Panasonic ERJ Code Table'!$M" &amp; O$1),$A53&lt;=INDIRECT("'Panasonic ERJ Code Table'!$N" &amp; O$1)) ),O$2&amp;_xlfn.XLOOKUP($A53,E96_raw,E96_code),"N/A")</f>
        <v>N/A</v>
      </c>
      <c r="R53" s="5" t="str" cm="1">
        <f t="array" aca="1" ref="R53" ca="1">IF( OR( AND($A53&gt;=INDIRECT("'Panasonic ERJ Code Table'!$K" &amp; R$1),$A53&lt;=INDIRECT("'Panasonic ERJ Code Table'!$L" &amp; R$1)), AND($A53&gt;=INDIRECT("'Panasonic ERJ Code Table'!$M" &amp; R$1),$A53&lt;=INDIRECT("'Panasonic ERJ Code Table'!$N" &amp; R$1)) ),R$2&amp;_xlfn.XLOOKUP($A53,E96_raw,E96_code),"N/A")</f>
        <v>N/A</v>
      </c>
      <c r="U53" s="5" t="str" cm="1">
        <f t="array" aca="1" ref="U53" ca="1">IF( OR( AND($A53&gt;=INDIRECT("'Panasonic ERJ Code Table'!$J" &amp; U$1),$A53&lt;=INDIRECT("'Panasonic ERJ Code Table'!$K" &amp; U$1)), AND($A53&gt;=INDIRECT("'Panasonic ERJ Code Table'!$L" &amp; U$1),$A53&lt;=INDIRECT("'Panasonic ERJ Code Table'!$M" &amp; U$1)) ),U$2&amp;_xlfn.XLOOKUP($A53,E96_raw,E96_code),"N/A")</f>
        <v>N/A</v>
      </c>
    </row>
    <row r="54" spans="1:21" x14ac:dyDescent="0.3">
      <c r="A54" s="16">
        <v>3.4</v>
      </c>
      <c r="B54" s="16"/>
      <c r="C54" s="5" t="str" cm="1">
        <f t="array" aca="1" ref="C54" ca="1">IF( OR( AND($A54&gt;=INDIRECT("'Panasonic ERJ Code Table'!$K" &amp; C$1),$A54&lt;=INDIRECT("'Panasonic ERJ Code Table'!$L" &amp; C$1)), AND($A54&gt;=INDIRECT("'Panasonic ERJ Code Table'!$M" &amp; C$1),$A54&lt;=INDIRECT("'Panasonic ERJ Code Table'!$N" &amp; C$1)) ),C$2&amp;_xlfn.XLOOKUP($A54,E96_raw,E96_code),"N/A")</f>
        <v>N/A</v>
      </c>
      <c r="F54" s="5" t="str" cm="1">
        <f t="array" aca="1" ref="F54" ca="1">IF( OR( AND($A54&gt;=INDIRECT("'Panasonic ERJ Code Table'!$K" &amp; F$1),$A54&lt;=INDIRECT("'Panasonic ERJ Code Table'!$L" &amp; F$1)), AND($A54&gt;=INDIRECT("'Panasonic ERJ Code Table'!$M" &amp; F$1),$A54&lt;=INDIRECT("'Panasonic ERJ Code Table'!$N" &amp; F$1)) ),F$2&amp;_xlfn.XLOOKUP($A54,E96_raw,E96_code),"N/A")</f>
        <v>N/A</v>
      </c>
      <c r="I54" s="5" t="str" cm="1">
        <f t="array" aca="1" ref="I54" ca="1">IF( OR( AND($A54&gt;=INDIRECT("'Panasonic ERJ Code Table'!$K" &amp; I$1),$A54&lt;=INDIRECT("'Panasonic ERJ Code Table'!$L" &amp; I$1)), AND($A54&gt;=INDIRECT("'Panasonic ERJ Code Table'!$M" &amp; I$1),$A54&lt;=INDIRECT("'Panasonic ERJ Code Table'!$N" &amp; I$1)) ),I$2&amp;_xlfn.XLOOKUP($A54,E96_raw,E96_code),"N/A")</f>
        <v>N/A</v>
      </c>
      <c r="L54" s="5" t="str" cm="1">
        <f t="array" aca="1" ref="L54" ca="1">IF( OR( AND($A54&gt;=INDIRECT("'Panasonic ERJ Code Table'!$K" &amp; L$1),$A54&lt;=INDIRECT("'Panasonic ERJ Code Table'!$L" &amp; L$1)), AND($A54&gt;=INDIRECT("'Panasonic ERJ Code Table'!$M" &amp; L$1),$A54&lt;=INDIRECT("'Panasonic ERJ Code Table'!$N" &amp; L$1)) ),L$2&amp;_xlfn.XLOOKUP($A54,E96_raw,E96_code),"N/A")</f>
        <v>N/A</v>
      </c>
      <c r="O54" s="5" t="str" cm="1">
        <f t="array" aca="1" ref="O54" ca="1">IF( OR( AND($A54&gt;=INDIRECT("'Panasonic ERJ Code Table'!$K" &amp; O$1),$A54&lt;=INDIRECT("'Panasonic ERJ Code Table'!$L" &amp; O$1)), AND($A54&gt;=INDIRECT("'Panasonic ERJ Code Table'!$M" &amp; O$1),$A54&lt;=INDIRECT("'Panasonic ERJ Code Table'!$N" &amp; O$1)) ),O$2&amp;_xlfn.XLOOKUP($A54,E96_raw,E96_code),"N/A")</f>
        <v>N/A</v>
      </c>
      <c r="R54" s="5" t="str" cm="1">
        <f t="array" aca="1" ref="R54" ca="1">IF( OR( AND($A54&gt;=INDIRECT("'Panasonic ERJ Code Table'!$K" &amp; R$1),$A54&lt;=INDIRECT("'Panasonic ERJ Code Table'!$L" &amp; R$1)), AND($A54&gt;=INDIRECT("'Panasonic ERJ Code Table'!$M" &amp; R$1),$A54&lt;=INDIRECT("'Panasonic ERJ Code Table'!$N" &amp; R$1)) ),R$2&amp;_xlfn.XLOOKUP($A54,E96_raw,E96_code),"N/A")</f>
        <v>N/A</v>
      </c>
      <c r="U54" s="5" t="str" cm="1">
        <f t="array" aca="1" ref="U54" ca="1">IF( OR( AND($A54&gt;=INDIRECT("'Panasonic ERJ Code Table'!$J" &amp; U$1),$A54&lt;=INDIRECT("'Panasonic ERJ Code Table'!$K" &amp; U$1)), AND($A54&gt;=INDIRECT("'Panasonic ERJ Code Table'!$L" &amp; U$1),$A54&lt;=INDIRECT("'Panasonic ERJ Code Table'!$M" &amp; U$1)) ),U$2&amp;_xlfn.XLOOKUP($A54,E96_raw,E96_code),"N/A")</f>
        <v>N/A</v>
      </c>
    </row>
    <row r="55" spans="1:21" x14ac:dyDescent="0.3">
      <c r="A55" s="16">
        <v>3.4799999999999995</v>
      </c>
      <c r="B55" s="16"/>
      <c r="C55" s="5" t="str" cm="1">
        <f t="array" aca="1" ref="C55" ca="1">IF( OR( AND($A55&gt;=INDIRECT("'Panasonic ERJ Code Table'!$K" &amp; C$1),$A55&lt;=INDIRECT("'Panasonic ERJ Code Table'!$L" &amp; C$1)), AND($A55&gt;=INDIRECT("'Panasonic ERJ Code Table'!$M" &amp; C$1),$A55&lt;=INDIRECT("'Panasonic ERJ Code Table'!$N" &amp; C$1)) ),C$2&amp;_xlfn.XLOOKUP($A55,E96_raw,E96_code),"N/A")</f>
        <v>N/A</v>
      </c>
      <c r="F55" s="5" t="str" cm="1">
        <f t="array" aca="1" ref="F55" ca="1">IF( OR( AND($A55&gt;=INDIRECT("'Panasonic ERJ Code Table'!$K" &amp; F$1),$A55&lt;=INDIRECT("'Panasonic ERJ Code Table'!$L" &amp; F$1)), AND($A55&gt;=INDIRECT("'Panasonic ERJ Code Table'!$M" &amp; F$1),$A55&lt;=INDIRECT("'Panasonic ERJ Code Table'!$N" &amp; F$1)) ),F$2&amp;_xlfn.XLOOKUP($A55,E96_raw,E96_code),"N/A")</f>
        <v>N/A</v>
      </c>
      <c r="I55" s="5" t="str" cm="1">
        <f t="array" aca="1" ref="I55" ca="1">IF( OR( AND($A55&gt;=INDIRECT("'Panasonic ERJ Code Table'!$K" &amp; I$1),$A55&lt;=INDIRECT("'Panasonic ERJ Code Table'!$L" &amp; I$1)), AND($A55&gt;=INDIRECT("'Panasonic ERJ Code Table'!$M" &amp; I$1),$A55&lt;=INDIRECT("'Panasonic ERJ Code Table'!$N" &amp; I$1)) ),I$2&amp;_xlfn.XLOOKUP($A55,E96_raw,E96_code),"N/A")</f>
        <v>N/A</v>
      </c>
      <c r="L55" s="5" t="str" cm="1">
        <f t="array" aca="1" ref="L55" ca="1">IF( OR( AND($A55&gt;=INDIRECT("'Panasonic ERJ Code Table'!$K" &amp; L$1),$A55&lt;=INDIRECT("'Panasonic ERJ Code Table'!$L" &amp; L$1)), AND($A55&gt;=INDIRECT("'Panasonic ERJ Code Table'!$M" &amp; L$1),$A55&lt;=INDIRECT("'Panasonic ERJ Code Table'!$N" &amp; L$1)) ),L$2&amp;_xlfn.XLOOKUP($A55,E96_raw,E96_code),"N/A")</f>
        <v>N/A</v>
      </c>
      <c r="O55" s="5" t="str" cm="1">
        <f t="array" aca="1" ref="O55" ca="1">IF( OR( AND($A55&gt;=INDIRECT("'Panasonic ERJ Code Table'!$K" &amp; O$1),$A55&lt;=INDIRECT("'Panasonic ERJ Code Table'!$L" &amp; O$1)), AND($A55&gt;=INDIRECT("'Panasonic ERJ Code Table'!$M" &amp; O$1),$A55&lt;=INDIRECT("'Panasonic ERJ Code Table'!$N" &amp; O$1)) ),O$2&amp;_xlfn.XLOOKUP($A55,E96_raw,E96_code),"N/A")</f>
        <v>N/A</v>
      </c>
      <c r="R55" s="5" t="str" cm="1">
        <f t="array" aca="1" ref="R55" ca="1">IF( OR( AND($A55&gt;=INDIRECT("'Panasonic ERJ Code Table'!$K" &amp; R$1),$A55&lt;=INDIRECT("'Panasonic ERJ Code Table'!$L" &amp; R$1)), AND($A55&gt;=INDIRECT("'Panasonic ERJ Code Table'!$M" &amp; R$1),$A55&lt;=INDIRECT("'Panasonic ERJ Code Table'!$N" &amp; R$1)) ),R$2&amp;_xlfn.XLOOKUP($A55,E96_raw,E96_code),"N/A")</f>
        <v>N/A</v>
      </c>
      <c r="U55" s="5" t="str" cm="1">
        <f t="array" aca="1" ref="U55" ca="1">IF( OR( AND($A55&gt;=INDIRECT("'Panasonic ERJ Code Table'!$J" &amp; U$1),$A55&lt;=INDIRECT("'Panasonic ERJ Code Table'!$K" &amp; U$1)), AND($A55&gt;=INDIRECT("'Panasonic ERJ Code Table'!$L" &amp; U$1),$A55&lt;=INDIRECT("'Panasonic ERJ Code Table'!$M" &amp; U$1)) ),U$2&amp;_xlfn.XLOOKUP($A55,E96_raw,E96_code),"N/A")</f>
        <v>N/A</v>
      </c>
    </row>
    <row r="56" spans="1:21" x14ac:dyDescent="0.3">
      <c r="A56" s="16">
        <v>3.5699999999999994</v>
      </c>
      <c r="B56" s="16"/>
      <c r="C56" s="5" t="str" cm="1">
        <f t="array" aca="1" ref="C56" ca="1">IF( OR( AND($A56&gt;=INDIRECT("'Panasonic ERJ Code Table'!$K" &amp; C$1),$A56&lt;=INDIRECT("'Panasonic ERJ Code Table'!$L" &amp; C$1)), AND($A56&gt;=INDIRECT("'Panasonic ERJ Code Table'!$M" &amp; C$1),$A56&lt;=INDIRECT("'Panasonic ERJ Code Table'!$N" &amp; C$1)) ),C$2&amp;_xlfn.XLOOKUP($A56,E96_raw,E96_code),"N/A")</f>
        <v>N/A</v>
      </c>
      <c r="F56" s="5" t="str" cm="1">
        <f t="array" aca="1" ref="F56" ca="1">IF( OR( AND($A56&gt;=INDIRECT("'Panasonic ERJ Code Table'!$K" &amp; F$1),$A56&lt;=INDIRECT("'Panasonic ERJ Code Table'!$L" &amp; F$1)), AND($A56&gt;=INDIRECT("'Panasonic ERJ Code Table'!$M" &amp; F$1),$A56&lt;=INDIRECT("'Panasonic ERJ Code Table'!$N" &amp; F$1)) ),F$2&amp;_xlfn.XLOOKUP($A56,E96_raw,E96_code),"N/A")</f>
        <v>N/A</v>
      </c>
      <c r="I56" s="5" t="str" cm="1">
        <f t="array" aca="1" ref="I56" ca="1">IF( OR( AND($A56&gt;=INDIRECT("'Panasonic ERJ Code Table'!$K" &amp; I$1),$A56&lt;=INDIRECT("'Panasonic ERJ Code Table'!$L" &amp; I$1)), AND($A56&gt;=INDIRECT("'Panasonic ERJ Code Table'!$M" &amp; I$1),$A56&lt;=INDIRECT("'Panasonic ERJ Code Table'!$N" &amp; I$1)) ),I$2&amp;_xlfn.XLOOKUP($A56,E96_raw,E96_code),"N/A")</f>
        <v>N/A</v>
      </c>
      <c r="L56" s="5" t="str" cm="1">
        <f t="array" aca="1" ref="L56" ca="1">IF( OR( AND($A56&gt;=INDIRECT("'Panasonic ERJ Code Table'!$K" &amp; L$1),$A56&lt;=INDIRECT("'Panasonic ERJ Code Table'!$L" &amp; L$1)), AND($A56&gt;=INDIRECT("'Panasonic ERJ Code Table'!$M" &amp; L$1),$A56&lt;=INDIRECT("'Panasonic ERJ Code Table'!$N" &amp; L$1)) ),L$2&amp;_xlfn.XLOOKUP($A56,E96_raw,E96_code),"N/A")</f>
        <v>N/A</v>
      </c>
      <c r="O56" s="5" t="str" cm="1">
        <f t="array" aca="1" ref="O56" ca="1">IF( OR( AND($A56&gt;=INDIRECT("'Panasonic ERJ Code Table'!$K" &amp; O$1),$A56&lt;=INDIRECT("'Panasonic ERJ Code Table'!$L" &amp; O$1)), AND($A56&gt;=INDIRECT("'Panasonic ERJ Code Table'!$M" &amp; O$1),$A56&lt;=INDIRECT("'Panasonic ERJ Code Table'!$N" &amp; O$1)) ),O$2&amp;_xlfn.XLOOKUP($A56,E96_raw,E96_code),"N/A")</f>
        <v>N/A</v>
      </c>
      <c r="R56" s="5" t="str" cm="1">
        <f t="array" aca="1" ref="R56" ca="1">IF( OR( AND($A56&gt;=INDIRECT("'Panasonic ERJ Code Table'!$K" &amp; R$1),$A56&lt;=INDIRECT("'Panasonic ERJ Code Table'!$L" &amp; R$1)), AND($A56&gt;=INDIRECT("'Panasonic ERJ Code Table'!$M" &amp; R$1),$A56&lt;=INDIRECT("'Panasonic ERJ Code Table'!$N" &amp; R$1)) ),R$2&amp;_xlfn.XLOOKUP($A56,E96_raw,E96_code),"N/A")</f>
        <v>N/A</v>
      </c>
      <c r="U56" s="5" t="str" cm="1">
        <f t="array" aca="1" ref="U56" ca="1">IF( OR( AND($A56&gt;=INDIRECT("'Panasonic ERJ Code Table'!$J" &amp; U$1),$A56&lt;=INDIRECT("'Panasonic ERJ Code Table'!$K" &amp; U$1)), AND($A56&gt;=INDIRECT("'Panasonic ERJ Code Table'!$L" &amp; U$1),$A56&lt;=INDIRECT("'Panasonic ERJ Code Table'!$M" &amp; U$1)) ),U$2&amp;_xlfn.XLOOKUP($A56,E96_raw,E96_code),"N/A")</f>
        <v>N/A</v>
      </c>
    </row>
    <row r="57" spans="1:21" x14ac:dyDescent="0.3">
      <c r="A57" s="16">
        <v>3.65</v>
      </c>
      <c r="B57" s="16"/>
      <c r="C57" s="5" t="str" cm="1">
        <f t="array" aca="1" ref="C57" ca="1">IF( OR( AND($A57&gt;=INDIRECT("'Panasonic ERJ Code Table'!$K" &amp; C$1),$A57&lt;=INDIRECT("'Panasonic ERJ Code Table'!$L" &amp; C$1)), AND($A57&gt;=INDIRECT("'Panasonic ERJ Code Table'!$M" &amp; C$1),$A57&lt;=INDIRECT("'Panasonic ERJ Code Table'!$N" &amp; C$1)) ),C$2&amp;_xlfn.XLOOKUP($A57,E96_raw,E96_code),"N/A")</f>
        <v>N/A</v>
      </c>
      <c r="F57" s="5" t="str" cm="1">
        <f t="array" aca="1" ref="F57" ca="1">IF( OR( AND($A57&gt;=INDIRECT("'Panasonic ERJ Code Table'!$K" &amp; F$1),$A57&lt;=INDIRECT("'Panasonic ERJ Code Table'!$L" &amp; F$1)), AND($A57&gt;=INDIRECT("'Panasonic ERJ Code Table'!$M" &amp; F$1),$A57&lt;=INDIRECT("'Panasonic ERJ Code Table'!$N" &amp; F$1)) ),F$2&amp;_xlfn.XLOOKUP($A57,E96_raw,E96_code),"N/A")</f>
        <v>N/A</v>
      </c>
      <c r="I57" s="5" t="str" cm="1">
        <f t="array" aca="1" ref="I57" ca="1">IF( OR( AND($A57&gt;=INDIRECT("'Panasonic ERJ Code Table'!$K" &amp; I$1),$A57&lt;=INDIRECT("'Panasonic ERJ Code Table'!$L" &amp; I$1)), AND($A57&gt;=INDIRECT("'Panasonic ERJ Code Table'!$M" &amp; I$1),$A57&lt;=INDIRECT("'Panasonic ERJ Code Table'!$N" &amp; I$1)) ),I$2&amp;_xlfn.XLOOKUP($A57,E96_raw,E96_code),"N/A")</f>
        <v>N/A</v>
      </c>
      <c r="L57" s="5" t="str" cm="1">
        <f t="array" aca="1" ref="L57" ca="1">IF( OR( AND($A57&gt;=INDIRECT("'Panasonic ERJ Code Table'!$K" &amp; L$1),$A57&lt;=INDIRECT("'Panasonic ERJ Code Table'!$L" &amp; L$1)), AND($A57&gt;=INDIRECT("'Panasonic ERJ Code Table'!$M" &amp; L$1),$A57&lt;=INDIRECT("'Panasonic ERJ Code Table'!$N" &amp; L$1)) ),L$2&amp;_xlfn.XLOOKUP($A57,E96_raw,E96_code),"N/A")</f>
        <v>N/A</v>
      </c>
      <c r="O57" s="5" t="str" cm="1">
        <f t="array" aca="1" ref="O57" ca="1">IF( OR( AND($A57&gt;=INDIRECT("'Panasonic ERJ Code Table'!$K" &amp; O$1),$A57&lt;=INDIRECT("'Panasonic ERJ Code Table'!$L" &amp; O$1)), AND($A57&gt;=INDIRECT("'Panasonic ERJ Code Table'!$M" &amp; O$1),$A57&lt;=INDIRECT("'Panasonic ERJ Code Table'!$N" &amp; O$1)) ),O$2&amp;_xlfn.XLOOKUP($A57,E96_raw,E96_code),"N/A")</f>
        <v>N/A</v>
      </c>
      <c r="R57" s="5" t="str" cm="1">
        <f t="array" aca="1" ref="R57" ca="1">IF( OR( AND($A57&gt;=INDIRECT("'Panasonic ERJ Code Table'!$K" &amp; R$1),$A57&lt;=INDIRECT("'Panasonic ERJ Code Table'!$L" &amp; R$1)), AND($A57&gt;=INDIRECT("'Panasonic ERJ Code Table'!$M" &amp; R$1),$A57&lt;=INDIRECT("'Panasonic ERJ Code Table'!$N" &amp; R$1)) ),R$2&amp;_xlfn.XLOOKUP($A57,E96_raw,E96_code),"N/A")</f>
        <v>N/A</v>
      </c>
      <c r="U57" s="5" t="str" cm="1">
        <f t="array" aca="1" ref="U57" ca="1">IF( OR( AND($A57&gt;=INDIRECT("'Panasonic ERJ Code Table'!$J" &amp; U$1),$A57&lt;=INDIRECT("'Panasonic ERJ Code Table'!$K" &amp; U$1)), AND($A57&gt;=INDIRECT("'Panasonic ERJ Code Table'!$L" &amp; U$1),$A57&lt;=INDIRECT("'Panasonic ERJ Code Table'!$M" &amp; U$1)) ),U$2&amp;_xlfn.XLOOKUP($A57,E96_raw,E96_code),"N/A")</f>
        <v>N/A</v>
      </c>
    </row>
    <row r="58" spans="1:21" x14ac:dyDescent="0.3">
      <c r="A58" s="16">
        <v>3.7400000000000007</v>
      </c>
      <c r="B58" s="16"/>
      <c r="C58" s="5" t="str" cm="1">
        <f t="array" aca="1" ref="C58" ca="1">IF( OR( AND($A58&gt;=INDIRECT("'Panasonic ERJ Code Table'!$K" &amp; C$1),$A58&lt;=INDIRECT("'Panasonic ERJ Code Table'!$L" &amp; C$1)), AND($A58&gt;=INDIRECT("'Panasonic ERJ Code Table'!$M" &amp; C$1),$A58&lt;=INDIRECT("'Panasonic ERJ Code Table'!$N" &amp; C$1)) ),C$2&amp;_xlfn.XLOOKUP($A58,E96_raw,E96_code),"N/A")</f>
        <v>N/A</v>
      </c>
      <c r="F58" s="5" t="str" cm="1">
        <f t="array" aca="1" ref="F58" ca="1">IF( OR( AND($A58&gt;=INDIRECT("'Panasonic ERJ Code Table'!$K" &amp; F$1),$A58&lt;=INDIRECT("'Panasonic ERJ Code Table'!$L" &amp; F$1)), AND($A58&gt;=INDIRECT("'Panasonic ERJ Code Table'!$M" &amp; F$1),$A58&lt;=INDIRECT("'Panasonic ERJ Code Table'!$N" &amp; F$1)) ),F$2&amp;_xlfn.XLOOKUP($A58,E96_raw,E96_code),"N/A")</f>
        <v>N/A</v>
      </c>
      <c r="I58" s="5" t="str" cm="1">
        <f t="array" aca="1" ref="I58" ca="1">IF( OR( AND($A58&gt;=INDIRECT("'Panasonic ERJ Code Table'!$K" &amp; I$1),$A58&lt;=INDIRECT("'Panasonic ERJ Code Table'!$L" &amp; I$1)), AND($A58&gt;=INDIRECT("'Panasonic ERJ Code Table'!$M" &amp; I$1),$A58&lt;=INDIRECT("'Panasonic ERJ Code Table'!$N" &amp; I$1)) ),I$2&amp;_xlfn.XLOOKUP($A58,E96_raw,E96_code),"N/A")</f>
        <v>N/A</v>
      </c>
      <c r="L58" s="5" t="str" cm="1">
        <f t="array" aca="1" ref="L58" ca="1">IF( OR( AND($A58&gt;=INDIRECT("'Panasonic ERJ Code Table'!$K" &amp; L$1),$A58&lt;=INDIRECT("'Panasonic ERJ Code Table'!$L" &amp; L$1)), AND($A58&gt;=INDIRECT("'Panasonic ERJ Code Table'!$M" &amp; L$1),$A58&lt;=INDIRECT("'Panasonic ERJ Code Table'!$N" &amp; L$1)) ),L$2&amp;_xlfn.XLOOKUP($A58,E96_raw,E96_code),"N/A")</f>
        <v>N/A</v>
      </c>
      <c r="O58" s="5" t="str" cm="1">
        <f t="array" aca="1" ref="O58" ca="1">IF( OR( AND($A58&gt;=INDIRECT("'Panasonic ERJ Code Table'!$K" &amp; O$1),$A58&lt;=INDIRECT("'Panasonic ERJ Code Table'!$L" &amp; O$1)), AND($A58&gt;=INDIRECT("'Panasonic ERJ Code Table'!$M" &amp; O$1),$A58&lt;=INDIRECT("'Panasonic ERJ Code Table'!$N" &amp; O$1)) ),O$2&amp;_xlfn.XLOOKUP($A58,E96_raw,E96_code),"N/A")</f>
        <v>N/A</v>
      </c>
      <c r="R58" s="5" t="str" cm="1">
        <f t="array" aca="1" ref="R58" ca="1">IF( OR( AND($A58&gt;=INDIRECT("'Panasonic ERJ Code Table'!$K" &amp; R$1),$A58&lt;=INDIRECT("'Panasonic ERJ Code Table'!$L" &amp; R$1)), AND($A58&gt;=INDIRECT("'Panasonic ERJ Code Table'!$M" &amp; R$1),$A58&lt;=INDIRECT("'Panasonic ERJ Code Table'!$N" &amp; R$1)) ),R$2&amp;_xlfn.XLOOKUP($A58,E96_raw,E96_code),"N/A")</f>
        <v>N/A</v>
      </c>
      <c r="U58" s="5" t="str" cm="1">
        <f t="array" aca="1" ref="U58" ca="1">IF( OR( AND($A58&gt;=INDIRECT("'Panasonic ERJ Code Table'!$J" &amp; U$1),$A58&lt;=INDIRECT("'Panasonic ERJ Code Table'!$K" &amp; U$1)), AND($A58&gt;=INDIRECT("'Panasonic ERJ Code Table'!$L" &amp; U$1),$A58&lt;=INDIRECT("'Panasonic ERJ Code Table'!$M" &amp; U$1)) ),U$2&amp;_xlfn.XLOOKUP($A58,E96_raw,E96_code),"N/A")</f>
        <v>N/A</v>
      </c>
    </row>
    <row r="59" spans="1:21" x14ac:dyDescent="0.3">
      <c r="A59" s="16">
        <v>3.8299999999999996</v>
      </c>
      <c r="B59" s="16"/>
      <c r="C59" s="5" t="str" cm="1">
        <f t="array" aca="1" ref="C59" ca="1">IF( OR( AND($A59&gt;=INDIRECT("'Panasonic ERJ Code Table'!$K" &amp; C$1),$A59&lt;=INDIRECT("'Panasonic ERJ Code Table'!$L" &amp; C$1)), AND($A59&gt;=INDIRECT("'Panasonic ERJ Code Table'!$M" &amp; C$1),$A59&lt;=INDIRECT("'Panasonic ERJ Code Table'!$N" &amp; C$1)) ),C$2&amp;_xlfn.XLOOKUP($A59,E96_raw,E96_code),"N/A")</f>
        <v>N/A</v>
      </c>
      <c r="F59" s="5" t="str" cm="1">
        <f t="array" aca="1" ref="F59" ca="1">IF( OR( AND($A59&gt;=INDIRECT("'Panasonic ERJ Code Table'!$K" &amp; F$1),$A59&lt;=INDIRECT("'Panasonic ERJ Code Table'!$L" &amp; F$1)), AND($A59&gt;=INDIRECT("'Panasonic ERJ Code Table'!$M" &amp; F$1),$A59&lt;=INDIRECT("'Panasonic ERJ Code Table'!$N" &amp; F$1)) ),F$2&amp;_xlfn.XLOOKUP($A59,E96_raw,E96_code),"N/A")</f>
        <v>N/A</v>
      </c>
      <c r="I59" s="5" t="str" cm="1">
        <f t="array" aca="1" ref="I59" ca="1">IF( OR( AND($A59&gt;=INDIRECT("'Panasonic ERJ Code Table'!$K" &amp; I$1),$A59&lt;=INDIRECT("'Panasonic ERJ Code Table'!$L" &amp; I$1)), AND($A59&gt;=INDIRECT("'Panasonic ERJ Code Table'!$M" &amp; I$1),$A59&lt;=INDIRECT("'Panasonic ERJ Code Table'!$N" &amp; I$1)) ),I$2&amp;_xlfn.XLOOKUP($A59,E96_raw,E96_code),"N/A")</f>
        <v>N/A</v>
      </c>
      <c r="L59" s="5" t="str" cm="1">
        <f t="array" aca="1" ref="L59" ca="1">IF( OR( AND($A59&gt;=INDIRECT("'Panasonic ERJ Code Table'!$K" &amp; L$1),$A59&lt;=INDIRECT("'Panasonic ERJ Code Table'!$L" &amp; L$1)), AND($A59&gt;=INDIRECT("'Panasonic ERJ Code Table'!$M" &amp; L$1),$A59&lt;=INDIRECT("'Panasonic ERJ Code Table'!$N" &amp; L$1)) ),L$2&amp;_xlfn.XLOOKUP($A59,E96_raw,E96_code),"N/A")</f>
        <v>N/A</v>
      </c>
      <c r="O59" s="5" t="str" cm="1">
        <f t="array" aca="1" ref="O59" ca="1">IF( OR( AND($A59&gt;=INDIRECT("'Panasonic ERJ Code Table'!$K" &amp; O$1),$A59&lt;=INDIRECT("'Panasonic ERJ Code Table'!$L" &amp; O$1)), AND($A59&gt;=INDIRECT("'Panasonic ERJ Code Table'!$M" &amp; O$1),$A59&lt;=INDIRECT("'Panasonic ERJ Code Table'!$N" &amp; O$1)) ),O$2&amp;_xlfn.XLOOKUP($A59,E96_raw,E96_code),"N/A")</f>
        <v>N/A</v>
      </c>
      <c r="R59" s="5" t="str" cm="1">
        <f t="array" aca="1" ref="R59" ca="1">IF( OR( AND($A59&gt;=INDIRECT("'Panasonic ERJ Code Table'!$K" &amp; R$1),$A59&lt;=INDIRECT("'Panasonic ERJ Code Table'!$L" &amp; R$1)), AND($A59&gt;=INDIRECT("'Panasonic ERJ Code Table'!$M" &amp; R$1),$A59&lt;=INDIRECT("'Panasonic ERJ Code Table'!$N" &amp; R$1)) ),R$2&amp;_xlfn.XLOOKUP($A59,E96_raw,E96_code),"N/A")</f>
        <v>N/A</v>
      </c>
      <c r="U59" s="5" t="str" cm="1">
        <f t="array" aca="1" ref="U59" ca="1">IF( OR( AND($A59&gt;=INDIRECT("'Panasonic ERJ Code Table'!$J" &amp; U$1),$A59&lt;=INDIRECT("'Panasonic ERJ Code Table'!$K" &amp; U$1)), AND($A59&gt;=INDIRECT("'Panasonic ERJ Code Table'!$L" &amp; U$1),$A59&lt;=INDIRECT("'Panasonic ERJ Code Table'!$M" &amp; U$1)) ),U$2&amp;_xlfn.XLOOKUP($A59,E96_raw,E96_code),"N/A")</f>
        <v>N/A</v>
      </c>
    </row>
    <row r="60" spans="1:21" x14ac:dyDescent="0.3">
      <c r="A60" s="16">
        <v>3.9200000000000004</v>
      </c>
      <c r="B60" s="16"/>
      <c r="C60" s="5" t="str" cm="1">
        <f t="array" aca="1" ref="C60" ca="1">IF( OR( AND($A60&gt;=INDIRECT("'Panasonic ERJ Code Table'!$K" &amp; C$1),$A60&lt;=INDIRECT("'Panasonic ERJ Code Table'!$L" &amp; C$1)), AND($A60&gt;=INDIRECT("'Panasonic ERJ Code Table'!$M" &amp; C$1),$A60&lt;=INDIRECT("'Panasonic ERJ Code Table'!$N" &amp; C$1)) ),C$2&amp;_xlfn.XLOOKUP($A60,E96_raw,E96_code),"N/A")</f>
        <v>N/A</v>
      </c>
      <c r="F60" s="5" t="str" cm="1">
        <f t="array" aca="1" ref="F60" ca="1">IF( OR( AND($A60&gt;=INDIRECT("'Panasonic ERJ Code Table'!$K" &amp; F$1),$A60&lt;=INDIRECT("'Panasonic ERJ Code Table'!$L" &amp; F$1)), AND($A60&gt;=INDIRECT("'Panasonic ERJ Code Table'!$M" &amp; F$1),$A60&lt;=INDIRECT("'Panasonic ERJ Code Table'!$N" &amp; F$1)) ),F$2&amp;_xlfn.XLOOKUP($A60,E96_raw,E96_code),"N/A")</f>
        <v>N/A</v>
      </c>
      <c r="I60" s="5" t="str" cm="1">
        <f t="array" aca="1" ref="I60" ca="1">IF( OR( AND($A60&gt;=INDIRECT("'Panasonic ERJ Code Table'!$K" &amp; I$1),$A60&lt;=INDIRECT("'Panasonic ERJ Code Table'!$L" &amp; I$1)), AND($A60&gt;=INDIRECT("'Panasonic ERJ Code Table'!$M" &amp; I$1),$A60&lt;=INDIRECT("'Panasonic ERJ Code Table'!$N" &amp; I$1)) ),I$2&amp;_xlfn.XLOOKUP($A60,E96_raw,E96_code),"N/A")</f>
        <v>N/A</v>
      </c>
      <c r="L60" s="5" t="str" cm="1">
        <f t="array" aca="1" ref="L60" ca="1">IF( OR( AND($A60&gt;=INDIRECT("'Panasonic ERJ Code Table'!$K" &amp; L$1),$A60&lt;=INDIRECT("'Panasonic ERJ Code Table'!$L" &amp; L$1)), AND($A60&gt;=INDIRECT("'Panasonic ERJ Code Table'!$M" &amp; L$1),$A60&lt;=INDIRECT("'Panasonic ERJ Code Table'!$N" &amp; L$1)) ),L$2&amp;_xlfn.XLOOKUP($A60,E96_raw,E96_code),"N/A")</f>
        <v>N/A</v>
      </c>
      <c r="O60" s="5" t="str" cm="1">
        <f t="array" aca="1" ref="O60" ca="1">IF( OR( AND($A60&gt;=INDIRECT("'Panasonic ERJ Code Table'!$K" &amp; O$1),$A60&lt;=INDIRECT("'Panasonic ERJ Code Table'!$L" &amp; O$1)), AND($A60&gt;=INDIRECT("'Panasonic ERJ Code Table'!$M" &amp; O$1),$A60&lt;=INDIRECT("'Panasonic ERJ Code Table'!$N" &amp; O$1)) ),O$2&amp;_xlfn.XLOOKUP($A60,E96_raw,E96_code),"N/A")</f>
        <v>N/A</v>
      </c>
      <c r="R60" s="5" t="str" cm="1">
        <f t="array" aca="1" ref="R60" ca="1">IF( OR( AND($A60&gt;=INDIRECT("'Panasonic ERJ Code Table'!$K" &amp; R$1),$A60&lt;=INDIRECT("'Panasonic ERJ Code Table'!$L" &amp; R$1)), AND($A60&gt;=INDIRECT("'Panasonic ERJ Code Table'!$M" &amp; R$1),$A60&lt;=INDIRECT("'Panasonic ERJ Code Table'!$N" &amp; R$1)) ),R$2&amp;_xlfn.XLOOKUP($A60,E96_raw,E96_code),"N/A")</f>
        <v>N/A</v>
      </c>
      <c r="U60" s="5" t="str" cm="1">
        <f t="array" aca="1" ref="U60" ca="1">IF( OR( AND($A60&gt;=INDIRECT("'Panasonic ERJ Code Table'!$J" &amp; U$1),$A60&lt;=INDIRECT("'Panasonic ERJ Code Table'!$K" &amp; U$1)), AND($A60&gt;=INDIRECT("'Panasonic ERJ Code Table'!$L" &amp; U$1),$A60&lt;=INDIRECT("'Panasonic ERJ Code Table'!$M" &amp; U$1)) ),U$2&amp;_xlfn.XLOOKUP($A60,E96_raw,E96_code),"N/A")</f>
        <v>N/A</v>
      </c>
    </row>
    <row r="61" spans="1:21" x14ac:dyDescent="0.3">
      <c r="A61" s="16">
        <v>4.0199999999999996</v>
      </c>
      <c r="B61" s="16"/>
      <c r="C61" s="5" t="str" cm="1">
        <f t="array" aca="1" ref="C61" ca="1">IF( OR( AND($A61&gt;=INDIRECT("'Panasonic ERJ Code Table'!$K" &amp; C$1),$A61&lt;=INDIRECT("'Panasonic ERJ Code Table'!$L" &amp; C$1)), AND($A61&gt;=INDIRECT("'Panasonic ERJ Code Table'!$M" &amp; C$1),$A61&lt;=INDIRECT("'Panasonic ERJ Code Table'!$N" &amp; C$1)) ),C$2&amp;_xlfn.XLOOKUP($A61,E96_raw,E96_code),"N/A")</f>
        <v>N/A</v>
      </c>
      <c r="F61" s="5" t="str" cm="1">
        <f t="array" aca="1" ref="F61" ca="1">IF( OR( AND($A61&gt;=INDIRECT("'Panasonic ERJ Code Table'!$K" &amp; F$1),$A61&lt;=INDIRECT("'Panasonic ERJ Code Table'!$L" &amp; F$1)), AND($A61&gt;=INDIRECT("'Panasonic ERJ Code Table'!$M" &amp; F$1),$A61&lt;=INDIRECT("'Panasonic ERJ Code Table'!$N" &amp; F$1)) ),F$2&amp;_xlfn.XLOOKUP($A61,E96_raw,E96_code),"N/A")</f>
        <v>N/A</v>
      </c>
      <c r="I61" s="5" t="str" cm="1">
        <f t="array" aca="1" ref="I61" ca="1">IF( OR( AND($A61&gt;=INDIRECT("'Panasonic ERJ Code Table'!$K" &amp; I$1),$A61&lt;=INDIRECT("'Panasonic ERJ Code Table'!$L" &amp; I$1)), AND($A61&gt;=INDIRECT("'Panasonic ERJ Code Table'!$M" &amp; I$1),$A61&lt;=INDIRECT("'Panasonic ERJ Code Table'!$N" &amp; I$1)) ),I$2&amp;_xlfn.XLOOKUP($A61,E96_raw,E96_code),"N/A")</f>
        <v>N/A</v>
      </c>
      <c r="L61" s="5" t="str" cm="1">
        <f t="array" aca="1" ref="L61" ca="1">IF( OR( AND($A61&gt;=INDIRECT("'Panasonic ERJ Code Table'!$K" &amp; L$1),$A61&lt;=INDIRECT("'Panasonic ERJ Code Table'!$L" &amp; L$1)), AND($A61&gt;=INDIRECT("'Panasonic ERJ Code Table'!$M" &amp; L$1),$A61&lt;=INDIRECT("'Panasonic ERJ Code Table'!$N" &amp; L$1)) ),L$2&amp;_xlfn.XLOOKUP($A61,E96_raw,E96_code),"N/A")</f>
        <v>N/A</v>
      </c>
      <c r="O61" s="5" t="str" cm="1">
        <f t="array" aca="1" ref="O61" ca="1">IF( OR( AND($A61&gt;=INDIRECT("'Panasonic ERJ Code Table'!$K" &amp; O$1),$A61&lt;=INDIRECT("'Panasonic ERJ Code Table'!$L" &amp; O$1)), AND($A61&gt;=INDIRECT("'Panasonic ERJ Code Table'!$M" &amp; O$1),$A61&lt;=INDIRECT("'Panasonic ERJ Code Table'!$N" &amp; O$1)) ),O$2&amp;_xlfn.XLOOKUP($A61,E96_raw,E96_code),"N/A")</f>
        <v>N/A</v>
      </c>
      <c r="R61" s="5" t="str" cm="1">
        <f t="array" aca="1" ref="R61" ca="1">IF( OR( AND($A61&gt;=INDIRECT("'Panasonic ERJ Code Table'!$K" &amp; R$1),$A61&lt;=INDIRECT("'Panasonic ERJ Code Table'!$L" &amp; R$1)), AND($A61&gt;=INDIRECT("'Panasonic ERJ Code Table'!$M" &amp; R$1),$A61&lt;=INDIRECT("'Panasonic ERJ Code Table'!$N" &amp; R$1)) ),R$2&amp;_xlfn.XLOOKUP($A61,E96_raw,E96_code),"N/A")</f>
        <v>N/A</v>
      </c>
      <c r="U61" s="5" t="str" cm="1">
        <f t="array" aca="1" ref="U61" ca="1">IF( OR( AND($A61&gt;=INDIRECT("'Panasonic ERJ Code Table'!$J" &amp; U$1),$A61&lt;=INDIRECT("'Panasonic ERJ Code Table'!$K" &amp; U$1)), AND($A61&gt;=INDIRECT("'Panasonic ERJ Code Table'!$L" &amp; U$1),$A61&lt;=INDIRECT("'Panasonic ERJ Code Table'!$M" &amp; U$1)) ),U$2&amp;_xlfn.XLOOKUP($A61,E96_raw,E96_code),"N/A")</f>
        <v>N/A</v>
      </c>
    </row>
    <row r="62" spans="1:21" x14ac:dyDescent="0.3">
      <c r="A62" s="16">
        <v>4.12</v>
      </c>
      <c r="B62" s="16"/>
      <c r="C62" s="5" t="str" cm="1">
        <f t="array" aca="1" ref="C62" ca="1">IF( OR( AND($A62&gt;=INDIRECT("'Panasonic ERJ Code Table'!$K" &amp; C$1),$A62&lt;=INDIRECT("'Panasonic ERJ Code Table'!$L" &amp; C$1)), AND($A62&gt;=INDIRECT("'Panasonic ERJ Code Table'!$M" &amp; C$1),$A62&lt;=INDIRECT("'Panasonic ERJ Code Table'!$N" &amp; C$1)) ),C$2&amp;_xlfn.XLOOKUP($A62,E96_raw,E96_code),"N/A")</f>
        <v>N/A</v>
      </c>
      <c r="F62" s="5" t="str" cm="1">
        <f t="array" aca="1" ref="F62" ca="1">IF( OR( AND($A62&gt;=INDIRECT("'Panasonic ERJ Code Table'!$K" &amp; F$1),$A62&lt;=INDIRECT("'Panasonic ERJ Code Table'!$L" &amp; F$1)), AND($A62&gt;=INDIRECT("'Panasonic ERJ Code Table'!$M" &amp; F$1),$A62&lt;=INDIRECT("'Panasonic ERJ Code Table'!$N" &amp; F$1)) ),F$2&amp;_xlfn.XLOOKUP($A62,E96_raw,E96_code),"N/A")</f>
        <v>N/A</v>
      </c>
      <c r="I62" s="5" t="str" cm="1">
        <f t="array" aca="1" ref="I62" ca="1">IF( OR( AND($A62&gt;=INDIRECT("'Panasonic ERJ Code Table'!$K" &amp; I$1),$A62&lt;=INDIRECT("'Panasonic ERJ Code Table'!$L" &amp; I$1)), AND($A62&gt;=INDIRECT("'Panasonic ERJ Code Table'!$M" &amp; I$1),$A62&lt;=INDIRECT("'Panasonic ERJ Code Table'!$N" &amp; I$1)) ),I$2&amp;_xlfn.XLOOKUP($A62,E96_raw,E96_code),"N/A")</f>
        <v>N/A</v>
      </c>
      <c r="L62" s="5" t="str" cm="1">
        <f t="array" aca="1" ref="L62" ca="1">IF( OR( AND($A62&gt;=INDIRECT("'Panasonic ERJ Code Table'!$K" &amp; L$1),$A62&lt;=INDIRECT("'Panasonic ERJ Code Table'!$L" &amp; L$1)), AND($A62&gt;=INDIRECT("'Panasonic ERJ Code Table'!$M" &amp; L$1),$A62&lt;=INDIRECT("'Panasonic ERJ Code Table'!$N" &amp; L$1)) ),L$2&amp;_xlfn.XLOOKUP($A62,E96_raw,E96_code),"N/A")</f>
        <v>N/A</v>
      </c>
      <c r="O62" s="5" t="str" cm="1">
        <f t="array" aca="1" ref="O62" ca="1">IF( OR( AND($A62&gt;=INDIRECT("'Panasonic ERJ Code Table'!$K" &amp; O$1),$A62&lt;=INDIRECT("'Panasonic ERJ Code Table'!$L" &amp; O$1)), AND($A62&gt;=INDIRECT("'Panasonic ERJ Code Table'!$M" &amp; O$1),$A62&lt;=INDIRECT("'Panasonic ERJ Code Table'!$N" &amp; O$1)) ),O$2&amp;_xlfn.XLOOKUP($A62,E96_raw,E96_code),"N/A")</f>
        <v>N/A</v>
      </c>
      <c r="R62" s="5" t="str" cm="1">
        <f t="array" aca="1" ref="R62" ca="1">IF( OR( AND($A62&gt;=INDIRECT("'Panasonic ERJ Code Table'!$K" &amp; R$1),$A62&lt;=INDIRECT("'Panasonic ERJ Code Table'!$L" &amp; R$1)), AND($A62&gt;=INDIRECT("'Panasonic ERJ Code Table'!$M" &amp; R$1),$A62&lt;=INDIRECT("'Panasonic ERJ Code Table'!$N" &amp; R$1)) ),R$2&amp;_xlfn.XLOOKUP($A62,E96_raw,E96_code),"N/A")</f>
        <v>N/A</v>
      </c>
      <c r="U62" s="5" t="str" cm="1">
        <f t="array" aca="1" ref="U62" ca="1">IF( OR( AND($A62&gt;=INDIRECT("'Panasonic ERJ Code Table'!$J" &amp; U$1),$A62&lt;=INDIRECT("'Panasonic ERJ Code Table'!$K" &amp; U$1)), AND($A62&gt;=INDIRECT("'Panasonic ERJ Code Table'!$L" &amp; U$1),$A62&lt;=INDIRECT("'Panasonic ERJ Code Table'!$M" &amp; U$1)) ),U$2&amp;_xlfn.XLOOKUP($A62,E96_raw,E96_code),"N/A")</f>
        <v>N/A</v>
      </c>
    </row>
    <row r="63" spans="1:21" x14ac:dyDescent="0.3">
      <c r="A63" s="16">
        <v>4.22</v>
      </c>
      <c r="B63" s="16"/>
      <c r="C63" s="5" t="str" cm="1">
        <f t="array" aca="1" ref="C63" ca="1">IF( OR( AND($A63&gt;=INDIRECT("'Panasonic ERJ Code Table'!$K" &amp; C$1),$A63&lt;=INDIRECT("'Panasonic ERJ Code Table'!$L" &amp; C$1)), AND($A63&gt;=INDIRECT("'Panasonic ERJ Code Table'!$M" &amp; C$1),$A63&lt;=INDIRECT("'Panasonic ERJ Code Table'!$N" &amp; C$1)) ),C$2&amp;_xlfn.XLOOKUP($A63,E96_raw,E96_code),"N/A")</f>
        <v>N/A</v>
      </c>
      <c r="F63" s="5" t="str" cm="1">
        <f t="array" aca="1" ref="F63" ca="1">IF( OR( AND($A63&gt;=INDIRECT("'Panasonic ERJ Code Table'!$K" &amp; F$1),$A63&lt;=INDIRECT("'Panasonic ERJ Code Table'!$L" &amp; F$1)), AND($A63&gt;=INDIRECT("'Panasonic ERJ Code Table'!$M" &amp; F$1),$A63&lt;=INDIRECT("'Panasonic ERJ Code Table'!$N" &amp; F$1)) ),F$2&amp;_xlfn.XLOOKUP($A63,E96_raw,E96_code),"N/A")</f>
        <v>N/A</v>
      </c>
      <c r="I63" s="5" t="str" cm="1">
        <f t="array" aca="1" ref="I63" ca="1">IF( OR( AND($A63&gt;=INDIRECT("'Panasonic ERJ Code Table'!$K" &amp; I$1),$A63&lt;=INDIRECT("'Panasonic ERJ Code Table'!$L" &amp; I$1)), AND($A63&gt;=INDIRECT("'Panasonic ERJ Code Table'!$M" &amp; I$1),$A63&lt;=INDIRECT("'Panasonic ERJ Code Table'!$N" &amp; I$1)) ),I$2&amp;_xlfn.XLOOKUP($A63,E96_raw,E96_code),"N/A")</f>
        <v>N/A</v>
      </c>
      <c r="L63" s="5" t="str" cm="1">
        <f t="array" aca="1" ref="L63" ca="1">IF( OR( AND($A63&gt;=INDIRECT("'Panasonic ERJ Code Table'!$K" &amp; L$1),$A63&lt;=INDIRECT("'Panasonic ERJ Code Table'!$L" &amp; L$1)), AND($A63&gt;=INDIRECT("'Panasonic ERJ Code Table'!$M" &amp; L$1),$A63&lt;=INDIRECT("'Panasonic ERJ Code Table'!$N" &amp; L$1)) ),L$2&amp;_xlfn.XLOOKUP($A63,E96_raw,E96_code),"N/A")</f>
        <v>N/A</v>
      </c>
      <c r="O63" s="5" t="str" cm="1">
        <f t="array" aca="1" ref="O63" ca="1">IF( OR( AND($A63&gt;=INDIRECT("'Panasonic ERJ Code Table'!$K" &amp; O$1),$A63&lt;=INDIRECT("'Panasonic ERJ Code Table'!$L" &amp; O$1)), AND($A63&gt;=INDIRECT("'Panasonic ERJ Code Table'!$M" &amp; O$1),$A63&lt;=INDIRECT("'Panasonic ERJ Code Table'!$N" &amp; O$1)) ),O$2&amp;_xlfn.XLOOKUP($A63,E96_raw,E96_code),"N/A")</f>
        <v>N/A</v>
      </c>
      <c r="R63" s="5" t="str" cm="1">
        <f t="array" aca="1" ref="R63" ca="1">IF( OR( AND($A63&gt;=INDIRECT("'Panasonic ERJ Code Table'!$K" &amp; R$1),$A63&lt;=INDIRECT("'Panasonic ERJ Code Table'!$L" &amp; R$1)), AND($A63&gt;=INDIRECT("'Panasonic ERJ Code Table'!$M" &amp; R$1),$A63&lt;=INDIRECT("'Panasonic ERJ Code Table'!$N" &amp; R$1)) ),R$2&amp;_xlfn.XLOOKUP($A63,E96_raw,E96_code),"N/A")</f>
        <v>N/A</v>
      </c>
      <c r="U63" s="5" t="str" cm="1">
        <f t="array" aca="1" ref="U63" ca="1">IF( OR( AND($A63&gt;=INDIRECT("'Panasonic ERJ Code Table'!$J" &amp; U$1),$A63&lt;=INDIRECT("'Panasonic ERJ Code Table'!$K" &amp; U$1)), AND($A63&gt;=INDIRECT("'Panasonic ERJ Code Table'!$L" &amp; U$1),$A63&lt;=INDIRECT("'Panasonic ERJ Code Table'!$M" &amp; U$1)) ),U$2&amp;_xlfn.XLOOKUP($A63,E96_raw,E96_code),"N/A")</f>
        <v>N/A</v>
      </c>
    </row>
    <row r="64" spans="1:21" x14ac:dyDescent="0.3">
      <c r="A64" s="16">
        <v>4.32</v>
      </c>
      <c r="B64" s="16"/>
      <c r="C64" s="5" t="str" cm="1">
        <f t="array" aca="1" ref="C64" ca="1">IF( OR( AND($A64&gt;=INDIRECT("'Panasonic ERJ Code Table'!$K" &amp; C$1),$A64&lt;=INDIRECT("'Panasonic ERJ Code Table'!$L" &amp; C$1)), AND($A64&gt;=INDIRECT("'Panasonic ERJ Code Table'!$M" &amp; C$1),$A64&lt;=INDIRECT("'Panasonic ERJ Code Table'!$N" &amp; C$1)) ),C$2&amp;_xlfn.XLOOKUP($A64,E96_raw,E96_code),"N/A")</f>
        <v>N/A</v>
      </c>
      <c r="F64" s="5" t="str" cm="1">
        <f t="array" aca="1" ref="F64" ca="1">IF( OR( AND($A64&gt;=INDIRECT("'Panasonic ERJ Code Table'!$K" &amp; F$1),$A64&lt;=INDIRECT("'Panasonic ERJ Code Table'!$L" &amp; F$1)), AND($A64&gt;=INDIRECT("'Panasonic ERJ Code Table'!$M" &amp; F$1),$A64&lt;=INDIRECT("'Panasonic ERJ Code Table'!$N" &amp; F$1)) ),F$2&amp;_xlfn.XLOOKUP($A64,E96_raw,E96_code),"N/A")</f>
        <v>N/A</v>
      </c>
      <c r="I64" s="5" t="str" cm="1">
        <f t="array" aca="1" ref="I64" ca="1">IF( OR( AND($A64&gt;=INDIRECT("'Panasonic ERJ Code Table'!$K" &amp; I$1),$A64&lt;=INDIRECT("'Panasonic ERJ Code Table'!$L" &amp; I$1)), AND($A64&gt;=INDIRECT("'Panasonic ERJ Code Table'!$M" &amp; I$1),$A64&lt;=INDIRECT("'Panasonic ERJ Code Table'!$N" &amp; I$1)) ),I$2&amp;_xlfn.XLOOKUP($A64,E96_raw,E96_code),"N/A")</f>
        <v>N/A</v>
      </c>
      <c r="L64" s="5" t="str" cm="1">
        <f t="array" aca="1" ref="L64" ca="1">IF( OR( AND($A64&gt;=INDIRECT("'Panasonic ERJ Code Table'!$K" &amp; L$1),$A64&lt;=INDIRECT("'Panasonic ERJ Code Table'!$L" &amp; L$1)), AND($A64&gt;=INDIRECT("'Panasonic ERJ Code Table'!$M" &amp; L$1),$A64&lt;=INDIRECT("'Panasonic ERJ Code Table'!$N" &amp; L$1)) ),L$2&amp;_xlfn.XLOOKUP($A64,E96_raw,E96_code),"N/A")</f>
        <v>N/A</v>
      </c>
      <c r="O64" s="5" t="str" cm="1">
        <f t="array" aca="1" ref="O64" ca="1">IF( OR( AND($A64&gt;=INDIRECT("'Panasonic ERJ Code Table'!$K" &amp; O$1),$A64&lt;=INDIRECT("'Panasonic ERJ Code Table'!$L" &amp; O$1)), AND($A64&gt;=INDIRECT("'Panasonic ERJ Code Table'!$M" &amp; O$1),$A64&lt;=INDIRECT("'Panasonic ERJ Code Table'!$N" &amp; O$1)) ),O$2&amp;_xlfn.XLOOKUP($A64,E96_raw,E96_code),"N/A")</f>
        <v>N/A</v>
      </c>
      <c r="R64" s="5" t="str" cm="1">
        <f t="array" aca="1" ref="R64" ca="1">IF( OR( AND($A64&gt;=INDIRECT("'Panasonic ERJ Code Table'!$K" &amp; R$1),$A64&lt;=INDIRECT("'Panasonic ERJ Code Table'!$L" &amp; R$1)), AND($A64&gt;=INDIRECT("'Panasonic ERJ Code Table'!$M" &amp; R$1),$A64&lt;=INDIRECT("'Panasonic ERJ Code Table'!$N" &amp; R$1)) ),R$2&amp;_xlfn.XLOOKUP($A64,E96_raw,E96_code),"N/A")</f>
        <v>N/A</v>
      </c>
      <c r="U64" s="5" t="str" cm="1">
        <f t="array" aca="1" ref="U64" ca="1">IF( OR( AND($A64&gt;=INDIRECT("'Panasonic ERJ Code Table'!$J" &amp; U$1),$A64&lt;=INDIRECT("'Panasonic ERJ Code Table'!$K" &amp; U$1)), AND($A64&gt;=INDIRECT("'Panasonic ERJ Code Table'!$L" &amp; U$1),$A64&lt;=INDIRECT("'Panasonic ERJ Code Table'!$M" &amp; U$1)) ),U$2&amp;_xlfn.XLOOKUP($A64,E96_raw,E96_code),"N/A")</f>
        <v>N/A</v>
      </c>
    </row>
    <row r="65" spans="1:21" x14ac:dyDescent="0.3">
      <c r="A65" s="16">
        <v>4.42</v>
      </c>
      <c r="B65" s="16"/>
      <c r="C65" s="5" t="str" cm="1">
        <f t="array" aca="1" ref="C65" ca="1">IF( OR( AND($A65&gt;=INDIRECT("'Panasonic ERJ Code Table'!$K" &amp; C$1),$A65&lt;=INDIRECT("'Panasonic ERJ Code Table'!$L" &amp; C$1)), AND($A65&gt;=INDIRECT("'Panasonic ERJ Code Table'!$M" &amp; C$1),$A65&lt;=INDIRECT("'Panasonic ERJ Code Table'!$N" &amp; C$1)) ),C$2&amp;_xlfn.XLOOKUP($A65,E96_raw,E96_code),"N/A")</f>
        <v>N/A</v>
      </c>
      <c r="F65" s="5" t="str" cm="1">
        <f t="array" aca="1" ref="F65" ca="1">IF( OR( AND($A65&gt;=INDIRECT("'Panasonic ERJ Code Table'!$K" &amp; F$1),$A65&lt;=INDIRECT("'Panasonic ERJ Code Table'!$L" &amp; F$1)), AND($A65&gt;=INDIRECT("'Panasonic ERJ Code Table'!$M" &amp; F$1),$A65&lt;=INDIRECT("'Panasonic ERJ Code Table'!$N" &amp; F$1)) ),F$2&amp;_xlfn.XLOOKUP($A65,E96_raw,E96_code),"N/A")</f>
        <v>N/A</v>
      </c>
      <c r="I65" s="5" t="str" cm="1">
        <f t="array" aca="1" ref="I65" ca="1">IF( OR( AND($A65&gt;=INDIRECT("'Panasonic ERJ Code Table'!$K" &amp; I$1),$A65&lt;=INDIRECT("'Panasonic ERJ Code Table'!$L" &amp; I$1)), AND($A65&gt;=INDIRECT("'Panasonic ERJ Code Table'!$M" &amp; I$1),$A65&lt;=INDIRECT("'Panasonic ERJ Code Table'!$N" &amp; I$1)) ),I$2&amp;_xlfn.XLOOKUP($A65,E96_raw,E96_code),"N/A")</f>
        <v>N/A</v>
      </c>
      <c r="L65" s="5" t="str" cm="1">
        <f t="array" aca="1" ref="L65" ca="1">IF( OR( AND($A65&gt;=INDIRECT("'Panasonic ERJ Code Table'!$K" &amp; L$1),$A65&lt;=INDIRECT("'Panasonic ERJ Code Table'!$L" &amp; L$1)), AND($A65&gt;=INDIRECT("'Panasonic ERJ Code Table'!$M" &amp; L$1),$A65&lt;=INDIRECT("'Panasonic ERJ Code Table'!$N" &amp; L$1)) ),L$2&amp;_xlfn.XLOOKUP($A65,E96_raw,E96_code),"N/A")</f>
        <v>N/A</v>
      </c>
      <c r="O65" s="5" t="str" cm="1">
        <f t="array" aca="1" ref="O65" ca="1">IF( OR( AND($A65&gt;=INDIRECT("'Panasonic ERJ Code Table'!$K" &amp; O$1),$A65&lt;=INDIRECT("'Panasonic ERJ Code Table'!$L" &amp; O$1)), AND($A65&gt;=INDIRECT("'Panasonic ERJ Code Table'!$M" &amp; O$1),$A65&lt;=INDIRECT("'Panasonic ERJ Code Table'!$N" &amp; O$1)) ),O$2&amp;_xlfn.XLOOKUP($A65,E96_raw,E96_code),"N/A")</f>
        <v>N/A</v>
      </c>
      <c r="R65" s="5" t="str" cm="1">
        <f t="array" aca="1" ref="R65" ca="1">IF( OR( AND($A65&gt;=INDIRECT("'Panasonic ERJ Code Table'!$K" &amp; R$1),$A65&lt;=INDIRECT("'Panasonic ERJ Code Table'!$L" &amp; R$1)), AND($A65&gt;=INDIRECT("'Panasonic ERJ Code Table'!$M" &amp; R$1),$A65&lt;=INDIRECT("'Panasonic ERJ Code Table'!$N" &amp; R$1)) ),R$2&amp;_xlfn.XLOOKUP($A65,E96_raw,E96_code),"N/A")</f>
        <v>N/A</v>
      </c>
      <c r="U65" s="5" t="str" cm="1">
        <f t="array" aca="1" ref="U65" ca="1">IF( OR( AND($A65&gt;=INDIRECT("'Panasonic ERJ Code Table'!$J" &amp; U$1),$A65&lt;=INDIRECT("'Panasonic ERJ Code Table'!$K" &amp; U$1)), AND($A65&gt;=INDIRECT("'Panasonic ERJ Code Table'!$L" &amp; U$1),$A65&lt;=INDIRECT("'Panasonic ERJ Code Table'!$M" &amp; U$1)) ),U$2&amp;_xlfn.XLOOKUP($A65,E96_raw,E96_code),"N/A")</f>
        <v>N/A</v>
      </c>
    </row>
    <row r="66" spans="1:21" x14ac:dyDescent="0.3">
      <c r="A66" s="16">
        <v>4.53</v>
      </c>
      <c r="B66" s="16"/>
      <c r="C66" s="5" t="str" cm="1">
        <f t="array" aca="1" ref="C66" ca="1">IF( OR( AND($A66&gt;=INDIRECT("'Panasonic ERJ Code Table'!$K" &amp; C$1),$A66&lt;=INDIRECT("'Panasonic ERJ Code Table'!$L" &amp; C$1)), AND($A66&gt;=INDIRECT("'Panasonic ERJ Code Table'!$M" &amp; C$1),$A66&lt;=INDIRECT("'Panasonic ERJ Code Table'!$N" &amp; C$1)) ),C$2&amp;_xlfn.XLOOKUP($A66,E96_raw,E96_code),"N/A")</f>
        <v>N/A</v>
      </c>
      <c r="F66" s="5" t="str" cm="1">
        <f t="array" aca="1" ref="F66" ca="1">IF( OR( AND($A66&gt;=INDIRECT("'Panasonic ERJ Code Table'!$K" &amp; F$1),$A66&lt;=INDIRECT("'Panasonic ERJ Code Table'!$L" &amp; F$1)), AND($A66&gt;=INDIRECT("'Panasonic ERJ Code Table'!$M" &amp; F$1),$A66&lt;=INDIRECT("'Panasonic ERJ Code Table'!$N" &amp; F$1)) ),F$2&amp;_xlfn.XLOOKUP($A66,E96_raw,E96_code),"N/A")</f>
        <v>N/A</v>
      </c>
      <c r="I66" s="5" t="str" cm="1">
        <f t="array" aca="1" ref="I66" ca="1">IF( OR( AND($A66&gt;=INDIRECT("'Panasonic ERJ Code Table'!$K" &amp; I$1),$A66&lt;=INDIRECT("'Panasonic ERJ Code Table'!$L" &amp; I$1)), AND($A66&gt;=INDIRECT("'Panasonic ERJ Code Table'!$M" &amp; I$1),$A66&lt;=INDIRECT("'Panasonic ERJ Code Table'!$N" &amp; I$1)) ),I$2&amp;_xlfn.XLOOKUP($A66,E96_raw,E96_code),"N/A")</f>
        <v>N/A</v>
      </c>
      <c r="L66" s="5" t="str" cm="1">
        <f t="array" aca="1" ref="L66" ca="1">IF( OR( AND($A66&gt;=INDIRECT("'Panasonic ERJ Code Table'!$K" &amp; L$1),$A66&lt;=INDIRECT("'Panasonic ERJ Code Table'!$L" &amp; L$1)), AND($A66&gt;=INDIRECT("'Panasonic ERJ Code Table'!$M" &amp; L$1),$A66&lt;=INDIRECT("'Panasonic ERJ Code Table'!$N" &amp; L$1)) ),L$2&amp;_xlfn.XLOOKUP($A66,E96_raw,E96_code),"N/A")</f>
        <v>N/A</v>
      </c>
      <c r="O66" s="5" t="str" cm="1">
        <f t="array" aca="1" ref="O66" ca="1">IF( OR( AND($A66&gt;=INDIRECT("'Panasonic ERJ Code Table'!$K" &amp; O$1),$A66&lt;=INDIRECT("'Panasonic ERJ Code Table'!$L" &amp; O$1)), AND($A66&gt;=INDIRECT("'Panasonic ERJ Code Table'!$M" &amp; O$1),$A66&lt;=INDIRECT("'Panasonic ERJ Code Table'!$N" &amp; O$1)) ),O$2&amp;_xlfn.XLOOKUP($A66,E96_raw,E96_code),"N/A")</f>
        <v>N/A</v>
      </c>
      <c r="R66" s="5" t="str" cm="1">
        <f t="array" aca="1" ref="R66" ca="1">IF( OR( AND($A66&gt;=INDIRECT("'Panasonic ERJ Code Table'!$K" &amp; R$1),$A66&lt;=INDIRECT("'Panasonic ERJ Code Table'!$L" &amp; R$1)), AND($A66&gt;=INDIRECT("'Panasonic ERJ Code Table'!$M" &amp; R$1),$A66&lt;=INDIRECT("'Panasonic ERJ Code Table'!$N" &amp; R$1)) ),R$2&amp;_xlfn.XLOOKUP($A66,E96_raw,E96_code),"N/A")</f>
        <v>N/A</v>
      </c>
      <c r="U66" s="5" t="str" cm="1">
        <f t="array" aca="1" ref="U66" ca="1">IF( OR( AND($A66&gt;=INDIRECT("'Panasonic ERJ Code Table'!$J" &amp; U$1),$A66&lt;=INDIRECT("'Panasonic ERJ Code Table'!$K" &amp; U$1)), AND($A66&gt;=INDIRECT("'Panasonic ERJ Code Table'!$L" &amp; U$1),$A66&lt;=INDIRECT("'Panasonic ERJ Code Table'!$M" &amp; U$1)) ),U$2&amp;_xlfn.XLOOKUP($A66,E96_raw,E96_code),"N/A")</f>
        <v>N/A</v>
      </c>
    </row>
    <row r="67" spans="1:21" x14ac:dyDescent="0.3">
      <c r="A67" s="16">
        <v>4.6399999999999997</v>
      </c>
      <c r="B67" s="16"/>
      <c r="C67" s="5" t="str" cm="1">
        <f t="array" aca="1" ref="C67" ca="1">IF( OR( AND($A67&gt;=INDIRECT("'Panasonic ERJ Code Table'!$K" &amp; C$1),$A67&lt;=INDIRECT("'Panasonic ERJ Code Table'!$L" &amp; C$1)), AND($A67&gt;=INDIRECT("'Panasonic ERJ Code Table'!$M" &amp; C$1),$A67&lt;=INDIRECT("'Panasonic ERJ Code Table'!$N" &amp; C$1)) ),C$2&amp;_xlfn.XLOOKUP($A67,E96_raw,E96_code),"N/A")</f>
        <v>N/A</v>
      </c>
      <c r="F67" s="5" t="str" cm="1">
        <f t="array" aca="1" ref="F67" ca="1">IF( OR( AND($A67&gt;=INDIRECT("'Panasonic ERJ Code Table'!$K" &amp; F$1),$A67&lt;=INDIRECT("'Panasonic ERJ Code Table'!$L" &amp; F$1)), AND($A67&gt;=INDIRECT("'Panasonic ERJ Code Table'!$M" &amp; F$1),$A67&lt;=INDIRECT("'Panasonic ERJ Code Table'!$N" &amp; F$1)) ),F$2&amp;_xlfn.XLOOKUP($A67,E96_raw,E96_code),"N/A")</f>
        <v>N/A</v>
      </c>
      <c r="I67" s="5" t="str" cm="1">
        <f t="array" aca="1" ref="I67" ca="1">IF( OR( AND($A67&gt;=INDIRECT("'Panasonic ERJ Code Table'!$K" &amp; I$1),$A67&lt;=INDIRECT("'Panasonic ERJ Code Table'!$L" &amp; I$1)), AND($A67&gt;=INDIRECT("'Panasonic ERJ Code Table'!$M" &amp; I$1),$A67&lt;=INDIRECT("'Panasonic ERJ Code Table'!$N" &amp; I$1)) ),I$2&amp;_xlfn.XLOOKUP($A67,E96_raw,E96_code),"N/A")</f>
        <v>N/A</v>
      </c>
      <c r="L67" s="5" t="str" cm="1">
        <f t="array" aca="1" ref="L67" ca="1">IF( OR( AND($A67&gt;=INDIRECT("'Panasonic ERJ Code Table'!$K" &amp; L$1),$A67&lt;=INDIRECT("'Panasonic ERJ Code Table'!$L" &amp; L$1)), AND($A67&gt;=INDIRECT("'Panasonic ERJ Code Table'!$M" &amp; L$1),$A67&lt;=INDIRECT("'Panasonic ERJ Code Table'!$N" &amp; L$1)) ),L$2&amp;_xlfn.XLOOKUP($A67,E96_raw,E96_code),"N/A")</f>
        <v>N/A</v>
      </c>
      <c r="O67" s="5" t="str" cm="1">
        <f t="array" aca="1" ref="O67" ca="1">IF( OR( AND($A67&gt;=INDIRECT("'Panasonic ERJ Code Table'!$K" &amp; O$1),$A67&lt;=INDIRECT("'Panasonic ERJ Code Table'!$L" &amp; O$1)), AND($A67&gt;=INDIRECT("'Panasonic ERJ Code Table'!$M" &amp; O$1),$A67&lt;=INDIRECT("'Panasonic ERJ Code Table'!$N" &amp; O$1)) ),O$2&amp;_xlfn.XLOOKUP($A67,E96_raw,E96_code),"N/A")</f>
        <v>N/A</v>
      </c>
      <c r="R67" s="5" t="str" cm="1">
        <f t="array" aca="1" ref="R67" ca="1">IF( OR( AND($A67&gt;=INDIRECT("'Panasonic ERJ Code Table'!$K" &amp; R$1),$A67&lt;=INDIRECT("'Panasonic ERJ Code Table'!$L" &amp; R$1)), AND($A67&gt;=INDIRECT("'Panasonic ERJ Code Table'!$M" &amp; R$1),$A67&lt;=INDIRECT("'Panasonic ERJ Code Table'!$N" &amp; R$1)) ),R$2&amp;_xlfn.XLOOKUP($A67,E96_raw,E96_code),"N/A")</f>
        <v>N/A</v>
      </c>
      <c r="U67" s="5" t="str" cm="1">
        <f t="array" aca="1" ref="U67" ca="1">IF( OR( AND($A67&gt;=INDIRECT("'Panasonic ERJ Code Table'!$J" &amp; U$1),$A67&lt;=INDIRECT("'Panasonic ERJ Code Table'!$K" &amp; U$1)), AND($A67&gt;=INDIRECT("'Panasonic ERJ Code Table'!$L" &amp; U$1),$A67&lt;=INDIRECT("'Panasonic ERJ Code Table'!$M" &amp; U$1)) ),U$2&amp;_xlfn.XLOOKUP($A67,E96_raw,E96_code),"N/A")</f>
        <v>N/A</v>
      </c>
    </row>
    <row r="68" spans="1:21" x14ac:dyDescent="0.3">
      <c r="A68" s="16">
        <v>4.75</v>
      </c>
      <c r="B68" s="16"/>
      <c r="C68" s="5" t="str" cm="1">
        <f t="array" aca="1" ref="C68" ca="1">IF( OR( AND($A68&gt;=INDIRECT("'Panasonic ERJ Code Table'!$K" &amp; C$1),$A68&lt;=INDIRECT("'Panasonic ERJ Code Table'!$L" &amp; C$1)), AND($A68&gt;=INDIRECT("'Panasonic ERJ Code Table'!$M" &amp; C$1),$A68&lt;=INDIRECT("'Panasonic ERJ Code Table'!$N" &amp; C$1)) ),C$2&amp;_xlfn.XLOOKUP($A68,E96_raw,E96_code),"N/A")</f>
        <v>N/A</v>
      </c>
      <c r="F68" s="5" t="str" cm="1">
        <f t="array" aca="1" ref="F68" ca="1">IF( OR( AND($A68&gt;=INDIRECT("'Panasonic ERJ Code Table'!$K" &amp; F$1),$A68&lt;=INDIRECT("'Panasonic ERJ Code Table'!$L" &amp; F$1)), AND($A68&gt;=INDIRECT("'Panasonic ERJ Code Table'!$M" &amp; F$1),$A68&lt;=INDIRECT("'Panasonic ERJ Code Table'!$N" &amp; F$1)) ),F$2&amp;_xlfn.XLOOKUP($A68,E96_raw,E96_code),"N/A")</f>
        <v>N/A</v>
      </c>
      <c r="I68" s="5" t="str" cm="1">
        <f t="array" aca="1" ref="I68" ca="1">IF( OR( AND($A68&gt;=INDIRECT("'Panasonic ERJ Code Table'!$K" &amp; I$1),$A68&lt;=INDIRECT("'Panasonic ERJ Code Table'!$L" &amp; I$1)), AND($A68&gt;=INDIRECT("'Panasonic ERJ Code Table'!$M" &amp; I$1),$A68&lt;=INDIRECT("'Panasonic ERJ Code Table'!$N" &amp; I$1)) ),I$2&amp;_xlfn.XLOOKUP($A68,E96_raw,E96_code),"N/A")</f>
        <v>N/A</v>
      </c>
      <c r="L68" s="5" t="str" cm="1">
        <f t="array" aca="1" ref="L68" ca="1">IF( OR( AND($A68&gt;=INDIRECT("'Panasonic ERJ Code Table'!$K" &amp; L$1),$A68&lt;=INDIRECT("'Panasonic ERJ Code Table'!$L" &amp; L$1)), AND($A68&gt;=INDIRECT("'Panasonic ERJ Code Table'!$M" &amp; L$1),$A68&lt;=INDIRECT("'Panasonic ERJ Code Table'!$N" &amp; L$1)) ),L$2&amp;_xlfn.XLOOKUP($A68,E96_raw,E96_code),"N/A")</f>
        <v>N/A</v>
      </c>
      <c r="O68" s="5" t="str" cm="1">
        <f t="array" aca="1" ref="O68" ca="1">IF( OR( AND($A68&gt;=INDIRECT("'Panasonic ERJ Code Table'!$K" &amp; O$1),$A68&lt;=INDIRECT("'Panasonic ERJ Code Table'!$L" &amp; O$1)), AND($A68&gt;=INDIRECT("'Panasonic ERJ Code Table'!$M" &amp; O$1),$A68&lt;=INDIRECT("'Panasonic ERJ Code Table'!$N" &amp; O$1)) ),O$2&amp;_xlfn.XLOOKUP($A68,E96_raw,E96_code),"N/A")</f>
        <v>N/A</v>
      </c>
      <c r="R68" s="5" t="str" cm="1">
        <f t="array" aca="1" ref="R68" ca="1">IF( OR( AND($A68&gt;=INDIRECT("'Panasonic ERJ Code Table'!$K" &amp; R$1),$A68&lt;=INDIRECT("'Panasonic ERJ Code Table'!$L" &amp; R$1)), AND($A68&gt;=INDIRECT("'Panasonic ERJ Code Table'!$M" &amp; R$1),$A68&lt;=INDIRECT("'Panasonic ERJ Code Table'!$N" &amp; R$1)) ),R$2&amp;_xlfn.XLOOKUP($A68,E96_raw,E96_code),"N/A")</f>
        <v>N/A</v>
      </c>
      <c r="U68" s="5" t="str" cm="1">
        <f t="array" aca="1" ref="U68" ca="1">IF( OR( AND($A68&gt;=INDIRECT("'Panasonic ERJ Code Table'!$J" &amp; U$1),$A68&lt;=INDIRECT("'Panasonic ERJ Code Table'!$K" &amp; U$1)), AND($A68&gt;=INDIRECT("'Panasonic ERJ Code Table'!$L" &amp; U$1),$A68&lt;=INDIRECT("'Panasonic ERJ Code Table'!$M" &amp; U$1)) ),U$2&amp;_xlfn.XLOOKUP($A68,E96_raw,E96_code),"N/A")</f>
        <v>N/A</v>
      </c>
    </row>
    <row r="69" spans="1:21" x14ac:dyDescent="0.3">
      <c r="A69" s="16">
        <v>4.87</v>
      </c>
      <c r="B69" s="16"/>
      <c r="C69" s="5" t="str" cm="1">
        <f t="array" aca="1" ref="C69" ca="1">IF( OR( AND($A69&gt;=INDIRECT("'Panasonic ERJ Code Table'!$K" &amp; C$1),$A69&lt;=INDIRECT("'Panasonic ERJ Code Table'!$L" &amp; C$1)), AND($A69&gt;=INDIRECT("'Panasonic ERJ Code Table'!$M" &amp; C$1),$A69&lt;=INDIRECT("'Panasonic ERJ Code Table'!$N" &amp; C$1)) ),C$2&amp;_xlfn.XLOOKUP($A69,E96_raw,E96_code),"N/A")</f>
        <v>N/A</v>
      </c>
      <c r="F69" s="5" t="str" cm="1">
        <f t="array" aca="1" ref="F69" ca="1">IF( OR( AND($A69&gt;=INDIRECT("'Panasonic ERJ Code Table'!$K" &amp; F$1),$A69&lt;=INDIRECT("'Panasonic ERJ Code Table'!$L" &amp; F$1)), AND($A69&gt;=INDIRECT("'Panasonic ERJ Code Table'!$M" &amp; F$1),$A69&lt;=INDIRECT("'Panasonic ERJ Code Table'!$N" &amp; F$1)) ),F$2&amp;_xlfn.XLOOKUP($A69,E96_raw,E96_code),"N/A")</f>
        <v>N/A</v>
      </c>
      <c r="I69" s="5" t="str" cm="1">
        <f t="array" aca="1" ref="I69" ca="1">IF( OR( AND($A69&gt;=INDIRECT("'Panasonic ERJ Code Table'!$K" &amp; I$1),$A69&lt;=INDIRECT("'Panasonic ERJ Code Table'!$L" &amp; I$1)), AND($A69&gt;=INDIRECT("'Panasonic ERJ Code Table'!$M" &amp; I$1),$A69&lt;=INDIRECT("'Panasonic ERJ Code Table'!$N" &amp; I$1)) ),I$2&amp;_xlfn.XLOOKUP($A69,E96_raw,E96_code),"N/A")</f>
        <v>N/A</v>
      </c>
      <c r="L69" s="5" t="str" cm="1">
        <f t="array" aca="1" ref="L69" ca="1">IF( OR( AND($A69&gt;=INDIRECT("'Panasonic ERJ Code Table'!$K" &amp; L$1),$A69&lt;=INDIRECT("'Panasonic ERJ Code Table'!$L" &amp; L$1)), AND($A69&gt;=INDIRECT("'Panasonic ERJ Code Table'!$M" &amp; L$1),$A69&lt;=INDIRECT("'Panasonic ERJ Code Table'!$N" &amp; L$1)) ),L$2&amp;_xlfn.XLOOKUP($A69,E96_raw,E96_code),"N/A")</f>
        <v>N/A</v>
      </c>
      <c r="O69" s="5" t="str" cm="1">
        <f t="array" aca="1" ref="O69" ca="1">IF( OR( AND($A69&gt;=INDIRECT("'Panasonic ERJ Code Table'!$K" &amp; O$1),$A69&lt;=INDIRECT("'Panasonic ERJ Code Table'!$L" &amp; O$1)), AND($A69&gt;=INDIRECT("'Panasonic ERJ Code Table'!$M" &amp; O$1),$A69&lt;=INDIRECT("'Panasonic ERJ Code Table'!$N" &amp; O$1)) ),O$2&amp;_xlfn.XLOOKUP($A69,E96_raw,E96_code),"N/A")</f>
        <v>N/A</v>
      </c>
      <c r="R69" s="5" t="str" cm="1">
        <f t="array" aca="1" ref="R69" ca="1">IF( OR( AND($A69&gt;=INDIRECT("'Panasonic ERJ Code Table'!$K" &amp; R$1),$A69&lt;=INDIRECT("'Panasonic ERJ Code Table'!$L" &amp; R$1)), AND($A69&gt;=INDIRECT("'Panasonic ERJ Code Table'!$M" &amp; R$1),$A69&lt;=INDIRECT("'Panasonic ERJ Code Table'!$N" &amp; R$1)) ),R$2&amp;_xlfn.XLOOKUP($A69,E96_raw,E96_code),"N/A")</f>
        <v>N/A</v>
      </c>
      <c r="U69" s="5" t="str" cm="1">
        <f t="array" aca="1" ref="U69" ca="1">IF( OR( AND($A69&gt;=INDIRECT("'Panasonic ERJ Code Table'!$J" &amp; U$1),$A69&lt;=INDIRECT("'Panasonic ERJ Code Table'!$K" &amp; U$1)), AND($A69&gt;=INDIRECT("'Panasonic ERJ Code Table'!$L" &amp; U$1),$A69&lt;=INDIRECT("'Panasonic ERJ Code Table'!$M" &amp; U$1)) ),U$2&amp;_xlfn.XLOOKUP($A69,E96_raw,E96_code),"N/A")</f>
        <v>N/A</v>
      </c>
    </row>
    <row r="70" spans="1:21" x14ac:dyDescent="0.3">
      <c r="A70" s="16">
        <v>4.99</v>
      </c>
      <c r="B70" s="16"/>
      <c r="C70" s="5" t="str" cm="1">
        <f t="array" aca="1" ref="C70" ca="1">IF( OR( AND($A70&gt;=INDIRECT("'Panasonic ERJ Code Table'!$K" &amp; C$1),$A70&lt;=INDIRECT("'Panasonic ERJ Code Table'!$L" &amp; C$1)), AND($A70&gt;=INDIRECT("'Panasonic ERJ Code Table'!$M" &amp; C$1),$A70&lt;=INDIRECT("'Panasonic ERJ Code Table'!$N" &amp; C$1)) ),C$2&amp;_xlfn.XLOOKUP($A70,E96_raw,E96_code),"N/A")</f>
        <v>N/A</v>
      </c>
      <c r="F70" s="5" t="str" cm="1">
        <f t="array" aca="1" ref="F70" ca="1">IF( OR( AND($A70&gt;=INDIRECT("'Panasonic ERJ Code Table'!$K" &amp; F$1),$A70&lt;=INDIRECT("'Panasonic ERJ Code Table'!$L" &amp; F$1)), AND($A70&gt;=INDIRECT("'Panasonic ERJ Code Table'!$M" &amp; F$1),$A70&lt;=INDIRECT("'Panasonic ERJ Code Table'!$N" &amp; F$1)) ),F$2&amp;_xlfn.XLOOKUP($A70,E96_raw,E96_code),"N/A")</f>
        <v>N/A</v>
      </c>
      <c r="I70" s="5" t="str" cm="1">
        <f t="array" aca="1" ref="I70" ca="1">IF( OR( AND($A70&gt;=INDIRECT("'Panasonic ERJ Code Table'!$K" &amp; I$1),$A70&lt;=INDIRECT("'Panasonic ERJ Code Table'!$L" &amp; I$1)), AND($A70&gt;=INDIRECT("'Panasonic ERJ Code Table'!$M" &amp; I$1),$A70&lt;=INDIRECT("'Panasonic ERJ Code Table'!$N" &amp; I$1)) ),I$2&amp;_xlfn.XLOOKUP($A70,E96_raw,E96_code),"N/A")</f>
        <v>N/A</v>
      </c>
      <c r="L70" s="5" t="str" cm="1">
        <f t="array" aca="1" ref="L70" ca="1">IF( OR( AND($A70&gt;=INDIRECT("'Panasonic ERJ Code Table'!$K" &amp; L$1),$A70&lt;=INDIRECT("'Panasonic ERJ Code Table'!$L" &amp; L$1)), AND($A70&gt;=INDIRECT("'Panasonic ERJ Code Table'!$M" &amp; L$1),$A70&lt;=INDIRECT("'Panasonic ERJ Code Table'!$N" &amp; L$1)) ),L$2&amp;_xlfn.XLOOKUP($A70,E96_raw,E96_code),"N/A")</f>
        <v>N/A</v>
      </c>
      <c r="O70" s="5" t="str" cm="1">
        <f t="array" aca="1" ref="O70" ca="1">IF( OR( AND($A70&gt;=INDIRECT("'Panasonic ERJ Code Table'!$K" &amp; O$1),$A70&lt;=INDIRECT("'Panasonic ERJ Code Table'!$L" &amp; O$1)), AND($A70&gt;=INDIRECT("'Panasonic ERJ Code Table'!$M" &amp; O$1),$A70&lt;=INDIRECT("'Panasonic ERJ Code Table'!$N" &amp; O$1)) ),O$2&amp;_xlfn.XLOOKUP($A70,E96_raw,E96_code),"N/A")</f>
        <v>N/A</v>
      </c>
      <c r="R70" s="5" t="str" cm="1">
        <f t="array" aca="1" ref="R70" ca="1">IF( OR( AND($A70&gt;=INDIRECT("'Panasonic ERJ Code Table'!$K" &amp; R$1),$A70&lt;=INDIRECT("'Panasonic ERJ Code Table'!$L" &amp; R$1)), AND($A70&gt;=INDIRECT("'Panasonic ERJ Code Table'!$M" &amp; R$1),$A70&lt;=INDIRECT("'Panasonic ERJ Code Table'!$N" &amp; R$1)) ),R$2&amp;_xlfn.XLOOKUP($A70,E96_raw,E96_code),"N/A")</f>
        <v>N/A</v>
      </c>
      <c r="U70" s="5" t="str" cm="1">
        <f t="array" aca="1" ref="U70" ca="1">IF( OR( AND($A70&gt;=INDIRECT("'Panasonic ERJ Code Table'!$J" &amp; U$1),$A70&lt;=INDIRECT("'Panasonic ERJ Code Table'!$K" &amp; U$1)), AND($A70&gt;=INDIRECT("'Panasonic ERJ Code Table'!$L" &amp; U$1),$A70&lt;=INDIRECT("'Panasonic ERJ Code Table'!$M" &amp; U$1)) ),U$2&amp;_xlfn.XLOOKUP($A70,E96_raw,E96_code),"N/A")</f>
        <v>N/A</v>
      </c>
    </row>
    <row r="71" spans="1:21" x14ac:dyDescent="0.3">
      <c r="A71" s="16">
        <v>5.1100000000000003</v>
      </c>
      <c r="B71" s="16"/>
      <c r="C71" s="5" t="str" cm="1">
        <f t="array" aca="1" ref="C71" ca="1">IF( OR( AND($A71&gt;=INDIRECT("'Panasonic ERJ Code Table'!$K" &amp; C$1),$A71&lt;=INDIRECT("'Panasonic ERJ Code Table'!$L" &amp; C$1)), AND($A71&gt;=INDIRECT("'Panasonic ERJ Code Table'!$M" &amp; C$1),$A71&lt;=INDIRECT("'Panasonic ERJ Code Table'!$N" &amp; C$1)) ),C$2&amp;_xlfn.XLOOKUP($A71,E96_raw,E96_code),"N/A")</f>
        <v>N/A</v>
      </c>
      <c r="F71" s="5" t="str" cm="1">
        <f t="array" aca="1" ref="F71" ca="1">IF( OR( AND($A71&gt;=INDIRECT("'Panasonic ERJ Code Table'!$K" &amp; F$1),$A71&lt;=INDIRECT("'Panasonic ERJ Code Table'!$L" &amp; F$1)), AND($A71&gt;=INDIRECT("'Panasonic ERJ Code Table'!$M" &amp; F$1),$A71&lt;=INDIRECT("'Panasonic ERJ Code Table'!$N" &amp; F$1)) ),F$2&amp;_xlfn.XLOOKUP($A71,E96_raw,E96_code),"N/A")</f>
        <v>N/A</v>
      </c>
      <c r="I71" s="5" t="str" cm="1">
        <f t="array" aca="1" ref="I71" ca="1">IF( OR( AND($A71&gt;=INDIRECT("'Panasonic ERJ Code Table'!$K" &amp; I$1),$A71&lt;=INDIRECT("'Panasonic ERJ Code Table'!$L" &amp; I$1)), AND($A71&gt;=INDIRECT("'Panasonic ERJ Code Table'!$M" &amp; I$1),$A71&lt;=INDIRECT("'Panasonic ERJ Code Table'!$N" &amp; I$1)) ),I$2&amp;_xlfn.XLOOKUP($A71,E96_raw,E96_code),"N/A")</f>
        <v>N/A</v>
      </c>
      <c r="L71" s="5" t="str" cm="1">
        <f t="array" aca="1" ref="L71" ca="1">IF( OR( AND($A71&gt;=INDIRECT("'Panasonic ERJ Code Table'!$K" &amp; L$1),$A71&lt;=INDIRECT("'Panasonic ERJ Code Table'!$L" &amp; L$1)), AND($A71&gt;=INDIRECT("'Panasonic ERJ Code Table'!$M" &amp; L$1),$A71&lt;=INDIRECT("'Panasonic ERJ Code Table'!$N" &amp; L$1)) ),L$2&amp;_xlfn.XLOOKUP($A71,E96_raw,E96_code),"N/A")</f>
        <v>N/A</v>
      </c>
      <c r="O71" s="5" t="str" cm="1">
        <f t="array" aca="1" ref="O71" ca="1">IF( OR( AND($A71&gt;=INDIRECT("'Panasonic ERJ Code Table'!$K" &amp; O$1),$A71&lt;=INDIRECT("'Panasonic ERJ Code Table'!$L" &amp; O$1)), AND($A71&gt;=INDIRECT("'Panasonic ERJ Code Table'!$M" &amp; O$1),$A71&lt;=INDIRECT("'Panasonic ERJ Code Table'!$N" &amp; O$1)) ),O$2&amp;_xlfn.XLOOKUP($A71,E96_raw,E96_code),"N/A")</f>
        <v>N/A</v>
      </c>
      <c r="R71" s="5" t="str" cm="1">
        <f t="array" aca="1" ref="R71" ca="1">IF( OR( AND($A71&gt;=INDIRECT("'Panasonic ERJ Code Table'!$K" &amp; R$1),$A71&lt;=INDIRECT("'Panasonic ERJ Code Table'!$L" &amp; R$1)), AND($A71&gt;=INDIRECT("'Panasonic ERJ Code Table'!$M" &amp; R$1),$A71&lt;=INDIRECT("'Panasonic ERJ Code Table'!$N" &amp; R$1)) ),R$2&amp;_xlfn.XLOOKUP($A71,E96_raw,E96_code),"N/A")</f>
        <v>N/A</v>
      </c>
      <c r="U71" s="5" t="str" cm="1">
        <f t="array" aca="1" ref="U71" ca="1">IF( OR( AND($A71&gt;=INDIRECT("'Panasonic ERJ Code Table'!$J" &amp; U$1),$A71&lt;=INDIRECT("'Panasonic ERJ Code Table'!$K" &amp; U$1)), AND($A71&gt;=INDIRECT("'Panasonic ERJ Code Table'!$L" &amp; U$1),$A71&lt;=INDIRECT("'Panasonic ERJ Code Table'!$M" &amp; U$1)) ),U$2&amp;_xlfn.XLOOKUP($A71,E96_raw,E96_code),"N/A")</f>
        <v>N/A</v>
      </c>
    </row>
    <row r="72" spans="1:21" x14ac:dyDescent="0.3">
      <c r="A72" s="16">
        <v>5.23</v>
      </c>
      <c r="B72" s="16"/>
      <c r="C72" s="5" t="str" cm="1">
        <f t="array" aca="1" ref="C72" ca="1">IF( OR( AND($A72&gt;=INDIRECT("'Panasonic ERJ Code Table'!$K" &amp; C$1),$A72&lt;=INDIRECT("'Panasonic ERJ Code Table'!$L" &amp; C$1)), AND($A72&gt;=INDIRECT("'Panasonic ERJ Code Table'!$M" &amp; C$1),$A72&lt;=INDIRECT("'Panasonic ERJ Code Table'!$N" &amp; C$1)) ),C$2&amp;_xlfn.XLOOKUP($A72,E96_raw,E96_code),"N/A")</f>
        <v>N/A</v>
      </c>
      <c r="F72" s="5" t="str" cm="1">
        <f t="array" aca="1" ref="F72" ca="1">IF( OR( AND($A72&gt;=INDIRECT("'Panasonic ERJ Code Table'!$K" &amp; F$1),$A72&lt;=INDIRECT("'Panasonic ERJ Code Table'!$L" &amp; F$1)), AND($A72&gt;=INDIRECT("'Panasonic ERJ Code Table'!$M" &amp; F$1),$A72&lt;=INDIRECT("'Panasonic ERJ Code Table'!$N" &amp; F$1)) ),F$2&amp;_xlfn.XLOOKUP($A72,E96_raw,E96_code),"N/A")</f>
        <v>N/A</v>
      </c>
      <c r="I72" s="5" t="str" cm="1">
        <f t="array" aca="1" ref="I72" ca="1">IF( OR( AND($A72&gt;=INDIRECT("'Panasonic ERJ Code Table'!$K" &amp; I$1),$A72&lt;=INDIRECT("'Panasonic ERJ Code Table'!$L" &amp; I$1)), AND($A72&gt;=INDIRECT("'Panasonic ERJ Code Table'!$M" &amp; I$1),$A72&lt;=INDIRECT("'Panasonic ERJ Code Table'!$N" &amp; I$1)) ),I$2&amp;_xlfn.XLOOKUP($A72,E96_raw,E96_code),"N/A")</f>
        <v>N/A</v>
      </c>
      <c r="L72" s="5" t="str" cm="1">
        <f t="array" aca="1" ref="L72" ca="1">IF( OR( AND($A72&gt;=INDIRECT("'Panasonic ERJ Code Table'!$K" &amp; L$1),$A72&lt;=INDIRECT("'Panasonic ERJ Code Table'!$L" &amp; L$1)), AND($A72&gt;=INDIRECT("'Panasonic ERJ Code Table'!$M" &amp; L$1),$A72&lt;=INDIRECT("'Panasonic ERJ Code Table'!$N" &amp; L$1)) ),L$2&amp;_xlfn.XLOOKUP($A72,E96_raw,E96_code),"N/A")</f>
        <v>N/A</v>
      </c>
      <c r="O72" s="5" t="str" cm="1">
        <f t="array" aca="1" ref="O72" ca="1">IF( OR( AND($A72&gt;=INDIRECT("'Panasonic ERJ Code Table'!$K" &amp; O$1),$A72&lt;=INDIRECT("'Panasonic ERJ Code Table'!$L" &amp; O$1)), AND($A72&gt;=INDIRECT("'Panasonic ERJ Code Table'!$M" &amp; O$1),$A72&lt;=INDIRECT("'Panasonic ERJ Code Table'!$N" &amp; O$1)) ),O$2&amp;_xlfn.XLOOKUP($A72,E96_raw,E96_code),"N/A")</f>
        <v>N/A</v>
      </c>
      <c r="R72" s="5" t="str" cm="1">
        <f t="array" aca="1" ref="R72" ca="1">IF( OR( AND($A72&gt;=INDIRECT("'Panasonic ERJ Code Table'!$K" &amp; R$1),$A72&lt;=INDIRECT("'Panasonic ERJ Code Table'!$L" &amp; R$1)), AND($A72&gt;=INDIRECT("'Panasonic ERJ Code Table'!$M" &amp; R$1),$A72&lt;=INDIRECT("'Panasonic ERJ Code Table'!$N" &amp; R$1)) ),R$2&amp;_xlfn.XLOOKUP($A72,E96_raw,E96_code),"N/A")</f>
        <v>N/A</v>
      </c>
      <c r="U72" s="5" t="str" cm="1">
        <f t="array" aca="1" ref="U72" ca="1">IF( OR( AND($A72&gt;=INDIRECT("'Panasonic ERJ Code Table'!$J" &amp; U$1),$A72&lt;=INDIRECT("'Panasonic ERJ Code Table'!$K" &amp; U$1)), AND($A72&gt;=INDIRECT("'Panasonic ERJ Code Table'!$L" &amp; U$1),$A72&lt;=INDIRECT("'Panasonic ERJ Code Table'!$M" &amp; U$1)) ),U$2&amp;_xlfn.XLOOKUP($A72,E96_raw,E96_code),"N/A")</f>
        <v>N/A</v>
      </c>
    </row>
    <row r="73" spans="1:21" x14ac:dyDescent="0.3">
      <c r="A73" s="16">
        <v>5.36</v>
      </c>
      <c r="B73" s="16"/>
      <c r="C73" s="5" t="str" cm="1">
        <f t="array" aca="1" ref="C73" ca="1">IF( OR( AND($A73&gt;=INDIRECT("'Panasonic ERJ Code Table'!$K" &amp; C$1),$A73&lt;=INDIRECT("'Panasonic ERJ Code Table'!$L" &amp; C$1)), AND($A73&gt;=INDIRECT("'Panasonic ERJ Code Table'!$M" &amp; C$1),$A73&lt;=INDIRECT("'Panasonic ERJ Code Table'!$N" &amp; C$1)) ),C$2&amp;_xlfn.XLOOKUP($A73,E96_raw,E96_code),"N/A")</f>
        <v>N/A</v>
      </c>
      <c r="F73" s="5" t="str" cm="1">
        <f t="array" aca="1" ref="F73" ca="1">IF( OR( AND($A73&gt;=INDIRECT("'Panasonic ERJ Code Table'!$K" &amp; F$1),$A73&lt;=INDIRECT("'Panasonic ERJ Code Table'!$L" &amp; F$1)), AND($A73&gt;=INDIRECT("'Panasonic ERJ Code Table'!$M" &amp; F$1),$A73&lt;=INDIRECT("'Panasonic ERJ Code Table'!$N" &amp; F$1)) ),F$2&amp;_xlfn.XLOOKUP($A73,E96_raw,E96_code),"N/A")</f>
        <v>N/A</v>
      </c>
      <c r="I73" s="5" t="str" cm="1">
        <f t="array" aca="1" ref="I73" ca="1">IF( OR( AND($A73&gt;=INDIRECT("'Panasonic ERJ Code Table'!$K" &amp; I$1),$A73&lt;=INDIRECT("'Panasonic ERJ Code Table'!$L" &amp; I$1)), AND($A73&gt;=INDIRECT("'Panasonic ERJ Code Table'!$M" &amp; I$1),$A73&lt;=INDIRECT("'Panasonic ERJ Code Table'!$N" &amp; I$1)) ),I$2&amp;_xlfn.XLOOKUP($A73,E96_raw,E96_code),"N/A")</f>
        <v>N/A</v>
      </c>
      <c r="L73" s="5" t="str" cm="1">
        <f t="array" aca="1" ref="L73" ca="1">IF( OR( AND($A73&gt;=INDIRECT("'Panasonic ERJ Code Table'!$K" &amp; L$1),$A73&lt;=INDIRECT("'Panasonic ERJ Code Table'!$L" &amp; L$1)), AND($A73&gt;=INDIRECT("'Panasonic ERJ Code Table'!$M" &amp; L$1),$A73&lt;=INDIRECT("'Panasonic ERJ Code Table'!$N" &amp; L$1)) ),L$2&amp;_xlfn.XLOOKUP($A73,E96_raw,E96_code),"N/A")</f>
        <v>N/A</v>
      </c>
      <c r="O73" s="5" t="str" cm="1">
        <f t="array" aca="1" ref="O73" ca="1">IF( OR( AND($A73&gt;=INDIRECT("'Panasonic ERJ Code Table'!$K" &amp; O$1),$A73&lt;=INDIRECT("'Panasonic ERJ Code Table'!$L" &amp; O$1)), AND($A73&gt;=INDIRECT("'Panasonic ERJ Code Table'!$M" &amp; O$1),$A73&lt;=INDIRECT("'Panasonic ERJ Code Table'!$N" &amp; O$1)) ),O$2&amp;_xlfn.XLOOKUP($A73,E96_raw,E96_code),"N/A")</f>
        <v>N/A</v>
      </c>
      <c r="R73" s="5" t="str" cm="1">
        <f t="array" aca="1" ref="R73" ca="1">IF( OR( AND($A73&gt;=INDIRECT("'Panasonic ERJ Code Table'!$K" &amp; R$1),$A73&lt;=INDIRECT("'Panasonic ERJ Code Table'!$L" &amp; R$1)), AND($A73&gt;=INDIRECT("'Panasonic ERJ Code Table'!$M" &amp; R$1),$A73&lt;=INDIRECT("'Panasonic ERJ Code Table'!$N" &amp; R$1)) ),R$2&amp;_xlfn.XLOOKUP($A73,E96_raw,E96_code),"N/A")</f>
        <v>N/A</v>
      </c>
      <c r="U73" s="5" t="str" cm="1">
        <f t="array" aca="1" ref="U73" ca="1">IF( OR( AND($A73&gt;=INDIRECT("'Panasonic ERJ Code Table'!$J" &amp; U$1),$A73&lt;=INDIRECT("'Panasonic ERJ Code Table'!$K" &amp; U$1)), AND($A73&gt;=INDIRECT("'Panasonic ERJ Code Table'!$L" &amp; U$1),$A73&lt;=INDIRECT("'Panasonic ERJ Code Table'!$M" &amp; U$1)) ),U$2&amp;_xlfn.XLOOKUP($A73,E96_raw,E96_code),"N/A")</f>
        <v>N/A</v>
      </c>
    </row>
    <row r="74" spans="1:21" x14ac:dyDescent="0.3">
      <c r="A74" s="16">
        <v>5.49</v>
      </c>
      <c r="B74" s="16"/>
      <c r="C74" s="5" t="str" cm="1">
        <f t="array" aca="1" ref="C74" ca="1">IF( OR( AND($A74&gt;=INDIRECT("'Panasonic ERJ Code Table'!$K" &amp; C$1),$A74&lt;=INDIRECT("'Panasonic ERJ Code Table'!$L" &amp; C$1)), AND($A74&gt;=INDIRECT("'Panasonic ERJ Code Table'!$M" &amp; C$1),$A74&lt;=INDIRECT("'Panasonic ERJ Code Table'!$N" &amp; C$1)) ),C$2&amp;_xlfn.XLOOKUP($A74,E96_raw,E96_code),"N/A")</f>
        <v>N/A</v>
      </c>
      <c r="F74" s="5" t="str" cm="1">
        <f t="array" aca="1" ref="F74" ca="1">IF( OR( AND($A74&gt;=INDIRECT("'Panasonic ERJ Code Table'!$K" &amp; F$1),$A74&lt;=INDIRECT("'Panasonic ERJ Code Table'!$L" &amp; F$1)), AND($A74&gt;=INDIRECT("'Panasonic ERJ Code Table'!$M" &amp; F$1),$A74&lt;=INDIRECT("'Panasonic ERJ Code Table'!$N" &amp; F$1)) ),F$2&amp;_xlfn.XLOOKUP($A74,E96_raw,E96_code),"N/A")</f>
        <v>N/A</v>
      </c>
      <c r="I74" s="5" t="str" cm="1">
        <f t="array" aca="1" ref="I74" ca="1">IF( OR( AND($A74&gt;=INDIRECT("'Panasonic ERJ Code Table'!$K" &amp; I$1),$A74&lt;=INDIRECT("'Panasonic ERJ Code Table'!$L" &amp; I$1)), AND($A74&gt;=INDIRECT("'Panasonic ERJ Code Table'!$M" &amp; I$1),$A74&lt;=INDIRECT("'Panasonic ERJ Code Table'!$N" &amp; I$1)) ),I$2&amp;_xlfn.XLOOKUP($A74,E96_raw,E96_code),"N/A")</f>
        <v>N/A</v>
      </c>
      <c r="L74" s="5" t="str" cm="1">
        <f t="array" aca="1" ref="L74" ca="1">IF( OR( AND($A74&gt;=INDIRECT("'Panasonic ERJ Code Table'!$K" &amp; L$1),$A74&lt;=INDIRECT("'Panasonic ERJ Code Table'!$L" &amp; L$1)), AND($A74&gt;=INDIRECT("'Panasonic ERJ Code Table'!$M" &amp; L$1),$A74&lt;=INDIRECT("'Panasonic ERJ Code Table'!$N" &amp; L$1)) ),L$2&amp;_xlfn.XLOOKUP($A74,E96_raw,E96_code),"N/A")</f>
        <v>N/A</v>
      </c>
      <c r="O74" s="5" t="str" cm="1">
        <f t="array" aca="1" ref="O74" ca="1">IF( OR( AND($A74&gt;=INDIRECT("'Panasonic ERJ Code Table'!$K" &amp; O$1),$A74&lt;=INDIRECT("'Panasonic ERJ Code Table'!$L" &amp; O$1)), AND($A74&gt;=INDIRECT("'Panasonic ERJ Code Table'!$M" &amp; O$1),$A74&lt;=INDIRECT("'Panasonic ERJ Code Table'!$N" &amp; O$1)) ),O$2&amp;_xlfn.XLOOKUP($A74,E96_raw,E96_code),"N/A")</f>
        <v>N/A</v>
      </c>
      <c r="R74" s="5" t="str" cm="1">
        <f t="array" aca="1" ref="R74" ca="1">IF( OR( AND($A74&gt;=INDIRECT("'Panasonic ERJ Code Table'!$K" &amp; R$1),$A74&lt;=INDIRECT("'Panasonic ERJ Code Table'!$L" &amp; R$1)), AND($A74&gt;=INDIRECT("'Panasonic ERJ Code Table'!$M" &amp; R$1),$A74&lt;=INDIRECT("'Panasonic ERJ Code Table'!$N" &amp; R$1)) ),R$2&amp;_xlfn.XLOOKUP($A74,E96_raw,E96_code),"N/A")</f>
        <v>N/A</v>
      </c>
      <c r="U74" s="5" t="str" cm="1">
        <f t="array" aca="1" ref="U74" ca="1">IF( OR( AND($A74&gt;=INDIRECT("'Panasonic ERJ Code Table'!$J" &amp; U$1),$A74&lt;=INDIRECT("'Panasonic ERJ Code Table'!$K" &amp; U$1)), AND($A74&gt;=INDIRECT("'Panasonic ERJ Code Table'!$L" &amp; U$1),$A74&lt;=INDIRECT("'Panasonic ERJ Code Table'!$M" &amp; U$1)) ),U$2&amp;_xlfn.XLOOKUP($A74,E96_raw,E96_code),"N/A")</f>
        <v>N/A</v>
      </c>
    </row>
    <row r="75" spans="1:21" x14ac:dyDescent="0.3">
      <c r="A75" s="16">
        <v>5.62</v>
      </c>
      <c r="B75" s="16"/>
      <c r="C75" s="5" t="str" cm="1">
        <f t="array" aca="1" ref="C75" ca="1">IF( OR( AND($A75&gt;=INDIRECT("'Panasonic ERJ Code Table'!$K" &amp; C$1),$A75&lt;=INDIRECT("'Panasonic ERJ Code Table'!$L" &amp; C$1)), AND($A75&gt;=INDIRECT("'Panasonic ERJ Code Table'!$M" &amp; C$1),$A75&lt;=INDIRECT("'Panasonic ERJ Code Table'!$N" &amp; C$1)) ),C$2&amp;_xlfn.XLOOKUP($A75,E96_raw,E96_code),"N/A")</f>
        <v>N/A</v>
      </c>
      <c r="F75" s="5" t="str" cm="1">
        <f t="array" aca="1" ref="F75" ca="1">IF( OR( AND($A75&gt;=INDIRECT("'Panasonic ERJ Code Table'!$K" &amp; F$1),$A75&lt;=INDIRECT("'Panasonic ERJ Code Table'!$L" &amp; F$1)), AND($A75&gt;=INDIRECT("'Panasonic ERJ Code Table'!$M" &amp; F$1),$A75&lt;=INDIRECT("'Panasonic ERJ Code Table'!$N" &amp; F$1)) ),F$2&amp;_xlfn.XLOOKUP($A75,E96_raw,E96_code),"N/A")</f>
        <v>N/A</v>
      </c>
      <c r="I75" s="5" t="str" cm="1">
        <f t="array" aca="1" ref="I75" ca="1">IF( OR( AND($A75&gt;=INDIRECT("'Panasonic ERJ Code Table'!$K" &amp; I$1),$A75&lt;=INDIRECT("'Panasonic ERJ Code Table'!$L" &amp; I$1)), AND($A75&gt;=INDIRECT("'Panasonic ERJ Code Table'!$M" &amp; I$1),$A75&lt;=INDIRECT("'Panasonic ERJ Code Table'!$N" &amp; I$1)) ),I$2&amp;_xlfn.XLOOKUP($A75,E96_raw,E96_code),"N/A")</f>
        <v>N/A</v>
      </c>
      <c r="L75" s="5" t="str" cm="1">
        <f t="array" aca="1" ref="L75" ca="1">IF( OR( AND($A75&gt;=INDIRECT("'Panasonic ERJ Code Table'!$K" &amp; L$1),$A75&lt;=INDIRECT("'Panasonic ERJ Code Table'!$L" &amp; L$1)), AND($A75&gt;=INDIRECT("'Panasonic ERJ Code Table'!$M" &amp; L$1),$A75&lt;=INDIRECT("'Panasonic ERJ Code Table'!$N" &amp; L$1)) ),L$2&amp;_xlfn.XLOOKUP($A75,E96_raw,E96_code),"N/A")</f>
        <v>N/A</v>
      </c>
      <c r="O75" s="5" t="str" cm="1">
        <f t="array" aca="1" ref="O75" ca="1">IF( OR( AND($A75&gt;=INDIRECT("'Panasonic ERJ Code Table'!$K" &amp; O$1),$A75&lt;=INDIRECT("'Panasonic ERJ Code Table'!$L" &amp; O$1)), AND($A75&gt;=INDIRECT("'Panasonic ERJ Code Table'!$M" &amp; O$1),$A75&lt;=INDIRECT("'Panasonic ERJ Code Table'!$N" &amp; O$1)) ),O$2&amp;_xlfn.XLOOKUP($A75,E96_raw,E96_code),"N/A")</f>
        <v>N/A</v>
      </c>
      <c r="R75" s="5" t="str" cm="1">
        <f t="array" aca="1" ref="R75" ca="1">IF( OR( AND($A75&gt;=INDIRECT("'Panasonic ERJ Code Table'!$K" &amp; R$1),$A75&lt;=INDIRECT("'Panasonic ERJ Code Table'!$L" &amp; R$1)), AND($A75&gt;=INDIRECT("'Panasonic ERJ Code Table'!$M" &amp; R$1),$A75&lt;=INDIRECT("'Panasonic ERJ Code Table'!$N" &amp; R$1)) ),R$2&amp;_xlfn.XLOOKUP($A75,E96_raw,E96_code),"N/A")</f>
        <v>N/A</v>
      </c>
      <c r="U75" s="5" t="str" cm="1">
        <f t="array" aca="1" ref="U75" ca="1">IF( OR( AND($A75&gt;=INDIRECT("'Panasonic ERJ Code Table'!$J" &amp; U$1),$A75&lt;=INDIRECT("'Panasonic ERJ Code Table'!$K" &amp; U$1)), AND($A75&gt;=INDIRECT("'Panasonic ERJ Code Table'!$L" &amp; U$1),$A75&lt;=INDIRECT("'Panasonic ERJ Code Table'!$M" &amp; U$1)) ),U$2&amp;_xlfn.XLOOKUP($A75,E96_raw,E96_code),"N/A")</f>
        <v>N/A</v>
      </c>
    </row>
    <row r="76" spans="1:21" x14ac:dyDescent="0.3">
      <c r="A76" s="16">
        <v>5.76</v>
      </c>
      <c r="B76" s="16"/>
      <c r="C76" s="5" t="str" cm="1">
        <f t="array" aca="1" ref="C76" ca="1">IF( OR( AND($A76&gt;=INDIRECT("'Panasonic ERJ Code Table'!$K" &amp; C$1),$A76&lt;=INDIRECT("'Panasonic ERJ Code Table'!$L" &amp; C$1)), AND($A76&gt;=INDIRECT("'Panasonic ERJ Code Table'!$M" &amp; C$1),$A76&lt;=INDIRECT("'Panasonic ERJ Code Table'!$N" &amp; C$1)) ),C$2&amp;_xlfn.XLOOKUP($A76,E96_raw,E96_code),"N/A")</f>
        <v>N/A</v>
      </c>
      <c r="F76" s="5" t="str" cm="1">
        <f t="array" aca="1" ref="F76" ca="1">IF( OR( AND($A76&gt;=INDIRECT("'Panasonic ERJ Code Table'!$K" &amp; F$1),$A76&lt;=INDIRECT("'Panasonic ERJ Code Table'!$L" &amp; F$1)), AND($A76&gt;=INDIRECT("'Panasonic ERJ Code Table'!$M" &amp; F$1),$A76&lt;=INDIRECT("'Panasonic ERJ Code Table'!$N" &amp; F$1)) ),F$2&amp;_xlfn.XLOOKUP($A76,E96_raw,E96_code),"N/A")</f>
        <v>N/A</v>
      </c>
      <c r="I76" s="5" t="str" cm="1">
        <f t="array" aca="1" ref="I76" ca="1">IF( OR( AND($A76&gt;=INDIRECT("'Panasonic ERJ Code Table'!$K" &amp; I$1),$A76&lt;=INDIRECT("'Panasonic ERJ Code Table'!$L" &amp; I$1)), AND($A76&gt;=INDIRECT("'Panasonic ERJ Code Table'!$M" &amp; I$1),$A76&lt;=INDIRECT("'Panasonic ERJ Code Table'!$N" &amp; I$1)) ),I$2&amp;_xlfn.XLOOKUP($A76,E96_raw,E96_code),"N/A")</f>
        <v>N/A</v>
      </c>
      <c r="L76" s="5" t="str" cm="1">
        <f t="array" aca="1" ref="L76" ca="1">IF( OR( AND($A76&gt;=INDIRECT("'Panasonic ERJ Code Table'!$K" &amp; L$1),$A76&lt;=INDIRECT("'Panasonic ERJ Code Table'!$L" &amp; L$1)), AND($A76&gt;=INDIRECT("'Panasonic ERJ Code Table'!$M" &amp; L$1),$A76&lt;=INDIRECT("'Panasonic ERJ Code Table'!$N" &amp; L$1)) ),L$2&amp;_xlfn.XLOOKUP($A76,E96_raw,E96_code),"N/A")</f>
        <v>N/A</v>
      </c>
      <c r="O76" s="5" t="str" cm="1">
        <f t="array" aca="1" ref="O76" ca="1">IF( OR( AND($A76&gt;=INDIRECT("'Panasonic ERJ Code Table'!$K" &amp; O$1),$A76&lt;=INDIRECT("'Panasonic ERJ Code Table'!$L" &amp; O$1)), AND($A76&gt;=INDIRECT("'Panasonic ERJ Code Table'!$M" &amp; O$1),$A76&lt;=INDIRECT("'Panasonic ERJ Code Table'!$N" &amp; O$1)) ),O$2&amp;_xlfn.XLOOKUP($A76,E96_raw,E96_code),"N/A")</f>
        <v>N/A</v>
      </c>
      <c r="R76" s="5" t="str" cm="1">
        <f t="array" aca="1" ref="R76" ca="1">IF( OR( AND($A76&gt;=INDIRECT("'Panasonic ERJ Code Table'!$K" &amp; R$1),$A76&lt;=INDIRECT("'Panasonic ERJ Code Table'!$L" &amp; R$1)), AND($A76&gt;=INDIRECT("'Panasonic ERJ Code Table'!$M" &amp; R$1),$A76&lt;=INDIRECT("'Panasonic ERJ Code Table'!$N" &amp; R$1)) ),R$2&amp;_xlfn.XLOOKUP($A76,E96_raw,E96_code),"N/A")</f>
        <v>N/A</v>
      </c>
      <c r="U76" s="5" t="str" cm="1">
        <f t="array" aca="1" ref="U76" ca="1">IF( OR( AND($A76&gt;=INDIRECT("'Panasonic ERJ Code Table'!$J" &amp; U$1),$A76&lt;=INDIRECT("'Panasonic ERJ Code Table'!$K" &amp; U$1)), AND($A76&gt;=INDIRECT("'Panasonic ERJ Code Table'!$L" &amp; U$1),$A76&lt;=INDIRECT("'Panasonic ERJ Code Table'!$M" &amp; U$1)) ),U$2&amp;_xlfn.XLOOKUP($A76,E96_raw,E96_code),"N/A")</f>
        <v>N/A</v>
      </c>
    </row>
    <row r="77" spans="1:21" x14ac:dyDescent="0.3">
      <c r="A77" s="16">
        <v>5.9</v>
      </c>
      <c r="B77" s="16"/>
      <c r="C77" s="5" t="str" cm="1">
        <f t="array" aca="1" ref="C77" ca="1">IF( OR( AND($A77&gt;=INDIRECT("'Panasonic ERJ Code Table'!$K" &amp; C$1),$A77&lt;=INDIRECT("'Panasonic ERJ Code Table'!$L" &amp; C$1)), AND($A77&gt;=INDIRECT("'Panasonic ERJ Code Table'!$M" &amp; C$1),$A77&lt;=INDIRECT("'Panasonic ERJ Code Table'!$N" &amp; C$1)) ),C$2&amp;_xlfn.XLOOKUP($A77,E96_raw,E96_code),"N/A")</f>
        <v>N/A</v>
      </c>
      <c r="F77" s="5" t="str" cm="1">
        <f t="array" aca="1" ref="F77" ca="1">IF( OR( AND($A77&gt;=INDIRECT("'Panasonic ERJ Code Table'!$K" &amp; F$1),$A77&lt;=INDIRECT("'Panasonic ERJ Code Table'!$L" &amp; F$1)), AND($A77&gt;=INDIRECT("'Panasonic ERJ Code Table'!$M" &amp; F$1),$A77&lt;=INDIRECT("'Panasonic ERJ Code Table'!$N" &amp; F$1)) ),F$2&amp;_xlfn.XLOOKUP($A77,E96_raw,E96_code),"N/A")</f>
        <v>N/A</v>
      </c>
      <c r="I77" s="5" t="str" cm="1">
        <f t="array" aca="1" ref="I77" ca="1">IF( OR( AND($A77&gt;=INDIRECT("'Panasonic ERJ Code Table'!$K" &amp; I$1),$A77&lt;=INDIRECT("'Panasonic ERJ Code Table'!$L" &amp; I$1)), AND($A77&gt;=INDIRECT("'Panasonic ERJ Code Table'!$M" &amp; I$1),$A77&lt;=INDIRECT("'Panasonic ERJ Code Table'!$N" &amp; I$1)) ),I$2&amp;_xlfn.XLOOKUP($A77,E96_raw,E96_code),"N/A")</f>
        <v>N/A</v>
      </c>
      <c r="L77" s="5" t="str" cm="1">
        <f t="array" aca="1" ref="L77" ca="1">IF( OR( AND($A77&gt;=INDIRECT("'Panasonic ERJ Code Table'!$K" &amp; L$1),$A77&lt;=INDIRECT("'Panasonic ERJ Code Table'!$L" &amp; L$1)), AND($A77&gt;=INDIRECT("'Panasonic ERJ Code Table'!$M" &amp; L$1),$A77&lt;=INDIRECT("'Panasonic ERJ Code Table'!$N" &amp; L$1)) ),L$2&amp;_xlfn.XLOOKUP($A77,E96_raw,E96_code),"N/A")</f>
        <v>N/A</v>
      </c>
      <c r="O77" s="5" t="str" cm="1">
        <f t="array" aca="1" ref="O77" ca="1">IF( OR( AND($A77&gt;=INDIRECT("'Panasonic ERJ Code Table'!$K" &amp; O$1),$A77&lt;=INDIRECT("'Panasonic ERJ Code Table'!$L" &amp; O$1)), AND($A77&gt;=INDIRECT("'Panasonic ERJ Code Table'!$M" &amp; O$1),$A77&lt;=INDIRECT("'Panasonic ERJ Code Table'!$N" &amp; O$1)) ),O$2&amp;_xlfn.XLOOKUP($A77,E96_raw,E96_code),"N/A")</f>
        <v>N/A</v>
      </c>
      <c r="R77" s="5" t="str" cm="1">
        <f t="array" aca="1" ref="R77" ca="1">IF( OR( AND($A77&gt;=INDIRECT("'Panasonic ERJ Code Table'!$K" &amp; R$1),$A77&lt;=INDIRECT("'Panasonic ERJ Code Table'!$L" &amp; R$1)), AND($A77&gt;=INDIRECT("'Panasonic ERJ Code Table'!$M" &amp; R$1),$A77&lt;=INDIRECT("'Panasonic ERJ Code Table'!$N" &amp; R$1)) ),R$2&amp;_xlfn.XLOOKUP($A77,E96_raw,E96_code),"N/A")</f>
        <v>N/A</v>
      </c>
      <c r="U77" s="5" t="str" cm="1">
        <f t="array" aca="1" ref="U77" ca="1">IF( OR( AND($A77&gt;=INDIRECT("'Panasonic ERJ Code Table'!$J" &amp; U$1),$A77&lt;=INDIRECT("'Panasonic ERJ Code Table'!$K" &amp; U$1)), AND($A77&gt;=INDIRECT("'Panasonic ERJ Code Table'!$L" &amp; U$1),$A77&lt;=INDIRECT("'Panasonic ERJ Code Table'!$M" &amp; U$1)) ),U$2&amp;_xlfn.XLOOKUP($A77,E96_raw,E96_code),"N/A")</f>
        <v>N/A</v>
      </c>
    </row>
    <row r="78" spans="1:21" x14ac:dyDescent="0.3">
      <c r="A78" s="16">
        <v>6.04</v>
      </c>
      <c r="B78" s="16"/>
      <c r="C78" s="5" t="str" cm="1">
        <f t="array" aca="1" ref="C78" ca="1">IF( OR( AND($A78&gt;=INDIRECT("'Panasonic ERJ Code Table'!$K" &amp; C$1),$A78&lt;=INDIRECT("'Panasonic ERJ Code Table'!$L" &amp; C$1)), AND($A78&gt;=INDIRECT("'Panasonic ERJ Code Table'!$M" &amp; C$1),$A78&lt;=INDIRECT("'Panasonic ERJ Code Table'!$N" &amp; C$1)) ),C$2&amp;_xlfn.XLOOKUP($A78,E96_raw,E96_code),"N/A")</f>
        <v>N/A</v>
      </c>
      <c r="F78" s="5" t="str" cm="1">
        <f t="array" aca="1" ref="F78" ca="1">IF( OR( AND($A78&gt;=INDIRECT("'Panasonic ERJ Code Table'!$K" &amp; F$1),$A78&lt;=INDIRECT("'Panasonic ERJ Code Table'!$L" &amp; F$1)), AND($A78&gt;=INDIRECT("'Panasonic ERJ Code Table'!$M" &amp; F$1),$A78&lt;=INDIRECT("'Panasonic ERJ Code Table'!$N" &amp; F$1)) ),F$2&amp;_xlfn.XLOOKUP($A78,E96_raw,E96_code),"N/A")</f>
        <v>N/A</v>
      </c>
      <c r="I78" s="5" t="str" cm="1">
        <f t="array" aca="1" ref="I78" ca="1">IF( OR( AND($A78&gt;=INDIRECT("'Panasonic ERJ Code Table'!$K" &amp; I$1),$A78&lt;=INDIRECT("'Panasonic ERJ Code Table'!$L" &amp; I$1)), AND($A78&gt;=INDIRECT("'Panasonic ERJ Code Table'!$M" &amp; I$1),$A78&lt;=INDIRECT("'Panasonic ERJ Code Table'!$N" &amp; I$1)) ),I$2&amp;_xlfn.XLOOKUP($A78,E96_raw,E96_code),"N/A")</f>
        <v>N/A</v>
      </c>
      <c r="L78" s="5" t="str" cm="1">
        <f t="array" aca="1" ref="L78" ca="1">IF( OR( AND($A78&gt;=INDIRECT("'Panasonic ERJ Code Table'!$K" &amp; L$1),$A78&lt;=INDIRECT("'Panasonic ERJ Code Table'!$L" &amp; L$1)), AND($A78&gt;=INDIRECT("'Panasonic ERJ Code Table'!$M" &amp; L$1),$A78&lt;=INDIRECT("'Panasonic ERJ Code Table'!$N" &amp; L$1)) ),L$2&amp;_xlfn.XLOOKUP($A78,E96_raw,E96_code),"N/A")</f>
        <v>N/A</v>
      </c>
      <c r="O78" s="5" t="str" cm="1">
        <f t="array" aca="1" ref="O78" ca="1">IF( OR( AND($A78&gt;=INDIRECT("'Panasonic ERJ Code Table'!$K" &amp; O$1),$A78&lt;=INDIRECT("'Panasonic ERJ Code Table'!$L" &amp; O$1)), AND($A78&gt;=INDIRECT("'Panasonic ERJ Code Table'!$M" &amp; O$1),$A78&lt;=INDIRECT("'Panasonic ERJ Code Table'!$N" &amp; O$1)) ),O$2&amp;_xlfn.XLOOKUP($A78,E96_raw,E96_code),"N/A")</f>
        <v>N/A</v>
      </c>
      <c r="R78" s="5" t="str" cm="1">
        <f t="array" aca="1" ref="R78" ca="1">IF( OR( AND($A78&gt;=INDIRECT("'Panasonic ERJ Code Table'!$K" &amp; R$1),$A78&lt;=INDIRECT("'Panasonic ERJ Code Table'!$L" &amp; R$1)), AND($A78&gt;=INDIRECT("'Panasonic ERJ Code Table'!$M" &amp; R$1),$A78&lt;=INDIRECT("'Panasonic ERJ Code Table'!$N" &amp; R$1)) ),R$2&amp;_xlfn.XLOOKUP($A78,E96_raw,E96_code),"N/A")</f>
        <v>N/A</v>
      </c>
      <c r="U78" s="5" t="str" cm="1">
        <f t="array" aca="1" ref="U78" ca="1">IF( OR( AND($A78&gt;=INDIRECT("'Panasonic ERJ Code Table'!$J" &amp; U$1),$A78&lt;=INDIRECT("'Panasonic ERJ Code Table'!$K" &amp; U$1)), AND($A78&gt;=INDIRECT("'Panasonic ERJ Code Table'!$L" &amp; U$1),$A78&lt;=INDIRECT("'Panasonic ERJ Code Table'!$M" &amp; U$1)) ),U$2&amp;_xlfn.XLOOKUP($A78,E96_raw,E96_code),"N/A")</f>
        <v>N/A</v>
      </c>
    </row>
    <row r="79" spans="1:21" x14ac:dyDescent="0.3">
      <c r="A79" s="16">
        <v>6.19</v>
      </c>
      <c r="B79" s="16"/>
      <c r="C79" s="5" t="str" cm="1">
        <f t="array" aca="1" ref="C79" ca="1">IF( OR( AND($A79&gt;=INDIRECT("'Panasonic ERJ Code Table'!$K" &amp; C$1),$A79&lt;=INDIRECT("'Panasonic ERJ Code Table'!$L" &amp; C$1)), AND($A79&gt;=INDIRECT("'Panasonic ERJ Code Table'!$M" &amp; C$1),$A79&lt;=INDIRECT("'Panasonic ERJ Code Table'!$N" &amp; C$1)) ),C$2&amp;_xlfn.XLOOKUP($A79,E96_raw,E96_code),"N/A")</f>
        <v>N/A</v>
      </c>
      <c r="F79" s="5" t="str" cm="1">
        <f t="array" aca="1" ref="F79" ca="1">IF( OR( AND($A79&gt;=INDIRECT("'Panasonic ERJ Code Table'!$K" &amp; F$1),$A79&lt;=INDIRECT("'Panasonic ERJ Code Table'!$L" &amp; F$1)), AND($A79&gt;=INDIRECT("'Panasonic ERJ Code Table'!$M" &amp; F$1),$A79&lt;=INDIRECT("'Panasonic ERJ Code Table'!$N" &amp; F$1)) ),F$2&amp;_xlfn.XLOOKUP($A79,E96_raw,E96_code),"N/A")</f>
        <v>N/A</v>
      </c>
      <c r="I79" s="5" t="str" cm="1">
        <f t="array" aca="1" ref="I79" ca="1">IF( OR( AND($A79&gt;=INDIRECT("'Panasonic ERJ Code Table'!$K" &amp; I$1),$A79&lt;=INDIRECT("'Panasonic ERJ Code Table'!$L" &amp; I$1)), AND($A79&gt;=INDIRECT("'Panasonic ERJ Code Table'!$M" &amp; I$1),$A79&lt;=INDIRECT("'Panasonic ERJ Code Table'!$N" &amp; I$1)) ),I$2&amp;_xlfn.XLOOKUP($A79,E96_raw,E96_code),"N/A")</f>
        <v>N/A</v>
      </c>
      <c r="L79" s="5" t="str" cm="1">
        <f t="array" aca="1" ref="L79" ca="1">IF( OR( AND($A79&gt;=INDIRECT("'Panasonic ERJ Code Table'!$K" &amp; L$1),$A79&lt;=INDIRECT("'Panasonic ERJ Code Table'!$L" &amp; L$1)), AND($A79&gt;=INDIRECT("'Panasonic ERJ Code Table'!$M" &amp; L$1),$A79&lt;=INDIRECT("'Panasonic ERJ Code Table'!$N" &amp; L$1)) ),L$2&amp;_xlfn.XLOOKUP($A79,E96_raw,E96_code),"N/A")</f>
        <v>N/A</v>
      </c>
      <c r="O79" s="5" t="str" cm="1">
        <f t="array" aca="1" ref="O79" ca="1">IF( OR( AND($A79&gt;=INDIRECT("'Panasonic ERJ Code Table'!$K" &amp; O$1),$A79&lt;=INDIRECT("'Panasonic ERJ Code Table'!$L" &amp; O$1)), AND($A79&gt;=INDIRECT("'Panasonic ERJ Code Table'!$M" &amp; O$1),$A79&lt;=INDIRECT("'Panasonic ERJ Code Table'!$N" &amp; O$1)) ),O$2&amp;_xlfn.XLOOKUP($A79,E96_raw,E96_code),"N/A")</f>
        <v>N/A</v>
      </c>
      <c r="R79" s="5" t="str" cm="1">
        <f t="array" aca="1" ref="R79" ca="1">IF( OR( AND($A79&gt;=INDIRECT("'Panasonic ERJ Code Table'!$K" &amp; R$1),$A79&lt;=INDIRECT("'Panasonic ERJ Code Table'!$L" &amp; R$1)), AND($A79&gt;=INDIRECT("'Panasonic ERJ Code Table'!$M" &amp; R$1),$A79&lt;=INDIRECT("'Panasonic ERJ Code Table'!$N" &amp; R$1)) ),R$2&amp;_xlfn.XLOOKUP($A79,E96_raw,E96_code),"N/A")</f>
        <v>N/A</v>
      </c>
      <c r="U79" s="5" t="str" cm="1">
        <f t="array" aca="1" ref="U79" ca="1">IF( OR( AND($A79&gt;=INDIRECT("'Panasonic ERJ Code Table'!$J" &amp; U$1),$A79&lt;=INDIRECT("'Panasonic ERJ Code Table'!$K" &amp; U$1)), AND($A79&gt;=INDIRECT("'Panasonic ERJ Code Table'!$L" &amp; U$1),$A79&lt;=INDIRECT("'Panasonic ERJ Code Table'!$M" &amp; U$1)) ),U$2&amp;_xlfn.XLOOKUP($A79,E96_raw,E96_code),"N/A")</f>
        <v>N/A</v>
      </c>
    </row>
    <row r="80" spans="1:21" x14ac:dyDescent="0.3">
      <c r="A80" s="16">
        <v>6.34</v>
      </c>
      <c r="B80" s="16"/>
      <c r="C80" s="5" t="str" cm="1">
        <f t="array" aca="1" ref="C80" ca="1">IF( OR( AND($A80&gt;=INDIRECT("'Panasonic ERJ Code Table'!$K" &amp; C$1),$A80&lt;=INDIRECT("'Panasonic ERJ Code Table'!$L" &amp; C$1)), AND($A80&gt;=INDIRECT("'Panasonic ERJ Code Table'!$M" &amp; C$1),$A80&lt;=INDIRECT("'Panasonic ERJ Code Table'!$N" &amp; C$1)) ),C$2&amp;_xlfn.XLOOKUP($A80,E96_raw,E96_code),"N/A")</f>
        <v>N/A</v>
      </c>
      <c r="F80" s="5" t="str" cm="1">
        <f t="array" aca="1" ref="F80" ca="1">IF( OR( AND($A80&gt;=INDIRECT("'Panasonic ERJ Code Table'!$K" &amp; F$1),$A80&lt;=INDIRECT("'Panasonic ERJ Code Table'!$L" &amp; F$1)), AND($A80&gt;=INDIRECT("'Panasonic ERJ Code Table'!$M" &amp; F$1),$A80&lt;=INDIRECT("'Panasonic ERJ Code Table'!$N" &amp; F$1)) ),F$2&amp;_xlfn.XLOOKUP($A80,E96_raw,E96_code),"N/A")</f>
        <v>N/A</v>
      </c>
      <c r="I80" s="5" t="str" cm="1">
        <f t="array" aca="1" ref="I80" ca="1">IF( OR( AND($A80&gt;=INDIRECT("'Panasonic ERJ Code Table'!$K" &amp; I$1),$A80&lt;=INDIRECT("'Panasonic ERJ Code Table'!$L" &amp; I$1)), AND($A80&gt;=INDIRECT("'Panasonic ERJ Code Table'!$M" &amp; I$1),$A80&lt;=INDIRECT("'Panasonic ERJ Code Table'!$N" &amp; I$1)) ),I$2&amp;_xlfn.XLOOKUP($A80,E96_raw,E96_code),"N/A")</f>
        <v>N/A</v>
      </c>
      <c r="L80" s="5" t="str" cm="1">
        <f t="array" aca="1" ref="L80" ca="1">IF( OR( AND($A80&gt;=INDIRECT("'Panasonic ERJ Code Table'!$K" &amp; L$1),$A80&lt;=INDIRECT("'Panasonic ERJ Code Table'!$L" &amp; L$1)), AND($A80&gt;=INDIRECT("'Panasonic ERJ Code Table'!$M" &amp; L$1),$A80&lt;=INDIRECT("'Panasonic ERJ Code Table'!$N" &amp; L$1)) ),L$2&amp;_xlfn.XLOOKUP($A80,E96_raw,E96_code),"N/A")</f>
        <v>N/A</v>
      </c>
      <c r="O80" s="5" t="str" cm="1">
        <f t="array" aca="1" ref="O80" ca="1">IF( OR( AND($A80&gt;=INDIRECT("'Panasonic ERJ Code Table'!$K" &amp; O$1),$A80&lt;=INDIRECT("'Panasonic ERJ Code Table'!$L" &amp; O$1)), AND($A80&gt;=INDIRECT("'Panasonic ERJ Code Table'!$M" &amp; O$1),$A80&lt;=INDIRECT("'Panasonic ERJ Code Table'!$N" &amp; O$1)) ),O$2&amp;_xlfn.XLOOKUP($A80,E96_raw,E96_code),"N/A")</f>
        <v>N/A</v>
      </c>
      <c r="R80" s="5" t="str" cm="1">
        <f t="array" aca="1" ref="R80" ca="1">IF( OR( AND($A80&gt;=INDIRECT("'Panasonic ERJ Code Table'!$K" &amp; R$1),$A80&lt;=INDIRECT("'Panasonic ERJ Code Table'!$L" &amp; R$1)), AND($A80&gt;=INDIRECT("'Panasonic ERJ Code Table'!$M" &amp; R$1),$A80&lt;=INDIRECT("'Panasonic ERJ Code Table'!$N" &amp; R$1)) ),R$2&amp;_xlfn.XLOOKUP($A80,E96_raw,E96_code),"N/A")</f>
        <v>N/A</v>
      </c>
      <c r="U80" s="5" t="str" cm="1">
        <f t="array" aca="1" ref="U80" ca="1">IF( OR( AND($A80&gt;=INDIRECT("'Panasonic ERJ Code Table'!$J" &amp; U$1),$A80&lt;=INDIRECT("'Panasonic ERJ Code Table'!$K" &amp; U$1)), AND($A80&gt;=INDIRECT("'Panasonic ERJ Code Table'!$L" &amp; U$1),$A80&lt;=INDIRECT("'Panasonic ERJ Code Table'!$M" &amp; U$1)) ),U$2&amp;_xlfn.XLOOKUP($A80,E96_raw,E96_code),"N/A")</f>
        <v>N/A</v>
      </c>
    </row>
    <row r="81" spans="1:21" x14ac:dyDescent="0.3">
      <c r="A81" s="16">
        <v>6.49</v>
      </c>
      <c r="B81" s="16"/>
      <c r="C81" s="5" t="str" cm="1">
        <f t="array" aca="1" ref="C81" ca="1">IF( OR( AND($A81&gt;=INDIRECT("'Panasonic ERJ Code Table'!$K" &amp; C$1),$A81&lt;=INDIRECT("'Panasonic ERJ Code Table'!$L" &amp; C$1)), AND($A81&gt;=INDIRECT("'Panasonic ERJ Code Table'!$M" &amp; C$1),$A81&lt;=INDIRECT("'Panasonic ERJ Code Table'!$N" &amp; C$1)) ),C$2&amp;_xlfn.XLOOKUP($A81,E96_raw,E96_code),"N/A")</f>
        <v>N/A</v>
      </c>
      <c r="F81" s="5" t="str" cm="1">
        <f t="array" aca="1" ref="F81" ca="1">IF( OR( AND($A81&gt;=INDIRECT("'Panasonic ERJ Code Table'!$K" &amp; F$1),$A81&lt;=INDIRECT("'Panasonic ERJ Code Table'!$L" &amp; F$1)), AND($A81&gt;=INDIRECT("'Panasonic ERJ Code Table'!$M" &amp; F$1),$A81&lt;=INDIRECT("'Panasonic ERJ Code Table'!$N" &amp; F$1)) ),F$2&amp;_xlfn.XLOOKUP($A81,E96_raw,E96_code),"N/A")</f>
        <v>N/A</v>
      </c>
      <c r="I81" s="5" t="str" cm="1">
        <f t="array" aca="1" ref="I81" ca="1">IF( OR( AND($A81&gt;=INDIRECT("'Panasonic ERJ Code Table'!$K" &amp; I$1),$A81&lt;=INDIRECT("'Panasonic ERJ Code Table'!$L" &amp; I$1)), AND($A81&gt;=INDIRECT("'Panasonic ERJ Code Table'!$M" &amp; I$1),$A81&lt;=INDIRECT("'Panasonic ERJ Code Table'!$N" &amp; I$1)) ),I$2&amp;_xlfn.XLOOKUP($A81,E96_raw,E96_code),"N/A")</f>
        <v>N/A</v>
      </c>
      <c r="L81" s="5" t="str" cm="1">
        <f t="array" aca="1" ref="L81" ca="1">IF( OR( AND($A81&gt;=INDIRECT("'Panasonic ERJ Code Table'!$K" &amp; L$1),$A81&lt;=INDIRECT("'Panasonic ERJ Code Table'!$L" &amp; L$1)), AND($A81&gt;=INDIRECT("'Panasonic ERJ Code Table'!$M" &amp; L$1),$A81&lt;=INDIRECT("'Panasonic ERJ Code Table'!$N" &amp; L$1)) ),L$2&amp;_xlfn.XLOOKUP($A81,E96_raw,E96_code),"N/A")</f>
        <v>N/A</v>
      </c>
      <c r="O81" s="5" t="str" cm="1">
        <f t="array" aca="1" ref="O81" ca="1">IF( OR( AND($A81&gt;=INDIRECT("'Panasonic ERJ Code Table'!$K" &amp; O$1),$A81&lt;=INDIRECT("'Panasonic ERJ Code Table'!$L" &amp; O$1)), AND($A81&gt;=INDIRECT("'Panasonic ERJ Code Table'!$M" &amp; O$1),$A81&lt;=INDIRECT("'Panasonic ERJ Code Table'!$N" &amp; O$1)) ),O$2&amp;_xlfn.XLOOKUP($A81,E96_raw,E96_code),"N/A")</f>
        <v>N/A</v>
      </c>
      <c r="R81" s="5" t="str" cm="1">
        <f t="array" aca="1" ref="R81" ca="1">IF( OR( AND($A81&gt;=INDIRECT("'Panasonic ERJ Code Table'!$K" &amp; R$1),$A81&lt;=INDIRECT("'Panasonic ERJ Code Table'!$L" &amp; R$1)), AND($A81&gt;=INDIRECT("'Panasonic ERJ Code Table'!$M" &amp; R$1),$A81&lt;=INDIRECT("'Panasonic ERJ Code Table'!$N" &amp; R$1)) ),R$2&amp;_xlfn.XLOOKUP($A81,E96_raw,E96_code),"N/A")</f>
        <v>N/A</v>
      </c>
      <c r="U81" s="5" t="str" cm="1">
        <f t="array" aca="1" ref="U81" ca="1">IF( OR( AND($A81&gt;=INDIRECT("'Panasonic ERJ Code Table'!$J" &amp; U$1),$A81&lt;=INDIRECT("'Panasonic ERJ Code Table'!$K" &amp; U$1)), AND($A81&gt;=INDIRECT("'Panasonic ERJ Code Table'!$L" &amp; U$1),$A81&lt;=INDIRECT("'Panasonic ERJ Code Table'!$M" &amp; U$1)) ),U$2&amp;_xlfn.XLOOKUP($A81,E96_raw,E96_code),"N/A")</f>
        <v>N/A</v>
      </c>
    </row>
    <row r="82" spans="1:21" x14ac:dyDescent="0.3">
      <c r="A82" s="16">
        <v>6.65</v>
      </c>
      <c r="B82" s="16"/>
      <c r="C82" s="5" t="str" cm="1">
        <f t="array" aca="1" ref="C82" ca="1">IF( OR( AND($A82&gt;=INDIRECT("'Panasonic ERJ Code Table'!$K" &amp; C$1),$A82&lt;=INDIRECT("'Panasonic ERJ Code Table'!$L" &amp; C$1)), AND($A82&gt;=INDIRECT("'Panasonic ERJ Code Table'!$M" &amp; C$1),$A82&lt;=INDIRECT("'Panasonic ERJ Code Table'!$N" &amp; C$1)) ),C$2&amp;_xlfn.XLOOKUP($A82,E96_raw,E96_code),"N/A")</f>
        <v>N/A</v>
      </c>
      <c r="F82" s="5" t="str" cm="1">
        <f t="array" aca="1" ref="F82" ca="1">IF( OR( AND($A82&gt;=INDIRECT("'Panasonic ERJ Code Table'!$K" &amp; F$1),$A82&lt;=INDIRECT("'Panasonic ERJ Code Table'!$L" &amp; F$1)), AND($A82&gt;=INDIRECT("'Panasonic ERJ Code Table'!$M" &amp; F$1),$A82&lt;=INDIRECT("'Panasonic ERJ Code Table'!$N" &amp; F$1)) ),F$2&amp;_xlfn.XLOOKUP($A82,E96_raw,E96_code),"N/A")</f>
        <v>N/A</v>
      </c>
      <c r="I82" s="5" t="str" cm="1">
        <f t="array" aca="1" ref="I82" ca="1">IF( OR( AND($A82&gt;=INDIRECT("'Panasonic ERJ Code Table'!$K" &amp; I$1),$A82&lt;=INDIRECT("'Panasonic ERJ Code Table'!$L" &amp; I$1)), AND($A82&gt;=INDIRECT("'Panasonic ERJ Code Table'!$M" &amp; I$1),$A82&lt;=INDIRECT("'Panasonic ERJ Code Table'!$N" &amp; I$1)) ),I$2&amp;_xlfn.XLOOKUP($A82,E96_raw,E96_code),"N/A")</f>
        <v>N/A</v>
      </c>
      <c r="L82" s="5" t="str" cm="1">
        <f t="array" aca="1" ref="L82" ca="1">IF( OR( AND($A82&gt;=INDIRECT("'Panasonic ERJ Code Table'!$K" &amp; L$1),$A82&lt;=INDIRECT("'Panasonic ERJ Code Table'!$L" &amp; L$1)), AND($A82&gt;=INDIRECT("'Panasonic ERJ Code Table'!$M" &amp; L$1),$A82&lt;=INDIRECT("'Panasonic ERJ Code Table'!$N" &amp; L$1)) ),L$2&amp;_xlfn.XLOOKUP($A82,E96_raw,E96_code),"N/A")</f>
        <v>N/A</v>
      </c>
      <c r="O82" s="5" t="str" cm="1">
        <f t="array" aca="1" ref="O82" ca="1">IF( OR( AND($A82&gt;=INDIRECT("'Panasonic ERJ Code Table'!$K" &amp; O$1),$A82&lt;=INDIRECT("'Panasonic ERJ Code Table'!$L" &amp; O$1)), AND($A82&gt;=INDIRECT("'Panasonic ERJ Code Table'!$M" &amp; O$1),$A82&lt;=INDIRECT("'Panasonic ERJ Code Table'!$N" &amp; O$1)) ),O$2&amp;_xlfn.XLOOKUP($A82,E96_raw,E96_code),"N/A")</f>
        <v>N/A</v>
      </c>
      <c r="R82" s="5" t="str" cm="1">
        <f t="array" aca="1" ref="R82" ca="1">IF( OR( AND($A82&gt;=INDIRECT("'Panasonic ERJ Code Table'!$K" &amp; R$1),$A82&lt;=INDIRECT("'Panasonic ERJ Code Table'!$L" &amp; R$1)), AND($A82&gt;=INDIRECT("'Panasonic ERJ Code Table'!$M" &amp; R$1),$A82&lt;=INDIRECT("'Panasonic ERJ Code Table'!$N" &amp; R$1)) ),R$2&amp;_xlfn.XLOOKUP($A82,E96_raw,E96_code),"N/A")</f>
        <v>N/A</v>
      </c>
      <c r="U82" s="5" t="str" cm="1">
        <f t="array" aca="1" ref="U82" ca="1">IF( OR( AND($A82&gt;=INDIRECT("'Panasonic ERJ Code Table'!$J" &amp; U$1),$A82&lt;=INDIRECT("'Panasonic ERJ Code Table'!$K" &amp; U$1)), AND($A82&gt;=INDIRECT("'Panasonic ERJ Code Table'!$L" &amp; U$1),$A82&lt;=INDIRECT("'Panasonic ERJ Code Table'!$M" &amp; U$1)) ),U$2&amp;_xlfn.XLOOKUP($A82,E96_raw,E96_code),"N/A")</f>
        <v>N/A</v>
      </c>
    </row>
    <row r="83" spans="1:21" x14ac:dyDescent="0.3">
      <c r="A83" s="16">
        <v>6.81</v>
      </c>
      <c r="B83" s="16"/>
      <c r="C83" s="5" t="str" cm="1">
        <f t="array" aca="1" ref="C83" ca="1">IF( OR( AND($A83&gt;=INDIRECT("'Panasonic ERJ Code Table'!$K" &amp; C$1),$A83&lt;=INDIRECT("'Panasonic ERJ Code Table'!$L" &amp; C$1)), AND($A83&gt;=INDIRECT("'Panasonic ERJ Code Table'!$M" &amp; C$1),$A83&lt;=INDIRECT("'Panasonic ERJ Code Table'!$N" &amp; C$1)) ),C$2&amp;_xlfn.XLOOKUP($A83,E96_raw,E96_code),"N/A")</f>
        <v>N/A</v>
      </c>
      <c r="F83" s="5" t="str" cm="1">
        <f t="array" aca="1" ref="F83" ca="1">IF( OR( AND($A83&gt;=INDIRECT("'Panasonic ERJ Code Table'!$K" &amp; F$1),$A83&lt;=INDIRECT("'Panasonic ERJ Code Table'!$L" &amp; F$1)), AND($A83&gt;=INDIRECT("'Panasonic ERJ Code Table'!$M" &amp; F$1),$A83&lt;=INDIRECT("'Panasonic ERJ Code Table'!$N" &amp; F$1)) ),F$2&amp;_xlfn.XLOOKUP($A83,E96_raw,E96_code),"N/A")</f>
        <v>N/A</v>
      </c>
      <c r="I83" s="5" t="str" cm="1">
        <f t="array" aca="1" ref="I83" ca="1">IF( OR( AND($A83&gt;=INDIRECT("'Panasonic ERJ Code Table'!$K" &amp; I$1),$A83&lt;=INDIRECT("'Panasonic ERJ Code Table'!$L" &amp; I$1)), AND($A83&gt;=INDIRECT("'Panasonic ERJ Code Table'!$M" &amp; I$1),$A83&lt;=INDIRECT("'Panasonic ERJ Code Table'!$N" &amp; I$1)) ),I$2&amp;_xlfn.XLOOKUP($A83,E96_raw,E96_code),"N/A")</f>
        <v>N/A</v>
      </c>
      <c r="L83" s="5" t="str" cm="1">
        <f t="array" aca="1" ref="L83" ca="1">IF( OR( AND($A83&gt;=INDIRECT("'Panasonic ERJ Code Table'!$K" &amp; L$1),$A83&lt;=INDIRECT("'Panasonic ERJ Code Table'!$L" &amp; L$1)), AND($A83&gt;=INDIRECT("'Panasonic ERJ Code Table'!$M" &amp; L$1),$A83&lt;=INDIRECT("'Panasonic ERJ Code Table'!$N" &amp; L$1)) ),L$2&amp;_xlfn.XLOOKUP($A83,E96_raw,E96_code),"N/A")</f>
        <v>N/A</v>
      </c>
      <c r="O83" s="5" t="str" cm="1">
        <f t="array" aca="1" ref="O83" ca="1">IF( OR( AND($A83&gt;=INDIRECT("'Panasonic ERJ Code Table'!$K" &amp; O$1),$A83&lt;=INDIRECT("'Panasonic ERJ Code Table'!$L" &amp; O$1)), AND($A83&gt;=INDIRECT("'Panasonic ERJ Code Table'!$M" &amp; O$1),$A83&lt;=INDIRECT("'Panasonic ERJ Code Table'!$N" &amp; O$1)) ),O$2&amp;_xlfn.XLOOKUP($A83,E96_raw,E96_code),"N/A")</f>
        <v>N/A</v>
      </c>
      <c r="R83" s="5" t="str" cm="1">
        <f t="array" aca="1" ref="R83" ca="1">IF( OR( AND($A83&gt;=INDIRECT("'Panasonic ERJ Code Table'!$K" &amp; R$1),$A83&lt;=INDIRECT("'Panasonic ERJ Code Table'!$L" &amp; R$1)), AND($A83&gt;=INDIRECT("'Panasonic ERJ Code Table'!$M" &amp; R$1),$A83&lt;=INDIRECT("'Panasonic ERJ Code Table'!$N" &amp; R$1)) ),R$2&amp;_xlfn.XLOOKUP($A83,E96_raw,E96_code),"N/A")</f>
        <v>N/A</v>
      </c>
      <c r="U83" s="5" t="str" cm="1">
        <f t="array" aca="1" ref="U83" ca="1">IF( OR( AND($A83&gt;=INDIRECT("'Panasonic ERJ Code Table'!$J" &amp; U$1),$A83&lt;=INDIRECT("'Panasonic ERJ Code Table'!$K" &amp; U$1)), AND($A83&gt;=INDIRECT("'Panasonic ERJ Code Table'!$L" &amp; U$1),$A83&lt;=INDIRECT("'Panasonic ERJ Code Table'!$M" &amp; U$1)) ),U$2&amp;_xlfn.XLOOKUP($A83,E96_raw,E96_code),"N/A")</f>
        <v>N/A</v>
      </c>
    </row>
    <row r="84" spans="1:21" x14ac:dyDescent="0.3">
      <c r="A84" s="16">
        <v>6.9800000000000013</v>
      </c>
      <c r="B84" s="16"/>
      <c r="C84" s="5" t="str" cm="1">
        <f t="array" aca="1" ref="C84" ca="1">IF( OR( AND($A84&gt;=INDIRECT("'Panasonic ERJ Code Table'!$K" &amp; C$1),$A84&lt;=INDIRECT("'Panasonic ERJ Code Table'!$L" &amp; C$1)), AND($A84&gt;=INDIRECT("'Panasonic ERJ Code Table'!$M" &amp; C$1),$A84&lt;=INDIRECT("'Panasonic ERJ Code Table'!$N" &amp; C$1)) ),C$2&amp;_xlfn.XLOOKUP($A84,E96_raw,E96_code),"N/A")</f>
        <v>N/A</v>
      </c>
      <c r="F84" s="5" t="str" cm="1">
        <f t="array" aca="1" ref="F84" ca="1">IF( OR( AND($A84&gt;=INDIRECT("'Panasonic ERJ Code Table'!$K" &amp; F$1),$A84&lt;=INDIRECT("'Panasonic ERJ Code Table'!$L" &amp; F$1)), AND($A84&gt;=INDIRECT("'Panasonic ERJ Code Table'!$M" &amp; F$1),$A84&lt;=INDIRECT("'Panasonic ERJ Code Table'!$N" &amp; F$1)) ),F$2&amp;_xlfn.XLOOKUP($A84,E96_raw,E96_code),"N/A")</f>
        <v>N/A</v>
      </c>
      <c r="I84" s="5" t="str" cm="1">
        <f t="array" aca="1" ref="I84" ca="1">IF( OR( AND($A84&gt;=INDIRECT("'Panasonic ERJ Code Table'!$K" &amp; I$1),$A84&lt;=INDIRECT("'Panasonic ERJ Code Table'!$L" &amp; I$1)), AND($A84&gt;=INDIRECT("'Panasonic ERJ Code Table'!$M" &amp; I$1),$A84&lt;=INDIRECT("'Panasonic ERJ Code Table'!$N" &amp; I$1)) ),I$2&amp;_xlfn.XLOOKUP($A84,E96_raw,E96_code),"N/A")</f>
        <v>N/A</v>
      </c>
      <c r="L84" s="5" t="str" cm="1">
        <f t="array" aca="1" ref="L84" ca="1">IF( OR( AND($A84&gt;=INDIRECT("'Panasonic ERJ Code Table'!$K" &amp; L$1),$A84&lt;=INDIRECT("'Panasonic ERJ Code Table'!$L" &amp; L$1)), AND($A84&gt;=INDIRECT("'Panasonic ERJ Code Table'!$M" &amp; L$1),$A84&lt;=INDIRECT("'Panasonic ERJ Code Table'!$N" &amp; L$1)) ),L$2&amp;_xlfn.XLOOKUP($A84,E96_raw,E96_code),"N/A")</f>
        <v>N/A</v>
      </c>
      <c r="O84" s="5" t="str" cm="1">
        <f t="array" aca="1" ref="O84" ca="1">IF( OR( AND($A84&gt;=INDIRECT("'Panasonic ERJ Code Table'!$K" &amp; O$1),$A84&lt;=INDIRECT("'Panasonic ERJ Code Table'!$L" &amp; O$1)), AND($A84&gt;=INDIRECT("'Panasonic ERJ Code Table'!$M" &amp; O$1),$A84&lt;=INDIRECT("'Panasonic ERJ Code Table'!$N" &amp; O$1)) ),O$2&amp;_xlfn.XLOOKUP($A84,E96_raw,E96_code),"N/A")</f>
        <v>N/A</v>
      </c>
      <c r="R84" s="5" t="str" cm="1">
        <f t="array" aca="1" ref="R84" ca="1">IF( OR( AND($A84&gt;=INDIRECT("'Panasonic ERJ Code Table'!$K" &amp; R$1),$A84&lt;=INDIRECT("'Panasonic ERJ Code Table'!$L" &amp; R$1)), AND($A84&gt;=INDIRECT("'Panasonic ERJ Code Table'!$M" &amp; R$1),$A84&lt;=INDIRECT("'Panasonic ERJ Code Table'!$N" &amp; R$1)) ),R$2&amp;_xlfn.XLOOKUP($A84,E96_raw,E96_code),"N/A")</f>
        <v>N/A</v>
      </c>
      <c r="U84" s="5" t="str" cm="1">
        <f t="array" aca="1" ref="U84" ca="1">IF( OR( AND($A84&gt;=INDIRECT("'Panasonic ERJ Code Table'!$J" &amp; U$1),$A84&lt;=INDIRECT("'Panasonic ERJ Code Table'!$K" &amp; U$1)), AND($A84&gt;=INDIRECT("'Panasonic ERJ Code Table'!$L" &amp; U$1),$A84&lt;=INDIRECT("'Panasonic ERJ Code Table'!$M" &amp; U$1)) ),U$2&amp;_xlfn.XLOOKUP($A84,E96_raw,E96_code),"N/A")</f>
        <v>N/A</v>
      </c>
    </row>
    <row r="85" spans="1:21" x14ac:dyDescent="0.3">
      <c r="A85" s="16">
        <v>7.15</v>
      </c>
      <c r="B85" s="16"/>
      <c r="C85" s="5" t="str" cm="1">
        <f t="array" aca="1" ref="C85" ca="1">IF( OR( AND($A85&gt;=INDIRECT("'Panasonic ERJ Code Table'!$K" &amp; C$1),$A85&lt;=INDIRECT("'Panasonic ERJ Code Table'!$L" &amp; C$1)), AND($A85&gt;=INDIRECT("'Panasonic ERJ Code Table'!$M" &amp; C$1),$A85&lt;=INDIRECT("'Panasonic ERJ Code Table'!$N" &amp; C$1)) ),C$2&amp;_xlfn.XLOOKUP($A85,E96_raw,E96_code),"N/A")</f>
        <v>N/A</v>
      </c>
      <c r="F85" s="5" t="str" cm="1">
        <f t="array" aca="1" ref="F85" ca="1">IF( OR( AND($A85&gt;=INDIRECT("'Panasonic ERJ Code Table'!$K" &amp; F$1),$A85&lt;=INDIRECT("'Panasonic ERJ Code Table'!$L" &amp; F$1)), AND($A85&gt;=INDIRECT("'Panasonic ERJ Code Table'!$M" &amp; F$1),$A85&lt;=INDIRECT("'Panasonic ERJ Code Table'!$N" &amp; F$1)) ),F$2&amp;_xlfn.XLOOKUP($A85,E96_raw,E96_code),"N/A")</f>
        <v>N/A</v>
      </c>
      <c r="I85" s="5" t="str" cm="1">
        <f t="array" aca="1" ref="I85" ca="1">IF( OR( AND($A85&gt;=INDIRECT("'Panasonic ERJ Code Table'!$K" &amp; I$1),$A85&lt;=INDIRECT("'Panasonic ERJ Code Table'!$L" &amp; I$1)), AND($A85&gt;=INDIRECT("'Panasonic ERJ Code Table'!$M" &amp; I$1),$A85&lt;=INDIRECT("'Panasonic ERJ Code Table'!$N" &amp; I$1)) ),I$2&amp;_xlfn.XLOOKUP($A85,E96_raw,E96_code),"N/A")</f>
        <v>N/A</v>
      </c>
      <c r="L85" s="5" t="str" cm="1">
        <f t="array" aca="1" ref="L85" ca="1">IF( OR( AND($A85&gt;=INDIRECT("'Panasonic ERJ Code Table'!$K" &amp; L$1),$A85&lt;=INDIRECT("'Panasonic ERJ Code Table'!$L" &amp; L$1)), AND($A85&gt;=INDIRECT("'Panasonic ERJ Code Table'!$M" &amp; L$1),$A85&lt;=INDIRECT("'Panasonic ERJ Code Table'!$N" &amp; L$1)) ),L$2&amp;_xlfn.XLOOKUP($A85,E96_raw,E96_code),"N/A")</f>
        <v>N/A</v>
      </c>
      <c r="O85" s="5" t="str" cm="1">
        <f t="array" aca="1" ref="O85" ca="1">IF( OR( AND($A85&gt;=INDIRECT("'Panasonic ERJ Code Table'!$K" &amp; O$1),$A85&lt;=INDIRECT("'Panasonic ERJ Code Table'!$L" &amp; O$1)), AND($A85&gt;=INDIRECT("'Panasonic ERJ Code Table'!$M" &amp; O$1),$A85&lt;=INDIRECT("'Panasonic ERJ Code Table'!$N" &amp; O$1)) ),O$2&amp;_xlfn.XLOOKUP($A85,E96_raw,E96_code),"N/A")</f>
        <v>N/A</v>
      </c>
      <c r="R85" s="5" t="str" cm="1">
        <f t="array" aca="1" ref="R85" ca="1">IF( OR( AND($A85&gt;=INDIRECT("'Panasonic ERJ Code Table'!$K" &amp; R$1),$A85&lt;=INDIRECT("'Panasonic ERJ Code Table'!$L" &amp; R$1)), AND($A85&gt;=INDIRECT("'Panasonic ERJ Code Table'!$M" &amp; R$1),$A85&lt;=INDIRECT("'Panasonic ERJ Code Table'!$N" &amp; R$1)) ),R$2&amp;_xlfn.XLOOKUP($A85,E96_raw,E96_code),"N/A")</f>
        <v>N/A</v>
      </c>
      <c r="U85" s="5" t="str" cm="1">
        <f t="array" aca="1" ref="U85" ca="1">IF( OR( AND($A85&gt;=INDIRECT("'Panasonic ERJ Code Table'!$J" &amp; U$1),$A85&lt;=INDIRECT("'Panasonic ERJ Code Table'!$K" &amp; U$1)), AND($A85&gt;=INDIRECT("'Panasonic ERJ Code Table'!$L" &amp; U$1),$A85&lt;=INDIRECT("'Panasonic ERJ Code Table'!$M" &amp; U$1)) ),U$2&amp;_xlfn.XLOOKUP($A85,E96_raw,E96_code),"N/A")</f>
        <v>N/A</v>
      </c>
    </row>
    <row r="86" spans="1:21" x14ac:dyDescent="0.3">
      <c r="A86" s="16">
        <v>7.32</v>
      </c>
      <c r="B86" s="16"/>
      <c r="C86" s="5" t="str" cm="1">
        <f t="array" aca="1" ref="C86" ca="1">IF( OR( AND($A86&gt;=INDIRECT("'Panasonic ERJ Code Table'!$K" &amp; C$1),$A86&lt;=INDIRECT("'Panasonic ERJ Code Table'!$L" &amp; C$1)), AND($A86&gt;=INDIRECT("'Panasonic ERJ Code Table'!$M" &amp; C$1),$A86&lt;=INDIRECT("'Panasonic ERJ Code Table'!$N" &amp; C$1)) ),C$2&amp;_xlfn.XLOOKUP($A86,E96_raw,E96_code),"N/A")</f>
        <v>N/A</v>
      </c>
      <c r="F86" s="5" t="str" cm="1">
        <f t="array" aca="1" ref="F86" ca="1">IF( OR( AND($A86&gt;=INDIRECT("'Panasonic ERJ Code Table'!$K" &amp; F$1),$A86&lt;=INDIRECT("'Panasonic ERJ Code Table'!$L" &amp; F$1)), AND($A86&gt;=INDIRECT("'Panasonic ERJ Code Table'!$M" &amp; F$1),$A86&lt;=INDIRECT("'Panasonic ERJ Code Table'!$N" &amp; F$1)) ),F$2&amp;_xlfn.XLOOKUP($A86,E96_raw,E96_code),"N/A")</f>
        <v>N/A</v>
      </c>
      <c r="I86" s="5" t="str" cm="1">
        <f t="array" aca="1" ref="I86" ca="1">IF( OR( AND($A86&gt;=INDIRECT("'Panasonic ERJ Code Table'!$K" &amp; I$1),$A86&lt;=INDIRECT("'Panasonic ERJ Code Table'!$L" &amp; I$1)), AND($A86&gt;=INDIRECT("'Panasonic ERJ Code Table'!$M" &amp; I$1),$A86&lt;=INDIRECT("'Panasonic ERJ Code Table'!$N" &amp; I$1)) ),I$2&amp;_xlfn.XLOOKUP($A86,E96_raw,E96_code),"N/A")</f>
        <v>N/A</v>
      </c>
      <c r="L86" s="5" t="str" cm="1">
        <f t="array" aca="1" ref="L86" ca="1">IF( OR( AND($A86&gt;=INDIRECT("'Panasonic ERJ Code Table'!$K" &amp; L$1),$A86&lt;=INDIRECT("'Panasonic ERJ Code Table'!$L" &amp; L$1)), AND($A86&gt;=INDIRECT("'Panasonic ERJ Code Table'!$M" &amp; L$1),$A86&lt;=INDIRECT("'Panasonic ERJ Code Table'!$N" &amp; L$1)) ),L$2&amp;_xlfn.XLOOKUP($A86,E96_raw,E96_code),"N/A")</f>
        <v>N/A</v>
      </c>
      <c r="O86" s="5" t="str" cm="1">
        <f t="array" aca="1" ref="O86" ca="1">IF( OR( AND($A86&gt;=INDIRECT("'Panasonic ERJ Code Table'!$K" &amp; O$1),$A86&lt;=INDIRECT("'Panasonic ERJ Code Table'!$L" &amp; O$1)), AND($A86&gt;=INDIRECT("'Panasonic ERJ Code Table'!$M" &amp; O$1),$A86&lt;=INDIRECT("'Panasonic ERJ Code Table'!$N" &amp; O$1)) ),O$2&amp;_xlfn.XLOOKUP($A86,E96_raw,E96_code),"N/A")</f>
        <v>N/A</v>
      </c>
      <c r="R86" s="5" t="str" cm="1">
        <f t="array" aca="1" ref="R86" ca="1">IF( OR( AND($A86&gt;=INDIRECT("'Panasonic ERJ Code Table'!$K" &amp; R$1),$A86&lt;=INDIRECT("'Panasonic ERJ Code Table'!$L" &amp; R$1)), AND($A86&gt;=INDIRECT("'Panasonic ERJ Code Table'!$M" &amp; R$1),$A86&lt;=INDIRECT("'Panasonic ERJ Code Table'!$N" &amp; R$1)) ),R$2&amp;_xlfn.XLOOKUP($A86,E96_raw,E96_code),"N/A")</f>
        <v>N/A</v>
      </c>
      <c r="U86" s="5" t="str" cm="1">
        <f t="array" aca="1" ref="U86" ca="1">IF( OR( AND($A86&gt;=INDIRECT("'Panasonic ERJ Code Table'!$J" &amp; U$1),$A86&lt;=INDIRECT("'Panasonic ERJ Code Table'!$K" &amp; U$1)), AND($A86&gt;=INDIRECT("'Panasonic ERJ Code Table'!$L" &amp; U$1),$A86&lt;=INDIRECT("'Panasonic ERJ Code Table'!$M" &amp; U$1)) ),U$2&amp;_xlfn.XLOOKUP($A86,E96_raw,E96_code),"N/A")</f>
        <v>N/A</v>
      </c>
    </row>
    <row r="87" spans="1:21" x14ac:dyDescent="0.3">
      <c r="A87" s="16">
        <v>7.5</v>
      </c>
      <c r="B87" s="16"/>
      <c r="C87" s="5" t="str" cm="1">
        <f t="array" aca="1" ref="C87" ca="1">IF( OR( AND($A87&gt;=INDIRECT("'Panasonic ERJ Code Table'!$K" &amp; C$1),$A87&lt;=INDIRECT("'Panasonic ERJ Code Table'!$L" &amp; C$1)), AND($A87&gt;=INDIRECT("'Panasonic ERJ Code Table'!$M" &amp; C$1),$A87&lt;=INDIRECT("'Panasonic ERJ Code Table'!$N" &amp; C$1)) ),C$2&amp;_xlfn.XLOOKUP($A87,E96_raw,E96_code),"N/A")</f>
        <v>N/A</v>
      </c>
      <c r="F87" s="5" t="str" cm="1">
        <f t="array" aca="1" ref="F87" ca="1">IF( OR( AND($A87&gt;=INDIRECT("'Panasonic ERJ Code Table'!$K" &amp; F$1),$A87&lt;=INDIRECT("'Panasonic ERJ Code Table'!$L" &amp; F$1)), AND($A87&gt;=INDIRECT("'Panasonic ERJ Code Table'!$M" &amp; F$1),$A87&lt;=INDIRECT("'Panasonic ERJ Code Table'!$N" &amp; F$1)) ),F$2&amp;_xlfn.XLOOKUP($A87,E96_raw,E96_code),"N/A")</f>
        <v>N/A</v>
      </c>
      <c r="I87" s="5" t="str" cm="1">
        <f t="array" aca="1" ref="I87" ca="1">IF( OR( AND($A87&gt;=INDIRECT("'Panasonic ERJ Code Table'!$K" &amp; I$1),$A87&lt;=INDIRECT("'Panasonic ERJ Code Table'!$L" &amp; I$1)), AND($A87&gt;=INDIRECT("'Panasonic ERJ Code Table'!$M" &amp; I$1),$A87&lt;=INDIRECT("'Panasonic ERJ Code Table'!$N" &amp; I$1)) ),I$2&amp;_xlfn.XLOOKUP($A87,E96_raw,E96_code),"N/A")</f>
        <v>N/A</v>
      </c>
      <c r="L87" s="5" t="str" cm="1">
        <f t="array" aca="1" ref="L87" ca="1">IF( OR( AND($A87&gt;=INDIRECT("'Panasonic ERJ Code Table'!$K" &amp; L$1),$A87&lt;=INDIRECT("'Panasonic ERJ Code Table'!$L" &amp; L$1)), AND($A87&gt;=INDIRECT("'Panasonic ERJ Code Table'!$M" &amp; L$1),$A87&lt;=INDIRECT("'Panasonic ERJ Code Table'!$N" &amp; L$1)) ),L$2&amp;_xlfn.XLOOKUP($A87,E96_raw,E96_code),"N/A")</f>
        <v>N/A</v>
      </c>
      <c r="O87" s="5" t="str" cm="1">
        <f t="array" aca="1" ref="O87" ca="1">IF( OR( AND($A87&gt;=INDIRECT("'Panasonic ERJ Code Table'!$K" &amp; O$1),$A87&lt;=INDIRECT("'Panasonic ERJ Code Table'!$L" &amp; O$1)), AND($A87&gt;=INDIRECT("'Panasonic ERJ Code Table'!$M" &amp; O$1),$A87&lt;=INDIRECT("'Panasonic ERJ Code Table'!$N" &amp; O$1)) ),O$2&amp;_xlfn.XLOOKUP($A87,E96_raw,E96_code),"N/A")</f>
        <v>N/A</v>
      </c>
      <c r="R87" s="5" t="str" cm="1">
        <f t="array" aca="1" ref="R87" ca="1">IF( OR( AND($A87&gt;=INDIRECT("'Panasonic ERJ Code Table'!$K" &amp; R$1),$A87&lt;=INDIRECT("'Panasonic ERJ Code Table'!$L" &amp; R$1)), AND($A87&gt;=INDIRECT("'Panasonic ERJ Code Table'!$M" &amp; R$1),$A87&lt;=INDIRECT("'Panasonic ERJ Code Table'!$N" &amp; R$1)) ),R$2&amp;_xlfn.XLOOKUP($A87,E96_raw,E96_code),"N/A")</f>
        <v>N/A</v>
      </c>
      <c r="U87" s="5" t="str" cm="1">
        <f t="array" aca="1" ref="U87" ca="1">IF( OR( AND($A87&gt;=INDIRECT("'Panasonic ERJ Code Table'!$J" &amp; U$1),$A87&lt;=INDIRECT("'Panasonic ERJ Code Table'!$K" &amp; U$1)), AND($A87&gt;=INDIRECT("'Panasonic ERJ Code Table'!$L" &amp; U$1),$A87&lt;=INDIRECT("'Panasonic ERJ Code Table'!$M" &amp; U$1)) ),U$2&amp;_xlfn.XLOOKUP($A87,E96_raw,E96_code),"N/A")</f>
        <v>N/A</v>
      </c>
    </row>
    <row r="88" spans="1:21" x14ac:dyDescent="0.3">
      <c r="A88" s="16">
        <v>7.68</v>
      </c>
      <c r="B88" s="16"/>
      <c r="C88" s="5" t="str" cm="1">
        <f t="array" aca="1" ref="C88" ca="1">IF( OR( AND($A88&gt;=INDIRECT("'Panasonic ERJ Code Table'!$K" &amp; C$1),$A88&lt;=INDIRECT("'Panasonic ERJ Code Table'!$L" &amp; C$1)), AND($A88&gt;=INDIRECT("'Panasonic ERJ Code Table'!$M" &amp; C$1),$A88&lt;=INDIRECT("'Panasonic ERJ Code Table'!$N" &amp; C$1)) ),C$2&amp;_xlfn.XLOOKUP($A88,E96_raw,E96_code),"N/A")</f>
        <v>N/A</v>
      </c>
      <c r="F88" s="5" t="str" cm="1">
        <f t="array" aca="1" ref="F88" ca="1">IF( OR( AND($A88&gt;=INDIRECT("'Panasonic ERJ Code Table'!$K" &amp; F$1),$A88&lt;=INDIRECT("'Panasonic ERJ Code Table'!$L" &amp; F$1)), AND($A88&gt;=INDIRECT("'Panasonic ERJ Code Table'!$M" &amp; F$1),$A88&lt;=INDIRECT("'Panasonic ERJ Code Table'!$N" &amp; F$1)) ),F$2&amp;_xlfn.XLOOKUP($A88,E96_raw,E96_code),"N/A")</f>
        <v>N/A</v>
      </c>
      <c r="I88" s="5" t="str" cm="1">
        <f t="array" aca="1" ref="I88" ca="1">IF( OR( AND($A88&gt;=INDIRECT("'Panasonic ERJ Code Table'!$K" &amp; I$1),$A88&lt;=INDIRECT("'Panasonic ERJ Code Table'!$L" &amp; I$1)), AND($A88&gt;=INDIRECT("'Panasonic ERJ Code Table'!$M" &amp; I$1),$A88&lt;=INDIRECT("'Panasonic ERJ Code Table'!$N" &amp; I$1)) ),I$2&amp;_xlfn.XLOOKUP($A88,E96_raw,E96_code),"N/A")</f>
        <v>N/A</v>
      </c>
      <c r="L88" s="5" t="str" cm="1">
        <f t="array" aca="1" ref="L88" ca="1">IF( OR( AND($A88&gt;=INDIRECT("'Panasonic ERJ Code Table'!$K" &amp; L$1),$A88&lt;=INDIRECT("'Panasonic ERJ Code Table'!$L" &amp; L$1)), AND($A88&gt;=INDIRECT("'Panasonic ERJ Code Table'!$M" &amp; L$1),$A88&lt;=INDIRECT("'Panasonic ERJ Code Table'!$N" &amp; L$1)) ),L$2&amp;_xlfn.XLOOKUP($A88,E96_raw,E96_code),"N/A")</f>
        <v>N/A</v>
      </c>
      <c r="O88" s="5" t="str" cm="1">
        <f t="array" aca="1" ref="O88" ca="1">IF( OR( AND($A88&gt;=INDIRECT("'Panasonic ERJ Code Table'!$K" &amp; O$1),$A88&lt;=INDIRECT("'Panasonic ERJ Code Table'!$L" &amp; O$1)), AND($A88&gt;=INDIRECT("'Panasonic ERJ Code Table'!$M" &amp; O$1),$A88&lt;=INDIRECT("'Panasonic ERJ Code Table'!$N" &amp; O$1)) ),O$2&amp;_xlfn.XLOOKUP($A88,E96_raw,E96_code),"N/A")</f>
        <v>N/A</v>
      </c>
      <c r="R88" s="5" t="str" cm="1">
        <f t="array" aca="1" ref="R88" ca="1">IF( OR( AND($A88&gt;=INDIRECT("'Panasonic ERJ Code Table'!$K" &amp; R$1),$A88&lt;=INDIRECT("'Panasonic ERJ Code Table'!$L" &amp; R$1)), AND($A88&gt;=INDIRECT("'Panasonic ERJ Code Table'!$M" &amp; R$1),$A88&lt;=INDIRECT("'Panasonic ERJ Code Table'!$N" &amp; R$1)) ),R$2&amp;_xlfn.XLOOKUP($A88,E96_raw,E96_code),"N/A")</f>
        <v>N/A</v>
      </c>
      <c r="U88" s="5" t="str" cm="1">
        <f t="array" aca="1" ref="U88" ca="1">IF( OR( AND($A88&gt;=INDIRECT("'Panasonic ERJ Code Table'!$J" &amp; U$1),$A88&lt;=INDIRECT("'Panasonic ERJ Code Table'!$K" &amp; U$1)), AND($A88&gt;=INDIRECT("'Panasonic ERJ Code Table'!$L" &amp; U$1),$A88&lt;=INDIRECT("'Panasonic ERJ Code Table'!$M" &amp; U$1)) ),U$2&amp;_xlfn.XLOOKUP($A88,E96_raw,E96_code),"N/A")</f>
        <v>N/A</v>
      </c>
    </row>
    <row r="89" spans="1:21" x14ac:dyDescent="0.3">
      <c r="A89" s="16">
        <v>7.87</v>
      </c>
      <c r="B89" s="16"/>
      <c r="C89" s="5" t="str" cm="1">
        <f t="array" aca="1" ref="C89" ca="1">IF( OR( AND($A89&gt;=INDIRECT("'Panasonic ERJ Code Table'!$K" &amp; C$1),$A89&lt;=INDIRECT("'Panasonic ERJ Code Table'!$L" &amp; C$1)), AND($A89&gt;=INDIRECT("'Panasonic ERJ Code Table'!$M" &amp; C$1),$A89&lt;=INDIRECT("'Panasonic ERJ Code Table'!$N" &amp; C$1)) ),C$2&amp;_xlfn.XLOOKUP($A89,E96_raw,E96_code),"N/A")</f>
        <v>N/A</v>
      </c>
      <c r="F89" s="5" t="str" cm="1">
        <f t="array" aca="1" ref="F89" ca="1">IF( OR( AND($A89&gt;=INDIRECT("'Panasonic ERJ Code Table'!$K" &amp; F$1),$A89&lt;=INDIRECT("'Panasonic ERJ Code Table'!$L" &amp; F$1)), AND($A89&gt;=INDIRECT("'Panasonic ERJ Code Table'!$M" &amp; F$1),$A89&lt;=INDIRECT("'Panasonic ERJ Code Table'!$N" &amp; F$1)) ),F$2&amp;_xlfn.XLOOKUP($A89,E96_raw,E96_code),"N/A")</f>
        <v>N/A</v>
      </c>
      <c r="I89" s="5" t="str" cm="1">
        <f t="array" aca="1" ref="I89" ca="1">IF( OR( AND($A89&gt;=INDIRECT("'Panasonic ERJ Code Table'!$K" &amp; I$1),$A89&lt;=INDIRECT("'Panasonic ERJ Code Table'!$L" &amp; I$1)), AND($A89&gt;=INDIRECT("'Panasonic ERJ Code Table'!$M" &amp; I$1),$A89&lt;=INDIRECT("'Panasonic ERJ Code Table'!$N" &amp; I$1)) ),I$2&amp;_xlfn.XLOOKUP($A89,E96_raw,E96_code),"N/A")</f>
        <v>N/A</v>
      </c>
      <c r="L89" s="5" t="str" cm="1">
        <f t="array" aca="1" ref="L89" ca="1">IF( OR( AND($A89&gt;=INDIRECT("'Panasonic ERJ Code Table'!$K" &amp; L$1),$A89&lt;=INDIRECT("'Panasonic ERJ Code Table'!$L" &amp; L$1)), AND($A89&gt;=INDIRECT("'Panasonic ERJ Code Table'!$M" &amp; L$1),$A89&lt;=INDIRECT("'Panasonic ERJ Code Table'!$N" &amp; L$1)) ),L$2&amp;_xlfn.XLOOKUP($A89,E96_raw,E96_code),"N/A")</f>
        <v>N/A</v>
      </c>
      <c r="O89" s="5" t="str" cm="1">
        <f t="array" aca="1" ref="O89" ca="1">IF( OR( AND($A89&gt;=INDIRECT("'Panasonic ERJ Code Table'!$K" &amp; O$1),$A89&lt;=INDIRECT("'Panasonic ERJ Code Table'!$L" &amp; O$1)), AND($A89&gt;=INDIRECT("'Panasonic ERJ Code Table'!$M" &amp; O$1),$A89&lt;=INDIRECT("'Panasonic ERJ Code Table'!$N" &amp; O$1)) ),O$2&amp;_xlfn.XLOOKUP($A89,E96_raw,E96_code),"N/A")</f>
        <v>N/A</v>
      </c>
      <c r="R89" s="5" t="str" cm="1">
        <f t="array" aca="1" ref="R89" ca="1">IF( OR( AND($A89&gt;=INDIRECT("'Panasonic ERJ Code Table'!$K" &amp; R$1),$A89&lt;=INDIRECT("'Panasonic ERJ Code Table'!$L" &amp; R$1)), AND($A89&gt;=INDIRECT("'Panasonic ERJ Code Table'!$M" &amp; R$1),$A89&lt;=INDIRECT("'Panasonic ERJ Code Table'!$N" &amp; R$1)) ),R$2&amp;_xlfn.XLOOKUP($A89,E96_raw,E96_code),"N/A")</f>
        <v>N/A</v>
      </c>
      <c r="U89" s="5" t="str" cm="1">
        <f t="array" aca="1" ref="U89" ca="1">IF( OR( AND($A89&gt;=INDIRECT("'Panasonic ERJ Code Table'!$J" &amp; U$1),$A89&lt;=INDIRECT("'Panasonic ERJ Code Table'!$K" &amp; U$1)), AND($A89&gt;=INDIRECT("'Panasonic ERJ Code Table'!$L" &amp; U$1),$A89&lt;=INDIRECT("'Panasonic ERJ Code Table'!$M" &amp; U$1)) ),U$2&amp;_xlfn.XLOOKUP($A89,E96_raw,E96_code),"N/A")</f>
        <v>N/A</v>
      </c>
    </row>
    <row r="90" spans="1:21" x14ac:dyDescent="0.3">
      <c r="A90" s="16">
        <v>8.06</v>
      </c>
      <c r="B90" s="16"/>
      <c r="C90" s="5" t="str" cm="1">
        <f t="array" aca="1" ref="C90" ca="1">IF( OR( AND($A90&gt;=INDIRECT("'Panasonic ERJ Code Table'!$K" &amp; C$1),$A90&lt;=INDIRECT("'Panasonic ERJ Code Table'!$L" &amp; C$1)), AND($A90&gt;=INDIRECT("'Panasonic ERJ Code Table'!$M" &amp; C$1),$A90&lt;=INDIRECT("'Panasonic ERJ Code Table'!$N" &amp; C$1)) ),C$2&amp;_xlfn.XLOOKUP($A90,E96_raw,E96_code),"N/A")</f>
        <v>N/A</v>
      </c>
      <c r="F90" s="5" t="str" cm="1">
        <f t="array" aca="1" ref="F90" ca="1">IF( OR( AND($A90&gt;=INDIRECT("'Panasonic ERJ Code Table'!$K" &amp; F$1),$A90&lt;=INDIRECT("'Panasonic ERJ Code Table'!$L" &amp; F$1)), AND($A90&gt;=INDIRECT("'Panasonic ERJ Code Table'!$M" &amp; F$1),$A90&lt;=INDIRECT("'Panasonic ERJ Code Table'!$N" &amp; F$1)) ),F$2&amp;_xlfn.XLOOKUP($A90,E96_raw,E96_code),"N/A")</f>
        <v>N/A</v>
      </c>
      <c r="I90" s="5" t="str" cm="1">
        <f t="array" aca="1" ref="I90" ca="1">IF( OR( AND($A90&gt;=INDIRECT("'Panasonic ERJ Code Table'!$K" &amp; I$1),$A90&lt;=INDIRECT("'Panasonic ERJ Code Table'!$L" &amp; I$1)), AND($A90&gt;=INDIRECT("'Panasonic ERJ Code Table'!$M" &amp; I$1),$A90&lt;=INDIRECT("'Panasonic ERJ Code Table'!$N" &amp; I$1)) ),I$2&amp;_xlfn.XLOOKUP($A90,E96_raw,E96_code),"N/A")</f>
        <v>N/A</v>
      </c>
      <c r="L90" s="5" t="str" cm="1">
        <f t="array" aca="1" ref="L90" ca="1">IF( OR( AND($A90&gt;=INDIRECT("'Panasonic ERJ Code Table'!$K" &amp; L$1),$A90&lt;=INDIRECT("'Panasonic ERJ Code Table'!$L" &amp; L$1)), AND($A90&gt;=INDIRECT("'Panasonic ERJ Code Table'!$M" &amp; L$1),$A90&lt;=INDIRECT("'Panasonic ERJ Code Table'!$N" &amp; L$1)) ),L$2&amp;_xlfn.XLOOKUP($A90,E96_raw,E96_code),"N/A")</f>
        <v>N/A</v>
      </c>
      <c r="O90" s="5" t="str" cm="1">
        <f t="array" aca="1" ref="O90" ca="1">IF( OR( AND($A90&gt;=INDIRECT("'Panasonic ERJ Code Table'!$K" &amp; O$1),$A90&lt;=INDIRECT("'Panasonic ERJ Code Table'!$L" &amp; O$1)), AND($A90&gt;=INDIRECT("'Panasonic ERJ Code Table'!$M" &amp; O$1),$A90&lt;=INDIRECT("'Panasonic ERJ Code Table'!$N" &amp; O$1)) ),O$2&amp;_xlfn.XLOOKUP($A90,E96_raw,E96_code),"N/A")</f>
        <v>N/A</v>
      </c>
      <c r="R90" s="5" t="str" cm="1">
        <f t="array" aca="1" ref="R90" ca="1">IF( OR( AND($A90&gt;=INDIRECT("'Panasonic ERJ Code Table'!$K" &amp; R$1),$A90&lt;=INDIRECT("'Panasonic ERJ Code Table'!$L" &amp; R$1)), AND($A90&gt;=INDIRECT("'Panasonic ERJ Code Table'!$M" &amp; R$1),$A90&lt;=INDIRECT("'Panasonic ERJ Code Table'!$N" &amp; R$1)) ),R$2&amp;_xlfn.XLOOKUP($A90,E96_raw,E96_code),"N/A")</f>
        <v>N/A</v>
      </c>
      <c r="U90" s="5" t="str" cm="1">
        <f t="array" aca="1" ref="U90" ca="1">IF( OR( AND($A90&gt;=INDIRECT("'Panasonic ERJ Code Table'!$J" &amp; U$1),$A90&lt;=INDIRECT("'Panasonic ERJ Code Table'!$K" &amp; U$1)), AND($A90&gt;=INDIRECT("'Panasonic ERJ Code Table'!$L" &amp; U$1),$A90&lt;=INDIRECT("'Panasonic ERJ Code Table'!$M" &amp; U$1)) ),U$2&amp;_xlfn.XLOOKUP($A90,E96_raw,E96_code),"N/A")</f>
        <v>N/A</v>
      </c>
    </row>
    <row r="91" spans="1:21" x14ac:dyDescent="0.3">
      <c r="A91" s="16">
        <v>8.25</v>
      </c>
      <c r="B91" s="16"/>
      <c r="C91" s="5" t="str" cm="1">
        <f t="array" aca="1" ref="C91" ca="1">IF( OR( AND($A91&gt;=INDIRECT("'Panasonic ERJ Code Table'!$K" &amp; C$1),$A91&lt;=INDIRECT("'Panasonic ERJ Code Table'!$L" &amp; C$1)), AND($A91&gt;=INDIRECT("'Panasonic ERJ Code Table'!$M" &amp; C$1),$A91&lt;=INDIRECT("'Panasonic ERJ Code Table'!$N" &amp; C$1)) ),C$2&amp;_xlfn.XLOOKUP($A91,E96_raw,E96_code),"N/A")</f>
        <v>N/A</v>
      </c>
      <c r="F91" s="5" t="str" cm="1">
        <f t="array" aca="1" ref="F91" ca="1">IF( OR( AND($A91&gt;=INDIRECT("'Panasonic ERJ Code Table'!$K" &amp; F$1),$A91&lt;=INDIRECT("'Panasonic ERJ Code Table'!$L" &amp; F$1)), AND($A91&gt;=INDIRECT("'Panasonic ERJ Code Table'!$M" &amp; F$1),$A91&lt;=INDIRECT("'Panasonic ERJ Code Table'!$N" &amp; F$1)) ),F$2&amp;_xlfn.XLOOKUP($A91,E96_raw,E96_code),"N/A")</f>
        <v>N/A</v>
      </c>
      <c r="I91" s="5" t="str" cm="1">
        <f t="array" aca="1" ref="I91" ca="1">IF( OR( AND($A91&gt;=INDIRECT("'Panasonic ERJ Code Table'!$K" &amp; I$1),$A91&lt;=INDIRECT("'Panasonic ERJ Code Table'!$L" &amp; I$1)), AND($A91&gt;=INDIRECT("'Panasonic ERJ Code Table'!$M" &amp; I$1),$A91&lt;=INDIRECT("'Panasonic ERJ Code Table'!$N" &amp; I$1)) ),I$2&amp;_xlfn.XLOOKUP($A91,E96_raw,E96_code),"N/A")</f>
        <v>N/A</v>
      </c>
      <c r="L91" s="5" t="str" cm="1">
        <f t="array" aca="1" ref="L91" ca="1">IF( OR( AND($A91&gt;=INDIRECT("'Panasonic ERJ Code Table'!$K" &amp; L$1),$A91&lt;=INDIRECT("'Panasonic ERJ Code Table'!$L" &amp; L$1)), AND($A91&gt;=INDIRECT("'Panasonic ERJ Code Table'!$M" &amp; L$1),$A91&lt;=INDIRECT("'Panasonic ERJ Code Table'!$N" &amp; L$1)) ),L$2&amp;_xlfn.XLOOKUP($A91,E96_raw,E96_code),"N/A")</f>
        <v>N/A</v>
      </c>
      <c r="O91" s="5" t="str" cm="1">
        <f t="array" aca="1" ref="O91" ca="1">IF( OR( AND($A91&gt;=INDIRECT("'Panasonic ERJ Code Table'!$K" &amp; O$1),$A91&lt;=INDIRECT("'Panasonic ERJ Code Table'!$L" &amp; O$1)), AND($A91&gt;=INDIRECT("'Panasonic ERJ Code Table'!$M" &amp; O$1),$A91&lt;=INDIRECT("'Panasonic ERJ Code Table'!$N" &amp; O$1)) ),O$2&amp;_xlfn.XLOOKUP($A91,E96_raw,E96_code),"N/A")</f>
        <v>N/A</v>
      </c>
      <c r="R91" s="5" t="str" cm="1">
        <f t="array" aca="1" ref="R91" ca="1">IF( OR( AND($A91&gt;=INDIRECT("'Panasonic ERJ Code Table'!$K" &amp; R$1),$A91&lt;=INDIRECT("'Panasonic ERJ Code Table'!$L" &amp; R$1)), AND($A91&gt;=INDIRECT("'Panasonic ERJ Code Table'!$M" &amp; R$1),$A91&lt;=INDIRECT("'Panasonic ERJ Code Table'!$N" &amp; R$1)) ),R$2&amp;_xlfn.XLOOKUP($A91,E96_raw,E96_code),"N/A")</f>
        <v>N/A</v>
      </c>
      <c r="U91" s="5" t="str" cm="1">
        <f t="array" aca="1" ref="U91" ca="1">IF( OR( AND($A91&gt;=INDIRECT("'Panasonic ERJ Code Table'!$J" &amp; U$1),$A91&lt;=INDIRECT("'Panasonic ERJ Code Table'!$K" &amp; U$1)), AND($A91&gt;=INDIRECT("'Panasonic ERJ Code Table'!$L" &amp; U$1),$A91&lt;=INDIRECT("'Panasonic ERJ Code Table'!$M" &amp; U$1)) ),U$2&amp;_xlfn.XLOOKUP($A91,E96_raw,E96_code),"N/A")</f>
        <v>N/A</v>
      </c>
    </row>
    <row r="92" spans="1:21" x14ac:dyDescent="0.3">
      <c r="A92" s="16">
        <v>8.4499999999999993</v>
      </c>
      <c r="B92" s="16"/>
      <c r="C92" s="5" t="str" cm="1">
        <f t="array" aca="1" ref="C92" ca="1">IF( OR( AND($A92&gt;=INDIRECT("'Panasonic ERJ Code Table'!$K" &amp; C$1),$A92&lt;=INDIRECT("'Panasonic ERJ Code Table'!$L" &amp; C$1)), AND($A92&gt;=INDIRECT("'Panasonic ERJ Code Table'!$M" &amp; C$1),$A92&lt;=INDIRECT("'Panasonic ERJ Code Table'!$N" &amp; C$1)) ),C$2&amp;_xlfn.XLOOKUP($A92,E96_raw,E96_code),"N/A")</f>
        <v>N/A</v>
      </c>
      <c r="F92" s="5" t="str" cm="1">
        <f t="array" aca="1" ref="F92" ca="1">IF( OR( AND($A92&gt;=INDIRECT("'Panasonic ERJ Code Table'!$K" &amp; F$1),$A92&lt;=INDIRECT("'Panasonic ERJ Code Table'!$L" &amp; F$1)), AND($A92&gt;=INDIRECT("'Panasonic ERJ Code Table'!$M" &amp; F$1),$A92&lt;=INDIRECT("'Panasonic ERJ Code Table'!$N" &amp; F$1)) ),F$2&amp;_xlfn.XLOOKUP($A92,E96_raw,E96_code),"N/A")</f>
        <v>N/A</v>
      </c>
      <c r="I92" s="5" t="str" cm="1">
        <f t="array" aca="1" ref="I92" ca="1">IF( OR( AND($A92&gt;=INDIRECT("'Panasonic ERJ Code Table'!$K" &amp; I$1),$A92&lt;=INDIRECT("'Panasonic ERJ Code Table'!$L" &amp; I$1)), AND($A92&gt;=INDIRECT("'Panasonic ERJ Code Table'!$M" &amp; I$1),$A92&lt;=INDIRECT("'Panasonic ERJ Code Table'!$N" &amp; I$1)) ),I$2&amp;_xlfn.XLOOKUP($A92,E96_raw,E96_code),"N/A")</f>
        <v>N/A</v>
      </c>
      <c r="L92" s="5" t="str" cm="1">
        <f t="array" aca="1" ref="L92" ca="1">IF( OR( AND($A92&gt;=INDIRECT("'Panasonic ERJ Code Table'!$K" &amp; L$1),$A92&lt;=INDIRECT("'Panasonic ERJ Code Table'!$L" &amp; L$1)), AND($A92&gt;=INDIRECT("'Panasonic ERJ Code Table'!$M" &amp; L$1),$A92&lt;=INDIRECT("'Panasonic ERJ Code Table'!$N" &amp; L$1)) ),L$2&amp;_xlfn.XLOOKUP($A92,E96_raw,E96_code),"N/A")</f>
        <v>N/A</v>
      </c>
      <c r="O92" s="5" t="str" cm="1">
        <f t="array" aca="1" ref="O92" ca="1">IF( OR( AND($A92&gt;=INDIRECT("'Panasonic ERJ Code Table'!$K" &amp; O$1),$A92&lt;=INDIRECT("'Panasonic ERJ Code Table'!$L" &amp; O$1)), AND($A92&gt;=INDIRECT("'Panasonic ERJ Code Table'!$M" &amp; O$1),$A92&lt;=INDIRECT("'Panasonic ERJ Code Table'!$N" &amp; O$1)) ),O$2&amp;_xlfn.XLOOKUP($A92,E96_raw,E96_code),"N/A")</f>
        <v>N/A</v>
      </c>
      <c r="R92" s="5" t="str" cm="1">
        <f t="array" aca="1" ref="R92" ca="1">IF( OR( AND($A92&gt;=INDIRECT("'Panasonic ERJ Code Table'!$K" &amp; R$1),$A92&lt;=INDIRECT("'Panasonic ERJ Code Table'!$L" &amp; R$1)), AND($A92&gt;=INDIRECT("'Panasonic ERJ Code Table'!$M" &amp; R$1),$A92&lt;=INDIRECT("'Panasonic ERJ Code Table'!$N" &amp; R$1)) ),R$2&amp;_xlfn.XLOOKUP($A92,E96_raw,E96_code),"N/A")</f>
        <v>N/A</v>
      </c>
      <c r="U92" s="5" t="str" cm="1">
        <f t="array" aca="1" ref="U92" ca="1">IF( OR( AND($A92&gt;=INDIRECT("'Panasonic ERJ Code Table'!$J" &amp; U$1),$A92&lt;=INDIRECT("'Panasonic ERJ Code Table'!$K" &amp; U$1)), AND($A92&gt;=INDIRECT("'Panasonic ERJ Code Table'!$L" &amp; U$1),$A92&lt;=INDIRECT("'Panasonic ERJ Code Table'!$M" &amp; U$1)) ),U$2&amp;_xlfn.XLOOKUP($A92,E96_raw,E96_code),"N/A")</f>
        <v>N/A</v>
      </c>
    </row>
    <row r="93" spans="1:21" x14ac:dyDescent="0.3">
      <c r="A93" s="16">
        <v>8.66</v>
      </c>
      <c r="B93" s="16"/>
      <c r="C93" s="5" t="str" cm="1">
        <f t="array" aca="1" ref="C93" ca="1">IF( OR( AND($A93&gt;=INDIRECT("'Panasonic ERJ Code Table'!$K" &amp; C$1),$A93&lt;=INDIRECT("'Panasonic ERJ Code Table'!$L" &amp; C$1)), AND($A93&gt;=INDIRECT("'Panasonic ERJ Code Table'!$M" &amp; C$1),$A93&lt;=INDIRECT("'Panasonic ERJ Code Table'!$N" &amp; C$1)) ),C$2&amp;_xlfn.XLOOKUP($A93,E96_raw,E96_code),"N/A")</f>
        <v>N/A</v>
      </c>
      <c r="F93" s="5" t="str" cm="1">
        <f t="array" aca="1" ref="F93" ca="1">IF( OR( AND($A93&gt;=INDIRECT("'Panasonic ERJ Code Table'!$K" &amp; F$1),$A93&lt;=INDIRECT("'Panasonic ERJ Code Table'!$L" &amp; F$1)), AND($A93&gt;=INDIRECT("'Panasonic ERJ Code Table'!$M" &amp; F$1),$A93&lt;=INDIRECT("'Panasonic ERJ Code Table'!$N" &amp; F$1)) ),F$2&amp;_xlfn.XLOOKUP($A93,E96_raw,E96_code),"N/A")</f>
        <v>N/A</v>
      </c>
      <c r="I93" s="5" t="str" cm="1">
        <f t="array" aca="1" ref="I93" ca="1">IF( OR( AND($A93&gt;=INDIRECT("'Panasonic ERJ Code Table'!$K" &amp; I$1),$A93&lt;=INDIRECT("'Panasonic ERJ Code Table'!$L" &amp; I$1)), AND($A93&gt;=INDIRECT("'Panasonic ERJ Code Table'!$M" &amp; I$1),$A93&lt;=INDIRECT("'Panasonic ERJ Code Table'!$N" &amp; I$1)) ),I$2&amp;_xlfn.XLOOKUP($A93,E96_raw,E96_code),"N/A")</f>
        <v>N/A</v>
      </c>
      <c r="L93" s="5" t="str" cm="1">
        <f t="array" aca="1" ref="L93" ca="1">IF( OR( AND($A93&gt;=INDIRECT("'Panasonic ERJ Code Table'!$K" &amp; L$1),$A93&lt;=INDIRECT("'Panasonic ERJ Code Table'!$L" &amp; L$1)), AND($A93&gt;=INDIRECT("'Panasonic ERJ Code Table'!$M" &amp; L$1),$A93&lt;=INDIRECT("'Panasonic ERJ Code Table'!$N" &amp; L$1)) ),L$2&amp;_xlfn.XLOOKUP($A93,E96_raw,E96_code),"N/A")</f>
        <v>N/A</v>
      </c>
      <c r="O93" s="5" t="str" cm="1">
        <f t="array" aca="1" ref="O93" ca="1">IF( OR( AND($A93&gt;=INDIRECT("'Panasonic ERJ Code Table'!$K" &amp; O$1),$A93&lt;=INDIRECT("'Panasonic ERJ Code Table'!$L" &amp; O$1)), AND($A93&gt;=INDIRECT("'Panasonic ERJ Code Table'!$M" &amp; O$1),$A93&lt;=INDIRECT("'Panasonic ERJ Code Table'!$N" &amp; O$1)) ),O$2&amp;_xlfn.XLOOKUP($A93,E96_raw,E96_code),"N/A")</f>
        <v>N/A</v>
      </c>
      <c r="R93" s="5" t="str" cm="1">
        <f t="array" aca="1" ref="R93" ca="1">IF( OR( AND($A93&gt;=INDIRECT("'Panasonic ERJ Code Table'!$K" &amp; R$1),$A93&lt;=INDIRECT("'Panasonic ERJ Code Table'!$L" &amp; R$1)), AND($A93&gt;=INDIRECT("'Panasonic ERJ Code Table'!$M" &amp; R$1),$A93&lt;=INDIRECT("'Panasonic ERJ Code Table'!$N" &amp; R$1)) ),R$2&amp;_xlfn.XLOOKUP($A93,E96_raw,E96_code),"N/A")</f>
        <v>N/A</v>
      </c>
      <c r="U93" s="5" t="str" cm="1">
        <f t="array" aca="1" ref="U93" ca="1">IF( OR( AND($A93&gt;=INDIRECT("'Panasonic ERJ Code Table'!$J" &amp; U$1),$A93&lt;=INDIRECT("'Panasonic ERJ Code Table'!$K" &amp; U$1)), AND($A93&gt;=INDIRECT("'Panasonic ERJ Code Table'!$L" &amp; U$1),$A93&lt;=INDIRECT("'Panasonic ERJ Code Table'!$M" &amp; U$1)) ),U$2&amp;_xlfn.XLOOKUP($A93,E96_raw,E96_code),"N/A")</f>
        <v>N/A</v>
      </c>
    </row>
    <row r="94" spans="1:21" x14ac:dyDescent="0.3">
      <c r="A94" s="16">
        <v>8.8699999999999992</v>
      </c>
      <c r="B94" s="16"/>
      <c r="C94" s="5" t="str" cm="1">
        <f t="array" aca="1" ref="C94" ca="1">IF( OR( AND($A94&gt;=INDIRECT("'Panasonic ERJ Code Table'!$K" &amp; C$1),$A94&lt;=INDIRECT("'Panasonic ERJ Code Table'!$L" &amp; C$1)), AND($A94&gt;=INDIRECT("'Panasonic ERJ Code Table'!$M" &amp; C$1),$A94&lt;=INDIRECT("'Panasonic ERJ Code Table'!$N" &amp; C$1)) ),C$2&amp;_xlfn.XLOOKUP($A94,E96_raw,E96_code),"N/A")</f>
        <v>N/A</v>
      </c>
      <c r="F94" s="5" t="str" cm="1">
        <f t="array" aca="1" ref="F94" ca="1">IF( OR( AND($A94&gt;=INDIRECT("'Panasonic ERJ Code Table'!$K" &amp; F$1),$A94&lt;=INDIRECT("'Panasonic ERJ Code Table'!$L" &amp; F$1)), AND($A94&gt;=INDIRECT("'Panasonic ERJ Code Table'!$M" &amp; F$1),$A94&lt;=INDIRECT("'Panasonic ERJ Code Table'!$N" &amp; F$1)) ),F$2&amp;_xlfn.XLOOKUP($A94,E96_raw,E96_code),"N/A")</f>
        <v>N/A</v>
      </c>
      <c r="I94" s="5" t="str" cm="1">
        <f t="array" aca="1" ref="I94" ca="1">IF( OR( AND($A94&gt;=INDIRECT("'Panasonic ERJ Code Table'!$K" &amp; I$1),$A94&lt;=INDIRECT("'Panasonic ERJ Code Table'!$L" &amp; I$1)), AND($A94&gt;=INDIRECT("'Panasonic ERJ Code Table'!$M" &amp; I$1),$A94&lt;=INDIRECT("'Panasonic ERJ Code Table'!$N" &amp; I$1)) ),I$2&amp;_xlfn.XLOOKUP($A94,E96_raw,E96_code),"N/A")</f>
        <v>N/A</v>
      </c>
      <c r="L94" s="5" t="str" cm="1">
        <f t="array" aca="1" ref="L94" ca="1">IF( OR( AND($A94&gt;=INDIRECT("'Panasonic ERJ Code Table'!$K" &amp; L$1),$A94&lt;=INDIRECT("'Panasonic ERJ Code Table'!$L" &amp; L$1)), AND($A94&gt;=INDIRECT("'Panasonic ERJ Code Table'!$M" &amp; L$1),$A94&lt;=INDIRECT("'Panasonic ERJ Code Table'!$N" &amp; L$1)) ),L$2&amp;_xlfn.XLOOKUP($A94,E96_raw,E96_code),"N/A")</f>
        <v>N/A</v>
      </c>
      <c r="O94" s="5" t="str" cm="1">
        <f t="array" aca="1" ref="O94" ca="1">IF( OR( AND($A94&gt;=INDIRECT("'Panasonic ERJ Code Table'!$K" &amp; O$1),$A94&lt;=INDIRECT("'Panasonic ERJ Code Table'!$L" &amp; O$1)), AND($A94&gt;=INDIRECT("'Panasonic ERJ Code Table'!$M" &amp; O$1),$A94&lt;=INDIRECT("'Panasonic ERJ Code Table'!$N" &amp; O$1)) ),O$2&amp;_xlfn.XLOOKUP($A94,E96_raw,E96_code),"N/A")</f>
        <v>N/A</v>
      </c>
      <c r="R94" s="5" t="str" cm="1">
        <f t="array" aca="1" ref="R94" ca="1">IF( OR( AND($A94&gt;=INDIRECT("'Panasonic ERJ Code Table'!$K" &amp; R$1),$A94&lt;=INDIRECT("'Panasonic ERJ Code Table'!$L" &amp; R$1)), AND($A94&gt;=INDIRECT("'Panasonic ERJ Code Table'!$M" &amp; R$1),$A94&lt;=INDIRECT("'Panasonic ERJ Code Table'!$N" &amp; R$1)) ),R$2&amp;_xlfn.XLOOKUP($A94,E96_raw,E96_code),"N/A")</f>
        <v>N/A</v>
      </c>
      <c r="U94" s="5" t="str" cm="1">
        <f t="array" aca="1" ref="U94" ca="1">IF( OR( AND($A94&gt;=INDIRECT("'Panasonic ERJ Code Table'!$J" &amp; U$1),$A94&lt;=INDIRECT("'Panasonic ERJ Code Table'!$K" &amp; U$1)), AND($A94&gt;=INDIRECT("'Panasonic ERJ Code Table'!$L" &amp; U$1),$A94&lt;=INDIRECT("'Panasonic ERJ Code Table'!$M" &amp; U$1)) ),U$2&amp;_xlfn.XLOOKUP($A94,E96_raw,E96_code),"N/A")</f>
        <v>N/A</v>
      </c>
    </row>
    <row r="95" spans="1:21" x14ac:dyDescent="0.3">
      <c r="A95" s="16">
        <v>9.09</v>
      </c>
      <c r="B95" s="16"/>
      <c r="C95" s="5" t="str" cm="1">
        <f t="array" aca="1" ref="C95" ca="1">IF( OR( AND($A95&gt;=INDIRECT("'Panasonic ERJ Code Table'!$K" &amp; C$1),$A95&lt;=INDIRECT("'Panasonic ERJ Code Table'!$L" &amp; C$1)), AND($A95&gt;=INDIRECT("'Panasonic ERJ Code Table'!$M" &amp; C$1),$A95&lt;=INDIRECT("'Panasonic ERJ Code Table'!$N" &amp; C$1)) ),C$2&amp;_xlfn.XLOOKUP($A95,E96_raw,E96_code),"N/A")</f>
        <v>N/A</v>
      </c>
      <c r="F95" s="5" t="str" cm="1">
        <f t="array" aca="1" ref="F95" ca="1">IF( OR( AND($A95&gt;=INDIRECT("'Panasonic ERJ Code Table'!$K" &amp; F$1),$A95&lt;=INDIRECT("'Panasonic ERJ Code Table'!$L" &amp; F$1)), AND($A95&gt;=INDIRECT("'Panasonic ERJ Code Table'!$M" &amp; F$1),$A95&lt;=INDIRECT("'Panasonic ERJ Code Table'!$N" &amp; F$1)) ),F$2&amp;_xlfn.XLOOKUP($A95,E96_raw,E96_code),"N/A")</f>
        <v>N/A</v>
      </c>
      <c r="I95" s="5" t="str" cm="1">
        <f t="array" aca="1" ref="I95" ca="1">IF( OR( AND($A95&gt;=INDIRECT("'Panasonic ERJ Code Table'!$K" &amp; I$1),$A95&lt;=INDIRECT("'Panasonic ERJ Code Table'!$L" &amp; I$1)), AND($A95&gt;=INDIRECT("'Panasonic ERJ Code Table'!$M" &amp; I$1),$A95&lt;=INDIRECT("'Panasonic ERJ Code Table'!$N" &amp; I$1)) ),I$2&amp;_xlfn.XLOOKUP($A95,E96_raw,E96_code),"N/A")</f>
        <v>N/A</v>
      </c>
      <c r="L95" s="5" t="str" cm="1">
        <f t="array" aca="1" ref="L95" ca="1">IF( OR( AND($A95&gt;=INDIRECT("'Panasonic ERJ Code Table'!$K" &amp; L$1),$A95&lt;=INDIRECT("'Panasonic ERJ Code Table'!$L" &amp; L$1)), AND($A95&gt;=INDIRECT("'Panasonic ERJ Code Table'!$M" &amp; L$1),$A95&lt;=INDIRECT("'Panasonic ERJ Code Table'!$N" &amp; L$1)) ),L$2&amp;_xlfn.XLOOKUP($A95,E96_raw,E96_code),"N/A")</f>
        <v>N/A</v>
      </c>
      <c r="O95" s="5" t="str" cm="1">
        <f t="array" aca="1" ref="O95" ca="1">IF( OR( AND($A95&gt;=INDIRECT("'Panasonic ERJ Code Table'!$K" &amp; O$1),$A95&lt;=INDIRECT("'Panasonic ERJ Code Table'!$L" &amp; O$1)), AND($A95&gt;=INDIRECT("'Panasonic ERJ Code Table'!$M" &amp; O$1),$A95&lt;=INDIRECT("'Panasonic ERJ Code Table'!$N" &amp; O$1)) ),O$2&amp;_xlfn.XLOOKUP($A95,E96_raw,E96_code),"N/A")</f>
        <v>N/A</v>
      </c>
      <c r="R95" s="5" t="str" cm="1">
        <f t="array" aca="1" ref="R95" ca="1">IF( OR( AND($A95&gt;=INDIRECT("'Panasonic ERJ Code Table'!$K" &amp; R$1),$A95&lt;=INDIRECT("'Panasonic ERJ Code Table'!$L" &amp; R$1)), AND($A95&gt;=INDIRECT("'Panasonic ERJ Code Table'!$M" &amp; R$1),$A95&lt;=INDIRECT("'Panasonic ERJ Code Table'!$N" &amp; R$1)) ),R$2&amp;_xlfn.XLOOKUP($A95,E96_raw,E96_code),"N/A")</f>
        <v>N/A</v>
      </c>
      <c r="U95" s="5" t="str" cm="1">
        <f t="array" aca="1" ref="U95" ca="1">IF( OR( AND($A95&gt;=INDIRECT("'Panasonic ERJ Code Table'!$J" &amp; U$1),$A95&lt;=INDIRECT("'Panasonic ERJ Code Table'!$K" &amp; U$1)), AND($A95&gt;=INDIRECT("'Panasonic ERJ Code Table'!$L" &amp; U$1),$A95&lt;=INDIRECT("'Panasonic ERJ Code Table'!$M" &amp; U$1)) ),U$2&amp;_xlfn.XLOOKUP($A95,E96_raw,E96_code),"N/A")</f>
        <v>N/A</v>
      </c>
    </row>
    <row r="96" spans="1:21" x14ac:dyDescent="0.3">
      <c r="A96" s="16">
        <v>9.31</v>
      </c>
      <c r="B96" s="16"/>
      <c r="C96" s="5" t="str" cm="1">
        <f t="array" aca="1" ref="C96" ca="1">IF( OR( AND($A96&gt;=INDIRECT("'Panasonic ERJ Code Table'!$K" &amp; C$1),$A96&lt;=INDIRECT("'Panasonic ERJ Code Table'!$L" &amp; C$1)), AND($A96&gt;=INDIRECT("'Panasonic ERJ Code Table'!$M" &amp; C$1),$A96&lt;=INDIRECT("'Panasonic ERJ Code Table'!$N" &amp; C$1)) ),C$2&amp;_xlfn.XLOOKUP($A96,E96_raw,E96_code),"N/A")</f>
        <v>N/A</v>
      </c>
      <c r="F96" s="5" t="str" cm="1">
        <f t="array" aca="1" ref="F96" ca="1">IF( OR( AND($A96&gt;=INDIRECT("'Panasonic ERJ Code Table'!$K" &amp; F$1),$A96&lt;=INDIRECT("'Panasonic ERJ Code Table'!$L" &amp; F$1)), AND($A96&gt;=INDIRECT("'Panasonic ERJ Code Table'!$M" &amp; F$1),$A96&lt;=INDIRECT("'Panasonic ERJ Code Table'!$N" &amp; F$1)) ),F$2&amp;_xlfn.XLOOKUP($A96,E96_raw,E96_code),"N/A")</f>
        <v>N/A</v>
      </c>
      <c r="I96" s="5" t="str" cm="1">
        <f t="array" aca="1" ref="I96" ca="1">IF( OR( AND($A96&gt;=INDIRECT("'Panasonic ERJ Code Table'!$K" &amp; I$1),$A96&lt;=INDIRECT("'Panasonic ERJ Code Table'!$L" &amp; I$1)), AND($A96&gt;=INDIRECT("'Panasonic ERJ Code Table'!$M" &amp; I$1),$A96&lt;=INDIRECT("'Panasonic ERJ Code Table'!$N" &amp; I$1)) ),I$2&amp;_xlfn.XLOOKUP($A96,E96_raw,E96_code),"N/A")</f>
        <v>N/A</v>
      </c>
      <c r="L96" s="5" t="str" cm="1">
        <f t="array" aca="1" ref="L96" ca="1">IF( OR( AND($A96&gt;=INDIRECT("'Panasonic ERJ Code Table'!$K" &amp; L$1),$A96&lt;=INDIRECT("'Panasonic ERJ Code Table'!$L" &amp; L$1)), AND($A96&gt;=INDIRECT("'Panasonic ERJ Code Table'!$M" &amp; L$1),$A96&lt;=INDIRECT("'Panasonic ERJ Code Table'!$N" &amp; L$1)) ),L$2&amp;_xlfn.XLOOKUP($A96,E96_raw,E96_code),"N/A")</f>
        <v>N/A</v>
      </c>
      <c r="O96" s="5" t="str" cm="1">
        <f t="array" aca="1" ref="O96" ca="1">IF( OR( AND($A96&gt;=INDIRECT("'Panasonic ERJ Code Table'!$K" &amp; O$1),$A96&lt;=INDIRECT("'Panasonic ERJ Code Table'!$L" &amp; O$1)), AND($A96&gt;=INDIRECT("'Panasonic ERJ Code Table'!$M" &amp; O$1),$A96&lt;=INDIRECT("'Panasonic ERJ Code Table'!$N" &amp; O$1)) ),O$2&amp;_xlfn.XLOOKUP($A96,E96_raw,E96_code),"N/A")</f>
        <v>N/A</v>
      </c>
      <c r="R96" s="5" t="str" cm="1">
        <f t="array" aca="1" ref="R96" ca="1">IF( OR( AND($A96&gt;=INDIRECT("'Panasonic ERJ Code Table'!$K" &amp; R$1),$A96&lt;=INDIRECT("'Panasonic ERJ Code Table'!$L" &amp; R$1)), AND($A96&gt;=INDIRECT("'Panasonic ERJ Code Table'!$M" &amp; R$1),$A96&lt;=INDIRECT("'Panasonic ERJ Code Table'!$N" &amp; R$1)) ),R$2&amp;_xlfn.XLOOKUP($A96,E96_raw,E96_code),"N/A")</f>
        <v>N/A</v>
      </c>
      <c r="U96" s="5" t="str" cm="1">
        <f t="array" aca="1" ref="U96" ca="1">IF( OR( AND($A96&gt;=INDIRECT("'Panasonic ERJ Code Table'!$J" &amp; U$1),$A96&lt;=INDIRECT("'Panasonic ERJ Code Table'!$K" &amp; U$1)), AND($A96&gt;=INDIRECT("'Panasonic ERJ Code Table'!$L" &amp; U$1),$A96&lt;=INDIRECT("'Panasonic ERJ Code Table'!$M" &amp; U$1)) ),U$2&amp;_xlfn.XLOOKUP($A96,E96_raw,E96_code),"N/A")</f>
        <v>N/A</v>
      </c>
    </row>
    <row r="97" spans="1:21" x14ac:dyDescent="0.3">
      <c r="A97" s="16">
        <v>9.5299999999999994</v>
      </c>
      <c r="B97" s="16"/>
      <c r="C97" s="5" t="str" cm="1">
        <f t="array" aca="1" ref="C97" ca="1">IF( OR( AND($A97&gt;=INDIRECT("'Panasonic ERJ Code Table'!$K" &amp; C$1),$A97&lt;=INDIRECT("'Panasonic ERJ Code Table'!$L" &amp; C$1)), AND($A97&gt;=INDIRECT("'Panasonic ERJ Code Table'!$M" &amp; C$1),$A97&lt;=INDIRECT("'Panasonic ERJ Code Table'!$N" &amp; C$1)) ),C$2&amp;_xlfn.XLOOKUP($A97,E96_raw,E96_code),"N/A")</f>
        <v>N/A</v>
      </c>
      <c r="F97" s="5" t="str" cm="1">
        <f t="array" aca="1" ref="F97" ca="1">IF( OR( AND($A97&gt;=INDIRECT("'Panasonic ERJ Code Table'!$K" &amp; F$1),$A97&lt;=INDIRECT("'Panasonic ERJ Code Table'!$L" &amp; F$1)), AND($A97&gt;=INDIRECT("'Panasonic ERJ Code Table'!$M" &amp; F$1),$A97&lt;=INDIRECT("'Panasonic ERJ Code Table'!$N" &amp; F$1)) ),F$2&amp;_xlfn.XLOOKUP($A97,E96_raw,E96_code),"N/A")</f>
        <v>N/A</v>
      </c>
      <c r="I97" s="5" t="str" cm="1">
        <f t="array" aca="1" ref="I97" ca="1">IF( OR( AND($A97&gt;=INDIRECT("'Panasonic ERJ Code Table'!$K" &amp; I$1),$A97&lt;=INDIRECT("'Panasonic ERJ Code Table'!$L" &amp; I$1)), AND($A97&gt;=INDIRECT("'Panasonic ERJ Code Table'!$M" &amp; I$1),$A97&lt;=INDIRECT("'Panasonic ERJ Code Table'!$N" &amp; I$1)) ),I$2&amp;_xlfn.XLOOKUP($A97,E96_raw,E96_code),"N/A")</f>
        <v>N/A</v>
      </c>
      <c r="L97" s="5" t="str" cm="1">
        <f t="array" aca="1" ref="L97" ca="1">IF( OR( AND($A97&gt;=INDIRECT("'Panasonic ERJ Code Table'!$K" &amp; L$1),$A97&lt;=INDIRECT("'Panasonic ERJ Code Table'!$L" &amp; L$1)), AND($A97&gt;=INDIRECT("'Panasonic ERJ Code Table'!$M" &amp; L$1),$A97&lt;=INDIRECT("'Panasonic ERJ Code Table'!$N" &amp; L$1)) ),L$2&amp;_xlfn.XLOOKUP($A97,E96_raw,E96_code),"N/A")</f>
        <v>N/A</v>
      </c>
      <c r="O97" s="5" t="str" cm="1">
        <f t="array" aca="1" ref="O97" ca="1">IF( OR( AND($A97&gt;=INDIRECT("'Panasonic ERJ Code Table'!$K" &amp; O$1),$A97&lt;=INDIRECT("'Panasonic ERJ Code Table'!$L" &amp; O$1)), AND($A97&gt;=INDIRECT("'Panasonic ERJ Code Table'!$M" &amp; O$1),$A97&lt;=INDIRECT("'Panasonic ERJ Code Table'!$N" &amp; O$1)) ),O$2&amp;_xlfn.XLOOKUP($A97,E96_raw,E96_code),"N/A")</f>
        <v>N/A</v>
      </c>
      <c r="R97" s="5" t="str" cm="1">
        <f t="array" aca="1" ref="R97" ca="1">IF( OR( AND($A97&gt;=INDIRECT("'Panasonic ERJ Code Table'!$K" &amp; R$1),$A97&lt;=INDIRECT("'Panasonic ERJ Code Table'!$L" &amp; R$1)), AND($A97&gt;=INDIRECT("'Panasonic ERJ Code Table'!$M" &amp; R$1),$A97&lt;=INDIRECT("'Panasonic ERJ Code Table'!$N" &amp; R$1)) ),R$2&amp;_xlfn.XLOOKUP($A97,E96_raw,E96_code),"N/A")</f>
        <v>N/A</v>
      </c>
      <c r="U97" s="5" t="str" cm="1">
        <f t="array" aca="1" ref="U97" ca="1">IF( OR( AND($A97&gt;=INDIRECT("'Panasonic ERJ Code Table'!$J" &amp; U$1),$A97&lt;=INDIRECT("'Panasonic ERJ Code Table'!$K" &amp; U$1)), AND($A97&gt;=INDIRECT("'Panasonic ERJ Code Table'!$L" &amp; U$1),$A97&lt;=INDIRECT("'Panasonic ERJ Code Table'!$M" &amp; U$1)) ),U$2&amp;_xlfn.XLOOKUP($A97,E96_raw,E96_code),"N/A")</f>
        <v>N/A</v>
      </c>
    </row>
    <row r="98" spans="1:21" x14ac:dyDescent="0.3">
      <c r="A98" s="16">
        <v>9.76</v>
      </c>
      <c r="B98" s="16"/>
      <c r="C98" s="5" t="str" cm="1">
        <f t="array" aca="1" ref="C98" ca="1">IF( OR( AND($A98&gt;=INDIRECT("'Panasonic ERJ Code Table'!$K" &amp; C$1),$A98&lt;=INDIRECT("'Panasonic ERJ Code Table'!$L" &amp; C$1)), AND($A98&gt;=INDIRECT("'Panasonic ERJ Code Table'!$M" &amp; C$1),$A98&lt;=INDIRECT("'Panasonic ERJ Code Table'!$N" &amp; C$1)) ),C$2&amp;_xlfn.XLOOKUP($A98,E96_raw,E96_code),"N/A")</f>
        <v>N/A</v>
      </c>
      <c r="F98" s="5" t="str" cm="1">
        <f t="array" aca="1" ref="F98" ca="1">IF( OR( AND($A98&gt;=INDIRECT("'Panasonic ERJ Code Table'!$K" &amp; F$1),$A98&lt;=INDIRECT("'Panasonic ERJ Code Table'!$L" &amp; F$1)), AND($A98&gt;=INDIRECT("'Panasonic ERJ Code Table'!$M" &amp; F$1),$A98&lt;=INDIRECT("'Panasonic ERJ Code Table'!$N" &amp; F$1)) ),F$2&amp;_xlfn.XLOOKUP($A98,E96_raw,E96_code),"N/A")</f>
        <v>N/A</v>
      </c>
      <c r="I98" s="5" t="str" cm="1">
        <f t="array" aca="1" ref="I98" ca="1">IF( OR( AND($A98&gt;=INDIRECT("'Panasonic ERJ Code Table'!$K" &amp; I$1),$A98&lt;=INDIRECT("'Panasonic ERJ Code Table'!$L" &amp; I$1)), AND($A98&gt;=INDIRECT("'Panasonic ERJ Code Table'!$M" &amp; I$1),$A98&lt;=INDIRECT("'Panasonic ERJ Code Table'!$N" &amp; I$1)) ),I$2&amp;_xlfn.XLOOKUP($A98,E96_raw,E96_code),"N/A")</f>
        <v>N/A</v>
      </c>
      <c r="L98" s="5" t="str" cm="1">
        <f t="array" aca="1" ref="L98" ca="1">IF( OR( AND($A98&gt;=INDIRECT("'Panasonic ERJ Code Table'!$K" &amp; L$1),$A98&lt;=INDIRECT("'Panasonic ERJ Code Table'!$L" &amp; L$1)), AND($A98&gt;=INDIRECT("'Panasonic ERJ Code Table'!$M" &amp; L$1),$A98&lt;=INDIRECT("'Panasonic ERJ Code Table'!$N" &amp; L$1)) ),L$2&amp;_xlfn.XLOOKUP($A98,E96_raw,E96_code),"N/A")</f>
        <v>N/A</v>
      </c>
      <c r="O98" s="5" t="str" cm="1">
        <f t="array" aca="1" ref="O98" ca="1">IF( OR( AND($A98&gt;=INDIRECT("'Panasonic ERJ Code Table'!$K" &amp; O$1),$A98&lt;=INDIRECT("'Panasonic ERJ Code Table'!$L" &amp; O$1)), AND($A98&gt;=INDIRECT("'Panasonic ERJ Code Table'!$M" &amp; O$1),$A98&lt;=INDIRECT("'Panasonic ERJ Code Table'!$N" &amp; O$1)) ),O$2&amp;_xlfn.XLOOKUP($A98,E96_raw,E96_code),"N/A")</f>
        <v>N/A</v>
      </c>
      <c r="R98" s="5" t="str" cm="1">
        <f t="array" aca="1" ref="R98" ca="1">IF( OR( AND($A98&gt;=INDIRECT("'Panasonic ERJ Code Table'!$K" &amp; R$1),$A98&lt;=INDIRECT("'Panasonic ERJ Code Table'!$L" &amp; R$1)), AND($A98&gt;=INDIRECT("'Panasonic ERJ Code Table'!$M" &amp; R$1),$A98&lt;=INDIRECT("'Panasonic ERJ Code Table'!$N" &amp; R$1)) ),R$2&amp;_xlfn.XLOOKUP($A98,E96_raw,E96_code),"N/A")</f>
        <v>N/A</v>
      </c>
      <c r="U98" s="5" t="str" cm="1">
        <f t="array" aca="1" ref="U98" ca="1">IF( OR( AND($A98&gt;=INDIRECT("'Panasonic ERJ Code Table'!$J" &amp; U$1),$A98&lt;=INDIRECT("'Panasonic ERJ Code Table'!$K" &amp; U$1)), AND($A98&gt;=INDIRECT("'Panasonic ERJ Code Table'!$L" &amp; U$1),$A98&lt;=INDIRECT("'Panasonic ERJ Code Table'!$M" &amp; U$1)) ),U$2&amp;_xlfn.XLOOKUP($A98,E96_raw,E96_code),"N/A")</f>
        <v>N/A</v>
      </c>
    </row>
    <row r="99" spans="1:21" x14ac:dyDescent="0.3">
      <c r="A99" s="16">
        <v>10</v>
      </c>
      <c r="B99" s="16"/>
      <c r="C99" s="5" t="str" cm="1">
        <f t="array" aca="1" ref="C99" ca="1">IF( OR( AND($A99&gt;=INDIRECT("'Panasonic ERJ Code Table'!$K" &amp; C$1),$A99&lt;=INDIRECT("'Panasonic ERJ Code Table'!$L" &amp; C$1)), AND($A99&gt;=INDIRECT("'Panasonic ERJ Code Table'!$M" &amp; C$1),$A99&lt;=INDIRECT("'Panasonic ERJ Code Table'!$N" &amp; C$1)) ),C$2&amp;_xlfn.XLOOKUP($A99,E96_raw,E96_code),"N/A")</f>
        <v>N/A</v>
      </c>
      <c r="F99" s="5" t="str" cm="1">
        <f t="array" aca="1" ref="F99" ca="1">IF( OR( AND($A99&gt;=INDIRECT("'Panasonic ERJ Code Table'!$K" &amp; F$1),$A99&lt;=INDIRECT("'Panasonic ERJ Code Table'!$L" &amp; F$1)), AND($A99&gt;=INDIRECT("'Panasonic ERJ Code Table'!$M" &amp; F$1),$A99&lt;=INDIRECT("'Panasonic ERJ Code Table'!$N" &amp; F$1)) ),F$2&amp;_xlfn.XLOOKUP($A99,E96_raw,E96_code),"N/A")</f>
        <v>N/A</v>
      </c>
      <c r="I99" s="5" t="e" cm="1">
        <f t="array" aca="1" ref="I99" ca="1">IF( OR( AND($A99&gt;=INDIRECT("'Panasonic ERJ Code Table'!$K" &amp; I$1),$A99&lt;=INDIRECT("'Panasonic ERJ Code Table'!$L" &amp; I$1)), AND($A99&gt;=INDIRECT("'Panasonic ERJ Code Table'!$M" &amp; I$1),$A99&lt;=INDIRECT("'Panasonic ERJ Code Table'!$N" &amp; I$1)) ),I$2&amp;_xlfn.XLOOKUP($A99,E96_raw,E96_code),"N/A")</f>
        <v>#NAME?</v>
      </c>
      <c r="L99" s="5" t="str" cm="1">
        <f t="array" aca="1" ref="L99" ca="1">IF( OR( AND($A99&gt;=INDIRECT("'Panasonic ERJ Code Table'!$K" &amp; L$1),$A99&lt;=INDIRECT("'Panasonic ERJ Code Table'!$L" &amp; L$1)), AND($A99&gt;=INDIRECT("'Panasonic ERJ Code Table'!$M" &amp; L$1),$A99&lt;=INDIRECT("'Panasonic ERJ Code Table'!$N" &amp; L$1)) ),L$2&amp;_xlfn.XLOOKUP($A99,E96_raw,E96_code),"N/A")</f>
        <v>N/A</v>
      </c>
      <c r="O99" s="5" t="e" cm="1">
        <f t="array" aca="1" ref="O99" ca="1">IF( OR( AND($A99&gt;=INDIRECT("'Panasonic ERJ Code Table'!$K" &amp; O$1),$A99&lt;=INDIRECT("'Panasonic ERJ Code Table'!$L" &amp; O$1)), AND($A99&gt;=INDIRECT("'Panasonic ERJ Code Table'!$M" &amp; O$1),$A99&lt;=INDIRECT("'Panasonic ERJ Code Table'!$N" &amp; O$1)) ),O$2&amp;_xlfn.XLOOKUP($A99,E96_raw,E96_code),"N/A")</f>
        <v>#NAME?</v>
      </c>
      <c r="R99" s="5" t="str" cm="1">
        <f t="array" aca="1" ref="R99" ca="1">IF( OR( AND($A99&gt;=INDIRECT("'Panasonic ERJ Code Table'!$K" &amp; R$1),$A99&lt;=INDIRECT("'Panasonic ERJ Code Table'!$L" &amp; R$1)), AND($A99&gt;=INDIRECT("'Panasonic ERJ Code Table'!$M" &amp; R$1),$A99&lt;=INDIRECT("'Panasonic ERJ Code Table'!$N" &amp; R$1)) ),R$2&amp;_xlfn.XLOOKUP($A99,E96_raw,E96_code),"N/A")</f>
        <v>N/A</v>
      </c>
      <c r="U99" s="5" t="str" cm="1">
        <f t="array" aca="1" ref="U99" ca="1">IF( OR( AND($A99&gt;=INDIRECT("'Panasonic ERJ Code Table'!$J" &amp; U$1),$A99&lt;=INDIRECT("'Panasonic ERJ Code Table'!$K" &amp; U$1)), AND($A99&gt;=INDIRECT("'Panasonic ERJ Code Table'!$L" &amp; U$1),$A99&lt;=INDIRECT("'Panasonic ERJ Code Table'!$M" &amp; U$1)) ),U$2&amp;_xlfn.XLOOKUP($A99,E96_raw,E96_code),"N/A")</f>
        <v>N/A</v>
      </c>
    </row>
    <row r="100" spans="1:21" x14ac:dyDescent="0.3">
      <c r="A100" s="16">
        <v>10.199999999999999</v>
      </c>
      <c r="B100" s="16"/>
      <c r="C100" s="5" t="str" cm="1">
        <f t="array" aca="1" ref="C100" ca="1">IF( OR( AND($A100&gt;=INDIRECT("'Panasonic ERJ Code Table'!$K" &amp; C$1),$A100&lt;=INDIRECT("'Panasonic ERJ Code Table'!$L" &amp; C$1)), AND($A100&gt;=INDIRECT("'Panasonic ERJ Code Table'!$M" &amp; C$1),$A100&lt;=INDIRECT("'Panasonic ERJ Code Table'!$N" &amp; C$1)) ),C$2&amp;_xlfn.XLOOKUP($A100,E96_raw,E96_code),"N/A")</f>
        <v>N/A</v>
      </c>
      <c r="F100" s="5" t="str" cm="1">
        <f t="array" aca="1" ref="F100" ca="1">IF( OR( AND($A100&gt;=INDIRECT("'Panasonic ERJ Code Table'!$K" &amp; F$1),$A100&lt;=INDIRECT("'Panasonic ERJ Code Table'!$L" &amp; F$1)), AND($A100&gt;=INDIRECT("'Panasonic ERJ Code Table'!$M" &amp; F$1),$A100&lt;=INDIRECT("'Panasonic ERJ Code Table'!$N" &amp; F$1)) ),F$2&amp;_xlfn.XLOOKUP($A100,E96_raw,E96_code),"N/A")</f>
        <v>N/A</v>
      </c>
      <c r="I100" s="5" t="e" cm="1">
        <f t="array" aca="1" ref="I100" ca="1">IF( OR( AND($A100&gt;=INDIRECT("'Panasonic ERJ Code Table'!$K" &amp; I$1),$A100&lt;=INDIRECT("'Panasonic ERJ Code Table'!$L" &amp; I$1)), AND($A100&gt;=INDIRECT("'Panasonic ERJ Code Table'!$M" &amp; I$1),$A100&lt;=INDIRECT("'Panasonic ERJ Code Table'!$N" &amp; I$1)) ),I$2&amp;_xlfn.XLOOKUP($A100,E96_raw,E96_code),"N/A")</f>
        <v>#NAME?</v>
      </c>
      <c r="L100" s="5" t="str" cm="1">
        <f t="array" aca="1" ref="L100" ca="1">IF( OR( AND($A100&gt;=INDIRECT("'Panasonic ERJ Code Table'!$K" &amp; L$1),$A100&lt;=INDIRECT("'Panasonic ERJ Code Table'!$L" &amp; L$1)), AND($A100&gt;=INDIRECT("'Panasonic ERJ Code Table'!$M" &amp; L$1),$A100&lt;=INDIRECT("'Panasonic ERJ Code Table'!$N" &amp; L$1)) ),L$2&amp;_xlfn.XLOOKUP($A100,E96_raw,E96_code),"N/A")</f>
        <v>N/A</v>
      </c>
      <c r="O100" s="5" t="e" cm="1">
        <f t="array" aca="1" ref="O100" ca="1">IF( OR( AND($A100&gt;=INDIRECT("'Panasonic ERJ Code Table'!$K" &amp; O$1),$A100&lt;=INDIRECT("'Panasonic ERJ Code Table'!$L" &amp; O$1)), AND($A100&gt;=INDIRECT("'Panasonic ERJ Code Table'!$M" &amp; O$1),$A100&lt;=INDIRECT("'Panasonic ERJ Code Table'!$N" &amp; O$1)) ),O$2&amp;_xlfn.XLOOKUP($A100,E96_raw,E96_code),"N/A")</f>
        <v>#NAME?</v>
      </c>
      <c r="R100" s="5" t="str" cm="1">
        <f t="array" aca="1" ref="R100" ca="1">IF( OR( AND($A100&gt;=INDIRECT("'Panasonic ERJ Code Table'!$K" &amp; R$1),$A100&lt;=INDIRECT("'Panasonic ERJ Code Table'!$L" &amp; R$1)), AND($A100&gt;=INDIRECT("'Panasonic ERJ Code Table'!$M" &amp; R$1),$A100&lt;=INDIRECT("'Panasonic ERJ Code Table'!$N" &amp; R$1)) ),R$2&amp;_xlfn.XLOOKUP($A100,E96_raw,E96_code),"N/A")</f>
        <v>N/A</v>
      </c>
      <c r="U100" s="5" t="str" cm="1">
        <f t="array" aca="1" ref="U100" ca="1">IF( OR( AND($A100&gt;=INDIRECT("'Panasonic ERJ Code Table'!$J" &amp; U$1),$A100&lt;=INDIRECT("'Panasonic ERJ Code Table'!$K" &amp; U$1)), AND($A100&gt;=INDIRECT("'Panasonic ERJ Code Table'!$L" &amp; U$1),$A100&lt;=INDIRECT("'Panasonic ERJ Code Table'!$M" &amp; U$1)) ),U$2&amp;_xlfn.XLOOKUP($A100,E96_raw,E96_code),"N/A")</f>
        <v>N/A</v>
      </c>
    </row>
    <row r="101" spans="1:21" x14ac:dyDescent="0.3">
      <c r="A101" s="16">
        <v>10.5</v>
      </c>
      <c r="B101" s="16"/>
      <c r="C101" s="5" t="str" cm="1">
        <f t="array" aca="1" ref="C101" ca="1">IF( OR( AND($A101&gt;=INDIRECT("'Panasonic ERJ Code Table'!$K" &amp; C$1),$A101&lt;=INDIRECT("'Panasonic ERJ Code Table'!$L" &amp; C$1)), AND($A101&gt;=INDIRECT("'Panasonic ERJ Code Table'!$M" &amp; C$1),$A101&lt;=INDIRECT("'Panasonic ERJ Code Table'!$N" &amp; C$1)) ),C$2&amp;_xlfn.XLOOKUP($A101,E96_raw,E96_code),"N/A")</f>
        <v>N/A</v>
      </c>
      <c r="F101" s="5" t="str" cm="1">
        <f t="array" aca="1" ref="F101" ca="1">IF( OR( AND($A101&gt;=INDIRECT("'Panasonic ERJ Code Table'!$K" &amp; F$1),$A101&lt;=INDIRECT("'Panasonic ERJ Code Table'!$L" &amp; F$1)), AND($A101&gt;=INDIRECT("'Panasonic ERJ Code Table'!$M" &amp; F$1),$A101&lt;=INDIRECT("'Panasonic ERJ Code Table'!$N" &amp; F$1)) ),F$2&amp;_xlfn.XLOOKUP($A101,E96_raw,E96_code),"N/A")</f>
        <v>N/A</v>
      </c>
      <c r="I101" s="5" t="e" cm="1">
        <f t="array" aca="1" ref="I101" ca="1">IF( OR( AND($A101&gt;=INDIRECT("'Panasonic ERJ Code Table'!$K" &amp; I$1),$A101&lt;=INDIRECT("'Panasonic ERJ Code Table'!$L" &amp; I$1)), AND($A101&gt;=INDIRECT("'Panasonic ERJ Code Table'!$M" &amp; I$1),$A101&lt;=INDIRECT("'Panasonic ERJ Code Table'!$N" &amp; I$1)) ),I$2&amp;_xlfn.XLOOKUP($A101,E96_raw,E96_code),"N/A")</f>
        <v>#NAME?</v>
      </c>
      <c r="L101" s="5" t="str" cm="1">
        <f t="array" aca="1" ref="L101" ca="1">IF( OR( AND($A101&gt;=INDIRECT("'Panasonic ERJ Code Table'!$K" &amp; L$1),$A101&lt;=INDIRECT("'Panasonic ERJ Code Table'!$L" &amp; L$1)), AND($A101&gt;=INDIRECT("'Panasonic ERJ Code Table'!$M" &amp; L$1),$A101&lt;=INDIRECT("'Panasonic ERJ Code Table'!$N" &amp; L$1)) ),L$2&amp;_xlfn.XLOOKUP($A101,E96_raw,E96_code),"N/A")</f>
        <v>N/A</v>
      </c>
      <c r="O101" s="5" t="e" cm="1">
        <f t="array" aca="1" ref="O101" ca="1">IF( OR( AND($A101&gt;=INDIRECT("'Panasonic ERJ Code Table'!$K" &amp; O$1),$A101&lt;=INDIRECT("'Panasonic ERJ Code Table'!$L" &amp; O$1)), AND($A101&gt;=INDIRECT("'Panasonic ERJ Code Table'!$M" &amp; O$1),$A101&lt;=INDIRECT("'Panasonic ERJ Code Table'!$N" &amp; O$1)) ),O$2&amp;_xlfn.XLOOKUP($A101,E96_raw,E96_code),"N/A")</f>
        <v>#NAME?</v>
      </c>
      <c r="R101" s="5" t="str" cm="1">
        <f t="array" aca="1" ref="R101" ca="1">IF( OR( AND($A101&gt;=INDIRECT("'Panasonic ERJ Code Table'!$K" &amp; R$1),$A101&lt;=INDIRECT("'Panasonic ERJ Code Table'!$L" &amp; R$1)), AND($A101&gt;=INDIRECT("'Panasonic ERJ Code Table'!$M" &amp; R$1),$A101&lt;=INDIRECT("'Panasonic ERJ Code Table'!$N" &amp; R$1)) ),R$2&amp;_xlfn.XLOOKUP($A101,E96_raw,E96_code),"N/A")</f>
        <v>N/A</v>
      </c>
      <c r="U101" s="5" t="str" cm="1">
        <f t="array" aca="1" ref="U101" ca="1">IF( OR( AND($A101&gt;=INDIRECT("'Panasonic ERJ Code Table'!$J" &amp; U$1),$A101&lt;=INDIRECT("'Panasonic ERJ Code Table'!$K" &amp; U$1)), AND($A101&gt;=INDIRECT("'Panasonic ERJ Code Table'!$L" &amp; U$1),$A101&lt;=INDIRECT("'Panasonic ERJ Code Table'!$M" &amp; U$1)) ),U$2&amp;_xlfn.XLOOKUP($A101,E96_raw,E96_code),"N/A")</f>
        <v>N/A</v>
      </c>
    </row>
    <row r="102" spans="1:21" x14ac:dyDescent="0.3">
      <c r="A102" s="16">
        <v>10.7</v>
      </c>
      <c r="B102" s="16"/>
      <c r="C102" s="5" t="str" cm="1">
        <f t="array" aca="1" ref="C102" ca="1">IF( OR( AND($A102&gt;=INDIRECT("'Panasonic ERJ Code Table'!$K" &amp; C$1),$A102&lt;=INDIRECT("'Panasonic ERJ Code Table'!$L" &amp; C$1)), AND($A102&gt;=INDIRECT("'Panasonic ERJ Code Table'!$M" &amp; C$1),$A102&lt;=INDIRECT("'Panasonic ERJ Code Table'!$N" &amp; C$1)) ),C$2&amp;_xlfn.XLOOKUP($A102,E96_raw,E96_code),"N/A")</f>
        <v>N/A</v>
      </c>
      <c r="F102" s="5" t="str" cm="1">
        <f t="array" aca="1" ref="F102" ca="1">IF( OR( AND($A102&gt;=INDIRECT("'Panasonic ERJ Code Table'!$K" &amp; F$1),$A102&lt;=INDIRECT("'Panasonic ERJ Code Table'!$L" &amp; F$1)), AND($A102&gt;=INDIRECT("'Panasonic ERJ Code Table'!$M" &amp; F$1),$A102&lt;=INDIRECT("'Panasonic ERJ Code Table'!$N" &amp; F$1)) ),F$2&amp;_xlfn.XLOOKUP($A102,E96_raw,E96_code),"N/A")</f>
        <v>N/A</v>
      </c>
      <c r="I102" s="5" t="e" cm="1">
        <f t="array" aca="1" ref="I102" ca="1">IF( OR( AND($A102&gt;=INDIRECT("'Panasonic ERJ Code Table'!$K" &amp; I$1),$A102&lt;=INDIRECT("'Panasonic ERJ Code Table'!$L" &amp; I$1)), AND($A102&gt;=INDIRECT("'Panasonic ERJ Code Table'!$M" &amp; I$1),$A102&lt;=INDIRECT("'Panasonic ERJ Code Table'!$N" &amp; I$1)) ),I$2&amp;_xlfn.XLOOKUP($A102,E96_raw,E96_code),"N/A")</f>
        <v>#NAME?</v>
      </c>
      <c r="L102" s="5" t="str" cm="1">
        <f t="array" aca="1" ref="L102" ca="1">IF( OR( AND($A102&gt;=INDIRECT("'Panasonic ERJ Code Table'!$K" &amp; L$1),$A102&lt;=INDIRECT("'Panasonic ERJ Code Table'!$L" &amp; L$1)), AND($A102&gt;=INDIRECT("'Panasonic ERJ Code Table'!$M" &amp; L$1),$A102&lt;=INDIRECT("'Panasonic ERJ Code Table'!$N" &amp; L$1)) ),L$2&amp;_xlfn.XLOOKUP($A102,E96_raw,E96_code),"N/A")</f>
        <v>N/A</v>
      </c>
      <c r="O102" s="5" t="e" cm="1">
        <f t="array" aca="1" ref="O102" ca="1">IF( OR( AND($A102&gt;=INDIRECT("'Panasonic ERJ Code Table'!$K" &amp; O$1),$A102&lt;=INDIRECT("'Panasonic ERJ Code Table'!$L" &amp; O$1)), AND($A102&gt;=INDIRECT("'Panasonic ERJ Code Table'!$M" &amp; O$1),$A102&lt;=INDIRECT("'Panasonic ERJ Code Table'!$N" &amp; O$1)) ),O$2&amp;_xlfn.XLOOKUP($A102,E96_raw,E96_code),"N/A")</f>
        <v>#NAME?</v>
      </c>
      <c r="R102" s="5" t="str" cm="1">
        <f t="array" aca="1" ref="R102" ca="1">IF( OR( AND($A102&gt;=INDIRECT("'Panasonic ERJ Code Table'!$K" &amp; R$1),$A102&lt;=INDIRECT("'Panasonic ERJ Code Table'!$L" &amp; R$1)), AND($A102&gt;=INDIRECT("'Panasonic ERJ Code Table'!$M" &amp; R$1),$A102&lt;=INDIRECT("'Panasonic ERJ Code Table'!$N" &amp; R$1)) ),R$2&amp;_xlfn.XLOOKUP($A102,E96_raw,E96_code),"N/A")</f>
        <v>N/A</v>
      </c>
      <c r="U102" s="5" t="str" cm="1">
        <f t="array" aca="1" ref="U102" ca="1">IF( OR( AND($A102&gt;=INDIRECT("'Panasonic ERJ Code Table'!$J" &amp; U$1),$A102&lt;=INDIRECT("'Panasonic ERJ Code Table'!$K" &amp; U$1)), AND($A102&gt;=INDIRECT("'Panasonic ERJ Code Table'!$L" &amp; U$1),$A102&lt;=INDIRECT("'Panasonic ERJ Code Table'!$M" &amp; U$1)) ),U$2&amp;_xlfn.XLOOKUP($A102,E96_raw,E96_code),"N/A")</f>
        <v>N/A</v>
      </c>
    </row>
    <row r="103" spans="1:21" x14ac:dyDescent="0.3">
      <c r="A103" s="16">
        <v>11.000000000000002</v>
      </c>
      <c r="B103" s="16"/>
      <c r="C103" s="5" t="str" cm="1">
        <f t="array" aca="1" ref="C103" ca="1">IF( OR( AND($A103&gt;=INDIRECT("'Panasonic ERJ Code Table'!$K" &amp; C$1),$A103&lt;=INDIRECT("'Panasonic ERJ Code Table'!$L" &amp; C$1)), AND($A103&gt;=INDIRECT("'Panasonic ERJ Code Table'!$M" &amp; C$1),$A103&lt;=INDIRECT("'Panasonic ERJ Code Table'!$N" &amp; C$1)) ),C$2&amp;_xlfn.XLOOKUP($A103,E96_raw,E96_code),"N/A")</f>
        <v>N/A</v>
      </c>
      <c r="F103" s="5" t="str" cm="1">
        <f t="array" aca="1" ref="F103" ca="1">IF( OR( AND($A103&gt;=INDIRECT("'Panasonic ERJ Code Table'!$K" &amp; F$1),$A103&lt;=INDIRECT("'Panasonic ERJ Code Table'!$L" &amp; F$1)), AND($A103&gt;=INDIRECT("'Panasonic ERJ Code Table'!$M" &amp; F$1),$A103&lt;=INDIRECT("'Panasonic ERJ Code Table'!$N" &amp; F$1)) ),F$2&amp;_xlfn.XLOOKUP($A103,E96_raw,E96_code),"N/A")</f>
        <v>N/A</v>
      </c>
      <c r="I103" s="5" t="e" cm="1">
        <f t="array" aca="1" ref="I103" ca="1">IF( OR( AND($A103&gt;=INDIRECT("'Panasonic ERJ Code Table'!$K" &amp; I$1),$A103&lt;=INDIRECT("'Panasonic ERJ Code Table'!$L" &amp; I$1)), AND($A103&gt;=INDIRECT("'Panasonic ERJ Code Table'!$M" &amp; I$1),$A103&lt;=INDIRECT("'Panasonic ERJ Code Table'!$N" &amp; I$1)) ),I$2&amp;_xlfn.XLOOKUP($A103,E96_raw,E96_code),"N/A")</f>
        <v>#NAME?</v>
      </c>
      <c r="L103" s="5" t="str" cm="1">
        <f t="array" aca="1" ref="L103" ca="1">IF( OR( AND($A103&gt;=INDIRECT("'Panasonic ERJ Code Table'!$K" &amp; L$1),$A103&lt;=INDIRECT("'Panasonic ERJ Code Table'!$L" &amp; L$1)), AND($A103&gt;=INDIRECT("'Panasonic ERJ Code Table'!$M" &amp; L$1),$A103&lt;=INDIRECT("'Panasonic ERJ Code Table'!$N" &amp; L$1)) ),L$2&amp;_xlfn.XLOOKUP($A103,E96_raw,E96_code),"N/A")</f>
        <v>N/A</v>
      </c>
      <c r="O103" s="5" t="e" cm="1">
        <f t="array" aca="1" ref="O103" ca="1">IF( OR( AND($A103&gt;=INDIRECT("'Panasonic ERJ Code Table'!$K" &amp; O$1),$A103&lt;=INDIRECT("'Panasonic ERJ Code Table'!$L" &amp; O$1)), AND($A103&gt;=INDIRECT("'Panasonic ERJ Code Table'!$M" &amp; O$1),$A103&lt;=INDIRECT("'Panasonic ERJ Code Table'!$N" &amp; O$1)) ),O$2&amp;_xlfn.XLOOKUP($A103,E96_raw,E96_code),"N/A")</f>
        <v>#NAME?</v>
      </c>
      <c r="R103" s="5" t="str" cm="1">
        <f t="array" aca="1" ref="R103" ca="1">IF( OR( AND($A103&gt;=INDIRECT("'Panasonic ERJ Code Table'!$K" &amp; R$1),$A103&lt;=INDIRECT("'Panasonic ERJ Code Table'!$L" &amp; R$1)), AND($A103&gt;=INDIRECT("'Panasonic ERJ Code Table'!$M" &amp; R$1),$A103&lt;=INDIRECT("'Panasonic ERJ Code Table'!$N" &amp; R$1)) ),R$2&amp;_xlfn.XLOOKUP($A103,E96_raw,E96_code),"N/A")</f>
        <v>N/A</v>
      </c>
      <c r="U103" s="5" t="str" cm="1">
        <f t="array" aca="1" ref="U103" ca="1">IF( OR( AND($A103&gt;=INDIRECT("'Panasonic ERJ Code Table'!$J" &amp; U$1),$A103&lt;=INDIRECT("'Panasonic ERJ Code Table'!$K" &amp; U$1)), AND($A103&gt;=INDIRECT("'Panasonic ERJ Code Table'!$L" &amp; U$1),$A103&lt;=INDIRECT("'Panasonic ERJ Code Table'!$M" &amp; U$1)) ),U$2&amp;_xlfn.XLOOKUP($A103,E96_raw,E96_code),"N/A")</f>
        <v>N/A</v>
      </c>
    </row>
    <row r="104" spans="1:21" x14ac:dyDescent="0.3">
      <c r="A104" s="16">
        <v>11.299999999999999</v>
      </c>
      <c r="B104" s="16"/>
      <c r="C104" s="5" t="str" cm="1">
        <f t="array" aca="1" ref="C104" ca="1">IF( OR( AND($A104&gt;=INDIRECT("'Panasonic ERJ Code Table'!$K" &amp; C$1),$A104&lt;=INDIRECT("'Panasonic ERJ Code Table'!$L" &amp; C$1)), AND($A104&gt;=INDIRECT("'Panasonic ERJ Code Table'!$M" &amp; C$1),$A104&lt;=INDIRECT("'Panasonic ERJ Code Table'!$N" &amp; C$1)) ),C$2&amp;_xlfn.XLOOKUP($A104,E96_raw,E96_code),"N/A")</f>
        <v>N/A</v>
      </c>
      <c r="F104" s="5" t="str" cm="1">
        <f t="array" aca="1" ref="F104" ca="1">IF( OR( AND($A104&gt;=INDIRECT("'Panasonic ERJ Code Table'!$K" &amp; F$1),$A104&lt;=INDIRECT("'Panasonic ERJ Code Table'!$L" &amp; F$1)), AND($A104&gt;=INDIRECT("'Panasonic ERJ Code Table'!$M" &amp; F$1),$A104&lt;=INDIRECT("'Panasonic ERJ Code Table'!$N" &amp; F$1)) ),F$2&amp;_xlfn.XLOOKUP($A104,E96_raw,E96_code),"N/A")</f>
        <v>N/A</v>
      </c>
      <c r="I104" s="5" t="e" cm="1">
        <f t="array" aca="1" ref="I104" ca="1">IF( OR( AND($A104&gt;=INDIRECT("'Panasonic ERJ Code Table'!$K" &amp; I$1),$A104&lt;=INDIRECT("'Panasonic ERJ Code Table'!$L" &amp; I$1)), AND($A104&gt;=INDIRECT("'Panasonic ERJ Code Table'!$M" &amp; I$1),$A104&lt;=INDIRECT("'Panasonic ERJ Code Table'!$N" &amp; I$1)) ),I$2&amp;_xlfn.XLOOKUP($A104,E96_raw,E96_code),"N/A")</f>
        <v>#NAME?</v>
      </c>
      <c r="L104" s="5" t="str" cm="1">
        <f t="array" aca="1" ref="L104" ca="1">IF( OR( AND($A104&gt;=INDIRECT("'Panasonic ERJ Code Table'!$K" &amp; L$1),$A104&lt;=INDIRECT("'Panasonic ERJ Code Table'!$L" &amp; L$1)), AND($A104&gt;=INDIRECT("'Panasonic ERJ Code Table'!$M" &amp; L$1),$A104&lt;=INDIRECT("'Panasonic ERJ Code Table'!$N" &amp; L$1)) ),L$2&amp;_xlfn.XLOOKUP($A104,E96_raw,E96_code),"N/A")</f>
        <v>N/A</v>
      </c>
      <c r="O104" s="5" t="e" cm="1">
        <f t="array" aca="1" ref="O104" ca="1">IF( OR( AND($A104&gt;=INDIRECT("'Panasonic ERJ Code Table'!$K" &amp; O$1),$A104&lt;=INDIRECT("'Panasonic ERJ Code Table'!$L" &amp; O$1)), AND($A104&gt;=INDIRECT("'Panasonic ERJ Code Table'!$M" &amp; O$1),$A104&lt;=INDIRECT("'Panasonic ERJ Code Table'!$N" &amp; O$1)) ),O$2&amp;_xlfn.XLOOKUP($A104,E96_raw,E96_code),"N/A")</f>
        <v>#NAME?</v>
      </c>
      <c r="R104" s="5" t="str" cm="1">
        <f t="array" aca="1" ref="R104" ca="1">IF( OR( AND($A104&gt;=INDIRECT("'Panasonic ERJ Code Table'!$K" &amp; R$1),$A104&lt;=INDIRECT("'Panasonic ERJ Code Table'!$L" &amp; R$1)), AND($A104&gt;=INDIRECT("'Panasonic ERJ Code Table'!$M" &amp; R$1),$A104&lt;=INDIRECT("'Panasonic ERJ Code Table'!$N" &amp; R$1)) ),R$2&amp;_xlfn.XLOOKUP($A104,E96_raw,E96_code),"N/A")</f>
        <v>N/A</v>
      </c>
      <c r="U104" s="5" t="str" cm="1">
        <f t="array" aca="1" ref="U104" ca="1">IF( OR( AND($A104&gt;=INDIRECT("'Panasonic ERJ Code Table'!$J" &amp; U$1),$A104&lt;=INDIRECT("'Panasonic ERJ Code Table'!$K" &amp; U$1)), AND($A104&gt;=INDIRECT("'Panasonic ERJ Code Table'!$L" &amp; U$1),$A104&lt;=INDIRECT("'Panasonic ERJ Code Table'!$M" &amp; U$1)) ),U$2&amp;_xlfn.XLOOKUP($A104,E96_raw,E96_code),"N/A")</f>
        <v>N/A</v>
      </c>
    </row>
    <row r="105" spans="1:21" x14ac:dyDescent="0.3">
      <c r="A105" s="16">
        <v>11.499999999999998</v>
      </c>
      <c r="B105" s="16"/>
      <c r="C105" s="5" t="str" cm="1">
        <f t="array" aca="1" ref="C105" ca="1">IF( OR( AND($A105&gt;=INDIRECT("'Panasonic ERJ Code Table'!$K" &amp; C$1),$A105&lt;=INDIRECT("'Panasonic ERJ Code Table'!$L" &amp; C$1)), AND($A105&gt;=INDIRECT("'Panasonic ERJ Code Table'!$M" &amp; C$1),$A105&lt;=INDIRECT("'Panasonic ERJ Code Table'!$N" &amp; C$1)) ),C$2&amp;_xlfn.XLOOKUP($A105,E96_raw,E96_code),"N/A")</f>
        <v>N/A</v>
      </c>
      <c r="F105" s="5" t="str" cm="1">
        <f t="array" aca="1" ref="F105" ca="1">IF( OR( AND($A105&gt;=INDIRECT("'Panasonic ERJ Code Table'!$K" &amp; F$1),$A105&lt;=INDIRECT("'Panasonic ERJ Code Table'!$L" &amp; F$1)), AND($A105&gt;=INDIRECT("'Panasonic ERJ Code Table'!$M" &amp; F$1),$A105&lt;=INDIRECT("'Panasonic ERJ Code Table'!$N" &amp; F$1)) ),F$2&amp;_xlfn.XLOOKUP($A105,E96_raw,E96_code),"N/A")</f>
        <v>N/A</v>
      </c>
      <c r="I105" s="5" t="e" cm="1">
        <f t="array" aca="1" ref="I105" ca="1">IF( OR( AND($A105&gt;=INDIRECT("'Panasonic ERJ Code Table'!$K" &amp; I$1),$A105&lt;=INDIRECT("'Panasonic ERJ Code Table'!$L" &amp; I$1)), AND($A105&gt;=INDIRECT("'Panasonic ERJ Code Table'!$M" &amp; I$1),$A105&lt;=INDIRECT("'Panasonic ERJ Code Table'!$N" &amp; I$1)) ),I$2&amp;_xlfn.XLOOKUP($A105,E96_raw,E96_code),"N/A")</f>
        <v>#NAME?</v>
      </c>
      <c r="L105" s="5" t="str" cm="1">
        <f t="array" aca="1" ref="L105" ca="1">IF( OR( AND($A105&gt;=INDIRECT("'Panasonic ERJ Code Table'!$K" &amp; L$1),$A105&lt;=INDIRECT("'Panasonic ERJ Code Table'!$L" &amp; L$1)), AND($A105&gt;=INDIRECT("'Panasonic ERJ Code Table'!$M" &amp; L$1),$A105&lt;=INDIRECT("'Panasonic ERJ Code Table'!$N" &amp; L$1)) ),L$2&amp;_xlfn.XLOOKUP($A105,E96_raw,E96_code),"N/A")</f>
        <v>N/A</v>
      </c>
      <c r="O105" s="5" t="e" cm="1">
        <f t="array" aca="1" ref="O105" ca="1">IF( OR( AND($A105&gt;=INDIRECT("'Panasonic ERJ Code Table'!$K" &amp; O$1),$A105&lt;=INDIRECT("'Panasonic ERJ Code Table'!$L" &amp; O$1)), AND($A105&gt;=INDIRECT("'Panasonic ERJ Code Table'!$M" &amp; O$1),$A105&lt;=INDIRECT("'Panasonic ERJ Code Table'!$N" &amp; O$1)) ),O$2&amp;_xlfn.XLOOKUP($A105,E96_raw,E96_code),"N/A")</f>
        <v>#NAME?</v>
      </c>
      <c r="R105" s="5" t="str" cm="1">
        <f t="array" aca="1" ref="R105" ca="1">IF( OR( AND($A105&gt;=INDIRECT("'Panasonic ERJ Code Table'!$K" &amp; R$1),$A105&lt;=INDIRECT("'Panasonic ERJ Code Table'!$L" &amp; R$1)), AND($A105&gt;=INDIRECT("'Panasonic ERJ Code Table'!$M" &amp; R$1),$A105&lt;=INDIRECT("'Panasonic ERJ Code Table'!$N" &amp; R$1)) ),R$2&amp;_xlfn.XLOOKUP($A105,E96_raw,E96_code),"N/A")</f>
        <v>N/A</v>
      </c>
      <c r="U105" s="5" t="str" cm="1">
        <f t="array" aca="1" ref="U105" ca="1">IF( OR( AND($A105&gt;=INDIRECT("'Panasonic ERJ Code Table'!$J" &amp; U$1),$A105&lt;=INDIRECT("'Panasonic ERJ Code Table'!$K" &amp; U$1)), AND($A105&gt;=INDIRECT("'Panasonic ERJ Code Table'!$L" &amp; U$1),$A105&lt;=INDIRECT("'Panasonic ERJ Code Table'!$M" &amp; U$1)) ),U$2&amp;_xlfn.XLOOKUP($A105,E96_raw,E96_code),"N/A")</f>
        <v>N/A</v>
      </c>
    </row>
    <row r="106" spans="1:21" x14ac:dyDescent="0.3">
      <c r="A106" s="16">
        <v>11.8</v>
      </c>
      <c r="B106" s="16"/>
      <c r="C106" s="5" t="str" cm="1">
        <f t="array" aca="1" ref="C106" ca="1">IF( OR( AND($A106&gt;=INDIRECT("'Panasonic ERJ Code Table'!$K" &amp; C$1),$A106&lt;=INDIRECT("'Panasonic ERJ Code Table'!$L" &amp; C$1)), AND($A106&gt;=INDIRECT("'Panasonic ERJ Code Table'!$M" &amp; C$1),$A106&lt;=INDIRECT("'Panasonic ERJ Code Table'!$N" &amp; C$1)) ),C$2&amp;_xlfn.XLOOKUP($A106,E96_raw,E96_code),"N/A")</f>
        <v>N/A</v>
      </c>
      <c r="F106" s="5" t="str" cm="1">
        <f t="array" aca="1" ref="F106" ca="1">IF( OR( AND($A106&gt;=INDIRECT("'Panasonic ERJ Code Table'!$K" &amp; F$1),$A106&lt;=INDIRECT("'Panasonic ERJ Code Table'!$L" &amp; F$1)), AND($A106&gt;=INDIRECT("'Panasonic ERJ Code Table'!$M" &amp; F$1),$A106&lt;=INDIRECT("'Panasonic ERJ Code Table'!$N" &amp; F$1)) ),F$2&amp;_xlfn.XLOOKUP($A106,E96_raw,E96_code),"N/A")</f>
        <v>N/A</v>
      </c>
      <c r="I106" s="5" t="e" cm="1">
        <f t="array" aca="1" ref="I106" ca="1">IF( OR( AND($A106&gt;=INDIRECT("'Panasonic ERJ Code Table'!$K" &amp; I$1),$A106&lt;=INDIRECT("'Panasonic ERJ Code Table'!$L" &amp; I$1)), AND($A106&gt;=INDIRECT("'Panasonic ERJ Code Table'!$M" &amp; I$1),$A106&lt;=INDIRECT("'Panasonic ERJ Code Table'!$N" &amp; I$1)) ),I$2&amp;_xlfn.XLOOKUP($A106,E96_raw,E96_code),"N/A")</f>
        <v>#NAME?</v>
      </c>
      <c r="L106" s="5" t="str" cm="1">
        <f t="array" aca="1" ref="L106" ca="1">IF( OR( AND($A106&gt;=INDIRECT("'Panasonic ERJ Code Table'!$K" &amp; L$1),$A106&lt;=INDIRECT("'Panasonic ERJ Code Table'!$L" &amp; L$1)), AND($A106&gt;=INDIRECT("'Panasonic ERJ Code Table'!$M" &amp; L$1),$A106&lt;=INDIRECT("'Panasonic ERJ Code Table'!$N" &amp; L$1)) ),L$2&amp;_xlfn.XLOOKUP($A106,E96_raw,E96_code),"N/A")</f>
        <v>N/A</v>
      </c>
      <c r="O106" s="5" t="e" cm="1">
        <f t="array" aca="1" ref="O106" ca="1">IF( OR( AND($A106&gt;=INDIRECT("'Panasonic ERJ Code Table'!$K" &amp; O$1),$A106&lt;=INDIRECT("'Panasonic ERJ Code Table'!$L" &amp; O$1)), AND($A106&gt;=INDIRECT("'Panasonic ERJ Code Table'!$M" &amp; O$1),$A106&lt;=INDIRECT("'Panasonic ERJ Code Table'!$N" &amp; O$1)) ),O$2&amp;_xlfn.XLOOKUP($A106,E96_raw,E96_code),"N/A")</f>
        <v>#NAME?</v>
      </c>
      <c r="R106" s="5" t="str" cm="1">
        <f t="array" aca="1" ref="R106" ca="1">IF( OR( AND($A106&gt;=INDIRECT("'Panasonic ERJ Code Table'!$K" &amp; R$1),$A106&lt;=INDIRECT("'Panasonic ERJ Code Table'!$L" &amp; R$1)), AND($A106&gt;=INDIRECT("'Panasonic ERJ Code Table'!$M" &amp; R$1),$A106&lt;=INDIRECT("'Panasonic ERJ Code Table'!$N" &amp; R$1)) ),R$2&amp;_xlfn.XLOOKUP($A106,E96_raw,E96_code),"N/A")</f>
        <v>N/A</v>
      </c>
      <c r="U106" s="5" t="str" cm="1">
        <f t="array" aca="1" ref="U106" ca="1">IF( OR( AND($A106&gt;=INDIRECT("'Panasonic ERJ Code Table'!$J" &amp; U$1),$A106&lt;=INDIRECT("'Panasonic ERJ Code Table'!$K" &amp; U$1)), AND($A106&gt;=INDIRECT("'Panasonic ERJ Code Table'!$L" &amp; U$1),$A106&lt;=INDIRECT("'Panasonic ERJ Code Table'!$M" &amp; U$1)) ),U$2&amp;_xlfn.XLOOKUP($A106,E96_raw,E96_code),"N/A")</f>
        <v>N/A</v>
      </c>
    </row>
    <row r="107" spans="1:21" x14ac:dyDescent="0.3">
      <c r="A107" s="16">
        <v>12.1</v>
      </c>
      <c r="B107" s="16"/>
      <c r="C107" s="5" t="str" cm="1">
        <f t="array" aca="1" ref="C107" ca="1">IF( OR( AND($A107&gt;=INDIRECT("'Panasonic ERJ Code Table'!$K" &amp; C$1),$A107&lt;=INDIRECT("'Panasonic ERJ Code Table'!$L" &amp; C$1)), AND($A107&gt;=INDIRECT("'Panasonic ERJ Code Table'!$M" &amp; C$1),$A107&lt;=INDIRECT("'Panasonic ERJ Code Table'!$N" &amp; C$1)) ),C$2&amp;_xlfn.XLOOKUP($A107,E96_raw,E96_code),"N/A")</f>
        <v>N/A</v>
      </c>
      <c r="F107" s="5" t="str" cm="1">
        <f t="array" aca="1" ref="F107" ca="1">IF( OR( AND($A107&gt;=INDIRECT("'Panasonic ERJ Code Table'!$K" &amp; F$1),$A107&lt;=INDIRECT("'Panasonic ERJ Code Table'!$L" &amp; F$1)), AND($A107&gt;=INDIRECT("'Panasonic ERJ Code Table'!$M" &amp; F$1),$A107&lt;=INDIRECT("'Panasonic ERJ Code Table'!$N" &amp; F$1)) ),F$2&amp;_xlfn.XLOOKUP($A107,E96_raw,E96_code),"N/A")</f>
        <v>N/A</v>
      </c>
      <c r="I107" s="5" t="e" cm="1">
        <f t="array" aca="1" ref="I107" ca="1">IF( OR( AND($A107&gt;=INDIRECT("'Panasonic ERJ Code Table'!$K" &amp; I$1),$A107&lt;=INDIRECT("'Panasonic ERJ Code Table'!$L" &amp; I$1)), AND($A107&gt;=INDIRECT("'Panasonic ERJ Code Table'!$M" &amp; I$1),$A107&lt;=INDIRECT("'Panasonic ERJ Code Table'!$N" &amp; I$1)) ),I$2&amp;_xlfn.XLOOKUP($A107,E96_raw,E96_code),"N/A")</f>
        <v>#NAME?</v>
      </c>
      <c r="L107" s="5" t="str" cm="1">
        <f t="array" aca="1" ref="L107" ca="1">IF( OR( AND($A107&gt;=INDIRECT("'Panasonic ERJ Code Table'!$K" &amp; L$1),$A107&lt;=INDIRECT("'Panasonic ERJ Code Table'!$L" &amp; L$1)), AND($A107&gt;=INDIRECT("'Panasonic ERJ Code Table'!$M" &amp; L$1),$A107&lt;=INDIRECT("'Panasonic ERJ Code Table'!$N" &amp; L$1)) ),L$2&amp;_xlfn.XLOOKUP($A107,E96_raw,E96_code),"N/A")</f>
        <v>N/A</v>
      </c>
      <c r="O107" s="5" t="e" cm="1">
        <f t="array" aca="1" ref="O107" ca="1">IF( OR( AND($A107&gt;=INDIRECT("'Panasonic ERJ Code Table'!$K" &amp; O$1),$A107&lt;=INDIRECT("'Panasonic ERJ Code Table'!$L" &amp; O$1)), AND($A107&gt;=INDIRECT("'Panasonic ERJ Code Table'!$M" &amp; O$1),$A107&lt;=INDIRECT("'Panasonic ERJ Code Table'!$N" &amp; O$1)) ),O$2&amp;_xlfn.XLOOKUP($A107,E96_raw,E96_code),"N/A")</f>
        <v>#NAME?</v>
      </c>
      <c r="R107" s="5" t="str" cm="1">
        <f t="array" aca="1" ref="R107" ca="1">IF( OR( AND($A107&gt;=INDIRECT("'Panasonic ERJ Code Table'!$K" &amp; R$1),$A107&lt;=INDIRECT("'Panasonic ERJ Code Table'!$L" &amp; R$1)), AND($A107&gt;=INDIRECT("'Panasonic ERJ Code Table'!$M" &amp; R$1),$A107&lt;=INDIRECT("'Panasonic ERJ Code Table'!$N" &amp; R$1)) ),R$2&amp;_xlfn.XLOOKUP($A107,E96_raw,E96_code),"N/A")</f>
        <v>N/A</v>
      </c>
      <c r="U107" s="5" t="str" cm="1">
        <f t="array" aca="1" ref="U107" ca="1">IF( OR( AND($A107&gt;=INDIRECT("'Panasonic ERJ Code Table'!$J" &amp; U$1),$A107&lt;=INDIRECT("'Panasonic ERJ Code Table'!$K" &amp; U$1)), AND($A107&gt;=INDIRECT("'Panasonic ERJ Code Table'!$L" &amp; U$1),$A107&lt;=INDIRECT("'Panasonic ERJ Code Table'!$M" &amp; U$1)) ),U$2&amp;_xlfn.XLOOKUP($A107,E96_raw,E96_code),"N/A")</f>
        <v>N/A</v>
      </c>
    </row>
    <row r="108" spans="1:21" x14ac:dyDescent="0.3">
      <c r="A108" s="16">
        <v>12.4</v>
      </c>
      <c r="B108" s="16"/>
      <c r="C108" s="5" t="str" cm="1">
        <f t="array" aca="1" ref="C108" ca="1">IF( OR( AND($A108&gt;=INDIRECT("'Panasonic ERJ Code Table'!$K" &amp; C$1),$A108&lt;=INDIRECT("'Panasonic ERJ Code Table'!$L" &amp; C$1)), AND($A108&gt;=INDIRECT("'Panasonic ERJ Code Table'!$M" &amp; C$1),$A108&lt;=INDIRECT("'Panasonic ERJ Code Table'!$N" &amp; C$1)) ),C$2&amp;_xlfn.XLOOKUP($A108,E96_raw,E96_code),"N/A")</f>
        <v>N/A</v>
      </c>
      <c r="F108" s="5" t="str" cm="1">
        <f t="array" aca="1" ref="F108" ca="1">IF( OR( AND($A108&gt;=INDIRECT("'Panasonic ERJ Code Table'!$K" &amp; F$1),$A108&lt;=INDIRECT("'Panasonic ERJ Code Table'!$L" &amp; F$1)), AND($A108&gt;=INDIRECT("'Panasonic ERJ Code Table'!$M" &amp; F$1),$A108&lt;=INDIRECT("'Panasonic ERJ Code Table'!$N" &amp; F$1)) ),F$2&amp;_xlfn.XLOOKUP($A108,E96_raw,E96_code),"N/A")</f>
        <v>N/A</v>
      </c>
      <c r="I108" s="5" t="e" cm="1">
        <f t="array" aca="1" ref="I108" ca="1">IF( OR( AND($A108&gt;=INDIRECT("'Panasonic ERJ Code Table'!$K" &amp; I$1),$A108&lt;=INDIRECT("'Panasonic ERJ Code Table'!$L" &amp; I$1)), AND($A108&gt;=INDIRECT("'Panasonic ERJ Code Table'!$M" &amp; I$1),$A108&lt;=INDIRECT("'Panasonic ERJ Code Table'!$N" &amp; I$1)) ),I$2&amp;_xlfn.XLOOKUP($A108,E96_raw,E96_code),"N/A")</f>
        <v>#NAME?</v>
      </c>
      <c r="L108" s="5" t="str" cm="1">
        <f t="array" aca="1" ref="L108" ca="1">IF( OR( AND($A108&gt;=INDIRECT("'Panasonic ERJ Code Table'!$K" &amp; L$1),$A108&lt;=INDIRECT("'Panasonic ERJ Code Table'!$L" &amp; L$1)), AND($A108&gt;=INDIRECT("'Panasonic ERJ Code Table'!$M" &amp; L$1),$A108&lt;=INDIRECT("'Panasonic ERJ Code Table'!$N" &amp; L$1)) ),L$2&amp;_xlfn.XLOOKUP($A108,E96_raw,E96_code),"N/A")</f>
        <v>N/A</v>
      </c>
      <c r="O108" s="5" t="e" cm="1">
        <f t="array" aca="1" ref="O108" ca="1">IF( OR( AND($A108&gt;=INDIRECT("'Panasonic ERJ Code Table'!$K" &amp; O$1),$A108&lt;=INDIRECT("'Panasonic ERJ Code Table'!$L" &amp; O$1)), AND($A108&gt;=INDIRECT("'Panasonic ERJ Code Table'!$M" &amp; O$1),$A108&lt;=INDIRECT("'Panasonic ERJ Code Table'!$N" &amp; O$1)) ),O$2&amp;_xlfn.XLOOKUP($A108,E96_raw,E96_code),"N/A")</f>
        <v>#NAME?</v>
      </c>
      <c r="R108" s="5" t="str" cm="1">
        <f t="array" aca="1" ref="R108" ca="1">IF( OR( AND($A108&gt;=INDIRECT("'Panasonic ERJ Code Table'!$K" &amp; R$1),$A108&lt;=INDIRECT("'Panasonic ERJ Code Table'!$L" &amp; R$1)), AND($A108&gt;=INDIRECT("'Panasonic ERJ Code Table'!$M" &amp; R$1),$A108&lt;=INDIRECT("'Panasonic ERJ Code Table'!$N" &amp; R$1)) ),R$2&amp;_xlfn.XLOOKUP($A108,E96_raw,E96_code),"N/A")</f>
        <v>N/A</v>
      </c>
      <c r="U108" s="5" t="str" cm="1">
        <f t="array" aca="1" ref="U108" ca="1">IF( OR( AND($A108&gt;=INDIRECT("'Panasonic ERJ Code Table'!$J" &amp; U$1),$A108&lt;=INDIRECT("'Panasonic ERJ Code Table'!$K" &amp; U$1)), AND($A108&gt;=INDIRECT("'Panasonic ERJ Code Table'!$L" &amp; U$1),$A108&lt;=INDIRECT("'Panasonic ERJ Code Table'!$M" &amp; U$1)) ),U$2&amp;_xlfn.XLOOKUP($A108,E96_raw,E96_code),"N/A")</f>
        <v>N/A</v>
      </c>
    </row>
    <row r="109" spans="1:21" x14ac:dyDescent="0.3">
      <c r="A109" s="16">
        <v>12.7</v>
      </c>
      <c r="B109" s="16"/>
      <c r="C109" s="5" t="str" cm="1">
        <f t="array" aca="1" ref="C109" ca="1">IF( OR( AND($A109&gt;=INDIRECT("'Panasonic ERJ Code Table'!$K" &amp; C$1),$A109&lt;=INDIRECT("'Panasonic ERJ Code Table'!$L" &amp; C$1)), AND($A109&gt;=INDIRECT("'Panasonic ERJ Code Table'!$M" &amp; C$1),$A109&lt;=INDIRECT("'Panasonic ERJ Code Table'!$N" &amp; C$1)) ),C$2&amp;_xlfn.XLOOKUP($A109,E96_raw,E96_code),"N/A")</f>
        <v>N/A</v>
      </c>
      <c r="F109" s="5" t="str" cm="1">
        <f t="array" aca="1" ref="F109" ca="1">IF( OR( AND($A109&gt;=INDIRECT("'Panasonic ERJ Code Table'!$K" &amp; F$1),$A109&lt;=INDIRECT("'Panasonic ERJ Code Table'!$L" &amp; F$1)), AND($A109&gt;=INDIRECT("'Panasonic ERJ Code Table'!$M" &amp; F$1),$A109&lt;=INDIRECT("'Panasonic ERJ Code Table'!$N" &amp; F$1)) ),F$2&amp;_xlfn.XLOOKUP($A109,E96_raw,E96_code),"N/A")</f>
        <v>N/A</v>
      </c>
      <c r="I109" s="5" t="e" cm="1">
        <f t="array" aca="1" ref="I109" ca="1">IF( OR( AND($A109&gt;=INDIRECT("'Panasonic ERJ Code Table'!$K" &amp; I$1),$A109&lt;=INDIRECT("'Panasonic ERJ Code Table'!$L" &amp; I$1)), AND($A109&gt;=INDIRECT("'Panasonic ERJ Code Table'!$M" &amp; I$1),$A109&lt;=INDIRECT("'Panasonic ERJ Code Table'!$N" &amp; I$1)) ),I$2&amp;_xlfn.XLOOKUP($A109,E96_raw,E96_code),"N/A")</f>
        <v>#NAME?</v>
      </c>
      <c r="L109" s="5" t="str" cm="1">
        <f t="array" aca="1" ref="L109" ca="1">IF( OR( AND($A109&gt;=INDIRECT("'Panasonic ERJ Code Table'!$K" &amp; L$1),$A109&lt;=INDIRECT("'Panasonic ERJ Code Table'!$L" &amp; L$1)), AND($A109&gt;=INDIRECT("'Panasonic ERJ Code Table'!$M" &amp; L$1),$A109&lt;=INDIRECT("'Panasonic ERJ Code Table'!$N" &amp; L$1)) ),L$2&amp;_xlfn.XLOOKUP($A109,E96_raw,E96_code),"N/A")</f>
        <v>N/A</v>
      </c>
      <c r="O109" s="5" t="e" cm="1">
        <f t="array" aca="1" ref="O109" ca="1">IF( OR( AND($A109&gt;=INDIRECT("'Panasonic ERJ Code Table'!$K" &amp; O$1),$A109&lt;=INDIRECT("'Panasonic ERJ Code Table'!$L" &amp; O$1)), AND($A109&gt;=INDIRECT("'Panasonic ERJ Code Table'!$M" &amp; O$1),$A109&lt;=INDIRECT("'Panasonic ERJ Code Table'!$N" &amp; O$1)) ),O$2&amp;_xlfn.XLOOKUP($A109,E96_raw,E96_code),"N/A")</f>
        <v>#NAME?</v>
      </c>
      <c r="R109" s="5" t="str" cm="1">
        <f t="array" aca="1" ref="R109" ca="1">IF( OR( AND($A109&gt;=INDIRECT("'Panasonic ERJ Code Table'!$K" &amp; R$1),$A109&lt;=INDIRECT("'Panasonic ERJ Code Table'!$L" &amp; R$1)), AND($A109&gt;=INDIRECT("'Panasonic ERJ Code Table'!$M" &amp; R$1),$A109&lt;=INDIRECT("'Panasonic ERJ Code Table'!$N" &amp; R$1)) ),R$2&amp;_xlfn.XLOOKUP($A109,E96_raw,E96_code),"N/A")</f>
        <v>N/A</v>
      </c>
      <c r="U109" s="5" t="str" cm="1">
        <f t="array" aca="1" ref="U109" ca="1">IF( OR( AND($A109&gt;=INDIRECT("'Panasonic ERJ Code Table'!$J" &amp; U$1),$A109&lt;=INDIRECT("'Panasonic ERJ Code Table'!$K" &amp; U$1)), AND($A109&gt;=INDIRECT("'Panasonic ERJ Code Table'!$L" &amp; U$1),$A109&lt;=INDIRECT("'Panasonic ERJ Code Table'!$M" &amp; U$1)) ),U$2&amp;_xlfn.XLOOKUP($A109,E96_raw,E96_code),"N/A")</f>
        <v>N/A</v>
      </c>
    </row>
    <row r="110" spans="1:21" x14ac:dyDescent="0.3">
      <c r="A110" s="16">
        <v>13</v>
      </c>
      <c r="B110" s="16"/>
      <c r="C110" s="5" t="str" cm="1">
        <f t="array" aca="1" ref="C110" ca="1">IF( OR( AND($A110&gt;=INDIRECT("'Panasonic ERJ Code Table'!$K" &amp; C$1),$A110&lt;=INDIRECT("'Panasonic ERJ Code Table'!$L" &amp; C$1)), AND($A110&gt;=INDIRECT("'Panasonic ERJ Code Table'!$M" &amp; C$1),$A110&lt;=INDIRECT("'Panasonic ERJ Code Table'!$N" &amp; C$1)) ),C$2&amp;_xlfn.XLOOKUP($A110,E96_raw,E96_code),"N/A")</f>
        <v>N/A</v>
      </c>
      <c r="F110" s="5" t="str" cm="1">
        <f t="array" aca="1" ref="F110" ca="1">IF( OR( AND($A110&gt;=INDIRECT("'Panasonic ERJ Code Table'!$K" &amp; F$1),$A110&lt;=INDIRECT("'Panasonic ERJ Code Table'!$L" &amp; F$1)), AND($A110&gt;=INDIRECT("'Panasonic ERJ Code Table'!$M" &amp; F$1),$A110&lt;=INDIRECT("'Panasonic ERJ Code Table'!$N" &amp; F$1)) ),F$2&amp;_xlfn.XLOOKUP($A110,E96_raw,E96_code),"N/A")</f>
        <v>N/A</v>
      </c>
      <c r="I110" s="5" t="e" cm="1">
        <f t="array" aca="1" ref="I110" ca="1">IF( OR( AND($A110&gt;=INDIRECT("'Panasonic ERJ Code Table'!$K" &amp; I$1),$A110&lt;=INDIRECT("'Panasonic ERJ Code Table'!$L" &amp; I$1)), AND($A110&gt;=INDIRECT("'Panasonic ERJ Code Table'!$M" &amp; I$1),$A110&lt;=INDIRECT("'Panasonic ERJ Code Table'!$N" &amp; I$1)) ),I$2&amp;_xlfn.XLOOKUP($A110,E96_raw,E96_code),"N/A")</f>
        <v>#NAME?</v>
      </c>
      <c r="L110" s="5" t="str" cm="1">
        <f t="array" aca="1" ref="L110" ca="1">IF( OR( AND($A110&gt;=INDIRECT("'Panasonic ERJ Code Table'!$K" &amp; L$1),$A110&lt;=INDIRECT("'Panasonic ERJ Code Table'!$L" &amp; L$1)), AND($A110&gt;=INDIRECT("'Panasonic ERJ Code Table'!$M" &amp; L$1),$A110&lt;=INDIRECT("'Panasonic ERJ Code Table'!$N" &amp; L$1)) ),L$2&amp;_xlfn.XLOOKUP($A110,E96_raw,E96_code),"N/A")</f>
        <v>N/A</v>
      </c>
      <c r="O110" s="5" t="e" cm="1">
        <f t="array" aca="1" ref="O110" ca="1">IF( OR( AND($A110&gt;=INDIRECT("'Panasonic ERJ Code Table'!$K" &amp; O$1),$A110&lt;=INDIRECT("'Panasonic ERJ Code Table'!$L" &amp; O$1)), AND($A110&gt;=INDIRECT("'Panasonic ERJ Code Table'!$M" &amp; O$1),$A110&lt;=INDIRECT("'Panasonic ERJ Code Table'!$N" &amp; O$1)) ),O$2&amp;_xlfn.XLOOKUP($A110,E96_raw,E96_code),"N/A")</f>
        <v>#NAME?</v>
      </c>
      <c r="R110" s="5" t="str" cm="1">
        <f t="array" aca="1" ref="R110" ca="1">IF( OR( AND($A110&gt;=INDIRECT("'Panasonic ERJ Code Table'!$K" &amp; R$1),$A110&lt;=INDIRECT("'Panasonic ERJ Code Table'!$L" &amp; R$1)), AND($A110&gt;=INDIRECT("'Panasonic ERJ Code Table'!$M" &amp; R$1),$A110&lt;=INDIRECT("'Panasonic ERJ Code Table'!$N" &amp; R$1)) ),R$2&amp;_xlfn.XLOOKUP($A110,E96_raw,E96_code),"N/A")</f>
        <v>N/A</v>
      </c>
      <c r="U110" s="5" t="str" cm="1">
        <f t="array" aca="1" ref="U110" ca="1">IF( OR( AND($A110&gt;=INDIRECT("'Panasonic ERJ Code Table'!$J" &amp; U$1),$A110&lt;=INDIRECT("'Panasonic ERJ Code Table'!$K" &amp; U$1)), AND($A110&gt;=INDIRECT("'Panasonic ERJ Code Table'!$L" &amp; U$1),$A110&lt;=INDIRECT("'Panasonic ERJ Code Table'!$M" &amp; U$1)) ),U$2&amp;_xlfn.XLOOKUP($A110,E96_raw,E96_code),"N/A")</f>
        <v>N/A</v>
      </c>
    </row>
    <row r="111" spans="1:21" x14ac:dyDescent="0.3">
      <c r="A111" s="16">
        <v>13.3</v>
      </c>
      <c r="B111" s="16"/>
      <c r="C111" s="5" t="str" cm="1">
        <f t="array" aca="1" ref="C111" ca="1">IF( OR( AND($A111&gt;=INDIRECT("'Panasonic ERJ Code Table'!$K" &amp; C$1),$A111&lt;=INDIRECT("'Panasonic ERJ Code Table'!$L" &amp; C$1)), AND($A111&gt;=INDIRECT("'Panasonic ERJ Code Table'!$M" &amp; C$1),$A111&lt;=INDIRECT("'Panasonic ERJ Code Table'!$N" &amp; C$1)) ),C$2&amp;_xlfn.XLOOKUP($A111,E96_raw,E96_code),"N/A")</f>
        <v>N/A</v>
      </c>
      <c r="F111" s="5" t="str" cm="1">
        <f t="array" aca="1" ref="F111" ca="1">IF( OR( AND($A111&gt;=INDIRECT("'Panasonic ERJ Code Table'!$K" &amp; F$1),$A111&lt;=INDIRECT("'Panasonic ERJ Code Table'!$L" &amp; F$1)), AND($A111&gt;=INDIRECT("'Panasonic ERJ Code Table'!$M" &amp; F$1),$A111&lt;=INDIRECT("'Panasonic ERJ Code Table'!$N" &amp; F$1)) ),F$2&amp;_xlfn.XLOOKUP($A111,E96_raw,E96_code),"N/A")</f>
        <v>N/A</v>
      </c>
      <c r="I111" s="5" t="e" cm="1">
        <f t="array" aca="1" ref="I111" ca="1">IF( OR( AND($A111&gt;=INDIRECT("'Panasonic ERJ Code Table'!$K" &amp; I$1),$A111&lt;=INDIRECT("'Panasonic ERJ Code Table'!$L" &amp; I$1)), AND($A111&gt;=INDIRECT("'Panasonic ERJ Code Table'!$M" &amp; I$1),$A111&lt;=INDIRECT("'Panasonic ERJ Code Table'!$N" &amp; I$1)) ),I$2&amp;_xlfn.XLOOKUP($A111,E96_raw,E96_code),"N/A")</f>
        <v>#NAME?</v>
      </c>
      <c r="L111" s="5" t="str" cm="1">
        <f t="array" aca="1" ref="L111" ca="1">IF( OR( AND($A111&gt;=INDIRECT("'Panasonic ERJ Code Table'!$K" &amp; L$1),$A111&lt;=INDIRECT("'Panasonic ERJ Code Table'!$L" &amp; L$1)), AND($A111&gt;=INDIRECT("'Panasonic ERJ Code Table'!$M" &amp; L$1),$A111&lt;=INDIRECT("'Panasonic ERJ Code Table'!$N" &amp; L$1)) ),L$2&amp;_xlfn.XLOOKUP($A111,E96_raw,E96_code),"N/A")</f>
        <v>N/A</v>
      </c>
      <c r="O111" s="5" t="e" cm="1">
        <f t="array" aca="1" ref="O111" ca="1">IF( OR( AND($A111&gt;=INDIRECT("'Panasonic ERJ Code Table'!$K" &amp; O$1),$A111&lt;=INDIRECT("'Panasonic ERJ Code Table'!$L" &amp; O$1)), AND($A111&gt;=INDIRECT("'Panasonic ERJ Code Table'!$M" &amp; O$1),$A111&lt;=INDIRECT("'Panasonic ERJ Code Table'!$N" &amp; O$1)) ),O$2&amp;_xlfn.XLOOKUP($A111,E96_raw,E96_code),"N/A")</f>
        <v>#NAME?</v>
      </c>
      <c r="R111" s="5" t="str" cm="1">
        <f t="array" aca="1" ref="R111" ca="1">IF( OR( AND($A111&gt;=INDIRECT("'Panasonic ERJ Code Table'!$K" &amp; R$1),$A111&lt;=INDIRECT("'Panasonic ERJ Code Table'!$L" &amp; R$1)), AND($A111&gt;=INDIRECT("'Panasonic ERJ Code Table'!$M" &amp; R$1),$A111&lt;=INDIRECT("'Panasonic ERJ Code Table'!$N" &amp; R$1)) ),R$2&amp;_xlfn.XLOOKUP($A111,E96_raw,E96_code),"N/A")</f>
        <v>N/A</v>
      </c>
      <c r="U111" s="5" t="str" cm="1">
        <f t="array" aca="1" ref="U111" ca="1">IF( OR( AND($A111&gt;=INDIRECT("'Panasonic ERJ Code Table'!$J" &amp; U$1),$A111&lt;=INDIRECT("'Panasonic ERJ Code Table'!$K" &amp; U$1)), AND($A111&gt;=INDIRECT("'Panasonic ERJ Code Table'!$L" &amp; U$1),$A111&lt;=INDIRECT("'Panasonic ERJ Code Table'!$M" &amp; U$1)) ),U$2&amp;_xlfn.XLOOKUP($A111,E96_raw,E96_code),"N/A")</f>
        <v>N/A</v>
      </c>
    </row>
    <row r="112" spans="1:21" x14ac:dyDescent="0.3">
      <c r="A112" s="16">
        <v>13.7</v>
      </c>
      <c r="B112" s="16"/>
      <c r="C112" s="5" t="str" cm="1">
        <f t="array" aca="1" ref="C112" ca="1">IF( OR( AND($A112&gt;=INDIRECT("'Panasonic ERJ Code Table'!$K" &amp; C$1),$A112&lt;=INDIRECT("'Panasonic ERJ Code Table'!$L" &amp; C$1)), AND($A112&gt;=INDIRECT("'Panasonic ERJ Code Table'!$M" &amp; C$1),$A112&lt;=INDIRECT("'Panasonic ERJ Code Table'!$N" &amp; C$1)) ),C$2&amp;_xlfn.XLOOKUP($A112,E96_raw,E96_code),"N/A")</f>
        <v>N/A</v>
      </c>
      <c r="F112" s="5" t="str" cm="1">
        <f t="array" aca="1" ref="F112" ca="1">IF( OR( AND($A112&gt;=INDIRECT("'Panasonic ERJ Code Table'!$K" &amp; F$1),$A112&lt;=INDIRECT("'Panasonic ERJ Code Table'!$L" &amp; F$1)), AND($A112&gt;=INDIRECT("'Panasonic ERJ Code Table'!$M" &amp; F$1),$A112&lt;=INDIRECT("'Panasonic ERJ Code Table'!$N" &amp; F$1)) ),F$2&amp;_xlfn.XLOOKUP($A112,E96_raw,E96_code),"N/A")</f>
        <v>N/A</v>
      </c>
      <c r="I112" s="5" t="e" cm="1">
        <f t="array" aca="1" ref="I112" ca="1">IF( OR( AND($A112&gt;=INDIRECT("'Panasonic ERJ Code Table'!$K" &amp; I$1),$A112&lt;=INDIRECT("'Panasonic ERJ Code Table'!$L" &amp; I$1)), AND($A112&gt;=INDIRECT("'Panasonic ERJ Code Table'!$M" &amp; I$1),$A112&lt;=INDIRECT("'Panasonic ERJ Code Table'!$N" &amp; I$1)) ),I$2&amp;_xlfn.XLOOKUP($A112,E96_raw,E96_code),"N/A")</f>
        <v>#NAME?</v>
      </c>
      <c r="L112" s="5" t="str" cm="1">
        <f t="array" aca="1" ref="L112" ca="1">IF( OR( AND($A112&gt;=INDIRECT("'Panasonic ERJ Code Table'!$K" &amp; L$1),$A112&lt;=INDIRECT("'Panasonic ERJ Code Table'!$L" &amp; L$1)), AND($A112&gt;=INDIRECT("'Panasonic ERJ Code Table'!$M" &amp; L$1),$A112&lt;=INDIRECT("'Panasonic ERJ Code Table'!$N" &amp; L$1)) ),L$2&amp;_xlfn.XLOOKUP($A112,E96_raw,E96_code),"N/A")</f>
        <v>N/A</v>
      </c>
      <c r="O112" s="5" t="e" cm="1">
        <f t="array" aca="1" ref="O112" ca="1">IF( OR( AND($A112&gt;=INDIRECT("'Panasonic ERJ Code Table'!$K" &amp; O$1),$A112&lt;=INDIRECT("'Panasonic ERJ Code Table'!$L" &amp; O$1)), AND($A112&gt;=INDIRECT("'Panasonic ERJ Code Table'!$M" &amp; O$1),$A112&lt;=INDIRECT("'Panasonic ERJ Code Table'!$N" &amp; O$1)) ),O$2&amp;_xlfn.XLOOKUP($A112,E96_raw,E96_code),"N/A")</f>
        <v>#NAME?</v>
      </c>
      <c r="R112" s="5" t="str" cm="1">
        <f t="array" aca="1" ref="R112" ca="1">IF( OR( AND($A112&gt;=INDIRECT("'Panasonic ERJ Code Table'!$K" &amp; R$1),$A112&lt;=INDIRECT("'Panasonic ERJ Code Table'!$L" &amp; R$1)), AND($A112&gt;=INDIRECT("'Panasonic ERJ Code Table'!$M" &amp; R$1),$A112&lt;=INDIRECT("'Panasonic ERJ Code Table'!$N" &amp; R$1)) ),R$2&amp;_xlfn.XLOOKUP($A112,E96_raw,E96_code),"N/A")</f>
        <v>N/A</v>
      </c>
      <c r="U112" s="5" t="str" cm="1">
        <f t="array" aca="1" ref="U112" ca="1">IF( OR( AND($A112&gt;=INDIRECT("'Panasonic ERJ Code Table'!$J" &amp; U$1),$A112&lt;=INDIRECT("'Panasonic ERJ Code Table'!$K" &amp; U$1)), AND($A112&gt;=INDIRECT("'Panasonic ERJ Code Table'!$L" &amp; U$1),$A112&lt;=INDIRECT("'Panasonic ERJ Code Table'!$M" &amp; U$1)) ),U$2&amp;_xlfn.XLOOKUP($A112,E96_raw,E96_code),"N/A")</f>
        <v>N/A</v>
      </c>
    </row>
    <row r="113" spans="1:21" x14ac:dyDescent="0.3">
      <c r="A113" s="16">
        <v>14</v>
      </c>
      <c r="B113" s="16"/>
      <c r="C113" s="5" t="str" cm="1">
        <f t="array" aca="1" ref="C113" ca="1">IF( OR( AND($A113&gt;=INDIRECT("'Panasonic ERJ Code Table'!$K" &amp; C$1),$A113&lt;=INDIRECT("'Panasonic ERJ Code Table'!$L" &amp; C$1)), AND($A113&gt;=INDIRECT("'Panasonic ERJ Code Table'!$M" &amp; C$1),$A113&lt;=INDIRECT("'Panasonic ERJ Code Table'!$N" &amp; C$1)) ),C$2&amp;_xlfn.XLOOKUP($A113,E96_raw,E96_code),"N/A")</f>
        <v>N/A</v>
      </c>
      <c r="F113" s="5" t="str" cm="1">
        <f t="array" aca="1" ref="F113" ca="1">IF( OR( AND($A113&gt;=INDIRECT("'Panasonic ERJ Code Table'!$K" &amp; F$1),$A113&lt;=INDIRECT("'Panasonic ERJ Code Table'!$L" &amp; F$1)), AND($A113&gt;=INDIRECT("'Panasonic ERJ Code Table'!$M" &amp; F$1),$A113&lt;=INDIRECT("'Panasonic ERJ Code Table'!$N" &amp; F$1)) ),F$2&amp;_xlfn.XLOOKUP($A113,E96_raw,E96_code),"N/A")</f>
        <v>N/A</v>
      </c>
      <c r="I113" s="5" t="e" cm="1">
        <f t="array" aca="1" ref="I113" ca="1">IF( OR( AND($A113&gt;=INDIRECT("'Panasonic ERJ Code Table'!$K" &amp; I$1),$A113&lt;=INDIRECT("'Panasonic ERJ Code Table'!$L" &amp; I$1)), AND($A113&gt;=INDIRECT("'Panasonic ERJ Code Table'!$M" &amp; I$1),$A113&lt;=INDIRECT("'Panasonic ERJ Code Table'!$N" &amp; I$1)) ),I$2&amp;_xlfn.XLOOKUP($A113,E96_raw,E96_code),"N/A")</f>
        <v>#NAME?</v>
      </c>
      <c r="L113" s="5" t="str" cm="1">
        <f t="array" aca="1" ref="L113" ca="1">IF( OR( AND($A113&gt;=INDIRECT("'Panasonic ERJ Code Table'!$K" &amp; L$1),$A113&lt;=INDIRECT("'Panasonic ERJ Code Table'!$L" &amp; L$1)), AND($A113&gt;=INDIRECT("'Panasonic ERJ Code Table'!$M" &amp; L$1),$A113&lt;=INDIRECT("'Panasonic ERJ Code Table'!$N" &amp; L$1)) ),L$2&amp;_xlfn.XLOOKUP($A113,E96_raw,E96_code),"N/A")</f>
        <v>N/A</v>
      </c>
      <c r="O113" s="5" t="e" cm="1">
        <f t="array" aca="1" ref="O113" ca="1">IF( OR( AND($A113&gt;=INDIRECT("'Panasonic ERJ Code Table'!$K" &amp; O$1),$A113&lt;=INDIRECT("'Panasonic ERJ Code Table'!$L" &amp; O$1)), AND($A113&gt;=INDIRECT("'Panasonic ERJ Code Table'!$M" &amp; O$1),$A113&lt;=INDIRECT("'Panasonic ERJ Code Table'!$N" &amp; O$1)) ),O$2&amp;_xlfn.XLOOKUP($A113,E96_raw,E96_code),"N/A")</f>
        <v>#NAME?</v>
      </c>
      <c r="R113" s="5" t="str" cm="1">
        <f t="array" aca="1" ref="R113" ca="1">IF( OR( AND($A113&gt;=INDIRECT("'Panasonic ERJ Code Table'!$K" &amp; R$1),$A113&lt;=INDIRECT("'Panasonic ERJ Code Table'!$L" &amp; R$1)), AND($A113&gt;=INDIRECT("'Panasonic ERJ Code Table'!$M" &amp; R$1),$A113&lt;=INDIRECT("'Panasonic ERJ Code Table'!$N" &amp; R$1)) ),R$2&amp;_xlfn.XLOOKUP($A113,E96_raw,E96_code),"N/A")</f>
        <v>N/A</v>
      </c>
      <c r="U113" s="5" t="str" cm="1">
        <f t="array" aca="1" ref="U113" ca="1">IF( OR( AND($A113&gt;=INDIRECT("'Panasonic ERJ Code Table'!$J" &amp; U$1),$A113&lt;=INDIRECT("'Panasonic ERJ Code Table'!$K" &amp; U$1)), AND($A113&gt;=INDIRECT("'Panasonic ERJ Code Table'!$L" &amp; U$1),$A113&lt;=INDIRECT("'Panasonic ERJ Code Table'!$M" &amp; U$1)) ),U$2&amp;_xlfn.XLOOKUP($A113,E96_raw,E96_code),"N/A")</f>
        <v>N/A</v>
      </c>
    </row>
    <row r="114" spans="1:21" x14ac:dyDescent="0.3">
      <c r="A114" s="16">
        <v>14.3</v>
      </c>
      <c r="B114" s="16"/>
      <c r="C114" s="5" t="str" cm="1">
        <f t="array" aca="1" ref="C114" ca="1">IF( OR( AND($A114&gt;=INDIRECT("'Panasonic ERJ Code Table'!$K" &amp; C$1),$A114&lt;=INDIRECT("'Panasonic ERJ Code Table'!$L" &amp; C$1)), AND($A114&gt;=INDIRECT("'Panasonic ERJ Code Table'!$M" &amp; C$1),$A114&lt;=INDIRECT("'Panasonic ERJ Code Table'!$N" &amp; C$1)) ),C$2&amp;_xlfn.XLOOKUP($A114,E96_raw,E96_code),"N/A")</f>
        <v>N/A</v>
      </c>
      <c r="F114" s="5" t="str" cm="1">
        <f t="array" aca="1" ref="F114" ca="1">IF( OR( AND($A114&gt;=INDIRECT("'Panasonic ERJ Code Table'!$K" &amp; F$1),$A114&lt;=INDIRECT("'Panasonic ERJ Code Table'!$L" &amp; F$1)), AND($A114&gt;=INDIRECT("'Panasonic ERJ Code Table'!$M" &amp; F$1),$A114&lt;=INDIRECT("'Panasonic ERJ Code Table'!$N" &amp; F$1)) ),F$2&amp;_xlfn.XLOOKUP($A114,E96_raw,E96_code),"N/A")</f>
        <v>N/A</v>
      </c>
      <c r="I114" s="5" t="e" cm="1">
        <f t="array" aca="1" ref="I114" ca="1">IF( OR( AND($A114&gt;=INDIRECT("'Panasonic ERJ Code Table'!$K" &amp; I$1),$A114&lt;=INDIRECT("'Panasonic ERJ Code Table'!$L" &amp; I$1)), AND($A114&gt;=INDIRECT("'Panasonic ERJ Code Table'!$M" &amp; I$1),$A114&lt;=INDIRECT("'Panasonic ERJ Code Table'!$N" &amp; I$1)) ),I$2&amp;_xlfn.XLOOKUP($A114,E96_raw,E96_code),"N/A")</f>
        <v>#NAME?</v>
      </c>
      <c r="L114" s="5" t="str" cm="1">
        <f t="array" aca="1" ref="L114" ca="1">IF( OR( AND($A114&gt;=INDIRECT("'Panasonic ERJ Code Table'!$K" &amp; L$1),$A114&lt;=INDIRECT("'Panasonic ERJ Code Table'!$L" &amp; L$1)), AND($A114&gt;=INDIRECT("'Panasonic ERJ Code Table'!$M" &amp; L$1),$A114&lt;=INDIRECT("'Panasonic ERJ Code Table'!$N" &amp; L$1)) ),L$2&amp;_xlfn.XLOOKUP($A114,E96_raw,E96_code),"N/A")</f>
        <v>N/A</v>
      </c>
      <c r="O114" s="5" t="e" cm="1">
        <f t="array" aca="1" ref="O114" ca="1">IF( OR( AND($A114&gt;=INDIRECT("'Panasonic ERJ Code Table'!$K" &amp; O$1),$A114&lt;=INDIRECT("'Panasonic ERJ Code Table'!$L" &amp; O$1)), AND($A114&gt;=INDIRECT("'Panasonic ERJ Code Table'!$M" &amp; O$1),$A114&lt;=INDIRECT("'Panasonic ERJ Code Table'!$N" &amp; O$1)) ),O$2&amp;_xlfn.XLOOKUP($A114,E96_raw,E96_code),"N/A")</f>
        <v>#NAME?</v>
      </c>
      <c r="R114" s="5" t="str" cm="1">
        <f t="array" aca="1" ref="R114" ca="1">IF( OR( AND($A114&gt;=INDIRECT("'Panasonic ERJ Code Table'!$K" &amp; R$1),$A114&lt;=INDIRECT("'Panasonic ERJ Code Table'!$L" &amp; R$1)), AND($A114&gt;=INDIRECT("'Panasonic ERJ Code Table'!$M" &amp; R$1),$A114&lt;=INDIRECT("'Panasonic ERJ Code Table'!$N" &amp; R$1)) ),R$2&amp;_xlfn.XLOOKUP($A114,E96_raw,E96_code),"N/A")</f>
        <v>N/A</v>
      </c>
      <c r="U114" s="5" t="str" cm="1">
        <f t="array" aca="1" ref="U114" ca="1">IF( OR( AND($A114&gt;=INDIRECT("'Panasonic ERJ Code Table'!$J" &amp; U$1),$A114&lt;=INDIRECT("'Panasonic ERJ Code Table'!$K" &amp; U$1)), AND($A114&gt;=INDIRECT("'Panasonic ERJ Code Table'!$L" &amp; U$1),$A114&lt;=INDIRECT("'Panasonic ERJ Code Table'!$M" &amp; U$1)) ),U$2&amp;_xlfn.XLOOKUP($A114,E96_raw,E96_code),"N/A")</f>
        <v>N/A</v>
      </c>
    </row>
    <row r="115" spans="1:21" x14ac:dyDescent="0.3">
      <c r="A115" s="16">
        <v>14.7</v>
      </c>
      <c r="B115" s="16"/>
      <c r="C115" s="5" t="str" cm="1">
        <f t="array" aca="1" ref="C115" ca="1">IF( OR( AND($A115&gt;=INDIRECT("'Panasonic ERJ Code Table'!$K" &amp; C$1),$A115&lt;=INDIRECT("'Panasonic ERJ Code Table'!$L" &amp; C$1)), AND($A115&gt;=INDIRECT("'Panasonic ERJ Code Table'!$M" &amp; C$1),$A115&lt;=INDIRECT("'Panasonic ERJ Code Table'!$N" &amp; C$1)) ),C$2&amp;_xlfn.XLOOKUP($A115,E96_raw,E96_code),"N/A")</f>
        <v>N/A</v>
      </c>
      <c r="F115" s="5" t="str" cm="1">
        <f t="array" aca="1" ref="F115" ca="1">IF( OR( AND($A115&gt;=INDIRECT("'Panasonic ERJ Code Table'!$K" &amp; F$1),$A115&lt;=INDIRECT("'Panasonic ERJ Code Table'!$L" &amp; F$1)), AND($A115&gt;=INDIRECT("'Panasonic ERJ Code Table'!$M" &amp; F$1),$A115&lt;=INDIRECT("'Panasonic ERJ Code Table'!$N" &amp; F$1)) ),F$2&amp;_xlfn.XLOOKUP($A115,E96_raw,E96_code),"N/A")</f>
        <v>N/A</v>
      </c>
      <c r="I115" s="5" t="e" cm="1">
        <f t="array" aca="1" ref="I115" ca="1">IF( OR( AND($A115&gt;=INDIRECT("'Panasonic ERJ Code Table'!$K" &amp; I$1),$A115&lt;=INDIRECT("'Panasonic ERJ Code Table'!$L" &amp; I$1)), AND($A115&gt;=INDIRECT("'Panasonic ERJ Code Table'!$M" &amp; I$1),$A115&lt;=INDIRECT("'Panasonic ERJ Code Table'!$N" &amp; I$1)) ),I$2&amp;_xlfn.XLOOKUP($A115,E96_raw,E96_code),"N/A")</f>
        <v>#NAME?</v>
      </c>
      <c r="L115" s="5" t="str" cm="1">
        <f t="array" aca="1" ref="L115" ca="1">IF( OR( AND($A115&gt;=INDIRECT("'Panasonic ERJ Code Table'!$K" &amp; L$1),$A115&lt;=INDIRECT("'Panasonic ERJ Code Table'!$L" &amp; L$1)), AND($A115&gt;=INDIRECT("'Panasonic ERJ Code Table'!$M" &amp; L$1),$A115&lt;=INDIRECT("'Panasonic ERJ Code Table'!$N" &amp; L$1)) ),L$2&amp;_xlfn.XLOOKUP($A115,E96_raw,E96_code),"N/A")</f>
        <v>N/A</v>
      </c>
      <c r="O115" s="5" t="e" cm="1">
        <f t="array" aca="1" ref="O115" ca="1">IF( OR( AND($A115&gt;=INDIRECT("'Panasonic ERJ Code Table'!$K" &amp; O$1),$A115&lt;=INDIRECT("'Panasonic ERJ Code Table'!$L" &amp; O$1)), AND($A115&gt;=INDIRECT("'Panasonic ERJ Code Table'!$M" &amp; O$1),$A115&lt;=INDIRECT("'Panasonic ERJ Code Table'!$N" &amp; O$1)) ),O$2&amp;_xlfn.XLOOKUP($A115,E96_raw,E96_code),"N/A")</f>
        <v>#NAME?</v>
      </c>
      <c r="R115" s="5" t="str" cm="1">
        <f t="array" aca="1" ref="R115" ca="1">IF( OR( AND($A115&gt;=INDIRECT("'Panasonic ERJ Code Table'!$K" &amp; R$1),$A115&lt;=INDIRECT("'Panasonic ERJ Code Table'!$L" &amp; R$1)), AND($A115&gt;=INDIRECT("'Panasonic ERJ Code Table'!$M" &amp; R$1),$A115&lt;=INDIRECT("'Panasonic ERJ Code Table'!$N" &amp; R$1)) ),R$2&amp;_xlfn.XLOOKUP($A115,E96_raw,E96_code),"N/A")</f>
        <v>N/A</v>
      </c>
      <c r="U115" s="5" t="str" cm="1">
        <f t="array" aca="1" ref="U115" ca="1">IF( OR( AND($A115&gt;=INDIRECT("'Panasonic ERJ Code Table'!$J" &amp; U$1),$A115&lt;=INDIRECT("'Panasonic ERJ Code Table'!$K" &amp; U$1)), AND($A115&gt;=INDIRECT("'Panasonic ERJ Code Table'!$L" &amp; U$1),$A115&lt;=INDIRECT("'Panasonic ERJ Code Table'!$M" &amp; U$1)) ),U$2&amp;_xlfn.XLOOKUP($A115,E96_raw,E96_code),"N/A")</f>
        <v>N/A</v>
      </c>
    </row>
    <row r="116" spans="1:21" x14ac:dyDescent="0.3">
      <c r="A116" s="16">
        <v>15</v>
      </c>
      <c r="B116" s="16"/>
      <c r="C116" s="5" t="str" cm="1">
        <f t="array" aca="1" ref="C116" ca="1">IF( OR( AND($A116&gt;=INDIRECT("'Panasonic ERJ Code Table'!$K" &amp; C$1),$A116&lt;=INDIRECT("'Panasonic ERJ Code Table'!$L" &amp; C$1)), AND($A116&gt;=INDIRECT("'Panasonic ERJ Code Table'!$M" &amp; C$1),$A116&lt;=INDIRECT("'Panasonic ERJ Code Table'!$N" &amp; C$1)) ),C$2&amp;_xlfn.XLOOKUP($A116,E96_raw,E96_code),"N/A")</f>
        <v>N/A</v>
      </c>
      <c r="F116" s="5" t="str" cm="1">
        <f t="array" aca="1" ref="F116" ca="1">IF( OR( AND($A116&gt;=INDIRECT("'Panasonic ERJ Code Table'!$K" &amp; F$1),$A116&lt;=INDIRECT("'Panasonic ERJ Code Table'!$L" &amp; F$1)), AND($A116&gt;=INDIRECT("'Panasonic ERJ Code Table'!$M" &amp; F$1),$A116&lt;=INDIRECT("'Panasonic ERJ Code Table'!$N" &amp; F$1)) ),F$2&amp;_xlfn.XLOOKUP($A116,E96_raw,E96_code),"N/A")</f>
        <v>N/A</v>
      </c>
      <c r="I116" s="5" t="e" cm="1">
        <f t="array" aca="1" ref="I116" ca="1">IF( OR( AND($A116&gt;=INDIRECT("'Panasonic ERJ Code Table'!$K" &amp; I$1),$A116&lt;=INDIRECT("'Panasonic ERJ Code Table'!$L" &amp; I$1)), AND($A116&gt;=INDIRECT("'Panasonic ERJ Code Table'!$M" &amp; I$1),$A116&lt;=INDIRECT("'Panasonic ERJ Code Table'!$N" &amp; I$1)) ),I$2&amp;_xlfn.XLOOKUP($A116,E96_raw,E96_code),"N/A")</f>
        <v>#NAME?</v>
      </c>
      <c r="L116" s="5" t="str" cm="1">
        <f t="array" aca="1" ref="L116" ca="1">IF( OR( AND($A116&gt;=INDIRECT("'Panasonic ERJ Code Table'!$K" &amp; L$1),$A116&lt;=INDIRECT("'Panasonic ERJ Code Table'!$L" &amp; L$1)), AND($A116&gt;=INDIRECT("'Panasonic ERJ Code Table'!$M" &amp; L$1),$A116&lt;=INDIRECT("'Panasonic ERJ Code Table'!$N" &amp; L$1)) ),L$2&amp;_xlfn.XLOOKUP($A116,E96_raw,E96_code),"N/A")</f>
        <v>N/A</v>
      </c>
      <c r="O116" s="5" t="e" cm="1">
        <f t="array" aca="1" ref="O116" ca="1">IF( OR( AND($A116&gt;=INDIRECT("'Panasonic ERJ Code Table'!$K" &amp; O$1),$A116&lt;=INDIRECT("'Panasonic ERJ Code Table'!$L" &amp; O$1)), AND($A116&gt;=INDIRECT("'Panasonic ERJ Code Table'!$M" &amp; O$1),$A116&lt;=INDIRECT("'Panasonic ERJ Code Table'!$N" &amp; O$1)) ),O$2&amp;_xlfn.XLOOKUP($A116,E96_raw,E96_code),"N/A")</f>
        <v>#NAME?</v>
      </c>
      <c r="R116" s="5" t="str" cm="1">
        <f t="array" aca="1" ref="R116" ca="1">IF( OR( AND($A116&gt;=INDIRECT("'Panasonic ERJ Code Table'!$K" &amp; R$1),$A116&lt;=INDIRECT("'Panasonic ERJ Code Table'!$L" &amp; R$1)), AND($A116&gt;=INDIRECT("'Panasonic ERJ Code Table'!$M" &amp; R$1),$A116&lt;=INDIRECT("'Panasonic ERJ Code Table'!$N" &amp; R$1)) ),R$2&amp;_xlfn.XLOOKUP($A116,E96_raw,E96_code),"N/A")</f>
        <v>N/A</v>
      </c>
      <c r="U116" s="5" t="str" cm="1">
        <f t="array" aca="1" ref="U116" ca="1">IF( OR( AND($A116&gt;=INDIRECT("'Panasonic ERJ Code Table'!$J" &amp; U$1),$A116&lt;=INDIRECT("'Panasonic ERJ Code Table'!$K" &amp; U$1)), AND($A116&gt;=INDIRECT("'Panasonic ERJ Code Table'!$L" &amp; U$1),$A116&lt;=INDIRECT("'Panasonic ERJ Code Table'!$M" &amp; U$1)) ),U$2&amp;_xlfn.XLOOKUP($A116,E96_raw,E96_code),"N/A")</f>
        <v>N/A</v>
      </c>
    </row>
    <row r="117" spans="1:21" x14ac:dyDescent="0.3">
      <c r="A117" s="16">
        <v>15.4</v>
      </c>
      <c r="B117" s="16"/>
      <c r="C117" s="5" t="str" cm="1">
        <f t="array" aca="1" ref="C117" ca="1">IF( OR( AND($A117&gt;=INDIRECT("'Panasonic ERJ Code Table'!$K" &amp; C$1),$A117&lt;=INDIRECT("'Panasonic ERJ Code Table'!$L" &amp; C$1)), AND($A117&gt;=INDIRECT("'Panasonic ERJ Code Table'!$M" &amp; C$1),$A117&lt;=INDIRECT("'Panasonic ERJ Code Table'!$N" &amp; C$1)) ),C$2&amp;_xlfn.XLOOKUP($A117,E96_raw,E96_code),"N/A")</f>
        <v>N/A</v>
      </c>
      <c r="F117" s="5" t="str" cm="1">
        <f t="array" aca="1" ref="F117" ca="1">IF( OR( AND($A117&gt;=INDIRECT("'Panasonic ERJ Code Table'!$K" &amp; F$1),$A117&lt;=INDIRECT("'Panasonic ERJ Code Table'!$L" &amp; F$1)), AND($A117&gt;=INDIRECT("'Panasonic ERJ Code Table'!$M" &amp; F$1),$A117&lt;=INDIRECT("'Panasonic ERJ Code Table'!$N" &amp; F$1)) ),F$2&amp;_xlfn.XLOOKUP($A117,E96_raw,E96_code),"N/A")</f>
        <v>N/A</v>
      </c>
      <c r="I117" s="5" t="e" cm="1">
        <f t="array" aca="1" ref="I117" ca="1">IF( OR( AND($A117&gt;=INDIRECT("'Panasonic ERJ Code Table'!$K" &amp; I$1),$A117&lt;=INDIRECT("'Panasonic ERJ Code Table'!$L" &amp; I$1)), AND($A117&gt;=INDIRECT("'Panasonic ERJ Code Table'!$M" &amp; I$1),$A117&lt;=INDIRECT("'Panasonic ERJ Code Table'!$N" &amp; I$1)) ),I$2&amp;_xlfn.XLOOKUP($A117,E96_raw,E96_code),"N/A")</f>
        <v>#NAME?</v>
      </c>
      <c r="L117" s="5" t="str" cm="1">
        <f t="array" aca="1" ref="L117" ca="1">IF( OR( AND($A117&gt;=INDIRECT("'Panasonic ERJ Code Table'!$K" &amp; L$1),$A117&lt;=INDIRECT("'Panasonic ERJ Code Table'!$L" &amp; L$1)), AND($A117&gt;=INDIRECT("'Panasonic ERJ Code Table'!$M" &amp; L$1),$A117&lt;=INDIRECT("'Panasonic ERJ Code Table'!$N" &amp; L$1)) ),L$2&amp;_xlfn.XLOOKUP($A117,E96_raw,E96_code),"N/A")</f>
        <v>N/A</v>
      </c>
      <c r="O117" s="5" t="e" cm="1">
        <f t="array" aca="1" ref="O117" ca="1">IF( OR( AND($A117&gt;=INDIRECT("'Panasonic ERJ Code Table'!$K" &amp; O$1),$A117&lt;=INDIRECT("'Panasonic ERJ Code Table'!$L" &amp; O$1)), AND($A117&gt;=INDIRECT("'Panasonic ERJ Code Table'!$M" &amp; O$1),$A117&lt;=INDIRECT("'Panasonic ERJ Code Table'!$N" &amp; O$1)) ),O$2&amp;_xlfn.XLOOKUP($A117,E96_raw,E96_code),"N/A")</f>
        <v>#NAME?</v>
      </c>
      <c r="R117" s="5" t="str" cm="1">
        <f t="array" aca="1" ref="R117" ca="1">IF( OR( AND($A117&gt;=INDIRECT("'Panasonic ERJ Code Table'!$K" &amp; R$1),$A117&lt;=INDIRECT("'Panasonic ERJ Code Table'!$L" &amp; R$1)), AND($A117&gt;=INDIRECT("'Panasonic ERJ Code Table'!$M" &amp; R$1),$A117&lt;=INDIRECT("'Panasonic ERJ Code Table'!$N" &amp; R$1)) ),R$2&amp;_xlfn.XLOOKUP($A117,E96_raw,E96_code),"N/A")</f>
        <v>N/A</v>
      </c>
      <c r="U117" s="5" t="str" cm="1">
        <f t="array" aca="1" ref="U117" ca="1">IF( OR( AND($A117&gt;=INDIRECT("'Panasonic ERJ Code Table'!$J" &amp; U$1),$A117&lt;=INDIRECT("'Panasonic ERJ Code Table'!$K" &amp; U$1)), AND($A117&gt;=INDIRECT("'Panasonic ERJ Code Table'!$L" &amp; U$1),$A117&lt;=INDIRECT("'Panasonic ERJ Code Table'!$M" &amp; U$1)) ),U$2&amp;_xlfn.XLOOKUP($A117,E96_raw,E96_code),"N/A")</f>
        <v>N/A</v>
      </c>
    </row>
    <row r="118" spans="1:21" x14ac:dyDescent="0.3">
      <c r="A118" s="16">
        <v>15.8</v>
      </c>
      <c r="B118" s="16"/>
      <c r="C118" s="5" t="str" cm="1">
        <f t="array" aca="1" ref="C118" ca="1">IF( OR( AND($A118&gt;=INDIRECT("'Panasonic ERJ Code Table'!$K" &amp; C$1),$A118&lt;=INDIRECT("'Panasonic ERJ Code Table'!$L" &amp; C$1)), AND($A118&gt;=INDIRECT("'Panasonic ERJ Code Table'!$M" &amp; C$1),$A118&lt;=INDIRECT("'Panasonic ERJ Code Table'!$N" &amp; C$1)) ),C$2&amp;_xlfn.XLOOKUP($A118,E96_raw,E96_code),"N/A")</f>
        <v>N/A</v>
      </c>
      <c r="F118" s="5" t="str" cm="1">
        <f t="array" aca="1" ref="F118" ca="1">IF( OR( AND($A118&gt;=INDIRECT("'Panasonic ERJ Code Table'!$K" &amp; F$1),$A118&lt;=INDIRECT("'Panasonic ERJ Code Table'!$L" &amp; F$1)), AND($A118&gt;=INDIRECT("'Panasonic ERJ Code Table'!$M" &amp; F$1),$A118&lt;=INDIRECT("'Panasonic ERJ Code Table'!$N" &amp; F$1)) ),F$2&amp;_xlfn.XLOOKUP($A118,E96_raw,E96_code),"N/A")</f>
        <v>N/A</v>
      </c>
      <c r="I118" s="5" t="e" cm="1">
        <f t="array" aca="1" ref="I118" ca="1">IF( OR( AND($A118&gt;=INDIRECT("'Panasonic ERJ Code Table'!$K" &amp; I$1),$A118&lt;=INDIRECT("'Panasonic ERJ Code Table'!$L" &amp; I$1)), AND($A118&gt;=INDIRECT("'Panasonic ERJ Code Table'!$M" &amp; I$1),$A118&lt;=INDIRECT("'Panasonic ERJ Code Table'!$N" &amp; I$1)) ),I$2&amp;_xlfn.XLOOKUP($A118,E96_raw,E96_code),"N/A")</f>
        <v>#NAME?</v>
      </c>
      <c r="L118" s="5" t="str" cm="1">
        <f t="array" aca="1" ref="L118" ca="1">IF( OR( AND($A118&gt;=INDIRECT("'Panasonic ERJ Code Table'!$K" &amp; L$1),$A118&lt;=INDIRECT("'Panasonic ERJ Code Table'!$L" &amp; L$1)), AND($A118&gt;=INDIRECT("'Panasonic ERJ Code Table'!$M" &amp; L$1),$A118&lt;=INDIRECT("'Panasonic ERJ Code Table'!$N" &amp; L$1)) ),L$2&amp;_xlfn.XLOOKUP($A118,E96_raw,E96_code),"N/A")</f>
        <v>N/A</v>
      </c>
      <c r="O118" s="5" t="e" cm="1">
        <f t="array" aca="1" ref="O118" ca="1">IF( OR( AND($A118&gt;=INDIRECT("'Panasonic ERJ Code Table'!$K" &amp; O$1),$A118&lt;=INDIRECT("'Panasonic ERJ Code Table'!$L" &amp; O$1)), AND($A118&gt;=INDIRECT("'Panasonic ERJ Code Table'!$M" &amp; O$1),$A118&lt;=INDIRECT("'Panasonic ERJ Code Table'!$N" &amp; O$1)) ),O$2&amp;_xlfn.XLOOKUP($A118,E96_raw,E96_code),"N/A")</f>
        <v>#NAME?</v>
      </c>
      <c r="R118" s="5" t="str" cm="1">
        <f t="array" aca="1" ref="R118" ca="1">IF( OR( AND($A118&gt;=INDIRECT("'Panasonic ERJ Code Table'!$K" &amp; R$1),$A118&lt;=INDIRECT("'Panasonic ERJ Code Table'!$L" &amp; R$1)), AND($A118&gt;=INDIRECT("'Panasonic ERJ Code Table'!$M" &amp; R$1),$A118&lt;=INDIRECT("'Panasonic ERJ Code Table'!$N" &amp; R$1)) ),R$2&amp;_xlfn.XLOOKUP($A118,E96_raw,E96_code),"N/A")</f>
        <v>N/A</v>
      </c>
      <c r="U118" s="5" t="str" cm="1">
        <f t="array" aca="1" ref="U118" ca="1">IF( OR( AND($A118&gt;=INDIRECT("'Panasonic ERJ Code Table'!$J" &amp; U$1),$A118&lt;=INDIRECT("'Panasonic ERJ Code Table'!$K" &amp; U$1)), AND($A118&gt;=INDIRECT("'Panasonic ERJ Code Table'!$L" &amp; U$1),$A118&lt;=INDIRECT("'Panasonic ERJ Code Table'!$M" &amp; U$1)) ),U$2&amp;_xlfn.XLOOKUP($A118,E96_raw,E96_code),"N/A")</f>
        <v>N/A</v>
      </c>
    </row>
    <row r="119" spans="1:21" x14ac:dyDescent="0.3">
      <c r="A119" s="16">
        <v>16.2</v>
      </c>
      <c r="B119" s="16"/>
      <c r="C119" s="5" t="str" cm="1">
        <f t="array" aca="1" ref="C119" ca="1">IF( OR( AND($A119&gt;=INDIRECT("'Panasonic ERJ Code Table'!$K" &amp; C$1),$A119&lt;=INDIRECT("'Panasonic ERJ Code Table'!$L" &amp; C$1)), AND($A119&gt;=INDIRECT("'Panasonic ERJ Code Table'!$M" &amp; C$1),$A119&lt;=INDIRECT("'Panasonic ERJ Code Table'!$N" &amp; C$1)) ),C$2&amp;_xlfn.XLOOKUP($A119,E96_raw,E96_code),"N/A")</f>
        <v>N/A</v>
      </c>
      <c r="F119" s="5" t="str" cm="1">
        <f t="array" aca="1" ref="F119" ca="1">IF( OR( AND($A119&gt;=INDIRECT("'Panasonic ERJ Code Table'!$K" &amp; F$1),$A119&lt;=INDIRECT("'Panasonic ERJ Code Table'!$L" &amp; F$1)), AND($A119&gt;=INDIRECT("'Panasonic ERJ Code Table'!$M" &amp; F$1),$A119&lt;=INDIRECT("'Panasonic ERJ Code Table'!$N" &amp; F$1)) ),F$2&amp;_xlfn.XLOOKUP($A119,E96_raw,E96_code),"N/A")</f>
        <v>N/A</v>
      </c>
      <c r="I119" s="5" t="e" cm="1">
        <f t="array" aca="1" ref="I119" ca="1">IF( OR( AND($A119&gt;=INDIRECT("'Panasonic ERJ Code Table'!$K" &amp; I$1),$A119&lt;=INDIRECT("'Panasonic ERJ Code Table'!$L" &amp; I$1)), AND($A119&gt;=INDIRECT("'Panasonic ERJ Code Table'!$M" &amp; I$1),$A119&lt;=INDIRECT("'Panasonic ERJ Code Table'!$N" &amp; I$1)) ),I$2&amp;_xlfn.XLOOKUP($A119,E96_raw,E96_code),"N/A")</f>
        <v>#NAME?</v>
      </c>
      <c r="L119" s="5" t="str" cm="1">
        <f t="array" aca="1" ref="L119" ca="1">IF( OR( AND($A119&gt;=INDIRECT("'Panasonic ERJ Code Table'!$K" &amp; L$1),$A119&lt;=INDIRECT("'Panasonic ERJ Code Table'!$L" &amp; L$1)), AND($A119&gt;=INDIRECT("'Panasonic ERJ Code Table'!$M" &amp; L$1),$A119&lt;=INDIRECT("'Panasonic ERJ Code Table'!$N" &amp; L$1)) ),L$2&amp;_xlfn.XLOOKUP($A119,E96_raw,E96_code),"N/A")</f>
        <v>N/A</v>
      </c>
      <c r="O119" s="5" t="e" cm="1">
        <f t="array" aca="1" ref="O119" ca="1">IF( OR( AND($A119&gt;=INDIRECT("'Panasonic ERJ Code Table'!$K" &amp; O$1),$A119&lt;=INDIRECT("'Panasonic ERJ Code Table'!$L" &amp; O$1)), AND($A119&gt;=INDIRECT("'Panasonic ERJ Code Table'!$M" &amp; O$1),$A119&lt;=INDIRECT("'Panasonic ERJ Code Table'!$N" &amp; O$1)) ),O$2&amp;_xlfn.XLOOKUP($A119,E96_raw,E96_code),"N/A")</f>
        <v>#NAME?</v>
      </c>
      <c r="R119" s="5" t="str" cm="1">
        <f t="array" aca="1" ref="R119" ca="1">IF( OR( AND($A119&gt;=INDIRECT("'Panasonic ERJ Code Table'!$K" &amp; R$1),$A119&lt;=INDIRECT("'Panasonic ERJ Code Table'!$L" &amp; R$1)), AND($A119&gt;=INDIRECT("'Panasonic ERJ Code Table'!$M" &amp; R$1),$A119&lt;=INDIRECT("'Panasonic ERJ Code Table'!$N" &amp; R$1)) ),R$2&amp;_xlfn.XLOOKUP($A119,E96_raw,E96_code),"N/A")</f>
        <v>N/A</v>
      </c>
      <c r="U119" s="5" t="str" cm="1">
        <f t="array" aca="1" ref="U119" ca="1">IF( OR( AND($A119&gt;=INDIRECT("'Panasonic ERJ Code Table'!$J" &amp; U$1),$A119&lt;=INDIRECT("'Panasonic ERJ Code Table'!$K" &amp; U$1)), AND($A119&gt;=INDIRECT("'Panasonic ERJ Code Table'!$L" &amp; U$1),$A119&lt;=INDIRECT("'Panasonic ERJ Code Table'!$M" &amp; U$1)) ),U$2&amp;_xlfn.XLOOKUP($A119,E96_raw,E96_code),"N/A")</f>
        <v>N/A</v>
      </c>
    </row>
    <row r="120" spans="1:21" x14ac:dyDescent="0.3">
      <c r="A120" s="16">
        <v>16.5</v>
      </c>
      <c r="B120" s="16"/>
      <c r="C120" s="5" t="str" cm="1">
        <f t="array" aca="1" ref="C120" ca="1">IF( OR( AND($A120&gt;=INDIRECT("'Panasonic ERJ Code Table'!$K" &amp; C$1),$A120&lt;=INDIRECT("'Panasonic ERJ Code Table'!$L" &amp; C$1)), AND($A120&gt;=INDIRECT("'Panasonic ERJ Code Table'!$M" &amp; C$1),$A120&lt;=INDIRECT("'Panasonic ERJ Code Table'!$N" &amp; C$1)) ),C$2&amp;_xlfn.XLOOKUP($A120,E96_raw,E96_code),"N/A")</f>
        <v>N/A</v>
      </c>
      <c r="F120" s="5" t="str" cm="1">
        <f t="array" aca="1" ref="F120" ca="1">IF( OR( AND($A120&gt;=INDIRECT("'Panasonic ERJ Code Table'!$K" &amp; F$1),$A120&lt;=INDIRECT("'Panasonic ERJ Code Table'!$L" &amp; F$1)), AND($A120&gt;=INDIRECT("'Panasonic ERJ Code Table'!$M" &amp; F$1),$A120&lt;=INDIRECT("'Panasonic ERJ Code Table'!$N" &amp; F$1)) ),F$2&amp;_xlfn.XLOOKUP($A120,E96_raw,E96_code),"N/A")</f>
        <v>N/A</v>
      </c>
      <c r="I120" s="5" t="e" cm="1">
        <f t="array" aca="1" ref="I120" ca="1">IF( OR( AND($A120&gt;=INDIRECT("'Panasonic ERJ Code Table'!$K" &amp; I$1),$A120&lt;=INDIRECT("'Panasonic ERJ Code Table'!$L" &amp; I$1)), AND($A120&gt;=INDIRECT("'Panasonic ERJ Code Table'!$M" &amp; I$1),$A120&lt;=INDIRECT("'Panasonic ERJ Code Table'!$N" &amp; I$1)) ),I$2&amp;_xlfn.XLOOKUP($A120,E96_raw,E96_code),"N/A")</f>
        <v>#NAME?</v>
      </c>
      <c r="L120" s="5" t="str" cm="1">
        <f t="array" aca="1" ref="L120" ca="1">IF( OR( AND($A120&gt;=INDIRECT("'Panasonic ERJ Code Table'!$K" &amp; L$1),$A120&lt;=INDIRECT("'Panasonic ERJ Code Table'!$L" &amp; L$1)), AND($A120&gt;=INDIRECT("'Panasonic ERJ Code Table'!$M" &amp; L$1),$A120&lt;=INDIRECT("'Panasonic ERJ Code Table'!$N" &amp; L$1)) ),L$2&amp;_xlfn.XLOOKUP($A120,E96_raw,E96_code),"N/A")</f>
        <v>N/A</v>
      </c>
      <c r="O120" s="5" t="e" cm="1">
        <f t="array" aca="1" ref="O120" ca="1">IF( OR( AND($A120&gt;=INDIRECT("'Panasonic ERJ Code Table'!$K" &amp; O$1),$A120&lt;=INDIRECT("'Panasonic ERJ Code Table'!$L" &amp; O$1)), AND($A120&gt;=INDIRECT("'Panasonic ERJ Code Table'!$M" &amp; O$1),$A120&lt;=INDIRECT("'Panasonic ERJ Code Table'!$N" &amp; O$1)) ),O$2&amp;_xlfn.XLOOKUP($A120,E96_raw,E96_code),"N/A")</f>
        <v>#NAME?</v>
      </c>
      <c r="R120" s="5" t="str" cm="1">
        <f t="array" aca="1" ref="R120" ca="1">IF( OR( AND($A120&gt;=INDIRECT("'Panasonic ERJ Code Table'!$K" &amp; R$1),$A120&lt;=INDIRECT("'Panasonic ERJ Code Table'!$L" &amp; R$1)), AND($A120&gt;=INDIRECT("'Panasonic ERJ Code Table'!$M" &amp; R$1),$A120&lt;=INDIRECT("'Panasonic ERJ Code Table'!$N" &amp; R$1)) ),R$2&amp;_xlfn.XLOOKUP($A120,E96_raw,E96_code),"N/A")</f>
        <v>N/A</v>
      </c>
      <c r="U120" s="5" t="str" cm="1">
        <f t="array" aca="1" ref="U120" ca="1">IF( OR( AND($A120&gt;=INDIRECT("'Panasonic ERJ Code Table'!$J" &amp; U$1),$A120&lt;=INDIRECT("'Panasonic ERJ Code Table'!$K" &amp; U$1)), AND($A120&gt;=INDIRECT("'Panasonic ERJ Code Table'!$L" &amp; U$1),$A120&lt;=INDIRECT("'Panasonic ERJ Code Table'!$M" &amp; U$1)) ),U$2&amp;_xlfn.XLOOKUP($A120,E96_raw,E96_code),"N/A")</f>
        <v>N/A</v>
      </c>
    </row>
    <row r="121" spans="1:21" x14ac:dyDescent="0.3">
      <c r="A121" s="16">
        <v>16.899999999999999</v>
      </c>
      <c r="B121" s="16"/>
      <c r="C121" s="5" t="str" cm="1">
        <f t="array" aca="1" ref="C121" ca="1">IF( OR( AND($A121&gt;=INDIRECT("'Panasonic ERJ Code Table'!$K" &amp; C$1),$A121&lt;=INDIRECT("'Panasonic ERJ Code Table'!$L" &amp; C$1)), AND($A121&gt;=INDIRECT("'Panasonic ERJ Code Table'!$M" &amp; C$1),$A121&lt;=INDIRECT("'Panasonic ERJ Code Table'!$N" &amp; C$1)) ),C$2&amp;_xlfn.XLOOKUP($A121,E96_raw,E96_code),"N/A")</f>
        <v>N/A</v>
      </c>
      <c r="F121" s="5" t="str" cm="1">
        <f t="array" aca="1" ref="F121" ca="1">IF( OR( AND($A121&gt;=INDIRECT("'Panasonic ERJ Code Table'!$K" &amp; F$1),$A121&lt;=INDIRECT("'Panasonic ERJ Code Table'!$L" &amp; F$1)), AND($A121&gt;=INDIRECT("'Panasonic ERJ Code Table'!$M" &amp; F$1),$A121&lt;=INDIRECT("'Panasonic ERJ Code Table'!$N" &amp; F$1)) ),F$2&amp;_xlfn.XLOOKUP($A121,E96_raw,E96_code),"N/A")</f>
        <v>N/A</v>
      </c>
      <c r="I121" s="5" t="e" cm="1">
        <f t="array" aca="1" ref="I121" ca="1">IF( OR( AND($A121&gt;=INDIRECT("'Panasonic ERJ Code Table'!$K" &amp; I$1),$A121&lt;=INDIRECT("'Panasonic ERJ Code Table'!$L" &amp; I$1)), AND($A121&gt;=INDIRECT("'Panasonic ERJ Code Table'!$M" &amp; I$1),$A121&lt;=INDIRECT("'Panasonic ERJ Code Table'!$N" &amp; I$1)) ),I$2&amp;_xlfn.XLOOKUP($A121,E96_raw,E96_code),"N/A")</f>
        <v>#NAME?</v>
      </c>
      <c r="L121" s="5" t="str" cm="1">
        <f t="array" aca="1" ref="L121" ca="1">IF( OR( AND($A121&gt;=INDIRECT("'Panasonic ERJ Code Table'!$K" &amp; L$1),$A121&lt;=INDIRECT("'Panasonic ERJ Code Table'!$L" &amp; L$1)), AND($A121&gt;=INDIRECT("'Panasonic ERJ Code Table'!$M" &amp; L$1),$A121&lt;=INDIRECT("'Panasonic ERJ Code Table'!$N" &amp; L$1)) ),L$2&amp;_xlfn.XLOOKUP($A121,E96_raw,E96_code),"N/A")</f>
        <v>N/A</v>
      </c>
      <c r="O121" s="5" t="e" cm="1">
        <f t="array" aca="1" ref="O121" ca="1">IF( OR( AND($A121&gt;=INDIRECT("'Panasonic ERJ Code Table'!$K" &amp; O$1),$A121&lt;=INDIRECT("'Panasonic ERJ Code Table'!$L" &amp; O$1)), AND($A121&gt;=INDIRECT("'Panasonic ERJ Code Table'!$M" &amp; O$1),$A121&lt;=INDIRECT("'Panasonic ERJ Code Table'!$N" &amp; O$1)) ),O$2&amp;_xlfn.XLOOKUP($A121,E96_raw,E96_code),"N/A")</f>
        <v>#NAME?</v>
      </c>
      <c r="R121" s="5" t="str" cm="1">
        <f t="array" aca="1" ref="R121" ca="1">IF( OR( AND($A121&gt;=INDIRECT("'Panasonic ERJ Code Table'!$K" &amp; R$1),$A121&lt;=INDIRECT("'Panasonic ERJ Code Table'!$L" &amp; R$1)), AND($A121&gt;=INDIRECT("'Panasonic ERJ Code Table'!$M" &amp; R$1),$A121&lt;=INDIRECT("'Panasonic ERJ Code Table'!$N" &amp; R$1)) ),R$2&amp;_xlfn.XLOOKUP($A121,E96_raw,E96_code),"N/A")</f>
        <v>N/A</v>
      </c>
      <c r="U121" s="5" t="str" cm="1">
        <f t="array" aca="1" ref="U121" ca="1">IF( OR( AND($A121&gt;=INDIRECT("'Panasonic ERJ Code Table'!$J" &amp; U$1),$A121&lt;=INDIRECT("'Panasonic ERJ Code Table'!$K" &amp; U$1)), AND($A121&gt;=INDIRECT("'Panasonic ERJ Code Table'!$L" &amp; U$1),$A121&lt;=INDIRECT("'Panasonic ERJ Code Table'!$M" &amp; U$1)) ),U$2&amp;_xlfn.XLOOKUP($A121,E96_raw,E96_code),"N/A")</f>
        <v>N/A</v>
      </c>
    </row>
    <row r="122" spans="1:21" x14ac:dyDescent="0.3">
      <c r="A122" s="16">
        <v>17.399999999999999</v>
      </c>
      <c r="B122" s="16"/>
      <c r="C122" s="5" t="str" cm="1">
        <f t="array" aca="1" ref="C122" ca="1">IF( OR( AND($A122&gt;=INDIRECT("'Panasonic ERJ Code Table'!$K" &amp; C$1),$A122&lt;=INDIRECT("'Panasonic ERJ Code Table'!$L" &amp; C$1)), AND($A122&gt;=INDIRECT("'Panasonic ERJ Code Table'!$M" &amp; C$1),$A122&lt;=INDIRECT("'Panasonic ERJ Code Table'!$N" &amp; C$1)) ),C$2&amp;_xlfn.XLOOKUP($A122,E96_raw,E96_code),"N/A")</f>
        <v>N/A</v>
      </c>
      <c r="F122" s="5" t="str" cm="1">
        <f t="array" aca="1" ref="F122" ca="1">IF( OR( AND($A122&gt;=INDIRECT("'Panasonic ERJ Code Table'!$K" &amp; F$1),$A122&lt;=INDIRECT("'Panasonic ERJ Code Table'!$L" &amp; F$1)), AND($A122&gt;=INDIRECT("'Panasonic ERJ Code Table'!$M" &amp; F$1),$A122&lt;=INDIRECT("'Panasonic ERJ Code Table'!$N" &amp; F$1)) ),F$2&amp;_xlfn.XLOOKUP($A122,E96_raw,E96_code),"N/A")</f>
        <v>N/A</v>
      </c>
      <c r="I122" s="5" t="e" cm="1">
        <f t="array" aca="1" ref="I122" ca="1">IF( OR( AND($A122&gt;=INDIRECT("'Panasonic ERJ Code Table'!$K" &amp; I$1),$A122&lt;=INDIRECT("'Panasonic ERJ Code Table'!$L" &amp; I$1)), AND($A122&gt;=INDIRECT("'Panasonic ERJ Code Table'!$M" &amp; I$1),$A122&lt;=INDIRECT("'Panasonic ERJ Code Table'!$N" &amp; I$1)) ),I$2&amp;_xlfn.XLOOKUP($A122,E96_raw,E96_code),"N/A")</f>
        <v>#NAME?</v>
      </c>
      <c r="L122" s="5" t="str" cm="1">
        <f t="array" aca="1" ref="L122" ca="1">IF( OR( AND($A122&gt;=INDIRECT("'Panasonic ERJ Code Table'!$K" &amp; L$1),$A122&lt;=INDIRECT("'Panasonic ERJ Code Table'!$L" &amp; L$1)), AND($A122&gt;=INDIRECT("'Panasonic ERJ Code Table'!$M" &amp; L$1),$A122&lt;=INDIRECT("'Panasonic ERJ Code Table'!$N" &amp; L$1)) ),L$2&amp;_xlfn.XLOOKUP($A122,E96_raw,E96_code),"N/A")</f>
        <v>N/A</v>
      </c>
      <c r="O122" s="5" t="e" cm="1">
        <f t="array" aca="1" ref="O122" ca="1">IF( OR( AND($A122&gt;=INDIRECT("'Panasonic ERJ Code Table'!$K" &amp; O$1),$A122&lt;=INDIRECT("'Panasonic ERJ Code Table'!$L" &amp; O$1)), AND($A122&gt;=INDIRECT("'Panasonic ERJ Code Table'!$M" &amp; O$1),$A122&lt;=INDIRECT("'Panasonic ERJ Code Table'!$N" &amp; O$1)) ),O$2&amp;_xlfn.XLOOKUP($A122,E96_raw,E96_code),"N/A")</f>
        <v>#NAME?</v>
      </c>
      <c r="R122" s="5" t="str" cm="1">
        <f t="array" aca="1" ref="R122" ca="1">IF( OR( AND($A122&gt;=INDIRECT("'Panasonic ERJ Code Table'!$K" &amp; R$1),$A122&lt;=INDIRECT("'Panasonic ERJ Code Table'!$L" &amp; R$1)), AND($A122&gt;=INDIRECT("'Panasonic ERJ Code Table'!$M" &amp; R$1),$A122&lt;=INDIRECT("'Panasonic ERJ Code Table'!$N" &amp; R$1)) ),R$2&amp;_xlfn.XLOOKUP($A122,E96_raw,E96_code),"N/A")</f>
        <v>N/A</v>
      </c>
      <c r="U122" s="5" t="str" cm="1">
        <f t="array" aca="1" ref="U122" ca="1">IF( OR( AND($A122&gt;=INDIRECT("'Panasonic ERJ Code Table'!$J" &amp; U$1),$A122&lt;=INDIRECT("'Panasonic ERJ Code Table'!$K" &amp; U$1)), AND($A122&gt;=INDIRECT("'Panasonic ERJ Code Table'!$L" &amp; U$1),$A122&lt;=INDIRECT("'Panasonic ERJ Code Table'!$M" &amp; U$1)) ),U$2&amp;_xlfn.XLOOKUP($A122,E96_raw,E96_code),"N/A")</f>
        <v>N/A</v>
      </c>
    </row>
    <row r="123" spans="1:21" x14ac:dyDescent="0.3">
      <c r="A123" s="16">
        <v>17.8</v>
      </c>
      <c r="B123" s="16"/>
      <c r="C123" s="5" t="str" cm="1">
        <f t="array" aca="1" ref="C123" ca="1">IF( OR( AND($A123&gt;=INDIRECT("'Panasonic ERJ Code Table'!$K" &amp; C$1),$A123&lt;=INDIRECT("'Panasonic ERJ Code Table'!$L" &amp; C$1)), AND($A123&gt;=INDIRECT("'Panasonic ERJ Code Table'!$M" &amp; C$1),$A123&lt;=INDIRECT("'Panasonic ERJ Code Table'!$N" &amp; C$1)) ),C$2&amp;_xlfn.XLOOKUP($A123,E96_raw,E96_code),"N/A")</f>
        <v>N/A</v>
      </c>
      <c r="F123" s="5" t="str" cm="1">
        <f t="array" aca="1" ref="F123" ca="1">IF( OR( AND($A123&gt;=INDIRECT("'Panasonic ERJ Code Table'!$K" &amp; F$1),$A123&lt;=INDIRECT("'Panasonic ERJ Code Table'!$L" &amp; F$1)), AND($A123&gt;=INDIRECT("'Panasonic ERJ Code Table'!$M" &amp; F$1),$A123&lt;=INDIRECT("'Panasonic ERJ Code Table'!$N" &amp; F$1)) ),F$2&amp;_xlfn.XLOOKUP($A123,E96_raw,E96_code),"N/A")</f>
        <v>N/A</v>
      </c>
      <c r="I123" s="5" t="e" cm="1">
        <f t="array" aca="1" ref="I123" ca="1">IF( OR( AND($A123&gt;=INDIRECT("'Panasonic ERJ Code Table'!$K" &amp; I$1),$A123&lt;=INDIRECT("'Panasonic ERJ Code Table'!$L" &amp; I$1)), AND($A123&gt;=INDIRECT("'Panasonic ERJ Code Table'!$M" &amp; I$1),$A123&lt;=INDIRECT("'Panasonic ERJ Code Table'!$N" &amp; I$1)) ),I$2&amp;_xlfn.XLOOKUP($A123,E96_raw,E96_code),"N/A")</f>
        <v>#NAME?</v>
      </c>
      <c r="L123" s="5" t="str" cm="1">
        <f t="array" aca="1" ref="L123" ca="1">IF( OR( AND($A123&gt;=INDIRECT("'Panasonic ERJ Code Table'!$K" &amp; L$1),$A123&lt;=INDIRECT("'Panasonic ERJ Code Table'!$L" &amp; L$1)), AND($A123&gt;=INDIRECT("'Panasonic ERJ Code Table'!$M" &amp; L$1),$A123&lt;=INDIRECT("'Panasonic ERJ Code Table'!$N" &amp; L$1)) ),L$2&amp;_xlfn.XLOOKUP($A123,E96_raw,E96_code),"N/A")</f>
        <v>N/A</v>
      </c>
      <c r="O123" s="5" t="e" cm="1">
        <f t="array" aca="1" ref="O123" ca="1">IF( OR( AND($A123&gt;=INDIRECT("'Panasonic ERJ Code Table'!$K" &amp; O$1),$A123&lt;=INDIRECT("'Panasonic ERJ Code Table'!$L" &amp; O$1)), AND($A123&gt;=INDIRECT("'Panasonic ERJ Code Table'!$M" &amp; O$1),$A123&lt;=INDIRECT("'Panasonic ERJ Code Table'!$N" &amp; O$1)) ),O$2&amp;_xlfn.XLOOKUP($A123,E96_raw,E96_code),"N/A")</f>
        <v>#NAME?</v>
      </c>
      <c r="R123" s="5" t="str" cm="1">
        <f t="array" aca="1" ref="R123" ca="1">IF( OR( AND($A123&gt;=INDIRECT("'Panasonic ERJ Code Table'!$K" &amp; R$1),$A123&lt;=INDIRECT("'Panasonic ERJ Code Table'!$L" &amp; R$1)), AND($A123&gt;=INDIRECT("'Panasonic ERJ Code Table'!$M" &amp; R$1),$A123&lt;=INDIRECT("'Panasonic ERJ Code Table'!$N" &amp; R$1)) ),R$2&amp;_xlfn.XLOOKUP($A123,E96_raw,E96_code),"N/A")</f>
        <v>N/A</v>
      </c>
      <c r="U123" s="5" t="str" cm="1">
        <f t="array" aca="1" ref="U123" ca="1">IF( OR( AND($A123&gt;=INDIRECT("'Panasonic ERJ Code Table'!$J" &amp; U$1),$A123&lt;=INDIRECT("'Panasonic ERJ Code Table'!$K" &amp; U$1)), AND($A123&gt;=INDIRECT("'Panasonic ERJ Code Table'!$L" &amp; U$1),$A123&lt;=INDIRECT("'Panasonic ERJ Code Table'!$M" &amp; U$1)) ),U$2&amp;_xlfn.XLOOKUP($A123,E96_raw,E96_code),"N/A")</f>
        <v>N/A</v>
      </c>
    </row>
    <row r="124" spans="1:21" x14ac:dyDescent="0.3">
      <c r="A124" s="16">
        <v>18.2</v>
      </c>
      <c r="B124" s="16"/>
      <c r="C124" s="5" t="str" cm="1">
        <f t="array" aca="1" ref="C124" ca="1">IF( OR( AND($A124&gt;=INDIRECT("'Panasonic ERJ Code Table'!$K" &amp; C$1),$A124&lt;=INDIRECT("'Panasonic ERJ Code Table'!$L" &amp; C$1)), AND($A124&gt;=INDIRECT("'Panasonic ERJ Code Table'!$M" &amp; C$1),$A124&lt;=INDIRECT("'Panasonic ERJ Code Table'!$N" &amp; C$1)) ),C$2&amp;_xlfn.XLOOKUP($A124,E96_raw,E96_code),"N/A")</f>
        <v>N/A</v>
      </c>
      <c r="F124" s="5" t="str" cm="1">
        <f t="array" aca="1" ref="F124" ca="1">IF( OR( AND($A124&gt;=INDIRECT("'Panasonic ERJ Code Table'!$K" &amp; F$1),$A124&lt;=INDIRECT("'Panasonic ERJ Code Table'!$L" &amp; F$1)), AND($A124&gt;=INDIRECT("'Panasonic ERJ Code Table'!$M" &amp; F$1),$A124&lt;=INDIRECT("'Panasonic ERJ Code Table'!$N" &amp; F$1)) ),F$2&amp;_xlfn.XLOOKUP($A124,E96_raw,E96_code),"N/A")</f>
        <v>N/A</v>
      </c>
      <c r="I124" s="5" t="e" cm="1">
        <f t="array" aca="1" ref="I124" ca="1">IF( OR( AND($A124&gt;=INDIRECT("'Panasonic ERJ Code Table'!$K" &amp; I$1),$A124&lt;=INDIRECT("'Panasonic ERJ Code Table'!$L" &amp; I$1)), AND($A124&gt;=INDIRECT("'Panasonic ERJ Code Table'!$M" &amp; I$1),$A124&lt;=INDIRECT("'Panasonic ERJ Code Table'!$N" &amp; I$1)) ),I$2&amp;_xlfn.XLOOKUP($A124,E96_raw,E96_code),"N/A")</f>
        <v>#NAME?</v>
      </c>
      <c r="L124" s="5" t="str" cm="1">
        <f t="array" aca="1" ref="L124" ca="1">IF( OR( AND($A124&gt;=INDIRECT("'Panasonic ERJ Code Table'!$K" &amp; L$1),$A124&lt;=INDIRECT("'Panasonic ERJ Code Table'!$L" &amp; L$1)), AND($A124&gt;=INDIRECT("'Panasonic ERJ Code Table'!$M" &amp; L$1),$A124&lt;=INDIRECT("'Panasonic ERJ Code Table'!$N" &amp; L$1)) ),L$2&amp;_xlfn.XLOOKUP($A124,E96_raw,E96_code),"N/A")</f>
        <v>N/A</v>
      </c>
      <c r="O124" s="5" t="e" cm="1">
        <f t="array" aca="1" ref="O124" ca="1">IF( OR( AND($A124&gt;=INDIRECT("'Panasonic ERJ Code Table'!$K" &amp; O$1),$A124&lt;=INDIRECT("'Panasonic ERJ Code Table'!$L" &amp; O$1)), AND($A124&gt;=INDIRECT("'Panasonic ERJ Code Table'!$M" &amp; O$1),$A124&lt;=INDIRECT("'Panasonic ERJ Code Table'!$N" &amp; O$1)) ),O$2&amp;_xlfn.XLOOKUP($A124,E96_raw,E96_code),"N/A")</f>
        <v>#NAME?</v>
      </c>
      <c r="R124" s="5" t="str" cm="1">
        <f t="array" aca="1" ref="R124" ca="1">IF( OR( AND($A124&gt;=INDIRECT("'Panasonic ERJ Code Table'!$K" &amp; R$1),$A124&lt;=INDIRECT("'Panasonic ERJ Code Table'!$L" &amp; R$1)), AND($A124&gt;=INDIRECT("'Panasonic ERJ Code Table'!$M" &amp; R$1),$A124&lt;=INDIRECT("'Panasonic ERJ Code Table'!$N" &amp; R$1)) ),R$2&amp;_xlfn.XLOOKUP($A124,E96_raw,E96_code),"N/A")</f>
        <v>N/A</v>
      </c>
      <c r="U124" s="5" t="str" cm="1">
        <f t="array" aca="1" ref="U124" ca="1">IF( OR( AND($A124&gt;=INDIRECT("'Panasonic ERJ Code Table'!$J" &amp; U$1),$A124&lt;=INDIRECT("'Panasonic ERJ Code Table'!$K" &amp; U$1)), AND($A124&gt;=INDIRECT("'Panasonic ERJ Code Table'!$L" &amp; U$1),$A124&lt;=INDIRECT("'Panasonic ERJ Code Table'!$M" &amp; U$1)) ),U$2&amp;_xlfn.XLOOKUP($A124,E96_raw,E96_code),"N/A")</f>
        <v>N/A</v>
      </c>
    </row>
    <row r="125" spans="1:21" x14ac:dyDescent="0.3">
      <c r="A125" s="16">
        <v>18.7</v>
      </c>
      <c r="B125" s="16"/>
      <c r="C125" s="5" t="str" cm="1">
        <f t="array" aca="1" ref="C125" ca="1">IF( OR( AND($A125&gt;=INDIRECT("'Panasonic ERJ Code Table'!$K" &amp; C$1),$A125&lt;=INDIRECT("'Panasonic ERJ Code Table'!$L" &amp; C$1)), AND($A125&gt;=INDIRECT("'Panasonic ERJ Code Table'!$M" &amp; C$1),$A125&lt;=INDIRECT("'Panasonic ERJ Code Table'!$N" &amp; C$1)) ),C$2&amp;_xlfn.XLOOKUP($A125,E96_raw,E96_code),"N/A")</f>
        <v>N/A</v>
      </c>
      <c r="F125" s="5" t="str" cm="1">
        <f t="array" aca="1" ref="F125" ca="1">IF( OR( AND($A125&gt;=INDIRECT("'Panasonic ERJ Code Table'!$K" &amp; F$1),$A125&lt;=INDIRECT("'Panasonic ERJ Code Table'!$L" &amp; F$1)), AND($A125&gt;=INDIRECT("'Panasonic ERJ Code Table'!$M" &amp; F$1),$A125&lt;=INDIRECT("'Panasonic ERJ Code Table'!$N" &amp; F$1)) ),F$2&amp;_xlfn.XLOOKUP($A125,E96_raw,E96_code),"N/A")</f>
        <v>N/A</v>
      </c>
      <c r="I125" s="5" t="e" cm="1">
        <f t="array" aca="1" ref="I125" ca="1">IF( OR( AND($A125&gt;=INDIRECT("'Panasonic ERJ Code Table'!$K" &amp; I$1),$A125&lt;=INDIRECT("'Panasonic ERJ Code Table'!$L" &amp; I$1)), AND($A125&gt;=INDIRECT("'Panasonic ERJ Code Table'!$M" &amp; I$1),$A125&lt;=INDIRECT("'Panasonic ERJ Code Table'!$N" &amp; I$1)) ),I$2&amp;_xlfn.XLOOKUP($A125,E96_raw,E96_code),"N/A")</f>
        <v>#NAME?</v>
      </c>
      <c r="L125" s="5" t="str" cm="1">
        <f t="array" aca="1" ref="L125" ca="1">IF( OR( AND($A125&gt;=INDIRECT("'Panasonic ERJ Code Table'!$K" &amp; L$1),$A125&lt;=INDIRECT("'Panasonic ERJ Code Table'!$L" &amp; L$1)), AND($A125&gt;=INDIRECT("'Panasonic ERJ Code Table'!$M" &amp; L$1),$A125&lt;=INDIRECT("'Panasonic ERJ Code Table'!$N" &amp; L$1)) ),L$2&amp;_xlfn.XLOOKUP($A125,E96_raw,E96_code),"N/A")</f>
        <v>N/A</v>
      </c>
      <c r="O125" s="5" t="e" cm="1">
        <f t="array" aca="1" ref="O125" ca="1">IF( OR( AND($A125&gt;=INDIRECT("'Panasonic ERJ Code Table'!$K" &amp; O$1),$A125&lt;=INDIRECT("'Panasonic ERJ Code Table'!$L" &amp; O$1)), AND($A125&gt;=INDIRECT("'Panasonic ERJ Code Table'!$M" &amp; O$1),$A125&lt;=INDIRECT("'Panasonic ERJ Code Table'!$N" &amp; O$1)) ),O$2&amp;_xlfn.XLOOKUP($A125,E96_raw,E96_code),"N/A")</f>
        <v>#NAME?</v>
      </c>
      <c r="R125" s="5" t="str" cm="1">
        <f t="array" aca="1" ref="R125" ca="1">IF( OR( AND($A125&gt;=INDIRECT("'Panasonic ERJ Code Table'!$K" &amp; R$1),$A125&lt;=INDIRECT("'Panasonic ERJ Code Table'!$L" &amp; R$1)), AND($A125&gt;=INDIRECT("'Panasonic ERJ Code Table'!$M" &amp; R$1),$A125&lt;=INDIRECT("'Panasonic ERJ Code Table'!$N" &amp; R$1)) ),R$2&amp;_xlfn.XLOOKUP($A125,E96_raw,E96_code),"N/A")</f>
        <v>N/A</v>
      </c>
      <c r="U125" s="5" t="str" cm="1">
        <f t="array" aca="1" ref="U125" ca="1">IF( OR( AND($A125&gt;=INDIRECT("'Panasonic ERJ Code Table'!$J" &amp; U$1),$A125&lt;=INDIRECT("'Panasonic ERJ Code Table'!$K" &amp; U$1)), AND($A125&gt;=INDIRECT("'Panasonic ERJ Code Table'!$L" &amp; U$1),$A125&lt;=INDIRECT("'Panasonic ERJ Code Table'!$M" &amp; U$1)) ),U$2&amp;_xlfn.XLOOKUP($A125,E96_raw,E96_code),"N/A")</f>
        <v>N/A</v>
      </c>
    </row>
    <row r="126" spans="1:21" x14ac:dyDescent="0.3">
      <c r="A126" s="16">
        <v>19.100000000000001</v>
      </c>
      <c r="B126" s="16"/>
      <c r="C126" s="5" t="str" cm="1">
        <f t="array" aca="1" ref="C126" ca="1">IF( OR( AND($A126&gt;=INDIRECT("'Panasonic ERJ Code Table'!$K" &amp; C$1),$A126&lt;=INDIRECT("'Panasonic ERJ Code Table'!$L" &amp; C$1)), AND($A126&gt;=INDIRECT("'Panasonic ERJ Code Table'!$M" &amp; C$1),$A126&lt;=INDIRECT("'Panasonic ERJ Code Table'!$N" &amp; C$1)) ),C$2&amp;_xlfn.XLOOKUP($A126,E96_raw,E96_code),"N/A")</f>
        <v>N/A</v>
      </c>
      <c r="F126" s="5" t="str" cm="1">
        <f t="array" aca="1" ref="F126" ca="1">IF( OR( AND($A126&gt;=INDIRECT("'Panasonic ERJ Code Table'!$K" &amp; F$1),$A126&lt;=INDIRECT("'Panasonic ERJ Code Table'!$L" &amp; F$1)), AND($A126&gt;=INDIRECT("'Panasonic ERJ Code Table'!$M" &amp; F$1),$A126&lt;=INDIRECT("'Panasonic ERJ Code Table'!$N" &amp; F$1)) ),F$2&amp;_xlfn.XLOOKUP($A126,E96_raw,E96_code),"N/A")</f>
        <v>N/A</v>
      </c>
      <c r="I126" s="5" t="e" cm="1">
        <f t="array" aca="1" ref="I126" ca="1">IF( OR( AND($A126&gt;=INDIRECT("'Panasonic ERJ Code Table'!$K" &amp; I$1),$A126&lt;=INDIRECT("'Panasonic ERJ Code Table'!$L" &amp; I$1)), AND($A126&gt;=INDIRECT("'Panasonic ERJ Code Table'!$M" &amp; I$1),$A126&lt;=INDIRECT("'Panasonic ERJ Code Table'!$N" &amp; I$1)) ),I$2&amp;_xlfn.XLOOKUP($A126,E96_raw,E96_code),"N/A")</f>
        <v>#NAME?</v>
      </c>
      <c r="L126" s="5" t="str" cm="1">
        <f t="array" aca="1" ref="L126" ca="1">IF( OR( AND($A126&gt;=INDIRECT("'Panasonic ERJ Code Table'!$K" &amp; L$1),$A126&lt;=INDIRECT("'Panasonic ERJ Code Table'!$L" &amp; L$1)), AND($A126&gt;=INDIRECT("'Panasonic ERJ Code Table'!$M" &amp; L$1),$A126&lt;=INDIRECT("'Panasonic ERJ Code Table'!$N" &amp; L$1)) ),L$2&amp;_xlfn.XLOOKUP($A126,E96_raw,E96_code),"N/A")</f>
        <v>N/A</v>
      </c>
      <c r="O126" s="5" t="e" cm="1">
        <f t="array" aca="1" ref="O126" ca="1">IF( OR( AND($A126&gt;=INDIRECT("'Panasonic ERJ Code Table'!$K" &amp; O$1),$A126&lt;=INDIRECT("'Panasonic ERJ Code Table'!$L" &amp; O$1)), AND($A126&gt;=INDIRECT("'Panasonic ERJ Code Table'!$M" &amp; O$1),$A126&lt;=INDIRECT("'Panasonic ERJ Code Table'!$N" &amp; O$1)) ),O$2&amp;_xlfn.XLOOKUP($A126,E96_raw,E96_code),"N/A")</f>
        <v>#NAME?</v>
      </c>
      <c r="R126" s="5" t="str" cm="1">
        <f t="array" aca="1" ref="R126" ca="1">IF( OR( AND($A126&gt;=INDIRECT("'Panasonic ERJ Code Table'!$K" &amp; R$1),$A126&lt;=INDIRECT("'Panasonic ERJ Code Table'!$L" &amp; R$1)), AND($A126&gt;=INDIRECT("'Panasonic ERJ Code Table'!$M" &amp; R$1),$A126&lt;=INDIRECT("'Panasonic ERJ Code Table'!$N" &amp; R$1)) ),R$2&amp;_xlfn.XLOOKUP($A126,E96_raw,E96_code),"N/A")</f>
        <v>N/A</v>
      </c>
      <c r="U126" s="5" t="str" cm="1">
        <f t="array" aca="1" ref="U126" ca="1">IF( OR( AND($A126&gt;=INDIRECT("'Panasonic ERJ Code Table'!$J" &amp; U$1),$A126&lt;=INDIRECT("'Panasonic ERJ Code Table'!$K" &amp; U$1)), AND($A126&gt;=INDIRECT("'Panasonic ERJ Code Table'!$L" &amp; U$1),$A126&lt;=INDIRECT("'Panasonic ERJ Code Table'!$M" &amp; U$1)) ),U$2&amp;_xlfn.XLOOKUP($A126,E96_raw,E96_code),"N/A")</f>
        <v>N/A</v>
      </c>
    </row>
    <row r="127" spans="1:21" x14ac:dyDescent="0.3">
      <c r="A127" s="16">
        <v>19.600000000000001</v>
      </c>
      <c r="B127" s="16"/>
      <c r="C127" s="5" t="str" cm="1">
        <f t="array" aca="1" ref="C127" ca="1">IF( OR( AND($A127&gt;=INDIRECT("'Panasonic ERJ Code Table'!$K" &amp; C$1),$A127&lt;=INDIRECT("'Panasonic ERJ Code Table'!$L" &amp; C$1)), AND($A127&gt;=INDIRECT("'Panasonic ERJ Code Table'!$M" &amp; C$1),$A127&lt;=INDIRECT("'Panasonic ERJ Code Table'!$N" &amp; C$1)) ),C$2&amp;_xlfn.XLOOKUP($A127,E96_raw,E96_code),"N/A")</f>
        <v>N/A</v>
      </c>
      <c r="F127" s="5" t="str" cm="1">
        <f t="array" aca="1" ref="F127" ca="1">IF( OR( AND($A127&gt;=INDIRECT("'Panasonic ERJ Code Table'!$K" &amp; F$1),$A127&lt;=INDIRECT("'Panasonic ERJ Code Table'!$L" &amp; F$1)), AND($A127&gt;=INDIRECT("'Panasonic ERJ Code Table'!$M" &amp; F$1),$A127&lt;=INDIRECT("'Panasonic ERJ Code Table'!$N" &amp; F$1)) ),F$2&amp;_xlfn.XLOOKUP($A127,E96_raw,E96_code),"N/A")</f>
        <v>N/A</v>
      </c>
      <c r="I127" s="5" t="e" cm="1">
        <f t="array" aca="1" ref="I127" ca="1">IF( OR( AND($A127&gt;=INDIRECT("'Panasonic ERJ Code Table'!$K" &amp; I$1),$A127&lt;=INDIRECT("'Panasonic ERJ Code Table'!$L" &amp; I$1)), AND($A127&gt;=INDIRECT("'Panasonic ERJ Code Table'!$M" &amp; I$1),$A127&lt;=INDIRECT("'Panasonic ERJ Code Table'!$N" &amp; I$1)) ),I$2&amp;_xlfn.XLOOKUP($A127,E96_raw,E96_code),"N/A")</f>
        <v>#NAME?</v>
      </c>
      <c r="L127" s="5" t="str" cm="1">
        <f t="array" aca="1" ref="L127" ca="1">IF( OR( AND($A127&gt;=INDIRECT("'Panasonic ERJ Code Table'!$K" &amp; L$1),$A127&lt;=INDIRECT("'Panasonic ERJ Code Table'!$L" &amp; L$1)), AND($A127&gt;=INDIRECT("'Panasonic ERJ Code Table'!$M" &amp; L$1),$A127&lt;=INDIRECT("'Panasonic ERJ Code Table'!$N" &amp; L$1)) ),L$2&amp;_xlfn.XLOOKUP($A127,E96_raw,E96_code),"N/A")</f>
        <v>N/A</v>
      </c>
      <c r="O127" s="5" t="e" cm="1">
        <f t="array" aca="1" ref="O127" ca="1">IF( OR( AND($A127&gt;=INDIRECT("'Panasonic ERJ Code Table'!$K" &amp; O$1),$A127&lt;=INDIRECT("'Panasonic ERJ Code Table'!$L" &amp; O$1)), AND($A127&gt;=INDIRECT("'Panasonic ERJ Code Table'!$M" &amp; O$1),$A127&lt;=INDIRECT("'Panasonic ERJ Code Table'!$N" &amp; O$1)) ),O$2&amp;_xlfn.XLOOKUP($A127,E96_raw,E96_code),"N/A")</f>
        <v>#NAME?</v>
      </c>
      <c r="R127" s="5" t="str" cm="1">
        <f t="array" aca="1" ref="R127" ca="1">IF( OR( AND($A127&gt;=INDIRECT("'Panasonic ERJ Code Table'!$K" &amp; R$1),$A127&lt;=INDIRECT("'Panasonic ERJ Code Table'!$L" &amp; R$1)), AND($A127&gt;=INDIRECT("'Panasonic ERJ Code Table'!$M" &amp; R$1),$A127&lt;=INDIRECT("'Panasonic ERJ Code Table'!$N" &amp; R$1)) ),R$2&amp;_xlfn.XLOOKUP($A127,E96_raw,E96_code),"N/A")</f>
        <v>N/A</v>
      </c>
      <c r="U127" s="5" t="str" cm="1">
        <f t="array" aca="1" ref="U127" ca="1">IF( OR( AND($A127&gt;=INDIRECT("'Panasonic ERJ Code Table'!$J" &amp; U$1),$A127&lt;=INDIRECT("'Panasonic ERJ Code Table'!$K" &amp; U$1)), AND($A127&gt;=INDIRECT("'Panasonic ERJ Code Table'!$L" &amp; U$1),$A127&lt;=INDIRECT("'Panasonic ERJ Code Table'!$M" &amp; U$1)) ),U$2&amp;_xlfn.XLOOKUP($A127,E96_raw,E96_code),"N/A")</f>
        <v>N/A</v>
      </c>
    </row>
    <row r="128" spans="1:21" x14ac:dyDescent="0.3">
      <c r="A128" s="16">
        <v>20</v>
      </c>
      <c r="B128" s="16"/>
      <c r="C128" s="5" t="str" cm="1">
        <f t="array" aca="1" ref="C128" ca="1">IF( OR( AND($A128&gt;=INDIRECT("'Panasonic ERJ Code Table'!$K" &amp; C$1),$A128&lt;=INDIRECT("'Panasonic ERJ Code Table'!$L" &amp; C$1)), AND($A128&gt;=INDIRECT("'Panasonic ERJ Code Table'!$M" &amp; C$1),$A128&lt;=INDIRECT("'Panasonic ERJ Code Table'!$N" &amp; C$1)) ),C$2&amp;_xlfn.XLOOKUP($A128,E96_raw,E96_code),"N/A")</f>
        <v>N/A</v>
      </c>
      <c r="F128" s="5" t="str" cm="1">
        <f t="array" aca="1" ref="F128" ca="1">IF( OR( AND($A128&gt;=INDIRECT("'Panasonic ERJ Code Table'!$K" &amp; F$1),$A128&lt;=INDIRECT("'Panasonic ERJ Code Table'!$L" &amp; F$1)), AND($A128&gt;=INDIRECT("'Panasonic ERJ Code Table'!$M" &amp; F$1),$A128&lt;=INDIRECT("'Panasonic ERJ Code Table'!$N" &amp; F$1)) ),F$2&amp;_xlfn.XLOOKUP($A128,E96_raw,E96_code),"N/A")</f>
        <v>N/A</v>
      </c>
      <c r="I128" s="5" t="e" cm="1">
        <f t="array" aca="1" ref="I128" ca="1">IF( OR( AND($A128&gt;=INDIRECT("'Panasonic ERJ Code Table'!$K" &amp; I$1),$A128&lt;=INDIRECT("'Panasonic ERJ Code Table'!$L" &amp; I$1)), AND($A128&gt;=INDIRECT("'Panasonic ERJ Code Table'!$M" &amp; I$1),$A128&lt;=INDIRECT("'Panasonic ERJ Code Table'!$N" &amp; I$1)) ),I$2&amp;_xlfn.XLOOKUP($A128,E96_raw,E96_code),"N/A")</f>
        <v>#NAME?</v>
      </c>
      <c r="L128" s="5" t="str" cm="1">
        <f t="array" aca="1" ref="L128" ca="1">IF( OR( AND($A128&gt;=INDIRECT("'Panasonic ERJ Code Table'!$K" &amp; L$1),$A128&lt;=INDIRECT("'Panasonic ERJ Code Table'!$L" &amp; L$1)), AND($A128&gt;=INDIRECT("'Panasonic ERJ Code Table'!$M" &amp; L$1),$A128&lt;=INDIRECT("'Panasonic ERJ Code Table'!$N" &amp; L$1)) ),L$2&amp;_xlfn.XLOOKUP($A128,E96_raw,E96_code),"N/A")</f>
        <v>N/A</v>
      </c>
      <c r="O128" s="5" t="e" cm="1">
        <f t="array" aca="1" ref="O128" ca="1">IF( OR( AND($A128&gt;=INDIRECT("'Panasonic ERJ Code Table'!$K" &amp; O$1),$A128&lt;=INDIRECT("'Panasonic ERJ Code Table'!$L" &amp; O$1)), AND($A128&gt;=INDIRECT("'Panasonic ERJ Code Table'!$M" &amp; O$1),$A128&lt;=INDIRECT("'Panasonic ERJ Code Table'!$N" &amp; O$1)) ),O$2&amp;_xlfn.XLOOKUP($A128,E96_raw,E96_code),"N/A")</f>
        <v>#NAME?</v>
      </c>
      <c r="R128" s="5" t="str" cm="1">
        <f t="array" aca="1" ref="R128" ca="1">IF( OR( AND($A128&gt;=INDIRECT("'Panasonic ERJ Code Table'!$K" &amp; R$1),$A128&lt;=INDIRECT("'Panasonic ERJ Code Table'!$L" &amp; R$1)), AND($A128&gt;=INDIRECT("'Panasonic ERJ Code Table'!$M" &amp; R$1),$A128&lt;=INDIRECT("'Panasonic ERJ Code Table'!$N" &amp; R$1)) ),R$2&amp;_xlfn.XLOOKUP($A128,E96_raw,E96_code),"N/A")</f>
        <v>N/A</v>
      </c>
      <c r="U128" s="5" t="str" cm="1">
        <f t="array" aca="1" ref="U128" ca="1">IF( OR( AND($A128&gt;=INDIRECT("'Panasonic ERJ Code Table'!$J" &amp; U$1),$A128&lt;=INDIRECT("'Panasonic ERJ Code Table'!$K" &amp; U$1)), AND($A128&gt;=INDIRECT("'Panasonic ERJ Code Table'!$L" &amp; U$1),$A128&lt;=INDIRECT("'Panasonic ERJ Code Table'!$M" &amp; U$1)) ),U$2&amp;_xlfn.XLOOKUP($A128,E96_raw,E96_code),"N/A")</f>
        <v>N/A</v>
      </c>
    </row>
    <row r="129" spans="1:21" x14ac:dyDescent="0.3">
      <c r="A129" s="16">
        <v>20.499999999999996</v>
      </c>
      <c r="B129" s="16"/>
      <c r="C129" s="5" t="str" cm="1">
        <f t="array" aca="1" ref="C129" ca="1">IF( OR( AND($A129&gt;=INDIRECT("'Panasonic ERJ Code Table'!$K" &amp; C$1),$A129&lt;=INDIRECT("'Panasonic ERJ Code Table'!$L" &amp; C$1)), AND($A129&gt;=INDIRECT("'Panasonic ERJ Code Table'!$M" &amp; C$1),$A129&lt;=INDIRECT("'Panasonic ERJ Code Table'!$N" &amp; C$1)) ),C$2&amp;_xlfn.XLOOKUP($A129,E96_raw,E96_code),"N/A")</f>
        <v>N/A</v>
      </c>
      <c r="F129" s="5" t="str" cm="1">
        <f t="array" aca="1" ref="F129" ca="1">IF( OR( AND($A129&gt;=INDIRECT("'Panasonic ERJ Code Table'!$K" &amp; F$1),$A129&lt;=INDIRECT("'Panasonic ERJ Code Table'!$L" &amp; F$1)), AND($A129&gt;=INDIRECT("'Panasonic ERJ Code Table'!$M" &amp; F$1),$A129&lt;=INDIRECT("'Panasonic ERJ Code Table'!$N" &amp; F$1)) ),F$2&amp;_xlfn.XLOOKUP($A129,E96_raw,E96_code),"N/A")</f>
        <v>N/A</v>
      </c>
      <c r="I129" s="5" t="e" cm="1">
        <f t="array" aca="1" ref="I129" ca="1">IF( OR( AND($A129&gt;=INDIRECT("'Panasonic ERJ Code Table'!$K" &amp; I$1),$A129&lt;=INDIRECT("'Panasonic ERJ Code Table'!$L" &amp; I$1)), AND($A129&gt;=INDIRECT("'Panasonic ERJ Code Table'!$M" &amp; I$1),$A129&lt;=INDIRECT("'Panasonic ERJ Code Table'!$N" &amp; I$1)) ),I$2&amp;_xlfn.XLOOKUP($A129,E96_raw,E96_code),"N/A")</f>
        <v>#NAME?</v>
      </c>
      <c r="L129" s="5" t="str" cm="1">
        <f t="array" aca="1" ref="L129" ca="1">IF( OR( AND($A129&gt;=INDIRECT("'Panasonic ERJ Code Table'!$K" &amp; L$1),$A129&lt;=INDIRECT("'Panasonic ERJ Code Table'!$L" &amp; L$1)), AND($A129&gt;=INDIRECT("'Panasonic ERJ Code Table'!$M" &amp; L$1),$A129&lt;=INDIRECT("'Panasonic ERJ Code Table'!$N" &amp; L$1)) ),L$2&amp;_xlfn.XLOOKUP($A129,E96_raw,E96_code),"N/A")</f>
        <v>N/A</v>
      </c>
      <c r="O129" s="5" t="e" cm="1">
        <f t="array" aca="1" ref="O129" ca="1">IF( OR( AND($A129&gt;=INDIRECT("'Panasonic ERJ Code Table'!$K" &amp; O$1),$A129&lt;=INDIRECT("'Panasonic ERJ Code Table'!$L" &amp; O$1)), AND($A129&gt;=INDIRECT("'Panasonic ERJ Code Table'!$M" &amp; O$1),$A129&lt;=INDIRECT("'Panasonic ERJ Code Table'!$N" &amp; O$1)) ),O$2&amp;_xlfn.XLOOKUP($A129,E96_raw,E96_code),"N/A")</f>
        <v>#NAME?</v>
      </c>
      <c r="R129" s="5" t="str" cm="1">
        <f t="array" aca="1" ref="R129" ca="1">IF( OR( AND($A129&gt;=INDIRECT("'Panasonic ERJ Code Table'!$K" &amp; R$1),$A129&lt;=INDIRECT("'Panasonic ERJ Code Table'!$L" &amp; R$1)), AND($A129&gt;=INDIRECT("'Panasonic ERJ Code Table'!$M" &amp; R$1),$A129&lt;=INDIRECT("'Panasonic ERJ Code Table'!$N" &amp; R$1)) ),R$2&amp;_xlfn.XLOOKUP($A129,E96_raw,E96_code),"N/A")</f>
        <v>N/A</v>
      </c>
      <c r="U129" s="5" t="str" cm="1">
        <f t="array" aca="1" ref="U129" ca="1">IF( OR( AND($A129&gt;=INDIRECT("'Panasonic ERJ Code Table'!$J" &amp; U$1),$A129&lt;=INDIRECT("'Panasonic ERJ Code Table'!$K" &amp; U$1)), AND($A129&gt;=INDIRECT("'Panasonic ERJ Code Table'!$L" &amp; U$1),$A129&lt;=INDIRECT("'Panasonic ERJ Code Table'!$M" &amp; U$1)) ),U$2&amp;_xlfn.XLOOKUP($A129,E96_raw,E96_code),"N/A")</f>
        <v>N/A</v>
      </c>
    </row>
    <row r="130" spans="1:21" x14ac:dyDescent="0.3">
      <c r="A130" s="16">
        <v>21</v>
      </c>
      <c r="B130" s="16"/>
      <c r="C130" s="5" t="str" cm="1">
        <f t="array" aca="1" ref="C130" ca="1">IF( OR( AND($A130&gt;=INDIRECT("'Panasonic ERJ Code Table'!$K" &amp; C$1),$A130&lt;=INDIRECT("'Panasonic ERJ Code Table'!$L" &amp; C$1)), AND($A130&gt;=INDIRECT("'Panasonic ERJ Code Table'!$M" &amp; C$1),$A130&lt;=INDIRECT("'Panasonic ERJ Code Table'!$N" &amp; C$1)) ),C$2&amp;_xlfn.XLOOKUP($A130,E96_raw,E96_code),"N/A")</f>
        <v>N/A</v>
      </c>
      <c r="F130" s="5" t="str" cm="1">
        <f t="array" aca="1" ref="F130" ca="1">IF( OR( AND($A130&gt;=INDIRECT("'Panasonic ERJ Code Table'!$K" &amp; F$1),$A130&lt;=INDIRECT("'Panasonic ERJ Code Table'!$L" &amp; F$1)), AND($A130&gt;=INDIRECT("'Panasonic ERJ Code Table'!$M" &amp; F$1),$A130&lt;=INDIRECT("'Panasonic ERJ Code Table'!$N" &amp; F$1)) ),F$2&amp;_xlfn.XLOOKUP($A130,E96_raw,E96_code),"N/A")</f>
        <v>N/A</v>
      </c>
      <c r="I130" s="5" t="e" cm="1">
        <f t="array" aca="1" ref="I130" ca="1">IF( OR( AND($A130&gt;=INDIRECT("'Panasonic ERJ Code Table'!$K" &amp; I$1),$A130&lt;=INDIRECT("'Panasonic ERJ Code Table'!$L" &amp; I$1)), AND($A130&gt;=INDIRECT("'Panasonic ERJ Code Table'!$M" &amp; I$1),$A130&lt;=INDIRECT("'Panasonic ERJ Code Table'!$N" &amp; I$1)) ),I$2&amp;_xlfn.XLOOKUP($A130,E96_raw,E96_code),"N/A")</f>
        <v>#NAME?</v>
      </c>
      <c r="L130" s="5" t="str" cm="1">
        <f t="array" aca="1" ref="L130" ca="1">IF( OR( AND($A130&gt;=INDIRECT("'Panasonic ERJ Code Table'!$K" &amp; L$1),$A130&lt;=INDIRECT("'Panasonic ERJ Code Table'!$L" &amp; L$1)), AND($A130&gt;=INDIRECT("'Panasonic ERJ Code Table'!$M" &amp; L$1),$A130&lt;=INDIRECT("'Panasonic ERJ Code Table'!$N" &amp; L$1)) ),L$2&amp;_xlfn.XLOOKUP($A130,E96_raw,E96_code),"N/A")</f>
        <v>N/A</v>
      </c>
      <c r="O130" s="5" t="e" cm="1">
        <f t="array" aca="1" ref="O130" ca="1">IF( OR( AND($A130&gt;=INDIRECT("'Panasonic ERJ Code Table'!$K" &amp; O$1),$A130&lt;=INDIRECT("'Panasonic ERJ Code Table'!$L" &amp; O$1)), AND($A130&gt;=INDIRECT("'Panasonic ERJ Code Table'!$M" &amp; O$1),$A130&lt;=INDIRECT("'Panasonic ERJ Code Table'!$N" &amp; O$1)) ),O$2&amp;_xlfn.XLOOKUP($A130,E96_raw,E96_code),"N/A")</f>
        <v>#NAME?</v>
      </c>
      <c r="R130" s="5" t="str" cm="1">
        <f t="array" aca="1" ref="R130" ca="1">IF( OR( AND($A130&gt;=INDIRECT("'Panasonic ERJ Code Table'!$K" &amp; R$1),$A130&lt;=INDIRECT("'Panasonic ERJ Code Table'!$L" &amp; R$1)), AND($A130&gt;=INDIRECT("'Panasonic ERJ Code Table'!$M" &amp; R$1),$A130&lt;=INDIRECT("'Panasonic ERJ Code Table'!$N" &amp; R$1)) ),R$2&amp;_xlfn.XLOOKUP($A130,E96_raw,E96_code),"N/A")</f>
        <v>N/A</v>
      </c>
      <c r="U130" s="5" t="str" cm="1">
        <f t="array" aca="1" ref="U130" ca="1">IF( OR( AND($A130&gt;=INDIRECT("'Panasonic ERJ Code Table'!$J" &amp; U$1),$A130&lt;=INDIRECT("'Panasonic ERJ Code Table'!$K" &amp; U$1)), AND($A130&gt;=INDIRECT("'Panasonic ERJ Code Table'!$L" &amp; U$1),$A130&lt;=INDIRECT("'Panasonic ERJ Code Table'!$M" &amp; U$1)) ),U$2&amp;_xlfn.XLOOKUP($A130,E96_raw,E96_code),"N/A")</f>
        <v>N/A</v>
      </c>
    </row>
    <row r="131" spans="1:21" x14ac:dyDescent="0.3">
      <c r="A131" s="16">
        <v>21.5</v>
      </c>
      <c r="B131" s="16"/>
      <c r="C131" s="5" t="str" cm="1">
        <f t="array" aca="1" ref="C131" ca="1">IF( OR( AND($A131&gt;=INDIRECT("'Panasonic ERJ Code Table'!$K" &amp; C$1),$A131&lt;=INDIRECT("'Panasonic ERJ Code Table'!$L" &amp; C$1)), AND($A131&gt;=INDIRECT("'Panasonic ERJ Code Table'!$M" &amp; C$1),$A131&lt;=INDIRECT("'Panasonic ERJ Code Table'!$N" &amp; C$1)) ),C$2&amp;_xlfn.XLOOKUP($A131,E96_raw,E96_code),"N/A")</f>
        <v>N/A</v>
      </c>
      <c r="F131" s="5" t="str" cm="1">
        <f t="array" aca="1" ref="F131" ca="1">IF( OR( AND($A131&gt;=INDIRECT("'Panasonic ERJ Code Table'!$K" &amp; F$1),$A131&lt;=INDIRECT("'Panasonic ERJ Code Table'!$L" &amp; F$1)), AND($A131&gt;=INDIRECT("'Panasonic ERJ Code Table'!$M" &amp; F$1),$A131&lt;=INDIRECT("'Panasonic ERJ Code Table'!$N" &amp; F$1)) ),F$2&amp;_xlfn.XLOOKUP($A131,E96_raw,E96_code),"N/A")</f>
        <v>N/A</v>
      </c>
      <c r="I131" s="5" t="e" cm="1">
        <f t="array" aca="1" ref="I131" ca="1">IF( OR( AND($A131&gt;=INDIRECT("'Panasonic ERJ Code Table'!$K" &amp; I$1),$A131&lt;=INDIRECT("'Panasonic ERJ Code Table'!$L" &amp; I$1)), AND($A131&gt;=INDIRECT("'Panasonic ERJ Code Table'!$M" &amp; I$1),$A131&lt;=INDIRECT("'Panasonic ERJ Code Table'!$N" &amp; I$1)) ),I$2&amp;_xlfn.XLOOKUP($A131,E96_raw,E96_code),"N/A")</f>
        <v>#NAME?</v>
      </c>
      <c r="L131" s="5" t="str" cm="1">
        <f t="array" aca="1" ref="L131" ca="1">IF( OR( AND($A131&gt;=INDIRECT("'Panasonic ERJ Code Table'!$K" &amp; L$1),$A131&lt;=INDIRECT("'Panasonic ERJ Code Table'!$L" &amp; L$1)), AND($A131&gt;=INDIRECT("'Panasonic ERJ Code Table'!$M" &amp; L$1),$A131&lt;=INDIRECT("'Panasonic ERJ Code Table'!$N" &amp; L$1)) ),L$2&amp;_xlfn.XLOOKUP($A131,E96_raw,E96_code),"N/A")</f>
        <v>N/A</v>
      </c>
      <c r="O131" s="5" t="e" cm="1">
        <f t="array" aca="1" ref="O131" ca="1">IF( OR( AND($A131&gt;=INDIRECT("'Panasonic ERJ Code Table'!$K" &amp; O$1),$A131&lt;=INDIRECT("'Panasonic ERJ Code Table'!$L" &amp; O$1)), AND($A131&gt;=INDIRECT("'Panasonic ERJ Code Table'!$M" &amp; O$1),$A131&lt;=INDIRECT("'Panasonic ERJ Code Table'!$N" &amp; O$1)) ),O$2&amp;_xlfn.XLOOKUP($A131,E96_raw,E96_code),"N/A")</f>
        <v>#NAME?</v>
      </c>
      <c r="R131" s="5" t="str" cm="1">
        <f t="array" aca="1" ref="R131" ca="1">IF( OR( AND($A131&gt;=INDIRECT("'Panasonic ERJ Code Table'!$K" &amp; R$1),$A131&lt;=INDIRECT("'Panasonic ERJ Code Table'!$L" &amp; R$1)), AND($A131&gt;=INDIRECT("'Panasonic ERJ Code Table'!$M" &amp; R$1),$A131&lt;=INDIRECT("'Panasonic ERJ Code Table'!$N" &amp; R$1)) ),R$2&amp;_xlfn.XLOOKUP($A131,E96_raw,E96_code),"N/A")</f>
        <v>N/A</v>
      </c>
      <c r="U131" s="5" t="str" cm="1">
        <f t="array" aca="1" ref="U131" ca="1">IF( OR( AND($A131&gt;=INDIRECT("'Panasonic ERJ Code Table'!$J" &amp; U$1),$A131&lt;=INDIRECT("'Panasonic ERJ Code Table'!$K" &amp; U$1)), AND($A131&gt;=INDIRECT("'Panasonic ERJ Code Table'!$L" &amp; U$1),$A131&lt;=INDIRECT("'Panasonic ERJ Code Table'!$M" &amp; U$1)) ),U$2&amp;_xlfn.XLOOKUP($A131,E96_raw,E96_code),"N/A")</f>
        <v>N/A</v>
      </c>
    </row>
    <row r="132" spans="1:21" x14ac:dyDescent="0.3">
      <c r="A132" s="16">
        <v>22.1</v>
      </c>
      <c r="B132" s="16"/>
      <c r="C132" s="5" t="str" cm="1">
        <f t="array" aca="1" ref="C132" ca="1">IF( OR( AND($A132&gt;=INDIRECT("'Panasonic ERJ Code Table'!$K" &amp; C$1),$A132&lt;=INDIRECT("'Panasonic ERJ Code Table'!$L" &amp; C$1)), AND($A132&gt;=INDIRECT("'Panasonic ERJ Code Table'!$M" &amp; C$1),$A132&lt;=INDIRECT("'Panasonic ERJ Code Table'!$N" &amp; C$1)) ),C$2&amp;_xlfn.XLOOKUP($A132,E96_raw,E96_code),"N/A")</f>
        <v>N/A</v>
      </c>
      <c r="F132" s="5" t="str" cm="1">
        <f t="array" aca="1" ref="F132" ca="1">IF( OR( AND($A132&gt;=INDIRECT("'Panasonic ERJ Code Table'!$K" &amp; F$1),$A132&lt;=INDIRECT("'Panasonic ERJ Code Table'!$L" &amp; F$1)), AND($A132&gt;=INDIRECT("'Panasonic ERJ Code Table'!$M" &amp; F$1),$A132&lt;=INDIRECT("'Panasonic ERJ Code Table'!$N" &amp; F$1)) ),F$2&amp;_xlfn.XLOOKUP($A132,E96_raw,E96_code),"N/A")</f>
        <v>N/A</v>
      </c>
      <c r="I132" s="5" t="e" cm="1">
        <f t="array" aca="1" ref="I132" ca="1">IF( OR( AND($A132&gt;=INDIRECT("'Panasonic ERJ Code Table'!$K" &amp; I$1),$A132&lt;=INDIRECT("'Panasonic ERJ Code Table'!$L" &amp; I$1)), AND($A132&gt;=INDIRECT("'Panasonic ERJ Code Table'!$M" &amp; I$1),$A132&lt;=INDIRECT("'Panasonic ERJ Code Table'!$N" &amp; I$1)) ),I$2&amp;_xlfn.XLOOKUP($A132,E96_raw,E96_code),"N/A")</f>
        <v>#NAME?</v>
      </c>
      <c r="L132" s="5" t="str" cm="1">
        <f t="array" aca="1" ref="L132" ca="1">IF( OR( AND($A132&gt;=INDIRECT("'Panasonic ERJ Code Table'!$K" &amp; L$1),$A132&lt;=INDIRECT("'Panasonic ERJ Code Table'!$L" &amp; L$1)), AND($A132&gt;=INDIRECT("'Panasonic ERJ Code Table'!$M" &amp; L$1),$A132&lt;=INDIRECT("'Panasonic ERJ Code Table'!$N" &amp; L$1)) ),L$2&amp;_xlfn.XLOOKUP($A132,E96_raw,E96_code),"N/A")</f>
        <v>N/A</v>
      </c>
      <c r="O132" s="5" t="e" cm="1">
        <f t="array" aca="1" ref="O132" ca="1">IF( OR( AND($A132&gt;=INDIRECT("'Panasonic ERJ Code Table'!$K" &amp; O$1),$A132&lt;=INDIRECT("'Panasonic ERJ Code Table'!$L" &amp; O$1)), AND($A132&gt;=INDIRECT("'Panasonic ERJ Code Table'!$M" &amp; O$1),$A132&lt;=INDIRECT("'Panasonic ERJ Code Table'!$N" &amp; O$1)) ),O$2&amp;_xlfn.XLOOKUP($A132,E96_raw,E96_code),"N/A")</f>
        <v>#NAME?</v>
      </c>
      <c r="R132" s="5" t="str" cm="1">
        <f t="array" aca="1" ref="R132" ca="1">IF( OR( AND($A132&gt;=INDIRECT("'Panasonic ERJ Code Table'!$K" &amp; R$1),$A132&lt;=INDIRECT("'Panasonic ERJ Code Table'!$L" &amp; R$1)), AND($A132&gt;=INDIRECT("'Panasonic ERJ Code Table'!$M" &amp; R$1),$A132&lt;=INDIRECT("'Panasonic ERJ Code Table'!$N" &amp; R$1)) ),R$2&amp;_xlfn.XLOOKUP($A132,E96_raw,E96_code),"N/A")</f>
        <v>N/A</v>
      </c>
      <c r="U132" s="5" t="str" cm="1">
        <f t="array" aca="1" ref="U132" ca="1">IF( OR( AND($A132&gt;=INDIRECT("'Panasonic ERJ Code Table'!$J" &amp; U$1),$A132&lt;=INDIRECT("'Panasonic ERJ Code Table'!$K" &amp; U$1)), AND($A132&gt;=INDIRECT("'Panasonic ERJ Code Table'!$L" &amp; U$1),$A132&lt;=INDIRECT("'Panasonic ERJ Code Table'!$M" &amp; U$1)) ),U$2&amp;_xlfn.XLOOKUP($A132,E96_raw,E96_code),"N/A")</f>
        <v>N/A</v>
      </c>
    </row>
    <row r="133" spans="1:21" x14ac:dyDescent="0.3">
      <c r="A133" s="16">
        <v>22.599999999999998</v>
      </c>
      <c r="B133" s="16"/>
      <c r="C133" s="5" t="str" cm="1">
        <f t="array" aca="1" ref="C133" ca="1">IF( OR( AND($A133&gt;=INDIRECT("'Panasonic ERJ Code Table'!$K" &amp; C$1),$A133&lt;=INDIRECT("'Panasonic ERJ Code Table'!$L" &amp; C$1)), AND($A133&gt;=INDIRECT("'Panasonic ERJ Code Table'!$M" &amp; C$1),$A133&lt;=INDIRECT("'Panasonic ERJ Code Table'!$N" &amp; C$1)) ),C$2&amp;_xlfn.XLOOKUP($A133,E96_raw,E96_code),"N/A")</f>
        <v>N/A</v>
      </c>
      <c r="F133" s="5" t="str" cm="1">
        <f t="array" aca="1" ref="F133" ca="1">IF( OR( AND($A133&gt;=INDIRECT("'Panasonic ERJ Code Table'!$K" &amp; F$1),$A133&lt;=INDIRECT("'Panasonic ERJ Code Table'!$L" &amp; F$1)), AND($A133&gt;=INDIRECT("'Panasonic ERJ Code Table'!$M" &amp; F$1),$A133&lt;=INDIRECT("'Panasonic ERJ Code Table'!$N" &amp; F$1)) ),F$2&amp;_xlfn.XLOOKUP($A133,E96_raw,E96_code),"N/A")</f>
        <v>N/A</v>
      </c>
      <c r="I133" s="5" t="e" cm="1">
        <f t="array" aca="1" ref="I133" ca="1">IF( OR( AND($A133&gt;=INDIRECT("'Panasonic ERJ Code Table'!$K" &amp; I$1),$A133&lt;=INDIRECT("'Panasonic ERJ Code Table'!$L" &amp; I$1)), AND($A133&gt;=INDIRECT("'Panasonic ERJ Code Table'!$M" &amp; I$1),$A133&lt;=INDIRECT("'Panasonic ERJ Code Table'!$N" &amp; I$1)) ),I$2&amp;_xlfn.XLOOKUP($A133,E96_raw,E96_code),"N/A")</f>
        <v>#NAME?</v>
      </c>
      <c r="L133" s="5" t="str" cm="1">
        <f t="array" aca="1" ref="L133" ca="1">IF( OR( AND($A133&gt;=INDIRECT("'Panasonic ERJ Code Table'!$K" &amp; L$1),$A133&lt;=INDIRECT("'Panasonic ERJ Code Table'!$L" &amp; L$1)), AND($A133&gt;=INDIRECT("'Panasonic ERJ Code Table'!$M" &amp; L$1),$A133&lt;=INDIRECT("'Panasonic ERJ Code Table'!$N" &amp; L$1)) ),L$2&amp;_xlfn.XLOOKUP($A133,E96_raw,E96_code),"N/A")</f>
        <v>N/A</v>
      </c>
      <c r="O133" s="5" t="e" cm="1">
        <f t="array" aca="1" ref="O133" ca="1">IF( OR( AND($A133&gt;=INDIRECT("'Panasonic ERJ Code Table'!$K" &amp; O$1),$A133&lt;=INDIRECT("'Panasonic ERJ Code Table'!$L" &amp; O$1)), AND($A133&gt;=INDIRECT("'Panasonic ERJ Code Table'!$M" &amp; O$1),$A133&lt;=INDIRECT("'Panasonic ERJ Code Table'!$N" &amp; O$1)) ),O$2&amp;_xlfn.XLOOKUP($A133,E96_raw,E96_code),"N/A")</f>
        <v>#NAME?</v>
      </c>
      <c r="R133" s="5" t="str" cm="1">
        <f t="array" aca="1" ref="R133" ca="1">IF( OR( AND($A133&gt;=INDIRECT("'Panasonic ERJ Code Table'!$K" &amp; R$1),$A133&lt;=INDIRECT("'Panasonic ERJ Code Table'!$L" &amp; R$1)), AND($A133&gt;=INDIRECT("'Panasonic ERJ Code Table'!$M" &amp; R$1),$A133&lt;=INDIRECT("'Panasonic ERJ Code Table'!$N" &amp; R$1)) ),R$2&amp;_xlfn.XLOOKUP($A133,E96_raw,E96_code),"N/A")</f>
        <v>N/A</v>
      </c>
      <c r="U133" s="5" t="str" cm="1">
        <f t="array" aca="1" ref="U133" ca="1">IF( OR( AND($A133&gt;=INDIRECT("'Panasonic ERJ Code Table'!$J" &amp; U$1),$A133&lt;=INDIRECT("'Panasonic ERJ Code Table'!$K" &amp; U$1)), AND($A133&gt;=INDIRECT("'Panasonic ERJ Code Table'!$L" &amp; U$1),$A133&lt;=INDIRECT("'Panasonic ERJ Code Table'!$M" &amp; U$1)) ),U$2&amp;_xlfn.XLOOKUP($A133,E96_raw,E96_code),"N/A")</f>
        <v>N/A</v>
      </c>
    </row>
    <row r="134" spans="1:21" x14ac:dyDescent="0.3">
      <c r="A134" s="16">
        <v>23.199999999999996</v>
      </c>
      <c r="B134" s="16"/>
      <c r="C134" s="5" t="str" cm="1">
        <f t="array" aca="1" ref="C134" ca="1">IF( OR( AND($A134&gt;=INDIRECT("'Panasonic ERJ Code Table'!$K" &amp; C$1),$A134&lt;=INDIRECT("'Panasonic ERJ Code Table'!$L" &amp; C$1)), AND($A134&gt;=INDIRECT("'Panasonic ERJ Code Table'!$M" &amp; C$1),$A134&lt;=INDIRECT("'Panasonic ERJ Code Table'!$N" &amp; C$1)) ),C$2&amp;_xlfn.XLOOKUP($A134,E96_raw,E96_code),"N/A")</f>
        <v>N/A</v>
      </c>
      <c r="F134" s="5" t="str" cm="1">
        <f t="array" aca="1" ref="F134" ca="1">IF( OR( AND($A134&gt;=INDIRECT("'Panasonic ERJ Code Table'!$K" &amp; F$1),$A134&lt;=INDIRECT("'Panasonic ERJ Code Table'!$L" &amp; F$1)), AND($A134&gt;=INDIRECT("'Panasonic ERJ Code Table'!$M" &amp; F$1),$A134&lt;=INDIRECT("'Panasonic ERJ Code Table'!$N" &amp; F$1)) ),F$2&amp;_xlfn.XLOOKUP($A134,E96_raw,E96_code),"N/A")</f>
        <v>N/A</v>
      </c>
      <c r="I134" s="5" t="e" cm="1">
        <f t="array" aca="1" ref="I134" ca="1">IF( OR( AND($A134&gt;=INDIRECT("'Panasonic ERJ Code Table'!$K" &amp; I$1),$A134&lt;=INDIRECT("'Panasonic ERJ Code Table'!$L" &amp; I$1)), AND($A134&gt;=INDIRECT("'Panasonic ERJ Code Table'!$M" &amp; I$1),$A134&lt;=INDIRECT("'Panasonic ERJ Code Table'!$N" &amp; I$1)) ),I$2&amp;_xlfn.XLOOKUP($A134,E96_raw,E96_code),"N/A")</f>
        <v>#NAME?</v>
      </c>
      <c r="L134" s="5" t="str" cm="1">
        <f t="array" aca="1" ref="L134" ca="1">IF( OR( AND($A134&gt;=INDIRECT("'Panasonic ERJ Code Table'!$K" &amp; L$1),$A134&lt;=INDIRECT("'Panasonic ERJ Code Table'!$L" &amp; L$1)), AND($A134&gt;=INDIRECT("'Panasonic ERJ Code Table'!$M" &amp; L$1),$A134&lt;=INDIRECT("'Panasonic ERJ Code Table'!$N" &amp; L$1)) ),L$2&amp;_xlfn.XLOOKUP($A134,E96_raw,E96_code),"N/A")</f>
        <v>N/A</v>
      </c>
      <c r="O134" s="5" t="e" cm="1">
        <f t="array" aca="1" ref="O134" ca="1">IF( OR( AND($A134&gt;=INDIRECT("'Panasonic ERJ Code Table'!$K" &amp; O$1),$A134&lt;=INDIRECT("'Panasonic ERJ Code Table'!$L" &amp; O$1)), AND($A134&gt;=INDIRECT("'Panasonic ERJ Code Table'!$M" &amp; O$1),$A134&lt;=INDIRECT("'Panasonic ERJ Code Table'!$N" &amp; O$1)) ),O$2&amp;_xlfn.XLOOKUP($A134,E96_raw,E96_code),"N/A")</f>
        <v>#NAME?</v>
      </c>
      <c r="R134" s="5" t="str" cm="1">
        <f t="array" aca="1" ref="R134" ca="1">IF( OR( AND($A134&gt;=INDIRECT("'Panasonic ERJ Code Table'!$K" &amp; R$1),$A134&lt;=INDIRECT("'Panasonic ERJ Code Table'!$L" &amp; R$1)), AND($A134&gt;=INDIRECT("'Panasonic ERJ Code Table'!$M" &amp; R$1),$A134&lt;=INDIRECT("'Panasonic ERJ Code Table'!$N" &amp; R$1)) ),R$2&amp;_xlfn.XLOOKUP($A134,E96_raw,E96_code),"N/A")</f>
        <v>N/A</v>
      </c>
      <c r="U134" s="5" t="str" cm="1">
        <f t="array" aca="1" ref="U134" ca="1">IF( OR( AND($A134&gt;=INDIRECT("'Panasonic ERJ Code Table'!$J" &amp; U$1),$A134&lt;=INDIRECT("'Panasonic ERJ Code Table'!$K" &amp; U$1)), AND($A134&gt;=INDIRECT("'Panasonic ERJ Code Table'!$L" &amp; U$1),$A134&lt;=INDIRECT("'Panasonic ERJ Code Table'!$M" &amp; U$1)) ),U$2&amp;_xlfn.XLOOKUP($A134,E96_raw,E96_code),"N/A")</f>
        <v>N/A</v>
      </c>
    </row>
    <row r="135" spans="1:21" x14ac:dyDescent="0.3">
      <c r="A135" s="16">
        <v>23.7</v>
      </c>
      <c r="B135" s="16"/>
      <c r="C135" s="5" t="str" cm="1">
        <f t="array" aca="1" ref="C135" ca="1">IF( OR( AND($A135&gt;=INDIRECT("'Panasonic ERJ Code Table'!$K" &amp; C$1),$A135&lt;=INDIRECT("'Panasonic ERJ Code Table'!$L" &amp; C$1)), AND($A135&gt;=INDIRECT("'Panasonic ERJ Code Table'!$M" &amp; C$1),$A135&lt;=INDIRECT("'Panasonic ERJ Code Table'!$N" &amp; C$1)) ),C$2&amp;_xlfn.XLOOKUP($A135,E96_raw,E96_code),"N/A")</f>
        <v>N/A</v>
      </c>
      <c r="F135" s="5" t="str" cm="1">
        <f t="array" aca="1" ref="F135" ca="1">IF( OR( AND($A135&gt;=INDIRECT("'Panasonic ERJ Code Table'!$K" &amp; F$1),$A135&lt;=INDIRECT("'Panasonic ERJ Code Table'!$L" &amp; F$1)), AND($A135&gt;=INDIRECT("'Panasonic ERJ Code Table'!$M" &amp; F$1),$A135&lt;=INDIRECT("'Panasonic ERJ Code Table'!$N" &amp; F$1)) ),F$2&amp;_xlfn.XLOOKUP($A135,E96_raw,E96_code),"N/A")</f>
        <v>N/A</v>
      </c>
      <c r="I135" s="5" t="e" cm="1">
        <f t="array" aca="1" ref="I135" ca="1">IF( OR( AND($A135&gt;=INDIRECT("'Panasonic ERJ Code Table'!$K" &amp; I$1),$A135&lt;=INDIRECT("'Panasonic ERJ Code Table'!$L" &amp; I$1)), AND($A135&gt;=INDIRECT("'Panasonic ERJ Code Table'!$M" &amp; I$1),$A135&lt;=INDIRECT("'Panasonic ERJ Code Table'!$N" &amp; I$1)) ),I$2&amp;_xlfn.XLOOKUP($A135,E96_raw,E96_code),"N/A")</f>
        <v>#NAME?</v>
      </c>
      <c r="L135" s="5" t="str" cm="1">
        <f t="array" aca="1" ref="L135" ca="1">IF( OR( AND($A135&gt;=INDIRECT("'Panasonic ERJ Code Table'!$K" &amp; L$1),$A135&lt;=INDIRECT("'Panasonic ERJ Code Table'!$L" &amp; L$1)), AND($A135&gt;=INDIRECT("'Panasonic ERJ Code Table'!$M" &amp; L$1),$A135&lt;=INDIRECT("'Panasonic ERJ Code Table'!$N" &amp; L$1)) ),L$2&amp;_xlfn.XLOOKUP($A135,E96_raw,E96_code),"N/A")</f>
        <v>N/A</v>
      </c>
      <c r="O135" s="5" t="e" cm="1">
        <f t="array" aca="1" ref="O135" ca="1">IF( OR( AND($A135&gt;=INDIRECT("'Panasonic ERJ Code Table'!$K" &amp; O$1),$A135&lt;=INDIRECT("'Panasonic ERJ Code Table'!$L" &amp; O$1)), AND($A135&gt;=INDIRECT("'Panasonic ERJ Code Table'!$M" &amp; O$1),$A135&lt;=INDIRECT("'Panasonic ERJ Code Table'!$N" &amp; O$1)) ),O$2&amp;_xlfn.XLOOKUP($A135,E96_raw,E96_code),"N/A")</f>
        <v>#NAME?</v>
      </c>
      <c r="R135" s="5" t="str" cm="1">
        <f t="array" aca="1" ref="R135" ca="1">IF( OR( AND($A135&gt;=INDIRECT("'Panasonic ERJ Code Table'!$K" &amp; R$1),$A135&lt;=INDIRECT("'Panasonic ERJ Code Table'!$L" &amp; R$1)), AND($A135&gt;=INDIRECT("'Panasonic ERJ Code Table'!$M" &amp; R$1),$A135&lt;=INDIRECT("'Panasonic ERJ Code Table'!$N" &amp; R$1)) ),R$2&amp;_xlfn.XLOOKUP($A135,E96_raw,E96_code),"N/A")</f>
        <v>N/A</v>
      </c>
      <c r="U135" s="5" t="str" cm="1">
        <f t="array" aca="1" ref="U135" ca="1">IF( OR( AND($A135&gt;=INDIRECT("'Panasonic ERJ Code Table'!$J" &amp; U$1),$A135&lt;=INDIRECT("'Panasonic ERJ Code Table'!$K" &amp; U$1)), AND($A135&gt;=INDIRECT("'Panasonic ERJ Code Table'!$L" &amp; U$1),$A135&lt;=INDIRECT("'Panasonic ERJ Code Table'!$M" &amp; U$1)) ),U$2&amp;_xlfn.XLOOKUP($A135,E96_raw,E96_code),"N/A")</f>
        <v>N/A</v>
      </c>
    </row>
    <row r="136" spans="1:21" x14ac:dyDescent="0.3">
      <c r="A136" s="16">
        <v>24.300000000000004</v>
      </c>
      <c r="B136" s="16"/>
      <c r="C136" s="5" t="str" cm="1">
        <f t="array" aca="1" ref="C136" ca="1">IF( OR( AND($A136&gt;=INDIRECT("'Panasonic ERJ Code Table'!$K" &amp; C$1),$A136&lt;=INDIRECT("'Panasonic ERJ Code Table'!$L" &amp; C$1)), AND($A136&gt;=INDIRECT("'Panasonic ERJ Code Table'!$M" &amp; C$1),$A136&lt;=INDIRECT("'Panasonic ERJ Code Table'!$N" &amp; C$1)) ),C$2&amp;_xlfn.XLOOKUP($A136,E96_raw,E96_code),"N/A")</f>
        <v>N/A</v>
      </c>
      <c r="F136" s="5" t="str" cm="1">
        <f t="array" aca="1" ref="F136" ca="1">IF( OR( AND($A136&gt;=INDIRECT("'Panasonic ERJ Code Table'!$K" &amp; F$1),$A136&lt;=INDIRECT("'Panasonic ERJ Code Table'!$L" &amp; F$1)), AND($A136&gt;=INDIRECT("'Panasonic ERJ Code Table'!$M" &amp; F$1),$A136&lt;=INDIRECT("'Panasonic ERJ Code Table'!$N" &amp; F$1)) ),F$2&amp;_xlfn.XLOOKUP($A136,E96_raw,E96_code),"N/A")</f>
        <v>N/A</v>
      </c>
      <c r="I136" s="5" t="e" cm="1">
        <f t="array" aca="1" ref="I136" ca="1">IF( OR( AND($A136&gt;=INDIRECT("'Panasonic ERJ Code Table'!$K" &amp; I$1),$A136&lt;=INDIRECT("'Panasonic ERJ Code Table'!$L" &amp; I$1)), AND($A136&gt;=INDIRECT("'Panasonic ERJ Code Table'!$M" &amp; I$1),$A136&lt;=INDIRECT("'Panasonic ERJ Code Table'!$N" &amp; I$1)) ),I$2&amp;_xlfn.XLOOKUP($A136,E96_raw,E96_code),"N/A")</f>
        <v>#NAME?</v>
      </c>
      <c r="L136" s="5" t="str" cm="1">
        <f t="array" aca="1" ref="L136" ca="1">IF( OR( AND($A136&gt;=INDIRECT("'Panasonic ERJ Code Table'!$K" &amp; L$1),$A136&lt;=INDIRECT("'Panasonic ERJ Code Table'!$L" &amp; L$1)), AND($A136&gt;=INDIRECT("'Panasonic ERJ Code Table'!$M" &amp; L$1),$A136&lt;=INDIRECT("'Panasonic ERJ Code Table'!$N" &amp; L$1)) ),L$2&amp;_xlfn.XLOOKUP($A136,E96_raw,E96_code),"N/A")</f>
        <v>N/A</v>
      </c>
      <c r="O136" s="5" t="e" cm="1">
        <f t="array" aca="1" ref="O136" ca="1">IF( OR( AND($A136&gt;=INDIRECT("'Panasonic ERJ Code Table'!$K" &amp; O$1),$A136&lt;=INDIRECT("'Panasonic ERJ Code Table'!$L" &amp; O$1)), AND($A136&gt;=INDIRECT("'Panasonic ERJ Code Table'!$M" &amp; O$1),$A136&lt;=INDIRECT("'Panasonic ERJ Code Table'!$N" &amp; O$1)) ),O$2&amp;_xlfn.XLOOKUP($A136,E96_raw,E96_code),"N/A")</f>
        <v>#NAME?</v>
      </c>
      <c r="R136" s="5" t="str" cm="1">
        <f t="array" aca="1" ref="R136" ca="1">IF( OR( AND($A136&gt;=INDIRECT("'Panasonic ERJ Code Table'!$K" &amp; R$1),$A136&lt;=INDIRECT("'Panasonic ERJ Code Table'!$L" &amp; R$1)), AND($A136&gt;=INDIRECT("'Panasonic ERJ Code Table'!$M" &amp; R$1),$A136&lt;=INDIRECT("'Panasonic ERJ Code Table'!$N" &amp; R$1)) ),R$2&amp;_xlfn.XLOOKUP($A136,E96_raw,E96_code),"N/A")</f>
        <v>N/A</v>
      </c>
      <c r="U136" s="5" t="str" cm="1">
        <f t="array" aca="1" ref="U136" ca="1">IF( OR( AND($A136&gt;=INDIRECT("'Panasonic ERJ Code Table'!$J" &amp; U$1),$A136&lt;=INDIRECT("'Panasonic ERJ Code Table'!$K" &amp; U$1)), AND($A136&gt;=INDIRECT("'Panasonic ERJ Code Table'!$L" &amp; U$1),$A136&lt;=INDIRECT("'Panasonic ERJ Code Table'!$M" &amp; U$1)) ),U$2&amp;_xlfn.XLOOKUP($A136,E96_raw,E96_code),"N/A")</f>
        <v>N/A</v>
      </c>
    </row>
    <row r="137" spans="1:21" x14ac:dyDescent="0.3">
      <c r="A137" s="16">
        <v>24.900000000000002</v>
      </c>
      <c r="B137" s="16"/>
      <c r="C137" s="5" t="str" cm="1">
        <f t="array" aca="1" ref="C137" ca="1">IF( OR( AND($A137&gt;=INDIRECT("'Panasonic ERJ Code Table'!$K" &amp; C$1),$A137&lt;=INDIRECT("'Panasonic ERJ Code Table'!$L" &amp; C$1)), AND($A137&gt;=INDIRECT("'Panasonic ERJ Code Table'!$M" &amp; C$1),$A137&lt;=INDIRECT("'Panasonic ERJ Code Table'!$N" &amp; C$1)) ),C$2&amp;_xlfn.XLOOKUP($A137,E96_raw,E96_code),"N/A")</f>
        <v>N/A</v>
      </c>
      <c r="F137" s="5" t="str" cm="1">
        <f t="array" aca="1" ref="F137" ca="1">IF( OR( AND($A137&gt;=INDIRECT("'Panasonic ERJ Code Table'!$K" &amp; F$1),$A137&lt;=INDIRECT("'Panasonic ERJ Code Table'!$L" &amp; F$1)), AND($A137&gt;=INDIRECT("'Panasonic ERJ Code Table'!$M" &amp; F$1),$A137&lt;=INDIRECT("'Panasonic ERJ Code Table'!$N" &amp; F$1)) ),F$2&amp;_xlfn.XLOOKUP($A137,E96_raw,E96_code),"N/A")</f>
        <v>N/A</v>
      </c>
      <c r="I137" s="5" t="e" cm="1">
        <f t="array" aca="1" ref="I137" ca="1">IF( OR( AND($A137&gt;=INDIRECT("'Panasonic ERJ Code Table'!$K" &amp; I$1),$A137&lt;=INDIRECT("'Panasonic ERJ Code Table'!$L" &amp; I$1)), AND($A137&gt;=INDIRECT("'Panasonic ERJ Code Table'!$M" &amp; I$1),$A137&lt;=INDIRECT("'Panasonic ERJ Code Table'!$N" &amp; I$1)) ),I$2&amp;_xlfn.XLOOKUP($A137,E96_raw,E96_code),"N/A")</f>
        <v>#NAME?</v>
      </c>
      <c r="L137" s="5" t="str" cm="1">
        <f t="array" aca="1" ref="L137" ca="1">IF( OR( AND($A137&gt;=INDIRECT("'Panasonic ERJ Code Table'!$K" &amp; L$1),$A137&lt;=INDIRECT("'Panasonic ERJ Code Table'!$L" &amp; L$1)), AND($A137&gt;=INDIRECT("'Panasonic ERJ Code Table'!$M" &amp; L$1),$A137&lt;=INDIRECT("'Panasonic ERJ Code Table'!$N" &amp; L$1)) ),L$2&amp;_xlfn.XLOOKUP($A137,E96_raw,E96_code),"N/A")</f>
        <v>N/A</v>
      </c>
      <c r="O137" s="5" t="e" cm="1">
        <f t="array" aca="1" ref="O137" ca="1">IF( OR( AND($A137&gt;=INDIRECT("'Panasonic ERJ Code Table'!$K" &amp; O$1),$A137&lt;=INDIRECT("'Panasonic ERJ Code Table'!$L" &amp; O$1)), AND($A137&gt;=INDIRECT("'Panasonic ERJ Code Table'!$M" &amp; O$1),$A137&lt;=INDIRECT("'Panasonic ERJ Code Table'!$N" &amp; O$1)) ),O$2&amp;_xlfn.XLOOKUP($A137,E96_raw,E96_code),"N/A")</f>
        <v>#NAME?</v>
      </c>
      <c r="R137" s="5" t="str" cm="1">
        <f t="array" aca="1" ref="R137" ca="1">IF( OR( AND($A137&gt;=INDIRECT("'Panasonic ERJ Code Table'!$K" &amp; R$1),$A137&lt;=INDIRECT("'Panasonic ERJ Code Table'!$L" &amp; R$1)), AND($A137&gt;=INDIRECT("'Panasonic ERJ Code Table'!$M" &amp; R$1),$A137&lt;=INDIRECT("'Panasonic ERJ Code Table'!$N" &amp; R$1)) ),R$2&amp;_xlfn.XLOOKUP($A137,E96_raw,E96_code),"N/A")</f>
        <v>N/A</v>
      </c>
      <c r="U137" s="5" t="str" cm="1">
        <f t="array" aca="1" ref="U137" ca="1">IF( OR( AND($A137&gt;=INDIRECT("'Panasonic ERJ Code Table'!$J" &amp; U$1),$A137&lt;=INDIRECT("'Panasonic ERJ Code Table'!$K" &amp; U$1)), AND($A137&gt;=INDIRECT("'Panasonic ERJ Code Table'!$L" &amp; U$1),$A137&lt;=INDIRECT("'Panasonic ERJ Code Table'!$M" &amp; U$1)) ),U$2&amp;_xlfn.XLOOKUP($A137,E96_raw,E96_code),"N/A")</f>
        <v>N/A</v>
      </c>
    </row>
    <row r="138" spans="1:21" x14ac:dyDescent="0.3">
      <c r="A138" s="16">
        <v>25.499999999999996</v>
      </c>
      <c r="B138" s="16"/>
      <c r="C138" s="5" t="str" cm="1">
        <f t="array" aca="1" ref="C138" ca="1">IF( OR( AND($A138&gt;=INDIRECT("'Panasonic ERJ Code Table'!$K" &amp; C$1),$A138&lt;=INDIRECT("'Panasonic ERJ Code Table'!$L" &amp; C$1)), AND($A138&gt;=INDIRECT("'Panasonic ERJ Code Table'!$M" &amp; C$1),$A138&lt;=INDIRECT("'Panasonic ERJ Code Table'!$N" &amp; C$1)) ),C$2&amp;_xlfn.XLOOKUP($A138,E96_raw,E96_code),"N/A")</f>
        <v>N/A</v>
      </c>
      <c r="F138" s="5" t="str" cm="1">
        <f t="array" aca="1" ref="F138" ca="1">IF( OR( AND($A138&gt;=INDIRECT("'Panasonic ERJ Code Table'!$K" &amp; F$1),$A138&lt;=INDIRECT("'Panasonic ERJ Code Table'!$L" &amp; F$1)), AND($A138&gt;=INDIRECT("'Panasonic ERJ Code Table'!$M" &amp; F$1),$A138&lt;=INDIRECT("'Panasonic ERJ Code Table'!$N" &amp; F$1)) ),F$2&amp;_xlfn.XLOOKUP($A138,E96_raw,E96_code),"N/A")</f>
        <v>N/A</v>
      </c>
      <c r="I138" s="5" t="e" cm="1">
        <f t="array" aca="1" ref="I138" ca="1">IF( OR( AND($A138&gt;=INDIRECT("'Panasonic ERJ Code Table'!$K" &amp; I$1),$A138&lt;=INDIRECT("'Panasonic ERJ Code Table'!$L" &amp; I$1)), AND($A138&gt;=INDIRECT("'Panasonic ERJ Code Table'!$M" &amp; I$1),$A138&lt;=INDIRECT("'Panasonic ERJ Code Table'!$N" &amp; I$1)) ),I$2&amp;_xlfn.XLOOKUP($A138,E96_raw,E96_code),"N/A")</f>
        <v>#NAME?</v>
      </c>
      <c r="L138" s="5" t="str" cm="1">
        <f t="array" aca="1" ref="L138" ca="1">IF( OR( AND($A138&gt;=INDIRECT("'Panasonic ERJ Code Table'!$K" &amp; L$1),$A138&lt;=INDIRECT("'Panasonic ERJ Code Table'!$L" &amp; L$1)), AND($A138&gt;=INDIRECT("'Panasonic ERJ Code Table'!$M" &amp; L$1),$A138&lt;=INDIRECT("'Panasonic ERJ Code Table'!$N" &amp; L$1)) ),L$2&amp;_xlfn.XLOOKUP($A138,E96_raw,E96_code),"N/A")</f>
        <v>N/A</v>
      </c>
      <c r="O138" s="5" t="e" cm="1">
        <f t="array" aca="1" ref="O138" ca="1">IF( OR( AND($A138&gt;=INDIRECT("'Panasonic ERJ Code Table'!$K" &amp; O$1),$A138&lt;=INDIRECT("'Panasonic ERJ Code Table'!$L" &amp; O$1)), AND($A138&gt;=INDIRECT("'Panasonic ERJ Code Table'!$M" &amp; O$1),$A138&lt;=INDIRECT("'Panasonic ERJ Code Table'!$N" &amp; O$1)) ),O$2&amp;_xlfn.XLOOKUP($A138,E96_raw,E96_code),"N/A")</f>
        <v>#NAME?</v>
      </c>
      <c r="R138" s="5" t="str" cm="1">
        <f t="array" aca="1" ref="R138" ca="1">IF( OR( AND($A138&gt;=INDIRECT("'Panasonic ERJ Code Table'!$K" &amp; R$1),$A138&lt;=INDIRECT("'Panasonic ERJ Code Table'!$L" &amp; R$1)), AND($A138&gt;=INDIRECT("'Panasonic ERJ Code Table'!$M" &amp; R$1),$A138&lt;=INDIRECT("'Panasonic ERJ Code Table'!$N" &amp; R$1)) ),R$2&amp;_xlfn.XLOOKUP($A138,E96_raw,E96_code),"N/A")</f>
        <v>N/A</v>
      </c>
      <c r="U138" s="5" t="str" cm="1">
        <f t="array" aca="1" ref="U138" ca="1">IF( OR( AND($A138&gt;=INDIRECT("'Panasonic ERJ Code Table'!$J" &amp; U$1),$A138&lt;=INDIRECT("'Panasonic ERJ Code Table'!$K" &amp; U$1)), AND($A138&gt;=INDIRECT("'Panasonic ERJ Code Table'!$L" &amp; U$1),$A138&lt;=INDIRECT("'Panasonic ERJ Code Table'!$M" &amp; U$1)) ),U$2&amp;_xlfn.XLOOKUP($A138,E96_raw,E96_code),"N/A")</f>
        <v>N/A</v>
      </c>
    </row>
    <row r="139" spans="1:21" x14ac:dyDescent="0.3">
      <c r="A139" s="16">
        <v>26.1</v>
      </c>
      <c r="B139" s="16"/>
      <c r="C139" s="5" t="str" cm="1">
        <f t="array" aca="1" ref="C139" ca="1">IF( OR( AND($A139&gt;=INDIRECT("'Panasonic ERJ Code Table'!$K" &amp; C$1),$A139&lt;=INDIRECT("'Panasonic ERJ Code Table'!$L" &amp; C$1)), AND($A139&gt;=INDIRECT("'Panasonic ERJ Code Table'!$M" &amp; C$1),$A139&lt;=INDIRECT("'Panasonic ERJ Code Table'!$N" &amp; C$1)) ),C$2&amp;_xlfn.XLOOKUP($A139,E96_raw,E96_code),"N/A")</f>
        <v>N/A</v>
      </c>
      <c r="F139" s="5" t="str" cm="1">
        <f t="array" aca="1" ref="F139" ca="1">IF( OR( AND($A139&gt;=INDIRECT("'Panasonic ERJ Code Table'!$K" &amp; F$1),$A139&lt;=INDIRECT("'Panasonic ERJ Code Table'!$L" &amp; F$1)), AND($A139&gt;=INDIRECT("'Panasonic ERJ Code Table'!$M" &amp; F$1),$A139&lt;=INDIRECT("'Panasonic ERJ Code Table'!$N" &amp; F$1)) ),F$2&amp;_xlfn.XLOOKUP($A139,E96_raw,E96_code),"N/A")</f>
        <v>N/A</v>
      </c>
      <c r="I139" s="5" t="e" cm="1">
        <f t="array" aca="1" ref="I139" ca="1">IF( OR( AND($A139&gt;=INDIRECT("'Panasonic ERJ Code Table'!$K" &amp; I$1),$A139&lt;=INDIRECT("'Panasonic ERJ Code Table'!$L" &amp; I$1)), AND($A139&gt;=INDIRECT("'Panasonic ERJ Code Table'!$M" &amp; I$1),$A139&lt;=INDIRECT("'Panasonic ERJ Code Table'!$N" &amp; I$1)) ),I$2&amp;_xlfn.XLOOKUP($A139,E96_raw,E96_code),"N/A")</f>
        <v>#NAME?</v>
      </c>
      <c r="L139" s="5" t="str" cm="1">
        <f t="array" aca="1" ref="L139" ca="1">IF( OR( AND($A139&gt;=INDIRECT("'Panasonic ERJ Code Table'!$K" &amp; L$1),$A139&lt;=INDIRECT("'Panasonic ERJ Code Table'!$L" &amp; L$1)), AND($A139&gt;=INDIRECT("'Panasonic ERJ Code Table'!$M" &amp; L$1),$A139&lt;=INDIRECT("'Panasonic ERJ Code Table'!$N" &amp; L$1)) ),L$2&amp;_xlfn.XLOOKUP($A139,E96_raw,E96_code),"N/A")</f>
        <v>N/A</v>
      </c>
      <c r="O139" s="5" t="e" cm="1">
        <f t="array" aca="1" ref="O139" ca="1">IF( OR( AND($A139&gt;=INDIRECT("'Panasonic ERJ Code Table'!$K" &amp; O$1),$A139&lt;=INDIRECT("'Panasonic ERJ Code Table'!$L" &amp; O$1)), AND($A139&gt;=INDIRECT("'Panasonic ERJ Code Table'!$M" &amp; O$1),$A139&lt;=INDIRECT("'Panasonic ERJ Code Table'!$N" &amp; O$1)) ),O$2&amp;_xlfn.XLOOKUP($A139,E96_raw,E96_code),"N/A")</f>
        <v>#NAME?</v>
      </c>
      <c r="R139" s="5" t="str" cm="1">
        <f t="array" aca="1" ref="R139" ca="1">IF( OR( AND($A139&gt;=INDIRECT("'Panasonic ERJ Code Table'!$K" &amp; R$1),$A139&lt;=INDIRECT("'Panasonic ERJ Code Table'!$L" &amp; R$1)), AND($A139&gt;=INDIRECT("'Panasonic ERJ Code Table'!$M" &amp; R$1),$A139&lt;=INDIRECT("'Panasonic ERJ Code Table'!$N" &amp; R$1)) ),R$2&amp;_xlfn.XLOOKUP($A139,E96_raw,E96_code),"N/A")</f>
        <v>N/A</v>
      </c>
      <c r="U139" s="5" t="str" cm="1">
        <f t="array" aca="1" ref="U139" ca="1">IF( OR( AND($A139&gt;=INDIRECT("'Panasonic ERJ Code Table'!$J" &amp; U$1),$A139&lt;=INDIRECT("'Panasonic ERJ Code Table'!$K" &amp; U$1)), AND($A139&gt;=INDIRECT("'Panasonic ERJ Code Table'!$L" &amp; U$1),$A139&lt;=INDIRECT("'Panasonic ERJ Code Table'!$M" &amp; U$1)) ),U$2&amp;_xlfn.XLOOKUP($A139,E96_raw,E96_code),"N/A")</f>
        <v>N/A</v>
      </c>
    </row>
    <row r="140" spans="1:21" x14ac:dyDescent="0.3">
      <c r="A140" s="16">
        <v>26.7</v>
      </c>
      <c r="B140" s="16"/>
      <c r="C140" s="5" t="str" cm="1">
        <f t="array" aca="1" ref="C140" ca="1">IF( OR( AND($A140&gt;=INDIRECT("'Panasonic ERJ Code Table'!$K" &amp; C$1),$A140&lt;=INDIRECT("'Panasonic ERJ Code Table'!$L" &amp; C$1)), AND($A140&gt;=INDIRECT("'Panasonic ERJ Code Table'!$M" &amp; C$1),$A140&lt;=INDIRECT("'Panasonic ERJ Code Table'!$N" &amp; C$1)) ),C$2&amp;_xlfn.XLOOKUP($A140,E96_raw,E96_code),"N/A")</f>
        <v>N/A</v>
      </c>
      <c r="F140" s="5" t="str" cm="1">
        <f t="array" aca="1" ref="F140" ca="1">IF( OR( AND($A140&gt;=INDIRECT("'Panasonic ERJ Code Table'!$K" &amp; F$1),$A140&lt;=INDIRECT("'Panasonic ERJ Code Table'!$L" &amp; F$1)), AND($A140&gt;=INDIRECT("'Panasonic ERJ Code Table'!$M" &amp; F$1),$A140&lt;=INDIRECT("'Panasonic ERJ Code Table'!$N" &amp; F$1)) ),F$2&amp;_xlfn.XLOOKUP($A140,E96_raw,E96_code),"N/A")</f>
        <v>N/A</v>
      </c>
      <c r="I140" s="5" t="e" cm="1">
        <f t="array" aca="1" ref="I140" ca="1">IF( OR( AND($A140&gt;=INDIRECT("'Panasonic ERJ Code Table'!$K" &amp; I$1),$A140&lt;=INDIRECT("'Panasonic ERJ Code Table'!$L" &amp; I$1)), AND($A140&gt;=INDIRECT("'Panasonic ERJ Code Table'!$M" &amp; I$1),$A140&lt;=INDIRECT("'Panasonic ERJ Code Table'!$N" &amp; I$1)) ),I$2&amp;_xlfn.XLOOKUP($A140,E96_raw,E96_code),"N/A")</f>
        <v>#NAME?</v>
      </c>
      <c r="L140" s="5" t="str" cm="1">
        <f t="array" aca="1" ref="L140" ca="1">IF( OR( AND($A140&gt;=INDIRECT("'Panasonic ERJ Code Table'!$K" &amp; L$1),$A140&lt;=INDIRECT("'Panasonic ERJ Code Table'!$L" &amp; L$1)), AND($A140&gt;=INDIRECT("'Panasonic ERJ Code Table'!$M" &amp; L$1),$A140&lt;=INDIRECT("'Panasonic ERJ Code Table'!$N" &amp; L$1)) ),L$2&amp;_xlfn.XLOOKUP($A140,E96_raw,E96_code),"N/A")</f>
        <v>N/A</v>
      </c>
      <c r="O140" s="5" t="e" cm="1">
        <f t="array" aca="1" ref="O140" ca="1">IF( OR( AND($A140&gt;=INDIRECT("'Panasonic ERJ Code Table'!$K" &amp; O$1),$A140&lt;=INDIRECT("'Panasonic ERJ Code Table'!$L" &amp; O$1)), AND($A140&gt;=INDIRECT("'Panasonic ERJ Code Table'!$M" &amp; O$1),$A140&lt;=INDIRECT("'Panasonic ERJ Code Table'!$N" &amp; O$1)) ),O$2&amp;_xlfn.XLOOKUP($A140,E96_raw,E96_code),"N/A")</f>
        <v>#NAME?</v>
      </c>
      <c r="R140" s="5" t="str" cm="1">
        <f t="array" aca="1" ref="R140" ca="1">IF( OR( AND($A140&gt;=INDIRECT("'Panasonic ERJ Code Table'!$K" &amp; R$1),$A140&lt;=INDIRECT("'Panasonic ERJ Code Table'!$L" &amp; R$1)), AND($A140&gt;=INDIRECT("'Panasonic ERJ Code Table'!$M" &amp; R$1),$A140&lt;=INDIRECT("'Panasonic ERJ Code Table'!$N" &amp; R$1)) ),R$2&amp;_xlfn.XLOOKUP($A140,E96_raw,E96_code),"N/A")</f>
        <v>N/A</v>
      </c>
      <c r="U140" s="5" t="str" cm="1">
        <f t="array" aca="1" ref="U140" ca="1">IF( OR( AND($A140&gt;=INDIRECT("'Panasonic ERJ Code Table'!$J" &amp; U$1),$A140&lt;=INDIRECT("'Panasonic ERJ Code Table'!$K" &amp; U$1)), AND($A140&gt;=INDIRECT("'Panasonic ERJ Code Table'!$L" &amp; U$1),$A140&lt;=INDIRECT("'Panasonic ERJ Code Table'!$M" &amp; U$1)) ),U$2&amp;_xlfn.XLOOKUP($A140,E96_raw,E96_code),"N/A")</f>
        <v>N/A</v>
      </c>
    </row>
    <row r="141" spans="1:21" x14ac:dyDescent="0.3">
      <c r="A141" s="16">
        <v>27.4</v>
      </c>
      <c r="B141" s="16"/>
      <c r="C141" s="5" t="str" cm="1">
        <f t="array" aca="1" ref="C141" ca="1">IF( OR( AND($A141&gt;=INDIRECT("'Panasonic ERJ Code Table'!$K" &amp; C$1),$A141&lt;=INDIRECT("'Panasonic ERJ Code Table'!$L" &amp; C$1)), AND($A141&gt;=INDIRECT("'Panasonic ERJ Code Table'!$M" &amp; C$1),$A141&lt;=INDIRECT("'Panasonic ERJ Code Table'!$N" &amp; C$1)) ),C$2&amp;_xlfn.XLOOKUP($A141,E96_raw,E96_code),"N/A")</f>
        <v>N/A</v>
      </c>
      <c r="F141" s="5" t="str" cm="1">
        <f t="array" aca="1" ref="F141" ca="1">IF( OR( AND($A141&gt;=INDIRECT("'Panasonic ERJ Code Table'!$K" &amp; F$1),$A141&lt;=INDIRECT("'Panasonic ERJ Code Table'!$L" &amp; F$1)), AND($A141&gt;=INDIRECT("'Panasonic ERJ Code Table'!$M" &amp; F$1),$A141&lt;=INDIRECT("'Panasonic ERJ Code Table'!$N" &amp; F$1)) ),F$2&amp;_xlfn.XLOOKUP($A141,E96_raw,E96_code),"N/A")</f>
        <v>N/A</v>
      </c>
      <c r="I141" s="5" t="e" cm="1">
        <f t="array" aca="1" ref="I141" ca="1">IF( OR( AND($A141&gt;=INDIRECT("'Panasonic ERJ Code Table'!$K" &amp; I$1),$A141&lt;=INDIRECT("'Panasonic ERJ Code Table'!$L" &amp; I$1)), AND($A141&gt;=INDIRECT("'Panasonic ERJ Code Table'!$M" &amp; I$1),$A141&lt;=INDIRECT("'Panasonic ERJ Code Table'!$N" &amp; I$1)) ),I$2&amp;_xlfn.XLOOKUP($A141,E96_raw,E96_code),"N/A")</f>
        <v>#NAME?</v>
      </c>
      <c r="L141" s="5" t="str" cm="1">
        <f t="array" aca="1" ref="L141" ca="1">IF( OR( AND($A141&gt;=INDIRECT("'Panasonic ERJ Code Table'!$K" &amp; L$1),$A141&lt;=INDIRECT("'Panasonic ERJ Code Table'!$L" &amp; L$1)), AND($A141&gt;=INDIRECT("'Panasonic ERJ Code Table'!$M" &amp; L$1),$A141&lt;=INDIRECT("'Panasonic ERJ Code Table'!$N" &amp; L$1)) ),L$2&amp;_xlfn.XLOOKUP($A141,E96_raw,E96_code),"N/A")</f>
        <v>N/A</v>
      </c>
      <c r="O141" s="5" t="e" cm="1">
        <f t="array" aca="1" ref="O141" ca="1">IF( OR( AND($A141&gt;=INDIRECT("'Panasonic ERJ Code Table'!$K" &amp; O$1),$A141&lt;=INDIRECT("'Panasonic ERJ Code Table'!$L" &amp; O$1)), AND($A141&gt;=INDIRECT("'Panasonic ERJ Code Table'!$M" &amp; O$1),$A141&lt;=INDIRECT("'Panasonic ERJ Code Table'!$N" &amp; O$1)) ),O$2&amp;_xlfn.XLOOKUP($A141,E96_raw,E96_code),"N/A")</f>
        <v>#NAME?</v>
      </c>
      <c r="R141" s="5" t="str" cm="1">
        <f t="array" aca="1" ref="R141" ca="1">IF( OR( AND($A141&gt;=INDIRECT("'Panasonic ERJ Code Table'!$K" &amp; R$1),$A141&lt;=INDIRECT("'Panasonic ERJ Code Table'!$L" &amp; R$1)), AND($A141&gt;=INDIRECT("'Panasonic ERJ Code Table'!$M" &amp; R$1),$A141&lt;=INDIRECT("'Panasonic ERJ Code Table'!$N" &amp; R$1)) ),R$2&amp;_xlfn.XLOOKUP($A141,E96_raw,E96_code),"N/A")</f>
        <v>N/A</v>
      </c>
      <c r="U141" s="5" t="str" cm="1">
        <f t="array" aca="1" ref="U141" ca="1">IF( OR( AND($A141&gt;=INDIRECT("'Panasonic ERJ Code Table'!$J" &amp; U$1),$A141&lt;=INDIRECT("'Panasonic ERJ Code Table'!$K" &amp; U$1)), AND($A141&gt;=INDIRECT("'Panasonic ERJ Code Table'!$L" &amp; U$1),$A141&lt;=INDIRECT("'Panasonic ERJ Code Table'!$M" &amp; U$1)) ),U$2&amp;_xlfn.XLOOKUP($A141,E96_raw,E96_code),"N/A")</f>
        <v>N/A</v>
      </c>
    </row>
    <row r="142" spans="1:21" x14ac:dyDescent="0.3">
      <c r="A142" s="16">
        <v>28</v>
      </c>
      <c r="B142" s="16"/>
      <c r="C142" s="5" t="str" cm="1">
        <f t="array" aca="1" ref="C142" ca="1">IF( OR( AND($A142&gt;=INDIRECT("'Panasonic ERJ Code Table'!$K" &amp; C$1),$A142&lt;=INDIRECT("'Panasonic ERJ Code Table'!$L" &amp; C$1)), AND($A142&gt;=INDIRECT("'Panasonic ERJ Code Table'!$M" &amp; C$1),$A142&lt;=INDIRECT("'Panasonic ERJ Code Table'!$N" &amp; C$1)) ),C$2&amp;_xlfn.XLOOKUP($A142,E96_raw,E96_code),"N/A")</f>
        <v>N/A</v>
      </c>
      <c r="F142" s="5" t="str" cm="1">
        <f t="array" aca="1" ref="F142" ca="1">IF( OR( AND($A142&gt;=INDIRECT("'Panasonic ERJ Code Table'!$K" &amp; F$1),$A142&lt;=INDIRECT("'Panasonic ERJ Code Table'!$L" &amp; F$1)), AND($A142&gt;=INDIRECT("'Panasonic ERJ Code Table'!$M" &amp; F$1),$A142&lt;=INDIRECT("'Panasonic ERJ Code Table'!$N" &amp; F$1)) ),F$2&amp;_xlfn.XLOOKUP($A142,E96_raw,E96_code),"N/A")</f>
        <v>N/A</v>
      </c>
      <c r="I142" s="5" t="e" cm="1">
        <f t="array" aca="1" ref="I142" ca="1">IF( OR( AND($A142&gt;=INDIRECT("'Panasonic ERJ Code Table'!$K" &amp; I$1),$A142&lt;=INDIRECT("'Panasonic ERJ Code Table'!$L" &amp; I$1)), AND($A142&gt;=INDIRECT("'Panasonic ERJ Code Table'!$M" &amp; I$1),$A142&lt;=INDIRECT("'Panasonic ERJ Code Table'!$N" &amp; I$1)) ),I$2&amp;_xlfn.XLOOKUP($A142,E96_raw,E96_code),"N/A")</f>
        <v>#NAME?</v>
      </c>
      <c r="L142" s="5" t="str" cm="1">
        <f t="array" aca="1" ref="L142" ca="1">IF( OR( AND($A142&gt;=INDIRECT("'Panasonic ERJ Code Table'!$K" &amp; L$1),$A142&lt;=INDIRECT("'Panasonic ERJ Code Table'!$L" &amp; L$1)), AND($A142&gt;=INDIRECT("'Panasonic ERJ Code Table'!$M" &amp; L$1),$A142&lt;=INDIRECT("'Panasonic ERJ Code Table'!$N" &amp; L$1)) ),L$2&amp;_xlfn.XLOOKUP($A142,E96_raw,E96_code),"N/A")</f>
        <v>N/A</v>
      </c>
      <c r="O142" s="5" t="e" cm="1">
        <f t="array" aca="1" ref="O142" ca="1">IF( OR( AND($A142&gt;=INDIRECT("'Panasonic ERJ Code Table'!$K" &amp; O$1),$A142&lt;=INDIRECT("'Panasonic ERJ Code Table'!$L" &amp; O$1)), AND($A142&gt;=INDIRECT("'Panasonic ERJ Code Table'!$M" &amp; O$1),$A142&lt;=INDIRECT("'Panasonic ERJ Code Table'!$N" &amp; O$1)) ),O$2&amp;_xlfn.XLOOKUP($A142,E96_raw,E96_code),"N/A")</f>
        <v>#NAME?</v>
      </c>
      <c r="R142" s="5" t="str" cm="1">
        <f t="array" aca="1" ref="R142" ca="1">IF( OR( AND($A142&gt;=INDIRECT("'Panasonic ERJ Code Table'!$K" &amp; R$1),$A142&lt;=INDIRECT("'Panasonic ERJ Code Table'!$L" &amp; R$1)), AND($A142&gt;=INDIRECT("'Panasonic ERJ Code Table'!$M" &amp; R$1),$A142&lt;=INDIRECT("'Panasonic ERJ Code Table'!$N" &amp; R$1)) ),R$2&amp;_xlfn.XLOOKUP($A142,E96_raw,E96_code),"N/A")</f>
        <v>N/A</v>
      </c>
      <c r="U142" s="5" t="str" cm="1">
        <f t="array" aca="1" ref="U142" ca="1">IF( OR( AND($A142&gt;=INDIRECT("'Panasonic ERJ Code Table'!$J" &amp; U$1),$A142&lt;=INDIRECT("'Panasonic ERJ Code Table'!$K" &amp; U$1)), AND($A142&gt;=INDIRECT("'Panasonic ERJ Code Table'!$L" &amp; U$1),$A142&lt;=INDIRECT("'Panasonic ERJ Code Table'!$M" &amp; U$1)) ),U$2&amp;_xlfn.XLOOKUP($A142,E96_raw,E96_code),"N/A")</f>
        <v>N/A</v>
      </c>
    </row>
    <row r="143" spans="1:21" x14ac:dyDescent="0.3">
      <c r="A143" s="16">
        <v>28.7</v>
      </c>
      <c r="B143" s="16"/>
      <c r="C143" s="5" t="str" cm="1">
        <f t="array" aca="1" ref="C143" ca="1">IF( OR( AND($A143&gt;=INDIRECT("'Panasonic ERJ Code Table'!$K" &amp; C$1),$A143&lt;=INDIRECT("'Panasonic ERJ Code Table'!$L" &amp; C$1)), AND($A143&gt;=INDIRECT("'Panasonic ERJ Code Table'!$M" &amp; C$1),$A143&lt;=INDIRECT("'Panasonic ERJ Code Table'!$N" &amp; C$1)) ),C$2&amp;_xlfn.XLOOKUP($A143,E96_raw,E96_code),"N/A")</f>
        <v>N/A</v>
      </c>
      <c r="F143" s="5" t="str" cm="1">
        <f t="array" aca="1" ref="F143" ca="1">IF( OR( AND($A143&gt;=INDIRECT("'Panasonic ERJ Code Table'!$K" &amp; F$1),$A143&lt;=INDIRECT("'Panasonic ERJ Code Table'!$L" &amp; F$1)), AND($A143&gt;=INDIRECT("'Panasonic ERJ Code Table'!$M" &amp; F$1),$A143&lt;=INDIRECT("'Panasonic ERJ Code Table'!$N" &amp; F$1)) ),F$2&amp;_xlfn.XLOOKUP($A143,E96_raw,E96_code),"N/A")</f>
        <v>N/A</v>
      </c>
      <c r="I143" s="5" t="e" cm="1">
        <f t="array" aca="1" ref="I143" ca="1">IF( OR( AND($A143&gt;=INDIRECT("'Panasonic ERJ Code Table'!$K" &amp; I$1),$A143&lt;=INDIRECT("'Panasonic ERJ Code Table'!$L" &amp; I$1)), AND($A143&gt;=INDIRECT("'Panasonic ERJ Code Table'!$M" &amp; I$1),$A143&lt;=INDIRECT("'Panasonic ERJ Code Table'!$N" &amp; I$1)) ),I$2&amp;_xlfn.XLOOKUP($A143,E96_raw,E96_code),"N/A")</f>
        <v>#NAME?</v>
      </c>
      <c r="L143" s="5" t="str" cm="1">
        <f t="array" aca="1" ref="L143" ca="1">IF( OR( AND($A143&gt;=INDIRECT("'Panasonic ERJ Code Table'!$K" &amp; L$1),$A143&lt;=INDIRECT("'Panasonic ERJ Code Table'!$L" &amp; L$1)), AND($A143&gt;=INDIRECT("'Panasonic ERJ Code Table'!$M" &amp; L$1),$A143&lt;=INDIRECT("'Panasonic ERJ Code Table'!$N" &amp; L$1)) ),L$2&amp;_xlfn.XLOOKUP($A143,E96_raw,E96_code),"N/A")</f>
        <v>N/A</v>
      </c>
      <c r="O143" s="5" t="e" cm="1">
        <f t="array" aca="1" ref="O143" ca="1">IF( OR( AND($A143&gt;=INDIRECT("'Panasonic ERJ Code Table'!$K" &amp; O$1),$A143&lt;=INDIRECT("'Panasonic ERJ Code Table'!$L" &amp; O$1)), AND($A143&gt;=INDIRECT("'Panasonic ERJ Code Table'!$M" &amp; O$1),$A143&lt;=INDIRECT("'Panasonic ERJ Code Table'!$N" &amp; O$1)) ),O$2&amp;_xlfn.XLOOKUP($A143,E96_raw,E96_code),"N/A")</f>
        <v>#NAME?</v>
      </c>
      <c r="R143" s="5" t="str" cm="1">
        <f t="array" aca="1" ref="R143" ca="1">IF( OR( AND($A143&gt;=INDIRECT("'Panasonic ERJ Code Table'!$K" &amp; R$1),$A143&lt;=INDIRECT("'Panasonic ERJ Code Table'!$L" &amp; R$1)), AND($A143&gt;=INDIRECT("'Panasonic ERJ Code Table'!$M" &amp; R$1),$A143&lt;=INDIRECT("'Panasonic ERJ Code Table'!$N" &amp; R$1)) ),R$2&amp;_xlfn.XLOOKUP($A143,E96_raw,E96_code),"N/A")</f>
        <v>N/A</v>
      </c>
      <c r="U143" s="5" t="str" cm="1">
        <f t="array" aca="1" ref="U143" ca="1">IF( OR( AND($A143&gt;=INDIRECT("'Panasonic ERJ Code Table'!$J" &amp; U$1),$A143&lt;=INDIRECT("'Panasonic ERJ Code Table'!$K" &amp; U$1)), AND($A143&gt;=INDIRECT("'Panasonic ERJ Code Table'!$L" &amp; U$1),$A143&lt;=INDIRECT("'Panasonic ERJ Code Table'!$M" &amp; U$1)) ),U$2&amp;_xlfn.XLOOKUP($A143,E96_raw,E96_code),"N/A")</f>
        <v>N/A</v>
      </c>
    </row>
    <row r="144" spans="1:21" x14ac:dyDescent="0.3">
      <c r="A144" s="16">
        <v>29.4</v>
      </c>
      <c r="B144" s="16"/>
      <c r="C144" s="5" t="str" cm="1">
        <f t="array" aca="1" ref="C144" ca="1">IF( OR( AND($A144&gt;=INDIRECT("'Panasonic ERJ Code Table'!$K" &amp; C$1),$A144&lt;=INDIRECT("'Panasonic ERJ Code Table'!$L" &amp; C$1)), AND($A144&gt;=INDIRECT("'Panasonic ERJ Code Table'!$M" &amp; C$1),$A144&lt;=INDIRECT("'Panasonic ERJ Code Table'!$N" &amp; C$1)) ),C$2&amp;_xlfn.XLOOKUP($A144,E96_raw,E96_code),"N/A")</f>
        <v>N/A</v>
      </c>
      <c r="F144" s="5" t="str" cm="1">
        <f t="array" aca="1" ref="F144" ca="1">IF( OR( AND($A144&gt;=INDIRECT("'Panasonic ERJ Code Table'!$K" &amp; F$1),$A144&lt;=INDIRECT("'Panasonic ERJ Code Table'!$L" &amp; F$1)), AND($A144&gt;=INDIRECT("'Panasonic ERJ Code Table'!$M" &amp; F$1),$A144&lt;=INDIRECT("'Panasonic ERJ Code Table'!$N" &amp; F$1)) ),F$2&amp;_xlfn.XLOOKUP($A144,E96_raw,E96_code),"N/A")</f>
        <v>N/A</v>
      </c>
      <c r="I144" s="5" t="e" cm="1">
        <f t="array" aca="1" ref="I144" ca="1">IF( OR( AND($A144&gt;=INDIRECT("'Panasonic ERJ Code Table'!$K" &amp; I$1),$A144&lt;=INDIRECT("'Panasonic ERJ Code Table'!$L" &amp; I$1)), AND($A144&gt;=INDIRECT("'Panasonic ERJ Code Table'!$M" &amp; I$1),$A144&lt;=INDIRECT("'Panasonic ERJ Code Table'!$N" &amp; I$1)) ),I$2&amp;_xlfn.XLOOKUP($A144,E96_raw,E96_code),"N/A")</f>
        <v>#NAME?</v>
      </c>
      <c r="L144" s="5" t="str" cm="1">
        <f t="array" aca="1" ref="L144" ca="1">IF( OR( AND($A144&gt;=INDIRECT("'Panasonic ERJ Code Table'!$K" &amp; L$1),$A144&lt;=INDIRECT("'Panasonic ERJ Code Table'!$L" &amp; L$1)), AND($A144&gt;=INDIRECT("'Panasonic ERJ Code Table'!$M" &amp; L$1),$A144&lt;=INDIRECT("'Panasonic ERJ Code Table'!$N" &amp; L$1)) ),L$2&amp;_xlfn.XLOOKUP($A144,E96_raw,E96_code),"N/A")</f>
        <v>N/A</v>
      </c>
      <c r="O144" s="5" t="e" cm="1">
        <f t="array" aca="1" ref="O144" ca="1">IF( OR( AND($A144&gt;=INDIRECT("'Panasonic ERJ Code Table'!$K" &amp; O$1),$A144&lt;=INDIRECT("'Panasonic ERJ Code Table'!$L" &amp; O$1)), AND($A144&gt;=INDIRECT("'Panasonic ERJ Code Table'!$M" &amp; O$1),$A144&lt;=INDIRECT("'Panasonic ERJ Code Table'!$N" &amp; O$1)) ),O$2&amp;_xlfn.XLOOKUP($A144,E96_raw,E96_code),"N/A")</f>
        <v>#NAME?</v>
      </c>
      <c r="R144" s="5" t="str" cm="1">
        <f t="array" aca="1" ref="R144" ca="1">IF( OR( AND($A144&gt;=INDIRECT("'Panasonic ERJ Code Table'!$K" &amp; R$1),$A144&lt;=INDIRECT("'Panasonic ERJ Code Table'!$L" &amp; R$1)), AND($A144&gt;=INDIRECT("'Panasonic ERJ Code Table'!$M" &amp; R$1),$A144&lt;=INDIRECT("'Panasonic ERJ Code Table'!$N" &amp; R$1)) ),R$2&amp;_xlfn.XLOOKUP($A144,E96_raw,E96_code),"N/A")</f>
        <v>N/A</v>
      </c>
      <c r="U144" s="5" t="str" cm="1">
        <f t="array" aca="1" ref="U144" ca="1">IF( OR( AND($A144&gt;=INDIRECT("'Panasonic ERJ Code Table'!$J" &amp; U$1),$A144&lt;=INDIRECT("'Panasonic ERJ Code Table'!$K" &amp; U$1)), AND($A144&gt;=INDIRECT("'Panasonic ERJ Code Table'!$L" &amp; U$1),$A144&lt;=INDIRECT("'Panasonic ERJ Code Table'!$M" &amp; U$1)) ),U$2&amp;_xlfn.XLOOKUP($A144,E96_raw,E96_code),"N/A")</f>
        <v>N/A</v>
      </c>
    </row>
    <row r="145" spans="1:21" x14ac:dyDescent="0.3">
      <c r="A145" s="16">
        <v>30.1</v>
      </c>
      <c r="B145" s="16"/>
      <c r="C145" s="5" t="str" cm="1">
        <f t="array" aca="1" ref="C145" ca="1">IF( OR( AND($A145&gt;=INDIRECT("'Panasonic ERJ Code Table'!$K" &amp; C$1),$A145&lt;=INDIRECT("'Panasonic ERJ Code Table'!$L" &amp; C$1)), AND($A145&gt;=INDIRECT("'Panasonic ERJ Code Table'!$M" &amp; C$1),$A145&lt;=INDIRECT("'Panasonic ERJ Code Table'!$N" &amp; C$1)) ),C$2&amp;_xlfn.XLOOKUP($A145,E96_raw,E96_code),"N/A")</f>
        <v>N/A</v>
      </c>
      <c r="F145" s="5" t="str" cm="1">
        <f t="array" aca="1" ref="F145" ca="1">IF( OR( AND($A145&gt;=INDIRECT("'Panasonic ERJ Code Table'!$K" &amp; F$1),$A145&lt;=INDIRECT("'Panasonic ERJ Code Table'!$L" &amp; F$1)), AND($A145&gt;=INDIRECT("'Panasonic ERJ Code Table'!$M" &amp; F$1),$A145&lt;=INDIRECT("'Panasonic ERJ Code Table'!$N" &amp; F$1)) ),F$2&amp;_xlfn.XLOOKUP($A145,E96_raw,E96_code),"N/A")</f>
        <v>N/A</v>
      </c>
      <c r="I145" s="5" t="e" cm="1">
        <f t="array" aca="1" ref="I145" ca="1">IF( OR( AND($A145&gt;=INDIRECT("'Panasonic ERJ Code Table'!$K" &amp; I$1),$A145&lt;=INDIRECT("'Panasonic ERJ Code Table'!$L" &amp; I$1)), AND($A145&gt;=INDIRECT("'Panasonic ERJ Code Table'!$M" &amp; I$1),$A145&lt;=INDIRECT("'Panasonic ERJ Code Table'!$N" &amp; I$1)) ),I$2&amp;_xlfn.XLOOKUP($A145,E96_raw,E96_code),"N/A")</f>
        <v>#NAME?</v>
      </c>
      <c r="L145" s="5" t="str" cm="1">
        <f t="array" aca="1" ref="L145" ca="1">IF( OR( AND($A145&gt;=INDIRECT("'Panasonic ERJ Code Table'!$K" &amp; L$1),$A145&lt;=INDIRECT("'Panasonic ERJ Code Table'!$L" &amp; L$1)), AND($A145&gt;=INDIRECT("'Panasonic ERJ Code Table'!$M" &amp; L$1),$A145&lt;=INDIRECT("'Panasonic ERJ Code Table'!$N" &amp; L$1)) ),L$2&amp;_xlfn.XLOOKUP($A145,E96_raw,E96_code),"N/A")</f>
        <v>N/A</v>
      </c>
      <c r="O145" s="5" t="e" cm="1">
        <f t="array" aca="1" ref="O145" ca="1">IF( OR( AND($A145&gt;=INDIRECT("'Panasonic ERJ Code Table'!$K" &amp; O$1),$A145&lt;=INDIRECT("'Panasonic ERJ Code Table'!$L" &amp; O$1)), AND($A145&gt;=INDIRECT("'Panasonic ERJ Code Table'!$M" &amp; O$1),$A145&lt;=INDIRECT("'Panasonic ERJ Code Table'!$N" &amp; O$1)) ),O$2&amp;_xlfn.XLOOKUP($A145,E96_raw,E96_code),"N/A")</f>
        <v>#NAME?</v>
      </c>
      <c r="R145" s="5" t="str" cm="1">
        <f t="array" aca="1" ref="R145" ca="1">IF( OR( AND($A145&gt;=INDIRECT("'Panasonic ERJ Code Table'!$K" &amp; R$1),$A145&lt;=INDIRECT("'Panasonic ERJ Code Table'!$L" &amp; R$1)), AND($A145&gt;=INDIRECT("'Panasonic ERJ Code Table'!$M" &amp; R$1),$A145&lt;=INDIRECT("'Panasonic ERJ Code Table'!$N" &amp; R$1)) ),R$2&amp;_xlfn.XLOOKUP($A145,E96_raw,E96_code),"N/A")</f>
        <v>N/A</v>
      </c>
      <c r="U145" s="5" t="str" cm="1">
        <f t="array" aca="1" ref="U145" ca="1">IF( OR( AND($A145&gt;=INDIRECT("'Panasonic ERJ Code Table'!$J" &amp; U$1),$A145&lt;=INDIRECT("'Panasonic ERJ Code Table'!$K" &amp; U$1)), AND($A145&gt;=INDIRECT("'Panasonic ERJ Code Table'!$L" &amp; U$1),$A145&lt;=INDIRECT("'Panasonic ERJ Code Table'!$M" &amp; U$1)) ),U$2&amp;_xlfn.XLOOKUP($A145,E96_raw,E96_code),"N/A")</f>
        <v>N/A</v>
      </c>
    </row>
    <row r="146" spans="1:21" x14ac:dyDescent="0.3">
      <c r="A146" s="16">
        <v>30.9</v>
      </c>
      <c r="B146" s="16"/>
      <c r="C146" s="5" t="str" cm="1">
        <f t="array" aca="1" ref="C146" ca="1">IF( OR( AND($A146&gt;=INDIRECT("'Panasonic ERJ Code Table'!$K" &amp; C$1),$A146&lt;=INDIRECT("'Panasonic ERJ Code Table'!$L" &amp; C$1)), AND($A146&gt;=INDIRECT("'Panasonic ERJ Code Table'!$M" &amp; C$1),$A146&lt;=INDIRECT("'Panasonic ERJ Code Table'!$N" &amp; C$1)) ),C$2&amp;_xlfn.XLOOKUP($A146,E96_raw,E96_code),"N/A")</f>
        <v>N/A</v>
      </c>
      <c r="F146" s="5" t="str" cm="1">
        <f t="array" aca="1" ref="F146" ca="1">IF( OR( AND($A146&gt;=INDIRECT("'Panasonic ERJ Code Table'!$K" &amp; F$1),$A146&lt;=INDIRECT("'Panasonic ERJ Code Table'!$L" &amp; F$1)), AND($A146&gt;=INDIRECT("'Panasonic ERJ Code Table'!$M" &amp; F$1),$A146&lt;=INDIRECT("'Panasonic ERJ Code Table'!$N" &amp; F$1)) ),F$2&amp;_xlfn.XLOOKUP($A146,E96_raw,E96_code),"N/A")</f>
        <v>N/A</v>
      </c>
      <c r="I146" s="5" t="e" cm="1">
        <f t="array" aca="1" ref="I146" ca="1">IF( OR( AND($A146&gt;=INDIRECT("'Panasonic ERJ Code Table'!$K" &amp; I$1),$A146&lt;=INDIRECT("'Panasonic ERJ Code Table'!$L" &amp; I$1)), AND($A146&gt;=INDIRECT("'Panasonic ERJ Code Table'!$M" &amp; I$1),$A146&lt;=INDIRECT("'Panasonic ERJ Code Table'!$N" &amp; I$1)) ),I$2&amp;_xlfn.XLOOKUP($A146,E96_raw,E96_code),"N/A")</f>
        <v>#NAME?</v>
      </c>
      <c r="L146" s="5" t="str" cm="1">
        <f t="array" aca="1" ref="L146" ca="1">IF( OR( AND($A146&gt;=INDIRECT("'Panasonic ERJ Code Table'!$K" &amp; L$1),$A146&lt;=INDIRECT("'Panasonic ERJ Code Table'!$L" &amp; L$1)), AND($A146&gt;=INDIRECT("'Panasonic ERJ Code Table'!$M" &amp; L$1),$A146&lt;=INDIRECT("'Panasonic ERJ Code Table'!$N" &amp; L$1)) ),L$2&amp;_xlfn.XLOOKUP($A146,E96_raw,E96_code),"N/A")</f>
        <v>N/A</v>
      </c>
      <c r="O146" s="5" t="e" cm="1">
        <f t="array" aca="1" ref="O146" ca="1">IF( OR( AND($A146&gt;=INDIRECT("'Panasonic ERJ Code Table'!$K" &amp; O$1),$A146&lt;=INDIRECT("'Panasonic ERJ Code Table'!$L" &amp; O$1)), AND($A146&gt;=INDIRECT("'Panasonic ERJ Code Table'!$M" &amp; O$1),$A146&lt;=INDIRECT("'Panasonic ERJ Code Table'!$N" &amp; O$1)) ),O$2&amp;_xlfn.XLOOKUP($A146,E96_raw,E96_code),"N/A")</f>
        <v>#NAME?</v>
      </c>
      <c r="R146" s="5" t="str" cm="1">
        <f t="array" aca="1" ref="R146" ca="1">IF( OR( AND($A146&gt;=INDIRECT("'Panasonic ERJ Code Table'!$K" &amp; R$1),$A146&lt;=INDIRECT("'Panasonic ERJ Code Table'!$L" &amp; R$1)), AND($A146&gt;=INDIRECT("'Panasonic ERJ Code Table'!$M" &amp; R$1),$A146&lt;=INDIRECT("'Panasonic ERJ Code Table'!$N" &amp; R$1)) ),R$2&amp;_xlfn.XLOOKUP($A146,E96_raw,E96_code),"N/A")</f>
        <v>N/A</v>
      </c>
      <c r="U146" s="5" t="str" cm="1">
        <f t="array" aca="1" ref="U146" ca="1">IF( OR( AND($A146&gt;=INDIRECT("'Panasonic ERJ Code Table'!$J" &amp; U$1),$A146&lt;=INDIRECT("'Panasonic ERJ Code Table'!$K" &amp; U$1)), AND($A146&gt;=INDIRECT("'Panasonic ERJ Code Table'!$L" &amp; U$1),$A146&lt;=INDIRECT("'Panasonic ERJ Code Table'!$M" &amp; U$1)) ),U$2&amp;_xlfn.XLOOKUP($A146,E96_raw,E96_code),"N/A")</f>
        <v>N/A</v>
      </c>
    </row>
    <row r="147" spans="1:21" x14ac:dyDescent="0.3">
      <c r="A147" s="16">
        <v>31.6</v>
      </c>
      <c r="B147" s="16"/>
      <c r="C147" s="5" t="str" cm="1">
        <f t="array" aca="1" ref="C147" ca="1">IF( OR( AND($A147&gt;=INDIRECT("'Panasonic ERJ Code Table'!$K" &amp; C$1),$A147&lt;=INDIRECT("'Panasonic ERJ Code Table'!$L" &amp; C$1)), AND($A147&gt;=INDIRECT("'Panasonic ERJ Code Table'!$M" &amp; C$1),$A147&lt;=INDIRECT("'Panasonic ERJ Code Table'!$N" &amp; C$1)) ),C$2&amp;_xlfn.XLOOKUP($A147,E96_raw,E96_code),"N/A")</f>
        <v>N/A</v>
      </c>
      <c r="F147" s="5" t="str" cm="1">
        <f t="array" aca="1" ref="F147" ca="1">IF( OR( AND($A147&gt;=INDIRECT("'Panasonic ERJ Code Table'!$K" &amp; F$1),$A147&lt;=INDIRECT("'Panasonic ERJ Code Table'!$L" &amp; F$1)), AND($A147&gt;=INDIRECT("'Panasonic ERJ Code Table'!$M" &amp; F$1),$A147&lt;=INDIRECT("'Panasonic ERJ Code Table'!$N" &amp; F$1)) ),F$2&amp;_xlfn.XLOOKUP($A147,E96_raw,E96_code),"N/A")</f>
        <v>N/A</v>
      </c>
      <c r="I147" s="5" t="e" cm="1">
        <f t="array" aca="1" ref="I147" ca="1">IF( OR( AND($A147&gt;=INDIRECT("'Panasonic ERJ Code Table'!$K" &amp; I$1),$A147&lt;=INDIRECT("'Panasonic ERJ Code Table'!$L" &amp; I$1)), AND($A147&gt;=INDIRECT("'Panasonic ERJ Code Table'!$M" &amp; I$1),$A147&lt;=INDIRECT("'Panasonic ERJ Code Table'!$N" &amp; I$1)) ),I$2&amp;_xlfn.XLOOKUP($A147,E96_raw,E96_code),"N/A")</f>
        <v>#NAME?</v>
      </c>
      <c r="L147" s="5" t="str" cm="1">
        <f t="array" aca="1" ref="L147" ca="1">IF( OR( AND($A147&gt;=INDIRECT("'Panasonic ERJ Code Table'!$K" &amp; L$1),$A147&lt;=INDIRECT("'Panasonic ERJ Code Table'!$L" &amp; L$1)), AND($A147&gt;=INDIRECT("'Panasonic ERJ Code Table'!$M" &amp; L$1),$A147&lt;=INDIRECT("'Panasonic ERJ Code Table'!$N" &amp; L$1)) ),L$2&amp;_xlfn.XLOOKUP($A147,E96_raw,E96_code),"N/A")</f>
        <v>N/A</v>
      </c>
      <c r="O147" s="5" t="e" cm="1">
        <f t="array" aca="1" ref="O147" ca="1">IF( OR( AND($A147&gt;=INDIRECT("'Panasonic ERJ Code Table'!$K" &amp; O$1),$A147&lt;=INDIRECT("'Panasonic ERJ Code Table'!$L" &amp; O$1)), AND($A147&gt;=INDIRECT("'Panasonic ERJ Code Table'!$M" &amp; O$1),$A147&lt;=INDIRECT("'Panasonic ERJ Code Table'!$N" &amp; O$1)) ),O$2&amp;_xlfn.XLOOKUP($A147,E96_raw,E96_code),"N/A")</f>
        <v>#NAME?</v>
      </c>
      <c r="R147" s="5" t="str" cm="1">
        <f t="array" aca="1" ref="R147" ca="1">IF( OR( AND($A147&gt;=INDIRECT("'Panasonic ERJ Code Table'!$K" &amp; R$1),$A147&lt;=INDIRECT("'Panasonic ERJ Code Table'!$L" &amp; R$1)), AND($A147&gt;=INDIRECT("'Panasonic ERJ Code Table'!$M" &amp; R$1),$A147&lt;=INDIRECT("'Panasonic ERJ Code Table'!$N" &amp; R$1)) ),R$2&amp;_xlfn.XLOOKUP($A147,E96_raw,E96_code),"N/A")</f>
        <v>N/A</v>
      </c>
      <c r="U147" s="5" t="str" cm="1">
        <f t="array" aca="1" ref="U147" ca="1">IF( OR( AND($A147&gt;=INDIRECT("'Panasonic ERJ Code Table'!$J" &amp; U$1),$A147&lt;=INDIRECT("'Panasonic ERJ Code Table'!$K" &amp; U$1)), AND($A147&gt;=INDIRECT("'Panasonic ERJ Code Table'!$L" &amp; U$1),$A147&lt;=INDIRECT("'Panasonic ERJ Code Table'!$M" &amp; U$1)) ),U$2&amp;_xlfn.XLOOKUP($A147,E96_raw,E96_code),"N/A")</f>
        <v>N/A</v>
      </c>
    </row>
    <row r="148" spans="1:21" x14ac:dyDescent="0.3">
      <c r="A148" s="16">
        <v>32.4</v>
      </c>
      <c r="B148" s="16"/>
      <c r="C148" s="5" t="str" cm="1">
        <f t="array" aca="1" ref="C148" ca="1">IF( OR( AND($A148&gt;=INDIRECT("'Panasonic ERJ Code Table'!$K" &amp; C$1),$A148&lt;=INDIRECT("'Panasonic ERJ Code Table'!$L" &amp; C$1)), AND($A148&gt;=INDIRECT("'Panasonic ERJ Code Table'!$M" &amp; C$1),$A148&lt;=INDIRECT("'Panasonic ERJ Code Table'!$N" &amp; C$1)) ),C$2&amp;_xlfn.XLOOKUP($A148,E96_raw,E96_code),"N/A")</f>
        <v>N/A</v>
      </c>
      <c r="F148" s="5" t="str" cm="1">
        <f t="array" aca="1" ref="F148" ca="1">IF( OR( AND($A148&gt;=INDIRECT("'Panasonic ERJ Code Table'!$K" &amp; F$1),$A148&lt;=INDIRECT("'Panasonic ERJ Code Table'!$L" &amp; F$1)), AND($A148&gt;=INDIRECT("'Panasonic ERJ Code Table'!$M" &amp; F$1),$A148&lt;=INDIRECT("'Panasonic ERJ Code Table'!$N" &amp; F$1)) ),F$2&amp;_xlfn.XLOOKUP($A148,E96_raw,E96_code),"N/A")</f>
        <v>N/A</v>
      </c>
      <c r="I148" s="5" t="e" cm="1">
        <f t="array" aca="1" ref="I148" ca="1">IF( OR( AND($A148&gt;=INDIRECT("'Panasonic ERJ Code Table'!$K" &amp; I$1),$A148&lt;=INDIRECT("'Panasonic ERJ Code Table'!$L" &amp; I$1)), AND($A148&gt;=INDIRECT("'Panasonic ERJ Code Table'!$M" &amp; I$1),$A148&lt;=INDIRECT("'Panasonic ERJ Code Table'!$N" &amp; I$1)) ),I$2&amp;_xlfn.XLOOKUP($A148,E96_raw,E96_code),"N/A")</f>
        <v>#NAME?</v>
      </c>
      <c r="L148" s="5" t="str" cm="1">
        <f t="array" aca="1" ref="L148" ca="1">IF( OR( AND($A148&gt;=INDIRECT("'Panasonic ERJ Code Table'!$K" &amp; L$1),$A148&lt;=INDIRECT("'Panasonic ERJ Code Table'!$L" &amp; L$1)), AND($A148&gt;=INDIRECT("'Panasonic ERJ Code Table'!$M" &amp; L$1),$A148&lt;=INDIRECT("'Panasonic ERJ Code Table'!$N" &amp; L$1)) ),L$2&amp;_xlfn.XLOOKUP($A148,E96_raw,E96_code),"N/A")</f>
        <v>N/A</v>
      </c>
      <c r="O148" s="5" t="e" cm="1">
        <f t="array" aca="1" ref="O148" ca="1">IF( OR( AND($A148&gt;=INDIRECT("'Panasonic ERJ Code Table'!$K" &amp; O$1),$A148&lt;=INDIRECT("'Panasonic ERJ Code Table'!$L" &amp; O$1)), AND($A148&gt;=INDIRECT("'Panasonic ERJ Code Table'!$M" &amp; O$1),$A148&lt;=INDIRECT("'Panasonic ERJ Code Table'!$N" &amp; O$1)) ),O$2&amp;_xlfn.XLOOKUP($A148,E96_raw,E96_code),"N/A")</f>
        <v>#NAME?</v>
      </c>
      <c r="R148" s="5" t="str" cm="1">
        <f t="array" aca="1" ref="R148" ca="1">IF( OR( AND($A148&gt;=INDIRECT("'Panasonic ERJ Code Table'!$K" &amp; R$1),$A148&lt;=INDIRECT("'Panasonic ERJ Code Table'!$L" &amp; R$1)), AND($A148&gt;=INDIRECT("'Panasonic ERJ Code Table'!$M" &amp; R$1),$A148&lt;=INDIRECT("'Panasonic ERJ Code Table'!$N" &amp; R$1)) ),R$2&amp;_xlfn.XLOOKUP($A148,E96_raw,E96_code),"N/A")</f>
        <v>N/A</v>
      </c>
      <c r="U148" s="5" t="str" cm="1">
        <f t="array" aca="1" ref="U148" ca="1">IF( OR( AND($A148&gt;=INDIRECT("'Panasonic ERJ Code Table'!$J" &amp; U$1),$A148&lt;=INDIRECT("'Panasonic ERJ Code Table'!$K" &amp; U$1)), AND($A148&gt;=INDIRECT("'Panasonic ERJ Code Table'!$L" &amp; U$1),$A148&lt;=INDIRECT("'Panasonic ERJ Code Table'!$M" &amp; U$1)) ),U$2&amp;_xlfn.XLOOKUP($A148,E96_raw,E96_code),"N/A")</f>
        <v>N/A</v>
      </c>
    </row>
    <row r="149" spans="1:21" x14ac:dyDescent="0.3">
      <c r="A149" s="16">
        <v>33.200000000000003</v>
      </c>
      <c r="B149" s="16"/>
      <c r="C149" s="5" t="str" cm="1">
        <f t="array" aca="1" ref="C149" ca="1">IF( OR( AND($A149&gt;=INDIRECT("'Panasonic ERJ Code Table'!$K" &amp; C$1),$A149&lt;=INDIRECT("'Panasonic ERJ Code Table'!$L" &amp; C$1)), AND($A149&gt;=INDIRECT("'Panasonic ERJ Code Table'!$M" &amp; C$1),$A149&lt;=INDIRECT("'Panasonic ERJ Code Table'!$N" &amp; C$1)) ),C$2&amp;_xlfn.XLOOKUP($A149,E96_raw,E96_code),"N/A")</f>
        <v>N/A</v>
      </c>
      <c r="F149" s="5" t="str" cm="1">
        <f t="array" aca="1" ref="F149" ca="1">IF( OR( AND($A149&gt;=INDIRECT("'Panasonic ERJ Code Table'!$K" &amp; F$1),$A149&lt;=INDIRECT("'Panasonic ERJ Code Table'!$L" &amp; F$1)), AND($A149&gt;=INDIRECT("'Panasonic ERJ Code Table'!$M" &amp; F$1),$A149&lt;=INDIRECT("'Panasonic ERJ Code Table'!$N" &amp; F$1)) ),F$2&amp;_xlfn.XLOOKUP($A149,E96_raw,E96_code),"N/A")</f>
        <v>N/A</v>
      </c>
      <c r="I149" s="5" t="e" cm="1">
        <f t="array" aca="1" ref="I149" ca="1">IF( OR( AND($A149&gt;=INDIRECT("'Panasonic ERJ Code Table'!$K" &amp; I$1),$A149&lt;=INDIRECT("'Panasonic ERJ Code Table'!$L" &amp; I$1)), AND($A149&gt;=INDIRECT("'Panasonic ERJ Code Table'!$M" &amp; I$1),$A149&lt;=INDIRECT("'Panasonic ERJ Code Table'!$N" &amp; I$1)) ),I$2&amp;_xlfn.XLOOKUP($A149,E96_raw,E96_code),"N/A")</f>
        <v>#NAME?</v>
      </c>
      <c r="L149" s="5" t="str" cm="1">
        <f t="array" aca="1" ref="L149" ca="1">IF( OR( AND($A149&gt;=INDIRECT("'Panasonic ERJ Code Table'!$K" &amp; L$1),$A149&lt;=INDIRECT("'Panasonic ERJ Code Table'!$L" &amp; L$1)), AND($A149&gt;=INDIRECT("'Panasonic ERJ Code Table'!$M" &amp; L$1),$A149&lt;=INDIRECT("'Panasonic ERJ Code Table'!$N" &amp; L$1)) ),L$2&amp;_xlfn.XLOOKUP($A149,E96_raw,E96_code),"N/A")</f>
        <v>N/A</v>
      </c>
      <c r="O149" s="5" t="e" cm="1">
        <f t="array" aca="1" ref="O149" ca="1">IF( OR( AND($A149&gt;=INDIRECT("'Panasonic ERJ Code Table'!$K" &amp; O$1),$A149&lt;=INDIRECT("'Panasonic ERJ Code Table'!$L" &amp; O$1)), AND($A149&gt;=INDIRECT("'Panasonic ERJ Code Table'!$M" &amp; O$1),$A149&lt;=INDIRECT("'Panasonic ERJ Code Table'!$N" &amp; O$1)) ),O$2&amp;_xlfn.XLOOKUP($A149,E96_raw,E96_code),"N/A")</f>
        <v>#NAME?</v>
      </c>
      <c r="R149" s="5" t="str" cm="1">
        <f t="array" aca="1" ref="R149" ca="1">IF( OR( AND($A149&gt;=INDIRECT("'Panasonic ERJ Code Table'!$K" &amp; R$1),$A149&lt;=INDIRECT("'Panasonic ERJ Code Table'!$L" &amp; R$1)), AND($A149&gt;=INDIRECT("'Panasonic ERJ Code Table'!$M" &amp; R$1),$A149&lt;=INDIRECT("'Panasonic ERJ Code Table'!$N" &amp; R$1)) ),R$2&amp;_xlfn.XLOOKUP($A149,E96_raw,E96_code),"N/A")</f>
        <v>N/A</v>
      </c>
      <c r="U149" s="5" t="str" cm="1">
        <f t="array" aca="1" ref="U149" ca="1">IF( OR( AND($A149&gt;=INDIRECT("'Panasonic ERJ Code Table'!$J" &amp; U$1),$A149&lt;=INDIRECT("'Panasonic ERJ Code Table'!$K" &amp; U$1)), AND($A149&gt;=INDIRECT("'Panasonic ERJ Code Table'!$L" &amp; U$1),$A149&lt;=INDIRECT("'Panasonic ERJ Code Table'!$M" &amp; U$1)) ),U$2&amp;_xlfn.XLOOKUP($A149,E96_raw,E96_code),"N/A")</f>
        <v>N/A</v>
      </c>
    </row>
    <row r="150" spans="1:21" x14ac:dyDescent="0.3">
      <c r="A150" s="16">
        <v>34</v>
      </c>
      <c r="B150" s="16"/>
      <c r="C150" s="5" t="str" cm="1">
        <f t="array" aca="1" ref="C150" ca="1">IF( OR( AND($A150&gt;=INDIRECT("'Panasonic ERJ Code Table'!$K" &amp; C$1),$A150&lt;=INDIRECT("'Panasonic ERJ Code Table'!$L" &amp; C$1)), AND($A150&gt;=INDIRECT("'Panasonic ERJ Code Table'!$M" &amp; C$1),$A150&lt;=INDIRECT("'Panasonic ERJ Code Table'!$N" &amp; C$1)) ),C$2&amp;_xlfn.XLOOKUP($A150,E96_raw,E96_code),"N/A")</f>
        <v>N/A</v>
      </c>
      <c r="F150" s="5" t="str" cm="1">
        <f t="array" aca="1" ref="F150" ca="1">IF( OR( AND($A150&gt;=INDIRECT("'Panasonic ERJ Code Table'!$K" &amp; F$1),$A150&lt;=INDIRECT("'Panasonic ERJ Code Table'!$L" &amp; F$1)), AND($A150&gt;=INDIRECT("'Panasonic ERJ Code Table'!$M" &amp; F$1),$A150&lt;=INDIRECT("'Panasonic ERJ Code Table'!$N" &amp; F$1)) ),F$2&amp;_xlfn.XLOOKUP($A150,E96_raw,E96_code),"N/A")</f>
        <v>N/A</v>
      </c>
      <c r="I150" s="5" t="e" cm="1">
        <f t="array" aca="1" ref="I150" ca="1">IF( OR( AND($A150&gt;=INDIRECT("'Panasonic ERJ Code Table'!$K" &amp; I$1),$A150&lt;=INDIRECT("'Panasonic ERJ Code Table'!$L" &amp; I$1)), AND($A150&gt;=INDIRECT("'Panasonic ERJ Code Table'!$M" &amp; I$1),$A150&lt;=INDIRECT("'Panasonic ERJ Code Table'!$N" &amp; I$1)) ),I$2&amp;_xlfn.XLOOKUP($A150,E96_raw,E96_code),"N/A")</f>
        <v>#NAME?</v>
      </c>
      <c r="L150" s="5" t="str" cm="1">
        <f t="array" aca="1" ref="L150" ca="1">IF( OR( AND($A150&gt;=INDIRECT("'Panasonic ERJ Code Table'!$K" &amp; L$1),$A150&lt;=INDIRECT("'Panasonic ERJ Code Table'!$L" &amp; L$1)), AND($A150&gt;=INDIRECT("'Panasonic ERJ Code Table'!$M" &amp; L$1),$A150&lt;=INDIRECT("'Panasonic ERJ Code Table'!$N" &amp; L$1)) ),L$2&amp;_xlfn.XLOOKUP($A150,E96_raw,E96_code),"N/A")</f>
        <v>N/A</v>
      </c>
      <c r="O150" s="5" t="e" cm="1">
        <f t="array" aca="1" ref="O150" ca="1">IF( OR( AND($A150&gt;=INDIRECT("'Panasonic ERJ Code Table'!$K" &amp; O$1),$A150&lt;=INDIRECT("'Panasonic ERJ Code Table'!$L" &amp; O$1)), AND($A150&gt;=INDIRECT("'Panasonic ERJ Code Table'!$M" &amp; O$1),$A150&lt;=INDIRECT("'Panasonic ERJ Code Table'!$N" &amp; O$1)) ),O$2&amp;_xlfn.XLOOKUP($A150,E96_raw,E96_code),"N/A")</f>
        <v>#NAME?</v>
      </c>
      <c r="R150" s="5" t="str" cm="1">
        <f t="array" aca="1" ref="R150" ca="1">IF( OR( AND($A150&gt;=INDIRECT("'Panasonic ERJ Code Table'!$K" &amp; R$1),$A150&lt;=INDIRECT("'Panasonic ERJ Code Table'!$L" &amp; R$1)), AND($A150&gt;=INDIRECT("'Panasonic ERJ Code Table'!$M" &amp; R$1),$A150&lt;=INDIRECT("'Panasonic ERJ Code Table'!$N" &amp; R$1)) ),R$2&amp;_xlfn.XLOOKUP($A150,E96_raw,E96_code),"N/A")</f>
        <v>N/A</v>
      </c>
      <c r="U150" s="5" t="str" cm="1">
        <f t="array" aca="1" ref="U150" ca="1">IF( OR( AND($A150&gt;=INDIRECT("'Panasonic ERJ Code Table'!$J" &amp; U$1),$A150&lt;=INDIRECT("'Panasonic ERJ Code Table'!$K" &amp; U$1)), AND($A150&gt;=INDIRECT("'Panasonic ERJ Code Table'!$L" &amp; U$1),$A150&lt;=INDIRECT("'Panasonic ERJ Code Table'!$M" &amp; U$1)) ),U$2&amp;_xlfn.XLOOKUP($A150,E96_raw,E96_code),"N/A")</f>
        <v>N/A</v>
      </c>
    </row>
    <row r="151" spans="1:21" x14ac:dyDescent="0.3">
      <c r="A151" s="16">
        <v>34.799999999999997</v>
      </c>
      <c r="B151" s="16"/>
      <c r="C151" s="5" t="str" cm="1">
        <f t="array" aca="1" ref="C151" ca="1">IF( OR( AND($A151&gt;=INDIRECT("'Panasonic ERJ Code Table'!$K" &amp; C$1),$A151&lt;=INDIRECT("'Panasonic ERJ Code Table'!$L" &amp; C$1)), AND($A151&gt;=INDIRECT("'Panasonic ERJ Code Table'!$M" &amp; C$1),$A151&lt;=INDIRECT("'Panasonic ERJ Code Table'!$N" &amp; C$1)) ),C$2&amp;_xlfn.XLOOKUP($A151,E96_raw,E96_code),"N/A")</f>
        <v>N/A</v>
      </c>
      <c r="F151" s="5" t="str" cm="1">
        <f t="array" aca="1" ref="F151" ca="1">IF( OR( AND($A151&gt;=INDIRECT("'Panasonic ERJ Code Table'!$K" &amp; F$1),$A151&lt;=INDIRECT("'Panasonic ERJ Code Table'!$L" &amp; F$1)), AND($A151&gt;=INDIRECT("'Panasonic ERJ Code Table'!$M" &amp; F$1),$A151&lt;=INDIRECT("'Panasonic ERJ Code Table'!$N" &amp; F$1)) ),F$2&amp;_xlfn.XLOOKUP($A151,E96_raw,E96_code),"N/A")</f>
        <v>N/A</v>
      </c>
      <c r="I151" s="5" t="e" cm="1">
        <f t="array" aca="1" ref="I151" ca="1">IF( OR( AND($A151&gt;=INDIRECT("'Panasonic ERJ Code Table'!$K" &amp; I$1),$A151&lt;=INDIRECT("'Panasonic ERJ Code Table'!$L" &amp; I$1)), AND($A151&gt;=INDIRECT("'Panasonic ERJ Code Table'!$M" &amp; I$1),$A151&lt;=INDIRECT("'Panasonic ERJ Code Table'!$N" &amp; I$1)) ),I$2&amp;_xlfn.XLOOKUP($A151,E96_raw,E96_code),"N/A")</f>
        <v>#NAME?</v>
      </c>
      <c r="L151" s="5" t="str" cm="1">
        <f t="array" aca="1" ref="L151" ca="1">IF( OR( AND($A151&gt;=INDIRECT("'Panasonic ERJ Code Table'!$K" &amp; L$1),$A151&lt;=INDIRECT("'Panasonic ERJ Code Table'!$L" &amp; L$1)), AND($A151&gt;=INDIRECT("'Panasonic ERJ Code Table'!$M" &amp; L$1),$A151&lt;=INDIRECT("'Panasonic ERJ Code Table'!$N" &amp; L$1)) ),L$2&amp;_xlfn.XLOOKUP($A151,E96_raw,E96_code),"N/A")</f>
        <v>N/A</v>
      </c>
      <c r="O151" s="5" t="e" cm="1">
        <f t="array" aca="1" ref="O151" ca="1">IF( OR( AND($A151&gt;=INDIRECT("'Panasonic ERJ Code Table'!$K" &amp; O$1),$A151&lt;=INDIRECT("'Panasonic ERJ Code Table'!$L" &amp; O$1)), AND($A151&gt;=INDIRECT("'Panasonic ERJ Code Table'!$M" &amp; O$1),$A151&lt;=INDIRECT("'Panasonic ERJ Code Table'!$N" &amp; O$1)) ),O$2&amp;_xlfn.XLOOKUP($A151,E96_raw,E96_code),"N/A")</f>
        <v>#NAME?</v>
      </c>
      <c r="R151" s="5" t="str" cm="1">
        <f t="array" aca="1" ref="R151" ca="1">IF( OR( AND($A151&gt;=INDIRECT("'Panasonic ERJ Code Table'!$K" &amp; R$1),$A151&lt;=INDIRECT("'Panasonic ERJ Code Table'!$L" &amp; R$1)), AND($A151&gt;=INDIRECT("'Panasonic ERJ Code Table'!$M" &amp; R$1),$A151&lt;=INDIRECT("'Panasonic ERJ Code Table'!$N" &amp; R$1)) ),R$2&amp;_xlfn.XLOOKUP($A151,E96_raw,E96_code),"N/A")</f>
        <v>N/A</v>
      </c>
      <c r="U151" s="5" t="str" cm="1">
        <f t="array" aca="1" ref="U151" ca="1">IF( OR( AND($A151&gt;=INDIRECT("'Panasonic ERJ Code Table'!$J" &amp; U$1),$A151&lt;=INDIRECT("'Panasonic ERJ Code Table'!$K" &amp; U$1)), AND($A151&gt;=INDIRECT("'Panasonic ERJ Code Table'!$L" &amp; U$1),$A151&lt;=INDIRECT("'Panasonic ERJ Code Table'!$M" &amp; U$1)) ),U$2&amp;_xlfn.XLOOKUP($A151,E96_raw,E96_code),"N/A")</f>
        <v>N/A</v>
      </c>
    </row>
    <row r="152" spans="1:21" x14ac:dyDescent="0.3">
      <c r="A152" s="16">
        <v>35.700000000000003</v>
      </c>
      <c r="B152" s="16"/>
      <c r="C152" s="5" t="str" cm="1">
        <f t="array" aca="1" ref="C152" ca="1">IF( OR( AND($A152&gt;=INDIRECT("'Panasonic ERJ Code Table'!$K" &amp; C$1),$A152&lt;=INDIRECT("'Panasonic ERJ Code Table'!$L" &amp; C$1)), AND($A152&gt;=INDIRECT("'Panasonic ERJ Code Table'!$M" &amp; C$1),$A152&lt;=INDIRECT("'Panasonic ERJ Code Table'!$N" &amp; C$1)) ),C$2&amp;_xlfn.XLOOKUP($A152,E96_raw,E96_code),"N/A")</f>
        <v>N/A</v>
      </c>
      <c r="F152" s="5" t="str" cm="1">
        <f t="array" aca="1" ref="F152" ca="1">IF( OR( AND($A152&gt;=INDIRECT("'Panasonic ERJ Code Table'!$K" &amp; F$1),$A152&lt;=INDIRECT("'Panasonic ERJ Code Table'!$L" &amp; F$1)), AND($A152&gt;=INDIRECT("'Panasonic ERJ Code Table'!$M" &amp; F$1),$A152&lt;=INDIRECT("'Panasonic ERJ Code Table'!$N" &amp; F$1)) ),F$2&amp;_xlfn.XLOOKUP($A152,E96_raw,E96_code),"N/A")</f>
        <v>N/A</v>
      </c>
      <c r="I152" s="5" t="e" cm="1">
        <f t="array" aca="1" ref="I152" ca="1">IF( OR( AND($A152&gt;=INDIRECT("'Panasonic ERJ Code Table'!$K" &amp; I$1),$A152&lt;=INDIRECT("'Panasonic ERJ Code Table'!$L" &amp; I$1)), AND($A152&gt;=INDIRECT("'Panasonic ERJ Code Table'!$M" &amp; I$1),$A152&lt;=INDIRECT("'Panasonic ERJ Code Table'!$N" &amp; I$1)) ),I$2&amp;_xlfn.XLOOKUP($A152,E96_raw,E96_code),"N/A")</f>
        <v>#NAME?</v>
      </c>
      <c r="L152" s="5" t="str" cm="1">
        <f t="array" aca="1" ref="L152" ca="1">IF( OR( AND($A152&gt;=INDIRECT("'Panasonic ERJ Code Table'!$K" &amp; L$1),$A152&lt;=INDIRECT("'Panasonic ERJ Code Table'!$L" &amp; L$1)), AND($A152&gt;=INDIRECT("'Panasonic ERJ Code Table'!$M" &amp; L$1),$A152&lt;=INDIRECT("'Panasonic ERJ Code Table'!$N" &amp; L$1)) ),L$2&amp;_xlfn.XLOOKUP($A152,E96_raw,E96_code),"N/A")</f>
        <v>N/A</v>
      </c>
      <c r="O152" s="5" t="e" cm="1">
        <f t="array" aca="1" ref="O152" ca="1">IF( OR( AND($A152&gt;=INDIRECT("'Panasonic ERJ Code Table'!$K" &amp; O$1),$A152&lt;=INDIRECT("'Panasonic ERJ Code Table'!$L" &amp; O$1)), AND($A152&gt;=INDIRECT("'Panasonic ERJ Code Table'!$M" &amp; O$1),$A152&lt;=INDIRECT("'Panasonic ERJ Code Table'!$N" &amp; O$1)) ),O$2&amp;_xlfn.XLOOKUP($A152,E96_raw,E96_code),"N/A")</f>
        <v>#NAME?</v>
      </c>
      <c r="R152" s="5" t="str" cm="1">
        <f t="array" aca="1" ref="R152" ca="1">IF( OR( AND($A152&gt;=INDIRECT("'Panasonic ERJ Code Table'!$K" &amp; R$1),$A152&lt;=INDIRECT("'Panasonic ERJ Code Table'!$L" &amp; R$1)), AND($A152&gt;=INDIRECT("'Panasonic ERJ Code Table'!$M" &amp; R$1),$A152&lt;=INDIRECT("'Panasonic ERJ Code Table'!$N" &amp; R$1)) ),R$2&amp;_xlfn.XLOOKUP($A152,E96_raw,E96_code),"N/A")</f>
        <v>N/A</v>
      </c>
      <c r="U152" s="5" t="str" cm="1">
        <f t="array" aca="1" ref="U152" ca="1">IF( OR( AND($A152&gt;=INDIRECT("'Panasonic ERJ Code Table'!$J" &amp; U$1),$A152&lt;=INDIRECT("'Panasonic ERJ Code Table'!$K" &amp; U$1)), AND($A152&gt;=INDIRECT("'Panasonic ERJ Code Table'!$L" &amp; U$1),$A152&lt;=INDIRECT("'Panasonic ERJ Code Table'!$M" &amp; U$1)) ),U$2&amp;_xlfn.XLOOKUP($A152,E96_raw,E96_code),"N/A")</f>
        <v>N/A</v>
      </c>
    </row>
    <row r="153" spans="1:21" x14ac:dyDescent="0.3">
      <c r="A153" s="16">
        <v>36.5</v>
      </c>
      <c r="B153" s="16"/>
      <c r="C153" s="5" t="str" cm="1">
        <f t="array" aca="1" ref="C153" ca="1">IF( OR( AND($A153&gt;=INDIRECT("'Panasonic ERJ Code Table'!$K" &amp; C$1),$A153&lt;=INDIRECT("'Panasonic ERJ Code Table'!$L" &amp; C$1)), AND($A153&gt;=INDIRECT("'Panasonic ERJ Code Table'!$M" &amp; C$1),$A153&lt;=INDIRECT("'Panasonic ERJ Code Table'!$N" &amp; C$1)) ),C$2&amp;_xlfn.XLOOKUP($A153,E96_raw,E96_code),"N/A")</f>
        <v>N/A</v>
      </c>
      <c r="F153" s="5" t="str" cm="1">
        <f t="array" aca="1" ref="F153" ca="1">IF( OR( AND($A153&gt;=INDIRECT("'Panasonic ERJ Code Table'!$K" &amp; F$1),$A153&lt;=INDIRECT("'Panasonic ERJ Code Table'!$L" &amp; F$1)), AND($A153&gt;=INDIRECT("'Panasonic ERJ Code Table'!$M" &amp; F$1),$A153&lt;=INDIRECT("'Panasonic ERJ Code Table'!$N" &amp; F$1)) ),F$2&amp;_xlfn.XLOOKUP($A153,E96_raw,E96_code),"N/A")</f>
        <v>N/A</v>
      </c>
      <c r="I153" s="5" t="e" cm="1">
        <f t="array" aca="1" ref="I153" ca="1">IF( OR( AND($A153&gt;=INDIRECT("'Panasonic ERJ Code Table'!$K" &amp; I$1),$A153&lt;=INDIRECT("'Panasonic ERJ Code Table'!$L" &amp; I$1)), AND($A153&gt;=INDIRECT("'Panasonic ERJ Code Table'!$M" &amp; I$1),$A153&lt;=INDIRECT("'Panasonic ERJ Code Table'!$N" &amp; I$1)) ),I$2&amp;_xlfn.XLOOKUP($A153,E96_raw,E96_code),"N/A")</f>
        <v>#NAME?</v>
      </c>
      <c r="L153" s="5" t="str" cm="1">
        <f t="array" aca="1" ref="L153" ca="1">IF( OR( AND($A153&gt;=INDIRECT("'Panasonic ERJ Code Table'!$K" &amp; L$1),$A153&lt;=INDIRECT("'Panasonic ERJ Code Table'!$L" &amp; L$1)), AND($A153&gt;=INDIRECT("'Panasonic ERJ Code Table'!$M" &amp; L$1),$A153&lt;=INDIRECT("'Panasonic ERJ Code Table'!$N" &amp; L$1)) ),L$2&amp;_xlfn.XLOOKUP($A153,E96_raw,E96_code),"N/A")</f>
        <v>N/A</v>
      </c>
      <c r="O153" s="5" t="e" cm="1">
        <f t="array" aca="1" ref="O153" ca="1">IF( OR( AND($A153&gt;=INDIRECT("'Panasonic ERJ Code Table'!$K" &amp; O$1),$A153&lt;=INDIRECT("'Panasonic ERJ Code Table'!$L" &amp; O$1)), AND($A153&gt;=INDIRECT("'Panasonic ERJ Code Table'!$M" &amp; O$1),$A153&lt;=INDIRECT("'Panasonic ERJ Code Table'!$N" &amp; O$1)) ),O$2&amp;_xlfn.XLOOKUP($A153,E96_raw,E96_code),"N/A")</f>
        <v>#NAME?</v>
      </c>
      <c r="R153" s="5" t="str" cm="1">
        <f t="array" aca="1" ref="R153" ca="1">IF( OR( AND($A153&gt;=INDIRECT("'Panasonic ERJ Code Table'!$K" &amp; R$1),$A153&lt;=INDIRECT("'Panasonic ERJ Code Table'!$L" &amp; R$1)), AND($A153&gt;=INDIRECT("'Panasonic ERJ Code Table'!$M" &amp; R$1),$A153&lt;=INDIRECT("'Panasonic ERJ Code Table'!$N" &amp; R$1)) ),R$2&amp;_xlfn.XLOOKUP($A153,E96_raw,E96_code),"N/A")</f>
        <v>N/A</v>
      </c>
      <c r="U153" s="5" t="str" cm="1">
        <f t="array" aca="1" ref="U153" ca="1">IF( OR( AND($A153&gt;=INDIRECT("'Panasonic ERJ Code Table'!$J" &amp; U$1),$A153&lt;=INDIRECT("'Panasonic ERJ Code Table'!$K" &amp; U$1)), AND($A153&gt;=INDIRECT("'Panasonic ERJ Code Table'!$L" &amp; U$1),$A153&lt;=INDIRECT("'Panasonic ERJ Code Table'!$M" &amp; U$1)) ),U$2&amp;_xlfn.XLOOKUP($A153,E96_raw,E96_code),"N/A")</f>
        <v>N/A</v>
      </c>
    </row>
    <row r="154" spans="1:21" x14ac:dyDescent="0.3">
      <c r="A154" s="16">
        <v>37.4</v>
      </c>
      <c r="B154" s="16"/>
      <c r="C154" s="5" t="str" cm="1">
        <f t="array" aca="1" ref="C154" ca="1">IF( OR( AND($A154&gt;=INDIRECT("'Panasonic ERJ Code Table'!$K" &amp; C$1),$A154&lt;=INDIRECT("'Panasonic ERJ Code Table'!$L" &amp; C$1)), AND($A154&gt;=INDIRECT("'Panasonic ERJ Code Table'!$M" &amp; C$1),$A154&lt;=INDIRECT("'Panasonic ERJ Code Table'!$N" &amp; C$1)) ),C$2&amp;_xlfn.XLOOKUP($A154,E96_raw,E96_code),"N/A")</f>
        <v>N/A</v>
      </c>
      <c r="F154" s="5" t="str" cm="1">
        <f t="array" aca="1" ref="F154" ca="1">IF( OR( AND($A154&gt;=INDIRECT("'Panasonic ERJ Code Table'!$K" &amp; F$1),$A154&lt;=INDIRECT("'Panasonic ERJ Code Table'!$L" &amp; F$1)), AND($A154&gt;=INDIRECT("'Panasonic ERJ Code Table'!$M" &amp; F$1),$A154&lt;=INDIRECT("'Panasonic ERJ Code Table'!$N" &amp; F$1)) ),F$2&amp;_xlfn.XLOOKUP($A154,E96_raw,E96_code),"N/A")</f>
        <v>N/A</v>
      </c>
      <c r="I154" s="5" t="e" cm="1">
        <f t="array" aca="1" ref="I154" ca="1">IF( OR( AND($A154&gt;=INDIRECT("'Panasonic ERJ Code Table'!$K" &amp; I$1),$A154&lt;=INDIRECT("'Panasonic ERJ Code Table'!$L" &amp; I$1)), AND($A154&gt;=INDIRECT("'Panasonic ERJ Code Table'!$M" &amp; I$1),$A154&lt;=INDIRECT("'Panasonic ERJ Code Table'!$N" &amp; I$1)) ),I$2&amp;_xlfn.XLOOKUP($A154,E96_raw,E96_code),"N/A")</f>
        <v>#NAME?</v>
      </c>
      <c r="L154" s="5" t="str" cm="1">
        <f t="array" aca="1" ref="L154" ca="1">IF( OR( AND($A154&gt;=INDIRECT("'Panasonic ERJ Code Table'!$K" &amp; L$1),$A154&lt;=INDIRECT("'Panasonic ERJ Code Table'!$L" &amp; L$1)), AND($A154&gt;=INDIRECT("'Panasonic ERJ Code Table'!$M" &amp; L$1),$A154&lt;=INDIRECT("'Panasonic ERJ Code Table'!$N" &amp; L$1)) ),L$2&amp;_xlfn.XLOOKUP($A154,E96_raw,E96_code),"N/A")</f>
        <v>N/A</v>
      </c>
      <c r="O154" s="5" t="e" cm="1">
        <f t="array" aca="1" ref="O154" ca="1">IF( OR( AND($A154&gt;=INDIRECT("'Panasonic ERJ Code Table'!$K" &amp; O$1),$A154&lt;=INDIRECT("'Panasonic ERJ Code Table'!$L" &amp; O$1)), AND($A154&gt;=INDIRECT("'Panasonic ERJ Code Table'!$M" &amp; O$1),$A154&lt;=INDIRECT("'Panasonic ERJ Code Table'!$N" &amp; O$1)) ),O$2&amp;_xlfn.XLOOKUP($A154,E96_raw,E96_code),"N/A")</f>
        <v>#NAME?</v>
      </c>
      <c r="R154" s="5" t="str" cm="1">
        <f t="array" aca="1" ref="R154" ca="1">IF( OR( AND($A154&gt;=INDIRECT("'Panasonic ERJ Code Table'!$K" &amp; R$1),$A154&lt;=INDIRECT("'Panasonic ERJ Code Table'!$L" &amp; R$1)), AND($A154&gt;=INDIRECT("'Panasonic ERJ Code Table'!$M" &amp; R$1),$A154&lt;=INDIRECT("'Panasonic ERJ Code Table'!$N" &amp; R$1)) ),R$2&amp;_xlfn.XLOOKUP($A154,E96_raw,E96_code),"N/A")</f>
        <v>N/A</v>
      </c>
      <c r="U154" s="5" t="str" cm="1">
        <f t="array" aca="1" ref="U154" ca="1">IF( OR( AND($A154&gt;=INDIRECT("'Panasonic ERJ Code Table'!$J" &amp; U$1),$A154&lt;=INDIRECT("'Panasonic ERJ Code Table'!$K" &amp; U$1)), AND($A154&gt;=INDIRECT("'Panasonic ERJ Code Table'!$L" &amp; U$1),$A154&lt;=INDIRECT("'Panasonic ERJ Code Table'!$M" &amp; U$1)) ),U$2&amp;_xlfn.XLOOKUP($A154,E96_raw,E96_code),"N/A")</f>
        <v>N/A</v>
      </c>
    </row>
    <row r="155" spans="1:21" x14ac:dyDescent="0.3">
      <c r="A155" s="16">
        <v>38.299999999999997</v>
      </c>
      <c r="B155" s="16"/>
      <c r="C155" s="5" t="str" cm="1">
        <f t="array" aca="1" ref="C155" ca="1">IF( OR( AND($A155&gt;=INDIRECT("'Panasonic ERJ Code Table'!$K" &amp; C$1),$A155&lt;=INDIRECT("'Panasonic ERJ Code Table'!$L" &amp; C$1)), AND($A155&gt;=INDIRECT("'Panasonic ERJ Code Table'!$M" &amp; C$1),$A155&lt;=INDIRECT("'Panasonic ERJ Code Table'!$N" &amp; C$1)) ),C$2&amp;_xlfn.XLOOKUP($A155,E96_raw,E96_code),"N/A")</f>
        <v>N/A</v>
      </c>
      <c r="F155" s="5" t="str" cm="1">
        <f t="array" aca="1" ref="F155" ca="1">IF( OR( AND($A155&gt;=INDIRECT("'Panasonic ERJ Code Table'!$K" &amp; F$1),$A155&lt;=INDIRECT("'Panasonic ERJ Code Table'!$L" &amp; F$1)), AND($A155&gt;=INDIRECT("'Panasonic ERJ Code Table'!$M" &amp; F$1),$A155&lt;=INDIRECT("'Panasonic ERJ Code Table'!$N" &amp; F$1)) ),F$2&amp;_xlfn.XLOOKUP($A155,E96_raw,E96_code),"N/A")</f>
        <v>N/A</v>
      </c>
      <c r="I155" s="5" t="e" cm="1">
        <f t="array" aca="1" ref="I155" ca="1">IF( OR( AND($A155&gt;=INDIRECT("'Panasonic ERJ Code Table'!$K" &amp; I$1),$A155&lt;=INDIRECT("'Panasonic ERJ Code Table'!$L" &amp; I$1)), AND($A155&gt;=INDIRECT("'Panasonic ERJ Code Table'!$M" &amp; I$1),$A155&lt;=INDIRECT("'Panasonic ERJ Code Table'!$N" &amp; I$1)) ),I$2&amp;_xlfn.XLOOKUP($A155,E96_raw,E96_code),"N/A")</f>
        <v>#NAME?</v>
      </c>
      <c r="L155" s="5" t="str" cm="1">
        <f t="array" aca="1" ref="L155" ca="1">IF( OR( AND($A155&gt;=INDIRECT("'Panasonic ERJ Code Table'!$K" &amp; L$1),$A155&lt;=INDIRECT("'Panasonic ERJ Code Table'!$L" &amp; L$1)), AND($A155&gt;=INDIRECT("'Panasonic ERJ Code Table'!$M" &amp; L$1),$A155&lt;=INDIRECT("'Panasonic ERJ Code Table'!$N" &amp; L$1)) ),L$2&amp;_xlfn.XLOOKUP($A155,E96_raw,E96_code),"N/A")</f>
        <v>N/A</v>
      </c>
      <c r="O155" s="5" t="e" cm="1">
        <f t="array" aca="1" ref="O155" ca="1">IF( OR( AND($A155&gt;=INDIRECT("'Panasonic ERJ Code Table'!$K" &amp; O$1),$A155&lt;=INDIRECT("'Panasonic ERJ Code Table'!$L" &amp; O$1)), AND($A155&gt;=INDIRECT("'Panasonic ERJ Code Table'!$M" &amp; O$1),$A155&lt;=INDIRECT("'Panasonic ERJ Code Table'!$N" &amp; O$1)) ),O$2&amp;_xlfn.XLOOKUP($A155,E96_raw,E96_code),"N/A")</f>
        <v>#NAME?</v>
      </c>
      <c r="R155" s="5" t="str" cm="1">
        <f t="array" aca="1" ref="R155" ca="1">IF( OR( AND($A155&gt;=INDIRECT("'Panasonic ERJ Code Table'!$K" &amp; R$1),$A155&lt;=INDIRECT("'Panasonic ERJ Code Table'!$L" &amp; R$1)), AND($A155&gt;=INDIRECT("'Panasonic ERJ Code Table'!$M" &amp; R$1),$A155&lt;=INDIRECT("'Panasonic ERJ Code Table'!$N" &amp; R$1)) ),R$2&amp;_xlfn.XLOOKUP($A155,E96_raw,E96_code),"N/A")</f>
        <v>N/A</v>
      </c>
      <c r="U155" s="5" t="str" cm="1">
        <f t="array" aca="1" ref="U155" ca="1">IF( OR( AND($A155&gt;=INDIRECT("'Panasonic ERJ Code Table'!$J" &amp; U$1),$A155&lt;=INDIRECT("'Panasonic ERJ Code Table'!$K" &amp; U$1)), AND($A155&gt;=INDIRECT("'Panasonic ERJ Code Table'!$L" &amp; U$1),$A155&lt;=INDIRECT("'Panasonic ERJ Code Table'!$M" &amp; U$1)) ),U$2&amp;_xlfn.XLOOKUP($A155,E96_raw,E96_code),"N/A")</f>
        <v>N/A</v>
      </c>
    </row>
    <row r="156" spans="1:21" x14ac:dyDescent="0.3">
      <c r="A156" s="16">
        <v>39.200000000000003</v>
      </c>
      <c r="B156" s="16"/>
      <c r="C156" s="5" t="str" cm="1">
        <f t="array" aca="1" ref="C156" ca="1">IF( OR( AND($A156&gt;=INDIRECT("'Panasonic ERJ Code Table'!$K" &amp; C$1),$A156&lt;=INDIRECT("'Panasonic ERJ Code Table'!$L" &amp; C$1)), AND($A156&gt;=INDIRECT("'Panasonic ERJ Code Table'!$M" &amp; C$1),$A156&lt;=INDIRECT("'Panasonic ERJ Code Table'!$N" &amp; C$1)) ),C$2&amp;_xlfn.XLOOKUP($A156,E96_raw,E96_code),"N/A")</f>
        <v>N/A</v>
      </c>
      <c r="F156" s="5" t="str" cm="1">
        <f t="array" aca="1" ref="F156" ca="1">IF( OR( AND($A156&gt;=INDIRECT("'Panasonic ERJ Code Table'!$K" &amp; F$1),$A156&lt;=INDIRECT("'Panasonic ERJ Code Table'!$L" &amp; F$1)), AND($A156&gt;=INDIRECT("'Panasonic ERJ Code Table'!$M" &amp; F$1),$A156&lt;=INDIRECT("'Panasonic ERJ Code Table'!$N" &amp; F$1)) ),F$2&amp;_xlfn.XLOOKUP($A156,E96_raw,E96_code),"N/A")</f>
        <v>N/A</v>
      </c>
      <c r="I156" s="5" t="e" cm="1">
        <f t="array" aca="1" ref="I156" ca="1">IF( OR( AND($A156&gt;=INDIRECT("'Panasonic ERJ Code Table'!$K" &amp; I$1),$A156&lt;=INDIRECT("'Panasonic ERJ Code Table'!$L" &amp; I$1)), AND($A156&gt;=INDIRECT("'Panasonic ERJ Code Table'!$M" &amp; I$1),$A156&lt;=INDIRECT("'Panasonic ERJ Code Table'!$N" &amp; I$1)) ),I$2&amp;_xlfn.XLOOKUP($A156,E96_raw,E96_code),"N/A")</f>
        <v>#NAME?</v>
      </c>
      <c r="L156" s="5" t="str" cm="1">
        <f t="array" aca="1" ref="L156" ca="1">IF( OR( AND($A156&gt;=INDIRECT("'Panasonic ERJ Code Table'!$K" &amp; L$1),$A156&lt;=INDIRECT("'Panasonic ERJ Code Table'!$L" &amp; L$1)), AND($A156&gt;=INDIRECT("'Panasonic ERJ Code Table'!$M" &amp; L$1),$A156&lt;=INDIRECT("'Panasonic ERJ Code Table'!$N" &amp; L$1)) ),L$2&amp;_xlfn.XLOOKUP($A156,E96_raw,E96_code),"N/A")</f>
        <v>N/A</v>
      </c>
      <c r="O156" s="5" t="e" cm="1">
        <f t="array" aca="1" ref="O156" ca="1">IF( OR( AND($A156&gt;=INDIRECT("'Panasonic ERJ Code Table'!$K" &amp; O$1),$A156&lt;=INDIRECT("'Panasonic ERJ Code Table'!$L" &amp; O$1)), AND($A156&gt;=INDIRECT("'Panasonic ERJ Code Table'!$M" &amp; O$1),$A156&lt;=INDIRECT("'Panasonic ERJ Code Table'!$N" &amp; O$1)) ),O$2&amp;_xlfn.XLOOKUP($A156,E96_raw,E96_code),"N/A")</f>
        <v>#NAME?</v>
      </c>
      <c r="R156" s="5" t="str" cm="1">
        <f t="array" aca="1" ref="R156" ca="1">IF( OR( AND($A156&gt;=INDIRECT("'Panasonic ERJ Code Table'!$K" &amp; R$1),$A156&lt;=INDIRECT("'Panasonic ERJ Code Table'!$L" &amp; R$1)), AND($A156&gt;=INDIRECT("'Panasonic ERJ Code Table'!$M" &amp; R$1),$A156&lt;=INDIRECT("'Panasonic ERJ Code Table'!$N" &amp; R$1)) ),R$2&amp;_xlfn.XLOOKUP($A156,E96_raw,E96_code),"N/A")</f>
        <v>N/A</v>
      </c>
      <c r="U156" s="5" t="str" cm="1">
        <f t="array" aca="1" ref="U156" ca="1">IF( OR( AND($A156&gt;=INDIRECT("'Panasonic ERJ Code Table'!$J" &amp; U$1),$A156&lt;=INDIRECT("'Panasonic ERJ Code Table'!$K" &amp; U$1)), AND($A156&gt;=INDIRECT("'Panasonic ERJ Code Table'!$L" &amp; U$1),$A156&lt;=INDIRECT("'Panasonic ERJ Code Table'!$M" &amp; U$1)) ),U$2&amp;_xlfn.XLOOKUP($A156,E96_raw,E96_code),"N/A")</f>
        <v>N/A</v>
      </c>
    </row>
    <row r="157" spans="1:21" x14ac:dyDescent="0.3">
      <c r="A157" s="16">
        <v>40.199999999999996</v>
      </c>
      <c r="B157" s="16"/>
      <c r="C157" s="5" t="str" cm="1">
        <f t="array" aca="1" ref="C157" ca="1">IF( OR( AND($A157&gt;=INDIRECT("'Panasonic ERJ Code Table'!$K" &amp; C$1),$A157&lt;=INDIRECT("'Panasonic ERJ Code Table'!$L" &amp; C$1)), AND($A157&gt;=INDIRECT("'Panasonic ERJ Code Table'!$M" &amp; C$1),$A157&lt;=INDIRECT("'Panasonic ERJ Code Table'!$N" &amp; C$1)) ),C$2&amp;_xlfn.XLOOKUP($A157,E96_raw,E96_code),"N/A")</f>
        <v>N/A</v>
      </c>
      <c r="F157" s="5" t="str" cm="1">
        <f t="array" aca="1" ref="F157" ca="1">IF( OR( AND($A157&gt;=INDIRECT("'Panasonic ERJ Code Table'!$K" &amp; F$1),$A157&lt;=INDIRECT("'Panasonic ERJ Code Table'!$L" &amp; F$1)), AND($A157&gt;=INDIRECT("'Panasonic ERJ Code Table'!$M" &amp; F$1),$A157&lt;=INDIRECT("'Panasonic ERJ Code Table'!$N" &amp; F$1)) ),F$2&amp;_xlfn.XLOOKUP($A157,E96_raw,E96_code),"N/A")</f>
        <v>N/A</v>
      </c>
      <c r="I157" s="5" t="e" cm="1">
        <f t="array" aca="1" ref="I157" ca="1">IF( OR( AND($A157&gt;=INDIRECT("'Panasonic ERJ Code Table'!$K" &amp; I$1),$A157&lt;=INDIRECT("'Panasonic ERJ Code Table'!$L" &amp; I$1)), AND($A157&gt;=INDIRECT("'Panasonic ERJ Code Table'!$M" &amp; I$1),$A157&lt;=INDIRECT("'Panasonic ERJ Code Table'!$N" &amp; I$1)) ),I$2&amp;_xlfn.XLOOKUP($A157,E96_raw,E96_code),"N/A")</f>
        <v>#NAME?</v>
      </c>
      <c r="L157" s="5" t="str" cm="1">
        <f t="array" aca="1" ref="L157" ca="1">IF( OR( AND($A157&gt;=INDIRECT("'Panasonic ERJ Code Table'!$K" &amp; L$1),$A157&lt;=INDIRECT("'Panasonic ERJ Code Table'!$L" &amp; L$1)), AND($A157&gt;=INDIRECT("'Panasonic ERJ Code Table'!$M" &amp; L$1),$A157&lt;=INDIRECT("'Panasonic ERJ Code Table'!$N" &amp; L$1)) ),L$2&amp;_xlfn.XLOOKUP($A157,E96_raw,E96_code),"N/A")</f>
        <v>N/A</v>
      </c>
      <c r="O157" s="5" t="e" cm="1">
        <f t="array" aca="1" ref="O157" ca="1">IF( OR( AND($A157&gt;=INDIRECT("'Panasonic ERJ Code Table'!$K" &amp; O$1),$A157&lt;=INDIRECT("'Panasonic ERJ Code Table'!$L" &amp; O$1)), AND($A157&gt;=INDIRECT("'Panasonic ERJ Code Table'!$M" &amp; O$1),$A157&lt;=INDIRECT("'Panasonic ERJ Code Table'!$N" &amp; O$1)) ),O$2&amp;_xlfn.XLOOKUP($A157,E96_raw,E96_code),"N/A")</f>
        <v>#NAME?</v>
      </c>
      <c r="R157" s="5" t="str" cm="1">
        <f t="array" aca="1" ref="R157" ca="1">IF( OR( AND($A157&gt;=INDIRECT("'Panasonic ERJ Code Table'!$K" &amp; R$1),$A157&lt;=INDIRECT("'Panasonic ERJ Code Table'!$L" &amp; R$1)), AND($A157&gt;=INDIRECT("'Panasonic ERJ Code Table'!$M" &amp; R$1),$A157&lt;=INDIRECT("'Panasonic ERJ Code Table'!$N" &amp; R$1)) ),R$2&amp;_xlfn.XLOOKUP($A157,E96_raw,E96_code),"N/A")</f>
        <v>N/A</v>
      </c>
      <c r="U157" s="5" t="str" cm="1">
        <f t="array" aca="1" ref="U157" ca="1">IF( OR( AND($A157&gt;=INDIRECT("'Panasonic ERJ Code Table'!$J" &amp; U$1),$A157&lt;=INDIRECT("'Panasonic ERJ Code Table'!$K" &amp; U$1)), AND($A157&gt;=INDIRECT("'Panasonic ERJ Code Table'!$L" &amp; U$1),$A157&lt;=INDIRECT("'Panasonic ERJ Code Table'!$M" &amp; U$1)) ),U$2&amp;_xlfn.XLOOKUP($A157,E96_raw,E96_code),"N/A")</f>
        <v>N/A</v>
      </c>
    </row>
    <row r="158" spans="1:21" x14ac:dyDescent="0.3">
      <c r="A158" s="16">
        <v>41.2</v>
      </c>
      <c r="B158" s="16"/>
      <c r="C158" s="5" t="str" cm="1">
        <f t="array" aca="1" ref="C158" ca="1">IF( OR( AND($A158&gt;=INDIRECT("'Panasonic ERJ Code Table'!$K" &amp; C$1),$A158&lt;=INDIRECT("'Panasonic ERJ Code Table'!$L" &amp; C$1)), AND($A158&gt;=INDIRECT("'Panasonic ERJ Code Table'!$M" &amp; C$1),$A158&lt;=INDIRECT("'Panasonic ERJ Code Table'!$N" &amp; C$1)) ),C$2&amp;_xlfn.XLOOKUP($A158,E96_raw,E96_code),"N/A")</f>
        <v>N/A</v>
      </c>
      <c r="F158" s="5" t="str" cm="1">
        <f t="array" aca="1" ref="F158" ca="1">IF( OR( AND($A158&gt;=INDIRECT("'Panasonic ERJ Code Table'!$K" &amp; F$1),$A158&lt;=INDIRECT("'Panasonic ERJ Code Table'!$L" &amp; F$1)), AND($A158&gt;=INDIRECT("'Panasonic ERJ Code Table'!$M" &amp; F$1),$A158&lt;=INDIRECT("'Panasonic ERJ Code Table'!$N" &amp; F$1)) ),F$2&amp;_xlfn.XLOOKUP($A158,E96_raw,E96_code),"N/A")</f>
        <v>N/A</v>
      </c>
      <c r="I158" s="5" t="e" cm="1">
        <f t="array" aca="1" ref="I158" ca="1">IF( OR( AND($A158&gt;=INDIRECT("'Panasonic ERJ Code Table'!$K" &amp; I$1),$A158&lt;=INDIRECT("'Panasonic ERJ Code Table'!$L" &amp; I$1)), AND($A158&gt;=INDIRECT("'Panasonic ERJ Code Table'!$M" &amp; I$1),$A158&lt;=INDIRECT("'Panasonic ERJ Code Table'!$N" &amp; I$1)) ),I$2&amp;_xlfn.XLOOKUP($A158,E96_raw,E96_code),"N/A")</f>
        <v>#NAME?</v>
      </c>
      <c r="L158" s="5" t="str" cm="1">
        <f t="array" aca="1" ref="L158" ca="1">IF( OR( AND($A158&gt;=INDIRECT("'Panasonic ERJ Code Table'!$K" &amp; L$1),$A158&lt;=INDIRECT("'Panasonic ERJ Code Table'!$L" &amp; L$1)), AND($A158&gt;=INDIRECT("'Panasonic ERJ Code Table'!$M" &amp; L$1),$A158&lt;=INDIRECT("'Panasonic ERJ Code Table'!$N" &amp; L$1)) ),L$2&amp;_xlfn.XLOOKUP($A158,E96_raw,E96_code),"N/A")</f>
        <v>N/A</v>
      </c>
      <c r="O158" s="5" t="e" cm="1">
        <f t="array" aca="1" ref="O158" ca="1">IF( OR( AND($A158&gt;=INDIRECT("'Panasonic ERJ Code Table'!$K" &amp; O$1),$A158&lt;=INDIRECT("'Panasonic ERJ Code Table'!$L" &amp; O$1)), AND($A158&gt;=INDIRECT("'Panasonic ERJ Code Table'!$M" &amp; O$1),$A158&lt;=INDIRECT("'Panasonic ERJ Code Table'!$N" &amp; O$1)) ),O$2&amp;_xlfn.XLOOKUP($A158,E96_raw,E96_code),"N/A")</f>
        <v>#NAME?</v>
      </c>
      <c r="R158" s="5" t="str" cm="1">
        <f t="array" aca="1" ref="R158" ca="1">IF( OR( AND($A158&gt;=INDIRECT("'Panasonic ERJ Code Table'!$K" &amp; R$1),$A158&lt;=INDIRECT("'Panasonic ERJ Code Table'!$L" &amp; R$1)), AND($A158&gt;=INDIRECT("'Panasonic ERJ Code Table'!$M" &amp; R$1),$A158&lt;=INDIRECT("'Panasonic ERJ Code Table'!$N" &amp; R$1)) ),R$2&amp;_xlfn.XLOOKUP($A158,E96_raw,E96_code),"N/A")</f>
        <v>N/A</v>
      </c>
      <c r="U158" s="5" t="str" cm="1">
        <f t="array" aca="1" ref="U158" ca="1">IF( OR( AND($A158&gt;=INDIRECT("'Panasonic ERJ Code Table'!$J" &amp; U$1),$A158&lt;=INDIRECT("'Panasonic ERJ Code Table'!$K" &amp; U$1)), AND($A158&gt;=INDIRECT("'Panasonic ERJ Code Table'!$L" &amp; U$1),$A158&lt;=INDIRECT("'Panasonic ERJ Code Table'!$M" &amp; U$1)) ),U$2&amp;_xlfn.XLOOKUP($A158,E96_raw,E96_code),"N/A")</f>
        <v>N/A</v>
      </c>
    </row>
    <row r="159" spans="1:21" x14ac:dyDescent="0.3">
      <c r="A159" s="16">
        <v>42.2</v>
      </c>
      <c r="B159" s="16"/>
      <c r="C159" s="5" t="str" cm="1">
        <f t="array" aca="1" ref="C159" ca="1">IF( OR( AND($A159&gt;=INDIRECT("'Panasonic ERJ Code Table'!$K" &amp; C$1),$A159&lt;=INDIRECT("'Panasonic ERJ Code Table'!$L" &amp; C$1)), AND($A159&gt;=INDIRECT("'Panasonic ERJ Code Table'!$M" &amp; C$1),$A159&lt;=INDIRECT("'Panasonic ERJ Code Table'!$N" &amp; C$1)) ),C$2&amp;_xlfn.XLOOKUP($A159,E96_raw,E96_code),"N/A")</f>
        <v>N/A</v>
      </c>
      <c r="F159" s="5" t="str" cm="1">
        <f t="array" aca="1" ref="F159" ca="1">IF( OR( AND($A159&gt;=INDIRECT("'Panasonic ERJ Code Table'!$K" &amp; F$1),$A159&lt;=INDIRECT("'Panasonic ERJ Code Table'!$L" &amp; F$1)), AND($A159&gt;=INDIRECT("'Panasonic ERJ Code Table'!$M" &amp; F$1),$A159&lt;=INDIRECT("'Panasonic ERJ Code Table'!$N" &amp; F$1)) ),F$2&amp;_xlfn.XLOOKUP($A159,E96_raw,E96_code),"N/A")</f>
        <v>N/A</v>
      </c>
      <c r="I159" s="5" t="e" cm="1">
        <f t="array" aca="1" ref="I159" ca="1">IF( OR( AND($A159&gt;=INDIRECT("'Panasonic ERJ Code Table'!$K" &amp; I$1),$A159&lt;=INDIRECT("'Panasonic ERJ Code Table'!$L" &amp; I$1)), AND($A159&gt;=INDIRECT("'Panasonic ERJ Code Table'!$M" &amp; I$1),$A159&lt;=INDIRECT("'Panasonic ERJ Code Table'!$N" &amp; I$1)) ),I$2&amp;_xlfn.XLOOKUP($A159,E96_raw,E96_code),"N/A")</f>
        <v>#NAME?</v>
      </c>
      <c r="L159" s="5" t="str" cm="1">
        <f t="array" aca="1" ref="L159" ca="1">IF( OR( AND($A159&gt;=INDIRECT("'Panasonic ERJ Code Table'!$K" &amp; L$1),$A159&lt;=INDIRECT("'Panasonic ERJ Code Table'!$L" &amp; L$1)), AND($A159&gt;=INDIRECT("'Panasonic ERJ Code Table'!$M" &amp; L$1),$A159&lt;=INDIRECT("'Panasonic ERJ Code Table'!$N" &amp; L$1)) ),L$2&amp;_xlfn.XLOOKUP($A159,E96_raw,E96_code),"N/A")</f>
        <v>N/A</v>
      </c>
      <c r="O159" s="5" t="e" cm="1">
        <f t="array" aca="1" ref="O159" ca="1">IF( OR( AND($A159&gt;=INDIRECT("'Panasonic ERJ Code Table'!$K" &amp; O$1),$A159&lt;=INDIRECT("'Panasonic ERJ Code Table'!$L" &amp; O$1)), AND($A159&gt;=INDIRECT("'Panasonic ERJ Code Table'!$M" &amp; O$1),$A159&lt;=INDIRECT("'Panasonic ERJ Code Table'!$N" &amp; O$1)) ),O$2&amp;_xlfn.XLOOKUP($A159,E96_raw,E96_code),"N/A")</f>
        <v>#NAME?</v>
      </c>
      <c r="R159" s="5" t="str" cm="1">
        <f t="array" aca="1" ref="R159" ca="1">IF( OR( AND($A159&gt;=INDIRECT("'Panasonic ERJ Code Table'!$K" &amp; R$1),$A159&lt;=INDIRECT("'Panasonic ERJ Code Table'!$L" &amp; R$1)), AND($A159&gt;=INDIRECT("'Panasonic ERJ Code Table'!$M" &amp; R$1),$A159&lt;=INDIRECT("'Panasonic ERJ Code Table'!$N" &amp; R$1)) ),R$2&amp;_xlfn.XLOOKUP($A159,E96_raw,E96_code),"N/A")</f>
        <v>N/A</v>
      </c>
      <c r="U159" s="5" t="str" cm="1">
        <f t="array" aca="1" ref="U159" ca="1">IF( OR( AND($A159&gt;=INDIRECT("'Panasonic ERJ Code Table'!$J" &amp; U$1),$A159&lt;=INDIRECT("'Panasonic ERJ Code Table'!$K" &amp; U$1)), AND($A159&gt;=INDIRECT("'Panasonic ERJ Code Table'!$L" &amp; U$1),$A159&lt;=INDIRECT("'Panasonic ERJ Code Table'!$M" &amp; U$1)) ),U$2&amp;_xlfn.XLOOKUP($A159,E96_raw,E96_code),"N/A")</f>
        <v>N/A</v>
      </c>
    </row>
    <row r="160" spans="1:21" x14ac:dyDescent="0.3">
      <c r="A160" s="16">
        <v>43.2</v>
      </c>
      <c r="B160" s="16"/>
      <c r="C160" s="5" t="str" cm="1">
        <f t="array" aca="1" ref="C160" ca="1">IF( OR( AND($A160&gt;=INDIRECT("'Panasonic ERJ Code Table'!$K" &amp; C$1),$A160&lt;=INDIRECT("'Panasonic ERJ Code Table'!$L" &amp; C$1)), AND($A160&gt;=INDIRECT("'Panasonic ERJ Code Table'!$M" &amp; C$1),$A160&lt;=INDIRECT("'Panasonic ERJ Code Table'!$N" &amp; C$1)) ),C$2&amp;_xlfn.XLOOKUP($A160,E96_raw,E96_code),"N/A")</f>
        <v>N/A</v>
      </c>
      <c r="F160" s="5" t="str" cm="1">
        <f t="array" aca="1" ref="F160" ca="1">IF( OR( AND($A160&gt;=INDIRECT("'Panasonic ERJ Code Table'!$K" &amp; F$1),$A160&lt;=INDIRECT("'Panasonic ERJ Code Table'!$L" &amp; F$1)), AND($A160&gt;=INDIRECT("'Panasonic ERJ Code Table'!$M" &amp; F$1),$A160&lt;=INDIRECT("'Panasonic ERJ Code Table'!$N" &amp; F$1)) ),F$2&amp;_xlfn.XLOOKUP($A160,E96_raw,E96_code),"N/A")</f>
        <v>N/A</v>
      </c>
      <c r="I160" s="5" t="e" cm="1">
        <f t="array" aca="1" ref="I160" ca="1">IF( OR( AND($A160&gt;=INDIRECT("'Panasonic ERJ Code Table'!$K" &amp; I$1),$A160&lt;=INDIRECT("'Panasonic ERJ Code Table'!$L" &amp; I$1)), AND($A160&gt;=INDIRECT("'Panasonic ERJ Code Table'!$M" &amp; I$1),$A160&lt;=INDIRECT("'Panasonic ERJ Code Table'!$N" &amp; I$1)) ),I$2&amp;_xlfn.XLOOKUP($A160,E96_raw,E96_code),"N/A")</f>
        <v>#NAME?</v>
      </c>
      <c r="L160" s="5" t="str" cm="1">
        <f t="array" aca="1" ref="L160" ca="1">IF( OR( AND($A160&gt;=INDIRECT("'Panasonic ERJ Code Table'!$K" &amp; L$1),$A160&lt;=INDIRECT("'Panasonic ERJ Code Table'!$L" &amp; L$1)), AND($A160&gt;=INDIRECT("'Panasonic ERJ Code Table'!$M" &amp; L$1),$A160&lt;=INDIRECT("'Panasonic ERJ Code Table'!$N" &amp; L$1)) ),L$2&amp;_xlfn.XLOOKUP($A160,E96_raw,E96_code),"N/A")</f>
        <v>N/A</v>
      </c>
      <c r="O160" s="5" t="e" cm="1">
        <f t="array" aca="1" ref="O160" ca="1">IF( OR( AND($A160&gt;=INDIRECT("'Panasonic ERJ Code Table'!$K" &amp; O$1),$A160&lt;=INDIRECT("'Panasonic ERJ Code Table'!$L" &amp; O$1)), AND($A160&gt;=INDIRECT("'Panasonic ERJ Code Table'!$M" &amp; O$1),$A160&lt;=INDIRECT("'Panasonic ERJ Code Table'!$N" &amp; O$1)) ),O$2&amp;_xlfn.XLOOKUP($A160,E96_raw,E96_code),"N/A")</f>
        <v>#NAME?</v>
      </c>
      <c r="R160" s="5" t="str" cm="1">
        <f t="array" aca="1" ref="R160" ca="1">IF( OR( AND($A160&gt;=INDIRECT("'Panasonic ERJ Code Table'!$K" &amp; R$1),$A160&lt;=INDIRECT("'Panasonic ERJ Code Table'!$L" &amp; R$1)), AND($A160&gt;=INDIRECT("'Panasonic ERJ Code Table'!$M" &amp; R$1),$A160&lt;=INDIRECT("'Panasonic ERJ Code Table'!$N" &amp; R$1)) ),R$2&amp;_xlfn.XLOOKUP($A160,E96_raw,E96_code),"N/A")</f>
        <v>N/A</v>
      </c>
      <c r="U160" s="5" t="str" cm="1">
        <f t="array" aca="1" ref="U160" ca="1">IF( OR( AND($A160&gt;=INDIRECT("'Panasonic ERJ Code Table'!$J" &amp; U$1),$A160&lt;=INDIRECT("'Panasonic ERJ Code Table'!$K" &amp; U$1)), AND($A160&gt;=INDIRECT("'Panasonic ERJ Code Table'!$L" &amp; U$1),$A160&lt;=INDIRECT("'Panasonic ERJ Code Table'!$M" &amp; U$1)) ),U$2&amp;_xlfn.XLOOKUP($A160,E96_raw,E96_code),"N/A")</f>
        <v>N/A</v>
      </c>
    </row>
    <row r="161" spans="1:21" x14ac:dyDescent="0.3">
      <c r="A161" s="16">
        <v>44.2</v>
      </c>
      <c r="B161" s="16"/>
      <c r="C161" s="5" t="str" cm="1">
        <f t="array" aca="1" ref="C161" ca="1">IF( OR( AND($A161&gt;=INDIRECT("'Panasonic ERJ Code Table'!$K" &amp; C$1),$A161&lt;=INDIRECT("'Panasonic ERJ Code Table'!$L" &amp; C$1)), AND($A161&gt;=INDIRECT("'Panasonic ERJ Code Table'!$M" &amp; C$1),$A161&lt;=INDIRECT("'Panasonic ERJ Code Table'!$N" &amp; C$1)) ),C$2&amp;_xlfn.XLOOKUP($A161,E96_raw,E96_code),"N/A")</f>
        <v>N/A</v>
      </c>
      <c r="F161" s="5" t="str" cm="1">
        <f t="array" aca="1" ref="F161" ca="1">IF( OR( AND($A161&gt;=INDIRECT("'Panasonic ERJ Code Table'!$K" &amp; F$1),$A161&lt;=INDIRECT("'Panasonic ERJ Code Table'!$L" &amp; F$1)), AND($A161&gt;=INDIRECT("'Panasonic ERJ Code Table'!$M" &amp; F$1),$A161&lt;=INDIRECT("'Panasonic ERJ Code Table'!$N" &amp; F$1)) ),F$2&amp;_xlfn.XLOOKUP($A161,E96_raw,E96_code),"N/A")</f>
        <v>N/A</v>
      </c>
      <c r="I161" s="5" t="e" cm="1">
        <f t="array" aca="1" ref="I161" ca="1">IF( OR( AND($A161&gt;=INDIRECT("'Panasonic ERJ Code Table'!$K" &amp; I$1),$A161&lt;=INDIRECT("'Panasonic ERJ Code Table'!$L" &amp; I$1)), AND($A161&gt;=INDIRECT("'Panasonic ERJ Code Table'!$M" &amp; I$1),$A161&lt;=INDIRECT("'Panasonic ERJ Code Table'!$N" &amp; I$1)) ),I$2&amp;_xlfn.XLOOKUP($A161,E96_raw,E96_code),"N/A")</f>
        <v>#NAME?</v>
      </c>
      <c r="L161" s="5" t="str" cm="1">
        <f t="array" aca="1" ref="L161" ca="1">IF( OR( AND($A161&gt;=INDIRECT("'Panasonic ERJ Code Table'!$K" &amp; L$1),$A161&lt;=INDIRECT("'Panasonic ERJ Code Table'!$L" &amp; L$1)), AND($A161&gt;=INDIRECT("'Panasonic ERJ Code Table'!$M" &amp; L$1),$A161&lt;=INDIRECT("'Panasonic ERJ Code Table'!$N" &amp; L$1)) ),L$2&amp;_xlfn.XLOOKUP($A161,E96_raw,E96_code),"N/A")</f>
        <v>N/A</v>
      </c>
      <c r="O161" s="5" t="e" cm="1">
        <f t="array" aca="1" ref="O161" ca="1">IF( OR( AND($A161&gt;=INDIRECT("'Panasonic ERJ Code Table'!$K" &amp; O$1),$A161&lt;=INDIRECT("'Panasonic ERJ Code Table'!$L" &amp; O$1)), AND($A161&gt;=INDIRECT("'Panasonic ERJ Code Table'!$M" &amp; O$1),$A161&lt;=INDIRECT("'Panasonic ERJ Code Table'!$N" &amp; O$1)) ),O$2&amp;_xlfn.XLOOKUP($A161,E96_raw,E96_code),"N/A")</f>
        <v>#NAME?</v>
      </c>
      <c r="R161" s="5" t="str" cm="1">
        <f t="array" aca="1" ref="R161" ca="1">IF( OR( AND($A161&gt;=INDIRECT("'Panasonic ERJ Code Table'!$K" &amp; R$1),$A161&lt;=INDIRECT("'Panasonic ERJ Code Table'!$L" &amp; R$1)), AND($A161&gt;=INDIRECT("'Panasonic ERJ Code Table'!$M" &amp; R$1),$A161&lt;=INDIRECT("'Panasonic ERJ Code Table'!$N" &amp; R$1)) ),R$2&amp;_xlfn.XLOOKUP($A161,E96_raw,E96_code),"N/A")</f>
        <v>N/A</v>
      </c>
      <c r="U161" s="5" t="str" cm="1">
        <f t="array" aca="1" ref="U161" ca="1">IF( OR( AND($A161&gt;=INDIRECT("'Panasonic ERJ Code Table'!$J" &amp; U$1),$A161&lt;=INDIRECT("'Panasonic ERJ Code Table'!$K" &amp; U$1)), AND($A161&gt;=INDIRECT("'Panasonic ERJ Code Table'!$L" &amp; U$1),$A161&lt;=INDIRECT("'Panasonic ERJ Code Table'!$M" &amp; U$1)) ),U$2&amp;_xlfn.XLOOKUP($A161,E96_raw,E96_code),"N/A")</f>
        <v>N/A</v>
      </c>
    </row>
    <row r="162" spans="1:21" x14ac:dyDescent="0.3">
      <c r="A162" s="16">
        <v>45.3</v>
      </c>
      <c r="B162" s="16"/>
      <c r="C162" s="5" t="str" cm="1">
        <f t="array" aca="1" ref="C162" ca="1">IF( OR( AND($A162&gt;=INDIRECT("'Panasonic ERJ Code Table'!$K" &amp; C$1),$A162&lt;=INDIRECT("'Panasonic ERJ Code Table'!$L" &amp; C$1)), AND($A162&gt;=INDIRECT("'Panasonic ERJ Code Table'!$M" &amp; C$1),$A162&lt;=INDIRECT("'Panasonic ERJ Code Table'!$N" &amp; C$1)) ),C$2&amp;_xlfn.XLOOKUP($A162,E96_raw,E96_code),"N/A")</f>
        <v>N/A</v>
      </c>
      <c r="F162" s="5" t="str" cm="1">
        <f t="array" aca="1" ref="F162" ca="1">IF( OR( AND($A162&gt;=INDIRECT("'Panasonic ERJ Code Table'!$K" &amp; F$1),$A162&lt;=INDIRECT("'Panasonic ERJ Code Table'!$L" &amp; F$1)), AND($A162&gt;=INDIRECT("'Panasonic ERJ Code Table'!$M" &amp; F$1),$A162&lt;=INDIRECT("'Panasonic ERJ Code Table'!$N" &amp; F$1)) ),F$2&amp;_xlfn.XLOOKUP($A162,E96_raw,E96_code),"N/A")</f>
        <v>N/A</v>
      </c>
      <c r="I162" s="5" t="e" cm="1">
        <f t="array" aca="1" ref="I162" ca="1">IF( OR( AND($A162&gt;=INDIRECT("'Panasonic ERJ Code Table'!$K" &amp; I$1),$A162&lt;=INDIRECT("'Panasonic ERJ Code Table'!$L" &amp; I$1)), AND($A162&gt;=INDIRECT("'Panasonic ERJ Code Table'!$M" &amp; I$1),$A162&lt;=INDIRECT("'Panasonic ERJ Code Table'!$N" &amp; I$1)) ),I$2&amp;_xlfn.XLOOKUP($A162,E96_raw,E96_code),"N/A")</f>
        <v>#NAME?</v>
      </c>
      <c r="L162" s="5" t="str" cm="1">
        <f t="array" aca="1" ref="L162" ca="1">IF( OR( AND($A162&gt;=INDIRECT("'Panasonic ERJ Code Table'!$K" &amp; L$1),$A162&lt;=INDIRECT("'Panasonic ERJ Code Table'!$L" &amp; L$1)), AND($A162&gt;=INDIRECT("'Panasonic ERJ Code Table'!$M" &amp; L$1),$A162&lt;=INDIRECT("'Panasonic ERJ Code Table'!$N" &amp; L$1)) ),L$2&amp;_xlfn.XLOOKUP($A162,E96_raw,E96_code),"N/A")</f>
        <v>N/A</v>
      </c>
      <c r="O162" s="5" t="e" cm="1">
        <f t="array" aca="1" ref="O162" ca="1">IF( OR( AND($A162&gt;=INDIRECT("'Panasonic ERJ Code Table'!$K" &amp; O$1),$A162&lt;=INDIRECT("'Panasonic ERJ Code Table'!$L" &amp; O$1)), AND($A162&gt;=INDIRECT("'Panasonic ERJ Code Table'!$M" &amp; O$1),$A162&lt;=INDIRECT("'Panasonic ERJ Code Table'!$N" &amp; O$1)) ),O$2&amp;_xlfn.XLOOKUP($A162,E96_raw,E96_code),"N/A")</f>
        <v>#NAME?</v>
      </c>
      <c r="R162" s="5" t="str" cm="1">
        <f t="array" aca="1" ref="R162" ca="1">IF( OR( AND($A162&gt;=INDIRECT("'Panasonic ERJ Code Table'!$K" &amp; R$1),$A162&lt;=INDIRECT("'Panasonic ERJ Code Table'!$L" &amp; R$1)), AND($A162&gt;=INDIRECT("'Panasonic ERJ Code Table'!$M" &amp; R$1),$A162&lt;=INDIRECT("'Panasonic ERJ Code Table'!$N" &amp; R$1)) ),R$2&amp;_xlfn.XLOOKUP($A162,E96_raw,E96_code),"N/A")</f>
        <v>N/A</v>
      </c>
      <c r="U162" s="5" t="str" cm="1">
        <f t="array" aca="1" ref="U162" ca="1">IF( OR( AND($A162&gt;=INDIRECT("'Panasonic ERJ Code Table'!$J" &amp; U$1),$A162&lt;=INDIRECT("'Panasonic ERJ Code Table'!$K" &amp; U$1)), AND($A162&gt;=INDIRECT("'Panasonic ERJ Code Table'!$L" &amp; U$1),$A162&lt;=INDIRECT("'Panasonic ERJ Code Table'!$M" &amp; U$1)) ),U$2&amp;_xlfn.XLOOKUP($A162,E96_raw,E96_code),"N/A")</f>
        <v>N/A</v>
      </c>
    </row>
    <row r="163" spans="1:21" x14ac:dyDescent="0.3">
      <c r="A163" s="16">
        <v>46.399999999999991</v>
      </c>
      <c r="B163" s="16"/>
      <c r="C163" s="5" t="str" cm="1">
        <f t="array" aca="1" ref="C163" ca="1">IF( OR( AND($A163&gt;=INDIRECT("'Panasonic ERJ Code Table'!$K" &amp; C$1),$A163&lt;=INDIRECT("'Panasonic ERJ Code Table'!$L" &amp; C$1)), AND($A163&gt;=INDIRECT("'Panasonic ERJ Code Table'!$M" &amp; C$1),$A163&lt;=INDIRECT("'Panasonic ERJ Code Table'!$N" &amp; C$1)) ),C$2&amp;_xlfn.XLOOKUP($A163,E96_raw,E96_code),"N/A")</f>
        <v>N/A</v>
      </c>
      <c r="F163" s="5" t="str" cm="1">
        <f t="array" aca="1" ref="F163" ca="1">IF( OR( AND($A163&gt;=INDIRECT("'Panasonic ERJ Code Table'!$K" &amp; F$1),$A163&lt;=INDIRECT("'Panasonic ERJ Code Table'!$L" &amp; F$1)), AND($A163&gt;=INDIRECT("'Panasonic ERJ Code Table'!$M" &amp; F$1),$A163&lt;=INDIRECT("'Panasonic ERJ Code Table'!$N" &amp; F$1)) ),F$2&amp;_xlfn.XLOOKUP($A163,E96_raw,E96_code),"N/A")</f>
        <v>N/A</v>
      </c>
      <c r="I163" s="5" t="e" cm="1">
        <f t="array" aca="1" ref="I163" ca="1">IF( OR( AND($A163&gt;=INDIRECT("'Panasonic ERJ Code Table'!$K" &amp; I$1),$A163&lt;=INDIRECT("'Panasonic ERJ Code Table'!$L" &amp; I$1)), AND($A163&gt;=INDIRECT("'Panasonic ERJ Code Table'!$M" &amp; I$1),$A163&lt;=INDIRECT("'Panasonic ERJ Code Table'!$N" &amp; I$1)) ),I$2&amp;_xlfn.XLOOKUP($A163,E96_raw,E96_code),"N/A")</f>
        <v>#NAME?</v>
      </c>
      <c r="L163" s="5" t="str" cm="1">
        <f t="array" aca="1" ref="L163" ca="1">IF( OR( AND($A163&gt;=INDIRECT("'Panasonic ERJ Code Table'!$K" &amp; L$1),$A163&lt;=INDIRECT("'Panasonic ERJ Code Table'!$L" &amp; L$1)), AND($A163&gt;=INDIRECT("'Panasonic ERJ Code Table'!$M" &amp; L$1),$A163&lt;=INDIRECT("'Panasonic ERJ Code Table'!$N" &amp; L$1)) ),L$2&amp;_xlfn.XLOOKUP($A163,E96_raw,E96_code),"N/A")</f>
        <v>N/A</v>
      </c>
      <c r="O163" s="5" t="e" cm="1">
        <f t="array" aca="1" ref="O163" ca="1">IF( OR( AND($A163&gt;=INDIRECT("'Panasonic ERJ Code Table'!$K" &amp; O$1),$A163&lt;=INDIRECT("'Panasonic ERJ Code Table'!$L" &amp; O$1)), AND($A163&gt;=INDIRECT("'Panasonic ERJ Code Table'!$M" &amp; O$1),$A163&lt;=INDIRECT("'Panasonic ERJ Code Table'!$N" &amp; O$1)) ),O$2&amp;_xlfn.XLOOKUP($A163,E96_raw,E96_code),"N/A")</f>
        <v>#NAME?</v>
      </c>
      <c r="R163" s="5" t="str" cm="1">
        <f t="array" aca="1" ref="R163" ca="1">IF( OR( AND($A163&gt;=INDIRECT("'Panasonic ERJ Code Table'!$K" &amp; R$1),$A163&lt;=INDIRECT("'Panasonic ERJ Code Table'!$L" &amp; R$1)), AND($A163&gt;=INDIRECT("'Panasonic ERJ Code Table'!$M" &amp; R$1),$A163&lt;=INDIRECT("'Panasonic ERJ Code Table'!$N" &amp; R$1)) ),R$2&amp;_xlfn.XLOOKUP($A163,E96_raw,E96_code),"N/A")</f>
        <v>N/A</v>
      </c>
      <c r="U163" s="5" t="str" cm="1">
        <f t="array" aca="1" ref="U163" ca="1">IF( OR( AND($A163&gt;=INDIRECT("'Panasonic ERJ Code Table'!$J" &amp; U$1),$A163&lt;=INDIRECT("'Panasonic ERJ Code Table'!$K" &amp; U$1)), AND($A163&gt;=INDIRECT("'Panasonic ERJ Code Table'!$L" &amp; U$1),$A163&lt;=INDIRECT("'Panasonic ERJ Code Table'!$M" &amp; U$1)) ),U$2&amp;_xlfn.XLOOKUP($A163,E96_raw,E96_code),"N/A")</f>
        <v>N/A</v>
      </c>
    </row>
    <row r="164" spans="1:21" x14ac:dyDescent="0.3">
      <c r="A164" s="16">
        <v>47.5</v>
      </c>
      <c r="B164" s="16"/>
      <c r="C164" s="5" t="str" cm="1">
        <f t="array" aca="1" ref="C164" ca="1">IF( OR( AND($A164&gt;=INDIRECT("'Panasonic ERJ Code Table'!$K" &amp; C$1),$A164&lt;=INDIRECT("'Panasonic ERJ Code Table'!$L" &amp; C$1)), AND($A164&gt;=INDIRECT("'Panasonic ERJ Code Table'!$M" &amp; C$1),$A164&lt;=INDIRECT("'Panasonic ERJ Code Table'!$N" &amp; C$1)) ),C$2&amp;_xlfn.XLOOKUP($A164,E96_raw,E96_code),"N/A")</f>
        <v>N/A</v>
      </c>
      <c r="F164" s="5" t="str" cm="1">
        <f t="array" aca="1" ref="F164" ca="1">IF( OR( AND($A164&gt;=INDIRECT("'Panasonic ERJ Code Table'!$K" &amp; F$1),$A164&lt;=INDIRECT("'Panasonic ERJ Code Table'!$L" &amp; F$1)), AND($A164&gt;=INDIRECT("'Panasonic ERJ Code Table'!$M" &amp; F$1),$A164&lt;=INDIRECT("'Panasonic ERJ Code Table'!$N" &amp; F$1)) ),F$2&amp;_xlfn.XLOOKUP($A164,E96_raw,E96_code),"N/A")</f>
        <v>N/A</v>
      </c>
      <c r="I164" s="5" t="e" cm="1">
        <f t="array" aca="1" ref="I164" ca="1">IF( OR( AND($A164&gt;=INDIRECT("'Panasonic ERJ Code Table'!$K" &amp; I$1),$A164&lt;=INDIRECT("'Panasonic ERJ Code Table'!$L" &amp; I$1)), AND($A164&gt;=INDIRECT("'Panasonic ERJ Code Table'!$M" &amp; I$1),$A164&lt;=INDIRECT("'Panasonic ERJ Code Table'!$N" &amp; I$1)) ),I$2&amp;_xlfn.XLOOKUP($A164,E96_raw,E96_code),"N/A")</f>
        <v>#NAME?</v>
      </c>
      <c r="L164" s="5" t="str" cm="1">
        <f t="array" aca="1" ref="L164" ca="1">IF( OR( AND($A164&gt;=INDIRECT("'Panasonic ERJ Code Table'!$K" &amp; L$1),$A164&lt;=INDIRECT("'Panasonic ERJ Code Table'!$L" &amp; L$1)), AND($A164&gt;=INDIRECT("'Panasonic ERJ Code Table'!$M" &amp; L$1),$A164&lt;=INDIRECT("'Panasonic ERJ Code Table'!$N" &amp; L$1)) ),L$2&amp;_xlfn.XLOOKUP($A164,E96_raw,E96_code),"N/A")</f>
        <v>N/A</v>
      </c>
      <c r="O164" s="5" t="e" cm="1">
        <f t="array" aca="1" ref="O164" ca="1">IF( OR( AND($A164&gt;=INDIRECT("'Panasonic ERJ Code Table'!$K" &amp; O$1),$A164&lt;=INDIRECT("'Panasonic ERJ Code Table'!$L" &amp; O$1)), AND($A164&gt;=INDIRECT("'Panasonic ERJ Code Table'!$M" &amp; O$1),$A164&lt;=INDIRECT("'Panasonic ERJ Code Table'!$N" &amp; O$1)) ),O$2&amp;_xlfn.XLOOKUP($A164,E96_raw,E96_code),"N/A")</f>
        <v>#NAME?</v>
      </c>
      <c r="R164" s="5" t="str" cm="1">
        <f t="array" aca="1" ref="R164" ca="1">IF( OR( AND($A164&gt;=INDIRECT("'Panasonic ERJ Code Table'!$K" &amp; R$1),$A164&lt;=INDIRECT("'Panasonic ERJ Code Table'!$L" &amp; R$1)), AND($A164&gt;=INDIRECT("'Panasonic ERJ Code Table'!$M" &amp; R$1),$A164&lt;=INDIRECT("'Panasonic ERJ Code Table'!$N" &amp; R$1)) ),R$2&amp;_xlfn.XLOOKUP($A164,E96_raw,E96_code),"N/A")</f>
        <v>N/A</v>
      </c>
      <c r="U164" s="5" t="str" cm="1">
        <f t="array" aca="1" ref="U164" ca="1">IF( OR( AND($A164&gt;=INDIRECT("'Panasonic ERJ Code Table'!$J" &amp; U$1),$A164&lt;=INDIRECT("'Panasonic ERJ Code Table'!$K" &amp; U$1)), AND($A164&gt;=INDIRECT("'Panasonic ERJ Code Table'!$L" &amp; U$1),$A164&lt;=INDIRECT("'Panasonic ERJ Code Table'!$M" &amp; U$1)) ),U$2&amp;_xlfn.XLOOKUP($A164,E96_raw,E96_code),"N/A")</f>
        <v>N/A</v>
      </c>
    </row>
    <row r="165" spans="1:21" x14ac:dyDescent="0.3">
      <c r="A165" s="16">
        <v>48.7</v>
      </c>
      <c r="B165" s="16"/>
      <c r="C165" s="5" t="str" cm="1">
        <f t="array" aca="1" ref="C165" ca="1">IF( OR( AND($A165&gt;=INDIRECT("'Panasonic ERJ Code Table'!$K" &amp; C$1),$A165&lt;=INDIRECT("'Panasonic ERJ Code Table'!$L" &amp; C$1)), AND($A165&gt;=INDIRECT("'Panasonic ERJ Code Table'!$M" &amp; C$1),$A165&lt;=INDIRECT("'Panasonic ERJ Code Table'!$N" &amp; C$1)) ),C$2&amp;_xlfn.XLOOKUP($A165,E96_raw,E96_code),"N/A")</f>
        <v>N/A</v>
      </c>
      <c r="F165" s="5" t="str" cm="1">
        <f t="array" aca="1" ref="F165" ca="1">IF( OR( AND($A165&gt;=INDIRECT("'Panasonic ERJ Code Table'!$K" &amp; F$1),$A165&lt;=INDIRECT("'Panasonic ERJ Code Table'!$L" &amp; F$1)), AND($A165&gt;=INDIRECT("'Panasonic ERJ Code Table'!$M" &amp; F$1),$A165&lt;=INDIRECT("'Panasonic ERJ Code Table'!$N" &amp; F$1)) ),F$2&amp;_xlfn.XLOOKUP($A165,E96_raw,E96_code),"N/A")</f>
        <v>N/A</v>
      </c>
      <c r="I165" s="5" t="e" cm="1">
        <f t="array" aca="1" ref="I165" ca="1">IF( OR( AND($A165&gt;=INDIRECT("'Panasonic ERJ Code Table'!$K" &amp; I$1),$A165&lt;=INDIRECT("'Panasonic ERJ Code Table'!$L" &amp; I$1)), AND($A165&gt;=INDIRECT("'Panasonic ERJ Code Table'!$M" &amp; I$1),$A165&lt;=INDIRECT("'Panasonic ERJ Code Table'!$N" &amp; I$1)) ),I$2&amp;_xlfn.XLOOKUP($A165,E96_raw,E96_code),"N/A")</f>
        <v>#NAME?</v>
      </c>
      <c r="L165" s="5" t="str" cm="1">
        <f t="array" aca="1" ref="L165" ca="1">IF( OR( AND($A165&gt;=INDIRECT("'Panasonic ERJ Code Table'!$K" &amp; L$1),$A165&lt;=INDIRECT("'Panasonic ERJ Code Table'!$L" &amp; L$1)), AND($A165&gt;=INDIRECT("'Panasonic ERJ Code Table'!$M" &amp; L$1),$A165&lt;=INDIRECT("'Panasonic ERJ Code Table'!$N" &amp; L$1)) ),L$2&amp;_xlfn.XLOOKUP($A165,E96_raw,E96_code),"N/A")</f>
        <v>N/A</v>
      </c>
      <c r="O165" s="5" t="e" cm="1">
        <f t="array" aca="1" ref="O165" ca="1">IF( OR( AND($A165&gt;=INDIRECT("'Panasonic ERJ Code Table'!$K" &amp; O$1),$A165&lt;=INDIRECT("'Panasonic ERJ Code Table'!$L" &amp; O$1)), AND($A165&gt;=INDIRECT("'Panasonic ERJ Code Table'!$M" &amp; O$1),$A165&lt;=INDIRECT("'Panasonic ERJ Code Table'!$N" &amp; O$1)) ),O$2&amp;_xlfn.XLOOKUP($A165,E96_raw,E96_code),"N/A")</f>
        <v>#NAME?</v>
      </c>
      <c r="R165" s="5" t="str" cm="1">
        <f t="array" aca="1" ref="R165" ca="1">IF( OR( AND($A165&gt;=INDIRECT("'Panasonic ERJ Code Table'!$K" &amp; R$1),$A165&lt;=INDIRECT("'Panasonic ERJ Code Table'!$L" &amp; R$1)), AND($A165&gt;=INDIRECT("'Panasonic ERJ Code Table'!$M" &amp; R$1),$A165&lt;=INDIRECT("'Panasonic ERJ Code Table'!$N" &amp; R$1)) ),R$2&amp;_xlfn.XLOOKUP($A165,E96_raw,E96_code),"N/A")</f>
        <v>N/A</v>
      </c>
      <c r="U165" s="5" t="str" cm="1">
        <f t="array" aca="1" ref="U165" ca="1">IF( OR( AND($A165&gt;=INDIRECT("'Panasonic ERJ Code Table'!$J" &amp; U$1),$A165&lt;=INDIRECT("'Panasonic ERJ Code Table'!$K" &amp; U$1)), AND($A165&gt;=INDIRECT("'Panasonic ERJ Code Table'!$L" &amp; U$1),$A165&lt;=INDIRECT("'Panasonic ERJ Code Table'!$M" &amp; U$1)) ),U$2&amp;_xlfn.XLOOKUP($A165,E96_raw,E96_code),"N/A")</f>
        <v>N/A</v>
      </c>
    </row>
    <row r="166" spans="1:21" x14ac:dyDescent="0.3">
      <c r="A166" s="16">
        <v>49.9</v>
      </c>
      <c r="B166" s="16"/>
      <c r="C166" s="5" t="str" cm="1">
        <f t="array" aca="1" ref="C166" ca="1">IF( OR( AND($A166&gt;=INDIRECT("'Panasonic ERJ Code Table'!$K" &amp; C$1),$A166&lt;=INDIRECT("'Panasonic ERJ Code Table'!$L" &amp; C$1)), AND($A166&gt;=INDIRECT("'Panasonic ERJ Code Table'!$M" &amp; C$1),$A166&lt;=INDIRECT("'Panasonic ERJ Code Table'!$N" &amp; C$1)) ),C$2&amp;_xlfn.XLOOKUP($A166,E96_raw,E96_code),"N/A")</f>
        <v>N/A</v>
      </c>
      <c r="F166" s="5" t="str" cm="1">
        <f t="array" aca="1" ref="F166" ca="1">IF( OR( AND($A166&gt;=INDIRECT("'Panasonic ERJ Code Table'!$K" &amp; F$1),$A166&lt;=INDIRECT("'Panasonic ERJ Code Table'!$L" &amp; F$1)), AND($A166&gt;=INDIRECT("'Panasonic ERJ Code Table'!$M" &amp; F$1),$A166&lt;=INDIRECT("'Panasonic ERJ Code Table'!$N" &amp; F$1)) ),F$2&amp;_xlfn.XLOOKUP($A166,E96_raw,E96_code),"N/A")</f>
        <v>N/A</v>
      </c>
      <c r="I166" s="5" t="e" cm="1">
        <f t="array" aca="1" ref="I166" ca="1">IF( OR( AND($A166&gt;=INDIRECT("'Panasonic ERJ Code Table'!$K" &amp; I$1),$A166&lt;=INDIRECT("'Panasonic ERJ Code Table'!$L" &amp; I$1)), AND($A166&gt;=INDIRECT("'Panasonic ERJ Code Table'!$M" &amp; I$1),$A166&lt;=INDIRECT("'Panasonic ERJ Code Table'!$N" &amp; I$1)) ),I$2&amp;_xlfn.XLOOKUP($A166,E96_raw,E96_code),"N/A")</f>
        <v>#NAME?</v>
      </c>
      <c r="L166" s="5" t="str" cm="1">
        <f t="array" aca="1" ref="L166" ca="1">IF( OR( AND($A166&gt;=INDIRECT("'Panasonic ERJ Code Table'!$K" &amp; L$1),$A166&lt;=INDIRECT("'Panasonic ERJ Code Table'!$L" &amp; L$1)), AND($A166&gt;=INDIRECT("'Panasonic ERJ Code Table'!$M" &amp; L$1),$A166&lt;=INDIRECT("'Panasonic ERJ Code Table'!$N" &amp; L$1)) ),L$2&amp;_xlfn.XLOOKUP($A166,E96_raw,E96_code),"N/A")</f>
        <v>N/A</v>
      </c>
      <c r="O166" s="5" t="e" cm="1">
        <f t="array" aca="1" ref="O166" ca="1">IF( OR( AND($A166&gt;=INDIRECT("'Panasonic ERJ Code Table'!$K" &amp; O$1),$A166&lt;=INDIRECT("'Panasonic ERJ Code Table'!$L" &amp; O$1)), AND($A166&gt;=INDIRECT("'Panasonic ERJ Code Table'!$M" &amp; O$1),$A166&lt;=INDIRECT("'Panasonic ERJ Code Table'!$N" &amp; O$1)) ),O$2&amp;_xlfn.XLOOKUP($A166,E96_raw,E96_code),"N/A")</f>
        <v>#NAME?</v>
      </c>
      <c r="R166" s="5" t="str" cm="1">
        <f t="array" aca="1" ref="R166" ca="1">IF( OR( AND($A166&gt;=INDIRECT("'Panasonic ERJ Code Table'!$K" &amp; R$1),$A166&lt;=INDIRECT("'Panasonic ERJ Code Table'!$L" &amp; R$1)), AND($A166&gt;=INDIRECT("'Panasonic ERJ Code Table'!$M" &amp; R$1),$A166&lt;=INDIRECT("'Panasonic ERJ Code Table'!$N" &amp; R$1)) ),R$2&amp;_xlfn.XLOOKUP($A166,E96_raw,E96_code),"N/A")</f>
        <v>N/A</v>
      </c>
      <c r="U166" s="5" t="str" cm="1">
        <f t="array" aca="1" ref="U166" ca="1">IF( OR( AND($A166&gt;=INDIRECT("'Panasonic ERJ Code Table'!$J" &amp; U$1),$A166&lt;=INDIRECT("'Panasonic ERJ Code Table'!$K" &amp; U$1)), AND($A166&gt;=INDIRECT("'Panasonic ERJ Code Table'!$L" &amp; U$1),$A166&lt;=INDIRECT("'Panasonic ERJ Code Table'!$M" &amp; U$1)) ),U$2&amp;_xlfn.XLOOKUP($A166,E96_raw,E96_code),"N/A")</f>
        <v>N/A</v>
      </c>
    </row>
    <row r="167" spans="1:21" x14ac:dyDescent="0.3">
      <c r="A167" s="16">
        <v>51.100000000000009</v>
      </c>
      <c r="B167" s="16"/>
      <c r="C167" s="5" t="str" cm="1">
        <f t="array" aca="1" ref="C167" ca="1">IF( OR( AND($A167&gt;=INDIRECT("'Panasonic ERJ Code Table'!$K" &amp; C$1),$A167&lt;=INDIRECT("'Panasonic ERJ Code Table'!$L" &amp; C$1)), AND($A167&gt;=INDIRECT("'Panasonic ERJ Code Table'!$M" &amp; C$1),$A167&lt;=INDIRECT("'Panasonic ERJ Code Table'!$N" &amp; C$1)) ),C$2&amp;_xlfn.XLOOKUP($A167,E96_raw,E96_code),"N/A")</f>
        <v>N/A</v>
      </c>
      <c r="F167" s="5" t="str" cm="1">
        <f t="array" aca="1" ref="F167" ca="1">IF( OR( AND($A167&gt;=INDIRECT("'Panasonic ERJ Code Table'!$K" &amp; F$1),$A167&lt;=INDIRECT("'Panasonic ERJ Code Table'!$L" &amp; F$1)), AND($A167&gt;=INDIRECT("'Panasonic ERJ Code Table'!$M" &amp; F$1),$A167&lt;=INDIRECT("'Panasonic ERJ Code Table'!$N" &amp; F$1)) ),F$2&amp;_xlfn.XLOOKUP($A167,E96_raw,E96_code),"N/A")</f>
        <v>N/A</v>
      </c>
      <c r="I167" s="5" t="e" cm="1">
        <f t="array" aca="1" ref="I167" ca="1">IF( OR( AND($A167&gt;=INDIRECT("'Panasonic ERJ Code Table'!$K" &amp; I$1),$A167&lt;=INDIRECT("'Panasonic ERJ Code Table'!$L" &amp; I$1)), AND($A167&gt;=INDIRECT("'Panasonic ERJ Code Table'!$M" &amp; I$1),$A167&lt;=INDIRECT("'Panasonic ERJ Code Table'!$N" &amp; I$1)) ),I$2&amp;_xlfn.XLOOKUP($A167,E96_raw,E96_code),"N/A")</f>
        <v>#NAME?</v>
      </c>
      <c r="L167" s="5" t="str" cm="1">
        <f t="array" aca="1" ref="L167" ca="1">IF( OR( AND($A167&gt;=INDIRECT("'Panasonic ERJ Code Table'!$K" &amp; L$1),$A167&lt;=INDIRECT("'Panasonic ERJ Code Table'!$L" &amp; L$1)), AND($A167&gt;=INDIRECT("'Panasonic ERJ Code Table'!$M" &amp; L$1),$A167&lt;=INDIRECT("'Panasonic ERJ Code Table'!$N" &amp; L$1)) ),L$2&amp;_xlfn.XLOOKUP($A167,E96_raw,E96_code),"N/A")</f>
        <v>N/A</v>
      </c>
      <c r="O167" s="5" t="e" cm="1">
        <f t="array" aca="1" ref="O167" ca="1">IF( OR( AND($A167&gt;=INDIRECT("'Panasonic ERJ Code Table'!$K" &amp; O$1),$A167&lt;=INDIRECT("'Panasonic ERJ Code Table'!$L" &amp; O$1)), AND($A167&gt;=INDIRECT("'Panasonic ERJ Code Table'!$M" &amp; O$1),$A167&lt;=INDIRECT("'Panasonic ERJ Code Table'!$N" &amp; O$1)) ),O$2&amp;_xlfn.XLOOKUP($A167,E96_raw,E96_code),"N/A")</f>
        <v>#NAME?</v>
      </c>
      <c r="R167" s="5" t="str" cm="1">
        <f t="array" aca="1" ref="R167" ca="1">IF( OR( AND($A167&gt;=INDIRECT("'Panasonic ERJ Code Table'!$K" &amp; R$1),$A167&lt;=INDIRECT("'Panasonic ERJ Code Table'!$L" &amp; R$1)), AND($A167&gt;=INDIRECT("'Panasonic ERJ Code Table'!$M" &amp; R$1),$A167&lt;=INDIRECT("'Panasonic ERJ Code Table'!$N" &amp; R$1)) ),R$2&amp;_xlfn.XLOOKUP($A167,E96_raw,E96_code),"N/A")</f>
        <v>N/A</v>
      </c>
      <c r="U167" s="5" t="str" cm="1">
        <f t="array" aca="1" ref="U167" ca="1">IF( OR( AND($A167&gt;=INDIRECT("'Panasonic ERJ Code Table'!$J" &amp; U$1),$A167&lt;=INDIRECT("'Panasonic ERJ Code Table'!$K" &amp; U$1)), AND($A167&gt;=INDIRECT("'Panasonic ERJ Code Table'!$L" &amp; U$1),$A167&lt;=INDIRECT("'Panasonic ERJ Code Table'!$M" &amp; U$1)) ),U$2&amp;_xlfn.XLOOKUP($A167,E96_raw,E96_code),"N/A")</f>
        <v>N/A</v>
      </c>
    </row>
    <row r="168" spans="1:21" x14ac:dyDescent="0.3">
      <c r="A168" s="16">
        <v>52.3</v>
      </c>
      <c r="B168" s="16"/>
      <c r="C168" s="5" t="str" cm="1">
        <f t="array" aca="1" ref="C168" ca="1">IF( OR( AND($A168&gt;=INDIRECT("'Panasonic ERJ Code Table'!$K" &amp; C$1),$A168&lt;=INDIRECT("'Panasonic ERJ Code Table'!$L" &amp; C$1)), AND($A168&gt;=INDIRECT("'Panasonic ERJ Code Table'!$M" &amp; C$1),$A168&lt;=INDIRECT("'Panasonic ERJ Code Table'!$N" &amp; C$1)) ),C$2&amp;_xlfn.XLOOKUP($A168,E96_raw,E96_code),"N/A")</f>
        <v>N/A</v>
      </c>
      <c r="F168" s="5" t="str" cm="1">
        <f t="array" aca="1" ref="F168" ca="1">IF( OR( AND($A168&gt;=INDIRECT("'Panasonic ERJ Code Table'!$K" &amp; F$1),$A168&lt;=INDIRECT("'Panasonic ERJ Code Table'!$L" &amp; F$1)), AND($A168&gt;=INDIRECT("'Panasonic ERJ Code Table'!$M" &amp; F$1),$A168&lt;=INDIRECT("'Panasonic ERJ Code Table'!$N" &amp; F$1)) ),F$2&amp;_xlfn.XLOOKUP($A168,E96_raw,E96_code),"N/A")</f>
        <v>N/A</v>
      </c>
      <c r="I168" s="5" t="e" cm="1">
        <f t="array" aca="1" ref="I168" ca="1">IF( OR( AND($A168&gt;=INDIRECT("'Panasonic ERJ Code Table'!$K" &amp; I$1),$A168&lt;=INDIRECT("'Panasonic ERJ Code Table'!$L" &amp; I$1)), AND($A168&gt;=INDIRECT("'Panasonic ERJ Code Table'!$M" &amp; I$1),$A168&lt;=INDIRECT("'Panasonic ERJ Code Table'!$N" &amp; I$1)) ),I$2&amp;_xlfn.XLOOKUP($A168,E96_raw,E96_code),"N/A")</f>
        <v>#NAME?</v>
      </c>
      <c r="L168" s="5" t="str" cm="1">
        <f t="array" aca="1" ref="L168" ca="1">IF( OR( AND($A168&gt;=INDIRECT("'Panasonic ERJ Code Table'!$K" &amp; L$1),$A168&lt;=INDIRECT("'Panasonic ERJ Code Table'!$L" &amp; L$1)), AND($A168&gt;=INDIRECT("'Panasonic ERJ Code Table'!$M" &amp; L$1),$A168&lt;=INDIRECT("'Panasonic ERJ Code Table'!$N" &amp; L$1)) ),L$2&amp;_xlfn.XLOOKUP($A168,E96_raw,E96_code),"N/A")</f>
        <v>N/A</v>
      </c>
      <c r="O168" s="5" t="e" cm="1">
        <f t="array" aca="1" ref="O168" ca="1">IF( OR( AND($A168&gt;=INDIRECT("'Panasonic ERJ Code Table'!$K" &amp; O$1),$A168&lt;=INDIRECT("'Panasonic ERJ Code Table'!$L" &amp; O$1)), AND($A168&gt;=INDIRECT("'Panasonic ERJ Code Table'!$M" &amp; O$1),$A168&lt;=INDIRECT("'Panasonic ERJ Code Table'!$N" &amp; O$1)) ),O$2&amp;_xlfn.XLOOKUP($A168,E96_raw,E96_code),"N/A")</f>
        <v>#NAME?</v>
      </c>
      <c r="R168" s="5" t="str" cm="1">
        <f t="array" aca="1" ref="R168" ca="1">IF( OR( AND($A168&gt;=INDIRECT("'Panasonic ERJ Code Table'!$K" &amp; R$1),$A168&lt;=INDIRECT("'Panasonic ERJ Code Table'!$L" &amp; R$1)), AND($A168&gt;=INDIRECT("'Panasonic ERJ Code Table'!$M" &amp; R$1),$A168&lt;=INDIRECT("'Panasonic ERJ Code Table'!$N" &amp; R$1)) ),R$2&amp;_xlfn.XLOOKUP($A168,E96_raw,E96_code),"N/A")</f>
        <v>N/A</v>
      </c>
      <c r="U168" s="5" t="str" cm="1">
        <f t="array" aca="1" ref="U168" ca="1">IF( OR( AND($A168&gt;=INDIRECT("'Panasonic ERJ Code Table'!$J" &amp; U$1),$A168&lt;=INDIRECT("'Panasonic ERJ Code Table'!$K" &amp; U$1)), AND($A168&gt;=INDIRECT("'Panasonic ERJ Code Table'!$L" &amp; U$1),$A168&lt;=INDIRECT("'Panasonic ERJ Code Table'!$M" &amp; U$1)) ),U$2&amp;_xlfn.XLOOKUP($A168,E96_raw,E96_code),"N/A")</f>
        <v>N/A</v>
      </c>
    </row>
    <row r="169" spans="1:21" x14ac:dyDescent="0.3">
      <c r="A169" s="16">
        <v>53.6</v>
      </c>
      <c r="B169" s="16"/>
      <c r="C169" s="5" t="str" cm="1">
        <f t="array" aca="1" ref="C169" ca="1">IF( OR( AND($A169&gt;=INDIRECT("'Panasonic ERJ Code Table'!$K" &amp; C$1),$A169&lt;=INDIRECT("'Panasonic ERJ Code Table'!$L" &amp; C$1)), AND($A169&gt;=INDIRECT("'Panasonic ERJ Code Table'!$M" &amp; C$1),$A169&lt;=INDIRECT("'Panasonic ERJ Code Table'!$N" &amp; C$1)) ),C$2&amp;_xlfn.XLOOKUP($A169,E96_raw,E96_code),"N/A")</f>
        <v>N/A</v>
      </c>
      <c r="F169" s="5" t="str" cm="1">
        <f t="array" aca="1" ref="F169" ca="1">IF( OR( AND($A169&gt;=INDIRECT("'Panasonic ERJ Code Table'!$K" &amp; F$1),$A169&lt;=INDIRECT("'Panasonic ERJ Code Table'!$L" &amp; F$1)), AND($A169&gt;=INDIRECT("'Panasonic ERJ Code Table'!$M" &amp; F$1),$A169&lt;=INDIRECT("'Panasonic ERJ Code Table'!$N" &amp; F$1)) ),F$2&amp;_xlfn.XLOOKUP($A169,E96_raw,E96_code),"N/A")</f>
        <v>N/A</v>
      </c>
      <c r="I169" s="5" t="e" cm="1">
        <f t="array" aca="1" ref="I169" ca="1">IF( OR( AND($A169&gt;=INDIRECT("'Panasonic ERJ Code Table'!$K" &amp; I$1),$A169&lt;=INDIRECT("'Panasonic ERJ Code Table'!$L" &amp; I$1)), AND($A169&gt;=INDIRECT("'Panasonic ERJ Code Table'!$M" &amp; I$1),$A169&lt;=INDIRECT("'Panasonic ERJ Code Table'!$N" &amp; I$1)) ),I$2&amp;_xlfn.XLOOKUP($A169,E96_raw,E96_code),"N/A")</f>
        <v>#NAME?</v>
      </c>
      <c r="L169" s="5" t="str" cm="1">
        <f t="array" aca="1" ref="L169" ca="1">IF( OR( AND($A169&gt;=INDIRECT("'Panasonic ERJ Code Table'!$K" &amp; L$1),$A169&lt;=INDIRECT("'Panasonic ERJ Code Table'!$L" &amp; L$1)), AND($A169&gt;=INDIRECT("'Panasonic ERJ Code Table'!$M" &amp; L$1),$A169&lt;=INDIRECT("'Panasonic ERJ Code Table'!$N" &amp; L$1)) ),L$2&amp;_xlfn.XLOOKUP($A169,E96_raw,E96_code),"N/A")</f>
        <v>N/A</v>
      </c>
      <c r="O169" s="5" t="e" cm="1">
        <f t="array" aca="1" ref="O169" ca="1">IF( OR( AND($A169&gt;=INDIRECT("'Panasonic ERJ Code Table'!$K" &amp; O$1),$A169&lt;=INDIRECT("'Panasonic ERJ Code Table'!$L" &amp; O$1)), AND($A169&gt;=INDIRECT("'Panasonic ERJ Code Table'!$M" &amp; O$1),$A169&lt;=INDIRECT("'Panasonic ERJ Code Table'!$N" &amp; O$1)) ),O$2&amp;_xlfn.XLOOKUP($A169,E96_raw,E96_code),"N/A")</f>
        <v>#NAME?</v>
      </c>
      <c r="R169" s="5" t="str" cm="1">
        <f t="array" aca="1" ref="R169" ca="1">IF( OR( AND($A169&gt;=INDIRECT("'Panasonic ERJ Code Table'!$K" &amp; R$1),$A169&lt;=INDIRECT("'Panasonic ERJ Code Table'!$L" &amp; R$1)), AND($A169&gt;=INDIRECT("'Panasonic ERJ Code Table'!$M" &amp; R$1),$A169&lt;=INDIRECT("'Panasonic ERJ Code Table'!$N" &amp; R$1)) ),R$2&amp;_xlfn.XLOOKUP($A169,E96_raw,E96_code),"N/A")</f>
        <v>N/A</v>
      </c>
      <c r="U169" s="5" t="str" cm="1">
        <f t="array" aca="1" ref="U169" ca="1">IF( OR( AND($A169&gt;=INDIRECT("'Panasonic ERJ Code Table'!$J" &amp; U$1),$A169&lt;=INDIRECT("'Panasonic ERJ Code Table'!$K" &amp; U$1)), AND($A169&gt;=INDIRECT("'Panasonic ERJ Code Table'!$L" &amp; U$1),$A169&lt;=INDIRECT("'Panasonic ERJ Code Table'!$M" &amp; U$1)) ),U$2&amp;_xlfn.XLOOKUP($A169,E96_raw,E96_code),"N/A")</f>
        <v>N/A</v>
      </c>
    </row>
    <row r="170" spans="1:21" x14ac:dyDescent="0.3">
      <c r="A170" s="16">
        <v>54.9</v>
      </c>
      <c r="B170" s="16"/>
      <c r="C170" s="5" t="str" cm="1">
        <f t="array" aca="1" ref="C170" ca="1">IF( OR( AND($A170&gt;=INDIRECT("'Panasonic ERJ Code Table'!$K" &amp; C$1),$A170&lt;=INDIRECT("'Panasonic ERJ Code Table'!$L" &amp; C$1)), AND($A170&gt;=INDIRECT("'Panasonic ERJ Code Table'!$M" &amp; C$1),$A170&lt;=INDIRECT("'Panasonic ERJ Code Table'!$N" &amp; C$1)) ),C$2&amp;_xlfn.XLOOKUP($A170,E96_raw,E96_code),"N/A")</f>
        <v>N/A</v>
      </c>
      <c r="F170" s="5" t="str" cm="1">
        <f t="array" aca="1" ref="F170" ca="1">IF( OR( AND($A170&gt;=INDIRECT("'Panasonic ERJ Code Table'!$K" &amp; F$1),$A170&lt;=INDIRECT("'Panasonic ERJ Code Table'!$L" &amp; F$1)), AND($A170&gt;=INDIRECT("'Panasonic ERJ Code Table'!$M" &amp; F$1),$A170&lt;=INDIRECT("'Panasonic ERJ Code Table'!$N" &amp; F$1)) ),F$2&amp;_xlfn.XLOOKUP($A170,E96_raw,E96_code),"N/A")</f>
        <v>N/A</v>
      </c>
      <c r="I170" s="5" t="e" cm="1">
        <f t="array" aca="1" ref="I170" ca="1">IF( OR( AND($A170&gt;=INDIRECT("'Panasonic ERJ Code Table'!$K" &amp; I$1),$A170&lt;=INDIRECT("'Panasonic ERJ Code Table'!$L" &amp; I$1)), AND($A170&gt;=INDIRECT("'Panasonic ERJ Code Table'!$M" &amp; I$1),$A170&lt;=INDIRECT("'Panasonic ERJ Code Table'!$N" &amp; I$1)) ),I$2&amp;_xlfn.XLOOKUP($A170,E96_raw,E96_code),"N/A")</f>
        <v>#NAME?</v>
      </c>
      <c r="L170" s="5" t="str" cm="1">
        <f t="array" aca="1" ref="L170" ca="1">IF( OR( AND($A170&gt;=INDIRECT("'Panasonic ERJ Code Table'!$K" &amp; L$1),$A170&lt;=INDIRECT("'Panasonic ERJ Code Table'!$L" &amp; L$1)), AND($A170&gt;=INDIRECT("'Panasonic ERJ Code Table'!$M" &amp; L$1),$A170&lt;=INDIRECT("'Panasonic ERJ Code Table'!$N" &amp; L$1)) ),L$2&amp;_xlfn.XLOOKUP($A170,E96_raw,E96_code),"N/A")</f>
        <v>N/A</v>
      </c>
      <c r="O170" s="5" t="e" cm="1">
        <f t="array" aca="1" ref="O170" ca="1">IF( OR( AND($A170&gt;=INDIRECT("'Panasonic ERJ Code Table'!$K" &amp; O$1),$A170&lt;=INDIRECT("'Panasonic ERJ Code Table'!$L" &amp; O$1)), AND($A170&gt;=INDIRECT("'Panasonic ERJ Code Table'!$M" &amp; O$1),$A170&lt;=INDIRECT("'Panasonic ERJ Code Table'!$N" &amp; O$1)) ),O$2&amp;_xlfn.XLOOKUP($A170,E96_raw,E96_code),"N/A")</f>
        <v>#NAME?</v>
      </c>
      <c r="R170" s="5" t="str" cm="1">
        <f t="array" aca="1" ref="R170" ca="1">IF( OR( AND($A170&gt;=INDIRECT("'Panasonic ERJ Code Table'!$K" &amp; R$1),$A170&lt;=INDIRECT("'Panasonic ERJ Code Table'!$L" &amp; R$1)), AND($A170&gt;=INDIRECT("'Panasonic ERJ Code Table'!$M" &amp; R$1),$A170&lt;=INDIRECT("'Panasonic ERJ Code Table'!$N" &amp; R$1)) ),R$2&amp;_xlfn.XLOOKUP($A170,E96_raw,E96_code),"N/A")</f>
        <v>N/A</v>
      </c>
      <c r="U170" s="5" t="str" cm="1">
        <f t="array" aca="1" ref="U170" ca="1">IF( OR( AND($A170&gt;=INDIRECT("'Panasonic ERJ Code Table'!$J" &amp; U$1),$A170&lt;=INDIRECT("'Panasonic ERJ Code Table'!$K" &amp; U$1)), AND($A170&gt;=INDIRECT("'Panasonic ERJ Code Table'!$L" &amp; U$1),$A170&lt;=INDIRECT("'Panasonic ERJ Code Table'!$M" &amp; U$1)) ),U$2&amp;_xlfn.XLOOKUP($A170,E96_raw,E96_code),"N/A")</f>
        <v>N/A</v>
      </c>
    </row>
    <row r="171" spans="1:21" x14ac:dyDescent="0.3">
      <c r="A171" s="16">
        <v>56.2</v>
      </c>
      <c r="B171" s="16"/>
      <c r="C171" s="5" t="str" cm="1">
        <f t="array" aca="1" ref="C171" ca="1">IF( OR( AND($A171&gt;=INDIRECT("'Panasonic ERJ Code Table'!$K" &amp; C$1),$A171&lt;=INDIRECT("'Panasonic ERJ Code Table'!$L" &amp; C$1)), AND($A171&gt;=INDIRECT("'Panasonic ERJ Code Table'!$M" &amp; C$1),$A171&lt;=INDIRECT("'Panasonic ERJ Code Table'!$N" &amp; C$1)) ),C$2&amp;_xlfn.XLOOKUP($A171,E96_raw,E96_code),"N/A")</f>
        <v>N/A</v>
      </c>
      <c r="F171" s="5" t="str" cm="1">
        <f t="array" aca="1" ref="F171" ca="1">IF( OR( AND($A171&gt;=INDIRECT("'Panasonic ERJ Code Table'!$K" &amp; F$1),$A171&lt;=INDIRECT("'Panasonic ERJ Code Table'!$L" &amp; F$1)), AND($A171&gt;=INDIRECT("'Panasonic ERJ Code Table'!$M" &amp; F$1),$A171&lt;=INDIRECT("'Panasonic ERJ Code Table'!$N" &amp; F$1)) ),F$2&amp;_xlfn.XLOOKUP($A171,E96_raw,E96_code),"N/A")</f>
        <v>N/A</v>
      </c>
      <c r="I171" s="5" t="e" cm="1">
        <f t="array" aca="1" ref="I171" ca="1">IF( OR( AND($A171&gt;=INDIRECT("'Panasonic ERJ Code Table'!$K" &amp; I$1),$A171&lt;=INDIRECT("'Panasonic ERJ Code Table'!$L" &amp; I$1)), AND($A171&gt;=INDIRECT("'Panasonic ERJ Code Table'!$M" &amp; I$1),$A171&lt;=INDIRECT("'Panasonic ERJ Code Table'!$N" &amp; I$1)) ),I$2&amp;_xlfn.XLOOKUP($A171,E96_raw,E96_code),"N/A")</f>
        <v>#NAME?</v>
      </c>
      <c r="L171" s="5" t="str" cm="1">
        <f t="array" aca="1" ref="L171" ca="1">IF( OR( AND($A171&gt;=INDIRECT("'Panasonic ERJ Code Table'!$K" &amp; L$1),$A171&lt;=INDIRECT("'Panasonic ERJ Code Table'!$L" &amp; L$1)), AND($A171&gt;=INDIRECT("'Panasonic ERJ Code Table'!$M" &amp; L$1),$A171&lt;=INDIRECT("'Panasonic ERJ Code Table'!$N" &amp; L$1)) ),L$2&amp;_xlfn.XLOOKUP($A171,E96_raw,E96_code),"N/A")</f>
        <v>N/A</v>
      </c>
      <c r="O171" s="5" t="e" cm="1">
        <f t="array" aca="1" ref="O171" ca="1">IF( OR( AND($A171&gt;=INDIRECT("'Panasonic ERJ Code Table'!$K" &amp; O$1),$A171&lt;=INDIRECT("'Panasonic ERJ Code Table'!$L" &amp; O$1)), AND($A171&gt;=INDIRECT("'Panasonic ERJ Code Table'!$M" &amp; O$1),$A171&lt;=INDIRECT("'Panasonic ERJ Code Table'!$N" &amp; O$1)) ),O$2&amp;_xlfn.XLOOKUP($A171,E96_raw,E96_code),"N/A")</f>
        <v>#NAME?</v>
      </c>
      <c r="R171" s="5" t="str" cm="1">
        <f t="array" aca="1" ref="R171" ca="1">IF( OR( AND($A171&gt;=INDIRECT("'Panasonic ERJ Code Table'!$K" &amp; R$1),$A171&lt;=INDIRECT("'Panasonic ERJ Code Table'!$L" &amp; R$1)), AND($A171&gt;=INDIRECT("'Panasonic ERJ Code Table'!$M" &amp; R$1),$A171&lt;=INDIRECT("'Panasonic ERJ Code Table'!$N" &amp; R$1)) ),R$2&amp;_xlfn.XLOOKUP($A171,E96_raw,E96_code),"N/A")</f>
        <v>N/A</v>
      </c>
      <c r="U171" s="5" t="str" cm="1">
        <f t="array" aca="1" ref="U171" ca="1">IF( OR( AND($A171&gt;=INDIRECT("'Panasonic ERJ Code Table'!$J" &amp; U$1),$A171&lt;=INDIRECT("'Panasonic ERJ Code Table'!$K" &amp; U$1)), AND($A171&gt;=INDIRECT("'Panasonic ERJ Code Table'!$L" &amp; U$1),$A171&lt;=INDIRECT("'Panasonic ERJ Code Table'!$M" &amp; U$1)) ),U$2&amp;_xlfn.XLOOKUP($A171,E96_raw,E96_code),"N/A")</f>
        <v>N/A</v>
      </c>
    </row>
    <row r="172" spans="1:21" x14ac:dyDescent="0.3">
      <c r="A172" s="16">
        <v>57.6</v>
      </c>
      <c r="B172" s="16"/>
      <c r="C172" s="5" t="str" cm="1">
        <f t="array" aca="1" ref="C172" ca="1">IF( OR( AND($A172&gt;=INDIRECT("'Panasonic ERJ Code Table'!$K" &amp; C$1),$A172&lt;=INDIRECT("'Panasonic ERJ Code Table'!$L" &amp; C$1)), AND($A172&gt;=INDIRECT("'Panasonic ERJ Code Table'!$M" &amp; C$1),$A172&lt;=INDIRECT("'Panasonic ERJ Code Table'!$N" &amp; C$1)) ),C$2&amp;_xlfn.XLOOKUP($A172,E96_raw,E96_code),"N/A")</f>
        <v>N/A</v>
      </c>
      <c r="F172" s="5" t="str" cm="1">
        <f t="array" aca="1" ref="F172" ca="1">IF( OR( AND($A172&gt;=INDIRECT("'Panasonic ERJ Code Table'!$K" &amp; F$1),$A172&lt;=INDIRECT("'Panasonic ERJ Code Table'!$L" &amp; F$1)), AND($A172&gt;=INDIRECT("'Panasonic ERJ Code Table'!$M" &amp; F$1),$A172&lt;=INDIRECT("'Panasonic ERJ Code Table'!$N" &amp; F$1)) ),F$2&amp;_xlfn.XLOOKUP($A172,E96_raw,E96_code),"N/A")</f>
        <v>N/A</v>
      </c>
      <c r="I172" s="5" t="e" cm="1">
        <f t="array" aca="1" ref="I172" ca="1">IF( OR( AND($A172&gt;=INDIRECT("'Panasonic ERJ Code Table'!$K" &amp; I$1),$A172&lt;=INDIRECT("'Panasonic ERJ Code Table'!$L" &amp; I$1)), AND($A172&gt;=INDIRECT("'Panasonic ERJ Code Table'!$M" &amp; I$1),$A172&lt;=INDIRECT("'Panasonic ERJ Code Table'!$N" &amp; I$1)) ),I$2&amp;_xlfn.XLOOKUP($A172,E96_raw,E96_code),"N/A")</f>
        <v>#NAME?</v>
      </c>
      <c r="L172" s="5" t="str" cm="1">
        <f t="array" aca="1" ref="L172" ca="1">IF( OR( AND($A172&gt;=INDIRECT("'Panasonic ERJ Code Table'!$K" &amp; L$1),$A172&lt;=INDIRECT("'Panasonic ERJ Code Table'!$L" &amp; L$1)), AND($A172&gt;=INDIRECT("'Panasonic ERJ Code Table'!$M" &amp; L$1),$A172&lt;=INDIRECT("'Panasonic ERJ Code Table'!$N" &amp; L$1)) ),L$2&amp;_xlfn.XLOOKUP($A172,E96_raw,E96_code),"N/A")</f>
        <v>N/A</v>
      </c>
      <c r="O172" s="5" t="e" cm="1">
        <f t="array" aca="1" ref="O172" ca="1">IF( OR( AND($A172&gt;=INDIRECT("'Panasonic ERJ Code Table'!$K" &amp; O$1),$A172&lt;=INDIRECT("'Panasonic ERJ Code Table'!$L" &amp; O$1)), AND($A172&gt;=INDIRECT("'Panasonic ERJ Code Table'!$M" &amp; O$1),$A172&lt;=INDIRECT("'Panasonic ERJ Code Table'!$N" &amp; O$1)) ),O$2&amp;_xlfn.XLOOKUP($A172,E96_raw,E96_code),"N/A")</f>
        <v>#NAME?</v>
      </c>
      <c r="R172" s="5" t="str" cm="1">
        <f t="array" aca="1" ref="R172" ca="1">IF( OR( AND($A172&gt;=INDIRECT("'Panasonic ERJ Code Table'!$K" &amp; R$1),$A172&lt;=INDIRECT("'Panasonic ERJ Code Table'!$L" &amp; R$1)), AND($A172&gt;=INDIRECT("'Panasonic ERJ Code Table'!$M" &amp; R$1),$A172&lt;=INDIRECT("'Panasonic ERJ Code Table'!$N" &amp; R$1)) ),R$2&amp;_xlfn.XLOOKUP($A172,E96_raw,E96_code),"N/A")</f>
        <v>N/A</v>
      </c>
      <c r="U172" s="5" t="str" cm="1">
        <f t="array" aca="1" ref="U172" ca="1">IF( OR( AND($A172&gt;=INDIRECT("'Panasonic ERJ Code Table'!$J" &amp; U$1),$A172&lt;=INDIRECT("'Panasonic ERJ Code Table'!$K" &amp; U$1)), AND($A172&gt;=INDIRECT("'Panasonic ERJ Code Table'!$L" &amp; U$1),$A172&lt;=INDIRECT("'Panasonic ERJ Code Table'!$M" &amp; U$1)) ),U$2&amp;_xlfn.XLOOKUP($A172,E96_raw,E96_code),"N/A")</f>
        <v>N/A</v>
      </c>
    </row>
    <row r="173" spans="1:21" x14ac:dyDescent="0.3">
      <c r="A173" s="16">
        <v>59</v>
      </c>
      <c r="B173" s="16"/>
      <c r="C173" s="5" t="str" cm="1">
        <f t="array" aca="1" ref="C173" ca="1">IF( OR( AND($A173&gt;=INDIRECT("'Panasonic ERJ Code Table'!$K" &amp; C$1),$A173&lt;=INDIRECT("'Panasonic ERJ Code Table'!$L" &amp; C$1)), AND($A173&gt;=INDIRECT("'Panasonic ERJ Code Table'!$M" &amp; C$1),$A173&lt;=INDIRECT("'Panasonic ERJ Code Table'!$N" &amp; C$1)) ),C$2&amp;_xlfn.XLOOKUP($A173,E96_raw,E96_code),"N/A")</f>
        <v>N/A</v>
      </c>
      <c r="F173" s="5" t="str" cm="1">
        <f t="array" aca="1" ref="F173" ca="1">IF( OR( AND($A173&gt;=INDIRECT("'Panasonic ERJ Code Table'!$K" &amp; F$1),$A173&lt;=INDIRECT("'Panasonic ERJ Code Table'!$L" &amp; F$1)), AND($A173&gt;=INDIRECT("'Panasonic ERJ Code Table'!$M" &amp; F$1),$A173&lt;=INDIRECT("'Panasonic ERJ Code Table'!$N" &amp; F$1)) ),F$2&amp;_xlfn.XLOOKUP($A173,E96_raw,E96_code),"N/A")</f>
        <v>N/A</v>
      </c>
      <c r="I173" s="5" t="e" cm="1">
        <f t="array" aca="1" ref="I173" ca="1">IF( OR( AND($A173&gt;=INDIRECT("'Panasonic ERJ Code Table'!$K" &amp; I$1),$A173&lt;=INDIRECT("'Panasonic ERJ Code Table'!$L" &amp; I$1)), AND($A173&gt;=INDIRECT("'Panasonic ERJ Code Table'!$M" &amp; I$1),$A173&lt;=INDIRECT("'Panasonic ERJ Code Table'!$N" &amp; I$1)) ),I$2&amp;_xlfn.XLOOKUP($A173,E96_raw,E96_code),"N/A")</f>
        <v>#NAME?</v>
      </c>
      <c r="L173" s="5" t="str" cm="1">
        <f t="array" aca="1" ref="L173" ca="1">IF( OR( AND($A173&gt;=INDIRECT("'Panasonic ERJ Code Table'!$K" &amp; L$1),$A173&lt;=INDIRECT("'Panasonic ERJ Code Table'!$L" &amp; L$1)), AND($A173&gt;=INDIRECT("'Panasonic ERJ Code Table'!$M" &amp; L$1),$A173&lt;=INDIRECT("'Panasonic ERJ Code Table'!$N" &amp; L$1)) ),L$2&amp;_xlfn.XLOOKUP($A173,E96_raw,E96_code),"N/A")</f>
        <v>N/A</v>
      </c>
      <c r="O173" s="5" t="e" cm="1">
        <f t="array" aca="1" ref="O173" ca="1">IF( OR( AND($A173&gt;=INDIRECT("'Panasonic ERJ Code Table'!$K" &amp; O$1),$A173&lt;=INDIRECT("'Panasonic ERJ Code Table'!$L" &amp; O$1)), AND($A173&gt;=INDIRECT("'Panasonic ERJ Code Table'!$M" &amp; O$1),$A173&lt;=INDIRECT("'Panasonic ERJ Code Table'!$N" &amp; O$1)) ),O$2&amp;_xlfn.XLOOKUP($A173,E96_raw,E96_code),"N/A")</f>
        <v>#NAME?</v>
      </c>
      <c r="R173" s="5" t="str" cm="1">
        <f t="array" aca="1" ref="R173" ca="1">IF( OR( AND($A173&gt;=INDIRECT("'Panasonic ERJ Code Table'!$K" &amp; R$1),$A173&lt;=INDIRECT("'Panasonic ERJ Code Table'!$L" &amp; R$1)), AND($A173&gt;=INDIRECT("'Panasonic ERJ Code Table'!$M" &amp; R$1),$A173&lt;=INDIRECT("'Panasonic ERJ Code Table'!$N" &amp; R$1)) ),R$2&amp;_xlfn.XLOOKUP($A173,E96_raw,E96_code),"N/A")</f>
        <v>N/A</v>
      </c>
      <c r="U173" s="5" t="str" cm="1">
        <f t="array" aca="1" ref="U173" ca="1">IF( OR( AND($A173&gt;=INDIRECT("'Panasonic ERJ Code Table'!$J" &amp; U$1),$A173&lt;=INDIRECT("'Panasonic ERJ Code Table'!$K" &amp; U$1)), AND($A173&gt;=INDIRECT("'Panasonic ERJ Code Table'!$L" &amp; U$1),$A173&lt;=INDIRECT("'Panasonic ERJ Code Table'!$M" &amp; U$1)) ),U$2&amp;_xlfn.XLOOKUP($A173,E96_raw,E96_code),"N/A")</f>
        <v>N/A</v>
      </c>
    </row>
    <row r="174" spans="1:21" x14ac:dyDescent="0.3">
      <c r="A174" s="16">
        <v>60.4</v>
      </c>
      <c r="B174" s="16"/>
      <c r="C174" s="5" t="str" cm="1">
        <f t="array" aca="1" ref="C174" ca="1">IF( OR( AND($A174&gt;=INDIRECT("'Panasonic ERJ Code Table'!$K" &amp; C$1),$A174&lt;=INDIRECT("'Panasonic ERJ Code Table'!$L" &amp; C$1)), AND($A174&gt;=INDIRECT("'Panasonic ERJ Code Table'!$M" &amp; C$1),$A174&lt;=INDIRECT("'Panasonic ERJ Code Table'!$N" &amp; C$1)) ),C$2&amp;_xlfn.XLOOKUP($A174,E96_raw,E96_code),"N/A")</f>
        <v>N/A</v>
      </c>
      <c r="F174" s="5" t="str" cm="1">
        <f t="array" aca="1" ref="F174" ca="1">IF( OR( AND($A174&gt;=INDIRECT("'Panasonic ERJ Code Table'!$K" &amp; F$1),$A174&lt;=INDIRECT("'Panasonic ERJ Code Table'!$L" &amp; F$1)), AND($A174&gt;=INDIRECT("'Panasonic ERJ Code Table'!$M" &amp; F$1),$A174&lt;=INDIRECT("'Panasonic ERJ Code Table'!$N" &amp; F$1)) ),F$2&amp;_xlfn.XLOOKUP($A174,E96_raw,E96_code),"N/A")</f>
        <v>N/A</v>
      </c>
      <c r="I174" s="5" t="e" cm="1">
        <f t="array" aca="1" ref="I174" ca="1">IF( OR( AND($A174&gt;=INDIRECT("'Panasonic ERJ Code Table'!$K" &amp; I$1),$A174&lt;=INDIRECT("'Panasonic ERJ Code Table'!$L" &amp; I$1)), AND($A174&gt;=INDIRECT("'Panasonic ERJ Code Table'!$M" &amp; I$1),$A174&lt;=INDIRECT("'Panasonic ERJ Code Table'!$N" &amp; I$1)) ),I$2&amp;_xlfn.XLOOKUP($A174,E96_raw,E96_code),"N/A")</f>
        <v>#NAME?</v>
      </c>
      <c r="L174" s="5" t="str" cm="1">
        <f t="array" aca="1" ref="L174" ca="1">IF( OR( AND($A174&gt;=INDIRECT("'Panasonic ERJ Code Table'!$K" &amp; L$1),$A174&lt;=INDIRECT("'Panasonic ERJ Code Table'!$L" &amp; L$1)), AND($A174&gt;=INDIRECT("'Panasonic ERJ Code Table'!$M" &amp; L$1),$A174&lt;=INDIRECT("'Panasonic ERJ Code Table'!$N" &amp; L$1)) ),L$2&amp;_xlfn.XLOOKUP($A174,E96_raw,E96_code),"N/A")</f>
        <v>N/A</v>
      </c>
      <c r="O174" s="5" t="e" cm="1">
        <f t="array" aca="1" ref="O174" ca="1">IF( OR( AND($A174&gt;=INDIRECT("'Panasonic ERJ Code Table'!$K" &amp; O$1),$A174&lt;=INDIRECT("'Panasonic ERJ Code Table'!$L" &amp; O$1)), AND($A174&gt;=INDIRECT("'Panasonic ERJ Code Table'!$M" &amp; O$1),$A174&lt;=INDIRECT("'Panasonic ERJ Code Table'!$N" &amp; O$1)) ),O$2&amp;_xlfn.XLOOKUP($A174,E96_raw,E96_code),"N/A")</f>
        <v>#NAME?</v>
      </c>
      <c r="R174" s="5" t="str" cm="1">
        <f t="array" aca="1" ref="R174" ca="1">IF( OR( AND($A174&gt;=INDIRECT("'Panasonic ERJ Code Table'!$K" &amp; R$1),$A174&lt;=INDIRECT("'Panasonic ERJ Code Table'!$L" &amp; R$1)), AND($A174&gt;=INDIRECT("'Panasonic ERJ Code Table'!$M" &amp; R$1),$A174&lt;=INDIRECT("'Panasonic ERJ Code Table'!$N" &amp; R$1)) ),R$2&amp;_xlfn.XLOOKUP($A174,E96_raw,E96_code),"N/A")</f>
        <v>N/A</v>
      </c>
      <c r="U174" s="5" t="str" cm="1">
        <f t="array" aca="1" ref="U174" ca="1">IF( OR( AND($A174&gt;=INDIRECT("'Panasonic ERJ Code Table'!$J" &amp; U$1),$A174&lt;=INDIRECT("'Panasonic ERJ Code Table'!$K" &amp; U$1)), AND($A174&gt;=INDIRECT("'Panasonic ERJ Code Table'!$L" &amp; U$1),$A174&lt;=INDIRECT("'Panasonic ERJ Code Table'!$M" &amp; U$1)) ),U$2&amp;_xlfn.XLOOKUP($A174,E96_raw,E96_code),"N/A")</f>
        <v>N/A</v>
      </c>
    </row>
    <row r="175" spans="1:21" x14ac:dyDescent="0.3">
      <c r="A175" s="16">
        <v>61.9</v>
      </c>
      <c r="B175" s="16"/>
      <c r="C175" s="5" t="str" cm="1">
        <f t="array" aca="1" ref="C175" ca="1">IF( OR( AND($A175&gt;=INDIRECT("'Panasonic ERJ Code Table'!$K" &amp; C$1),$A175&lt;=INDIRECT("'Panasonic ERJ Code Table'!$L" &amp; C$1)), AND($A175&gt;=INDIRECT("'Panasonic ERJ Code Table'!$M" &amp; C$1),$A175&lt;=INDIRECT("'Panasonic ERJ Code Table'!$N" &amp; C$1)) ),C$2&amp;_xlfn.XLOOKUP($A175,E96_raw,E96_code),"N/A")</f>
        <v>N/A</v>
      </c>
      <c r="F175" s="5" t="str" cm="1">
        <f t="array" aca="1" ref="F175" ca="1">IF( OR( AND($A175&gt;=INDIRECT("'Panasonic ERJ Code Table'!$K" &amp; F$1),$A175&lt;=INDIRECT("'Panasonic ERJ Code Table'!$L" &amp; F$1)), AND($A175&gt;=INDIRECT("'Panasonic ERJ Code Table'!$M" &amp; F$1),$A175&lt;=INDIRECT("'Panasonic ERJ Code Table'!$N" &amp; F$1)) ),F$2&amp;_xlfn.XLOOKUP($A175,E96_raw,E96_code),"N/A")</f>
        <v>N/A</v>
      </c>
      <c r="I175" s="5" t="e" cm="1">
        <f t="array" aca="1" ref="I175" ca="1">IF( OR( AND($A175&gt;=INDIRECT("'Panasonic ERJ Code Table'!$K" &amp; I$1),$A175&lt;=INDIRECT("'Panasonic ERJ Code Table'!$L" &amp; I$1)), AND($A175&gt;=INDIRECT("'Panasonic ERJ Code Table'!$M" &amp; I$1),$A175&lt;=INDIRECT("'Panasonic ERJ Code Table'!$N" &amp; I$1)) ),I$2&amp;_xlfn.XLOOKUP($A175,E96_raw,E96_code),"N/A")</f>
        <v>#NAME?</v>
      </c>
      <c r="L175" s="5" t="str" cm="1">
        <f t="array" aca="1" ref="L175" ca="1">IF( OR( AND($A175&gt;=INDIRECT("'Panasonic ERJ Code Table'!$K" &amp; L$1),$A175&lt;=INDIRECT("'Panasonic ERJ Code Table'!$L" &amp; L$1)), AND($A175&gt;=INDIRECT("'Panasonic ERJ Code Table'!$M" &amp; L$1),$A175&lt;=INDIRECT("'Panasonic ERJ Code Table'!$N" &amp; L$1)) ),L$2&amp;_xlfn.XLOOKUP($A175,E96_raw,E96_code),"N/A")</f>
        <v>N/A</v>
      </c>
      <c r="O175" s="5" t="e" cm="1">
        <f t="array" aca="1" ref="O175" ca="1">IF( OR( AND($A175&gt;=INDIRECT("'Panasonic ERJ Code Table'!$K" &amp; O$1),$A175&lt;=INDIRECT("'Panasonic ERJ Code Table'!$L" &amp; O$1)), AND($A175&gt;=INDIRECT("'Panasonic ERJ Code Table'!$M" &amp; O$1),$A175&lt;=INDIRECT("'Panasonic ERJ Code Table'!$N" &amp; O$1)) ),O$2&amp;_xlfn.XLOOKUP($A175,E96_raw,E96_code),"N/A")</f>
        <v>#NAME?</v>
      </c>
      <c r="R175" s="5" t="str" cm="1">
        <f t="array" aca="1" ref="R175" ca="1">IF( OR( AND($A175&gt;=INDIRECT("'Panasonic ERJ Code Table'!$K" &amp; R$1),$A175&lt;=INDIRECT("'Panasonic ERJ Code Table'!$L" &amp; R$1)), AND($A175&gt;=INDIRECT("'Panasonic ERJ Code Table'!$M" &amp; R$1),$A175&lt;=INDIRECT("'Panasonic ERJ Code Table'!$N" &amp; R$1)) ),R$2&amp;_xlfn.XLOOKUP($A175,E96_raw,E96_code),"N/A")</f>
        <v>N/A</v>
      </c>
      <c r="U175" s="5" t="str" cm="1">
        <f t="array" aca="1" ref="U175" ca="1">IF( OR( AND($A175&gt;=INDIRECT("'Panasonic ERJ Code Table'!$J" &amp; U$1),$A175&lt;=INDIRECT("'Panasonic ERJ Code Table'!$K" &amp; U$1)), AND($A175&gt;=INDIRECT("'Panasonic ERJ Code Table'!$L" &amp; U$1),$A175&lt;=INDIRECT("'Panasonic ERJ Code Table'!$M" &amp; U$1)) ),U$2&amp;_xlfn.XLOOKUP($A175,E96_raw,E96_code),"N/A")</f>
        <v>N/A</v>
      </c>
    </row>
    <row r="176" spans="1:21" x14ac:dyDescent="0.3">
      <c r="A176" s="16">
        <v>63.4</v>
      </c>
      <c r="B176" s="16"/>
      <c r="C176" s="5" t="str" cm="1">
        <f t="array" aca="1" ref="C176" ca="1">IF( OR( AND($A176&gt;=INDIRECT("'Panasonic ERJ Code Table'!$K" &amp; C$1),$A176&lt;=INDIRECT("'Panasonic ERJ Code Table'!$L" &amp; C$1)), AND($A176&gt;=INDIRECT("'Panasonic ERJ Code Table'!$M" &amp; C$1),$A176&lt;=INDIRECT("'Panasonic ERJ Code Table'!$N" &amp; C$1)) ),C$2&amp;_xlfn.XLOOKUP($A176,E96_raw,E96_code),"N/A")</f>
        <v>N/A</v>
      </c>
      <c r="F176" s="5" t="str" cm="1">
        <f t="array" aca="1" ref="F176" ca="1">IF( OR( AND($A176&gt;=INDIRECT("'Panasonic ERJ Code Table'!$K" &amp; F$1),$A176&lt;=INDIRECT("'Panasonic ERJ Code Table'!$L" &amp; F$1)), AND($A176&gt;=INDIRECT("'Panasonic ERJ Code Table'!$M" &amp; F$1),$A176&lt;=INDIRECT("'Panasonic ERJ Code Table'!$N" &amp; F$1)) ),F$2&amp;_xlfn.XLOOKUP($A176,E96_raw,E96_code),"N/A")</f>
        <v>N/A</v>
      </c>
      <c r="I176" s="5" t="e" cm="1">
        <f t="array" aca="1" ref="I176" ca="1">IF( OR( AND($A176&gt;=INDIRECT("'Panasonic ERJ Code Table'!$K" &amp; I$1),$A176&lt;=INDIRECT("'Panasonic ERJ Code Table'!$L" &amp; I$1)), AND($A176&gt;=INDIRECT("'Panasonic ERJ Code Table'!$M" &amp; I$1),$A176&lt;=INDIRECT("'Panasonic ERJ Code Table'!$N" &amp; I$1)) ),I$2&amp;_xlfn.XLOOKUP($A176,E96_raw,E96_code),"N/A")</f>
        <v>#NAME?</v>
      </c>
      <c r="L176" s="5" t="str" cm="1">
        <f t="array" aca="1" ref="L176" ca="1">IF( OR( AND($A176&gt;=INDIRECT("'Panasonic ERJ Code Table'!$K" &amp; L$1),$A176&lt;=INDIRECT("'Panasonic ERJ Code Table'!$L" &amp; L$1)), AND($A176&gt;=INDIRECT("'Panasonic ERJ Code Table'!$M" &amp; L$1),$A176&lt;=INDIRECT("'Panasonic ERJ Code Table'!$N" &amp; L$1)) ),L$2&amp;_xlfn.XLOOKUP($A176,E96_raw,E96_code),"N/A")</f>
        <v>N/A</v>
      </c>
      <c r="O176" s="5" t="e" cm="1">
        <f t="array" aca="1" ref="O176" ca="1">IF( OR( AND($A176&gt;=INDIRECT("'Panasonic ERJ Code Table'!$K" &amp; O$1),$A176&lt;=INDIRECT("'Panasonic ERJ Code Table'!$L" &amp; O$1)), AND($A176&gt;=INDIRECT("'Panasonic ERJ Code Table'!$M" &amp; O$1),$A176&lt;=INDIRECT("'Panasonic ERJ Code Table'!$N" &amp; O$1)) ),O$2&amp;_xlfn.XLOOKUP($A176,E96_raw,E96_code),"N/A")</f>
        <v>#NAME?</v>
      </c>
      <c r="R176" s="5" t="str" cm="1">
        <f t="array" aca="1" ref="R176" ca="1">IF( OR( AND($A176&gt;=INDIRECT("'Panasonic ERJ Code Table'!$K" &amp; R$1),$A176&lt;=INDIRECT("'Panasonic ERJ Code Table'!$L" &amp; R$1)), AND($A176&gt;=INDIRECT("'Panasonic ERJ Code Table'!$M" &amp; R$1),$A176&lt;=INDIRECT("'Panasonic ERJ Code Table'!$N" &amp; R$1)) ),R$2&amp;_xlfn.XLOOKUP($A176,E96_raw,E96_code),"N/A")</f>
        <v>N/A</v>
      </c>
      <c r="U176" s="5" t="str" cm="1">
        <f t="array" aca="1" ref="U176" ca="1">IF( OR( AND($A176&gt;=INDIRECT("'Panasonic ERJ Code Table'!$J" &amp; U$1),$A176&lt;=INDIRECT("'Panasonic ERJ Code Table'!$K" &amp; U$1)), AND($A176&gt;=INDIRECT("'Panasonic ERJ Code Table'!$L" &amp; U$1),$A176&lt;=INDIRECT("'Panasonic ERJ Code Table'!$M" &amp; U$1)) ),U$2&amp;_xlfn.XLOOKUP($A176,E96_raw,E96_code),"N/A")</f>
        <v>N/A</v>
      </c>
    </row>
    <row r="177" spans="1:21" x14ac:dyDescent="0.3">
      <c r="A177" s="16">
        <v>64.900000000000006</v>
      </c>
      <c r="B177" s="16"/>
      <c r="C177" s="5" t="str" cm="1">
        <f t="array" aca="1" ref="C177" ca="1">IF( OR( AND($A177&gt;=INDIRECT("'Panasonic ERJ Code Table'!$K" &amp; C$1),$A177&lt;=INDIRECT("'Panasonic ERJ Code Table'!$L" &amp; C$1)), AND($A177&gt;=INDIRECT("'Panasonic ERJ Code Table'!$M" &amp; C$1),$A177&lt;=INDIRECT("'Panasonic ERJ Code Table'!$N" &amp; C$1)) ),C$2&amp;_xlfn.XLOOKUP($A177,E96_raw,E96_code),"N/A")</f>
        <v>N/A</v>
      </c>
      <c r="F177" s="5" t="str" cm="1">
        <f t="array" aca="1" ref="F177" ca="1">IF( OR( AND($A177&gt;=INDIRECT("'Panasonic ERJ Code Table'!$K" &amp; F$1),$A177&lt;=INDIRECT("'Panasonic ERJ Code Table'!$L" &amp; F$1)), AND($A177&gt;=INDIRECT("'Panasonic ERJ Code Table'!$M" &amp; F$1),$A177&lt;=INDIRECT("'Panasonic ERJ Code Table'!$N" &amp; F$1)) ),F$2&amp;_xlfn.XLOOKUP($A177,E96_raw,E96_code),"N/A")</f>
        <v>N/A</v>
      </c>
      <c r="I177" s="5" t="e" cm="1">
        <f t="array" aca="1" ref="I177" ca="1">IF( OR( AND($A177&gt;=INDIRECT("'Panasonic ERJ Code Table'!$K" &amp; I$1),$A177&lt;=INDIRECT("'Panasonic ERJ Code Table'!$L" &amp; I$1)), AND($A177&gt;=INDIRECT("'Panasonic ERJ Code Table'!$M" &amp; I$1),$A177&lt;=INDIRECT("'Panasonic ERJ Code Table'!$N" &amp; I$1)) ),I$2&amp;_xlfn.XLOOKUP($A177,E96_raw,E96_code),"N/A")</f>
        <v>#NAME?</v>
      </c>
      <c r="L177" s="5" t="str" cm="1">
        <f t="array" aca="1" ref="L177" ca="1">IF( OR( AND($A177&gt;=INDIRECT("'Panasonic ERJ Code Table'!$K" &amp; L$1),$A177&lt;=INDIRECT("'Panasonic ERJ Code Table'!$L" &amp; L$1)), AND($A177&gt;=INDIRECT("'Panasonic ERJ Code Table'!$M" &amp; L$1),$A177&lt;=INDIRECT("'Panasonic ERJ Code Table'!$N" &amp; L$1)) ),L$2&amp;_xlfn.XLOOKUP($A177,E96_raw,E96_code),"N/A")</f>
        <v>N/A</v>
      </c>
      <c r="O177" s="5" t="e" cm="1">
        <f t="array" aca="1" ref="O177" ca="1">IF( OR( AND($A177&gt;=INDIRECT("'Panasonic ERJ Code Table'!$K" &amp; O$1),$A177&lt;=INDIRECT("'Panasonic ERJ Code Table'!$L" &amp; O$1)), AND($A177&gt;=INDIRECT("'Panasonic ERJ Code Table'!$M" &amp; O$1),$A177&lt;=INDIRECT("'Panasonic ERJ Code Table'!$N" &amp; O$1)) ),O$2&amp;_xlfn.XLOOKUP($A177,E96_raw,E96_code),"N/A")</f>
        <v>#NAME?</v>
      </c>
      <c r="R177" s="5" t="str" cm="1">
        <f t="array" aca="1" ref="R177" ca="1">IF( OR( AND($A177&gt;=INDIRECT("'Panasonic ERJ Code Table'!$K" &amp; R$1),$A177&lt;=INDIRECT("'Panasonic ERJ Code Table'!$L" &amp; R$1)), AND($A177&gt;=INDIRECT("'Panasonic ERJ Code Table'!$M" &amp; R$1),$A177&lt;=INDIRECT("'Panasonic ERJ Code Table'!$N" &amp; R$1)) ),R$2&amp;_xlfn.XLOOKUP($A177,E96_raw,E96_code),"N/A")</f>
        <v>N/A</v>
      </c>
      <c r="U177" s="5" t="str" cm="1">
        <f t="array" aca="1" ref="U177" ca="1">IF( OR( AND($A177&gt;=INDIRECT("'Panasonic ERJ Code Table'!$J" &amp; U$1),$A177&lt;=INDIRECT("'Panasonic ERJ Code Table'!$K" &amp; U$1)), AND($A177&gt;=INDIRECT("'Panasonic ERJ Code Table'!$L" &amp; U$1),$A177&lt;=INDIRECT("'Panasonic ERJ Code Table'!$M" &amp; U$1)) ),U$2&amp;_xlfn.XLOOKUP($A177,E96_raw,E96_code),"N/A")</f>
        <v>N/A</v>
      </c>
    </row>
    <row r="178" spans="1:21" x14ac:dyDescent="0.3">
      <c r="A178" s="16">
        <v>66.5</v>
      </c>
      <c r="B178" s="16"/>
      <c r="C178" s="5" t="str" cm="1">
        <f t="array" aca="1" ref="C178" ca="1">IF( OR( AND($A178&gt;=INDIRECT("'Panasonic ERJ Code Table'!$K" &amp; C$1),$A178&lt;=INDIRECT("'Panasonic ERJ Code Table'!$L" &amp; C$1)), AND($A178&gt;=INDIRECT("'Panasonic ERJ Code Table'!$M" &amp; C$1),$A178&lt;=INDIRECT("'Panasonic ERJ Code Table'!$N" &amp; C$1)) ),C$2&amp;_xlfn.XLOOKUP($A178,E96_raw,E96_code),"N/A")</f>
        <v>N/A</v>
      </c>
      <c r="F178" s="5" t="str" cm="1">
        <f t="array" aca="1" ref="F178" ca="1">IF( OR( AND($A178&gt;=INDIRECT("'Panasonic ERJ Code Table'!$K" &amp; F$1),$A178&lt;=INDIRECT("'Panasonic ERJ Code Table'!$L" &amp; F$1)), AND($A178&gt;=INDIRECT("'Panasonic ERJ Code Table'!$M" &amp; F$1),$A178&lt;=INDIRECT("'Panasonic ERJ Code Table'!$N" &amp; F$1)) ),F$2&amp;_xlfn.XLOOKUP($A178,E96_raw,E96_code),"N/A")</f>
        <v>N/A</v>
      </c>
      <c r="I178" s="5" t="e" cm="1">
        <f t="array" aca="1" ref="I178" ca="1">IF( OR( AND($A178&gt;=INDIRECT("'Panasonic ERJ Code Table'!$K" &amp; I$1),$A178&lt;=INDIRECT("'Panasonic ERJ Code Table'!$L" &amp; I$1)), AND($A178&gt;=INDIRECT("'Panasonic ERJ Code Table'!$M" &amp; I$1),$A178&lt;=INDIRECT("'Panasonic ERJ Code Table'!$N" &amp; I$1)) ),I$2&amp;_xlfn.XLOOKUP($A178,E96_raw,E96_code),"N/A")</f>
        <v>#NAME?</v>
      </c>
      <c r="L178" s="5" t="str" cm="1">
        <f t="array" aca="1" ref="L178" ca="1">IF( OR( AND($A178&gt;=INDIRECT("'Panasonic ERJ Code Table'!$K" &amp; L$1),$A178&lt;=INDIRECT("'Panasonic ERJ Code Table'!$L" &amp; L$1)), AND($A178&gt;=INDIRECT("'Panasonic ERJ Code Table'!$M" &amp; L$1),$A178&lt;=INDIRECT("'Panasonic ERJ Code Table'!$N" &amp; L$1)) ),L$2&amp;_xlfn.XLOOKUP($A178,E96_raw,E96_code),"N/A")</f>
        <v>N/A</v>
      </c>
      <c r="O178" s="5" t="e" cm="1">
        <f t="array" aca="1" ref="O178" ca="1">IF( OR( AND($A178&gt;=INDIRECT("'Panasonic ERJ Code Table'!$K" &amp; O$1),$A178&lt;=INDIRECT("'Panasonic ERJ Code Table'!$L" &amp; O$1)), AND($A178&gt;=INDIRECT("'Panasonic ERJ Code Table'!$M" &amp; O$1),$A178&lt;=INDIRECT("'Panasonic ERJ Code Table'!$N" &amp; O$1)) ),O$2&amp;_xlfn.XLOOKUP($A178,E96_raw,E96_code),"N/A")</f>
        <v>#NAME?</v>
      </c>
      <c r="R178" s="5" t="str" cm="1">
        <f t="array" aca="1" ref="R178" ca="1">IF( OR( AND($A178&gt;=INDIRECT("'Panasonic ERJ Code Table'!$K" &amp; R$1),$A178&lt;=INDIRECT("'Panasonic ERJ Code Table'!$L" &amp; R$1)), AND($A178&gt;=INDIRECT("'Panasonic ERJ Code Table'!$M" &amp; R$1),$A178&lt;=INDIRECT("'Panasonic ERJ Code Table'!$N" &amp; R$1)) ),R$2&amp;_xlfn.XLOOKUP($A178,E96_raw,E96_code),"N/A")</f>
        <v>N/A</v>
      </c>
      <c r="U178" s="5" t="str" cm="1">
        <f t="array" aca="1" ref="U178" ca="1">IF( OR( AND($A178&gt;=INDIRECT("'Panasonic ERJ Code Table'!$J" &amp; U$1),$A178&lt;=INDIRECT("'Panasonic ERJ Code Table'!$K" &amp; U$1)), AND($A178&gt;=INDIRECT("'Panasonic ERJ Code Table'!$L" &amp; U$1),$A178&lt;=INDIRECT("'Panasonic ERJ Code Table'!$M" &amp; U$1)) ),U$2&amp;_xlfn.XLOOKUP($A178,E96_raw,E96_code),"N/A")</f>
        <v>N/A</v>
      </c>
    </row>
    <row r="179" spans="1:21" x14ac:dyDescent="0.3">
      <c r="A179" s="16">
        <v>68.099999999999994</v>
      </c>
      <c r="B179" s="16"/>
      <c r="C179" s="5" t="str" cm="1">
        <f t="array" aca="1" ref="C179" ca="1">IF( OR( AND($A179&gt;=INDIRECT("'Panasonic ERJ Code Table'!$K" &amp; C$1),$A179&lt;=INDIRECT("'Panasonic ERJ Code Table'!$L" &amp; C$1)), AND($A179&gt;=INDIRECT("'Panasonic ERJ Code Table'!$M" &amp; C$1),$A179&lt;=INDIRECT("'Panasonic ERJ Code Table'!$N" &amp; C$1)) ),C$2&amp;_xlfn.XLOOKUP($A179,E96_raw,E96_code),"N/A")</f>
        <v>N/A</v>
      </c>
      <c r="F179" s="5" t="str" cm="1">
        <f t="array" aca="1" ref="F179" ca="1">IF( OR( AND($A179&gt;=INDIRECT("'Panasonic ERJ Code Table'!$K" &amp; F$1),$A179&lt;=INDIRECT("'Panasonic ERJ Code Table'!$L" &amp; F$1)), AND($A179&gt;=INDIRECT("'Panasonic ERJ Code Table'!$M" &amp; F$1),$A179&lt;=INDIRECT("'Panasonic ERJ Code Table'!$N" &amp; F$1)) ),F$2&amp;_xlfn.XLOOKUP($A179,E96_raw,E96_code),"N/A")</f>
        <v>N/A</v>
      </c>
      <c r="I179" s="5" t="e" cm="1">
        <f t="array" aca="1" ref="I179" ca="1">IF( OR( AND($A179&gt;=INDIRECT("'Panasonic ERJ Code Table'!$K" &amp; I$1),$A179&lt;=INDIRECT("'Panasonic ERJ Code Table'!$L" &amp; I$1)), AND($A179&gt;=INDIRECT("'Panasonic ERJ Code Table'!$M" &amp; I$1),$A179&lt;=INDIRECT("'Panasonic ERJ Code Table'!$N" &amp; I$1)) ),I$2&amp;_xlfn.XLOOKUP($A179,E96_raw,E96_code),"N/A")</f>
        <v>#NAME?</v>
      </c>
      <c r="L179" s="5" t="str" cm="1">
        <f t="array" aca="1" ref="L179" ca="1">IF( OR( AND($A179&gt;=INDIRECT("'Panasonic ERJ Code Table'!$K" &amp; L$1),$A179&lt;=INDIRECT("'Panasonic ERJ Code Table'!$L" &amp; L$1)), AND($A179&gt;=INDIRECT("'Panasonic ERJ Code Table'!$M" &amp; L$1),$A179&lt;=INDIRECT("'Panasonic ERJ Code Table'!$N" &amp; L$1)) ),L$2&amp;_xlfn.XLOOKUP($A179,E96_raw,E96_code),"N/A")</f>
        <v>N/A</v>
      </c>
      <c r="O179" s="5" t="e" cm="1">
        <f t="array" aca="1" ref="O179" ca="1">IF( OR( AND($A179&gt;=INDIRECT("'Panasonic ERJ Code Table'!$K" &amp; O$1),$A179&lt;=INDIRECT("'Panasonic ERJ Code Table'!$L" &amp; O$1)), AND($A179&gt;=INDIRECT("'Panasonic ERJ Code Table'!$M" &amp; O$1),$A179&lt;=INDIRECT("'Panasonic ERJ Code Table'!$N" &amp; O$1)) ),O$2&amp;_xlfn.XLOOKUP($A179,E96_raw,E96_code),"N/A")</f>
        <v>#NAME?</v>
      </c>
      <c r="R179" s="5" t="str" cm="1">
        <f t="array" aca="1" ref="R179" ca="1">IF( OR( AND($A179&gt;=INDIRECT("'Panasonic ERJ Code Table'!$K" &amp; R$1),$A179&lt;=INDIRECT("'Panasonic ERJ Code Table'!$L" &amp; R$1)), AND($A179&gt;=INDIRECT("'Panasonic ERJ Code Table'!$M" &amp; R$1),$A179&lt;=INDIRECT("'Panasonic ERJ Code Table'!$N" &amp; R$1)) ),R$2&amp;_xlfn.XLOOKUP($A179,E96_raw,E96_code),"N/A")</f>
        <v>N/A</v>
      </c>
      <c r="U179" s="5" t="str" cm="1">
        <f t="array" aca="1" ref="U179" ca="1">IF( OR( AND($A179&gt;=INDIRECT("'Panasonic ERJ Code Table'!$J" &amp; U$1),$A179&lt;=INDIRECT("'Panasonic ERJ Code Table'!$K" &amp; U$1)), AND($A179&gt;=INDIRECT("'Panasonic ERJ Code Table'!$L" &amp; U$1),$A179&lt;=INDIRECT("'Panasonic ERJ Code Table'!$M" &amp; U$1)) ),U$2&amp;_xlfn.XLOOKUP($A179,E96_raw,E96_code),"N/A")</f>
        <v>N/A</v>
      </c>
    </row>
    <row r="180" spans="1:21" x14ac:dyDescent="0.3">
      <c r="A180" s="16">
        <v>69.8</v>
      </c>
      <c r="B180" s="16"/>
      <c r="C180" s="5" t="str" cm="1">
        <f t="array" aca="1" ref="C180" ca="1">IF( OR( AND($A180&gt;=INDIRECT("'Panasonic ERJ Code Table'!$K" &amp; C$1),$A180&lt;=INDIRECT("'Panasonic ERJ Code Table'!$L" &amp; C$1)), AND($A180&gt;=INDIRECT("'Panasonic ERJ Code Table'!$M" &amp; C$1),$A180&lt;=INDIRECT("'Panasonic ERJ Code Table'!$N" &amp; C$1)) ),C$2&amp;_xlfn.XLOOKUP($A180,E96_raw,E96_code),"N/A")</f>
        <v>N/A</v>
      </c>
      <c r="F180" s="5" t="str" cm="1">
        <f t="array" aca="1" ref="F180" ca="1">IF( OR( AND($A180&gt;=INDIRECT("'Panasonic ERJ Code Table'!$K" &amp; F$1),$A180&lt;=INDIRECT("'Panasonic ERJ Code Table'!$L" &amp; F$1)), AND($A180&gt;=INDIRECT("'Panasonic ERJ Code Table'!$M" &amp; F$1),$A180&lt;=INDIRECT("'Panasonic ERJ Code Table'!$N" &amp; F$1)) ),F$2&amp;_xlfn.XLOOKUP($A180,E96_raw,E96_code),"N/A")</f>
        <v>N/A</v>
      </c>
      <c r="I180" s="5" t="e" cm="1">
        <f t="array" aca="1" ref="I180" ca="1">IF( OR( AND($A180&gt;=INDIRECT("'Panasonic ERJ Code Table'!$K" &amp; I$1),$A180&lt;=INDIRECT("'Panasonic ERJ Code Table'!$L" &amp; I$1)), AND($A180&gt;=INDIRECT("'Panasonic ERJ Code Table'!$M" &amp; I$1),$A180&lt;=INDIRECT("'Panasonic ERJ Code Table'!$N" &amp; I$1)) ),I$2&amp;_xlfn.XLOOKUP($A180,E96_raw,E96_code),"N/A")</f>
        <v>#NAME?</v>
      </c>
      <c r="L180" s="5" t="str" cm="1">
        <f t="array" aca="1" ref="L180" ca="1">IF( OR( AND($A180&gt;=INDIRECT("'Panasonic ERJ Code Table'!$K" &amp; L$1),$A180&lt;=INDIRECT("'Panasonic ERJ Code Table'!$L" &amp; L$1)), AND($A180&gt;=INDIRECT("'Panasonic ERJ Code Table'!$M" &amp; L$1),$A180&lt;=INDIRECT("'Panasonic ERJ Code Table'!$N" &amp; L$1)) ),L$2&amp;_xlfn.XLOOKUP($A180,E96_raw,E96_code),"N/A")</f>
        <v>N/A</v>
      </c>
      <c r="O180" s="5" t="e" cm="1">
        <f t="array" aca="1" ref="O180" ca="1">IF( OR( AND($A180&gt;=INDIRECT("'Panasonic ERJ Code Table'!$K" &amp; O$1),$A180&lt;=INDIRECT("'Panasonic ERJ Code Table'!$L" &amp; O$1)), AND($A180&gt;=INDIRECT("'Panasonic ERJ Code Table'!$M" &amp; O$1),$A180&lt;=INDIRECT("'Panasonic ERJ Code Table'!$N" &amp; O$1)) ),O$2&amp;_xlfn.XLOOKUP($A180,E96_raw,E96_code),"N/A")</f>
        <v>#NAME?</v>
      </c>
      <c r="R180" s="5" t="str" cm="1">
        <f t="array" aca="1" ref="R180" ca="1">IF( OR( AND($A180&gt;=INDIRECT("'Panasonic ERJ Code Table'!$K" &amp; R$1),$A180&lt;=INDIRECT("'Panasonic ERJ Code Table'!$L" &amp; R$1)), AND($A180&gt;=INDIRECT("'Panasonic ERJ Code Table'!$M" &amp; R$1),$A180&lt;=INDIRECT("'Panasonic ERJ Code Table'!$N" &amp; R$1)) ),R$2&amp;_xlfn.XLOOKUP($A180,E96_raw,E96_code),"N/A")</f>
        <v>N/A</v>
      </c>
      <c r="U180" s="5" t="str" cm="1">
        <f t="array" aca="1" ref="U180" ca="1">IF( OR( AND($A180&gt;=INDIRECT("'Panasonic ERJ Code Table'!$J" &amp; U$1),$A180&lt;=INDIRECT("'Panasonic ERJ Code Table'!$K" &amp; U$1)), AND($A180&gt;=INDIRECT("'Panasonic ERJ Code Table'!$L" &amp; U$1),$A180&lt;=INDIRECT("'Panasonic ERJ Code Table'!$M" &amp; U$1)) ),U$2&amp;_xlfn.XLOOKUP($A180,E96_raw,E96_code),"N/A")</f>
        <v>N/A</v>
      </c>
    </row>
    <row r="181" spans="1:21" x14ac:dyDescent="0.3">
      <c r="A181" s="16">
        <v>71.5</v>
      </c>
      <c r="B181" s="16"/>
      <c r="C181" s="5" t="str" cm="1">
        <f t="array" aca="1" ref="C181" ca="1">IF( OR( AND($A181&gt;=INDIRECT("'Panasonic ERJ Code Table'!$K" &amp; C$1),$A181&lt;=INDIRECT("'Panasonic ERJ Code Table'!$L" &amp; C$1)), AND($A181&gt;=INDIRECT("'Panasonic ERJ Code Table'!$M" &amp; C$1),$A181&lt;=INDIRECT("'Panasonic ERJ Code Table'!$N" &amp; C$1)) ),C$2&amp;_xlfn.XLOOKUP($A181,E96_raw,E96_code),"N/A")</f>
        <v>N/A</v>
      </c>
      <c r="F181" s="5" t="str" cm="1">
        <f t="array" aca="1" ref="F181" ca="1">IF( OR( AND($A181&gt;=INDIRECT("'Panasonic ERJ Code Table'!$K" &amp; F$1),$A181&lt;=INDIRECT("'Panasonic ERJ Code Table'!$L" &amp; F$1)), AND($A181&gt;=INDIRECT("'Panasonic ERJ Code Table'!$M" &amp; F$1),$A181&lt;=INDIRECT("'Panasonic ERJ Code Table'!$N" &amp; F$1)) ),F$2&amp;_xlfn.XLOOKUP($A181,E96_raw,E96_code),"N/A")</f>
        <v>N/A</v>
      </c>
      <c r="I181" s="5" t="e" cm="1">
        <f t="array" aca="1" ref="I181" ca="1">IF( OR( AND($A181&gt;=INDIRECT("'Panasonic ERJ Code Table'!$K" &amp; I$1),$A181&lt;=INDIRECT("'Panasonic ERJ Code Table'!$L" &amp; I$1)), AND($A181&gt;=INDIRECT("'Panasonic ERJ Code Table'!$M" &amp; I$1),$A181&lt;=INDIRECT("'Panasonic ERJ Code Table'!$N" &amp; I$1)) ),I$2&amp;_xlfn.XLOOKUP($A181,E96_raw,E96_code),"N/A")</f>
        <v>#NAME?</v>
      </c>
      <c r="L181" s="5" t="str" cm="1">
        <f t="array" aca="1" ref="L181" ca="1">IF( OR( AND($A181&gt;=INDIRECT("'Panasonic ERJ Code Table'!$K" &amp; L$1),$A181&lt;=INDIRECT("'Panasonic ERJ Code Table'!$L" &amp; L$1)), AND($A181&gt;=INDIRECT("'Panasonic ERJ Code Table'!$M" &amp; L$1),$A181&lt;=INDIRECT("'Panasonic ERJ Code Table'!$N" &amp; L$1)) ),L$2&amp;_xlfn.XLOOKUP($A181,E96_raw,E96_code),"N/A")</f>
        <v>N/A</v>
      </c>
      <c r="O181" s="5" t="e" cm="1">
        <f t="array" aca="1" ref="O181" ca="1">IF( OR( AND($A181&gt;=INDIRECT("'Panasonic ERJ Code Table'!$K" &amp; O$1),$A181&lt;=INDIRECT("'Panasonic ERJ Code Table'!$L" &amp; O$1)), AND($A181&gt;=INDIRECT("'Panasonic ERJ Code Table'!$M" &amp; O$1),$A181&lt;=INDIRECT("'Panasonic ERJ Code Table'!$N" &amp; O$1)) ),O$2&amp;_xlfn.XLOOKUP($A181,E96_raw,E96_code),"N/A")</f>
        <v>#NAME?</v>
      </c>
      <c r="R181" s="5" t="str" cm="1">
        <f t="array" aca="1" ref="R181" ca="1">IF( OR( AND($A181&gt;=INDIRECT("'Panasonic ERJ Code Table'!$K" &amp; R$1),$A181&lt;=INDIRECT("'Panasonic ERJ Code Table'!$L" &amp; R$1)), AND($A181&gt;=INDIRECT("'Panasonic ERJ Code Table'!$M" &amp; R$1),$A181&lt;=INDIRECT("'Panasonic ERJ Code Table'!$N" &amp; R$1)) ),R$2&amp;_xlfn.XLOOKUP($A181,E96_raw,E96_code),"N/A")</f>
        <v>N/A</v>
      </c>
      <c r="U181" s="5" t="str" cm="1">
        <f t="array" aca="1" ref="U181" ca="1">IF( OR( AND($A181&gt;=INDIRECT("'Panasonic ERJ Code Table'!$J" &amp; U$1),$A181&lt;=INDIRECT("'Panasonic ERJ Code Table'!$K" &amp; U$1)), AND($A181&gt;=INDIRECT("'Panasonic ERJ Code Table'!$L" &amp; U$1),$A181&lt;=INDIRECT("'Panasonic ERJ Code Table'!$M" &amp; U$1)) ),U$2&amp;_xlfn.XLOOKUP($A181,E96_raw,E96_code),"N/A")</f>
        <v>N/A</v>
      </c>
    </row>
    <row r="182" spans="1:21" x14ac:dyDescent="0.3">
      <c r="A182" s="16">
        <v>73.2</v>
      </c>
      <c r="B182" s="16"/>
      <c r="C182" s="5" t="str" cm="1">
        <f t="array" aca="1" ref="C182" ca="1">IF( OR( AND($A182&gt;=INDIRECT("'Panasonic ERJ Code Table'!$K" &amp; C$1),$A182&lt;=INDIRECT("'Panasonic ERJ Code Table'!$L" &amp; C$1)), AND($A182&gt;=INDIRECT("'Panasonic ERJ Code Table'!$M" &amp; C$1),$A182&lt;=INDIRECT("'Panasonic ERJ Code Table'!$N" &amp; C$1)) ),C$2&amp;_xlfn.XLOOKUP($A182,E96_raw,E96_code),"N/A")</f>
        <v>N/A</v>
      </c>
      <c r="F182" s="5" t="str" cm="1">
        <f t="array" aca="1" ref="F182" ca="1">IF( OR( AND($A182&gt;=INDIRECT("'Panasonic ERJ Code Table'!$K" &amp; F$1),$A182&lt;=INDIRECT("'Panasonic ERJ Code Table'!$L" &amp; F$1)), AND($A182&gt;=INDIRECT("'Panasonic ERJ Code Table'!$M" &amp; F$1),$A182&lt;=INDIRECT("'Panasonic ERJ Code Table'!$N" &amp; F$1)) ),F$2&amp;_xlfn.XLOOKUP($A182,E96_raw,E96_code),"N/A")</f>
        <v>N/A</v>
      </c>
      <c r="I182" s="5" t="e" cm="1">
        <f t="array" aca="1" ref="I182" ca="1">IF( OR( AND($A182&gt;=INDIRECT("'Panasonic ERJ Code Table'!$K" &amp; I$1),$A182&lt;=INDIRECT("'Panasonic ERJ Code Table'!$L" &amp; I$1)), AND($A182&gt;=INDIRECT("'Panasonic ERJ Code Table'!$M" &amp; I$1),$A182&lt;=INDIRECT("'Panasonic ERJ Code Table'!$N" &amp; I$1)) ),I$2&amp;_xlfn.XLOOKUP($A182,E96_raw,E96_code),"N/A")</f>
        <v>#NAME?</v>
      </c>
      <c r="L182" s="5" t="str" cm="1">
        <f t="array" aca="1" ref="L182" ca="1">IF( OR( AND($A182&gt;=INDIRECT("'Panasonic ERJ Code Table'!$K" &amp; L$1),$A182&lt;=INDIRECT("'Panasonic ERJ Code Table'!$L" &amp; L$1)), AND($A182&gt;=INDIRECT("'Panasonic ERJ Code Table'!$M" &amp; L$1),$A182&lt;=INDIRECT("'Panasonic ERJ Code Table'!$N" &amp; L$1)) ),L$2&amp;_xlfn.XLOOKUP($A182,E96_raw,E96_code),"N/A")</f>
        <v>N/A</v>
      </c>
      <c r="O182" s="5" t="e" cm="1">
        <f t="array" aca="1" ref="O182" ca="1">IF( OR( AND($A182&gt;=INDIRECT("'Panasonic ERJ Code Table'!$K" &amp; O$1),$A182&lt;=INDIRECT("'Panasonic ERJ Code Table'!$L" &amp; O$1)), AND($A182&gt;=INDIRECT("'Panasonic ERJ Code Table'!$M" &amp; O$1),$A182&lt;=INDIRECT("'Panasonic ERJ Code Table'!$N" &amp; O$1)) ),O$2&amp;_xlfn.XLOOKUP($A182,E96_raw,E96_code),"N/A")</f>
        <v>#NAME?</v>
      </c>
      <c r="R182" s="5" t="str" cm="1">
        <f t="array" aca="1" ref="R182" ca="1">IF( OR( AND($A182&gt;=INDIRECT("'Panasonic ERJ Code Table'!$K" &amp; R$1),$A182&lt;=INDIRECT("'Panasonic ERJ Code Table'!$L" &amp; R$1)), AND($A182&gt;=INDIRECT("'Panasonic ERJ Code Table'!$M" &amp; R$1),$A182&lt;=INDIRECT("'Panasonic ERJ Code Table'!$N" &amp; R$1)) ),R$2&amp;_xlfn.XLOOKUP($A182,E96_raw,E96_code),"N/A")</f>
        <v>N/A</v>
      </c>
      <c r="U182" s="5" t="str" cm="1">
        <f t="array" aca="1" ref="U182" ca="1">IF( OR( AND($A182&gt;=INDIRECT("'Panasonic ERJ Code Table'!$J" &amp; U$1),$A182&lt;=INDIRECT("'Panasonic ERJ Code Table'!$K" &amp; U$1)), AND($A182&gt;=INDIRECT("'Panasonic ERJ Code Table'!$L" &amp; U$1),$A182&lt;=INDIRECT("'Panasonic ERJ Code Table'!$M" &amp; U$1)) ),U$2&amp;_xlfn.XLOOKUP($A182,E96_raw,E96_code),"N/A")</f>
        <v>N/A</v>
      </c>
    </row>
    <row r="183" spans="1:21" x14ac:dyDescent="0.3">
      <c r="A183" s="16">
        <v>75</v>
      </c>
      <c r="B183" s="16"/>
      <c r="C183" s="5" t="str" cm="1">
        <f t="array" aca="1" ref="C183" ca="1">IF( OR( AND($A183&gt;=INDIRECT("'Panasonic ERJ Code Table'!$K" &amp; C$1),$A183&lt;=INDIRECT("'Panasonic ERJ Code Table'!$L" &amp; C$1)), AND($A183&gt;=INDIRECT("'Panasonic ERJ Code Table'!$M" &amp; C$1),$A183&lt;=INDIRECT("'Panasonic ERJ Code Table'!$N" &amp; C$1)) ),C$2&amp;_xlfn.XLOOKUP($A183,E96_raw,E96_code),"N/A")</f>
        <v>N/A</v>
      </c>
      <c r="F183" s="5" t="str" cm="1">
        <f t="array" aca="1" ref="F183" ca="1">IF( OR( AND($A183&gt;=INDIRECT("'Panasonic ERJ Code Table'!$K" &amp; F$1),$A183&lt;=INDIRECT("'Panasonic ERJ Code Table'!$L" &amp; F$1)), AND($A183&gt;=INDIRECT("'Panasonic ERJ Code Table'!$M" &amp; F$1),$A183&lt;=INDIRECT("'Panasonic ERJ Code Table'!$N" &amp; F$1)) ),F$2&amp;_xlfn.XLOOKUP($A183,E96_raw,E96_code),"N/A")</f>
        <v>N/A</v>
      </c>
      <c r="I183" s="5" t="e" cm="1">
        <f t="array" aca="1" ref="I183" ca="1">IF( OR( AND($A183&gt;=INDIRECT("'Panasonic ERJ Code Table'!$K" &amp; I$1),$A183&lt;=INDIRECT("'Panasonic ERJ Code Table'!$L" &amp; I$1)), AND($A183&gt;=INDIRECT("'Panasonic ERJ Code Table'!$M" &amp; I$1),$A183&lt;=INDIRECT("'Panasonic ERJ Code Table'!$N" &amp; I$1)) ),I$2&amp;_xlfn.XLOOKUP($A183,E96_raw,E96_code),"N/A")</f>
        <v>#NAME?</v>
      </c>
      <c r="L183" s="5" t="str" cm="1">
        <f t="array" aca="1" ref="L183" ca="1">IF( OR( AND($A183&gt;=INDIRECT("'Panasonic ERJ Code Table'!$K" &amp; L$1),$A183&lt;=INDIRECT("'Panasonic ERJ Code Table'!$L" &amp; L$1)), AND($A183&gt;=INDIRECT("'Panasonic ERJ Code Table'!$M" &amp; L$1),$A183&lt;=INDIRECT("'Panasonic ERJ Code Table'!$N" &amp; L$1)) ),L$2&amp;_xlfn.XLOOKUP($A183,E96_raw,E96_code),"N/A")</f>
        <v>N/A</v>
      </c>
      <c r="O183" s="5" t="e" cm="1">
        <f t="array" aca="1" ref="O183" ca="1">IF( OR( AND($A183&gt;=INDIRECT("'Panasonic ERJ Code Table'!$K" &amp; O$1),$A183&lt;=INDIRECT("'Panasonic ERJ Code Table'!$L" &amp; O$1)), AND($A183&gt;=INDIRECT("'Panasonic ERJ Code Table'!$M" &amp; O$1),$A183&lt;=INDIRECT("'Panasonic ERJ Code Table'!$N" &amp; O$1)) ),O$2&amp;_xlfn.XLOOKUP($A183,E96_raw,E96_code),"N/A")</f>
        <v>#NAME?</v>
      </c>
      <c r="R183" s="5" t="str" cm="1">
        <f t="array" aca="1" ref="R183" ca="1">IF( OR( AND($A183&gt;=INDIRECT("'Panasonic ERJ Code Table'!$K" &amp; R$1),$A183&lt;=INDIRECT("'Panasonic ERJ Code Table'!$L" &amp; R$1)), AND($A183&gt;=INDIRECT("'Panasonic ERJ Code Table'!$M" &amp; R$1),$A183&lt;=INDIRECT("'Panasonic ERJ Code Table'!$N" &amp; R$1)) ),R$2&amp;_xlfn.XLOOKUP($A183,E96_raw,E96_code),"N/A")</f>
        <v>N/A</v>
      </c>
      <c r="U183" s="5" t="str" cm="1">
        <f t="array" aca="1" ref="U183" ca="1">IF( OR( AND($A183&gt;=INDIRECT("'Panasonic ERJ Code Table'!$J" &amp; U$1),$A183&lt;=INDIRECT("'Panasonic ERJ Code Table'!$K" &amp; U$1)), AND($A183&gt;=INDIRECT("'Panasonic ERJ Code Table'!$L" &amp; U$1),$A183&lt;=INDIRECT("'Panasonic ERJ Code Table'!$M" &amp; U$1)) ),U$2&amp;_xlfn.XLOOKUP($A183,E96_raw,E96_code),"N/A")</f>
        <v>N/A</v>
      </c>
    </row>
    <row r="184" spans="1:21" x14ac:dyDescent="0.3">
      <c r="A184" s="16">
        <v>76.8</v>
      </c>
      <c r="B184" s="16"/>
      <c r="C184" s="5" t="str" cm="1">
        <f t="array" aca="1" ref="C184" ca="1">IF( OR( AND($A184&gt;=INDIRECT("'Panasonic ERJ Code Table'!$K" &amp; C$1),$A184&lt;=INDIRECT("'Panasonic ERJ Code Table'!$L" &amp; C$1)), AND($A184&gt;=INDIRECT("'Panasonic ERJ Code Table'!$M" &amp; C$1),$A184&lt;=INDIRECT("'Panasonic ERJ Code Table'!$N" &amp; C$1)) ),C$2&amp;_xlfn.XLOOKUP($A184,E96_raw,E96_code),"N/A")</f>
        <v>N/A</v>
      </c>
      <c r="F184" s="5" t="str" cm="1">
        <f t="array" aca="1" ref="F184" ca="1">IF( OR( AND($A184&gt;=INDIRECT("'Panasonic ERJ Code Table'!$K" &amp; F$1),$A184&lt;=INDIRECT("'Panasonic ERJ Code Table'!$L" &amp; F$1)), AND($A184&gt;=INDIRECT("'Panasonic ERJ Code Table'!$M" &amp; F$1),$A184&lt;=INDIRECT("'Panasonic ERJ Code Table'!$N" &amp; F$1)) ),F$2&amp;_xlfn.XLOOKUP($A184,E96_raw,E96_code),"N/A")</f>
        <v>N/A</v>
      </c>
      <c r="I184" s="5" t="e" cm="1">
        <f t="array" aca="1" ref="I184" ca="1">IF( OR( AND($A184&gt;=INDIRECT("'Panasonic ERJ Code Table'!$K" &amp; I$1),$A184&lt;=INDIRECT("'Panasonic ERJ Code Table'!$L" &amp; I$1)), AND($A184&gt;=INDIRECT("'Panasonic ERJ Code Table'!$M" &amp; I$1),$A184&lt;=INDIRECT("'Panasonic ERJ Code Table'!$N" &amp; I$1)) ),I$2&amp;_xlfn.XLOOKUP($A184,E96_raw,E96_code),"N/A")</f>
        <v>#NAME?</v>
      </c>
      <c r="L184" s="5" t="str" cm="1">
        <f t="array" aca="1" ref="L184" ca="1">IF( OR( AND($A184&gt;=INDIRECT("'Panasonic ERJ Code Table'!$K" &amp; L$1),$A184&lt;=INDIRECT("'Panasonic ERJ Code Table'!$L" &amp; L$1)), AND($A184&gt;=INDIRECT("'Panasonic ERJ Code Table'!$M" &amp; L$1),$A184&lt;=INDIRECT("'Panasonic ERJ Code Table'!$N" &amp; L$1)) ),L$2&amp;_xlfn.XLOOKUP($A184,E96_raw,E96_code),"N/A")</f>
        <v>N/A</v>
      </c>
      <c r="O184" s="5" t="e" cm="1">
        <f t="array" aca="1" ref="O184" ca="1">IF( OR( AND($A184&gt;=INDIRECT("'Panasonic ERJ Code Table'!$K" &amp; O$1),$A184&lt;=INDIRECT("'Panasonic ERJ Code Table'!$L" &amp; O$1)), AND($A184&gt;=INDIRECT("'Panasonic ERJ Code Table'!$M" &amp; O$1),$A184&lt;=INDIRECT("'Panasonic ERJ Code Table'!$N" &amp; O$1)) ),O$2&amp;_xlfn.XLOOKUP($A184,E96_raw,E96_code),"N/A")</f>
        <v>#NAME?</v>
      </c>
      <c r="R184" s="5" t="str" cm="1">
        <f t="array" aca="1" ref="R184" ca="1">IF( OR( AND($A184&gt;=INDIRECT("'Panasonic ERJ Code Table'!$K" &amp; R$1),$A184&lt;=INDIRECT("'Panasonic ERJ Code Table'!$L" &amp; R$1)), AND($A184&gt;=INDIRECT("'Panasonic ERJ Code Table'!$M" &amp; R$1),$A184&lt;=INDIRECT("'Panasonic ERJ Code Table'!$N" &amp; R$1)) ),R$2&amp;_xlfn.XLOOKUP($A184,E96_raw,E96_code),"N/A")</f>
        <v>N/A</v>
      </c>
      <c r="U184" s="5" t="str" cm="1">
        <f t="array" aca="1" ref="U184" ca="1">IF( OR( AND($A184&gt;=INDIRECT("'Panasonic ERJ Code Table'!$J" &amp; U$1),$A184&lt;=INDIRECT("'Panasonic ERJ Code Table'!$K" &amp; U$1)), AND($A184&gt;=INDIRECT("'Panasonic ERJ Code Table'!$L" &amp; U$1),$A184&lt;=INDIRECT("'Panasonic ERJ Code Table'!$M" &amp; U$1)) ),U$2&amp;_xlfn.XLOOKUP($A184,E96_raw,E96_code),"N/A")</f>
        <v>N/A</v>
      </c>
    </row>
    <row r="185" spans="1:21" x14ac:dyDescent="0.3">
      <c r="A185" s="16">
        <v>78.7</v>
      </c>
      <c r="B185" s="16"/>
      <c r="C185" s="5" t="str" cm="1">
        <f t="array" aca="1" ref="C185" ca="1">IF( OR( AND($A185&gt;=INDIRECT("'Panasonic ERJ Code Table'!$K" &amp; C$1),$A185&lt;=INDIRECT("'Panasonic ERJ Code Table'!$L" &amp; C$1)), AND($A185&gt;=INDIRECT("'Panasonic ERJ Code Table'!$M" &amp; C$1),$A185&lt;=INDIRECT("'Panasonic ERJ Code Table'!$N" &amp; C$1)) ),C$2&amp;_xlfn.XLOOKUP($A185,E96_raw,E96_code),"N/A")</f>
        <v>N/A</v>
      </c>
      <c r="F185" s="5" t="str" cm="1">
        <f t="array" aca="1" ref="F185" ca="1">IF( OR( AND($A185&gt;=INDIRECT("'Panasonic ERJ Code Table'!$K" &amp; F$1),$A185&lt;=INDIRECT("'Panasonic ERJ Code Table'!$L" &amp; F$1)), AND($A185&gt;=INDIRECT("'Panasonic ERJ Code Table'!$M" &amp; F$1),$A185&lt;=INDIRECT("'Panasonic ERJ Code Table'!$N" &amp; F$1)) ),F$2&amp;_xlfn.XLOOKUP($A185,E96_raw,E96_code),"N/A")</f>
        <v>N/A</v>
      </c>
      <c r="I185" s="5" t="e" cm="1">
        <f t="array" aca="1" ref="I185" ca="1">IF( OR( AND($A185&gt;=INDIRECT("'Panasonic ERJ Code Table'!$K" &amp; I$1),$A185&lt;=INDIRECT("'Panasonic ERJ Code Table'!$L" &amp; I$1)), AND($A185&gt;=INDIRECT("'Panasonic ERJ Code Table'!$M" &amp; I$1),$A185&lt;=INDIRECT("'Panasonic ERJ Code Table'!$N" &amp; I$1)) ),I$2&amp;_xlfn.XLOOKUP($A185,E96_raw,E96_code),"N/A")</f>
        <v>#NAME?</v>
      </c>
      <c r="L185" s="5" t="str" cm="1">
        <f t="array" aca="1" ref="L185" ca="1">IF( OR( AND($A185&gt;=INDIRECT("'Panasonic ERJ Code Table'!$K" &amp; L$1),$A185&lt;=INDIRECT("'Panasonic ERJ Code Table'!$L" &amp; L$1)), AND($A185&gt;=INDIRECT("'Panasonic ERJ Code Table'!$M" &amp; L$1),$A185&lt;=INDIRECT("'Panasonic ERJ Code Table'!$N" &amp; L$1)) ),L$2&amp;_xlfn.XLOOKUP($A185,E96_raw,E96_code),"N/A")</f>
        <v>N/A</v>
      </c>
      <c r="O185" s="5" t="e" cm="1">
        <f t="array" aca="1" ref="O185" ca="1">IF( OR( AND($A185&gt;=INDIRECT("'Panasonic ERJ Code Table'!$K" &amp; O$1),$A185&lt;=INDIRECT("'Panasonic ERJ Code Table'!$L" &amp; O$1)), AND($A185&gt;=INDIRECT("'Panasonic ERJ Code Table'!$M" &amp; O$1),$A185&lt;=INDIRECT("'Panasonic ERJ Code Table'!$N" &amp; O$1)) ),O$2&amp;_xlfn.XLOOKUP($A185,E96_raw,E96_code),"N/A")</f>
        <v>#NAME?</v>
      </c>
      <c r="R185" s="5" t="str" cm="1">
        <f t="array" aca="1" ref="R185" ca="1">IF( OR( AND($A185&gt;=INDIRECT("'Panasonic ERJ Code Table'!$K" &amp; R$1),$A185&lt;=INDIRECT("'Panasonic ERJ Code Table'!$L" &amp; R$1)), AND($A185&gt;=INDIRECT("'Panasonic ERJ Code Table'!$M" &amp; R$1),$A185&lt;=INDIRECT("'Panasonic ERJ Code Table'!$N" &amp; R$1)) ),R$2&amp;_xlfn.XLOOKUP($A185,E96_raw,E96_code),"N/A")</f>
        <v>N/A</v>
      </c>
      <c r="U185" s="5" t="str" cm="1">
        <f t="array" aca="1" ref="U185" ca="1">IF( OR( AND($A185&gt;=INDIRECT("'Panasonic ERJ Code Table'!$J" &amp; U$1),$A185&lt;=INDIRECT("'Panasonic ERJ Code Table'!$K" &amp; U$1)), AND($A185&gt;=INDIRECT("'Panasonic ERJ Code Table'!$L" &amp; U$1),$A185&lt;=INDIRECT("'Panasonic ERJ Code Table'!$M" &amp; U$1)) ),U$2&amp;_xlfn.XLOOKUP($A185,E96_raw,E96_code),"N/A")</f>
        <v>N/A</v>
      </c>
    </row>
    <row r="186" spans="1:21" x14ac:dyDescent="0.3">
      <c r="A186" s="16">
        <v>80.599999999999994</v>
      </c>
      <c r="B186" s="16"/>
      <c r="C186" s="5" t="str" cm="1">
        <f t="array" aca="1" ref="C186" ca="1">IF( OR( AND($A186&gt;=INDIRECT("'Panasonic ERJ Code Table'!$K" &amp; C$1),$A186&lt;=INDIRECT("'Panasonic ERJ Code Table'!$L" &amp; C$1)), AND($A186&gt;=INDIRECT("'Panasonic ERJ Code Table'!$M" &amp; C$1),$A186&lt;=INDIRECT("'Panasonic ERJ Code Table'!$N" &amp; C$1)) ),C$2&amp;_xlfn.XLOOKUP($A186,E96_raw,E96_code),"N/A")</f>
        <v>N/A</v>
      </c>
      <c r="F186" s="5" t="str" cm="1">
        <f t="array" aca="1" ref="F186" ca="1">IF( OR( AND($A186&gt;=INDIRECT("'Panasonic ERJ Code Table'!$K" &amp; F$1),$A186&lt;=INDIRECT("'Panasonic ERJ Code Table'!$L" &amp; F$1)), AND($A186&gt;=INDIRECT("'Panasonic ERJ Code Table'!$M" &amp; F$1),$A186&lt;=INDIRECT("'Panasonic ERJ Code Table'!$N" &amp; F$1)) ),F$2&amp;_xlfn.XLOOKUP($A186,E96_raw,E96_code),"N/A")</f>
        <v>N/A</v>
      </c>
      <c r="I186" s="5" t="e" cm="1">
        <f t="array" aca="1" ref="I186" ca="1">IF( OR( AND($A186&gt;=INDIRECT("'Panasonic ERJ Code Table'!$K" &amp; I$1),$A186&lt;=INDIRECT("'Panasonic ERJ Code Table'!$L" &amp; I$1)), AND($A186&gt;=INDIRECT("'Panasonic ERJ Code Table'!$M" &amp; I$1),$A186&lt;=INDIRECT("'Panasonic ERJ Code Table'!$N" &amp; I$1)) ),I$2&amp;_xlfn.XLOOKUP($A186,E96_raw,E96_code),"N/A")</f>
        <v>#NAME?</v>
      </c>
      <c r="L186" s="5" t="str" cm="1">
        <f t="array" aca="1" ref="L186" ca="1">IF( OR( AND($A186&gt;=INDIRECT("'Panasonic ERJ Code Table'!$K" &amp; L$1),$A186&lt;=INDIRECT("'Panasonic ERJ Code Table'!$L" &amp; L$1)), AND($A186&gt;=INDIRECT("'Panasonic ERJ Code Table'!$M" &amp; L$1),$A186&lt;=INDIRECT("'Panasonic ERJ Code Table'!$N" &amp; L$1)) ),L$2&amp;_xlfn.XLOOKUP($A186,E96_raw,E96_code),"N/A")</f>
        <v>N/A</v>
      </c>
      <c r="O186" s="5" t="e" cm="1">
        <f t="array" aca="1" ref="O186" ca="1">IF( OR( AND($A186&gt;=INDIRECT("'Panasonic ERJ Code Table'!$K" &amp; O$1),$A186&lt;=INDIRECT("'Panasonic ERJ Code Table'!$L" &amp; O$1)), AND($A186&gt;=INDIRECT("'Panasonic ERJ Code Table'!$M" &amp; O$1),$A186&lt;=INDIRECT("'Panasonic ERJ Code Table'!$N" &amp; O$1)) ),O$2&amp;_xlfn.XLOOKUP($A186,E96_raw,E96_code),"N/A")</f>
        <v>#NAME?</v>
      </c>
      <c r="R186" s="5" t="str" cm="1">
        <f t="array" aca="1" ref="R186" ca="1">IF( OR( AND($A186&gt;=INDIRECT("'Panasonic ERJ Code Table'!$K" &amp; R$1),$A186&lt;=INDIRECT("'Panasonic ERJ Code Table'!$L" &amp; R$1)), AND($A186&gt;=INDIRECT("'Panasonic ERJ Code Table'!$M" &amp; R$1),$A186&lt;=INDIRECT("'Panasonic ERJ Code Table'!$N" &amp; R$1)) ),R$2&amp;_xlfn.XLOOKUP($A186,E96_raw,E96_code),"N/A")</f>
        <v>N/A</v>
      </c>
      <c r="U186" s="5" t="str" cm="1">
        <f t="array" aca="1" ref="U186" ca="1">IF( OR( AND($A186&gt;=INDIRECT("'Panasonic ERJ Code Table'!$J" &amp; U$1),$A186&lt;=INDIRECT("'Panasonic ERJ Code Table'!$K" &amp; U$1)), AND($A186&gt;=INDIRECT("'Panasonic ERJ Code Table'!$L" &amp; U$1),$A186&lt;=INDIRECT("'Panasonic ERJ Code Table'!$M" &amp; U$1)) ),U$2&amp;_xlfn.XLOOKUP($A186,E96_raw,E96_code),"N/A")</f>
        <v>N/A</v>
      </c>
    </row>
    <row r="187" spans="1:21" x14ac:dyDescent="0.3">
      <c r="A187" s="16">
        <v>82.5</v>
      </c>
      <c r="B187" s="16"/>
      <c r="C187" s="5" t="str" cm="1">
        <f t="array" aca="1" ref="C187" ca="1">IF( OR( AND($A187&gt;=INDIRECT("'Panasonic ERJ Code Table'!$K" &amp; C$1),$A187&lt;=INDIRECT("'Panasonic ERJ Code Table'!$L" &amp; C$1)), AND($A187&gt;=INDIRECT("'Panasonic ERJ Code Table'!$M" &amp; C$1),$A187&lt;=INDIRECT("'Panasonic ERJ Code Table'!$N" &amp; C$1)) ),C$2&amp;_xlfn.XLOOKUP($A187,E96_raw,E96_code),"N/A")</f>
        <v>N/A</v>
      </c>
      <c r="F187" s="5" t="str" cm="1">
        <f t="array" aca="1" ref="F187" ca="1">IF( OR( AND($A187&gt;=INDIRECT("'Panasonic ERJ Code Table'!$K" &amp; F$1),$A187&lt;=INDIRECT("'Panasonic ERJ Code Table'!$L" &amp; F$1)), AND($A187&gt;=INDIRECT("'Panasonic ERJ Code Table'!$M" &amp; F$1),$A187&lt;=INDIRECT("'Panasonic ERJ Code Table'!$N" &amp; F$1)) ),F$2&amp;_xlfn.XLOOKUP($A187,E96_raw,E96_code),"N/A")</f>
        <v>N/A</v>
      </c>
      <c r="I187" s="5" t="e" cm="1">
        <f t="array" aca="1" ref="I187" ca="1">IF( OR( AND($A187&gt;=INDIRECT("'Panasonic ERJ Code Table'!$K" &amp; I$1),$A187&lt;=INDIRECT("'Panasonic ERJ Code Table'!$L" &amp; I$1)), AND($A187&gt;=INDIRECT("'Panasonic ERJ Code Table'!$M" &amp; I$1),$A187&lt;=INDIRECT("'Panasonic ERJ Code Table'!$N" &amp; I$1)) ),I$2&amp;_xlfn.XLOOKUP($A187,E96_raw,E96_code),"N/A")</f>
        <v>#NAME?</v>
      </c>
      <c r="L187" s="5" t="str" cm="1">
        <f t="array" aca="1" ref="L187" ca="1">IF( OR( AND($A187&gt;=INDIRECT("'Panasonic ERJ Code Table'!$K" &amp; L$1),$A187&lt;=INDIRECT("'Panasonic ERJ Code Table'!$L" &amp; L$1)), AND($A187&gt;=INDIRECT("'Panasonic ERJ Code Table'!$M" &amp; L$1),$A187&lt;=INDIRECT("'Panasonic ERJ Code Table'!$N" &amp; L$1)) ),L$2&amp;_xlfn.XLOOKUP($A187,E96_raw,E96_code),"N/A")</f>
        <v>N/A</v>
      </c>
      <c r="O187" s="5" t="e" cm="1">
        <f t="array" aca="1" ref="O187" ca="1">IF( OR( AND($A187&gt;=INDIRECT("'Panasonic ERJ Code Table'!$K" &amp; O$1),$A187&lt;=INDIRECT("'Panasonic ERJ Code Table'!$L" &amp; O$1)), AND($A187&gt;=INDIRECT("'Panasonic ERJ Code Table'!$M" &amp; O$1),$A187&lt;=INDIRECT("'Panasonic ERJ Code Table'!$N" &amp; O$1)) ),O$2&amp;_xlfn.XLOOKUP($A187,E96_raw,E96_code),"N/A")</f>
        <v>#NAME?</v>
      </c>
      <c r="R187" s="5" t="str" cm="1">
        <f t="array" aca="1" ref="R187" ca="1">IF( OR( AND($A187&gt;=INDIRECT("'Panasonic ERJ Code Table'!$K" &amp; R$1),$A187&lt;=INDIRECT("'Panasonic ERJ Code Table'!$L" &amp; R$1)), AND($A187&gt;=INDIRECT("'Panasonic ERJ Code Table'!$M" &amp; R$1),$A187&lt;=INDIRECT("'Panasonic ERJ Code Table'!$N" &amp; R$1)) ),R$2&amp;_xlfn.XLOOKUP($A187,E96_raw,E96_code),"N/A")</f>
        <v>N/A</v>
      </c>
      <c r="U187" s="5" t="str" cm="1">
        <f t="array" aca="1" ref="U187" ca="1">IF( OR( AND($A187&gt;=INDIRECT("'Panasonic ERJ Code Table'!$J" &amp; U$1),$A187&lt;=INDIRECT("'Panasonic ERJ Code Table'!$K" &amp; U$1)), AND($A187&gt;=INDIRECT("'Panasonic ERJ Code Table'!$L" &amp; U$1),$A187&lt;=INDIRECT("'Panasonic ERJ Code Table'!$M" &amp; U$1)) ),U$2&amp;_xlfn.XLOOKUP($A187,E96_raw,E96_code),"N/A")</f>
        <v>N/A</v>
      </c>
    </row>
    <row r="188" spans="1:21" x14ac:dyDescent="0.3">
      <c r="A188" s="16">
        <v>84.499999999999986</v>
      </c>
      <c r="B188" s="16"/>
      <c r="C188" s="5" t="str" cm="1">
        <f t="array" aca="1" ref="C188" ca="1">IF( OR( AND($A188&gt;=INDIRECT("'Panasonic ERJ Code Table'!$K" &amp; C$1),$A188&lt;=INDIRECT("'Panasonic ERJ Code Table'!$L" &amp; C$1)), AND($A188&gt;=INDIRECT("'Panasonic ERJ Code Table'!$M" &amp; C$1),$A188&lt;=INDIRECT("'Panasonic ERJ Code Table'!$N" &amp; C$1)) ),C$2&amp;_xlfn.XLOOKUP($A188,E96_raw,E96_code),"N/A")</f>
        <v>N/A</v>
      </c>
      <c r="F188" s="5" t="str" cm="1">
        <f t="array" aca="1" ref="F188" ca="1">IF( OR( AND($A188&gt;=INDIRECT("'Panasonic ERJ Code Table'!$K" &amp; F$1),$A188&lt;=INDIRECT("'Panasonic ERJ Code Table'!$L" &amp; F$1)), AND($A188&gt;=INDIRECT("'Panasonic ERJ Code Table'!$M" &amp; F$1),$A188&lt;=INDIRECT("'Panasonic ERJ Code Table'!$N" &amp; F$1)) ),F$2&amp;_xlfn.XLOOKUP($A188,E96_raw,E96_code),"N/A")</f>
        <v>N/A</v>
      </c>
      <c r="I188" s="5" t="e" cm="1">
        <f t="array" aca="1" ref="I188" ca="1">IF( OR( AND($A188&gt;=INDIRECT("'Panasonic ERJ Code Table'!$K" &amp; I$1),$A188&lt;=INDIRECT("'Panasonic ERJ Code Table'!$L" &amp; I$1)), AND($A188&gt;=INDIRECT("'Panasonic ERJ Code Table'!$M" &amp; I$1),$A188&lt;=INDIRECT("'Panasonic ERJ Code Table'!$N" &amp; I$1)) ),I$2&amp;_xlfn.XLOOKUP($A188,E96_raw,E96_code),"N/A")</f>
        <v>#NAME?</v>
      </c>
      <c r="L188" s="5" t="str" cm="1">
        <f t="array" aca="1" ref="L188" ca="1">IF( OR( AND($A188&gt;=INDIRECT("'Panasonic ERJ Code Table'!$K" &amp; L$1),$A188&lt;=INDIRECT("'Panasonic ERJ Code Table'!$L" &amp; L$1)), AND($A188&gt;=INDIRECT("'Panasonic ERJ Code Table'!$M" &amp; L$1),$A188&lt;=INDIRECT("'Panasonic ERJ Code Table'!$N" &amp; L$1)) ),L$2&amp;_xlfn.XLOOKUP($A188,E96_raw,E96_code),"N/A")</f>
        <v>N/A</v>
      </c>
      <c r="O188" s="5" t="e" cm="1">
        <f t="array" aca="1" ref="O188" ca="1">IF( OR( AND($A188&gt;=INDIRECT("'Panasonic ERJ Code Table'!$K" &amp; O$1),$A188&lt;=INDIRECT("'Panasonic ERJ Code Table'!$L" &amp; O$1)), AND($A188&gt;=INDIRECT("'Panasonic ERJ Code Table'!$M" &amp; O$1),$A188&lt;=INDIRECT("'Panasonic ERJ Code Table'!$N" &amp; O$1)) ),O$2&amp;_xlfn.XLOOKUP($A188,E96_raw,E96_code),"N/A")</f>
        <v>#NAME?</v>
      </c>
      <c r="R188" s="5" t="str" cm="1">
        <f t="array" aca="1" ref="R188" ca="1">IF( OR( AND($A188&gt;=INDIRECT("'Panasonic ERJ Code Table'!$K" &amp; R$1),$A188&lt;=INDIRECT("'Panasonic ERJ Code Table'!$L" &amp; R$1)), AND($A188&gt;=INDIRECT("'Panasonic ERJ Code Table'!$M" &amp; R$1),$A188&lt;=INDIRECT("'Panasonic ERJ Code Table'!$N" &amp; R$1)) ),R$2&amp;_xlfn.XLOOKUP($A188,E96_raw,E96_code),"N/A")</f>
        <v>N/A</v>
      </c>
      <c r="U188" s="5" t="str" cm="1">
        <f t="array" aca="1" ref="U188" ca="1">IF( OR( AND($A188&gt;=INDIRECT("'Panasonic ERJ Code Table'!$J" &amp; U$1),$A188&lt;=INDIRECT("'Panasonic ERJ Code Table'!$K" &amp; U$1)), AND($A188&gt;=INDIRECT("'Panasonic ERJ Code Table'!$L" &amp; U$1),$A188&lt;=INDIRECT("'Panasonic ERJ Code Table'!$M" &amp; U$1)) ),U$2&amp;_xlfn.XLOOKUP($A188,E96_raw,E96_code),"N/A")</f>
        <v>N/A</v>
      </c>
    </row>
    <row r="189" spans="1:21" x14ac:dyDescent="0.3">
      <c r="A189" s="16">
        <v>86.6</v>
      </c>
      <c r="B189" s="16"/>
      <c r="C189" s="5" t="str" cm="1">
        <f t="array" aca="1" ref="C189" ca="1">IF( OR( AND($A189&gt;=INDIRECT("'Panasonic ERJ Code Table'!$K" &amp; C$1),$A189&lt;=INDIRECT("'Panasonic ERJ Code Table'!$L" &amp; C$1)), AND($A189&gt;=INDIRECT("'Panasonic ERJ Code Table'!$M" &amp; C$1),$A189&lt;=INDIRECT("'Panasonic ERJ Code Table'!$N" &amp; C$1)) ),C$2&amp;_xlfn.XLOOKUP($A189,E96_raw,E96_code),"N/A")</f>
        <v>N/A</v>
      </c>
      <c r="F189" s="5" t="str" cm="1">
        <f t="array" aca="1" ref="F189" ca="1">IF( OR( AND($A189&gt;=INDIRECT("'Panasonic ERJ Code Table'!$K" &amp; F$1),$A189&lt;=INDIRECT("'Panasonic ERJ Code Table'!$L" &amp; F$1)), AND($A189&gt;=INDIRECT("'Panasonic ERJ Code Table'!$M" &amp; F$1),$A189&lt;=INDIRECT("'Panasonic ERJ Code Table'!$N" &amp; F$1)) ),F$2&amp;_xlfn.XLOOKUP($A189,E96_raw,E96_code),"N/A")</f>
        <v>N/A</v>
      </c>
      <c r="I189" s="5" t="e" cm="1">
        <f t="array" aca="1" ref="I189" ca="1">IF( OR( AND($A189&gt;=INDIRECT("'Panasonic ERJ Code Table'!$K" &amp; I$1),$A189&lt;=INDIRECT("'Panasonic ERJ Code Table'!$L" &amp; I$1)), AND($A189&gt;=INDIRECT("'Panasonic ERJ Code Table'!$M" &amp; I$1),$A189&lt;=INDIRECT("'Panasonic ERJ Code Table'!$N" &amp; I$1)) ),I$2&amp;_xlfn.XLOOKUP($A189,E96_raw,E96_code),"N/A")</f>
        <v>#NAME?</v>
      </c>
      <c r="L189" s="5" t="str" cm="1">
        <f t="array" aca="1" ref="L189" ca="1">IF( OR( AND($A189&gt;=INDIRECT("'Panasonic ERJ Code Table'!$K" &amp; L$1),$A189&lt;=INDIRECT("'Panasonic ERJ Code Table'!$L" &amp; L$1)), AND($A189&gt;=INDIRECT("'Panasonic ERJ Code Table'!$M" &amp; L$1),$A189&lt;=INDIRECT("'Panasonic ERJ Code Table'!$N" &amp; L$1)) ),L$2&amp;_xlfn.XLOOKUP($A189,E96_raw,E96_code),"N/A")</f>
        <v>N/A</v>
      </c>
      <c r="O189" s="5" t="e" cm="1">
        <f t="array" aca="1" ref="O189" ca="1">IF( OR( AND($A189&gt;=INDIRECT("'Panasonic ERJ Code Table'!$K" &amp; O$1),$A189&lt;=INDIRECT("'Panasonic ERJ Code Table'!$L" &amp; O$1)), AND($A189&gt;=INDIRECT("'Panasonic ERJ Code Table'!$M" &amp; O$1),$A189&lt;=INDIRECT("'Panasonic ERJ Code Table'!$N" &amp; O$1)) ),O$2&amp;_xlfn.XLOOKUP($A189,E96_raw,E96_code),"N/A")</f>
        <v>#NAME?</v>
      </c>
      <c r="R189" s="5" t="str" cm="1">
        <f t="array" aca="1" ref="R189" ca="1">IF( OR( AND($A189&gt;=INDIRECT("'Panasonic ERJ Code Table'!$K" &amp; R$1),$A189&lt;=INDIRECT("'Panasonic ERJ Code Table'!$L" &amp; R$1)), AND($A189&gt;=INDIRECT("'Panasonic ERJ Code Table'!$M" &amp; R$1),$A189&lt;=INDIRECT("'Panasonic ERJ Code Table'!$N" &amp; R$1)) ),R$2&amp;_xlfn.XLOOKUP($A189,E96_raw,E96_code),"N/A")</f>
        <v>N/A</v>
      </c>
      <c r="U189" s="5" t="str" cm="1">
        <f t="array" aca="1" ref="U189" ca="1">IF( OR( AND($A189&gt;=INDIRECT("'Panasonic ERJ Code Table'!$J" &amp; U$1),$A189&lt;=INDIRECT("'Panasonic ERJ Code Table'!$K" &amp; U$1)), AND($A189&gt;=INDIRECT("'Panasonic ERJ Code Table'!$L" &amp; U$1),$A189&lt;=INDIRECT("'Panasonic ERJ Code Table'!$M" &amp; U$1)) ),U$2&amp;_xlfn.XLOOKUP($A189,E96_raw,E96_code),"N/A")</f>
        <v>N/A</v>
      </c>
    </row>
    <row r="190" spans="1:21" x14ac:dyDescent="0.3">
      <c r="A190" s="16">
        <v>88.699999999999989</v>
      </c>
      <c r="B190" s="16"/>
      <c r="C190" s="5" t="str" cm="1">
        <f t="array" aca="1" ref="C190" ca="1">IF( OR( AND($A190&gt;=INDIRECT("'Panasonic ERJ Code Table'!$K" &amp; C$1),$A190&lt;=INDIRECT("'Panasonic ERJ Code Table'!$L" &amp; C$1)), AND($A190&gt;=INDIRECT("'Panasonic ERJ Code Table'!$M" &amp; C$1),$A190&lt;=INDIRECT("'Panasonic ERJ Code Table'!$N" &amp; C$1)) ),C$2&amp;_xlfn.XLOOKUP($A190,E96_raw,E96_code),"N/A")</f>
        <v>N/A</v>
      </c>
      <c r="F190" s="5" t="str" cm="1">
        <f t="array" aca="1" ref="F190" ca="1">IF( OR( AND($A190&gt;=INDIRECT("'Panasonic ERJ Code Table'!$K" &amp; F$1),$A190&lt;=INDIRECT("'Panasonic ERJ Code Table'!$L" &amp; F$1)), AND($A190&gt;=INDIRECT("'Panasonic ERJ Code Table'!$M" &amp; F$1),$A190&lt;=INDIRECT("'Panasonic ERJ Code Table'!$N" &amp; F$1)) ),F$2&amp;_xlfn.XLOOKUP($A190,E96_raw,E96_code),"N/A")</f>
        <v>N/A</v>
      </c>
      <c r="I190" s="5" t="e" cm="1">
        <f t="array" aca="1" ref="I190" ca="1">IF( OR( AND($A190&gt;=INDIRECT("'Panasonic ERJ Code Table'!$K" &amp; I$1),$A190&lt;=INDIRECT("'Panasonic ERJ Code Table'!$L" &amp; I$1)), AND($A190&gt;=INDIRECT("'Panasonic ERJ Code Table'!$M" &amp; I$1),$A190&lt;=INDIRECT("'Panasonic ERJ Code Table'!$N" &amp; I$1)) ),I$2&amp;_xlfn.XLOOKUP($A190,E96_raw,E96_code),"N/A")</f>
        <v>#NAME?</v>
      </c>
      <c r="L190" s="5" t="str" cm="1">
        <f t="array" aca="1" ref="L190" ca="1">IF( OR( AND($A190&gt;=INDIRECT("'Panasonic ERJ Code Table'!$K" &amp; L$1),$A190&lt;=INDIRECT("'Panasonic ERJ Code Table'!$L" &amp; L$1)), AND($A190&gt;=INDIRECT("'Panasonic ERJ Code Table'!$M" &amp; L$1),$A190&lt;=INDIRECT("'Panasonic ERJ Code Table'!$N" &amp; L$1)) ),L$2&amp;_xlfn.XLOOKUP($A190,E96_raw,E96_code),"N/A")</f>
        <v>N/A</v>
      </c>
      <c r="O190" s="5" t="e" cm="1">
        <f t="array" aca="1" ref="O190" ca="1">IF( OR( AND($A190&gt;=INDIRECT("'Panasonic ERJ Code Table'!$K" &amp; O$1),$A190&lt;=INDIRECT("'Panasonic ERJ Code Table'!$L" &amp; O$1)), AND($A190&gt;=INDIRECT("'Panasonic ERJ Code Table'!$M" &amp; O$1),$A190&lt;=INDIRECT("'Panasonic ERJ Code Table'!$N" &amp; O$1)) ),O$2&amp;_xlfn.XLOOKUP($A190,E96_raw,E96_code),"N/A")</f>
        <v>#NAME?</v>
      </c>
      <c r="R190" s="5" t="str" cm="1">
        <f t="array" aca="1" ref="R190" ca="1">IF( OR( AND($A190&gt;=INDIRECT("'Panasonic ERJ Code Table'!$K" &amp; R$1),$A190&lt;=INDIRECT("'Panasonic ERJ Code Table'!$L" &amp; R$1)), AND($A190&gt;=INDIRECT("'Panasonic ERJ Code Table'!$M" &amp; R$1),$A190&lt;=INDIRECT("'Panasonic ERJ Code Table'!$N" &amp; R$1)) ),R$2&amp;_xlfn.XLOOKUP($A190,E96_raw,E96_code),"N/A")</f>
        <v>N/A</v>
      </c>
      <c r="U190" s="5" t="str" cm="1">
        <f t="array" aca="1" ref="U190" ca="1">IF( OR( AND($A190&gt;=INDIRECT("'Panasonic ERJ Code Table'!$J" &amp; U$1),$A190&lt;=INDIRECT("'Panasonic ERJ Code Table'!$K" &amp; U$1)), AND($A190&gt;=INDIRECT("'Panasonic ERJ Code Table'!$L" &amp; U$1),$A190&lt;=INDIRECT("'Panasonic ERJ Code Table'!$M" &amp; U$1)) ),U$2&amp;_xlfn.XLOOKUP($A190,E96_raw,E96_code),"N/A")</f>
        <v>N/A</v>
      </c>
    </row>
    <row r="191" spans="1:21" x14ac:dyDescent="0.3">
      <c r="A191" s="16">
        <v>90.9</v>
      </c>
      <c r="B191" s="16"/>
      <c r="C191" s="5" t="str" cm="1">
        <f t="array" aca="1" ref="C191" ca="1">IF( OR( AND($A191&gt;=INDIRECT("'Panasonic ERJ Code Table'!$K" &amp; C$1),$A191&lt;=INDIRECT("'Panasonic ERJ Code Table'!$L" &amp; C$1)), AND($A191&gt;=INDIRECT("'Panasonic ERJ Code Table'!$M" &amp; C$1),$A191&lt;=INDIRECT("'Panasonic ERJ Code Table'!$N" &amp; C$1)) ),C$2&amp;_xlfn.XLOOKUP($A191,E96_raw,E96_code),"N/A")</f>
        <v>N/A</v>
      </c>
      <c r="F191" s="5" t="str" cm="1">
        <f t="array" aca="1" ref="F191" ca="1">IF( OR( AND($A191&gt;=INDIRECT("'Panasonic ERJ Code Table'!$K" &amp; F$1),$A191&lt;=INDIRECT("'Panasonic ERJ Code Table'!$L" &amp; F$1)), AND($A191&gt;=INDIRECT("'Panasonic ERJ Code Table'!$M" &amp; F$1),$A191&lt;=INDIRECT("'Panasonic ERJ Code Table'!$N" &amp; F$1)) ),F$2&amp;_xlfn.XLOOKUP($A191,E96_raw,E96_code),"N/A")</f>
        <v>N/A</v>
      </c>
      <c r="I191" s="5" t="e" cm="1">
        <f t="array" aca="1" ref="I191" ca="1">IF( OR( AND($A191&gt;=INDIRECT("'Panasonic ERJ Code Table'!$K" &amp; I$1),$A191&lt;=INDIRECT("'Panasonic ERJ Code Table'!$L" &amp; I$1)), AND($A191&gt;=INDIRECT("'Panasonic ERJ Code Table'!$M" &amp; I$1),$A191&lt;=INDIRECT("'Panasonic ERJ Code Table'!$N" &amp; I$1)) ),I$2&amp;_xlfn.XLOOKUP($A191,E96_raw,E96_code),"N/A")</f>
        <v>#NAME?</v>
      </c>
      <c r="L191" s="5" t="str" cm="1">
        <f t="array" aca="1" ref="L191" ca="1">IF( OR( AND($A191&gt;=INDIRECT("'Panasonic ERJ Code Table'!$K" &amp; L$1),$A191&lt;=INDIRECT("'Panasonic ERJ Code Table'!$L" &amp; L$1)), AND($A191&gt;=INDIRECT("'Panasonic ERJ Code Table'!$M" &amp; L$1),$A191&lt;=INDIRECT("'Panasonic ERJ Code Table'!$N" &amp; L$1)) ),L$2&amp;_xlfn.XLOOKUP($A191,E96_raw,E96_code),"N/A")</f>
        <v>N/A</v>
      </c>
      <c r="O191" s="5" t="e" cm="1">
        <f t="array" aca="1" ref="O191" ca="1">IF( OR( AND($A191&gt;=INDIRECT("'Panasonic ERJ Code Table'!$K" &amp; O$1),$A191&lt;=INDIRECT("'Panasonic ERJ Code Table'!$L" &amp; O$1)), AND($A191&gt;=INDIRECT("'Panasonic ERJ Code Table'!$M" &amp; O$1),$A191&lt;=INDIRECT("'Panasonic ERJ Code Table'!$N" &amp; O$1)) ),O$2&amp;_xlfn.XLOOKUP($A191,E96_raw,E96_code),"N/A")</f>
        <v>#NAME?</v>
      </c>
      <c r="R191" s="5" t="str" cm="1">
        <f t="array" aca="1" ref="R191" ca="1">IF( OR( AND($A191&gt;=INDIRECT("'Panasonic ERJ Code Table'!$K" &amp; R$1),$A191&lt;=INDIRECT("'Panasonic ERJ Code Table'!$L" &amp; R$1)), AND($A191&gt;=INDIRECT("'Panasonic ERJ Code Table'!$M" &amp; R$1),$A191&lt;=INDIRECT("'Panasonic ERJ Code Table'!$N" &amp; R$1)) ),R$2&amp;_xlfn.XLOOKUP($A191,E96_raw,E96_code),"N/A")</f>
        <v>N/A</v>
      </c>
      <c r="U191" s="5" t="str" cm="1">
        <f t="array" aca="1" ref="U191" ca="1">IF( OR( AND($A191&gt;=INDIRECT("'Panasonic ERJ Code Table'!$J" &amp; U$1),$A191&lt;=INDIRECT("'Panasonic ERJ Code Table'!$K" &amp; U$1)), AND($A191&gt;=INDIRECT("'Panasonic ERJ Code Table'!$L" &amp; U$1),$A191&lt;=INDIRECT("'Panasonic ERJ Code Table'!$M" &amp; U$1)) ),U$2&amp;_xlfn.XLOOKUP($A191,E96_raw,E96_code),"N/A")</f>
        <v>N/A</v>
      </c>
    </row>
    <row r="192" spans="1:21" x14ac:dyDescent="0.3">
      <c r="A192" s="16">
        <v>93.1</v>
      </c>
      <c r="B192" s="16"/>
      <c r="C192" s="5" t="str" cm="1">
        <f t="array" aca="1" ref="C192" ca="1">IF( OR( AND($A192&gt;=INDIRECT("'Panasonic ERJ Code Table'!$K" &amp; C$1),$A192&lt;=INDIRECT("'Panasonic ERJ Code Table'!$L" &amp; C$1)), AND($A192&gt;=INDIRECT("'Panasonic ERJ Code Table'!$M" &amp; C$1),$A192&lt;=INDIRECT("'Panasonic ERJ Code Table'!$N" &amp; C$1)) ),C$2&amp;_xlfn.XLOOKUP($A192,E96_raw,E96_code),"N/A")</f>
        <v>N/A</v>
      </c>
      <c r="F192" s="5" t="str" cm="1">
        <f t="array" aca="1" ref="F192" ca="1">IF( OR( AND($A192&gt;=INDIRECT("'Panasonic ERJ Code Table'!$K" &amp; F$1),$A192&lt;=INDIRECT("'Panasonic ERJ Code Table'!$L" &amp; F$1)), AND($A192&gt;=INDIRECT("'Panasonic ERJ Code Table'!$M" &amp; F$1),$A192&lt;=INDIRECT("'Panasonic ERJ Code Table'!$N" &amp; F$1)) ),F$2&amp;_xlfn.XLOOKUP($A192,E96_raw,E96_code),"N/A")</f>
        <v>N/A</v>
      </c>
      <c r="I192" s="5" t="e" cm="1">
        <f t="array" aca="1" ref="I192" ca="1">IF( OR( AND($A192&gt;=INDIRECT("'Panasonic ERJ Code Table'!$K" &amp; I$1),$A192&lt;=INDIRECT("'Panasonic ERJ Code Table'!$L" &amp; I$1)), AND($A192&gt;=INDIRECT("'Panasonic ERJ Code Table'!$M" &amp; I$1),$A192&lt;=INDIRECT("'Panasonic ERJ Code Table'!$N" &amp; I$1)) ),I$2&amp;_xlfn.XLOOKUP($A192,E96_raw,E96_code),"N/A")</f>
        <v>#NAME?</v>
      </c>
      <c r="L192" s="5" t="str" cm="1">
        <f t="array" aca="1" ref="L192" ca="1">IF( OR( AND($A192&gt;=INDIRECT("'Panasonic ERJ Code Table'!$K" &amp; L$1),$A192&lt;=INDIRECT("'Panasonic ERJ Code Table'!$L" &amp; L$1)), AND($A192&gt;=INDIRECT("'Panasonic ERJ Code Table'!$M" &amp; L$1),$A192&lt;=INDIRECT("'Panasonic ERJ Code Table'!$N" &amp; L$1)) ),L$2&amp;_xlfn.XLOOKUP($A192,E96_raw,E96_code),"N/A")</f>
        <v>N/A</v>
      </c>
      <c r="O192" s="5" t="e" cm="1">
        <f t="array" aca="1" ref="O192" ca="1">IF( OR( AND($A192&gt;=INDIRECT("'Panasonic ERJ Code Table'!$K" &amp; O$1),$A192&lt;=INDIRECT("'Panasonic ERJ Code Table'!$L" &amp; O$1)), AND($A192&gt;=INDIRECT("'Panasonic ERJ Code Table'!$M" &amp; O$1),$A192&lt;=INDIRECT("'Panasonic ERJ Code Table'!$N" &amp; O$1)) ),O$2&amp;_xlfn.XLOOKUP($A192,E96_raw,E96_code),"N/A")</f>
        <v>#NAME?</v>
      </c>
      <c r="R192" s="5" t="str" cm="1">
        <f t="array" aca="1" ref="R192" ca="1">IF( OR( AND($A192&gt;=INDIRECT("'Panasonic ERJ Code Table'!$K" &amp; R$1),$A192&lt;=INDIRECT("'Panasonic ERJ Code Table'!$L" &amp; R$1)), AND($A192&gt;=INDIRECT("'Panasonic ERJ Code Table'!$M" &amp; R$1),$A192&lt;=INDIRECT("'Panasonic ERJ Code Table'!$N" &amp; R$1)) ),R$2&amp;_xlfn.XLOOKUP($A192,E96_raw,E96_code),"N/A")</f>
        <v>N/A</v>
      </c>
      <c r="U192" s="5" t="str" cm="1">
        <f t="array" aca="1" ref="U192" ca="1">IF( OR( AND($A192&gt;=INDIRECT("'Panasonic ERJ Code Table'!$J" &amp; U$1),$A192&lt;=INDIRECT("'Panasonic ERJ Code Table'!$K" &amp; U$1)), AND($A192&gt;=INDIRECT("'Panasonic ERJ Code Table'!$L" &amp; U$1),$A192&lt;=INDIRECT("'Panasonic ERJ Code Table'!$M" &amp; U$1)) ),U$2&amp;_xlfn.XLOOKUP($A192,E96_raw,E96_code),"N/A")</f>
        <v>N/A</v>
      </c>
    </row>
    <row r="193" spans="1:21" x14ac:dyDescent="0.3">
      <c r="A193" s="16">
        <v>95.299999999999983</v>
      </c>
      <c r="B193" s="16"/>
      <c r="C193" s="5" t="str" cm="1">
        <f t="array" aca="1" ref="C193" ca="1">IF( OR( AND($A193&gt;=INDIRECT("'Panasonic ERJ Code Table'!$K" &amp; C$1),$A193&lt;=INDIRECT("'Panasonic ERJ Code Table'!$L" &amp; C$1)), AND($A193&gt;=INDIRECT("'Panasonic ERJ Code Table'!$M" &amp; C$1),$A193&lt;=INDIRECT("'Panasonic ERJ Code Table'!$N" &amp; C$1)) ),C$2&amp;_xlfn.XLOOKUP($A193,E96_raw,E96_code),"N/A")</f>
        <v>N/A</v>
      </c>
      <c r="F193" s="5" t="str" cm="1">
        <f t="array" aca="1" ref="F193" ca="1">IF( OR( AND($A193&gt;=INDIRECT("'Panasonic ERJ Code Table'!$K" &amp; F$1),$A193&lt;=INDIRECT("'Panasonic ERJ Code Table'!$L" &amp; F$1)), AND($A193&gt;=INDIRECT("'Panasonic ERJ Code Table'!$M" &amp; F$1),$A193&lt;=INDIRECT("'Panasonic ERJ Code Table'!$N" &amp; F$1)) ),F$2&amp;_xlfn.XLOOKUP($A193,E96_raw,E96_code),"N/A")</f>
        <v>N/A</v>
      </c>
      <c r="I193" s="5" t="e" cm="1">
        <f t="array" aca="1" ref="I193" ca="1">IF( OR( AND($A193&gt;=INDIRECT("'Panasonic ERJ Code Table'!$K" &amp; I$1),$A193&lt;=INDIRECT("'Panasonic ERJ Code Table'!$L" &amp; I$1)), AND($A193&gt;=INDIRECT("'Panasonic ERJ Code Table'!$M" &amp; I$1),$A193&lt;=INDIRECT("'Panasonic ERJ Code Table'!$N" &amp; I$1)) ),I$2&amp;_xlfn.XLOOKUP($A193,E96_raw,E96_code),"N/A")</f>
        <v>#NAME?</v>
      </c>
      <c r="L193" s="5" t="str" cm="1">
        <f t="array" aca="1" ref="L193" ca="1">IF( OR( AND($A193&gt;=INDIRECT("'Panasonic ERJ Code Table'!$K" &amp; L$1),$A193&lt;=INDIRECT("'Panasonic ERJ Code Table'!$L" &amp; L$1)), AND($A193&gt;=INDIRECT("'Panasonic ERJ Code Table'!$M" &amp; L$1),$A193&lt;=INDIRECT("'Panasonic ERJ Code Table'!$N" &amp; L$1)) ),L$2&amp;_xlfn.XLOOKUP($A193,E96_raw,E96_code),"N/A")</f>
        <v>N/A</v>
      </c>
      <c r="O193" s="5" t="e" cm="1">
        <f t="array" aca="1" ref="O193" ca="1">IF( OR( AND($A193&gt;=INDIRECT("'Panasonic ERJ Code Table'!$K" &amp; O$1),$A193&lt;=INDIRECT("'Panasonic ERJ Code Table'!$L" &amp; O$1)), AND($A193&gt;=INDIRECT("'Panasonic ERJ Code Table'!$M" &amp; O$1),$A193&lt;=INDIRECT("'Panasonic ERJ Code Table'!$N" &amp; O$1)) ),O$2&amp;_xlfn.XLOOKUP($A193,E96_raw,E96_code),"N/A")</f>
        <v>#NAME?</v>
      </c>
      <c r="R193" s="5" t="str" cm="1">
        <f t="array" aca="1" ref="R193" ca="1">IF( OR( AND($A193&gt;=INDIRECT("'Panasonic ERJ Code Table'!$K" &amp; R$1),$A193&lt;=INDIRECT("'Panasonic ERJ Code Table'!$L" &amp; R$1)), AND($A193&gt;=INDIRECT("'Panasonic ERJ Code Table'!$M" &amp; R$1),$A193&lt;=INDIRECT("'Panasonic ERJ Code Table'!$N" &amp; R$1)) ),R$2&amp;_xlfn.XLOOKUP($A193,E96_raw,E96_code),"N/A")</f>
        <v>N/A</v>
      </c>
      <c r="U193" s="5" t="str" cm="1">
        <f t="array" aca="1" ref="U193" ca="1">IF( OR( AND($A193&gt;=INDIRECT("'Panasonic ERJ Code Table'!$J" &amp; U$1),$A193&lt;=INDIRECT("'Panasonic ERJ Code Table'!$K" &amp; U$1)), AND($A193&gt;=INDIRECT("'Panasonic ERJ Code Table'!$L" &amp; U$1),$A193&lt;=INDIRECT("'Panasonic ERJ Code Table'!$M" &amp; U$1)) ),U$2&amp;_xlfn.XLOOKUP($A193,E96_raw,E96_code),"N/A")</f>
        <v>N/A</v>
      </c>
    </row>
    <row r="194" spans="1:21" x14ac:dyDescent="0.3">
      <c r="A194" s="16">
        <v>97.6</v>
      </c>
      <c r="B194" s="16"/>
      <c r="C194" s="5" t="str" cm="1">
        <f t="array" aca="1" ref="C194" ca="1">IF( OR( AND($A194&gt;=INDIRECT("'Panasonic ERJ Code Table'!$K" &amp; C$1),$A194&lt;=INDIRECT("'Panasonic ERJ Code Table'!$L" &amp; C$1)), AND($A194&gt;=INDIRECT("'Panasonic ERJ Code Table'!$M" &amp; C$1),$A194&lt;=INDIRECT("'Panasonic ERJ Code Table'!$N" &amp; C$1)) ),C$2&amp;_xlfn.XLOOKUP($A194,E96_raw,E96_code),"N/A")</f>
        <v>N/A</v>
      </c>
      <c r="F194" s="5" t="str" cm="1">
        <f t="array" aca="1" ref="F194" ca="1">IF( OR( AND($A194&gt;=INDIRECT("'Panasonic ERJ Code Table'!$K" &amp; F$1),$A194&lt;=INDIRECT("'Panasonic ERJ Code Table'!$L" &amp; F$1)), AND($A194&gt;=INDIRECT("'Panasonic ERJ Code Table'!$M" &amp; F$1),$A194&lt;=INDIRECT("'Panasonic ERJ Code Table'!$N" &amp; F$1)) ),F$2&amp;_xlfn.XLOOKUP($A194,E96_raw,E96_code),"N/A")</f>
        <v>N/A</v>
      </c>
      <c r="I194" s="5" t="e" cm="1">
        <f t="array" aca="1" ref="I194" ca="1">IF( OR( AND($A194&gt;=INDIRECT("'Panasonic ERJ Code Table'!$K" &amp; I$1),$A194&lt;=INDIRECT("'Panasonic ERJ Code Table'!$L" &amp; I$1)), AND($A194&gt;=INDIRECT("'Panasonic ERJ Code Table'!$M" &amp; I$1),$A194&lt;=INDIRECT("'Panasonic ERJ Code Table'!$N" &amp; I$1)) ),I$2&amp;_xlfn.XLOOKUP($A194,E96_raw,E96_code),"N/A")</f>
        <v>#NAME?</v>
      </c>
      <c r="L194" s="5" t="str" cm="1">
        <f t="array" aca="1" ref="L194" ca="1">IF( OR( AND($A194&gt;=INDIRECT("'Panasonic ERJ Code Table'!$K" &amp; L$1),$A194&lt;=INDIRECT("'Panasonic ERJ Code Table'!$L" &amp; L$1)), AND($A194&gt;=INDIRECT("'Panasonic ERJ Code Table'!$M" &amp; L$1),$A194&lt;=INDIRECT("'Panasonic ERJ Code Table'!$N" &amp; L$1)) ),L$2&amp;_xlfn.XLOOKUP($A194,E96_raw,E96_code),"N/A")</f>
        <v>N/A</v>
      </c>
      <c r="O194" s="5" t="e" cm="1">
        <f t="array" aca="1" ref="O194" ca="1">IF( OR( AND($A194&gt;=INDIRECT("'Panasonic ERJ Code Table'!$K" &amp; O$1),$A194&lt;=INDIRECT("'Panasonic ERJ Code Table'!$L" &amp; O$1)), AND($A194&gt;=INDIRECT("'Panasonic ERJ Code Table'!$M" &amp; O$1),$A194&lt;=INDIRECT("'Panasonic ERJ Code Table'!$N" &amp; O$1)) ),O$2&amp;_xlfn.XLOOKUP($A194,E96_raw,E96_code),"N/A")</f>
        <v>#NAME?</v>
      </c>
      <c r="R194" s="5" t="str" cm="1">
        <f t="array" aca="1" ref="R194" ca="1">IF( OR( AND($A194&gt;=INDIRECT("'Panasonic ERJ Code Table'!$K" &amp; R$1),$A194&lt;=INDIRECT("'Panasonic ERJ Code Table'!$L" &amp; R$1)), AND($A194&gt;=INDIRECT("'Panasonic ERJ Code Table'!$M" &amp; R$1),$A194&lt;=INDIRECT("'Panasonic ERJ Code Table'!$N" &amp; R$1)) ),R$2&amp;_xlfn.XLOOKUP($A194,E96_raw,E96_code),"N/A")</f>
        <v>N/A</v>
      </c>
      <c r="U194" s="5" t="e" cm="1">
        <f t="array" aca="1" ref="U194" ca="1">IF( OR( AND($A194&gt;=INDIRECT("'Panasonic ERJ Code Table'!$J" &amp; U$1),$A194&lt;=INDIRECT("'Panasonic ERJ Code Table'!$K" &amp; U$1)), AND($A194&gt;=INDIRECT("'Panasonic ERJ Code Table'!$L" &amp; U$1),$A194&lt;=INDIRECT("'Panasonic ERJ Code Table'!$M" &amp; U$1)) ),U$2&amp;_xlfn.XLOOKUP($A194,E96_raw,E96_code),"N/A")</f>
        <v>#NAME?</v>
      </c>
    </row>
    <row r="195" spans="1:21" x14ac:dyDescent="0.3">
      <c r="A195" s="16">
        <v>100</v>
      </c>
      <c r="B195" s="16"/>
      <c r="C195" s="5" t="str" cm="1">
        <f t="array" aca="1" ref="C195" ca="1">IF( OR( AND($A195&gt;=INDIRECT("'Panasonic ERJ Code Table'!$K" &amp; C$1),$A195&lt;=INDIRECT("'Panasonic ERJ Code Table'!$L" &amp; C$1)), AND($A195&gt;=INDIRECT("'Panasonic ERJ Code Table'!$M" &amp; C$1),$A195&lt;=INDIRECT("'Panasonic ERJ Code Table'!$N" &amp; C$1)) ),C$2&amp;_xlfn.XLOOKUP($A195,E96_raw,E96_code),"N/A")</f>
        <v>N/A</v>
      </c>
      <c r="F195" s="5" t="e" cm="1">
        <f t="array" aca="1" ref="F195" ca="1">IF( OR( AND($A195&gt;=INDIRECT("'Panasonic ERJ Code Table'!$K" &amp; F$1),$A195&lt;=INDIRECT("'Panasonic ERJ Code Table'!$L" &amp; F$1)), AND($A195&gt;=INDIRECT("'Panasonic ERJ Code Table'!$M" &amp; F$1),$A195&lt;=INDIRECT("'Panasonic ERJ Code Table'!$N" &amp; F$1)) ),F$2&amp;_xlfn.XLOOKUP($A195,E96_raw,E96_code),"N/A")</f>
        <v>#NAME?</v>
      </c>
      <c r="G195" s="23" t="e" cm="1">
        <f t="array" aca="1" ref="G195" ca="1">"technology "&amp;RIGHT(F195,4)&amp;";"&amp;_xlfn.XLOOKUP(2,eii,eia)&amp;F195&amp;_xlfn.XLOOKUP(16,eii,eia)&amp;_xlfn.XLOOKUP(3,eii,eia)&amp;_xlfn.XLOOKUP($A195,E96_raw,e96_std&amp;" "&amp;e96_sym)&amp;_xlfn.XLOOKUP(16,eii,eia)&amp;_xlfn.XLOOKUP(4,eii,eia)&amp;_xlfn.XLOOKUP(LEFT(F195,7),r_1,r_4)&amp;" W @ 70°C"&amp;_xlfn.XLOOKUP(16,eii,eia)&amp;_xlfn.XLOOKUP(5,eii,eia)&amp;_xlfn.XLOOKUP(MID(F195,4,3),e_code,TEXT(e_size,"0000"))&amp;_xlfn.XLOOKUP(16,eii,eia)&amp;_xlfn.XLOOKUP(6,eii,eia)&amp;ROUND(MIN(SQRT($A195*_xlfn.XLOOKUP(LEFT(F195,7),r_1,r_4)),_xlfn.XLOOKUP(LEFT(F195,7),r_1,r_7)),1)&amp;" V"&amp;_xlfn.XLOOKUP(16,eii,eia)&amp;_xlfn.XLOOKUP(8,eii,eia)&amp;_xlfn.XLOOKUP(LEFT(F195,7),r_1,r_8)&amp;_xlfn.XLOOKUP(16,eii,eia)&amp;_xlfn.XLOOKUP(9,eii,eia)&amp;_xlfn.XLOOKUP($A195,E96_raw,E96_code&amp;" / "&amp;e96_3c)&amp;_xlfn.XLOOKUP(16,eii,eia)&amp;_xlfn.XLOOKUP(10,eii,eia)&amp;_xlfn.XLOOKUP(LEFT(F195,7),r_1,r_10)&amp;_xlfn.XLOOKUP(16,eii,eia)&amp;_xlfn.XLOOKUP(11,eii,eia)&amp;_xlfn.XLOOKUP(LEFT(F195,7),r_1,r_11)&amp;_xlfn.XLOOKUP(16,eii,eia)&amp;_xlfn.XLOOKUP(12,eii,eia)&amp;_xlfn.XLOOKUP(LEFT(F195,7),r_1,r_12)&amp;" ppm/°C"&amp;_xlfn.XLOOKUP(16,eii,eia)&amp;_xlfn.XLOOKUP(13,eii,eia)&amp;MID(F195,4,2)&amp;_xlfn.XLOOKUP(16,eii,eia)&amp;_xlfn.XLOOKUP(14,eii,eia)&amp;_xlfn.XLOOKUP(16,eii,eia)&amp;_xlfn.XLOOKUP(15,eii,eia)&amp;_xlfn.XLOOKUP(16,eii,eia)</f>
        <v>#NAME?</v>
      </c>
      <c r="I195" s="5" t="str" cm="1">
        <f t="array" aca="1" ref="I195" ca="1">IF( OR( AND($A195&gt;=INDIRECT("'Panasonic ERJ Code Table'!$K" &amp; I$1),$A195&lt;=INDIRECT("'Panasonic ERJ Code Table'!$L" &amp; I$1)), AND($A195&gt;=INDIRECT("'Panasonic ERJ Code Table'!$M" &amp; I$1),$A195&lt;=INDIRECT("'Panasonic ERJ Code Table'!$N" &amp; I$1)) ),I$2&amp;_xlfn.XLOOKUP($A195,E96_raw,E96_code),"N/A")</f>
        <v>N/A</v>
      </c>
      <c r="L195" s="5" t="e" cm="1">
        <f t="array" aca="1" ref="L195" ca="1">IF( OR( AND($A195&gt;=INDIRECT("'Panasonic ERJ Code Table'!$K" &amp; L$1),$A195&lt;=INDIRECT("'Panasonic ERJ Code Table'!$L" &amp; L$1)), AND($A195&gt;=INDIRECT("'Panasonic ERJ Code Table'!$M" &amp; L$1),$A195&lt;=INDIRECT("'Panasonic ERJ Code Table'!$N" &amp; L$1)) ),L$2&amp;_xlfn.XLOOKUP($A195,E96_raw,E96_code),"N/A")</f>
        <v>#NAME?</v>
      </c>
      <c r="O195" s="5" t="str" cm="1">
        <f t="array" aca="1" ref="O195" ca="1">IF( OR( AND($A195&gt;=INDIRECT("'Panasonic ERJ Code Table'!$K" &amp; O$1),$A195&lt;=INDIRECT("'Panasonic ERJ Code Table'!$L" &amp; O$1)), AND($A195&gt;=INDIRECT("'Panasonic ERJ Code Table'!$M" &amp; O$1),$A195&lt;=INDIRECT("'Panasonic ERJ Code Table'!$N" &amp; O$1)) ),O$2&amp;_xlfn.XLOOKUP($A195,E96_raw,E96_code),"N/A")</f>
        <v>N/A</v>
      </c>
      <c r="R195" s="5" t="e" cm="1">
        <f t="array" aca="1" ref="R195" ca="1">IF( OR( AND($A195&gt;=INDIRECT("'Panasonic ERJ Code Table'!$K" &amp; R$1),$A195&lt;=INDIRECT("'Panasonic ERJ Code Table'!$L" &amp; R$1)), AND($A195&gt;=INDIRECT("'Panasonic ERJ Code Table'!$M" &amp; R$1),$A195&lt;=INDIRECT("'Panasonic ERJ Code Table'!$N" &amp; R$1)) ),R$2&amp;_xlfn.XLOOKUP($A195,E96_raw,E96_code),"N/A")</f>
        <v>#NAME?</v>
      </c>
      <c r="U195" s="5" t="e" cm="1">
        <f t="array" aca="1" ref="U195" ca="1">IF( OR( AND($A195&gt;=INDIRECT("'Panasonic ERJ Code Table'!$J" &amp; U$1),$A195&lt;=INDIRECT("'Panasonic ERJ Code Table'!$K" &amp; U$1)), AND($A195&gt;=INDIRECT("'Panasonic ERJ Code Table'!$L" &amp; U$1),$A195&lt;=INDIRECT("'Panasonic ERJ Code Table'!$M" &amp; U$1)) ),U$2&amp;_xlfn.XLOOKUP($A195,E96_raw,E96_code),"N/A")</f>
        <v>#NAME?</v>
      </c>
    </row>
    <row r="196" spans="1:21" x14ac:dyDescent="0.3">
      <c r="A196" s="16">
        <v>102</v>
      </c>
      <c r="B196" s="16"/>
      <c r="C196" s="5" t="str" cm="1">
        <f t="array" aca="1" ref="C196" ca="1">IF( OR( AND($A196&gt;=INDIRECT("'Panasonic ERJ Code Table'!$K" &amp; C$1),$A196&lt;=INDIRECT("'Panasonic ERJ Code Table'!$L" &amp; C$1)), AND($A196&gt;=INDIRECT("'Panasonic ERJ Code Table'!$M" &amp; C$1),$A196&lt;=INDIRECT("'Panasonic ERJ Code Table'!$N" &amp; C$1)) ),C$2&amp;_xlfn.XLOOKUP($A196,E96_raw,E96_code),"N/A")</f>
        <v>N/A</v>
      </c>
      <c r="F196" s="5" t="e" cm="1">
        <f t="array" aca="1" ref="F196" ca="1">IF( OR( AND($A196&gt;=INDIRECT("'Panasonic ERJ Code Table'!$K" &amp; F$1),$A196&lt;=INDIRECT("'Panasonic ERJ Code Table'!$L" &amp; F$1)), AND($A196&gt;=INDIRECT("'Panasonic ERJ Code Table'!$M" &amp; F$1),$A196&lt;=INDIRECT("'Panasonic ERJ Code Table'!$N" &amp; F$1)) ),F$2&amp;_xlfn.XLOOKUP($A196,E96_raw,E96_code),"N/A")</f>
        <v>#NAME?</v>
      </c>
      <c r="G196" s="23" t="e" cm="1">
        <f t="array" aca="1" ref="G196" ca="1">"technology "&amp;RIGHT(F196,4)&amp;";"&amp;_xlfn.XLOOKUP(2,eii,eia)&amp;F196&amp;_xlfn.XLOOKUP(16,eii,eia)&amp;_xlfn.XLOOKUP(3,eii,eia)&amp;_xlfn.XLOOKUP($A196,E96_raw,e96_std&amp;" "&amp;e96_sym)&amp;_xlfn.XLOOKUP(16,eii,eia)&amp;_xlfn.XLOOKUP(4,eii,eia)&amp;_xlfn.XLOOKUP(LEFT(F196,7),r_1,r_4)&amp;" W @ 70°C"&amp;_xlfn.XLOOKUP(16,eii,eia)&amp;_xlfn.XLOOKUP(5,eii,eia)&amp;_xlfn.XLOOKUP(MID(F196,4,3),e_code,TEXT(e_size,"0000"))&amp;_xlfn.XLOOKUP(16,eii,eia)&amp;_xlfn.XLOOKUP(6,eii,eia)&amp;ROUND(MIN(SQRT($A196*_xlfn.XLOOKUP(LEFT(F196,7),r_1,r_4)),_xlfn.XLOOKUP(LEFT(F196,7),r_1,r_7)),1)&amp;" V"&amp;_xlfn.XLOOKUP(16,eii,eia)&amp;_xlfn.XLOOKUP(8,eii,eia)&amp;_xlfn.XLOOKUP(LEFT(F196,7),r_1,r_8)&amp;_xlfn.XLOOKUP(16,eii,eia)&amp;_xlfn.XLOOKUP(9,eii,eia)&amp;_xlfn.XLOOKUP($A196,E96_raw,E96_code&amp;" / "&amp;e96_3c)&amp;_xlfn.XLOOKUP(16,eii,eia)&amp;_xlfn.XLOOKUP(10,eii,eia)&amp;_xlfn.XLOOKUP(LEFT(F196,7),r_1,r_10)&amp;_xlfn.XLOOKUP(16,eii,eia)&amp;_xlfn.XLOOKUP(11,eii,eia)&amp;_xlfn.XLOOKUP(LEFT(F196,7),r_1,r_11)&amp;_xlfn.XLOOKUP(16,eii,eia)&amp;_xlfn.XLOOKUP(12,eii,eia)&amp;_xlfn.XLOOKUP(LEFT(F196,7),r_1,r_12)&amp;" ppm/°C"&amp;_xlfn.XLOOKUP(16,eii,eia)&amp;_xlfn.XLOOKUP(13,eii,eia)&amp;MID(F196,4,2)&amp;_xlfn.XLOOKUP(16,eii,eia)&amp;_xlfn.XLOOKUP(14,eii,eia)&amp;_xlfn.XLOOKUP(16,eii,eia)&amp;_xlfn.XLOOKUP(15,eii,eia)&amp;_xlfn.XLOOKUP(16,eii,eia)</f>
        <v>#NAME?</v>
      </c>
      <c r="I196" s="5" t="str" cm="1">
        <f t="array" aca="1" ref="I196" ca="1">IF( OR( AND($A196&gt;=INDIRECT("'Panasonic ERJ Code Table'!$K" &amp; I$1),$A196&lt;=INDIRECT("'Panasonic ERJ Code Table'!$L" &amp; I$1)), AND($A196&gt;=INDIRECT("'Panasonic ERJ Code Table'!$M" &amp; I$1),$A196&lt;=INDIRECT("'Panasonic ERJ Code Table'!$N" &amp; I$1)) ),I$2&amp;_xlfn.XLOOKUP($A196,E96_raw,E96_code),"N/A")</f>
        <v>N/A</v>
      </c>
      <c r="L196" s="5" t="e" cm="1">
        <f t="array" aca="1" ref="L196" ca="1">IF( OR( AND($A196&gt;=INDIRECT("'Panasonic ERJ Code Table'!$K" &amp; L$1),$A196&lt;=INDIRECT("'Panasonic ERJ Code Table'!$L" &amp; L$1)), AND($A196&gt;=INDIRECT("'Panasonic ERJ Code Table'!$M" &amp; L$1),$A196&lt;=INDIRECT("'Panasonic ERJ Code Table'!$N" &amp; L$1)) ),L$2&amp;_xlfn.XLOOKUP($A196,E96_raw,E96_code),"N/A")</f>
        <v>#NAME?</v>
      </c>
      <c r="O196" s="5" t="str" cm="1">
        <f t="array" aca="1" ref="O196" ca="1">IF( OR( AND($A196&gt;=INDIRECT("'Panasonic ERJ Code Table'!$K" &amp; O$1),$A196&lt;=INDIRECT("'Panasonic ERJ Code Table'!$L" &amp; O$1)), AND($A196&gt;=INDIRECT("'Panasonic ERJ Code Table'!$M" &amp; O$1),$A196&lt;=INDIRECT("'Panasonic ERJ Code Table'!$N" &amp; O$1)) ),O$2&amp;_xlfn.XLOOKUP($A196,E96_raw,E96_code),"N/A")</f>
        <v>N/A</v>
      </c>
      <c r="R196" s="5" t="e" cm="1">
        <f t="array" aca="1" ref="R196" ca="1">IF( OR( AND($A196&gt;=INDIRECT("'Panasonic ERJ Code Table'!$K" &amp; R$1),$A196&lt;=INDIRECT("'Panasonic ERJ Code Table'!$L" &amp; R$1)), AND($A196&gt;=INDIRECT("'Panasonic ERJ Code Table'!$M" &amp; R$1),$A196&lt;=INDIRECT("'Panasonic ERJ Code Table'!$N" &amp; R$1)) ),R$2&amp;_xlfn.XLOOKUP($A196,E96_raw,E96_code),"N/A")</f>
        <v>#NAME?</v>
      </c>
      <c r="U196" s="5" t="e" cm="1">
        <f t="array" aca="1" ref="U196" ca="1">IF( OR( AND($A196&gt;=INDIRECT("'Panasonic ERJ Code Table'!$J" &amp; U$1),$A196&lt;=INDIRECT("'Panasonic ERJ Code Table'!$K" &amp; U$1)), AND($A196&gt;=INDIRECT("'Panasonic ERJ Code Table'!$L" &amp; U$1),$A196&lt;=INDIRECT("'Panasonic ERJ Code Table'!$M" &amp; U$1)) ),U$2&amp;_xlfn.XLOOKUP($A196,E96_raw,E96_code),"N/A")</f>
        <v>#NAME?</v>
      </c>
    </row>
    <row r="197" spans="1:21" x14ac:dyDescent="0.3">
      <c r="A197" s="16">
        <v>105</v>
      </c>
      <c r="B197" s="16"/>
      <c r="C197" s="5" t="str" cm="1">
        <f t="array" aca="1" ref="C197" ca="1">IF( OR( AND($A197&gt;=INDIRECT("'Panasonic ERJ Code Table'!$K" &amp; C$1),$A197&lt;=INDIRECT("'Panasonic ERJ Code Table'!$L" &amp; C$1)), AND($A197&gt;=INDIRECT("'Panasonic ERJ Code Table'!$M" &amp; C$1),$A197&lt;=INDIRECT("'Panasonic ERJ Code Table'!$N" &amp; C$1)) ),C$2&amp;_xlfn.XLOOKUP($A197,E96_raw,E96_code),"N/A")</f>
        <v>N/A</v>
      </c>
      <c r="F197" s="5" t="e" cm="1">
        <f t="array" aca="1" ref="F197" ca="1">IF( OR( AND($A197&gt;=INDIRECT("'Panasonic ERJ Code Table'!$K" &amp; F$1),$A197&lt;=INDIRECT("'Panasonic ERJ Code Table'!$L" &amp; F$1)), AND($A197&gt;=INDIRECT("'Panasonic ERJ Code Table'!$M" &amp; F$1),$A197&lt;=INDIRECT("'Panasonic ERJ Code Table'!$N" &amp; F$1)) ),F$2&amp;_xlfn.XLOOKUP($A197,E96_raw,E96_code),"N/A")</f>
        <v>#NAME?</v>
      </c>
      <c r="G197" s="23" t="e" cm="1">
        <f t="array" aca="1" ref="G197" ca="1">"technology "&amp;RIGHT(F197,4)&amp;";"&amp;_xlfn.XLOOKUP(2,eii,eia)&amp;F197&amp;_xlfn.XLOOKUP(16,eii,eia)&amp;_xlfn.XLOOKUP(3,eii,eia)&amp;_xlfn.XLOOKUP($A197,E96_raw,e96_std&amp;" "&amp;e96_sym)&amp;_xlfn.XLOOKUP(16,eii,eia)&amp;_xlfn.XLOOKUP(4,eii,eia)&amp;_xlfn.XLOOKUP(LEFT(F197,7),r_1,r_4)&amp;" W @ 70°C"&amp;_xlfn.XLOOKUP(16,eii,eia)&amp;_xlfn.XLOOKUP(5,eii,eia)&amp;_xlfn.XLOOKUP(MID(F197,4,3),e_code,TEXT(e_size,"0000"))&amp;_xlfn.XLOOKUP(16,eii,eia)&amp;_xlfn.XLOOKUP(6,eii,eia)&amp;ROUND(MIN(SQRT($A197*_xlfn.XLOOKUP(LEFT(F197,7),r_1,r_4)),_xlfn.XLOOKUP(LEFT(F197,7),r_1,r_7)),1)&amp;" V"&amp;_xlfn.XLOOKUP(16,eii,eia)&amp;_xlfn.XLOOKUP(8,eii,eia)&amp;_xlfn.XLOOKUP(LEFT(F197,7),r_1,r_8)&amp;_xlfn.XLOOKUP(16,eii,eia)&amp;_xlfn.XLOOKUP(9,eii,eia)&amp;_xlfn.XLOOKUP($A197,E96_raw,E96_code&amp;" / "&amp;e96_3c)&amp;_xlfn.XLOOKUP(16,eii,eia)&amp;_xlfn.XLOOKUP(10,eii,eia)&amp;_xlfn.XLOOKUP(LEFT(F197,7),r_1,r_10)&amp;_xlfn.XLOOKUP(16,eii,eia)&amp;_xlfn.XLOOKUP(11,eii,eia)&amp;_xlfn.XLOOKUP(LEFT(F197,7),r_1,r_11)&amp;_xlfn.XLOOKUP(16,eii,eia)&amp;_xlfn.XLOOKUP(12,eii,eia)&amp;_xlfn.XLOOKUP(LEFT(F197,7),r_1,r_12)&amp;" ppm/°C"&amp;_xlfn.XLOOKUP(16,eii,eia)&amp;_xlfn.XLOOKUP(13,eii,eia)&amp;MID(F197,4,2)&amp;_xlfn.XLOOKUP(16,eii,eia)&amp;_xlfn.XLOOKUP(14,eii,eia)&amp;_xlfn.XLOOKUP(16,eii,eia)&amp;_xlfn.XLOOKUP(15,eii,eia)&amp;_xlfn.XLOOKUP(16,eii,eia)</f>
        <v>#NAME?</v>
      </c>
      <c r="I197" s="5" t="str" cm="1">
        <f t="array" aca="1" ref="I197" ca="1">IF( OR( AND($A197&gt;=INDIRECT("'Panasonic ERJ Code Table'!$K" &amp; I$1),$A197&lt;=INDIRECT("'Panasonic ERJ Code Table'!$L" &amp; I$1)), AND($A197&gt;=INDIRECT("'Panasonic ERJ Code Table'!$M" &amp; I$1),$A197&lt;=INDIRECT("'Panasonic ERJ Code Table'!$N" &amp; I$1)) ),I$2&amp;_xlfn.XLOOKUP($A197,E96_raw,E96_code),"N/A")</f>
        <v>N/A</v>
      </c>
      <c r="L197" s="5" t="e" cm="1">
        <f t="array" aca="1" ref="L197" ca="1">IF( OR( AND($A197&gt;=INDIRECT("'Panasonic ERJ Code Table'!$K" &amp; L$1),$A197&lt;=INDIRECT("'Panasonic ERJ Code Table'!$L" &amp; L$1)), AND($A197&gt;=INDIRECT("'Panasonic ERJ Code Table'!$M" &amp; L$1),$A197&lt;=INDIRECT("'Panasonic ERJ Code Table'!$N" &amp; L$1)) ),L$2&amp;_xlfn.XLOOKUP($A197,E96_raw,E96_code),"N/A")</f>
        <v>#NAME?</v>
      </c>
      <c r="O197" s="5" t="str" cm="1">
        <f t="array" aca="1" ref="O197" ca="1">IF( OR( AND($A197&gt;=INDIRECT("'Panasonic ERJ Code Table'!$K" &amp; O$1),$A197&lt;=INDIRECT("'Panasonic ERJ Code Table'!$L" &amp; O$1)), AND($A197&gt;=INDIRECT("'Panasonic ERJ Code Table'!$M" &amp; O$1),$A197&lt;=INDIRECT("'Panasonic ERJ Code Table'!$N" &amp; O$1)) ),O$2&amp;_xlfn.XLOOKUP($A197,E96_raw,E96_code),"N/A")</f>
        <v>N/A</v>
      </c>
      <c r="R197" s="5" t="e" cm="1">
        <f t="array" aca="1" ref="R197" ca="1">IF( OR( AND($A197&gt;=INDIRECT("'Panasonic ERJ Code Table'!$K" &amp; R$1),$A197&lt;=INDIRECT("'Panasonic ERJ Code Table'!$L" &amp; R$1)), AND($A197&gt;=INDIRECT("'Panasonic ERJ Code Table'!$M" &amp; R$1),$A197&lt;=INDIRECT("'Panasonic ERJ Code Table'!$N" &amp; R$1)) ),R$2&amp;_xlfn.XLOOKUP($A197,E96_raw,E96_code),"N/A")</f>
        <v>#NAME?</v>
      </c>
      <c r="U197" s="5" t="e" cm="1">
        <f t="array" aca="1" ref="U197" ca="1">IF( OR( AND($A197&gt;=INDIRECT("'Panasonic ERJ Code Table'!$J" &amp; U$1),$A197&lt;=INDIRECT("'Panasonic ERJ Code Table'!$K" &amp; U$1)), AND($A197&gt;=INDIRECT("'Panasonic ERJ Code Table'!$L" &amp; U$1),$A197&lt;=INDIRECT("'Panasonic ERJ Code Table'!$M" &amp; U$1)) ),U$2&amp;_xlfn.XLOOKUP($A197,E96_raw,E96_code),"N/A")</f>
        <v>#NAME?</v>
      </c>
    </row>
    <row r="198" spans="1:21" x14ac:dyDescent="0.3">
      <c r="A198" s="16">
        <v>107</v>
      </c>
      <c r="B198" s="16"/>
      <c r="C198" s="5" t="str" cm="1">
        <f t="array" aca="1" ref="C198" ca="1">IF( OR( AND($A198&gt;=INDIRECT("'Panasonic ERJ Code Table'!$K" &amp; C$1),$A198&lt;=INDIRECT("'Panasonic ERJ Code Table'!$L" &amp; C$1)), AND($A198&gt;=INDIRECT("'Panasonic ERJ Code Table'!$M" &amp; C$1),$A198&lt;=INDIRECT("'Panasonic ERJ Code Table'!$N" &amp; C$1)) ),C$2&amp;_xlfn.XLOOKUP($A198,E96_raw,E96_code),"N/A")</f>
        <v>N/A</v>
      </c>
      <c r="F198" s="5" t="e" cm="1">
        <f t="array" aca="1" ref="F198" ca="1">IF( OR( AND($A198&gt;=INDIRECT("'Panasonic ERJ Code Table'!$K" &amp; F$1),$A198&lt;=INDIRECT("'Panasonic ERJ Code Table'!$L" &amp; F$1)), AND($A198&gt;=INDIRECT("'Panasonic ERJ Code Table'!$M" &amp; F$1),$A198&lt;=INDIRECT("'Panasonic ERJ Code Table'!$N" &amp; F$1)) ),F$2&amp;_xlfn.XLOOKUP($A198,E96_raw,E96_code),"N/A")</f>
        <v>#NAME?</v>
      </c>
      <c r="G198" s="23" t="e" cm="1">
        <f t="array" aca="1" ref="G198" ca="1">"technology "&amp;RIGHT(F198,4)&amp;";"&amp;_xlfn.XLOOKUP(2,eii,eia)&amp;F198&amp;_xlfn.XLOOKUP(16,eii,eia)&amp;_xlfn.XLOOKUP(3,eii,eia)&amp;_xlfn.XLOOKUP($A198,E96_raw,e96_std&amp;" "&amp;e96_sym)&amp;_xlfn.XLOOKUP(16,eii,eia)&amp;_xlfn.XLOOKUP(4,eii,eia)&amp;_xlfn.XLOOKUP(LEFT(F198,7),r_1,r_4)&amp;" W @ 70°C"&amp;_xlfn.XLOOKUP(16,eii,eia)&amp;_xlfn.XLOOKUP(5,eii,eia)&amp;_xlfn.XLOOKUP(MID(F198,4,3),e_code,TEXT(e_size,"0000"))&amp;_xlfn.XLOOKUP(16,eii,eia)&amp;_xlfn.XLOOKUP(6,eii,eia)&amp;ROUND(MIN(SQRT($A198*_xlfn.XLOOKUP(LEFT(F198,7),r_1,r_4)),_xlfn.XLOOKUP(LEFT(F198,7),r_1,r_7)),1)&amp;" V"&amp;_xlfn.XLOOKUP(16,eii,eia)&amp;_xlfn.XLOOKUP(8,eii,eia)&amp;_xlfn.XLOOKUP(LEFT(F198,7),r_1,r_8)&amp;_xlfn.XLOOKUP(16,eii,eia)&amp;_xlfn.XLOOKUP(9,eii,eia)&amp;_xlfn.XLOOKUP($A198,E96_raw,E96_code&amp;" / "&amp;e96_3c)&amp;_xlfn.XLOOKUP(16,eii,eia)&amp;_xlfn.XLOOKUP(10,eii,eia)&amp;_xlfn.XLOOKUP(LEFT(F198,7),r_1,r_10)&amp;_xlfn.XLOOKUP(16,eii,eia)&amp;_xlfn.XLOOKUP(11,eii,eia)&amp;_xlfn.XLOOKUP(LEFT(F198,7),r_1,r_11)&amp;_xlfn.XLOOKUP(16,eii,eia)&amp;_xlfn.XLOOKUP(12,eii,eia)&amp;_xlfn.XLOOKUP(LEFT(F198,7),r_1,r_12)&amp;" ppm/°C"&amp;_xlfn.XLOOKUP(16,eii,eia)&amp;_xlfn.XLOOKUP(13,eii,eia)&amp;MID(F198,4,2)&amp;_xlfn.XLOOKUP(16,eii,eia)&amp;_xlfn.XLOOKUP(14,eii,eia)&amp;_xlfn.XLOOKUP(16,eii,eia)&amp;_xlfn.XLOOKUP(15,eii,eia)&amp;_xlfn.XLOOKUP(16,eii,eia)</f>
        <v>#NAME?</v>
      </c>
      <c r="I198" s="5" t="str" cm="1">
        <f t="array" aca="1" ref="I198" ca="1">IF( OR( AND($A198&gt;=INDIRECT("'Panasonic ERJ Code Table'!$K" &amp; I$1),$A198&lt;=INDIRECT("'Panasonic ERJ Code Table'!$L" &amp; I$1)), AND($A198&gt;=INDIRECT("'Panasonic ERJ Code Table'!$M" &amp; I$1),$A198&lt;=INDIRECT("'Panasonic ERJ Code Table'!$N" &amp; I$1)) ),I$2&amp;_xlfn.XLOOKUP($A198,E96_raw,E96_code),"N/A")</f>
        <v>N/A</v>
      </c>
      <c r="L198" s="5" t="e" cm="1">
        <f t="array" aca="1" ref="L198" ca="1">IF( OR( AND($A198&gt;=INDIRECT("'Panasonic ERJ Code Table'!$K" &amp; L$1),$A198&lt;=INDIRECT("'Panasonic ERJ Code Table'!$L" &amp; L$1)), AND($A198&gt;=INDIRECT("'Panasonic ERJ Code Table'!$M" &amp; L$1),$A198&lt;=INDIRECT("'Panasonic ERJ Code Table'!$N" &amp; L$1)) ),L$2&amp;_xlfn.XLOOKUP($A198,E96_raw,E96_code),"N/A")</f>
        <v>#NAME?</v>
      </c>
      <c r="O198" s="5" t="str" cm="1">
        <f t="array" aca="1" ref="O198" ca="1">IF( OR( AND($A198&gt;=INDIRECT("'Panasonic ERJ Code Table'!$K" &amp; O$1),$A198&lt;=INDIRECT("'Panasonic ERJ Code Table'!$L" &amp; O$1)), AND($A198&gt;=INDIRECT("'Panasonic ERJ Code Table'!$M" &amp; O$1),$A198&lt;=INDIRECT("'Panasonic ERJ Code Table'!$N" &amp; O$1)) ),O$2&amp;_xlfn.XLOOKUP($A198,E96_raw,E96_code),"N/A")</f>
        <v>N/A</v>
      </c>
      <c r="R198" s="5" t="e" cm="1">
        <f t="array" aca="1" ref="R198" ca="1">IF( OR( AND($A198&gt;=INDIRECT("'Panasonic ERJ Code Table'!$K" &amp; R$1),$A198&lt;=INDIRECT("'Panasonic ERJ Code Table'!$L" &amp; R$1)), AND($A198&gt;=INDIRECT("'Panasonic ERJ Code Table'!$M" &amp; R$1),$A198&lt;=INDIRECT("'Panasonic ERJ Code Table'!$N" &amp; R$1)) ),R$2&amp;_xlfn.XLOOKUP($A198,E96_raw,E96_code),"N/A")</f>
        <v>#NAME?</v>
      </c>
      <c r="U198" s="5" t="e" cm="1">
        <f t="array" aca="1" ref="U198" ca="1">IF( OR( AND($A198&gt;=INDIRECT("'Panasonic ERJ Code Table'!$J" &amp; U$1),$A198&lt;=INDIRECT("'Panasonic ERJ Code Table'!$K" &amp; U$1)), AND($A198&gt;=INDIRECT("'Panasonic ERJ Code Table'!$L" &amp; U$1),$A198&lt;=INDIRECT("'Panasonic ERJ Code Table'!$M" &amp; U$1)) ),U$2&amp;_xlfn.XLOOKUP($A198,E96_raw,E96_code),"N/A")</f>
        <v>#NAME?</v>
      </c>
    </row>
    <row r="199" spans="1:21" x14ac:dyDescent="0.3">
      <c r="A199" s="16">
        <v>110</v>
      </c>
      <c r="B199" s="16"/>
      <c r="C199" s="5" t="str" cm="1">
        <f t="array" aca="1" ref="C199" ca="1">IF( OR( AND($A199&gt;=INDIRECT("'Panasonic ERJ Code Table'!$K" &amp; C$1),$A199&lt;=INDIRECT("'Panasonic ERJ Code Table'!$L" &amp; C$1)), AND($A199&gt;=INDIRECT("'Panasonic ERJ Code Table'!$M" &amp; C$1),$A199&lt;=INDIRECT("'Panasonic ERJ Code Table'!$N" &amp; C$1)) ),C$2&amp;_xlfn.XLOOKUP($A199,E96_raw,E96_code),"N/A")</f>
        <v>N/A</v>
      </c>
      <c r="F199" s="5" t="e" cm="1">
        <f t="array" aca="1" ref="F199" ca="1">IF( OR( AND($A199&gt;=INDIRECT("'Panasonic ERJ Code Table'!$K" &amp; F$1),$A199&lt;=INDIRECT("'Panasonic ERJ Code Table'!$L" &amp; F$1)), AND($A199&gt;=INDIRECT("'Panasonic ERJ Code Table'!$M" &amp; F$1),$A199&lt;=INDIRECT("'Panasonic ERJ Code Table'!$N" &amp; F$1)) ),F$2&amp;_xlfn.XLOOKUP($A199,E96_raw,E96_code),"N/A")</f>
        <v>#NAME?</v>
      </c>
      <c r="G199" s="23" t="e" cm="1">
        <f t="array" aca="1" ref="G199" ca="1">"technology "&amp;RIGHT(F199,4)&amp;";"&amp;_xlfn.XLOOKUP(2,eii,eia)&amp;F199&amp;_xlfn.XLOOKUP(16,eii,eia)&amp;_xlfn.XLOOKUP(3,eii,eia)&amp;_xlfn.XLOOKUP($A199,E96_raw,e96_std&amp;" "&amp;e96_sym)&amp;_xlfn.XLOOKUP(16,eii,eia)&amp;_xlfn.XLOOKUP(4,eii,eia)&amp;_xlfn.XLOOKUP(LEFT(F199,7),r_1,r_4)&amp;" W @ 70°C"&amp;_xlfn.XLOOKUP(16,eii,eia)&amp;_xlfn.XLOOKUP(5,eii,eia)&amp;_xlfn.XLOOKUP(MID(F199,4,3),e_code,TEXT(e_size,"0000"))&amp;_xlfn.XLOOKUP(16,eii,eia)&amp;_xlfn.XLOOKUP(6,eii,eia)&amp;ROUND(MIN(SQRT($A199*_xlfn.XLOOKUP(LEFT(F199,7),r_1,r_4)),_xlfn.XLOOKUP(LEFT(F199,7),r_1,r_7)),1)&amp;" V"&amp;_xlfn.XLOOKUP(16,eii,eia)&amp;_xlfn.XLOOKUP(8,eii,eia)&amp;_xlfn.XLOOKUP(LEFT(F199,7),r_1,r_8)&amp;_xlfn.XLOOKUP(16,eii,eia)&amp;_xlfn.XLOOKUP(9,eii,eia)&amp;_xlfn.XLOOKUP($A199,E96_raw,E96_code&amp;" / "&amp;e96_3c)&amp;_xlfn.XLOOKUP(16,eii,eia)&amp;_xlfn.XLOOKUP(10,eii,eia)&amp;_xlfn.XLOOKUP(LEFT(F199,7),r_1,r_10)&amp;_xlfn.XLOOKUP(16,eii,eia)&amp;_xlfn.XLOOKUP(11,eii,eia)&amp;_xlfn.XLOOKUP(LEFT(F199,7),r_1,r_11)&amp;_xlfn.XLOOKUP(16,eii,eia)&amp;_xlfn.XLOOKUP(12,eii,eia)&amp;_xlfn.XLOOKUP(LEFT(F199,7),r_1,r_12)&amp;" ppm/°C"&amp;_xlfn.XLOOKUP(16,eii,eia)&amp;_xlfn.XLOOKUP(13,eii,eia)&amp;MID(F199,4,2)&amp;_xlfn.XLOOKUP(16,eii,eia)&amp;_xlfn.XLOOKUP(14,eii,eia)&amp;_xlfn.XLOOKUP(16,eii,eia)&amp;_xlfn.XLOOKUP(15,eii,eia)&amp;_xlfn.XLOOKUP(16,eii,eia)</f>
        <v>#NAME?</v>
      </c>
      <c r="I199" s="5" t="str" cm="1">
        <f t="array" aca="1" ref="I199" ca="1">IF( OR( AND($A199&gt;=INDIRECT("'Panasonic ERJ Code Table'!$K" &amp; I$1),$A199&lt;=INDIRECT("'Panasonic ERJ Code Table'!$L" &amp; I$1)), AND($A199&gt;=INDIRECT("'Panasonic ERJ Code Table'!$M" &amp; I$1),$A199&lt;=INDIRECT("'Panasonic ERJ Code Table'!$N" &amp; I$1)) ),I$2&amp;_xlfn.XLOOKUP($A199,E96_raw,E96_code),"N/A")</f>
        <v>N/A</v>
      </c>
      <c r="L199" s="5" t="e" cm="1">
        <f t="array" aca="1" ref="L199" ca="1">IF( OR( AND($A199&gt;=INDIRECT("'Panasonic ERJ Code Table'!$K" &amp; L$1),$A199&lt;=INDIRECT("'Panasonic ERJ Code Table'!$L" &amp; L$1)), AND($A199&gt;=INDIRECT("'Panasonic ERJ Code Table'!$M" &amp; L$1),$A199&lt;=INDIRECT("'Panasonic ERJ Code Table'!$N" &amp; L$1)) ),L$2&amp;_xlfn.XLOOKUP($A199,E96_raw,E96_code),"N/A")</f>
        <v>#NAME?</v>
      </c>
      <c r="O199" s="5" t="str" cm="1">
        <f t="array" aca="1" ref="O199" ca="1">IF( OR( AND($A199&gt;=INDIRECT("'Panasonic ERJ Code Table'!$K" &amp; O$1),$A199&lt;=INDIRECT("'Panasonic ERJ Code Table'!$L" &amp; O$1)), AND($A199&gt;=INDIRECT("'Panasonic ERJ Code Table'!$M" &amp; O$1),$A199&lt;=INDIRECT("'Panasonic ERJ Code Table'!$N" &amp; O$1)) ),O$2&amp;_xlfn.XLOOKUP($A199,E96_raw,E96_code),"N/A")</f>
        <v>N/A</v>
      </c>
      <c r="R199" s="5" t="e" cm="1">
        <f t="array" aca="1" ref="R199" ca="1">IF( OR( AND($A199&gt;=INDIRECT("'Panasonic ERJ Code Table'!$K" &amp; R$1),$A199&lt;=INDIRECT("'Panasonic ERJ Code Table'!$L" &amp; R$1)), AND($A199&gt;=INDIRECT("'Panasonic ERJ Code Table'!$M" &amp; R$1),$A199&lt;=INDIRECT("'Panasonic ERJ Code Table'!$N" &amp; R$1)) ),R$2&amp;_xlfn.XLOOKUP($A199,E96_raw,E96_code),"N/A")</f>
        <v>#NAME?</v>
      </c>
      <c r="U199" s="5" t="e" cm="1">
        <f t="array" aca="1" ref="U199" ca="1">IF( OR( AND($A199&gt;=INDIRECT("'Panasonic ERJ Code Table'!$J" &amp; U$1),$A199&lt;=INDIRECT("'Panasonic ERJ Code Table'!$K" &amp; U$1)), AND($A199&gt;=INDIRECT("'Panasonic ERJ Code Table'!$L" &amp; U$1),$A199&lt;=INDIRECT("'Panasonic ERJ Code Table'!$M" &amp; U$1)) ),U$2&amp;_xlfn.XLOOKUP($A199,E96_raw,E96_code),"N/A")</f>
        <v>#NAME?</v>
      </c>
    </row>
    <row r="200" spans="1:21" x14ac:dyDescent="0.3">
      <c r="A200" s="16">
        <v>113</v>
      </c>
      <c r="B200" s="16"/>
      <c r="C200" s="5" t="str" cm="1">
        <f t="array" aca="1" ref="C200" ca="1">IF( OR( AND($A200&gt;=INDIRECT("'Panasonic ERJ Code Table'!$K" &amp; C$1),$A200&lt;=INDIRECT("'Panasonic ERJ Code Table'!$L" &amp; C$1)), AND($A200&gt;=INDIRECT("'Panasonic ERJ Code Table'!$M" &amp; C$1),$A200&lt;=INDIRECT("'Panasonic ERJ Code Table'!$N" &amp; C$1)) ),C$2&amp;_xlfn.XLOOKUP($A200,E96_raw,E96_code),"N/A")</f>
        <v>N/A</v>
      </c>
      <c r="F200" s="5" t="e" cm="1">
        <f t="array" aca="1" ref="F200" ca="1">IF( OR( AND($A200&gt;=INDIRECT("'Panasonic ERJ Code Table'!$K" &amp; F$1),$A200&lt;=INDIRECT("'Panasonic ERJ Code Table'!$L" &amp; F$1)), AND($A200&gt;=INDIRECT("'Panasonic ERJ Code Table'!$M" &amp; F$1),$A200&lt;=INDIRECT("'Panasonic ERJ Code Table'!$N" &amp; F$1)) ),F$2&amp;_xlfn.XLOOKUP($A200,E96_raw,E96_code),"N/A")</f>
        <v>#NAME?</v>
      </c>
      <c r="G200" s="23" t="e" cm="1">
        <f t="array" aca="1" ref="G200" ca="1">"technology "&amp;RIGHT(F200,4)&amp;";"&amp;_xlfn.XLOOKUP(2,eii,eia)&amp;F200&amp;_xlfn.XLOOKUP(16,eii,eia)&amp;_xlfn.XLOOKUP(3,eii,eia)&amp;_xlfn.XLOOKUP($A200,E96_raw,e96_std&amp;" "&amp;e96_sym)&amp;_xlfn.XLOOKUP(16,eii,eia)&amp;_xlfn.XLOOKUP(4,eii,eia)&amp;_xlfn.XLOOKUP(LEFT(F200,7),r_1,r_4)&amp;" W @ 70°C"&amp;_xlfn.XLOOKUP(16,eii,eia)&amp;_xlfn.XLOOKUP(5,eii,eia)&amp;_xlfn.XLOOKUP(MID(F200,4,3),e_code,TEXT(e_size,"0000"))&amp;_xlfn.XLOOKUP(16,eii,eia)&amp;_xlfn.XLOOKUP(6,eii,eia)&amp;ROUND(MIN(SQRT($A200*_xlfn.XLOOKUP(LEFT(F200,7),r_1,r_4)),_xlfn.XLOOKUP(LEFT(F200,7),r_1,r_7)),1)&amp;" V"&amp;_xlfn.XLOOKUP(16,eii,eia)&amp;_xlfn.XLOOKUP(8,eii,eia)&amp;_xlfn.XLOOKUP(LEFT(F200,7),r_1,r_8)&amp;_xlfn.XLOOKUP(16,eii,eia)&amp;_xlfn.XLOOKUP(9,eii,eia)&amp;_xlfn.XLOOKUP($A200,E96_raw,E96_code&amp;" / "&amp;e96_3c)&amp;_xlfn.XLOOKUP(16,eii,eia)&amp;_xlfn.XLOOKUP(10,eii,eia)&amp;_xlfn.XLOOKUP(LEFT(F200,7),r_1,r_10)&amp;_xlfn.XLOOKUP(16,eii,eia)&amp;_xlfn.XLOOKUP(11,eii,eia)&amp;_xlfn.XLOOKUP(LEFT(F200,7),r_1,r_11)&amp;_xlfn.XLOOKUP(16,eii,eia)&amp;_xlfn.XLOOKUP(12,eii,eia)&amp;_xlfn.XLOOKUP(LEFT(F200,7),r_1,r_12)&amp;" ppm/°C"&amp;_xlfn.XLOOKUP(16,eii,eia)&amp;_xlfn.XLOOKUP(13,eii,eia)&amp;MID(F200,4,2)&amp;_xlfn.XLOOKUP(16,eii,eia)&amp;_xlfn.XLOOKUP(14,eii,eia)&amp;_xlfn.XLOOKUP(16,eii,eia)&amp;_xlfn.XLOOKUP(15,eii,eia)&amp;_xlfn.XLOOKUP(16,eii,eia)</f>
        <v>#NAME?</v>
      </c>
      <c r="I200" s="5" t="str" cm="1">
        <f t="array" aca="1" ref="I200" ca="1">IF( OR( AND($A200&gt;=INDIRECT("'Panasonic ERJ Code Table'!$K" &amp; I$1),$A200&lt;=INDIRECT("'Panasonic ERJ Code Table'!$L" &amp; I$1)), AND($A200&gt;=INDIRECT("'Panasonic ERJ Code Table'!$M" &amp; I$1),$A200&lt;=INDIRECT("'Panasonic ERJ Code Table'!$N" &amp; I$1)) ),I$2&amp;_xlfn.XLOOKUP($A200,E96_raw,E96_code),"N/A")</f>
        <v>N/A</v>
      </c>
      <c r="L200" s="5" t="e" cm="1">
        <f t="array" aca="1" ref="L200" ca="1">IF( OR( AND($A200&gt;=INDIRECT("'Panasonic ERJ Code Table'!$K" &amp; L$1),$A200&lt;=INDIRECT("'Panasonic ERJ Code Table'!$L" &amp; L$1)), AND($A200&gt;=INDIRECT("'Panasonic ERJ Code Table'!$M" &amp; L$1),$A200&lt;=INDIRECT("'Panasonic ERJ Code Table'!$N" &amp; L$1)) ),L$2&amp;_xlfn.XLOOKUP($A200,E96_raw,E96_code),"N/A")</f>
        <v>#NAME?</v>
      </c>
      <c r="O200" s="5" t="str" cm="1">
        <f t="array" aca="1" ref="O200" ca="1">IF( OR( AND($A200&gt;=INDIRECT("'Panasonic ERJ Code Table'!$K" &amp; O$1),$A200&lt;=INDIRECT("'Panasonic ERJ Code Table'!$L" &amp; O$1)), AND($A200&gt;=INDIRECT("'Panasonic ERJ Code Table'!$M" &amp; O$1),$A200&lt;=INDIRECT("'Panasonic ERJ Code Table'!$N" &amp; O$1)) ),O$2&amp;_xlfn.XLOOKUP($A200,E96_raw,E96_code),"N/A")</f>
        <v>N/A</v>
      </c>
      <c r="R200" s="5" t="e" cm="1">
        <f t="array" aca="1" ref="R200" ca="1">IF( OR( AND($A200&gt;=INDIRECT("'Panasonic ERJ Code Table'!$K" &amp; R$1),$A200&lt;=INDIRECT("'Panasonic ERJ Code Table'!$L" &amp; R$1)), AND($A200&gt;=INDIRECT("'Panasonic ERJ Code Table'!$M" &amp; R$1),$A200&lt;=INDIRECT("'Panasonic ERJ Code Table'!$N" &amp; R$1)) ),R$2&amp;_xlfn.XLOOKUP($A200,E96_raw,E96_code),"N/A")</f>
        <v>#NAME?</v>
      </c>
      <c r="U200" s="5" t="e" cm="1">
        <f t="array" aca="1" ref="U200" ca="1">IF( OR( AND($A200&gt;=INDIRECT("'Panasonic ERJ Code Table'!$J" &amp; U$1),$A200&lt;=INDIRECT("'Panasonic ERJ Code Table'!$K" &amp; U$1)), AND($A200&gt;=INDIRECT("'Panasonic ERJ Code Table'!$L" &amp; U$1),$A200&lt;=INDIRECT("'Panasonic ERJ Code Table'!$M" &amp; U$1)) ),U$2&amp;_xlfn.XLOOKUP($A200,E96_raw,E96_code),"N/A")</f>
        <v>#NAME?</v>
      </c>
    </row>
    <row r="201" spans="1:21" x14ac:dyDescent="0.3">
      <c r="A201" s="16">
        <v>115</v>
      </c>
      <c r="B201" s="16"/>
      <c r="C201" s="5" t="str" cm="1">
        <f t="array" aca="1" ref="C201" ca="1">IF( OR( AND($A201&gt;=INDIRECT("'Panasonic ERJ Code Table'!$K" &amp; C$1),$A201&lt;=INDIRECT("'Panasonic ERJ Code Table'!$L" &amp; C$1)), AND($A201&gt;=INDIRECT("'Panasonic ERJ Code Table'!$M" &amp; C$1),$A201&lt;=INDIRECT("'Panasonic ERJ Code Table'!$N" &amp; C$1)) ),C$2&amp;_xlfn.XLOOKUP($A201,E96_raw,E96_code),"N/A")</f>
        <v>N/A</v>
      </c>
      <c r="F201" s="5" t="e" cm="1">
        <f t="array" aca="1" ref="F201" ca="1">IF( OR( AND($A201&gt;=INDIRECT("'Panasonic ERJ Code Table'!$K" &amp; F$1),$A201&lt;=INDIRECT("'Panasonic ERJ Code Table'!$L" &amp; F$1)), AND($A201&gt;=INDIRECT("'Panasonic ERJ Code Table'!$M" &amp; F$1),$A201&lt;=INDIRECT("'Panasonic ERJ Code Table'!$N" &amp; F$1)) ),F$2&amp;_xlfn.XLOOKUP($A201,E96_raw,E96_code),"N/A")</f>
        <v>#NAME?</v>
      </c>
      <c r="G201" s="23" t="e" cm="1">
        <f t="array" aca="1" ref="G201" ca="1">"technology "&amp;RIGHT(F201,4)&amp;";"&amp;_xlfn.XLOOKUP(2,eii,eia)&amp;F201&amp;_xlfn.XLOOKUP(16,eii,eia)&amp;_xlfn.XLOOKUP(3,eii,eia)&amp;_xlfn.XLOOKUP($A201,E96_raw,e96_std&amp;" "&amp;e96_sym)&amp;_xlfn.XLOOKUP(16,eii,eia)&amp;_xlfn.XLOOKUP(4,eii,eia)&amp;_xlfn.XLOOKUP(LEFT(F201,7),r_1,r_4)&amp;" W @ 70°C"&amp;_xlfn.XLOOKUP(16,eii,eia)&amp;_xlfn.XLOOKUP(5,eii,eia)&amp;_xlfn.XLOOKUP(MID(F201,4,3),e_code,TEXT(e_size,"0000"))&amp;_xlfn.XLOOKUP(16,eii,eia)&amp;_xlfn.XLOOKUP(6,eii,eia)&amp;ROUND(MIN(SQRT($A201*_xlfn.XLOOKUP(LEFT(F201,7),r_1,r_4)),_xlfn.XLOOKUP(LEFT(F201,7),r_1,r_7)),1)&amp;" V"&amp;_xlfn.XLOOKUP(16,eii,eia)&amp;_xlfn.XLOOKUP(8,eii,eia)&amp;_xlfn.XLOOKUP(LEFT(F201,7),r_1,r_8)&amp;_xlfn.XLOOKUP(16,eii,eia)&amp;_xlfn.XLOOKUP(9,eii,eia)&amp;_xlfn.XLOOKUP($A201,E96_raw,E96_code&amp;" / "&amp;e96_3c)&amp;_xlfn.XLOOKUP(16,eii,eia)&amp;_xlfn.XLOOKUP(10,eii,eia)&amp;_xlfn.XLOOKUP(LEFT(F201,7),r_1,r_10)&amp;_xlfn.XLOOKUP(16,eii,eia)&amp;_xlfn.XLOOKUP(11,eii,eia)&amp;_xlfn.XLOOKUP(LEFT(F201,7),r_1,r_11)&amp;_xlfn.XLOOKUP(16,eii,eia)&amp;_xlfn.XLOOKUP(12,eii,eia)&amp;_xlfn.XLOOKUP(LEFT(F201,7),r_1,r_12)&amp;" ppm/°C"&amp;_xlfn.XLOOKUP(16,eii,eia)&amp;_xlfn.XLOOKUP(13,eii,eia)&amp;MID(F201,4,2)&amp;_xlfn.XLOOKUP(16,eii,eia)&amp;_xlfn.XLOOKUP(14,eii,eia)&amp;_xlfn.XLOOKUP(16,eii,eia)&amp;_xlfn.XLOOKUP(15,eii,eia)&amp;_xlfn.XLOOKUP(16,eii,eia)</f>
        <v>#NAME?</v>
      </c>
      <c r="I201" s="5" t="str" cm="1">
        <f t="array" aca="1" ref="I201" ca="1">IF( OR( AND($A201&gt;=INDIRECT("'Panasonic ERJ Code Table'!$K" &amp; I$1),$A201&lt;=INDIRECT("'Panasonic ERJ Code Table'!$L" &amp; I$1)), AND($A201&gt;=INDIRECT("'Panasonic ERJ Code Table'!$M" &amp; I$1),$A201&lt;=INDIRECT("'Panasonic ERJ Code Table'!$N" &amp; I$1)) ),I$2&amp;_xlfn.XLOOKUP($A201,E96_raw,E96_code),"N/A")</f>
        <v>N/A</v>
      </c>
      <c r="L201" s="5" t="e" cm="1">
        <f t="array" aca="1" ref="L201" ca="1">IF( OR( AND($A201&gt;=INDIRECT("'Panasonic ERJ Code Table'!$K" &amp; L$1),$A201&lt;=INDIRECT("'Panasonic ERJ Code Table'!$L" &amp; L$1)), AND($A201&gt;=INDIRECT("'Panasonic ERJ Code Table'!$M" &amp; L$1),$A201&lt;=INDIRECT("'Panasonic ERJ Code Table'!$N" &amp; L$1)) ),L$2&amp;_xlfn.XLOOKUP($A201,E96_raw,E96_code),"N/A")</f>
        <v>#NAME?</v>
      </c>
      <c r="O201" s="5" t="str" cm="1">
        <f t="array" aca="1" ref="O201" ca="1">IF( OR( AND($A201&gt;=INDIRECT("'Panasonic ERJ Code Table'!$K" &amp; O$1),$A201&lt;=INDIRECT("'Panasonic ERJ Code Table'!$L" &amp; O$1)), AND($A201&gt;=INDIRECT("'Panasonic ERJ Code Table'!$M" &amp; O$1),$A201&lt;=INDIRECT("'Panasonic ERJ Code Table'!$N" &amp; O$1)) ),O$2&amp;_xlfn.XLOOKUP($A201,E96_raw,E96_code),"N/A")</f>
        <v>N/A</v>
      </c>
      <c r="R201" s="5" t="e" cm="1">
        <f t="array" aca="1" ref="R201" ca="1">IF( OR( AND($A201&gt;=INDIRECT("'Panasonic ERJ Code Table'!$K" &amp; R$1),$A201&lt;=INDIRECT("'Panasonic ERJ Code Table'!$L" &amp; R$1)), AND($A201&gt;=INDIRECT("'Panasonic ERJ Code Table'!$M" &amp; R$1),$A201&lt;=INDIRECT("'Panasonic ERJ Code Table'!$N" &amp; R$1)) ),R$2&amp;_xlfn.XLOOKUP($A201,E96_raw,E96_code),"N/A")</f>
        <v>#NAME?</v>
      </c>
      <c r="U201" s="5" t="e" cm="1">
        <f t="array" aca="1" ref="U201" ca="1">IF( OR( AND($A201&gt;=INDIRECT("'Panasonic ERJ Code Table'!$J" &amp; U$1),$A201&lt;=INDIRECT("'Panasonic ERJ Code Table'!$K" &amp; U$1)), AND($A201&gt;=INDIRECT("'Panasonic ERJ Code Table'!$L" &amp; U$1),$A201&lt;=INDIRECT("'Panasonic ERJ Code Table'!$M" &amp; U$1)) ),U$2&amp;_xlfn.XLOOKUP($A201,E96_raw,E96_code),"N/A")</f>
        <v>#NAME?</v>
      </c>
    </row>
    <row r="202" spans="1:21" x14ac:dyDescent="0.3">
      <c r="A202" s="16">
        <v>118</v>
      </c>
      <c r="B202" s="16"/>
      <c r="C202" s="5" t="str" cm="1">
        <f t="array" aca="1" ref="C202" ca="1">IF( OR( AND($A202&gt;=INDIRECT("'Panasonic ERJ Code Table'!$K" &amp; C$1),$A202&lt;=INDIRECT("'Panasonic ERJ Code Table'!$L" &amp; C$1)), AND($A202&gt;=INDIRECT("'Panasonic ERJ Code Table'!$M" &amp; C$1),$A202&lt;=INDIRECT("'Panasonic ERJ Code Table'!$N" &amp; C$1)) ),C$2&amp;_xlfn.XLOOKUP($A202,E96_raw,E96_code),"N/A")</f>
        <v>N/A</v>
      </c>
      <c r="F202" s="5" t="e" cm="1">
        <f t="array" aca="1" ref="F202" ca="1">IF( OR( AND($A202&gt;=INDIRECT("'Panasonic ERJ Code Table'!$K" &amp; F$1),$A202&lt;=INDIRECT("'Panasonic ERJ Code Table'!$L" &amp; F$1)), AND($A202&gt;=INDIRECT("'Panasonic ERJ Code Table'!$M" &amp; F$1),$A202&lt;=INDIRECT("'Panasonic ERJ Code Table'!$N" &amp; F$1)) ),F$2&amp;_xlfn.XLOOKUP($A202,E96_raw,E96_code),"N/A")</f>
        <v>#NAME?</v>
      </c>
      <c r="G202" s="23" t="e" cm="1">
        <f t="array" aca="1" ref="G202" ca="1">"technology "&amp;RIGHT(F202,4)&amp;";"&amp;_xlfn.XLOOKUP(2,eii,eia)&amp;F202&amp;_xlfn.XLOOKUP(16,eii,eia)&amp;_xlfn.XLOOKUP(3,eii,eia)&amp;_xlfn.XLOOKUP($A202,E96_raw,e96_std&amp;" "&amp;e96_sym)&amp;_xlfn.XLOOKUP(16,eii,eia)&amp;_xlfn.XLOOKUP(4,eii,eia)&amp;_xlfn.XLOOKUP(LEFT(F202,7),r_1,r_4)&amp;" W @ 70°C"&amp;_xlfn.XLOOKUP(16,eii,eia)&amp;_xlfn.XLOOKUP(5,eii,eia)&amp;_xlfn.XLOOKUP(MID(F202,4,3),e_code,TEXT(e_size,"0000"))&amp;_xlfn.XLOOKUP(16,eii,eia)&amp;_xlfn.XLOOKUP(6,eii,eia)&amp;ROUND(MIN(SQRT($A202*_xlfn.XLOOKUP(LEFT(F202,7),r_1,r_4)),_xlfn.XLOOKUP(LEFT(F202,7),r_1,r_7)),1)&amp;" V"&amp;_xlfn.XLOOKUP(16,eii,eia)&amp;_xlfn.XLOOKUP(8,eii,eia)&amp;_xlfn.XLOOKUP(LEFT(F202,7),r_1,r_8)&amp;_xlfn.XLOOKUP(16,eii,eia)&amp;_xlfn.XLOOKUP(9,eii,eia)&amp;_xlfn.XLOOKUP($A202,E96_raw,E96_code&amp;" / "&amp;e96_3c)&amp;_xlfn.XLOOKUP(16,eii,eia)&amp;_xlfn.XLOOKUP(10,eii,eia)&amp;_xlfn.XLOOKUP(LEFT(F202,7),r_1,r_10)&amp;_xlfn.XLOOKUP(16,eii,eia)&amp;_xlfn.XLOOKUP(11,eii,eia)&amp;_xlfn.XLOOKUP(LEFT(F202,7),r_1,r_11)&amp;_xlfn.XLOOKUP(16,eii,eia)&amp;_xlfn.XLOOKUP(12,eii,eia)&amp;_xlfn.XLOOKUP(LEFT(F202,7),r_1,r_12)&amp;" ppm/°C"&amp;_xlfn.XLOOKUP(16,eii,eia)&amp;_xlfn.XLOOKUP(13,eii,eia)&amp;MID(F202,4,2)&amp;_xlfn.XLOOKUP(16,eii,eia)&amp;_xlfn.XLOOKUP(14,eii,eia)&amp;_xlfn.XLOOKUP(16,eii,eia)&amp;_xlfn.XLOOKUP(15,eii,eia)&amp;_xlfn.XLOOKUP(16,eii,eia)</f>
        <v>#NAME?</v>
      </c>
      <c r="I202" s="5" t="str" cm="1">
        <f t="array" aca="1" ref="I202" ca="1">IF( OR( AND($A202&gt;=INDIRECT("'Panasonic ERJ Code Table'!$K" &amp; I$1),$A202&lt;=INDIRECT("'Panasonic ERJ Code Table'!$L" &amp; I$1)), AND($A202&gt;=INDIRECT("'Panasonic ERJ Code Table'!$M" &amp; I$1),$A202&lt;=INDIRECT("'Panasonic ERJ Code Table'!$N" &amp; I$1)) ),I$2&amp;_xlfn.XLOOKUP($A202,E96_raw,E96_code),"N/A")</f>
        <v>N/A</v>
      </c>
      <c r="L202" s="5" t="e" cm="1">
        <f t="array" aca="1" ref="L202" ca="1">IF( OR( AND($A202&gt;=INDIRECT("'Panasonic ERJ Code Table'!$K" &amp; L$1),$A202&lt;=INDIRECT("'Panasonic ERJ Code Table'!$L" &amp; L$1)), AND($A202&gt;=INDIRECT("'Panasonic ERJ Code Table'!$M" &amp; L$1),$A202&lt;=INDIRECT("'Panasonic ERJ Code Table'!$N" &amp; L$1)) ),L$2&amp;_xlfn.XLOOKUP($A202,E96_raw,E96_code),"N/A")</f>
        <v>#NAME?</v>
      </c>
      <c r="O202" s="5" t="str" cm="1">
        <f t="array" aca="1" ref="O202" ca="1">IF( OR( AND($A202&gt;=INDIRECT("'Panasonic ERJ Code Table'!$K" &amp; O$1),$A202&lt;=INDIRECT("'Panasonic ERJ Code Table'!$L" &amp; O$1)), AND($A202&gt;=INDIRECT("'Panasonic ERJ Code Table'!$M" &amp; O$1),$A202&lt;=INDIRECT("'Panasonic ERJ Code Table'!$N" &amp; O$1)) ),O$2&amp;_xlfn.XLOOKUP($A202,E96_raw,E96_code),"N/A")</f>
        <v>N/A</v>
      </c>
      <c r="R202" s="5" t="e" cm="1">
        <f t="array" aca="1" ref="R202" ca="1">IF( OR( AND($A202&gt;=INDIRECT("'Panasonic ERJ Code Table'!$K" &amp; R$1),$A202&lt;=INDIRECT("'Panasonic ERJ Code Table'!$L" &amp; R$1)), AND($A202&gt;=INDIRECT("'Panasonic ERJ Code Table'!$M" &amp; R$1),$A202&lt;=INDIRECT("'Panasonic ERJ Code Table'!$N" &amp; R$1)) ),R$2&amp;_xlfn.XLOOKUP($A202,E96_raw,E96_code),"N/A")</f>
        <v>#NAME?</v>
      </c>
      <c r="U202" s="5" t="e" cm="1">
        <f t="array" aca="1" ref="U202" ca="1">IF( OR( AND($A202&gt;=INDIRECT("'Panasonic ERJ Code Table'!$J" &amp; U$1),$A202&lt;=INDIRECT("'Panasonic ERJ Code Table'!$K" &amp; U$1)), AND($A202&gt;=INDIRECT("'Panasonic ERJ Code Table'!$L" &amp; U$1),$A202&lt;=INDIRECT("'Panasonic ERJ Code Table'!$M" &amp; U$1)) ),U$2&amp;_xlfn.XLOOKUP($A202,E96_raw,E96_code),"N/A")</f>
        <v>#NAME?</v>
      </c>
    </row>
    <row r="203" spans="1:21" x14ac:dyDescent="0.3">
      <c r="A203" s="16">
        <v>121</v>
      </c>
      <c r="B203" s="16"/>
      <c r="C203" s="5" t="str" cm="1">
        <f t="array" aca="1" ref="C203" ca="1">IF( OR( AND($A203&gt;=INDIRECT("'Panasonic ERJ Code Table'!$K" &amp; C$1),$A203&lt;=INDIRECT("'Panasonic ERJ Code Table'!$L" &amp; C$1)), AND($A203&gt;=INDIRECT("'Panasonic ERJ Code Table'!$M" &amp; C$1),$A203&lt;=INDIRECT("'Panasonic ERJ Code Table'!$N" &amp; C$1)) ),C$2&amp;_xlfn.XLOOKUP($A203,E96_raw,E96_code),"N/A")</f>
        <v>N/A</v>
      </c>
      <c r="F203" s="5" t="e" cm="1">
        <f t="array" aca="1" ref="F203" ca="1">IF( OR( AND($A203&gt;=INDIRECT("'Panasonic ERJ Code Table'!$K" &amp; F$1),$A203&lt;=INDIRECT("'Panasonic ERJ Code Table'!$L" &amp; F$1)), AND($A203&gt;=INDIRECT("'Panasonic ERJ Code Table'!$M" &amp; F$1),$A203&lt;=INDIRECT("'Panasonic ERJ Code Table'!$N" &amp; F$1)) ),F$2&amp;_xlfn.XLOOKUP($A203,E96_raw,E96_code),"N/A")</f>
        <v>#NAME?</v>
      </c>
      <c r="G203" s="23" t="e" cm="1">
        <f t="array" aca="1" ref="G203" ca="1">"technology "&amp;RIGHT(F203,4)&amp;";"&amp;_xlfn.XLOOKUP(2,eii,eia)&amp;F203&amp;_xlfn.XLOOKUP(16,eii,eia)&amp;_xlfn.XLOOKUP(3,eii,eia)&amp;_xlfn.XLOOKUP($A203,E96_raw,e96_std&amp;" "&amp;e96_sym)&amp;_xlfn.XLOOKUP(16,eii,eia)&amp;_xlfn.XLOOKUP(4,eii,eia)&amp;_xlfn.XLOOKUP(LEFT(F203,7),r_1,r_4)&amp;" W @ 70°C"&amp;_xlfn.XLOOKUP(16,eii,eia)&amp;_xlfn.XLOOKUP(5,eii,eia)&amp;_xlfn.XLOOKUP(MID(F203,4,3),e_code,TEXT(e_size,"0000"))&amp;_xlfn.XLOOKUP(16,eii,eia)&amp;_xlfn.XLOOKUP(6,eii,eia)&amp;ROUND(MIN(SQRT($A203*_xlfn.XLOOKUP(LEFT(F203,7),r_1,r_4)),_xlfn.XLOOKUP(LEFT(F203,7),r_1,r_7)),1)&amp;" V"&amp;_xlfn.XLOOKUP(16,eii,eia)&amp;_xlfn.XLOOKUP(8,eii,eia)&amp;_xlfn.XLOOKUP(LEFT(F203,7),r_1,r_8)&amp;_xlfn.XLOOKUP(16,eii,eia)&amp;_xlfn.XLOOKUP(9,eii,eia)&amp;_xlfn.XLOOKUP($A203,E96_raw,E96_code&amp;" / "&amp;e96_3c)&amp;_xlfn.XLOOKUP(16,eii,eia)&amp;_xlfn.XLOOKUP(10,eii,eia)&amp;_xlfn.XLOOKUP(LEFT(F203,7),r_1,r_10)&amp;_xlfn.XLOOKUP(16,eii,eia)&amp;_xlfn.XLOOKUP(11,eii,eia)&amp;_xlfn.XLOOKUP(LEFT(F203,7),r_1,r_11)&amp;_xlfn.XLOOKUP(16,eii,eia)&amp;_xlfn.XLOOKUP(12,eii,eia)&amp;_xlfn.XLOOKUP(LEFT(F203,7),r_1,r_12)&amp;" ppm/°C"&amp;_xlfn.XLOOKUP(16,eii,eia)&amp;_xlfn.XLOOKUP(13,eii,eia)&amp;MID(F203,4,2)&amp;_xlfn.XLOOKUP(16,eii,eia)&amp;_xlfn.XLOOKUP(14,eii,eia)&amp;_xlfn.XLOOKUP(16,eii,eia)&amp;_xlfn.XLOOKUP(15,eii,eia)&amp;_xlfn.XLOOKUP(16,eii,eia)</f>
        <v>#NAME?</v>
      </c>
      <c r="I203" s="5" t="str" cm="1">
        <f t="array" aca="1" ref="I203" ca="1">IF( OR( AND($A203&gt;=INDIRECT("'Panasonic ERJ Code Table'!$K" &amp; I$1),$A203&lt;=INDIRECT("'Panasonic ERJ Code Table'!$L" &amp; I$1)), AND($A203&gt;=INDIRECT("'Panasonic ERJ Code Table'!$M" &amp; I$1),$A203&lt;=INDIRECT("'Panasonic ERJ Code Table'!$N" &amp; I$1)) ),I$2&amp;_xlfn.XLOOKUP($A203,E96_raw,E96_code),"N/A")</f>
        <v>N/A</v>
      </c>
      <c r="L203" s="5" t="e" cm="1">
        <f t="array" aca="1" ref="L203" ca="1">IF( OR( AND($A203&gt;=INDIRECT("'Panasonic ERJ Code Table'!$K" &amp; L$1),$A203&lt;=INDIRECT("'Panasonic ERJ Code Table'!$L" &amp; L$1)), AND($A203&gt;=INDIRECT("'Panasonic ERJ Code Table'!$M" &amp; L$1),$A203&lt;=INDIRECT("'Panasonic ERJ Code Table'!$N" &amp; L$1)) ),L$2&amp;_xlfn.XLOOKUP($A203,E96_raw,E96_code),"N/A")</f>
        <v>#NAME?</v>
      </c>
      <c r="O203" s="5" t="str" cm="1">
        <f t="array" aca="1" ref="O203" ca="1">IF( OR( AND($A203&gt;=INDIRECT("'Panasonic ERJ Code Table'!$K" &amp; O$1),$A203&lt;=INDIRECT("'Panasonic ERJ Code Table'!$L" &amp; O$1)), AND($A203&gt;=INDIRECT("'Panasonic ERJ Code Table'!$M" &amp; O$1),$A203&lt;=INDIRECT("'Panasonic ERJ Code Table'!$N" &amp; O$1)) ),O$2&amp;_xlfn.XLOOKUP($A203,E96_raw,E96_code),"N/A")</f>
        <v>N/A</v>
      </c>
      <c r="R203" s="5" t="e" cm="1">
        <f t="array" aca="1" ref="R203" ca="1">IF( OR( AND($A203&gt;=INDIRECT("'Panasonic ERJ Code Table'!$K" &amp; R$1),$A203&lt;=INDIRECT("'Panasonic ERJ Code Table'!$L" &amp; R$1)), AND($A203&gt;=INDIRECT("'Panasonic ERJ Code Table'!$M" &amp; R$1),$A203&lt;=INDIRECT("'Panasonic ERJ Code Table'!$N" &amp; R$1)) ),R$2&amp;_xlfn.XLOOKUP($A203,E96_raw,E96_code),"N/A")</f>
        <v>#NAME?</v>
      </c>
      <c r="U203" s="5" t="e" cm="1">
        <f t="array" aca="1" ref="U203" ca="1">IF( OR( AND($A203&gt;=INDIRECT("'Panasonic ERJ Code Table'!$J" &amp; U$1),$A203&lt;=INDIRECT("'Panasonic ERJ Code Table'!$K" &amp; U$1)), AND($A203&gt;=INDIRECT("'Panasonic ERJ Code Table'!$L" &amp; U$1),$A203&lt;=INDIRECT("'Panasonic ERJ Code Table'!$M" &amp; U$1)) ),U$2&amp;_xlfn.XLOOKUP($A203,E96_raw,E96_code),"N/A")</f>
        <v>#NAME?</v>
      </c>
    </row>
    <row r="204" spans="1:21" x14ac:dyDescent="0.3">
      <c r="A204" s="16">
        <v>124</v>
      </c>
      <c r="B204" s="16"/>
      <c r="C204" s="5" t="str" cm="1">
        <f t="array" aca="1" ref="C204" ca="1">IF( OR( AND($A204&gt;=INDIRECT("'Panasonic ERJ Code Table'!$K" &amp; C$1),$A204&lt;=INDIRECT("'Panasonic ERJ Code Table'!$L" &amp; C$1)), AND($A204&gt;=INDIRECT("'Panasonic ERJ Code Table'!$M" &amp; C$1),$A204&lt;=INDIRECT("'Panasonic ERJ Code Table'!$N" &amp; C$1)) ),C$2&amp;_xlfn.XLOOKUP($A204,E96_raw,E96_code),"N/A")</f>
        <v>N/A</v>
      </c>
      <c r="F204" s="5" t="e" cm="1">
        <f t="array" aca="1" ref="F204" ca="1">IF( OR( AND($A204&gt;=INDIRECT("'Panasonic ERJ Code Table'!$K" &amp; F$1),$A204&lt;=INDIRECT("'Panasonic ERJ Code Table'!$L" &amp; F$1)), AND($A204&gt;=INDIRECT("'Panasonic ERJ Code Table'!$M" &amp; F$1),$A204&lt;=INDIRECT("'Panasonic ERJ Code Table'!$N" &amp; F$1)) ),F$2&amp;_xlfn.XLOOKUP($A204,E96_raw,E96_code),"N/A")</f>
        <v>#NAME?</v>
      </c>
      <c r="G204" s="23" t="e" cm="1">
        <f t="array" aca="1" ref="G204" ca="1">"technology "&amp;RIGHT(F204,4)&amp;";"&amp;_xlfn.XLOOKUP(2,eii,eia)&amp;F204&amp;_xlfn.XLOOKUP(16,eii,eia)&amp;_xlfn.XLOOKUP(3,eii,eia)&amp;_xlfn.XLOOKUP($A204,E96_raw,e96_std&amp;" "&amp;e96_sym)&amp;_xlfn.XLOOKUP(16,eii,eia)&amp;_xlfn.XLOOKUP(4,eii,eia)&amp;_xlfn.XLOOKUP(LEFT(F204,7),r_1,r_4)&amp;" W @ 70°C"&amp;_xlfn.XLOOKUP(16,eii,eia)&amp;_xlfn.XLOOKUP(5,eii,eia)&amp;_xlfn.XLOOKUP(MID(F204,4,3),e_code,TEXT(e_size,"0000"))&amp;_xlfn.XLOOKUP(16,eii,eia)&amp;_xlfn.XLOOKUP(6,eii,eia)&amp;ROUND(MIN(SQRT($A204*_xlfn.XLOOKUP(LEFT(F204,7),r_1,r_4)),_xlfn.XLOOKUP(LEFT(F204,7),r_1,r_7)),1)&amp;" V"&amp;_xlfn.XLOOKUP(16,eii,eia)&amp;_xlfn.XLOOKUP(8,eii,eia)&amp;_xlfn.XLOOKUP(LEFT(F204,7),r_1,r_8)&amp;_xlfn.XLOOKUP(16,eii,eia)&amp;_xlfn.XLOOKUP(9,eii,eia)&amp;_xlfn.XLOOKUP($A204,E96_raw,E96_code&amp;" / "&amp;e96_3c)&amp;_xlfn.XLOOKUP(16,eii,eia)&amp;_xlfn.XLOOKUP(10,eii,eia)&amp;_xlfn.XLOOKUP(LEFT(F204,7),r_1,r_10)&amp;_xlfn.XLOOKUP(16,eii,eia)&amp;_xlfn.XLOOKUP(11,eii,eia)&amp;_xlfn.XLOOKUP(LEFT(F204,7),r_1,r_11)&amp;_xlfn.XLOOKUP(16,eii,eia)&amp;_xlfn.XLOOKUP(12,eii,eia)&amp;_xlfn.XLOOKUP(LEFT(F204,7),r_1,r_12)&amp;" ppm/°C"&amp;_xlfn.XLOOKUP(16,eii,eia)&amp;_xlfn.XLOOKUP(13,eii,eia)&amp;MID(F204,4,2)&amp;_xlfn.XLOOKUP(16,eii,eia)&amp;_xlfn.XLOOKUP(14,eii,eia)&amp;_xlfn.XLOOKUP(16,eii,eia)&amp;_xlfn.XLOOKUP(15,eii,eia)&amp;_xlfn.XLOOKUP(16,eii,eia)</f>
        <v>#NAME?</v>
      </c>
      <c r="I204" s="5" t="str" cm="1">
        <f t="array" aca="1" ref="I204" ca="1">IF( OR( AND($A204&gt;=INDIRECT("'Panasonic ERJ Code Table'!$K" &amp; I$1),$A204&lt;=INDIRECT("'Panasonic ERJ Code Table'!$L" &amp; I$1)), AND($A204&gt;=INDIRECT("'Panasonic ERJ Code Table'!$M" &amp; I$1),$A204&lt;=INDIRECT("'Panasonic ERJ Code Table'!$N" &amp; I$1)) ),I$2&amp;_xlfn.XLOOKUP($A204,E96_raw,E96_code),"N/A")</f>
        <v>N/A</v>
      </c>
      <c r="L204" s="5" t="e" cm="1">
        <f t="array" aca="1" ref="L204" ca="1">IF( OR( AND($A204&gt;=INDIRECT("'Panasonic ERJ Code Table'!$K" &amp; L$1),$A204&lt;=INDIRECT("'Panasonic ERJ Code Table'!$L" &amp; L$1)), AND($A204&gt;=INDIRECT("'Panasonic ERJ Code Table'!$M" &amp; L$1),$A204&lt;=INDIRECT("'Panasonic ERJ Code Table'!$N" &amp; L$1)) ),L$2&amp;_xlfn.XLOOKUP($A204,E96_raw,E96_code),"N/A")</f>
        <v>#NAME?</v>
      </c>
      <c r="O204" s="5" t="str" cm="1">
        <f t="array" aca="1" ref="O204" ca="1">IF( OR( AND($A204&gt;=INDIRECT("'Panasonic ERJ Code Table'!$K" &amp; O$1),$A204&lt;=INDIRECT("'Panasonic ERJ Code Table'!$L" &amp; O$1)), AND($A204&gt;=INDIRECT("'Panasonic ERJ Code Table'!$M" &amp; O$1),$A204&lt;=INDIRECT("'Panasonic ERJ Code Table'!$N" &amp; O$1)) ),O$2&amp;_xlfn.XLOOKUP($A204,E96_raw,E96_code),"N/A")</f>
        <v>N/A</v>
      </c>
      <c r="R204" s="5" t="e" cm="1">
        <f t="array" aca="1" ref="R204" ca="1">IF( OR( AND($A204&gt;=INDIRECT("'Panasonic ERJ Code Table'!$K" &amp; R$1),$A204&lt;=INDIRECT("'Panasonic ERJ Code Table'!$L" &amp; R$1)), AND($A204&gt;=INDIRECT("'Panasonic ERJ Code Table'!$M" &amp; R$1),$A204&lt;=INDIRECT("'Panasonic ERJ Code Table'!$N" &amp; R$1)) ),R$2&amp;_xlfn.XLOOKUP($A204,E96_raw,E96_code),"N/A")</f>
        <v>#NAME?</v>
      </c>
      <c r="U204" s="5" t="e" cm="1">
        <f t="array" aca="1" ref="U204" ca="1">IF( OR( AND($A204&gt;=INDIRECT("'Panasonic ERJ Code Table'!$J" &amp; U$1),$A204&lt;=INDIRECT("'Panasonic ERJ Code Table'!$K" &amp; U$1)), AND($A204&gt;=INDIRECT("'Panasonic ERJ Code Table'!$L" &amp; U$1),$A204&lt;=INDIRECT("'Panasonic ERJ Code Table'!$M" &amp; U$1)) ),U$2&amp;_xlfn.XLOOKUP($A204,E96_raw,E96_code),"N/A")</f>
        <v>#NAME?</v>
      </c>
    </row>
    <row r="205" spans="1:21" x14ac:dyDescent="0.3">
      <c r="A205" s="16">
        <v>127</v>
      </c>
      <c r="B205" s="16"/>
      <c r="C205" s="5" t="str" cm="1">
        <f t="array" aca="1" ref="C205" ca="1">IF( OR( AND($A205&gt;=INDIRECT("'Panasonic ERJ Code Table'!$K" &amp; C$1),$A205&lt;=INDIRECT("'Panasonic ERJ Code Table'!$L" &amp; C$1)), AND($A205&gt;=INDIRECT("'Panasonic ERJ Code Table'!$M" &amp; C$1),$A205&lt;=INDIRECT("'Panasonic ERJ Code Table'!$N" &amp; C$1)) ),C$2&amp;_xlfn.XLOOKUP($A205,E96_raw,E96_code),"N/A")</f>
        <v>N/A</v>
      </c>
      <c r="F205" s="5" t="e" cm="1">
        <f t="array" aca="1" ref="F205" ca="1">IF( OR( AND($A205&gt;=INDIRECT("'Panasonic ERJ Code Table'!$K" &amp; F$1),$A205&lt;=INDIRECT("'Panasonic ERJ Code Table'!$L" &amp; F$1)), AND($A205&gt;=INDIRECT("'Panasonic ERJ Code Table'!$M" &amp; F$1),$A205&lt;=INDIRECT("'Panasonic ERJ Code Table'!$N" &amp; F$1)) ),F$2&amp;_xlfn.XLOOKUP($A205,E96_raw,E96_code),"N/A")</f>
        <v>#NAME?</v>
      </c>
      <c r="G205" s="23" t="e" cm="1">
        <f t="array" aca="1" ref="G205" ca="1">"technology "&amp;RIGHT(F205,4)&amp;";"&amp;_xlfn.XLOOKUP(2,eii,eia)&amp;F205&amp;_xlfn.XLOOKUP(16,eii,eia)&amp;_xlfn.XLOOKUP(3,eii,eia)&amp;_xlfn.XLOOKUP($A205,E96_raw,e96_std&amp;" "&amp;e96_sym)&amp;_xlfn.XLOOKUP(16,eii,eia)&amp;_xlfn.XLOOKUP(4,eii,eia)&amp;_xlfn.XLOOKUP(LEFT(F205,7),r_1,r_4)&amp;" W @ 70°C"&amp;_xlfn.XLOOKUP(16,eii,eia)&amp;_xlfn.XLOOKUP(5,eii,eia)&amp;_xlfn.XLOOKUP(MID(F205,4,3),e_code,TEXT(e_size,"0000"))&amp;_xlfn.XLOOKUP(16,eii,eia)&amp;_xlfn.XLOOKUP(6,eii,eia)&amp;ROUND(MIN(SQRT($A205*_xlfn.XLOOKUP(LEFT(F205,7),r_1,r_4)),_xlfn.XLOOKUP(LEFT(F205,7),r_1,r_7)),1)&amp;" V"&amp;_xlfn.XLOOKUP(16,eii,eia)&amp;_xlfn.XLOOKUP(8,eii,eia)&amp;_xlfn.XLOOKUP(LEFT(F205,7),r_1,r_8)&amp;_xlfn.XLOOKUP(16,eii,eia)&amp;_xlfn.XLOOKUP(9,eii,eia)&amp;_xlfn.XLOOKUP($A205,E96_raw,E96_code&amp;" / "&amp;e96_3c)&amp;_xlfn.XLOOKUP(16,eii,eia)&amp;_xlfn.XLOOKUP(10,eii,eia)&amp;_xlfn.XLOOKUP(LEFT(F205,7),r_1,r_10)&amp;_xlfn.XLOOKUP(16,eii,eia)&amp;_xlfn.XLOOKUP(11,eii,eia)&amp;_xlfn.XLOOKUP(LEFT(F205,7),r_1,r_11)&amp;_xlfn.XLOOKUP(16,eii,eia)&amp;_xlfn.XLOOKUP(12,eii,eia)&amp;_xlfn.XLOOKUP(LEFT(F205,7),r_1,r_12)&amp;" ppm/°C"&amp;_xlfn.XLOOKUP(16,eii,eia)&amp;_xlfn.XLOOKUP(13,eii,eia)&amp;MID(F205,4,2)&amp;_xlfn.XLOOKUP(16,eii,eia)&amp;_xlfn.XLOOKUP(14,eii,eia)&amp;_xlfn.XLOOKUP(16,eii,eia)&amp;_xlfn.XLOOKUP(15,eii,eia)&amp;_xlfn.XLOOKUP(16,eii,eia)</f>
        <v>#NAME?</v>
      </c>
      <c r="I205" s="5" t="str" cm="1">
        <f t="array" aca="1" ref="I205" ca="1">IF( OR( AND($A205&gt;=INDIRECT("'Panasonic ERJ Code Table'!$K" &amp; I$1),$A205&lt;=INDIRECT("'Panasonic ERJ Code Table'!$L" &amp; I$1)), AND($A205&gt;=INDIRECT("'Panasonic ERJ Code Table'!$M" &amp; I$1),$A205&lt;=INDIRECT("'Panasonic ERJ Code Table'!$N" &amp; I$1)) ),I$2&amp;_xlfn.XLOOKUP($A205,E96_raw,E96_code),"N/A")</f>
        <v>N/A</v>
      </c>
      <c r="L205" s="5" t="e" cm="1">
        <f t="array" aca="1" ref="L205" ca="1">IF( OR( AND($A205&gt;=INDIRECT("'Panasonic ERJ Code Table'!$K" &amp; L$1),$A205&lt;=INDIRECT("'Panasonic ERJ Code Table'!$L" &amp; L$1)), AND($A205&gt;=INDIRECT("'Panasonic ERJ Code Table'!$M" &amp; L$1),$A205&lt;=INDIRECT("'Panasonic ERJ Code Table'!$N" &amp; L$1)) ),L$2&amp;_xlfn.XLOOKUP($A205,E96_raw,E96_code),"N/A")</f>
        <v>#NAME?</v>
      </c>
      <c r="O205" s="5" t="str" cm="1">
        <f t="array" aca="1" ref="O205" ca="1">IF( OR( AND($A205&gt;=INDIRECT("'Panasonic ERJ Code Table'!$K" &amp; O$1),$A205&lt;=INDIRECT("'Panasonic ERJ Code Table'!$L" &amp; O$1)), AND($A205&gt;=INDIRECT("'Panasonic ERJ Code Table'!$M" &amp; O$1),$A205&lt;=INDIRECT("'Panasonic ERJ Code Table'!$N" &amp; O$1)) ),O$2&amp;_xlfn.XLOOKUP($A205,E96_raw,E96_code),"N/A")</f>
        <v>N/A</v>
      </c>
      <c r="R205" s="5" t="e" cm="1">
        <f t="array" aca="1" ref="R205" ca="1">IF( OR( AND($A205&gt;=INDIRECT("'Panasonic ERJ Code Table'!$K" &amp; R$1),$A205&lt;=INDIRECT("'Panasonic ERJ Code Table'!$L" &amp; R$1)), AND($A205&gt;=INDIRECT("'Panasonic ERJ Code Table'!$M" &amp; R$1),$A205&lt;=INDIRECT("'Panasonic ERJ Code Table'!$N" &amp; R$1)) ),R$2&amp;_xlfn.XLOOKUP($A205,E96_raw,E96_code),"N/A")</f>
        <v>#NAME?</v>
      </c>
      <c r="U205" s="5" t="e" cm="1">
        <f t="array" aca="1" ref="U205" ca="1">IF( OR( AND($A205&gt;=INDIRECT("'Panasonic ERJ Code Table'!$J" &amp; U$1),$A205&lt;=INDIRECT("'Panasonic ERJ Code Table'!$K" &amp; U$1)), AND($A205&gt;=INDIRECT("'Panasonic ERJ Code Table'!$L" &amp; U$1),$A205&lt;=INDIRECT("'Panasonic ERJ Code Table'!$M" &amp; U$1)) ),U$2&amp;_xlfn.XLOOKUP($A205,E96_raw,E96_code),"N/A")</f>
        <v>#NAME?</v>
      </c>
    </row>
    <row r="206" spans="1:21" x14ac:dyDescent="0.3">
      <c r="A206" s="16">
        <v>130</v>
      </c>
      <c r="B206" s="16"/>
      <c r="C206" s="5" t="str" cm="1">
        <f t="array" aca="1" ref="C206" ca="1">IF( OR( AND($A206&gt;=INDIRECT("'Panasonic ERJ Code Table'!$K" &amp; C$1),$A206&lt;=INDIRECT("'Panasonic ERJ Code Table'!$L" &amp; C$1)), AND($A206&gt;=INDIRECT("'Panasonic ERJ Code Table'!$M" &amp; C$1),$A206&lt;=INDIRECT("'Panasonic ERJ Code Table'!$N" &amp; C$1)) ),C$2&amp;_xlfn.XLOOKUP($A206,E96_raw,E96_code),"N/A")</f>
        <v>N/A</v>
      </c>
      <c r="F206" s="5" t="e" cm="1">
        <f t="array" aca="1" ref="F206" ca="1">IF( OR( AND($A206&gt;=INDIRECT("'Panasonic ERJ Code Table'!$K" &amp; F$1),$A206&lt;=INDIRECT("'Panasonic ERJ Code Table'!$L" &amp; F$1)), AND($A206&gt;=INDIRECT("'Panasonic ERJ Code Table'!$M" &amp; F$1),$A206&lt;=INDIRECT("'Panasonic ERJ Code Table'!$N" &amp; F$1)) ),F$2&amp;_xlfn.XLOOKUP($A206,E96_raw,E96_code),"N/A")</f>
        <v>#NAME?</v>
      </c>
      <c r="G206" s="23" t="e" cm="1">
        <f t="array" aca="1" ref="G206" ca="1">"technology "&amp;RIGHT(F206,4)&amp;";"&amp;_xlfn.XLOOKUP(2,eii,eia)&amp;F206&amp;_xlfn.XLOOKUP(16,eii,eia)&amp;_xlfn.XLOOKUP(3,eii,eia)&amp;_xlfn.XLOOKUP($A206,E96_raw,e96_std&amp;" "&amp;e96_sym)&amp;_xlfn.XLOOKUP(16,eii,eia)&amp;_xlfn.XLOOKUP(4,eii,eia)&amp;_xlfn.XLOOKUP(LEFT(F206,7),r_1,r_4)&amp;" W @ 70°C"&amp;_xlfn.XLOOKUP(16,eii,eia)&amp;_xlfn.XLOOKUP(5,eii,eia)&amp;_xlfn.XLOOKUP(MID(F206,4,3),e_code,TEXT(e_size,"0000"))&amp;_xlfn.XLOOKUP(16,eii,eia)&amp;_xlfn.XLOOKUP(6,eii,eia)&amp;ROUND(MIN(SQRT($A206*_xlfn.XLOOKUP(LEFT(F206,7),r_1,r_4)),_xlfn.XLOOKUP(LEFT(F206,7),r_1,r_7)),1)&amp;" V"&amp;_xlfn.XLOOKUP(16,eii,eia)&amp;_xlfn.XLOOKUP(8,eii,eia)&amp;_xlfn.XLOOKUP(LEFT(F206,7),r_1,r_8)&amp;_xlfn.XLOOKUP(16,eii,eia)&amp;_xlfn.XLOOKUP(9,eii,eia)&amp;_xlfn.XLOOKUP($A206,E96_raw,E96_code&amp;" / "&amp;e96_3c)&amp;_xlfn.XLOOKUP(16,eii,eia)&amp;_xlfn.XLOOKUP(10,eii,eia)&amp;_xlfn.XLOOKUP(LEFT(F206,7),r_1,r_10)&amp;_xlfn.XLOOKUP(16,eii,eia)&amp;_xlfn.XLOOKUP(11,eii,eia)&amp;_xlfn.XLOOKUP(LEFT(F206,7),r_1,r_11)&amp;_xlfn.XLOOKUP(16,eii,eia)&amp;_xlfn.XLOOKUP(12,eii,eia)&amp;_xlfn.XLOOKUP(LEFT(F206,7),r_1,r_12)&amp;" ppm/°C"&amp;_xlfn.XLOOKUP(16,eii,eia)&amp;_xlfn.XLOOKUP(13,eii,eia)&amp;MID(F206,4,2)&amp;_xlfn.XLOOKUP(16,eii,eia)&amp;_xlfn.XLOOKUP(14,eii,eia)&amp;_xlfn.XLOOKUP(16,eii,eia)&amp;_xlfn.XLOOKUP(15,eii,eia)&amp;_xlfn.XLOOKUP(16,eii,eia)</f>
        <v>#NAME?</v>
      </c>
      <c r="I206" s="5" t="str" cm="1">
        <f t="array" aca="1" ref="I206" ca="1">IF( OR( AND($A206&gt;=INDIRECT("'Panasonic ERJ Code Table'!$K" &amp; I$1),$A206&lt;=INDIRECT("'Panasonic ERJ Code Table'!$L" &amp; I$1)), AND($A206&gt;=INDIRECT("'Panasonic ERJ Code Table'!$M" &amp; I$1),$A206&lt;=INDIRECT("'Panasonic ERJ Code Table'!$N" &amp; I$1)) ),I$2&amp;_xlfn.XLOOKUP($A206,E96_raw,E96_code),"N/A")</f>
        <v>N/A</v>
      </c>
      <c r="L206" s="5" t="e" cm="1">
        <f t="array" aca="1" ref="L206" ca="1">IF( OR( AND($A206&gt;=INDIRECT("'Panasonic ERJ Code Table'!$K" &amp; L$1),$A206&lt;=INDIRECT("'Panasonic ERJ Code Table'!$L" &amp; L$1)), AND($A206&gt;=INDIRECT("'Panasonic ERJ Code Table'!$M" &amp; L$1),$A206&lt;=INDIRECT("'Panasonic ERJ Code Table'!$N" &amp; L$1)) ),L$2&amp;_xlfn.XLOOKUP($A206,E96_raw,E96_code),"N/A")</f>
        <v>#NAME?</v>
      </c>
      <c r="O206" s="5" t="str" cm="1">
        <f t="array" aca="1" ref="O206" ca="1">IF( OR( AND($A206&gt;=INDIRECT("'Panasonic ERJ Code Table'!$K" &amp; O$1),$A206&lt;=INDIRECT("'Panasonic ERJ Code Table'!$L" &amp; O$1)), AND($A206&gt;=INDIRECT("'Panasonic ERJ Code Table'!$M" &amp; O$1),$A206&lt;=INDIRECT("'Panasonic ERJ Code Table'!$N" &amp; O$1)) ),O$2&amp;_xlfn.XLOOKUP($A206,E96_raw,E96_code),"N/A")</f>
        <v>N/A</v>
      </c>
      <c r="R206" s="5" t="e" cm="1">
        <f t="array" aca="1" ref="R206" ca="1">IF( OR( AND($A206&gt;=INDIRECT("'Panasonic ERJ Code Table'!$K" &amp; R$1),$A206&lt;=INDIRECT("'Panasonic ERJ Code Table'!$L" &amp; R$1)), AND($A206&gt;=INDIRECT("'Panasonic ERJ Code Table'!$M" &amp; R$1),$A206&lt;=INDIRECT("'Panasonic ERJ Code Table'!$N" &amp; R$1)) ),R$2&amp;_xlfn.XLOOKUP($A206,E96_raw,E96_code),"N/A")</f>
        <v>#NAME?</v>
      </c>
      <c r="U206" s="5" t="e" cm="1">
        <f t="array" aca="1" ref="U206" ca="1">IF( OR( AND($A206&gt;=INDIRECT("'Panasonic ERJ Code Table'!$J" &amp; U$1),$A206&lt;=INDIRECT("'Panasonic ERJ Code Table'!$K" &amp; U$1)), AND($A206&gt;=INDIRECT("'Panasonic ERJ Code Table'!$L" &amp; U$1),$A206&lt;=INDIRECT("'Panasonic ERJ Code Table'!$M" &amp; U$1)) ),U$2&amp;_xlfn.XLOOKUP($A206,E96_raw,E96_code),"N/A")</f>
        <v>#NAME?</v>
      </c>
    </row>
    <row r="207" spans="1:21" x14ac:dyDescent="0.3">
      <c r="A207" s="16">
        <v>133</v>
      </c>
      <c r="B207" s="16"/>
      <c r="C207" s="5" t="str" cm="1">
        <f t="array" aca="1" ref="C207" ca="1">IF( OR( AND($A207&gt;=INDIRECT("'Panasonic ERJ Code Table'!$K" &amp; C$1),$A207&lt;=INDIRECT("'Panasonic ERJ Code Table'!$L" &amp; C$1)), AND($A207&gt;=INDIRECT("'Panasonic ERJ Code Table'!$M" &amp; C$1),$A207&lt;=INDIRECT("'Panasonic ERJ Code Table'!$N" &amp; C$1)) ),C$2&amp;_xlfn.XLOOKUP($A207,E96_raw,E96_code),"N/A")</f>
        <v>N/A</v>
      </c>
      <c r="F207" s="5" t="e" cm="1">
        <f t="array" aca="1" ref="F207" ca="1">IF( OR( AND($A207&gt;=INDIRECT("'Panasonic ERJ Code Table'!$K" &amp; F$1),$A207&lt;=INDIRECT("'Panasonic ERJ Code Table'!$L" &amp; F$1)), AND($A207&gt;=INDIRECT("'Panasonic ERJ Code Table'!$M" &amp; F$1),$A207&lt;=INDIRECT("'Panasonic ERJ Code Table'!$N" &amp; F$1)) ),F$2&amp;_xlfn.XLOOKUP($A207,E96_raw,E96_code),"N/A")</f>
        <v>#NAME?</v>
      </c>
      <c r="G207" s="23" t="e" cm="1">
        <f t="array" aca="1" ref="G207" ca="1">"technology "&amp;RIGHT(F207,4)&amp;";"&amp;_xlfn.XLOOKUP(2,eii,eia)&amp;F207&amp;_xlfn.XLOOKUP(16,eii,eia)&amp;_xlfn.XLOOKUP(3,eii,eia)&amp;_xlfn.XLOOKUP($A207,E96_raw,e96_std&amp;" "&amp;e96_sym)&amp;_xlfn.XLOOKUP(16,eii,eia)&amp;_xlfn.XLOOKUP(4,eii,eia)&amp;_xlfn.XLOOKUP(LEFT(F207,7),r_1,r_4)&amp;" W @ 70°C"&amp;_xlfn.XLOOKUP(16,eii,eia)&amp;_xlfn.XLOOKUP(5,eii,eia)&amp;_xlfn.XLOOKUP(MID(F207,4,3),e_code,TEXT(e_size,"0000"))&amp;_xlfn.XLOOKUP(16,eii,eia)&amp;_xlfn.XLOOKUP(6,eii,eia)&amp;ROUND(MIN(SQRT($A207*_xlfn.XLOOKUP(LEFT(F207,7),r_1,r_4)),_xlfn.XLOOKUP(LEFT(F207,7),r_1,r_7)),1)&amp;" V"&amp;_xlfn.XLOOKUP(16,eii,eia)&amp;_xlfn.XLOOKUP(8,eii,eia)&amp;_xlfn.XLOOKUP(LEFT(F207,7),r_1,r_8)&amp;_xlfn.XLOOKUP(16,eii,eia)&amp;_xlfn.XLOOKUP(9,eii,eia)&amp;_xlfn.XLOOKUP($A207,E96_raw,E96_code&amp;" / "&amp;e96_3c)&amp;_xlfn.XLOOKUP(16,eii,eia)&amp;_xlfn.XLOOKUP(10,eii,eia)&amp;_xlfn.XLOOKUP(LEFT(F207,7),r_1,r_10)&amp;_xlfn.XLOOKUP(16,eii,eia)&amp;_xlfn.XLOOKUP(11,eii,eia)&amp;_xlfn.XLOOKUP(LEFT(F207,7),r_1,r_11)&amp;_xlfn.XLOOKUP(16,eii,eia)&amp;_xlfn.XLOOKUP(12,eii,eia)&amp;_xlfn.XLOOKUP(LEFT(F207,7),r_1,r_12)&amp;" ppm/°C"&amp;_xlfn.XLOOKUP(16,eii,eia)&amp;_xlfn.XLOOKUP(13,eii,eia)&amp;MID(F207,4,2)&amp;_xlfn.XLOOKUP(16,eii,eia)&amp;_xlfn.XLOOKUP(14,eii,eia)&amp;_xlfn.XLOOKUP(16,eii,eia)&amp;_xlfn.XLOOKUP(15,eii,eia)&amp;_xlfn.XLOOKUP(16,eii,eia)</f>
        <v>#NAME?</v>
      </c>
      <c r="I207" s="5" t="str" cm="1">
        <f t="array" aca="1" ref="I207" ca="1">IF( OR( AND($A207&gt;=INDIRECT("'Panasonic ERJ Code Table'!$K" &amp; I$1),$A207&lt;=INDIRECT("'Panasonic ERJ Code Table'!$L" &amp; I$1)), AND($A207&gt;=INDIRECT("'Panasonic ERJ Code Table'!$M" &amp; I$1),$A207&lt;=INDIRECT("'Panasonic ERJ Code Table'!$N" &amp; I$1)) ),I$2&amp;_xlfn.XLOOKUP($A207,E96_raw,E96_code),"N/A")</f>
        <v>N/A</v>
      </c>
      <c r="L207" s="5" t="e" cm="1">
        <f t="array" aca="1" ref="L207" ca="1">IF( OR( AND($A207&gt;=INDIRECT("'Panasonic ERJ Code Table'!$K" &amp; L$1),$A207&lt;=INDIRECT("'Panasonic ERJ Code Table'!$L" &amp; L$1)), AND($A207&gt;=INDIRECT("'Panasonic ERJ Code Table'!$M" &amp; L$1),$A207&lt;=INDIRECT("'Panasonic ERJ Code Table'!$N" &amp; L$1)) ),L$2&amp;_xlfn.XLOOKUP($A207,E96_raw,E96_code),"N/A")</f>
        <v>#NAME?</v>
      </c>
      <c r="O207" s="5" t="str" cm="1">
        <f t="array" aca="1" ref="O207" ca="1">IF( OR( AND($A207&gt;=INDIRECT("'Panasonic ERJ Code Table'!$K" &amp; O$1),$A207&lt;=INDIRECT("'Panasonic ERJ Code Table'!$L" &amp; O$1)), AND($A207&gt;=INDIRECT("'Panasonic ERJ Code Table'!$M" &amp; O$1),$A207&lt;=INDIRECT("'Panasonic ERJ Code Table'!$N" &amp; O$1)) ),O$2&amp;_xlfn.XLOOKUP($A207,E96_raw,E96_code),"N/A")</f>
        <v>N/A</v>
      </c>
      <c r="R207" s="5" t="e" cm="1">
        <f t="array" aca="1" ref="R207" ca="1">IF( OR( AND($A207&gt;=INDIRECT("'Panasonic ERJ Code Table'!$K" &amp; R$1),$A207&lt;=INDIRECT("'Panasonic ERJ Code Table'!$L" &amp; R$1)), AND($A207&gt;=INDIRECT("'Panasonic ERJ Code Table'!$M" &amp; R$1),$A207&lt;=INDIRECT("'Panasonic ERJ Code Table'!$N" &amp; R$1)) ),R$2&amp;_xlfn.XLOOKUP($A207,E96_raw,E96_code),"N/A")</f>
        <v>#NAME?</v>
      </c>
      <c r="U207" s="5" t="e" cm="1">
        <f t="array" aca="1" ref="U207" ca="1">IF( OR( AND($A207&gt;=INDIRECT("'Panasonic ERJ Code Table'!$J" &amp; U$1),$A207&lt;=INDIRECT("'Panasonic ERJ Code Table'!$K" &amp; U$1)), AND($A207&gt;=INDIRECT("'Panasonic ERJ Code Table'!$L" &amp; U$1),$A207&lt;=INDIRECT("'Panasonic ERJ Code Table'!$M" &amp; U$1)) ),U$2&amp;_xlfn.XLOOKUP($A207,E96_raw,E96_code),"N/A")</f>
        <v>#NAME?</v>
      </c>
    </row>
    <row r="208" spans="1:21" x14ac:dyDescent="0.3">
      <c r="A208" s="16">
        <v>137</v>
      </c>
      <c r="B208" s="16"/>
      <c r="C208" s="5" t="str" cm="1">
        <f t="array" aca="1" ref="C208" ca="1">IF( OR( AND($A208&gt;=INDIRECT("'Panasonic ERJ Code Table'!$K" &amp; C$1),$A208&lt;=INDIRECT("'Panasonic ERJ Code Table'!$L" &amp; C$1)), AND($A208&gt;=INDIRECT("'Panasonic ERJ Code Table'!$M" &amp; C$1),$A208&lt;=INDIRECT("'Panasonic ERJ Code Table'!$N" &amp; C$1)) ),C$2&amp;_xlfn.XLOOKUP($A208,E96_raw,E96_code),"N/A")</f>
        <v>N/A</v>
      </c>
      <c r="F208" s="5" t="e" cm="1">
        <f t="array" aca="1" ref="F208" ca="1">IF( OR( AND($A208&gt;=INDIRECT("'Panasonic ERJ Code Table'!$K" &amp; F$1),$A208&lt;=INDIRECT("'Panasonic ERJ Code Table'!$L" &amp; F$1)), AND($A208&gt;=INDIRECT("'Panasonic ERJ Code Table'!$M" &amp; F$1),$A208&lt;=INDIRECT("'Panasonic ERJ Code Table'!$N" &amp; F$1)) ),F$2&amp;_xlfn.XLOOKUP($A208,E96_raw,E96_code),"N/A")</f>
        <v>#NAME?</v>
      </c>
      <c r="G208" s="23" t="e" cm="1">
        <f t="array" aca="1" ref="G208" ca="1">"technology "&amp;RIGHT(F208,4)&amp;";"&amp;_xlfn.XLOOKUP(2,eii,eia)&amp;F208&amp;_xlfn.XLOOKUP(16,eii,eia)&amp;_xlfn.XLOOKUP(3,eii,eia)&amp;_xlfn.XLOOKUP($A208,E96_raw,e96_std&amp;" "&amp;e96_sym)&amp;_xlfn.XLOOKUP(16,eii,eia)&amp;_xlfn.XLOOKUP(4,eii,eia)&amp;_xlfn.XLOOKUP(LEFT(F208,7),r_1,r_4)&amp;" W @ 70°C"&amp;_xlfn.XLOOKUP(16,eii,eia)&amp;_xlfn.XLOOKUP(5,eii,eia)&amp;_xlfn.XLOOKUP(MID(F208,4,3),e_code,TEXT(e_size,"0000"))&amp;_xlfn.XLOOKUP(16,eii,eia)&amp;_xlfn.XLOOKUP(6,eii,eia)&amp;ROUND(MIN(SQRT($A208*_xlfn.XLOOKUP(LEFT(F208,7),r_1,r_4)),_xlfn.XLOOKUP(LEFT(F208,7),r_1,r_7)),1)&amp;" V"&amp;_xlfn.XLOOKUP(16,eii,eia)&amp;_xlfn.XLOOKUP(8,eii,eia)&amp;_xlfn.XLOOKUP(LEFT(F208,7),r_1,r_8)&amp;_xlfn.XLOOKUP(16,eii,eia)&amp;_xlfn.XLOOKUP(9,eii,eia)&amp;_xlfn.XLOOKUP($A208,E96_raw,E96_code&amp;" / "&amp;e96_3c)&amp;_xlfn.XLOOKUP(16,eii,eia)&amp;_xlfn.XLOOKUP(10,eii,eia)&amp;_xlfn.XLOOKUP(LEFT(F208,7),r_1,r_10)&amp;_xlfn.XLOOKUP(16,eii,eia)&amp;_xlfn.XLOOKUP(11,eii,eia)&amp;_xlfn.XLOOKUP(LEFT(F208,7),r_1,r_11)&amp;_xlfn.XLOOKUP(16,eii,eia)&amp;_xlfn.XLOOKUP(12,eii,eia)&amp;_xlfn.XLOOKUP(LEFT(F208,7),r_1,r_12)&amp;" ppm/°C"&amp;_xlfn.XLOOKUP(16,eii,eia)&amp;_xlfn.XLOOKUP(13,eii,eia)&amp;MID(F208,4,2)&amp;_xlfn.XLOOKUP(16,eii,eia)&amp;_xlfn.XLOOKUP(14,eii,eia)&amp;_xlfn.XLOOKUP(16,eii,eia)&amp;_xlfn.XLOOKUP(15,eii,eia)&amp;_xlfn.XLOOKUP(16,eii,eia)</f>
        <v>#NAME?</v>
      </c>
      <c r="I208" s="5" t="str" cm="1">
        <f t="array" aca="1" ref="I208" ca="1">IF( OR( AND($A208&gt;=INDIRECT("'Panasonic ERJ Code Table'!$K" &amp; I$1),$A208&lt;=INDIRECT("'Panasonic ERJ Code Table'!$L" &amp; I$1)), AND($A208&gt;=INDIRECT("'Panasonic ERJ Code Table'!$M" &amp; I$1),$A208&lt;=INDIRECT("'Panasonic ERJ Code Table'!$N" &amp; I$1)) ),I$2&amp;_xlfn.XLOOKUP($A208,E96_raw,E96_code),"N/A")</f>
        <v>N/A</v>
      </c>
      <c r="L208" s="5" t="e" cm="1">
        <f t="array" aca="1" ref="L208" ca="1">IF( OR( AND($A208&gt;=INDIRECT("'Panasonic ERJ Code Table'!$K" &amp; L$1),$A208&lt;=INDIRECT("'Panasonic ERJ Code Table'!$L" &amp; L$1)), AND($A208&gt;=INDIRECT("'Panasonic ERJ Code Table'!$M" &amp; L$1),$A208&lt;=INDIRECT("'Panasonic ERJ Code Table'!$N" &amp; L$1)) ),L$2&amp;_xlfn.XLOOKUP($A208,E96_raw,E96_code),"N/A")</f>
        <v>#NAME?</v>
      </c>
      <c r="O208" s="5" t="str" cm="1">
        <f t="array" aca="1" ref="O208" ca="1">IF( OR( AND($A208&gt;=INDIRECT("'Panasonic ERJ Code Table'!$K" &amp; O$1),$A208&lt;=INDIRECT("'Panasonic ERJ Code Table'!$L" &amp; O$1)), AND($A208&gt;=INDIRECT("'Panasonic ERJ Code Table'!$M" &amp; O$1),$A208&lt;=INDIRECT("'Panasonic ERJ Code Table'!$N" &amp; O$1)) ),O$2&amp;_xlfn.XLOOKUP($A208,E96_raw,E96_code),"N/A")</f>
        <v>N/A</v>
      </c>
      <c r="R208" s="5" t="e" cm="1">
        <f t="array" aca="1" ref="R208" ca="1">IF( OR( AND($A208&gt;=INDIRECT("'Panasonic ERJ Code Table'!$K" &amp; R$1),$A208&lt;=INDIRECT("'Panasonic ERJ Code Table'!$L" &amp; R$1)), AND($A208&gt;=INDIRECT("'Panasonic ERJ Code Table'!$M" &amp; R$1),$A208&lt;=INDIRECT("'Panasonic ERJ Code Table'!$N" &amp; R$1)) ),R$2&amp;_xlfn.XLOOKUP($A208,E96_raw,E96_code),"N/A")</f>
        <v>#NAME?</v>
      </c>
      <c r="U208" s="5" t="e" cm="1">
        <f t="array" aca="1" ref="U208" ca="1">IF( OR( AND($A208&gt;=INDIRECT("'Panasonic ERJ Code Table'!$J" &amp; U$1),$A208&lt;=INDIRECT("'Panasonic ERJ Code Table'!$K" &amp; U$1)), AND($A208&gt;=INDIRECT("'Panasonic ERJ Code Table'!$L" &amp; U$1),$A208&lt;=INDIRECT("'Panasonic ERJ Code Table'!$M" &amp; U$1)) ),U$2&amp;_xlfn.XLOOKUP($A208,E96_raw,E96_code),"N/A")</f>
        <v>#NAME?</v>
      </c>
    </row>
    <row r="209" spans="1:21" x14ac:dyDescent="0.3">
      <c r="A209" s="16">
        <v>140</v>
      </c>
      <c r="B209" s="16"/>
      <c r="C209" s="5" t="str" cm="1">
        <f t="array" aca="1" ref="C209" ca="1">IF( OR( AND($A209&gt;=INDIRECT("'Panasonic ERJ Code Table'!$K" &amp; C$1),$A209&lt;=INDIRECT("'Panasonic ERJ Code Table'!$L" &amp; C$1)), AND($A209&gt;=INDIRECT("'Panasonic ERJ Code Table'!$M" &amp; C$1),$A209&lt;=INDIRECT("'Panasonic ERJ Code Table'!$N" &amp; C$1)) ),C$2&amp;_xlfn.XLOOKUP($A209,E96_raw,E96_code),"N/A")</f>
        <v>N/A</v>
      </c>
      <c r="F209" s="5" t="e" cm="1">
        <f t="array" aca="1" ref="F209" ca="1">IF( OR( AND($A209&gt;=INDIRECT("'Panasonic ERJ Code Table'!$K" &amp; F$1),$A209&lt;=INDIRECT("'Panasonic ERJ Code Table'!$L" &amp; F$1)), AND($A209&gt;=INDIRECT("'Panasonic ERJ Code Table'!$M" &amp; F$1),$A209&lt;=INDIRECT("'Panasonic ERJ Code Table'!$N" &amp; F$1)) ),F$2&amp;_xlfn.XLOOKUP($A209,E96_raw,E96_code),"N/A")</f>
        <v>#NAME?</v>
      </c>
      <c r="G209" s="23" t="e" cm="1">
        <f t="array" aca="1" ref="G209" ca="1">"technology "&amp;RIGHT(F209,4)&amp;";"&amp;_xlfn.XLOOKUP(2,eii,eia)&amp;F209&amp;_xlfn.XLOOKUP(16,eii,eia)&amp;_xlfn.XLOOKUP(3,eii,eia)&amp;_xlfn.XLOOKUP($A209,E96_raw,e96_std&amp;" "&amp;e96_sym)&amp;_xlfn.XLOOKUP(16,eii,eia)&amp;_xlfn.XLOOKUP(4,eii,eia)&amp;_xlfn.XLOOKUP(LEFT(F209,7),r_1,r_4)&amp;" W @ 70°C"&amp;_xlfn.XLOOKUP(16,eii,eia)&amp;_xlfn.XLOOKUP(5,eii,eia)&amp;_xlfn.XLOOKUP(MID(F209,4,3),e_code,TEXT(e_size,"0000"))&amp;_xlfn.XLOOKUP(16,eii,eia)&amp;_xlfn.XLOOKUP(6,eii,eia)&amp;ROUND(MIN(SQRT($A209*_xlfn.XLOOKUP(LEFT(F209,7),r_1,r_4)),_xlfn.XLOOKUP(LEFT(F209,7),r_1,r_7)),1)&amp;" V"&amp;_xlfn.XLOOKUP(16,eii,eia)&amp;_xlfn.XLOOKUP(8,eii,eia)&amp;_xlfn.XLOOKUP(LEFT(F209,7),r_1,r_8)&amp;_xlfn.XLOOKUP(16,eii,eia)&amp;_xlfn.XLOOKUP(9,eii,eia)&amp;_xlfn.XLOOKUP($A209,E96_raw,E96_code&amp;" / "&amp;e96_3c)&amp;_xlfn.XLOOKUP(16,eii,eia)&amp;_xlfn.XLOOKUP(10,eii,eia)&amp;_xlfn.XLOOKUP(LEFT(F209,7),r_1,r_10)&amp;_xlfn.XLOOKUP(16,eii,eia)&amp;_xlfn.XLOOKUP(11,eii,eia)&amp;_xlfn.XLOOKUP(LEFT(F209,7),r_1,r_11)&amp;_xlfn.XLOOKUP(16,eii,eia)&amp;_xlfn.XLOOKUP(12,eii,eia)&amp;_xlfn.XLOOKUP(LEFT(F209,7),r_1,r_12)&amp;" ppm/°C"&amp;_xlfn.XLOOKUP(16,eii,eia)&amp;_xlfn.XLOOKUP(13,eii,eia)&amp;MID(F209,4,2)&amp;_xlfn.XLOOKUP(16,eii,eia)&amp;_xlfn.XLOOKUP(14,eii,eia)&amp;_xlfn.XLOOKUP(16,eii,eia)&amp;_xlfn.XLOOKUP(15,eii,eia)&amp;_xlfn.XLOOKUP(16,eii,eia)</f>
        <v>#NAME?</v>
      </c>
      <c r="I209" s="5" t="str" cm="1">
        <f t="array" aca="1" ref="I209" ca="1">IF( OR( AND($A209&gt;=INDIRECT("'Panasonic ERJ Code Table'!$K" &amp; I$1),$A209&lt;=INDIRECT("'Panasonic ERJ Code Table'!$L" &amp; I$1)), AND($A209&gt;=INDIRECT("'Panasonic ERJ Code Table'!$M" &amp; I$1),$A209&lt;=INDIRECT("'Panasonic ERJ Code Table'!$N" &amp; I$1)) ),I$2&amp;_xlfn.XLOOKUP($A209,E96_raw,E96_code),"N/A")</f>
        <v>N/A</v>
      </c>
      <c r="L209" s="5" t="e" cm="1">
        <f t="array" aca="1" ref="L209" ca="1">IF( OR( AND($A209&gt;=INDIRECT("'Panasonic ERJ Code Table'!$K" &amp; L$1),$A209&lt;=INDIRECT("'Panasonic ERJ Code Table'!$L" &amp; L$1)), AND($A209&gt;=INDIRECT("'Panasonic ERJ Code Table'!$M" &amp; L$1),$A209&lt;=INDIRECT("'Panasonic ERJ Code Table'!$N" &amp; L$1)) ),L$2&amp;_xlfn.XLOOKUP($A209,E96_raw,E96_code),"N/A")</f>
        <v>#NAME?</v>
      </c>
      <c r="O209" s="5" t="str" cm="1">
        <f t="array" aca="1" ref="O209" ca="1">IF( OR( AND($A209&gt;=INDIRECT("'Panasonic ERJ Code Table'!$K" &amp; O$1),$A209&lt;=INDIRECT("'Panasonic ERJ Code Table'!$L" &amp; O$1)), AND($A209&gt;=INDIRECT("'Panasonic ERJ Code Table'!$M" &amp; O$1),$A209&lt;=INDIRECT("'Panasonic ERJ Code Table'!$N" &amp; O$1)) ),O$2&amp;_xlfn.XLOOKUP($A209,E96_raw,E96_code),"N/A")</f>
        <v>N/A</v>
      </c>
      <c r="R209" s="5" t="e" cm="1">
        <f t="array" aca="1" ref="R209" ca="1">IF( OR( AND($A209&gt;=INDIRECT("'Panasonic ERJ Code Table'!$K" &amp; R$1),$A209&lt;=INDIRECT("'Panasonic ERJ Code Table'!$L" &amp; R$1)), AND($A209&gt;=INDIRECT("'Panasonic ERJ Code Table'!$M" &amp; R$1),$A209&lt;=INDIRECT("'Panasonic ERJ Code Table'!$N" &amp; R$1)) ),R$2&amp;_xlfn.XLOOKUP($A209,E96_raw,E96_code),"N/A")</f>
        <v>#NAME?</v>
      </c>
      <c r="U209" s="5" t="e" cm="1">
        <f t="array" aca="1" ref="U209" ca="1">IF( OR( AND($A209&gt;=INDIRECT("'Panasonic ERJ Code Table'!$J" &amp; U$1),$A209&lt;=INDIRECT("'Panasonic ERJ Code Table'!$K" &amp; U$1)), AND($A209&gt;=INDIRECT("'Panasonic ERJ Code Table'!$L" &amp; U$1),$A209&lt;=INDIRECT("'Panasonic ERJ Code Table'!$M" &amp; U$1)) ),U$2&amp;_xlfn.XLOOKUP($A209,E96_raw,E96_code),"N/A")</f>
        <v>#NAME?</v>
      </c>
    </row>
    <row r="210" spans="1:21" x14ac:dyDescent="0.3">
      <c r="A210" s="16">
        <v>143</v>
      </c>
      <c r="B210" s="16"/>
      <c r="C210" s="5" t="str" cm="1">
        <f t="array" aca="1" ref="C210" ca="1">IF( OR( AND($A210&gt;=INDIRECT("'Panasonic ERJ Code Table'!$K" &amp; C$1),$A210&lt;=INDIRECT("'Panasonic ERJ Code Table'!$L" &amp; C$1)), AND($A210&gt;=INDIRECT("'Panasonic ERJ Code Table'!$M" &amp; C$1),$A210&lt;=INDIRECT("'Panasonic ERJ Code Table'!$N" &amp; C$1)) ),C$2&amp;_xlfn.XLOOKUP($A210,E96_raw,E96_code),"N/A")</f>
        <v>N/A</v>
      </c>
      <c r="F210" s="5" t="e" cm="1">
        <f t="array" aca="1" ref="F210" ca="1">IF( OR( AND($A210&gt;=INDIRECT("'Panasonic ERJ Code Table'!$K" &amp; F$1),$A210&lt;=INDIRECT("'Panasonic ERJ Code Table'!$L" &amp; F$1)), AND($A210&gt;=INDIRECT("'Panasonic ERJ Code Table'!$M" &amp; F$1),$A210&lt;=INDIRECT("'Panasonic ERJ Code Table'!$N" &amp; F$1)) ),F$2&amp;_xlfn.XLOOKUP($A210,E96_raw,E96_code),"N/A")</f>
        <v>#NAME?</v>
      </c>
      <c r="G210" s="23" t="e" cm="1">
        <f t="array" aca="1" ref="G210" ca="1">"technology "&amp;RIGHT(F210,4)&amp;";"&amp;_xlfn.XLOOKUP(2,eii,eia)&amp;F210&amp;_xlfn.XLOOKUP(16,eii,eia)&amp;_xlfn.XLOOKUP(3,eii,eia)&amp;_xlfn.XLOOKUP($A210,E96_raw,e96_std&amp;" "&amp;e96_sym)&amp;_xlfn.XLOOKUP(16,eii,eia)&amp;_xlfn.XLOOKUP(4,eii,eia)&amp;_xlfn.XLOOKUP(LEFT(F210,7),r_1,r_4)&amp;" W @ 70°C"&amp;_xlfn.XLOOKUP(16,eii,eia)&amp;_xlfn.XLOOKUP(5,eii,eia)&amp;_xlfn.XLOOKUP(MID(F210,4,3),e_code,TEXT(e_size,"0000"))&amp;_xlfn.XLOOKUP(16,eii,eia)&amp;_xlfn.XLOOKUP(6,eii,eia)&amp;ROUND(MIN(SQRT($A210*_xlfn.XLOOKUP(LEFT(F210,7),r_1,r_4)),_xlfn.XLOOKUP(LEFT(F210,7),r_1,r_7)),1)&amp;" V"&amp;_xlfn.XLOOKUP(16,eii,eia)&amp;_xlfn.XLOOKUP(8,eii,eia)&amp;_xlfn.XLOOKUP(LEFT(F210,7),r_1,r_8)&amp;_xlfn.XLOOKUP(16,eii,eia)&amp;_xlfn.XLOOKUP(9,eii,eia)&amp;_xlfn.XLOOKUP($A210,E96_raw,E96_code&amp;" / "&amp;e96_3c)&amp;_xlfn.XLOOKUP(16,eii,eia)&amp;_xlfn.XLOOKUP(10,eii,eia)&amp;_xlfn.XLOOKUP(LEFT(F210,7),r_1,r_10)&amp;_xlfn.XLOOKUP(16,eii,eia)&amp;_xlfn.XLOOKUP(11,eii,eia)&amp;_xlfn.XLOOKUP(LEFT(F210,7),r_1,r_11)&amp;_xlfn.XLOOKUP(16,eii,eia)&amp;_xlfn.XLOOKUP(12,eii,eia)&amp;_xlfn.XLOOKUP(LEFT(F210,7),r_1,r_12)&amp;" ppm/°C"&amp;_xlfn.XLOOKUP(16,eii,eia)&amp;_xlfn.XLOOKUP(13,eii,eia)&amp;MID(F210,4,2)&amp;_xlfn.XLOOKUP(16,eii,eia)&amp;_xlfn.XLOOKUP(14,eii,eia)&amp;_xlfn.XLOOKUP(16,eii,eia)&amp;_xlfn.XLOOKUP(15,eii,eia)&amp;_xlfn.XLOOKUP(16,eii,eia)</f>
        <v>#NAME?</v>
      </c>
      <c r="I210" s="5" t="str" cm="1">
        <f t="array" aca="1" ref="I210" ca="1">IF( OR( AND($A210&gt;=INDIRECT("'Panasonic ERJ Code Table'!$K" &amp; I$1),$A210&lt;=INDIRECT("'Panasonic ERJ Code Table'!$L" &amp; I$1)), AND($A210&gt;=INDIRECT("'Panasonic ERJ Code Table'!$M" &amp; I$1),$A210&lt;=INDIRECT("'Panasonic ERJ Code Table'!$N" &amp; I$1)) ),I$2&amp;_xlfn.XLOOKUP($A210,E96_raw,E96_code),"N/A")</f>
        <v>N/A</v>
      </c>
      <c r="L210" s="5" t="e" cm="1">
        <f t="array" aca="1" ref="L210" ca="1">IF( OR( AND($A210&gt;=INDIRECT("'Panasonic ERJ Code Table'!$K" &amp; L$1),$A210&lt;=INDIRECT("'Panasonic ERJ Code Table'!$L" &amp; L$1)), AND($A210&gt;=INDIRECT("'Panasonic ERJ Code Table'!$M" &amp; L$1),$A210&lt;=INDIRECT("'Panasonic ERJ Code Table'!$N" &amp; L$1)) ),L$2&amp;_xlfn.XLOOKUP($A210,E96_raw,E96_code),"N/A")</f>
        <v>#NAME?</v>
      </c>
      <c r="O210" s="5" t="str" cm="1">
        <f t="array" aca="1" ref="O210" ca="1">IF( OR( AND($A210&gt;=INDIRECT("'Panasonic ERJ Code Table'!$K" &amp; O$1),$A210&lt;=INDIRECT("'Panasonic ERJ Code Table'!$L" &amp; O$1)), AND($A210&gt;=INDIRECT("'Panasonic ERJ Code Table'!$M" &amp; O$1),$A210&lt;=INDIRECT("'Panasonic ERJ Code Table'!$N" &amp; O$1)) ),O$2&amp;_xlfn.XLOOKUP($A210,E96_raw,E96_code),"N/A")</f>
        <v>N/A</v>
      </c>
      <c r="R210" s="5" t="e" cm="1">
        <f t="array" aca="1" ref="R210" ca="1">IF( OR( AND($A210&gt;=INDIRECT("'Panasonic ERJ Code Table'!$K" &amp; R$1),$A210&lt;=INDIRECT("'Panasonic ERJ Code Table'!$L" &amp; R$1)), AND($A210&gt;=INDIRECT("'Panasonic ERJ Code Table'!$M" &amp; R$1),$A210&lt;=INDIRECT("'Panasonic ERJ Code Table'!$N" &amp; R$1)) ),R$2&amp;_xlfn.XLOOKUP($A210,E96_raw,E96_code),"N/A")</f>
        <v>#NAME?</v>
      </c>
      <c r="U210" s="5" t="e" cm="1">
        <f t="array" aca="1" ref="U210" ca="1">IF( OR( AND($A210&gt;=INDIRECT("'Panasonic ERJ Code Table'!$J" &amp; U$1),$A210&lt;=INDIRECT("'Panasonic ERJ Code Table'!$K" &amp; U$1)), AND($A210&gt;=INDIRECT("'Panasonic ERJ Code Table'!$L" &amp; U$1),$A210&lt;=INDIRECT("'Panasonic ERJ Code Table'!$M" &amp; U$1)) ),U$2&amp;_xlfn.XLOOKUP($A210,E96_raw,E96_code),"N/A")</f>
        <v>#NAME?</v>
      </c>
    </row>
    <row r="211" spans="1:21" x14ac:dyDescent="0.3">
      <c r="A211" s="16">
        <v>147</v>
      </c>
      <c r="B211" s="16"/>
      <c r="C211" s="5" t="str" cm="1">
        <f t="array" aca="1" ref="C211" ca="1">IF( OR( AND($A211&gt;=INDIRECT("'Panasonic ERJ Code Table'!$K" &amp; C$1),$A211&lt;=INDIRECT("'Panasonic ERJ Code Table'!$L" &amp; C$1)), AND($A211&gt;=INDIRECT("'Panasonic ERJ Code Table'!$M" &amp; C$1),$A211&lt;=INDIRECT("'Panasonic ERJ Code Table'!$N" &amp; C$1)) ),C$2&amp;_xlfn.XLOOKUP($A211,E96_raw,E96_code),"N/A")</f>
        <v>N/A</v>
      </c>
      <c r="F211" s="5" t="e" cm="1">
        <f t="array" aca="1" ref="F211" ca="1">IF( OR( AND($A211&gt;=INDIRECT("'Panasonic ERJ Code Table'!$K" &amp; F$1),$A211&lt;=INDIRECT("'Panasonic ERJ Code Table'!$L" &amp; F$1)), AND($A211&gt;=INDIRECT("'Panasonic ERJ Code Table'!$M" &amp; F$1),$A211&lt;=INDIRECT("'Panasonic ERJ Code Table'!$N" &amp; F$1)) ),F$2&amp;_xlfn.XLOOKUP($A211,E96_raw,E96_code),"N/A")</f>
        <v>#NAME?</v>
      </c>
      <c r="G211" s="23" t="e" cm="1">
        <f t="array" aca="1" ref="G211" ca="1">"technology "&amp;RIGHT(F211,4)&amp;";"&amp;_xlfn.XLOOKUP(2,eii,eia)&amp;F211&amp;_xlfn.XLOOKUP(16,eii,eia)&amp;_xlfn.XLOOKUP(3,eii,eia)&amp;_xlfn.XLOOKUP($A211,E96_raw,e96_std&amp;" "&amp;e96_sym)&amp;_xlfn.XLOOKUP(16,eii,eia)&amp;_xlfn.XLOOKUP(4,eii,eia)&amp;_xlfn.XLOOKUP(LEFT(F211,7),r_1,r_4)&amp;" W @ 70°C"&amp;_xlfn.XLOOKUP(16,eii,eia)&amp;_xlfn.XLOOKUP(5,eii,eia)&amp;_xlfn.XLOOKUP(MID(F211,4,3),e_code,TEXT(e_size,"0000"))&amp;_xlfn.XLOOKUP(16,eii,eia)&amp;_xlfn.XLOOKUP(6,eii,eia)&amp;ROUND(MIN(SQRT($A211*_xlfn.XLOOKUP(LEFT(F211,7),r_1,r_4)),_xlfn.XLOOKUP(LEFT(F211,7),r_1,r_7)),1)&amp;" V"&amp;_xlfn.XLOOKUP(16,eii,eia)&amp;_xlfn.XLOOKUP(8,eii,eia)&amp;_xlfn.XLOOKUP(LEFT(F211,7),r_1,r_8)&amp;_xlfn.XLOOKUP(16,eii,eia)&amp;_xlfn.XLOOKUP(9,eii,eia)&amp;_xlfn.XLOOKUP($A211,E96_raw,E96_code&amp;" / "&amp;e96_3c)&amp;_xlfn.XLOOKUP(16,eii,eia)&amp;_xlfn.XLOOKUP(10,eii,eia)&amp;_xlfn.XLOOKUP(LEFT(F211,7),r_1,r_10)&amp;_xlfn.XLOOKUP(16,eii,eia)&amp;_xlfn.XLOOKUP(11,eii,eia)&amp;_xlfn.XLOOKUP(LEFT(F211,7),r_1,r_11)&amp;_xlfn.XLOOKUP(16,eii,eia)&amp;_xlfn.XLOOKUP(12,eii,eia)&amp;_xlfn.XLOOKUP(LEFT(F211,7),r_1,r_12)&amp;" ppm/°C"&amp;_xlfn.XLOOKUP(16,eii,eia)&amp;_xlfn.XLOOKUP(13,eii,eia)&amp;MID(F211,4,2)&amp;_xlfn.XLOOKUP(16,eii,eia)&amp;_xlfn.XLOOKUP(14,eii,eia)&amp;_xlfn.XLOOKUP(16,eii,eia)&amp;_xlfn.XLOOKUP(15,eii,eia)&amp;_xlfn.XLOOKUP(16,eii,eia)</f>
        <v>#NAME?</v>
      </c>
      <c r="I211" s="5" t="str" cm="1">
        <f t="array" aca="1" ref="I211" ca="1">IF( OR( AND($A211&gt;=INDIRECT("'Panasonic ERJ Code Table'!$K" &amp; I$1),$A211&lt;=INDIRECT("'Panasonic ERJ Code Table'!$L" &amp; I$1)), AND($A211&gt;=INDIRECT("'Panasonic ERJ Code Table'!$M" &amp; I$1),$A211&lt;=INDIRECT("'Panasonic ERJ Code Table'!$N" &amp; I$1)) ),I$2&amp;_xlfn.XLOOKUP($A211,E96_raw,E96_code),"N/A")</f>
        <v>N/A</v>
      </c>
      <c r="L211" s="5" t="e" cm="1">
        <f t="array" aca="1" ref="L211" ca="1">IF( OR( AND($A211&gt;=INDIRECT("'Panasonic ERJ Code Table'!$K" &amp; L$1),$A211&lt;=INDIRECT("'Panasonic ERJ Code Table'!$L" &amp; L$1)), AND($A211&gt;=INDIRECT("'Panasonic ERJ Code Table'!$M" &amp; L$1),$A211&lt;=INDIRECT("'Panasonic ERJ Code Table'!$N" &amp; L$1)) ),L$2&amp;_xlfn.XLOOKUP($A211,E96_raw,E96_code),"N/A")</f>
        <v>#NAME?</v>
      </c>
      <c r="O211" s="5" t="str" cm="1">
        <f t="array" aca="1" ref="O211" ca="1">IF( OR( AND($A211&gt;=INDIRECT("'Panasonic ERJ Code Table'!$K" &amp; O$1),$A211&lt;=INDIRECT("'Panasonic ERJ Code Table'!$L" &amp; O$1)), AND($A211&gt;=INDIRECT("'Panasonic ERJ Code Table'!$M" &amp; O$1),$A211&lt;=INDIRECT("'Panasonic ERJ Code Table'!$N" &amp; O$1)) ),O$2&amp;_xlfn.XLOOKUP($A211,E96_raw,E96_code),"N/A")</f>
        <v>N/A</v>
      </c>
      <c r="R211" s="5" t="e" cm="1">
        <f t="array" aca="1" ref="R211" ca="1">IF( OR( AND($A211&gt;=INDIRECT("'Panasonic ERJ Code Table'!$K" &amp; R$1),$A211&lt;=INDIRECT("'Panasonic ERJ Code Table'!$L" &amp; R$1)), AND($A211&gt;=INDIRECT("'Panasonic ERJ Code Table'!$M" &amp; R$1),$A211&lt;=INDIRECT("'Panasonic ERJ Code Table'!$N" &amp; R$1)) ),R$2&amp;_xlfn.XLOOKUP($A211,E96_raw,E96_code),"N/A")</f>
        <v>#NAME?</v>
      </c>
      <c r="U211" s="5" t="e" cm="1">
        <f t="array" aca="1" ref="U211" ca="1">IF( OR( AND($A211&gt;=INDIRECT("'Panasonic ERJ Code Table'!$J" &amp; U$1),$A211&lt;=INDIRECT("'Panasonic ERJ Code Table'!$K" &amp; U$1)), AND($A211&gt;=INDIRECT("'Panasonic ERJ Code Table'!$L" &amp; U$1),$A211&lt;=INDIRECT("'Panasonic ERJ Code Table'!$M" &amp; U$1)) ),U$2&amp;_xlfn.XLOOKUP($A211,E96_raw,E96_code),"N/A")</f>
        <v>#NAME?</v>
      </c>
    </row>
    <row r="212" spans="1:21" x14ac:dyDescent="0.3">
      <c r="A212" s="16">
        <v>150</v>
      </c>
      <c r="B212" s="16"/>
      <c r="C212" s="5" t="str" cm="1">
        <f t="array" aca="1" ref="C212" ca="1">IF( OR( AND($A212&gt;=INDIRECT("'Panasonic ERJ Code Table'!$K" &amp; C$1),$A212&lt;=INDIRECT("'Panasonic ERJ Code Table'!$L" &amp; C$1)), AND($A212&gt;=INDIRECT("'Panasonic ERJ Code Table'!$M" &amp; C$1),$A212&lt;=INDIRECT("'Panasonic ERJ Code Table'!$N" &amp; C$1)) ),C$2&amp;_xlfn.XLOOKUP($A212,E96_raw,E96_code),"N/A")</f>
        <v>N/A</v>
      </c>
      <c r="F212" s="5" t="e" cm="1">
        <f t="array" aca="1" ref="F212" ca="1">IF( OR( AND($A212&gt;=INDIRECT("'Panasonic ERJ Code Table'!$K" &amp; F$1),$A212&lt;=INDIRECT("'Panasonic ERJ Code Table'!$L" &amp; F$1)), AND($A212&gt;=INDIRECT("'Panasonic ERJ Code Table'!$M" &amp; F$1),$A212&lt;=INDIRECT("'Panasonic ERJ Code Table'!$N" &amp; F$1)) ),F$2&amp;_xlfn.XLOOKUP($A212,E96_raw,E96_code),"N/A")</f>
        <v>#NAME?</v>
      </c>
      <c r="G212" s="23" t="e" cm="1">
        <f t="array" aca="1" ref="G212" ca="1">"technology "&amp;RIGHT(F212,4)&amp;";"&amp;_xlfn.XLOOKUP(2,eii,eia)&amp;F212&amp;_xlfn.XLOOKUP(16,eii,eia)&amp;_xlfn.XLOOKUP(3,eii,eia)&amp;_xlfn.XLOOKUP($A212,E96_raw,e96_std&amp;" "&amp;e96_sym)&amp;_xlfn.XLOOKUP(16,eii,eia)&amp;_xlfn.XLOOKUP(4,eii,eia)&amp;_xlfn.XLOOKUP(LEFT(F212,7),r_1,r_4)&amp;" W @ 70°C"&amp;_xlfn.XLOOKUP(16,eii,eia)&amp;_xlfn.XLOOKUP(5,eii,eia)&amp;_xlfn.XLOOKUP(MID(F212,4,3),e_code,TEXT(e_size,"0000"))&amp;_xlfn.XLOOKUP(16,eii,eia)&amp;_xlfn.XLOOKUP(6,eii,eia)&amp;ROUND(MIN(SQRT($A212*_xlfn.XLOOKUP(LEFT(F212,7),r_1,r_4)),_xlfn.XLOOKUP(LEFT(F212,7),r_1,r_7)),1)&amp;" V"&amp;_xlfn.XLOOKUP(16,eii,eia)&amp;_xlfn.XLOOKUP(8,eii,eia)&amp;_xlfn.XLOOKUP(LEFT(F212,7),r_1,r_8)&amp;_xlfn.XLOOKUP(16,eii,eia)&amp;_xlfn.XLOOKUP(9,eii,eia)&amp;_xlfn.XLOOKUP($A212,E96_raw,E96_code&amp;" / "&amp;e96_3c)&amp;_xlfn.XLOOKUP(16,eii,eia)&amp;_xlfn.XLOOKUP(10,eii,eia)&amp;_xlfn.XLOOKUP(LEFT(F212,7),r_1,r_10)&amp;_xlfn.XLOOKUP(16,eii,eia)&amp;_xlfn.XLOOKUP(11,eii,eia)&amp;_xlfn.XLOOKUP(LEFT(F212,7),r_1,r_11)&amp;_xlfn.XLOOKUP(16,eii,eia)&amp;_xlfn.XLOOKUP(12,eii,eia)&amp;_xlfn.XLOOKUP(LEFT(F212,7),r_1,r_12)&amp;" ppm/°C"&amp;_xlfn.XLOOKUP(16,eii,eia)&amp;_xlfn.XLOOKUP(13,eii,eia)&amp;MID(F212,4,2)&amp;_xlfn.XLOOKUP(16,eii,eia)&amp;_xlfn.XLOOKUP(14,eii,eia)&amp;_xlfn.XLOOKUP(16,eii,eia)&amp;_xlfn.XLOOKUP(15,eii,eia)&amp;_xlfn.XLOOKUP(16,eii,eia)</f>
        <v>#NAME?</v>
      </c>
      <c r="I212" s="5" t="str" cm="1">
        <f t="array" aca="1" ref="I212" ca="1">IF( OR( AND($A212&gt;=INDIRECT("'Panasonic ERJ Code Table'!$K" &amp; I$1),$A212&lt;=INDIRECT("'Panasonic ERJ Code Table'!$L" &amp; I$1)), AND($A212&gt;=INDIRECT("'Panasonic ERJ Code Table'!$M" &amp; I$1),$A212&lt;=INDIRECT("'Panasonic ERJ Code Table'!$N" &amp; I$1)) ),I$2&amp;_xlfn.XLOOKUP($A212,E96_raw,E96_code),"N/A")</f>
        <v>N/A</v>
      </c>
      <c r="L212" s="5" t="e" cm="1">
        <f t="array" aca="1" ref="L212" ca="1">IF( OR( AND($A212&gt;=INDIRECT("'Panasonic ERJ Code Table'!$K" &amp; L$1),$A212&lt;=INDIRECT("'Panasonic ERJ Code Table'!$L" &amp; L$1)), AND($A212&gt;=INDIRECT("'Panasonic ERJ Code Table'!$M" &amp; L$1),$A212&lt;=INDIRECT("'Panasonic ERJ Code Table'!$N" &amp; L$1)) ),L$2&amp;_xlfn.XLOOKUP($A212,E96_raw,E96_code),"N/A")</f>
        <v>#NAME?</v>
      </c>
      <c r="O212" s="5" t="str" cm="1">
        <f t="array" aca="1" ref="O212" ca="1">IF( OR( AND($A212&gt;=INDIRECT("'Panasonic ERJ Code Table'!$K" &amp; O$1),$A212&lt;=INDIRECT("'Panasonic ERJ Code Table'!$L" &amp; O$1)), AND($A212&gt;=INDIRECT("'Panasonic ERJ Code Table'!$M" &amp; O$1),$A212&lt;=INDIRECT("'Panasonic ERJ Code Table'!$N" &amp; O$1)) ),O$2&amp;_xlfn.XLOOKUP($A212,E96_raw,E96_code),"N/A")</f>
        <v>N/A</v>
      </c>
      <c r="R212" s="5" t="e" cm="1">
        <f t="array" aca="1" ref="R212" ca="1">IF( OR( AND($A212&gt;=INDIRECT("'Panasonic ERJ Code Table'!$K" &amp; R$1),$A212&lt;=INDIRECT("'Panasonic ERJ Code Table'!$L" &amp; R$1)), AND($A212&gt;=INDIRECT("'Panasonic ERJ Code Table'!$M" &amp; R$1),$A212&lt;=INDIRECT("'Panasonic ERJ Code Table'!$N" &amp; R$1)) ),R$2&amp;_xlfn.XLOOKUP($A212,E96_raw,E96_code),"N/A")</f>
        <v>#NAME?</v>
      </c>
      <c r="U212" s="5" t="e" cm="1">
        <f t="array" aca="1" ref="U212" ca="1">IF( OR( AND($A212&gt;=INDIRECT("'Panasonic ERJ Code Table'!$J" &amp; U$1),$A212&lt;=INDIRECT("'Panasonic ERJ Code Table'!$K" &amp; U$1)), AND($A212&gt;=INDIRECT("'Panasonic ERJ Code Table'!$L" &amp; U$1),$A212&lt;=INDIRECT("'Panasonic ERJ Code Table'!$M" &amp; U$1)) ),U$2&amp;_xlfn.XLOOKUP($A212,E96_raw,E96_code),"N/A")</f>
        <v>#NAME?</v>
      </c>
    </row>
    <row r="213" spans="1:21" x14ac:dyDescent="0.3">
      <c r="A213" s="16">
        <v>154</v>
      </c>
      <c r="B213" s="16"/>
      <c r="C213" s="5" t="str" cm="1">
        <f t="array" aca="1" ref="C213" ca="1">IF( OR( AND($A213&gt;=INDIRECT("'Panasonic ERJ Code Table'!$K" &amp; C$1),$A213&lt;=INDIRECT("'Panasonic ERJ Code Table'!$L" &amp; C$1)), AND($A213&gt;=INDIRECT("'Panasonic ERJ Code Table'!$M" &amp; C$1),$A213&lt;=INDIRECT("'Panasonic ERJ Code Table'!$N" &amp; C$1)) ),C$2&amp;_xlfn.XLOOKUP($A213,E96_raw,E96_code),"N/A")</f>
        <v>N/A</v>
      </c>
      <c r="F213" s="5" t="e" cm="1">
        <f t="array" aca="1" ref="F213" ca="1">IF( OR( AND($A213&gt;=INDIRECT("'Panasonic ERJ Code Table'!$K" &amp; F$1),$A213&lt;=INDIRECT("'Panasonic ERJ Code Table'!$L" &amp; F$1)), AND($A213&gt;=INDIRECT("'Panasonic ERJ Code Table'!$M" &amp; F$1),$A213&lt;=INDIRECT("'Panasonic ERJ Code Table'!$N" &amp; F$1)) ),F$2&amp;_xlfn.XLOOKUP($A213,E96_raw,E96_code),"N/A")</f>
        <v>#NAME?</v>
      </c>
      <c r="G213" s="23" t="e" cm="1">
        <f t="array" aca="1" ref="G213" ca="1">"technology "&amp;RIGHT(F213,4)&amp;";"&amp;_xlfn.XLOOKUP(2,eii,eia)&amp;F213&amp;_xlfn.XLOOKUP(16,eii,eia)&amp;_xlfn.XLOOKUP(3,eii,eia)&amp;_xlfn.XLOOKUP($A213,E96_raw,e96_std&amp;" "&amp;e96_sym)&amp;_xlfn.XLOOKUP(16,eii,eia)&amp;_xlfn.XLOOKUP(4,eii,eia)&amp;_xlfn.XLOOKUP(LEFT(F213,7),r_1,r_4)&amp;" W @ 70°C"&amp;_xlfn.XLOOKUP(16,eii,eia)&amp;_xlfn.XLOOKUP(5,eii,eia)&amp;_xlfn.XLOOKUP(MID(F213,4,3),e_code,TEXT(e_size,"0000"))&amp;_xlfn.XLOOKUP(16,eii,eia)&amp;_xlfn.XLOOKUP(6,eii,eia)&amp;ROUND(MIN(SQRT($A213*_xlfn.XLOOKUP(LEFT(F213,7),r_1,r_4)),_xlfn.XLOOKUP(LEFT(F213,7),r_1,r_7)),1)&amp;" V"&amp;_xlfn.XLOOKUP(16,eii,eia)&amp;_xlfn.XLOOKUP(8,eii,eia)&amp;_xlfn.XLOOKUP(LEFT(F213,7),r_1,r_8)&amp;_xlfn.XLOOKUP(16,eii,eia)&amp;_xlfn.XLOOKUP(9,eii,eia)&amp;_xlfn.XLOOKUP($A213,E96_raw,E96_code&amp;" / "&amp;e96_3c)&amp;_xlfn.XLOOKUP(16,eii,eia)&amp;_xlfn.XLOOKUP(10,eii,eia)&amp;_xlfn.XLOOKUP(LEFT(F213,7),r_1,r_10)&amp;_xlfn.XLOOKUP(16,eii,eia)&amp;_xlfn.XLOOKUP(11,eii,eia)&amp;_xlfn.XLOOKUP(LEFT(F213,7),r_1,r_11)&amp;_xlfn.XLOOKUP(16,eii,eia)&amp;_xlfn.XLOOKUP(12,eii,eia)&amp;_xlfn.XLOOKUP(LEFT(F213,7),r_1,r_12)&amp;" ppm/°C"&amp;_xlfn.XLOOKUP(16,eii,eia)&amp;_xlfn.XLOOKUP(13,eii,eia)&amp;MID(F213,4,2)&amp;_xlfn.XLOOKUP(16,eii,eia)&amp;_xlfn.XLOOKUP(14,eii,eia)&amp;_xlfn.XLOOKUP(16,eii,eia)&amp;_xlfn.XLOOKUP(15,eii,eia)&amp;_xlfn.XLOOKUP(16,eii,eia)</f>
        <v>#NAME?</v>
      </c>
      <c r="I213" s="5" t="str" cm="1">
        <f t="array" aca="1" ref="I213" ca="1">IF( OR( AND($A213&gt;=INDIRECT("'Panasonic ERJ Code Table'!$K" &amp; I$1),$A213&lt;=INDIRECT("'Panasonic ERJ Code Table'!$L" &amp; I$1)), AND($A213&gt;=INDIRECT("'Panasonic ERJ Code Table'!$M" &amp; I$1),$A213&lt;=INDIRECT("'Panasonic ERJ Code Table'!$N" &amp; I$1)) ),I$2&amp;_xlfn.XLOOKUP($A213,E96_raw,E96_code),"N/A")</f>
        <v>N/A</v>
      </c>
      <c r="L213" s="5" t="e" cm="1">
        <f t="array" aca="1" ref="L213" ca="1">IF( OR( AND($A213&gt;=INDIRECT("'Panasonic ERJ Code Table'!$K" &amp; L$1),$A213&lt;=INDIRECT("'Panasonic ERJ Code Table'!$L" &amp; L$1)), AND($A213&gt;=INDIRECT("'Panasonic ERJ Code Table'!$M" &amp; L$1),$A213&lt;=INDIRECT("'Panasonic ERJ Code Table'!$N" &amp; L$1)) ),L$2&amp;_xlfn.XLOOKUP($A213,E96_raw,E96_code),"N/A")</f>
        <v>#NAME?</v>
      </c>
      <c r="O213" s="5" t="str" cm="1">
        <f t="array" aca="1" ref="O213" ca="1">IF( OR( AND($A213&gt;=INDIRECT("'Panasonic ERJ Code Table'!$K" &amp; O$1),$A213&lt;=INDIRECT("'Panasonic ERJ Code Table'!$L" &amp; O$1)), AND($A213&gt;=INDIRECT("'Panasonic ERJ Code Table'!$M" &amp; O$1),$A213&lt;=INDIRECT("'Panasonic ERJ Code Table'!$N" &amp; O$1)) ),O$2&amp;_xlfn.XLOOKUP($A213,E96_raw,E96_code),"N/A")</f>
        <v>N/A</v>
      </c>
      <c r="R213" s="5" t="e" cm="1">
        <f t="array" aca="1" ref="R213" ca="1">IF( OR( AND($A213&gt;=INDIRECT("'Panasonic ERJ Code Table'!$K" &amp; R$1),$A213&lt;=INDIRECT("'Panasonic ERJ Code Table'!$L" &amp; R$1)), AND($A213&gt;=INDIRECT("'Panasonic ERJ Code Table'!$M" &amp; R$1),$A213&lt;=INDIRECT("'Panasonic ERJ Code Table'!$N" &amp; R$1)) ),R$2&amp;_xlfn.XLOOKUP($A213,E96_raw,E96_code),"N/A")</f>
        <v>#NAME?</v>
      </c>
      <c r="U213" s="5" t="e" cm="1">
        <f t="array" aca="1" ref="U213" ca="1">IF( OR( AND($A213&gt;=INDIRECT("'Panasonic ERJ Code Table'!$J" &amp; U$1),$A213&lt;=INDIRECT("'Panasonic ERJ Code Table'!$K" &amp; U$1)), AND($A213&gt;=INDIRECT("'Panasonic ERJ Code Table'!$L" &amp; U$1),$A213&lt;=INDIRECT("'Panasonic ERJ Code Table'!$M" &amp; U$1)) ),U$2&amp;_xlfn.XLOOKUP($A213,E96_raw,E96_code),"N/A")</f>
        <v>#NAME?</v>
      </c>
    </row>
    <row r="214" spans="1:21" x14ac:dyDescent="0.3">
      <c r="A214" s="16">
        <v>158</v>
      </c>
      <c r="B214" s="16"/>
      <c r="C214" s="5" t="str" cm="1">
        <f t="array" aca="1" ref="C214" ca="1">IF( OR( AND($A214&gt;=INDIRECT("'Panasonic ERJ Code Table'!$K" &amp; C$1),$A214&lt;=INDIRECT("'Panasonic ERJ Code Table'!$L" &amp; C$1)), AND($A214&gt;=INDIRECT("'Panasonic ERJ Code Table'!$M" &amp; C$1),$A214&lt;=INDIRECT("'Panasonic ERJ Code Table'!$N" &amp; C$1)) ),C$2&amp;_xlfn.XLOOKUP($A214,E96_raw,E96_code),"N/A")</f>
        <v>N/A</v>
      </c>
      <c r="F214" s="5" t="e" cm="1">
        <f t="array" aca="1" ref="F214" ca="1">IF( OR( AND($A214&gt;=INDIRECT("'Panasonic ERJ Code Table'!$K" &amp; F$1),$A214&lt;=INDIRECT("'Panasonic ERJ Code Table'!$L" &amp; F$1)), AND($A214&gt;=INDIRECT("'Panasonic ERJ Code Table'!$M" &amp; F$1),$A214&lt;=INDIRECT("'Panasonic ERJ Code Table'!$N" &amp; F$1)) ),F$2&amp;_xlfn.XLOOKUP($A214,E96_raw,E96_code),"N/A")</f>
        <v>#NAME?</v>
      </c>
      <c r="G214" s="23" t="e" cm="1">
        <f t="array" aca="1" ref="G214" ca="1">"technology "&amp;RIGHT(F214,4)&amp;";"&amp;_xlfn.XLOOKUP(2,eii,eia)&amp;F214&amp;_xlfn.XLOOKUP(16,eii,eia)&amp;_xlfn.XLOOKUP(3,eii,eia)&amp;_xlfn.XLOOKUP($A214,E96_raw,e96_std&amp;" "&amp;e96_sym)&amp;_xlfn.XLOOKUP(16,eii,eia)&amp;_xlfn.XLOOKUP(4,eii,eia)&amp;_xlfn.XLOOKUP(LEFT(F214,7),r_1,r_4)&amp;" W @ 70°C"&amp;_xlfn.XLOOKUP(16,eii,eia)&amp;_xlfn.XLOOKUP(5,eii,eia)&amp;_xlfn.XLOOKUP(MID(F214,4,3),e_code,TEXT(e_size,"0000"))&amp;_xlfn.XLOOKUP(16,eii,eia)&amp;_xlfn.XLOOKUP(6,eii,eia)&amp;ROUND(MIN(SQRT($A214*_xlfn.XLOOKUP(LEFT(F214,7),r_1,r_4)),_xlfn.XLOOKUP(LEFT(F214,7),r_1,r_7)),1)&amp;" V"&amp;_xlfn.XLOOKUP(16,eii,eia)&amp;_xlfn.XLOOKUP(8,eii,eia)&amp;_xlfn.XLOOKUP(LEFT(F214,7),r_1,r_8)&amp;_xlfn.XLOOKUP(16,eii,eia)&amp;_xlfn.XLOOKUP(9,eii,eia)&amp;_xlfn.XLOOKUP($A214,E96_raw,E96_code&amp;" / "&amp;e96_3c)&amp;_xlfn.XLOOKUP(16,eii,eia)&amp;_xlfn.XLOOKUP(10,eii,eia)&amp;_xlfn.XLOOKUP(LEFT(F214,7),r_1,r_10)&amp;_xlfn.XLOOKUP(16,eii,eia)&amp;_xlfn.XLOOKUP(11,eii,eia)&amp;_xlfn.XLOOKUP(LEFT(F214,7),r_1,r_11)&amp;_xlfn.XLOOKUP(16,eii,eia)&amp;_xlfn.XLOOKUP(12,eii,eia)&amp;_xlfn.XLOOKUP(LEFT(F214,7),r_1,r_12)&amp;" ppm/°C"&amp;_xlfn.XLOOKUP(16,eii,eia)&amp;_xlfn.XLOOKUP(13,eii,eia)&amp;MID(F214,4,2)&amp;_xlfn.XLOOKUP(16,eii,eia)&amp;_xlfn.XLOOKUP(14,eii,eia)&amp;_xlfn.XLOOKUP(16,eii,eia)&amp;_xlfn.XLOOKUP(15,eii,eia)&amp;_xlfn.XLOOKUP(16,eii,eia)</f>
        <v>#NAME?</v>
      </c>
      <c r="I214" s="5" t="str" cm="1">
        <f t="array" aca="1" ref="I214" ca="1">IF( OR( AND($A214&gt;=INDIRECT("'Panasonic ERJ Code Table'!$K" &amp; I$1),$A214&lt;=INDIRECT("'Panasonic ERJ Code Table'!$L" &amp; I$1)), AND($A214&gt;=INDIRECT("'Panasonic ERJ Code Table'!$M" &amp; I$1),$A214&lt;=INDIRECT("'Panasonic ERJ Code Table'!$N" &amp; I$1)) ),I$2&amp;_xlfn.XLOOKUP($A214,E96_raw,E96_code),"N/A")</f>
        <v>N/A</v>
      </c>
      <c r="L214" s="5" t="e" cm="1">
        <f t="array" aca="1" ref="L214" ca="1">IF( OR( AND($A214&gt;=INDIRECT("'Panasonic ERJ Code Table'!$K" &amp; L$1),$A214&lt;=INDIRECT("'Panasonic ERJ Code Table'!$L" &amp; L$1)), AND($A214&gt;=INDIRECT("'Panasonic ERJ Code Table'!$M" &amp; L$1),$A214&lt;=INDIRECT("'Panasonic ERJ Code Table'!$N" &amp; L$1)) ),L$2&amp;_xlfn.XLOOKUP($A214,E96_raw,E96_code),"N/A")</f>
        <v>#NAME?</v>
      </c>
      <c r="O214" s="5" t="str" cm="1">
        <f t="array" aca="1" ref="O214" ca="1">IF( OR( AND($A214&gt;=INDIRECT("'Panasonic ERJ Code Table'!$K" &amp; O$1),$A214&lt;=INDIRECT("'Panasonic ERJ Code Table'!$L" &amp; O$1)), AND($A214&gt;=INDIRECT("'Panasonic ERJ Code Table'!$M" &amp; O$1),$A214&lt;=INDIRECT("'Panasonic ERJ Code Table'!$N" &amp; O$1)) ),O$2&amp;_xlfn.XLOOKUP($A214,E96_raw,E96_code),"N/A")</f>
        <v>N/A</v>
      </c>
      <c r="R214" s="5" t="e" cm="1">
        <f t="array" aca="1" ref="R214" ca="1">IF( OR( AND($A214&gt;=INDIRECT("'Panasonic ERJ Code Table'!$K" &amp; R$1),$A214&lt;=INDIRECT("'Panasonic ERJ Code Table'!$L" &amp; R$1)), AND($A214&gt;=INDIRECT("'Panasonic ERJ Code Table'!$M" &amp; R$1),$A214&lt;=INDIRECT("'Panasonic ERJ Code Table'!$N" &amp; R$1)) ),R$2&amp;_xlfn.XLOOKUP($A214,E96_raw,E96_code),"N/A")</f>
        <v>#NAME?</v>
      </c>
      <c r="U214" s="5" t="e" cm="1">
        <f t="array" aca="1" ref="U214" ca="1">IF( OR( AND($A214&gt;=INDIRECT("'Panasonic ERJ Code Table'!$J" &amp; U$1),$A214&lt;=INDIRECT("'Panasonic ERJ Code Table'!$K" &amp; U$1)), AND($A214&gt;=INDIRECT("'Panasonic ERJ Code Table'!$L" &amp; U$1),$A214&lt;=INDIRECT("'Panasonic ERJ Code Table'!$M" &amp; U$1)) ),U$2&amp;_xlfn.XLOOKUP($A214,E96_raw,E96_code),"N/A")</f>
        <v>#NAME?</v>
      </c>
    </row>
    <row r="215" spans="1:21" x14ac:dyDescent="0.3">
      <c r="A215" s="16">
        <v>162</v>
      </c>
      <c r="B215" s="16"/>
      <c r="C215" s="5" t="str" cm="1">
        <f t="array" aca="1" ref="C215" ca="1">IF( OR( AND($A215&gt;=INDIRECT("'Panasonic ERJ Code Table'!$K" &amp; C$1),$A215&lt;=INDIRECT("'Panasonic ERJ Code Table'!$L" &amp; C$1)), AND($A215&gt;=INDIRECT("'Panasonic ERJ Code Table'!$M" &amp; C$1),$A215&lt;=INDIRECT("'Panasonic ERJ Code Table'!$N" &amp; C$1)) ),C$2&amp;_xlfn.XLOOKUP($A215,E96_raw,E96_code),"N/A")</f>
        <v>N/A</v>
      </c>
      <c r="F215" s="5" t="e" cm="1">
        <f t="array" aca="1" ref="F215" ca="1">IF( OR( AND($A215&gt;=INDIRECT("'Panasonic ERJ Code Table'!$K" &amp; F$1),$A215&lt;=INDIRECT("'Panasonic ERJ Code Table'!$L" &amp; F$1)), AND($A215&gt;=INDIRECT("'Panasonic ERJ Code Table'!$M" &amp; F$1),$A215&lt;=INDIRECT("'Panasonic ERJ Code Table'!$N" &amp; F$1)) ),F$2&amp;_xlfn.XLOOKUP($A215,E96_raw,E96_code),"N/A")</f>
        <v>#NAME?</v>
      </c>
      <c r="G215" s="23" t="e" cm="1">
        <f t="array" aca="1" ref="G215" ca="1">"technology "&amp;RIGHT(F215,4)&amp;";"&amp;_xlfn.XLOOKUP(2,eii,eia)&amp;F215&amp;_xlfn.XLOOKUP(16,eii,eia)&amp;_xlfn.XLOOKUP(3,eii,eia)&amp;_xlfn.XLOOKUP($A215,E96_raw,e96_std&amp;" "&amp;e96_sym)&amp;_xlfn.XLOOKUP(16,eii,eia)&amp;_xlfn.XLOOKUP(4,eii,eia)&amp;_xlfn.XLOOKUP(LEFT(F215,7),r_1,r_4)&amp;" W @ 70°C"&amp;_xlfn.XLOOKUP(16,eii,eia)&amp;_xlfn.XLOOKUP(5,eii,eia)&amp;_xlfn.XLOOKUP(MID(F215,4,3),e_code,TEXT(e_size,"0000"))&amp;_xlfn.XLOOKUP(16,eii,eia)&amp;_xlfn.XLOOKUP(6,eii,eia)&amp;ROUND(MIN(SQRT($A215*_xlfn.XLOOKUP(LEFT(F215,7),r_1,r_4)),_xlfn.XLOOKUP(LEFT(F215,7),r_1,r_7)),1)&amp;" V"&amp;_xlfn.XLOOKUP(16,eii,eia)&amp;_xlfn.XLOOKUP(8,eii,eia)&amp;_xlfn.XLOOKUP(LEFT(F215,7),r_1,r_8)&amp;_xlfn.XLOOKUP(16,eii,eia)&amp;_xlfn.XLOOKUP(9,eii,eia)&amp;_xlfn.XLOOKUP($A215,E96_raw,E96_code&amp;" / "&amp;e96_3c)&amp;_xlfn.XLOOKUP(16,eii,eia)&amp;_xlfn.XLOOKUP(10,eii,eia)&amp;_xlfn.XLOOKUP(LEFT(F215,7),r_1,r_10)&amp;_xlfn.XLOOKUP(16,eii,eia)&amp;_xlfn.XLOOKUP(11,eii,eia)&amp;_xlfn.XLOOKUP(LEFT(F215,7),r_1,r_11)&amp;_xlfn.XLOOKUP(16,eii,eia)&amp;_xlfn.XLOOKUP(12,eii,eia)&amp;_xlfn.XLOOKUP(LEFT(F215,7),r_1,r_12)&amp;" ppm/°C"&amp;_xlfn.XLOOKUP(16,eii,eia)&amp;_xlfn.XLOOKUP(13,eii,eia)&amp;MID(F215,4,2)&amp;_xlfn.XLOOKUP(16,eii,eia)&amp;_xlfn.XLOOKUP(14,eii,eia)&amp;_xlfn.XLOOKUP(16,eii,eia)&amp;_xlfn.XLOOKUP(15,eii,eia)&amp;_xlfn.XLOOKUP(16,eii,eia)</f>
        <v>#NAME?</v>
      </c>
      <c r="I215" s="5" t="str" cm="1">
        <f t="array" aca="1" ref="I215" ca="1">IF( OR( AND($A215&gt;=INDIRECT("'Panasonic ERJ Code Table'!$K" &amp; I$1),$A215&lt;=INDIRECT("'Panasonic ERJ Code Table'!$L" &amp; I$1)), AND($A215&gt;=INDIRECT("'Panasonic ERJ Code Table'!$M" &amp; I$1),$A215&lt;=INDIRECT("'Panasonic ERJ Code Table'!$N" &amp; I$1)) ),I$2&amp;_xlfn.XLOOKUP($A215,E96_raw,E96_code),"N/A")</f>
        <v>N/A</v>
      </c>
      <c r="L215" s="5" t="e" cm="1">
        <f t="array" aca="1" ref="L215" ca="1">IF( OR( AND($A215&gt;=INDIRECT("'Panasonic ERJ Code Table'!$K" &amp; L$1),$A215&lt;=INDIRECT("'Panasonic ERJ Code Table'!$L" &amp; L$1)), AND($A215&gt;=INDIRECT("'Panasonic ERJ Code Table'!$M" &amp; L$1),$A215&lt;=INDIRECT("'Panasonic ERJ Code Table'!$N" &amp; L$1)) ),L$2&amp;_xlfn.XLOOKUP($A215,E96_raw,E96_code),"N/A")</f>
        <v>#NAME?</v>
      </c>
      <c r="O215" s="5" t="str" cm="1">
        <f t="array" aca="1" ref="O215" ca="1">IF( OR( AND($A215&gt;=INDIRECT("'Panasonic ERJ Code Table'!$K" &amp; O$1),$A215&lt;=INDIRECT("'Panasonic ERJ Code Table'!$L" &amp; O$1)), AND($A215&gt;=INDIRECT("'Panasonic ERJ Code Table'!$M" &amp; O$1),$A215&lt;=INDIRECT("'Panasonic ERJ Code Table'!$N" &amp; O$1)) ),O$2&amp;_xlfn.XLOOKUP($A215,E96_raw,E96_code),"N/A")</f>
        <v>N/A</v>
      </c>
      <c r="R215" s="5" t="e" cm="1">
        <f t="array" aca="1" ref="R215" ca="1">IF( OR( AND($A215&gt;=INDIRECT("'Panasonic ERJ Code Table'!$K" &amp; R$1),$A215&lt;=INDIRECT("'Panasonic ERJ Code Table'!$L" &amp; R$1)), AND($A215&gt;=INDIRECT("'Panasonic ERJ Code Table'!$M" &amp; R$1),$A215&lt;=INDIRECT("'Panasonic ERJ Code Table'!$N" &amp; R$1)) ),R$2&amp;_xlfn.XLOOKUP($A215,E96_raw,E96_code),"N/A")</f>
        <v>#NAME?</v>
      </c>
      <c r="U215" s="5" t="e" cm="1">
        <f t="array" aca="1" ref="U215" ca="1">IF( OR( AND($A215&gt;=INDIRECT("'Panasonic ERJ Code Table'!$J" &amp; U$1),$A215&lt;=INDIRECT("'Panasonic ERJ Code Table'!$K" &amp; U$1)), AND($A215&gt;=INDIRECT("'Panasonic ERJ Code Table'!$L" &amp; U$1),$A215&lt;=INDIRECT("'Panasonic ERJ Code Table'!$M" &amp; U$1)) ),U$2&amp;_xlfn.XLOOKUP($A215,E96_raw,E96_code),"N/A")</f>
        <v>#NAME?</v>
      </c>
    </row>
    <row r="216" spans="1:21" x14ac:dyDescent="0.3">
      <c r="A216" s="16">
        <v>165</v>
      </c>
      <c r="B216" s="16"/>
      <c r="C216" s="5" t="str" cm="1">
        <f t="array" aca="1" ref="C216" ca="1">IF( OR( AND($A216&gt;=INDIRECT("'Panasonic ERJ Code Table'!$K" &amp; C$1),$A216&lt;=INDIRECT("'Panasonic ERJ Code Table'!$L" &amp; C$1)), AND($A216&gt;=INDIRECT("'Panasonic ERJ Code Table'!$M" &amp; C$1),$A216&lt;=INDIRECT("'Panasonic ERJ Code Table'!$N" &amp; C$1)) ),C$2&amp;_xlfn.XLOOKUP($A216,E96_raw,E96_code),"N/A")</f>
        <v>N/A</v>
      </c>
      <c r="F216" s="5" t="e" cm="1">
        <f t="array" aca="1" ref="F216" ca="1">IF( OR( AND($A216&gt;=INDIRECT("'Panasonic ERJ Code Table'!$K" &amp; F$1),$A216&lt;=INDIRECT("'Panasonic ERJ Code Table'!$L" &amp; F$1)), AND($A216&gt;=INDIRECT("'Panasonic ERJ Code Table'!$M" &amp; F$1),$A216&lt;=INDIRECT("'Panasonic ERJ Code Table'!$N" &amp; F$1)) ),F$2&amp;_xlfn.XLOOKUP($A216,E96_raw,E96_code),"N/A")</f>
        <v>#NAME?</v>
      </c>
      <c r="G216" s="23" t="e" cm="1">
        <f t="array" aca="1" ref="G216" ca="1">"technology "&amp;RIGHT(F216,4)&amp;";"&amp;_xlfn.XLOOKUP(2,eii,eia)&amp;F216&amp;_xlfn.XLOOKUP(16,eii,eia)&amp;_xlfn.XLOOKUP(3,eii,eia)&amp;_xlfn.XLOOKUP($A216,E96_raw,e96_std&amp;" "&amp;e96_sym)&amp;_xlfn.XLOOKUP(16,eii,eia)&amp;_xlfn.XLOOKUP(4,eii,eia)&amp;_xlfn.XLOOKUP(LEFT(F216,7),r_1,r_4)&amp;" W @ 70°C"&amp;_xlfn.XLOOKUP(16,eii,eia)&amp;_xlfn.XLOOKUP(5,eii,eia)&amp;_xlfn.XLOOKUP(MID(F216,4,3),e_code,TEXT(e_size,"0000"))&amp;_xlfn.XLOOKUP(16,eii,eia)&amp;_xlfn.XLOOKUP(6,eii,eia)&amp;ROUND(MIN(SQRT($A216*_xlfn.XLOOKUP(LEFT(F216,7),r_1,r_4)),_xlfn.XLOOKUP(LEFT(F216,7),r_1,r_7)),1)&amp;" V"&amp;_xlfn.XLOOKUP(16,eii,eia)&amp;_xlfn.XLOOKUP(8,eii,eia)&amp;_xlfn.XLOOKUP(LEFT(F216,7),r_1,r_8)&amp;_xlfn.XLOOKUP(16,eii,eia)&amp;_xlfn.XLOOKUP(9,eii,eia)&amp;_xlfn.XLOOKUP($A216,E96_raw,E96_code&amp;" / "&amp;e96_3c)&amp;_xlfn.XLOOKUP(16,eii,eia)&amp;_xlfn.XLOOKUP(10,eii,eia)&amp;_xlfn.XLOOKUP(LEFT(F216,7),r_1,r_10)&amp;_xlfn.XLOOKUP(16,eii,eia)&amp;_xlfn.XLOOKUP(11,eii,eia)&amp;_xlfn.XLOOKUP(LEFT(F216,7),r_1,r_11)&amp;_xlfn.XLOOKUP(16,eii,eia)&amp;_xlfn.XLOOKUP(12,eii,eia)&amp;_xlfn.XLOOKUP(LEFT(F216,7),r_1,r_12)&amp;" ppm/°C"&amp;_xlfn.XLOOKUP(16,eii,eia)&amp;_xlfn.XLOOKUP(13,eii,eia)&amp;MID(F216,4,2)&amp;_xlfn.XLOOKUP(16,eii,eia)&amp;_xlfn.XLOOKUP(14,eii,eia)&amp;_xlfn.XLOOKUP(16,eii,eia)&amp;_xlfn.XLOOKUP(15,eii,eia)&amp;_xlfn.XLOOKUP(16,eii,eia)</f>
        <v>#NAME?</v>
      </c>
      <c r="I216" s="5" t="str" cm="1">
        <f t="array" aca="1" ref="I216" ca="1">IF( OR( AND($A216&gt;=INDIRECT("'Panasonic ERJ Code Table'!$K" &amp; I$1),$A216&lt;=INDIRECT("'Panasonic ERJ Code Table'!$L" &amp; I$1)), AND($A216&gt;=INDIRECT("'Panasonic ERJ Code Table'!$M" &amp; I$1),$A216&lt;=INDIRECT("'Panasonic ERJ Code Table'!$N" &amp; I$1)) ),I$2&amp;_xlfn.XLOOKUP($A216,E96_raw,E96_code),"N/A")</f>
        <v>N/A</v>
      </c>
      <c r="L216" s="5" t="e" cm="1">
        <f t="array" aca="1" ref="L216" ca="1">IF( OR( AND($A216&gt;=INDIRECT("'Panasonic ERJ Code Table'!$K" &amp; L$1),$A216&lt;=INDIRECT("'Panasonic ERJ Code Table'!$L" &amp; L$1)), AND($A216&gt;=INDIRECT("'Panasonic ERJ Code Table'!$M" &amp; L$1),$A216&lt;=INDIRECT("'Panasonic ERJ Code Table'!$N" &amp; L$1)) ),L$2&amp;_xlfn.XLOOKUP($A216,E96_raw,E96_code),"N/A")</f>
        <v>#NAME?</v>
      </c>
      <c r="O216" s="5" t="str" cm="1">
        <f t="array" aca="1" ref="O216" ca="1">IF( OR( AND($A216&gt;=INDIRECT("'Panasonic ERJ Code Table'!$K" &amp; O$1),$A216&lt;=INDIRECT("'Panasonic ERJ Code Table'!$L" &amp; O$1)), AND($A216&gt;=INDIRECT("'Panasonic ERJ Code Table'!$M" &amp; O$1),$A216&lt;=INDIRECT("'Panasonic ERJ Code Table'!$N" &amp; O$1)) ),O$2&amp;_xlfn.XLOOKUP($A216,E96_raw,E96_code),"N/A")</f>
        <v>N/A</v>
      </c>
      <c r="R216" s="5" t="e" cm="1">
        <f t="array" aca="1" ref="R216" ca="1">IF( OR( AND($A216&gt;=INDIRECT("'Panasonic ERJ Code Table'!$K" &amp; R$1),$A216&lt;=INDIRECT("'Panasonic ERJ Code Table'!$L" &amp; R$1)), AND($A216&gt;=INDIRECT("'Panasonic ERJ Code Table'!$M" &amp; R$1),$A216&lt;=INDIRECT("'Panasonic ERJ Code Table'!$N" &amp; R$1)) ),R$2&amp;_xlfn.XLOOKUP($A216,E96_raw,E96_code),"N/A")</f>
        <v>#NAME?</v>
      </c>
      <c r="U216" s="5" t="e" cm="1">
        <f t="array" aca="1" ref="U216" ca="1">IF( OR( AND($A216&gt;=INDIRECT("'Panasonic ERJ Code Table'!$J" &amp; U$1),$A216&lt;=INDIRECT("'Panasonic ERJ Code Table'!$K" &amp; U$1)), AND($A216&gt;=INDIRECT("'Panasonic ERJ Code Table'!$L" &amp; U$1),$A216&lt;=INDIRECT("'Panasonic ERJ Code Table'!$M" &amp; U$1)) ),U$2&amp;_xlfn.XLOOKUP($A216,E96_raw,E96_code),"N/A")</f>
        <v>#NAME?</v>
      </c>
    </row>
    <row r="217" spans="1:21" x14ac:dyDescent="0.3">
      <c r="A217" s="16">
        <v>169</v>
      </c>
      <c r="B217" s="16"/>
      <c r="C217" s="5" t="str" cm="1">
        <f t="array" aca="1" ref="C217" ca="1">IF( OR( AND($A217&gt;=INDIRECT("'Panasonic ERJ Code Table'!$K" &amp; C$1),$A217&lt;=INDIRECT("'Panasonic ERJ Code Table'!$L" &amp; C$1)), AND($A217&gt;=INDIRECT("'Panasonic ERJ Code Table'!$M" &amp; C$1),$A217&lt;=INDIRECT("'Panasonic ERJ Code Table'!$N" &amp; C$1)) ),C$2&amp;_xlfn.XLOOKUP($A217,E96_raw,E96_code),"N/A")</f>
        <v>N/A</v>
      </c>
      <c r="F217" s="5" t="e" cm="1">
        <f t="array" aca="1" ref="F217" ca="1">IF( OR( AND($A217&gt;=INDIRECT("'Panasonic ERJ Code Table'!$K" &amp; F$1),$A217&lt;=INDIRECT("'Panasonic ERJ Code Table'!$L" &amp; F$1)), AND($A217&gt;=INDIRECT("'Panasonic ERJ Code Table'!$M" &amp; F$1),$A217&lt;=INDIRECT("'Panasonic ERJ Code Table'!$N" &amp; F$1)) ),F$2&amp;_xlfn.XLOOKUP($A217,E96_raw,E96_code),"N/A")</f>
        <v>#NAME?</v>
      </c>
      <c r="G217" s="23" t="e" cm="1">
        <f t="array" aca="1" ref="G217" ca="1">"technology "&amp;RIGHT(F217,4)&amp;";"&amp;_xlfn.XLOOKUP(2,eii,eia)&amp;F217&amp;_xlfn.XLOOKUP(16,eii,eia)&amp;_xlfn.XLOOKUP(3,eii,eia)&amp;_xlfn.XLOOKUP($A217,E96_raw,e96_std&amp;" "&amp;e96_sym)&amp;_xlfn.XLOOKUP(16,eii,eia)&amp;_xlfn.XLOOKUP(4,eii,eia)&amp;_xlfn.XLOOKUP(LEFT(F217,7),r_1,r_4)&amp;" W @ 70°C"&amp;_xlfn.XLOOKUP(16,eii,eia)&amp;_xlfn.XLOOKUP(5,eii,eia)&amp;_xlfn.XLOOKUP(MID(F217,4,3),e_code,TEXT(e_size,"0000"))&amp;_xlfn.XLOOKUP(16,eii,eia)&amp;_xlfn.XLOOKUP(6,eii,eia)&amp;ROUND(MIN(SQRT($A217*_xlfn.XLOOKUP(LEFT(F217,7),r_1,r_4)),_xlfn.XLOOKUP(LEFT(F217,7),r_1,r_7)),1)&amp;" V"&amp;_xlfn.XLOOKUP(16,eii,eia)&amp;_xlfn.XLOOKUP(8,eii,eia)&amp;_xlfn.XLOOKUP(LEFT(F217,7),r_1,r_8)&amp;_xlfn.XLOOKUP(16,eii,eia)&amp;_xlfn.XLOOKUP(9,eii,eia)&amp;_xlfn.XLOOKUP($A217,E96_raw,E96_code&amp;" / "&amp;e96_3c)&amp;_xlfn.XLOOKUP(16,eii,eia)&amp;_xlfn.XLOOKUP(10,eii,eia)&amp;_xlfn.XLOOKUP(LEFT(F217,7),r_1,r_10)&amp;_xlfn.XLOOKUP(16,eii,eia)&amp;_xlfn.XLOOKUP(11,eii,eia)&amp;_xlfn.XLOOKUP(LEFT(F217,7),r_1,r_11)&amp;_xlfn.XLOOKUP(16,eii,eia)&amp;_xlfn.XLOOKUP(12,eii,eia)&amp;_xlfn.XLOOKUP(LEFT(F217,7),r_1,r_12)&amp;" ppm/°C"&amp;_xlfn.XLOOKUP(16,eii,eia)&amp;_xlfn.XLOOKUP(13,eii,eia)&amp;MID(F217,4,2)&amp;_xlfn.XLOOKUP(16,eii,eia)&amp;_xlfn.XLOOKUP(14,eii,eia)&amp;_xlfn.XLOOKUP(16,eii,eia)&amp;_xlfn.XLOOKUP(15,eii,eia)&amp;_xlfn.XLOOKUP(16,eii,eia)</f>
        <v>#NAME?</v>
      </c>
      <c r="I217" s="5" t="str" cm="1">
        <f t="array" aca="1" ref="I217" ca="1">IF( OR( AND($A217&gt;=INDIRECT("'Panasonic ERJ Code Table'!$K" &amp; I$1),$A217&lt;=INDIRECT("'Panasonic ERJ Code Table'!$L" &amp; I$1)), AND($A217&gt;=INDIRECT("'Panasonic ERJ Code Table'!$M" &amp; I$1),$A217&lt;=INDIRECT("'Panasonic ERJ Code Table'!$N" &amp; I$1)) ),I$2&amp;_xlfn.XLOOKUP($A217,E96_raw,E96_code),"N/A")</f>
        <v>N/A</v>
      </c>
      <c r="L217" s="5" t="e" cm="1">
        <f t="array" aca="1" ref="L217" ca="1">IF( OR( AND($A217&gt;=INDIRECT("'Panasonic ERJ Code Table'!$K" &amp; L$1),$A217&lt;=INDIRECT("'Panasonic ERJ Code Table'!$L" &amp; L$1)), AND($A217&gt;=INDIRECT("'Panasonic ERJ Code Table'!$M" &amp; L$1),$A217&lt;=INDIRECT("'Panasonic ERJ Code Table'!$N" &amp; L$1)) ),L$2&amp;_xlfn.XLOOKUP($A217,E96_raw,E96_code),"N/A")</f>
        <v>#NAME?</v>
      </c>
      <c r="O217" s="5" t="str" cm="1">
        <f t="array" aca="1" ref="O217" ca="1">IF( OR( AND($A217&gt;=INDIRECT("'Panasonic ERJ Code Table'!$K" &amp; O$1),$A217&lt;=INDIRECT("'Panasonic ERJ Code Table'!$L" &amp; O$1)), AND($A217&gt;=INDIRECT("'Panasonic ERJ Code Table'!$M" &amp; O$1),$A217&lt;=INDIRECT("'Panasonic ERJ Code Table'!$N" &amp; O$1)) ),O$2&amp;_xlfn.XLOOKUP($A217,E96_raw,E96_code),"N/A")</f>
        <v>N/A</v>
      </c>
      <c r="R217" s="5" t="e" cm="1">
        <f t="array" aca="1" ref="R217" ca="1">IF( OR( AND($A217&gt;=INDIRECT("'Panasonic ERJ Code Table'!$K" &amp; R$1),$A217&lt;=INDIRECT("'Panasonic ERJ Code Table'!$L" &amp; R$1)), AND($A217&gt;=INDIRECT("'Panasonic ERJ Code Table'!$M" &amp; R$1),$A217&lt;=INDIRECT("'Panasonic ERJ Code Table'!$N" &amp; R$1)) ),R$2&amp;_xlfn.XLOOKUP($A217,E96_raw,E96_code),"N/A")</f>
        <v>#NAME?</v>
      </c>
      <c r="U217" s="5" t="e" cm="1">
        <f t="array" aca="1" ref="U217" ca="1">IF( OR( AND($A217&gt;=INDIRECT("'Panasonic ERJ Code Table'!$J" &amp; U$1),$A217&lt;=INDIRECT("'Panasonic ERJ Code Table'!$K" &amp; U$1)), AND($A217&gt;=INDIRECT("'Panasonic ERJ Code Table'!$L" &amp; U$1),$A217&lt;=INDIRECT("'Panasonic ERJ Code Table'!$M" &amp; U$1)) ),U$2&amp;_xlfn.XLOOKUP($A217,E96_raw,E96_code),"N/A")</f>
        <v>#NAME?</v>
      </c>
    </row>
    <row r="218" spans="1:21" x14ac:dyDescent="0.3">
      <c r="A218" s="16">
        <v>174</v>
      </c>
      <c r="B218" s="16"/>
      <c r="C218" s="5" t="str" cm="1">
        <f t="array" aca="1" ref="C218" ca="1">IF( OR( AND($A218&gt;=INDIRECT("'Panasonic ERJ Code Table'!$K" &amp; C$1),$A218&lt;=INDIRECT("'Panasonic ERJ Code Table'!$L" &amp; C$1)), AND($A218&gt;=INDIRECT("'Panasonic ERJ Code Table'!$M" &amp; C$1),$A218&lt;=INDIRECT("'Panasonic ERJ Code Table'!$N" &amp; C$1)) ),C$2&amp;_xlfn.XLOOKUP($A218,E96_raw,E96_code),"N/A")</f>
        <v>N/A</v>
      </c>
      <c r="F218" s="5" t="e" cm="1">
        <f t="array" aca="1" ref="F218" ca="1">IF( OR( AND($A218&gt;=INDIRECT("'Panasonic ERJ Code Table'!$K" &amp; F$1),$A218&lt;=INDIRECT("'Panasonic ERJ Code Table'!$L" &amp; F$1)), AND($A218&gt;=INDIRECT("'Panasonic ERJ Code Table'!$M" &amp; F$1),$A218&lt;=INDIRECT("'Panasonic ERJ Code Table'!$N" &amp; F$1)) ),F$2&amp;_xlfn.XLOOKUP($A218,E96_raw,E96_code),"N/A")</f>
        <v>#NAME?</v>
      </c>
      <c r="G218" s="23" t="e" cm="1">
        <f t="array" aca="1" ref="G218" ca="1">"technology "&amp;RIGHT(F218,4)&amp;";"&amp;_xlfn.XLOOKUP(2,eii,eia)&amp;F218&amp;_xlfn.XLOOKUP(16,eii,eia)&amp;_xlfn.XLOOKUP(3,eii,eia)&amp;_xlfn.XLOOKUP($A218,E96_raw,e96_std&amp;" "&amp;e96_sym)&amp;_xlfn.XLOOKUP(16,eii,eia)&amp;_xlfn.XLOOKUP(4,eii,eia)&amp;_xlfn.XLOOKUP(LEFT(F218,7),r_1,r_4)&amp;" W @ 70°C"&amp;_xlfn.XLOOKUP(16,eii,eia)&amp;_xlfn.XLOOKUP(5,eii,eia)&amp;_xlfn.XLOOKUP(MID(F218,4,3),e_code,TEXT(e_size,"0000"))&amp;_xlfn.XLOOKUP(16,eii,eia)&amp;_xlfn.XLOOKUP(6,eii,eia)&amp;ROUND(MIN(SQRT($A218*_xlfn.XLOOKUP(LEFT(F218,7),r_1,r_4)),_xlfn.XLOOKUP(LEFT(F218,7),r_1,r_7)),1)&amp;" V"&amp;_xlfn.XLOOKUP(16,eii,eia)&amp;_xlfn.XLOOKUP(8,eii,eia)&amp;_xlfn.XLOOKUP(LEFT(F218,7),r_1,r_8)&amp;_xlfn.XLOOKUP(16,eii,eia)&amp;_xlfn.XLOOKUP(9,eii,eia)&amp;_xlfn.XLOOKUP($A218,E96_raw,E96_code&amp;" / "&amp;e96_3c)&amp;_xlfn.XLOOKUP(16,eii,eia)&amp;_xlfn.XLOOKUP(10,eii,eia)&amp;_xlfn.XLOOKUP(LEFT(F218,7),r_1,r_10)&amp;_xlfn.XLOOKUP(16,eii,eia)&amp;_xlfn.XLOOKUP(11,eii,eia)&amp;_xlfn.XLOOKUP(LEFT(F218,7),r_1,r_11)&amp;_xlfn.XLOOKUP(16,eii,eia)&amp;_xlfn.XLOOKUP(12,eii,eia)&amp;_xlfn.XLOOKUP(LEFT(F218,7),r_1,r_12)&amp;" ppm/°C"&amp;_xlfn.XLOOKUP(16,eii,eia)&amp;_xlfn.XLOOKUP(13,eii,eia)&amp;MID(F218,4,2)&amp;_xlfn.XLOOKUP(16,eii,eia)&amp;_xlfn.XLOOKUP(14,eii,eia)&amp;_xlfn.XLOOKUP(16,eii,eia)&amp;_xlfn.XLOOKUP(15,eii,eia)&amp;_xlfn.XLOOKUP(16,eii,eia)</f>
        <v>#NAME?</v>
      </c>
      <c r="I218" s="5" t="str" cm="1">
        <f t="array" aca="1" ref="I218" ca="1">IF( OR( AND($A218&gt;=INDIRECT("'Panasonic ERJ Code Table'!$K" &amp; I$1),$A218&lt;=INDIRECT("'Panasonic ERJ Code Table'!$L" &amp; I$1)), AND($A218&gt;=INDIRECT("'Panasonic ERJ Code Table'!$M" &amp; I$1),$A218&lt;=INDIRECT("'Panasonic ERJ Code Table'!$N" &amp; I$1)) ),I$2&amp;_xlfn.XLOOKUP($A218,E96_raw,E96_code),"N/A")</f>
        <v>N/A</v>
      </c>
      <c r="L218" s="5" t="e" cm="1">
        <f t="array" aca="1" ref="L218" ca="1">IF( OR( AND($A218&gt;=INDIRECT("'Panasonic ERJ Code Table'!$K" &amp; L$1),$A218&lt;=INDIRECT("'Panasonic ERJ Code Table'!$L" &amp; L$1)), AND($A218&gt;=INDIRECT("'Panasonic ERJ Code Table'!$M" &amp; L$1),$A218&lt;=INDIRECT("'Panasonic ERJ Code Table'!$N" &amp; L$1)) ),L$2&amp;_xlfn.XLOOKUP($A218,E96_raw,E96_code),"N/A")</f>
        <v>#NAME?</v>
      </c>
      <c r="O218" s="5" t="str" cm="1">
        <f t="array" aca="1" ref="O218" ca="1">IF( OR( AND($A218&gt;=INDIRECT("'Panasonic ERJ Code Table'!$K" &amp; O$1),$A218&lt;=INDIRECT("'Panasonic ERJ Code Table'!$L" &amp; O$1)), AND($A218&gt;=INDIRECT("'Panasonic ERJ Code Table'!$M" &amp; O$1),$A218&lt;=INDIRECT("'Panasonic ERJ Code Table'!$N" &amp; O$1)) ),O$2&amp;_xlfn.XLOOKUP($A218,E96_raw,E96_code),"N/A")</f>
        <v>N/A</v>
      </c>
      <c r="R218" s="5" t="e" cm="1">
        <f t="array" aca="1" ref="R218" ca="1">IF( OR( AND($A218&gt;=INDIRECT("'Panasonic ERJ Code Table'!$K" &amp; R$1),$A218&lt;=INDIRECT("'Panasonic ERJ Code Table'!$L" &amp; R$1)), AND($A218&gt;=INDIRECT("'Panasonic ERJ Code Table'!$M" &amp; R$1),$A218&lt;=INDIRECT("'Panasonic ERJ Code Table'!$N" &amp; R$1)) ),R$2&amp;_xlfn.XLOOKUP($A218,E96_raw,E96_code),"N/A")</f>
        <v>#NAME?</v>
      </c>
      <c r="U218" s="5" t="e" cm="1">
        <f t="array" aca="1" ref="U218" ca="1">IF( OR( AND($A218&gt;=INDIRECT("'Panasonic ERJ Code Table'!$J" &amp; U$1),$A218&lt;=INDIRECT("'Panasonic ERJ Code Table'!$K" &amp; U$1)), AND($A218&gt;=INDIRECT("'Panasonic ERJ Code Table'!$L" &amp; U$1),$A218&lt;=INDIRECT("'Panasonic ERJ Code Table'!$M" &amp; U$1)) ),U$2&amp;_xlfn.XLOOKUP($A218,E96_raw,E96_code),"N/A")</f>
        <v>#NAME?</v>
      </c>
    </row>
    <row r="219" spans="1:21" x14ac:dyDescent="0.3">
      <c r="A219" s="16">
        <v>178</v>
      </c>
      <c r="B219" s="16"/>
      <c r="C219" s="5" t="str" cm="1">
        <f t="array" aca="1" ref="C219" ca="1">IF( OR( AND($A219&gt;=INDIRECT("'Panasonic ERJ Code Table'!$K" &amp; C$1),$A219&lt;=INDIRECT("'Panasonic ERJ Code Table'!$L" &amp; C$1)), AND($A219&gt;=INDIRECT("'Panasonic ERJ Code Table'!$M" &amp; C$1),$A219&lt;=INDIRECT("'Panasonic ERJ Code Table'!$N" &amp; C$1)) ),C$2&amp;_xlfn.XLOOKUP($A219,E96_raw,E96_code),"N/A")</f>
        <v>N/A</v>
      </c>
      <c r="F219" s="5" t="e" cm="1">
        <f t="array" aca="1" ref="F219" ca="1">IF( OR( AND($A219&gt;=INDIRECT("'Panasonic ERJ Code Table'!$K" &amp; F$1),$A219&lt;=INDIRECT("'Panasonic ERJ Code Table'!$L" &amp; F$1)), AND($A219&gt;=INDIRECT("'Panasonic ERJ Code Table'!$M" &amp; F$1),$A219&lt;=INDIRECT("'Panasonic ERJ Code Table'!$N" &amp; F$1)) ),F$2&amp;_xlfn.XLOOKUP($A219,E96_raw,E96_code),"N/A")</f>
        <v>#NAME?</v>
      </c>
      <c r="G219" s="23" t="e" cm="1">
        <f t="array" aca="1" ref="G219" ca="1">"technology "&amp;RIGHT(F219,4)&amp;";"&amp;_xlfn.XLOOKUP(2,eii,eia)&amp;F219&amp;_xlfn.XLOOKUP(16,eii,eia)&amp;_xlfn.XLOOKUP(3,eii,eia)&amp;_xlfn.XLOOKUP($A219,E96_raw,e96_std&amp;" "&amp;e96_sym)&amp;_xlfn.XLOOKUP(16,eii,eia)&amp;_xlfn.XLOOKUP(4,eii,eia)&amp;_xlfn.XLOOKUP(LEFT(F219,7),r_1,r_4)&amp;" W @ 70°C"&amp;_xlfn.XLOOKUP(16,eii,eia)&amp;_xlfn.XLOOKUP(5,eii,eia)&amp;_xlfn.XLOOKUP(MID(F219,4,3),e_code,TEXT(e_size,"0000"))&amp;_xlfn.XLOOKUP(16,eii,eia)&amp;_xlfn.XLOOKUP(6,eii,eia)&amp;ROUND(MIN(SQRT($A219*_xlfn.XLOOKUP(LEFT(F219,7),r_1,r_4)),_xlfn.XLOOKUP(LEFT(F219,7),r_1,r_7)),1)&amp;" V"&amp;_xlfn.XLOOKUP(16,eii,eia)&amp;_xlfn.XLOOKUP(8,eii,eia)&amp;_xlfn.XLOOKUP(LEFT(F219,7),r_1,r_8)&amp;_xlfn.XLOOKUP(16,eii,eia)&amp;_xlfn.XLOOKUP(9,eii,eia)&amp;_xlfn.XLOOKUP($A219,E96_raw,E96_code&amp;" / "&amp;e96_3c)&amp;_xlfn.XLOOKUP(16,eii,eia)&amp;_xlfn.XLOOKUP(10,eii,eia)&amp;_xlfn.XLOOKUP(LEFT(F219,7),r_1,r_10)&amp;_xlfn.XLOOKUP(16,eii,eia)&amp;_xlfn.XLOOKUP(11,eii,eia)&amp;_xlfn.XLOOKUP(LEFT(F219,7),r_1,r_11)&amp;_xlfn.XLOOKUP(16,eii,eia)&amp;_xlfn.XLOOKUP(12,eii,eia)&amp;_xlfn.XLOOKUP(LEFT(F219,7),r_1,r_12)&amp;" ppm/°C"&amp;_xlfn.XLOOKUP(16,eii,eia)&amp;_xlfn.XLOOKUP(13,eii,eia)&amp;MID(F219,4,2)&amp;_xlfn.XLOOKUP(16,eii,eia)&amp;_xlfn.XLOOKUP(14,eii,eia)&amp;_xlfn.XLOOKUP(16,eii,eia)&amp;_xlfn.XLOOKUP(15,eii,eia)&amp;_xlfn.XLOOKUP(16,eii,eia)</f>
        <v>#NAME?</v>
      </c>
      <c r="I219" s="5" t="str" cm="1">
        <f t="array" aca="1" ref="I219" ca="1">IF( OR( AND($A219&gt;=INDIRECT("'Panasonic ERJ Code Table'!$K" &amp; I$1),$A219&lt;=INDIRECT("'Panasonic ERJ Code Table'!$L" &amp; I$1)), AND($A219&gt;=INDIRECT("'Panasonic ERJ Code Table'!$M" &amp; I$1),$A219&lt;=INDIRECT("'Panasonic ERJ Code Table'!$N" &amp; I$1)) ),I$2&amp;_xlfn.XLOOKUP($A219,E96_raw,E96_code),"N/A")</f>
        <v>N/A</v>
      </c>
      <c r="L219" s="5" t="e" cm="1">
        <f t="array" aca="1" ref="L219" ca="1">IF( OR( AND($A219&gt;=INDIRECT("'Panasonic ERJ Code Table'!$K" &amp; L$1),$A219&lt;=INDIRECT("'Panasonic ERJ Code Table'!$L" &amp; L$1)), AND($A219&gt;=INDIRECT("'Panasonic ERJ Code Table'!$M" &amp; L$1),$A219&lt;=INDIRECT("'Panasonic ERJ Code Table'!$N" &amp; L$1)) ),L$2&amp;_xlfn.XLOOKUP($A219,E96_raw,E96_code),"N/A")</f>
        <v>#NAME?</v>
      </c>
      <c r="O219" s="5" t="str" cm="1">
        <f t="array" aca="1" ref="O219" ca="1">IF( OR( AND($A219&gt;=INDIRECT("'Panasonic ERJ Code Table'!$K" &amp; O$1),$A219&lt;=INDIRECT("'Panasonic ERJ Code Table'!$L" &amp; O$1)), AND($A219&gt;=INDIRECT("'Panasonic ERJ Code Table'!$M" &amp; O$1),$A219&lt;=INDIRECT("'Panasonic ERJ Code Table'!$N" &amp; O$1)) ),O$2&amp;_xlfn.XLOOKUP($A219,E96_raw,E96_code),"N/A")</f>
        <v>N/A</v>
      </c>
      <c r="R219" s="5" t="e" cm="1">
        <f t="array" aca="1" ref="R219" ca="1">IF( OR( AND($A219&gt;=INDIRECT("'Panasonic ERJ Code Table'!$K" &amp; R$1),$A219&lt;=INDIRECT("'Panasonic ERJ Code Table'!$L" &amp; R$1)), AND($A219&gt;=INDIRECT("'Panasonic ERJ Code Table'!$M" &amp; R$1),$A219&lt;=INDIRECT("'Panasonic ERJ Code Table'!$N" &amp; R$1)) ),R$2&amp;_xlfn.XLOOKUP($A219,E96_raw,E96_code),"N/A")</f>
        <v>#NAME?</v>
      </c>
      <c r="U219" s="5" t="e" cm="1">
        <f t="array" aca="1" ref="U219" ca="1">IF( OR( AND($A219&gt;=INDIRECT("'Panasonic ERJ Code Table'!$J" &amp; U$1),$A219&lt;=INDIRECT("'Panasonic ERJ Code Table'!$K" &amp; U$1)), AND($A219&gt;=INDIRECT("'Panasonic ERJ Code Table'!$L" &amp; U$1),$A219&lt;=INDIRECT("'Panasonic ERJ Code Table'!$M" &amp; U$1)) ),U$2&amp;_xlfn.XLOOKUP($A219,E96_raw,E96_code),"N/A")</f>
        <v>#NAME?</v>
      </c>
    </row>
    <row r="220" spans="1:21" x14ac:dyDescent="0.3">
      <c r="A220" s="16">
        <v>182</v>
      </c>
      <c r="B220" s="16"/>
      <c r="C220" s="5" t="str" cm="1">
        <f t="array" aca="1" ref="C220" ca="1">IF( OR( AND($A220&gt;=INDIRECT("'Panasonic ERJ Code Table'!$K" &amp; C$1),$A220&lt;=INDIRECT("'Panasonic ERJ Code Table'!$L" &amp; C$1)), AND($A220&gt;=INDIRECT("'Panasonic ERJ Code Table'!$M" &amp; C$1),$A220&lt;=INDIRECT("'Panasonic ERJ Code Table'!$N" &amp; C$1)) ),C$2&amp;_xlfn.XLOOKUP($A220,E96_raw,E96_code),"N/A")</f>
        <v>N/A</v>
      </c>
      <c r="F220" s="5" t="e" cm="1">
        <f t="array" aca="1" ref="F220" ca="1">IF( OR( AND($A220&gt;=INDIRECT("'Panasonic ERJ Code Table'!$K" &amp; F$1),$A220&lt;=INDIRECT("'Panasonic ERJ Code Table'!$L" &amp; F$1)), AND($A220&gt;=INDIRECT("'Panasonic ERJ Code Table'!$M" &amp; F$1),$A220&lt;=INDIRECT("'Panasonic ERJ Code Table'!$N" &amp; F$1)) ),F$2&amp;_xlfn.XLOOKUP($A220,E96_raw,E96_code),"N/A")</f>
        <v>#NAME?</v>
      </c>
      <c r="G220" s="23" t="e" cm="1">
        <f t="array" aca="1" ref="G220" ca="1">"technology "&amp;RIGHT(F220,4)&amp;";"&amp;_xlfn.XLOOKUP(2,eii,eia)&amp;F220&amp;_xlfn.XLOOKUP(16,eii,eia)&amp;_xlfn.XLOOKUP(3,eii,eia)&amp;_xlfn.XLOOKUP($A220,E96_raw,e96_std&amp;" "&amp;e96_sym)&amp;_xlfn.XLOOKUP(16,eii,eia)&amp;_xlfn.XLOOKUP(4,eii,eia)&amp;_xlfn.XLOOKUP(LEFT(F220,7),r_1,r_4)&amp;" W @ 70°C"&amp;_xlfn.XLOOKUP(16,eii,eia)&amp;_xlfn.XLOOKUP(5,eii,eia)&amp;_xlfn.XLOOKUP(MID(F220,4,3),e_code,TEXT(e_size,"0000"))&amp;_xlfn.XLOOKUP(16,eii,eia)&amp;_xlfn.XLOOKUP(6,eii,eia)&amp;ROUND(MIN(SQRT($A220*_xlfn.XLOOKUP(LEFT(F220,7),r_1,r_4)),_xlfn.XLOOKUP(LEFT(F220,7),r_1,r_7)),1)&amp;" V"&amp;_xlfn.XLOOKUP(16,eii,eia)&amp;_xlfn.XLOOKUP(8,eii,eia)&amp;_xlfn.XLOOKUP(LEFT(F220,7),r_1,r_8)&amp;_xlfn.XLOOKUP(16,eii,eia)&amp;_xlfn.XLOOKUP(9,eii,eia)&amp;_xlfn.XLOOKUP($A220,E96_raw,E96_code&amp;" / "&amp;e96_3c)&amp;_xlfn.XLOOKUP(16,eii,eia)&amp;_xlfn.XLOOKUP(10,eii,eia)&amp;_xlfn.XLOOKUP(LEFT(F220,7),r_1,r_10)&amp;_xlfn.XLOOKUP(16,eii,eia)&amp;_xlfn.XLOOKUP(11,eii,eia)&amp;_xlfn.XLOOKUP(LEFT(F220,7),r_1,r_11)&amp;_xlfn.XLOOKUP(16,eii,eia)&amp;_xlfn.XLOOKUP(12,eii,eia)&amp;_xlfn.XLOOKUP(LEFT(F220,7),r_1,r_12)&amp;" ppm/°C"&amp;_xlfn.XLOOKUP(16,eii,eia)&amp;_xlfn.XLOOKUP(13,eii,eia)&amp;MID(F220,4,2)&amp;_xlfn.XLOOKUP(16,eii,eia)&amp;_xlfn.XLOOKUP(14,eii,eia)&amp;_xlfn.XLOOKUP(16,eii,eia)&amp;_xlfn.XLOOKUP(15,eii,eia)&amp;_xlfn.XLOOKUP(16,eii,eia)</f>
        <v>#NAME?</v>
      </c>
      <c r="I220" s="5" t="str" cm="1">
        <f t="array" aca="1" ref="I220" ca="1">IF( OR( AND($A220&gt;=INDIRECT("'Panasonic ERJ Code Table'!$K" &amp; I$1),$A220&lt;=INDIRECT("'Panasonic ERJ Code Table'!$L" &amp; I$1)), AND($A220&gt;=INDIRECT("'Panasonic ERJ Code Table'!$M" &amp; I$1),$A220&lt;=INDIRECT("'Panasonic ERJ Code Table'!$N" &amp; I$1)) ),I$2&amp;_xlfn.XLOOKUP($A220,E96_raw,E96_code),"N/A")</f>
        <v>N/A</v>
      </c>
      <c r="L220" s="5" t="e" cm="1">
        <f t="array" aca="1" ref="L220" ca="1">IF( OR( AND($A220&gt;=INDIRECT("'Panasonic ERJ Code Table'!$K" &amp; L$1),$A220&lt;=INDIRECT("'Panasonic ERJ Code Table'!$L" &amp; L$1)), AND($A220&gt;=INDIRECT("'Panasonic ERJ Code Table'!$M" &amp; L$1),$A220&lt;=INDIRECT("'Panasonic ERJ Code Table'!$N" &amp; L$1)) ),L$2&amp;_xlfn.XLOOKUP($A220,E96_raw,E96_code),"N/A")</f>
        <v>#NAME?</v>
      </c>
      <c r="O220" s="5" t="str" cm="1">
        <f t="array" aca="1" ref="O220" ca="1">IF( OR( AND($A220&gt;=INDIRECT("'Panasonic ERJ Code Table'!$K" &amp; O$1),$A220&lt;=INDIRECT("'Panasonic ERJ Code Table'!$L" &amp; O$1)), AND($A220&gt;=INDIRECT("'Panasonic ERJ Code Table'!$M" &amp; O$1),$A220&lt;=INDIRECT("'Panasonic ERJ Code Table'!$N" &amp; O$1)) ),O$2&amp;_xlfn.XLOOKUP($A220,E96_raw,E96_code),"N/A")</f>
        <v>N/A</v>
      </c>
      <c r="R220" s="5" t="e" cm="1">
        <f t="array" aca="1" ref="R220" ca="1">IF( OR( AND($A220&gt;=INDIRECT("'Panasonic ERJ Code Table'!$K" &amp; R$1),$A220&lt;=INDIRECT("'Panasonic ERJ Code Table'!$L" &amp; R$1)), AND($A220&gt;=INDIRECT("'Panasonic ERJ Code Table'!$M" &amp; R$1),$A220&lt;=INDIRECT("'Panasonic ERJ Code Table'!$N" &amp; R$1)) ),R$2&amp;_xlfn.XLOOKUP($A220,E96_raw,E96_code),"N/A")</f>
        <v>#NAME?</v>
      </c>
      <c r="U220" s="5" t="e" cm="1">
        <f t="array" aca="1" ref="U220" ca="1">IF( OR( AND($A220&gt;=INDIRECT("'Panasonic ERJ Code Table'!$J" &amp; U$1),$A220&lt;=INDIRECT("'Panasonic ERJ Code Table'!$K" &amp; U$1)), AND($A220&gt;=INDIRECT("'Panasonic ERJ Code Table'!$L" &amp; U$1),$A220&lt;=INDIRECT("'Panasonic ERJ Code Table'!$M" &amp; U$1)) ),U$2&amp;_xlfn.XLOOKUP($A220,E96_raw,E96_code),"N/A")</f>
        <v>#NAME?</v>
      </c>
    </row>
    <row r="221" spans="1:21" x14ac:dyDescent="0.3">
      <c r="A221" s="16">
        <v>187</v>
      </c>
      <c r="B221" s="16"/>
      <c r="C221" s="5" t="str" cm="1">
        <f t="array" aca="1" ref="C221" ca="1">IF( OR( AND($A221&gt;=INDIRECT("'Panasonic ERJ Code Table'!$K" &amp; C$1),$A221&lt;=INDIRECT("'Panasonic ERJ Code Table'!$L" &amp; C$1)), AND($A221&gt;=INDIRECT("'Panasonic ERJ Code Table'!$M" &amp; C$1),$A221&lt;=INDIRECT("'Panasonic ERJ Code Table'!$N" &amp; C$1)) ),C$2&amp;_xlfn.XLOOKUP($A221,E96_raw,E96_code),"N/A")</f>
        <v>N/A</v>
      </c>
      <c r="F221" s="5" t="e" cm="1">
        <f t="array" aca="1" ref="F221" ca="1">IF( OR( AND($A221&gt;=INDIRECT("'Panasonic ERJ Code Table'!$K" &amp; F$1),$A221&lt;=INDIRECT("'Panasonic ERJ Code Table'!$L" &amp; F$1)), AND($A221&gt;=INDIRECT("'Panasonic ERJ Code Table'!$M" &amp; F$1),$A221&lt;=INDIRECT("'Panasonic ERJ Code Table'!$N" &amp; F$1)) ),F$2&amp;_xlfn.XLOOKUP($A221,E96_raw,E96_code),"N/A")</f>
        <v>#NAME?</v>
      </c>
      <c r="G221" s="23" t="e" cm="1">
        <f t="array" aca="1" ref="G221" ca="1">"technology "&amp;RIGHT(F221,4)&amp;";"&amp;_xlfn.XLOOKUP(2,eii,eia)&amp;F221&amp;_xlfn.XLOOKUP(16,eii,eia)&amp;_xlfn.XLOOKUP(3,eii,eia)&amp;_xlfn.XLOOKUP($A221,E96_raw,e96_std&amp;" "&amp;e96_sym)&amp;_xlfn.XLOOKUP(16,eii,eia)&amp;_xlfn.XLOOKUP(4,eii,eia)&amp;_xlfn.XLOOKUP(LEFT(F221,7),r_1,r_4)&amp;" W @ 70°C"&amp;_xlfn.XLOOKUP(16,eii,eia)&amp;_xlfn.XLOOKUP(5,eii,eia)&amp;_xlfn.XLOOKUP(MID(F221,4,3),e_code,TEXT(e_size,"0000"))&amp;_xlfn.XLOOKUP(16,eii,eia)&amp;_xlfn.XLOOKUP(6,eii,eia)&amp;ROUND(MIN(SQRT($A221*_xlfn.XLOOKUP(LEFT(F221,7),r_1,r_4)),_xlfn.XLOOKUP(LEFT(F221,7),r_1,r_7)),1)&amp;" V"&amp;_xlfn.XLOOKUP(16,eii,eia)&amp;_xlfn.XLOOKUP(8,eii,eia)&amp;_xlfn.XLOOKUP(LEFT(F221,7),r_1,r_8)&amp;_xlfn.XLOOKUP(16,eii,eia)&amp;_xlfn.XLOOKUP(9,eii,eia)&amp;_xlfn.XLOOKUP($A221,E96_raw,E96_code&amp;" / "&amp;e96_3c)&amp;_xlfn.XLOOKUP(16,eii,eia)&amp;_xlfn.XLOOKUP(10,eii,eia)&amp;_xlfn.XLOOKUP(LEFT(F221,7),r_1,r_10)&amp;_xlfn.XLOOKUP(16,eii,eia)&amp;_xlfn.XLOOKUP(11,eii,eia)&amp;_xlfn.XLOOKUP(LEFT(F221,7),r_1,r_11)&amp;_xlfn.XLOOKUP(16,eii,eia)&amp;_xlfn.XLOOKUP(12,eii,eia)&amp;_xlfn.XLOOKUP(LEFT(F221,7),r_1,r_12)&amp;" ppm/°C"&amp;_xlfn.XLOOKUP(16,eii,eia)&amp;_xlfn.XLOOKUP(13,eii,eia)&amp;MID(F221,4,2)&amp;_xlfn.XLOOKUP(16,eii,eia)&amp;_xlfn.XLOOKUP(14,eii,eia)&amp;_xlfn.XLOOKUP(16,eii,eia)&amp;_xlfn.XLOOKUP(15,eii,eia)&amp;_xlfn.XLOOKUP(16,eii,eia)</f>
        <v>#NAME?</v>
      </c>
      <c r="I221" s="5" t="str" cm="1">
        <f t="array" aca="1" ref="I221" ca="1">IF( OR( AND($A221&gt;=INDIRECT("'Panasonic ERJ Code Table'!$K" &amp; I$1),$A221&lt;=INDIRECT("'Panasonic ERJ Code Table'!$L" &amp; I$1)), AND($A221&gt;=INDIRECT("'Panasonic ERJ Code Table'!$M" &amp; I$1),$A221&lt;=INDIRECT("'Panasonic ERJ Code Table'!$N" &amp; I$1)) ),I$2&amp;_xlfn.XLOOKUP($A221,E96_raw,E96_code),"N/A")</f>
        <v>N/A</v>
      </c>
      <c r="L221" s="5" t="e" cm="1">
        <f t="array" aca="1" ref="L221" ca="1">IF( OR( AND($A221&gt;=INDIRECT("'Panasonic ERJ Code Table'!$K" &amp; L$1),$A221&lt;=INDIRECT("'Panasonic ERJ Code Table'!$L" &amp; L$1)), AND($A221&gt;=INDIRECT("'Panasonic ERJ Code Table'!$M" &amp; L$1),$A221&lt;=INDIRECT("'Panasonic ERJ Code Table'!$N" &amp; L$1)) ),L$2&amp;_xlfn.XLOOKUP($A221,E96_raw,E96_code),"N/A")</f>
        <v>#NAME?</v>
      </c>
      <c r="O221" s="5" t="str" cm="1">
        <f t="array" aca="1" ref="O221" ca="1">IF( OR( AND($A221&gt;=INDIRECT("'Panasonic ERJ Code Table'!$K" &amp; O$1),$A221&lt;=INDIRECT("'Panasonic ERJ Code Table'!$L" &amp; O$1)), AND($A221&gt;=INDIRECT("'Panasonic ERJ Code Table'!$M" &amp; O$1),$A221&lt;=INDIRECT("'Panasonic ERJ Code Table'!$N" &amp; O$1)) ),O$2&amp;_xlfn.XLOOKUP($A221,E96_raw,E96_code),"N/A")</f>
        <v>N/A</v>
      </c>
      <c r="R221" s="5" t="e" cm="1">
        <f t="array" aca="1" ref="R221" ca="1">IF( OR( AND($A221&gt;=INDIRECT("'Panasonic ERJ Code Table'!$K" &amp; R$1),$A221&lt;=INDIRECT("'Panasonic ERJ Code Table'!$L" &amp; R$1)), AND($A221&gt;=INDIRECT("'Panasonic ERJ Code Table'!$M" &amp; R$1),$A221&lt;=INDIRECT("'Panasonic ERJ Code Table'!$N" &amp; R$1)) ),R$2&amp;_xlfn.XLOOKUP($A221,E96_raw,E96_code),"N/A")</f>
        <v>#NAME?</v>
      </c>
      <c r="U221" s="5" t="e" cm="1">
        <f t="array" aca="1" ref="U221" ca="1">IF( OR( AND($A221&gt;=INDIRECT("'Panasonic ERJ Code Table'!$J" &amp; U$1),$A221&lt;=INDIRECT("'Panasonic ERJ Code Table'!$K" &amp; U$1)), AND($A221&gt;=INDIRECT("'Panasonic ERJ Code Table'!$L" &amp; U$1),$A221&lt;=INDIRECT("'Panasonic ERJ Code Table'!$M" &amp; U$1)) ),U$2&amp;_xlfn.XLOOKUP($A221,E96_raw,E96_code),"N/A")</f>
        <v>#NAME?</v>
      </c>
    </row>
    <row r="222" spans="1:21" x14ac:dyDescent="0.3">
      <c r="A222" s="16">
        <v>191</v>
      </c>
      <c r="B222" s="16"/>
      <c r="C222" s="5" t="str" cm="1">
        <f t="array" aca="1" ref="C222" ca="1">IF( OR( AND($A222&gt;=INDIRECT("'Panasonic ERJ Code Table'!$K" &amp; C$1),$A222&lt;=INDIRECT("'Panasonic ERJ Code Table'!$L" &amp; C$1)), AND($A222&gt;=INDIRECT("'Panasonic ERJ Code Table'!$M" &amp; C$1),$A222&lt;=INDIRECT("'Panasonic ERJ Code Table'!$N" &amp; C$1)) ),C$2&amp;_xlfn.XLOOKUP($A222,E96_raw,E96_code),"N/A")</f>
        <v>N/A</v>
      </c>
      <c r="F222" s="5" t="e" cm="1">
        <f t="array" aca="1" ref="F222" ca="1">IF( OR( AND($A222&gt;=INDIRECT("'Panasonic ERJ Code Table'!$K" &amp; F$1),$A222&lt;=INDIRECT("'Panasonic ERJ Code Table'!$L" &amp; F$1)), AND($A222&gt;=INDIRECT("'Panasonic ERJ Code Table'!$M" &amp; F$1),$A222&lt;=INDIRECT("'Panasonic ERJ Code Table'!$N" &amp; F$1)) ),F$2&amp;_xlfn.XLOOKUP($A222,E96_raw,E96_code),"N/A")</f>
        <v>#NAME?</v>
      </c>
      <c r="G222" s="23" t="e" cm="1">
        <f t="array" aca="1" ref="G222" ca="1">"technology "&amp;RIGHT(F222,4)&amp;";"&amp;_xlfn.XLOOKUP(2,eii,eia)&amp;F222&amp;_xlfn.XLOOKUP(16,eii,eia)&amp;_xlfn.XLOOKUP(3,eii,eia)&amp;_xlfn.XLOOKUP($A222,E96_raw,e96_std&amp;" "&amp;e96_sym)&amp;_xlfn.XLOOKUP(16,eii,eia)&amp;_xlfn.XLOOKUP(4,eii,eia)&amp;_xlfn.XLOOKUP(LEFT(F222,7),r_1,r_4)&amp;" W @ 70°C"&amp;_xlfn.XLOOKUP(16,eii,eia)&amp;_xlfn.XLOOKUP(5,eii,eia)&amp;_xlfn.XLOOKUP(MID(F222,4,3),e_code,TEXT(e_size,"0000"))&amp;_xlfn.XLOOKUP(16,eii,eia)&amp;_xlfn.XLOOKUP(6,eii,eia)&amp;ROUND(MIN(SQRT($A222*_xlfn.XLOOKUP(LEFT(F222,7),r_1,r_4)),_xlfn.XLOOKUP(LEFT(F222,7),r_1,r_7)),1)&amp;" V"&amp;_xlfn.XLOOKUP(16,eii,eia)&amp;_xlfn.XLOOKUP(8,eii,eia)&amp;_xlfn.XLOOKUP(LEFT(F222,7),r_1,r_8)&amp;_xlfn.XLOOKUP(16,eii,eia)&amp;_xlfn.XLOOKUP(9,eii,eia)&amp;_xlfn.XLOOKUP($A222,E96_raw,E96_code&amp;" / "&amp;e96_3c)&amp;_xlfn.XLOOKUP(16,eii,eia)&amp;_xlfn.XLOOKUP(10,eii,eia)&amp;_xlfn.XLOOKUP(LEFT(F222,7),r_1,r_10)&amp;_xlfn.XLOOKUP(16,eii,eia)&amp;_xlfn.XLOOKUP(11,eii,eia)&amp;_xlfn.XLOOKUP(LEFT(F222,7),r_1,r_11)&amp;_xlfn.XLOOKUP(16,eii,eia)&amp;_xlfn.XLOOKUP(12,eii,eia)&amp;_xlfn.XLOOKUP(LEFT(F222,7),r_1,r_12)&amp;" ppm/°C"&amp;_xlfn.XLOOKUP(16,eii,eia)&amp;_xlfn.XLOOKUP(13,eii,eia)&amp;MID(F222,4,2)&amp;_xlfn.XLOOKUP(16,eii,eia)&amp;_xlfn.XLOOKUP(14,eii,eia)&amp;_xlfn.XLOOKUP(16,eii,eia)&amp;_xlfn.XLOOKUP(15,eii,eia)&amp;_xlfn.XLOOKUP(16,eii,eia)</f>
        <v>#NAME?</v>
      </c>
      <c r="I222" s="5" t="str" cm="1">
        <f t="array" aca="1" ref="I222" ca="1">IF( OR( AND($A222&gt;=INDIRECT("'Panasonic ERJ Code Table'!$K" &amp; I$1),$A222&lt;=INDIRECT("'Panasonic ERJ Code Table'!$L" &amp; I$1)), AND($A222&gt;=INDIRECT("'Panasonic ERJ Code Table'!$M" &amp; I$1),$A222&lt;=INDIRECT("'Panasonic ERJ Code Table'!$N" &amp; I$1)) ),I$2&amp;_xlfn.XLOOKUP($A222,E96_raw,E96_code),"N/A")</f>
        <v>N/A</v>
      </c>
      <c r="L222" s="5" t="e" cm="1">
        <f t="array" aca="1" ref="L222" ca="1">IF( OR( AND($A222&gt;=INDIRECT("'Panasonic ERJ Code Table'!$K" &amp; L$1),$A222&lt;=INDIRECT("'Panasonic ERJ Code Table'!$L" &amp; L$1)), AND($A222&gt;=INDIRECT("'Panasonic ERJ Code Table'!$M" &amp; L$1),$A222&lt;=INDIRECT("'Panasonic ERJ Code Table'!$N" &amp; L$1)) ),L$2&amp;_xlfn.XLOOKUP($A222,E96_raw,E96_code),"N/A")</f>
        <v>#NAME?</v>
      </c>
      <c r="O222" s="5" t="str" cm="1">
        <f t="array" aca="1" ref="O222" ca="1">IF( OR( AND($A222&gt;=INDIRECT("'Panasonic ERJ Code Table'!$K" &amp; O$1),$A222&lt;=INDIRECT("'Panasonic ERJ Code Table'!$L" &amp; O$1)), AND($A222&gt;=INDIRECT("'Panasonic ERJ Code Table'!$M" &amp; O$1),$A222&lt;=INDIRECT("'Panasonic ERJ Code Table'!$N" &amp; O$1)) ),O$2&amp;_xlfn.XLOOKUP($A222,E96_raw,E96_code),"N/A")</f>
        <v>N/A</v>
      </c>
      <c r="R222" s="5" t="e" cm="1">
        <f t="array" aca="1" ref="R222" ca="1">IF( OR( AND($A222&gt;=INDIRECT("'Panasonic ERJ Code Table'!$K" &amp; R$1),$A222&lt;=INDIRECT("'Panasonic ERJ Code Table'!$L" &amp; R$1)), AND($A222&gt;=INDIRECT("'Panasonic ERJ Code Table'!$M" &amp; R$1),$A222&lt;=INDIRECT("'Panasonic ERJ Code Table'!$N" &amp; R$1)) ),R$2&amp;_xlfn.XLOOKUP($A222,E96_raw,E96_code),"N/A")</f>
        <v>#NAME?</v>
      </c>
      <c r="U222" s="5" t="e" cm="1">
        <f t="array" aca="1" ref="U222" ca="1">IF( OR( AND($A222&gt;=INDIRECT("'Panasonic ERJ Code Table'!$J" &amp; U$1),$A222&lt;=INDIRECT("'Panasonic ERJ Code Table'!$K" &amp; U$1)), AND($A222&gt;=INDIRECT("'Panasonic ERJ Code Table'!$L" &amp; U$1),$A222&lt;=INDIRECT("'Panasonic ERJ Code Table'!$M" &amp; U$1)) ),U$2&amp;_xlfn.XLOOKUP($A222,E96_raw,E96_code),"N/A")</f>
        <v>#NAME?</v>
      </c>
    </row>
    <row r="223" spans="1:21" x14ac:dyDescent="0.3">
      <c r="A223" s="16">
        <v>196</v>
      </c>
      <c r="B223" s="16"/>
      <c r="C223" s="5" t="str" cm="1">
        <f t="array" aca="1" ref="C223" ca="1">IF( OR( AND($A223&gt;=INDIRECT("'Panasonic ERJ Code Table'!$K" &amp; C$1),$A223&lt;=INDIRECT("'Panasonic ERJ Code Table'!$L" &amp; C$1)), AND($A223&gt;=INDIRECT("'Panasonic ERJ Code Table'!$M" &amp; C$1),$A223&lt;=INDIRECT("'Panasonic ERJ Code Table'!$N" &amp; C$1)) ),C$2&amp;_xlfn.XLOOKUP($A223,E96_raw,E96_code),"N/A")</f>
        <v>N/A</v>
      </c>
      <c r="F223" s="5" t="e" cm="1">
        <f t="array" aca="1" ref="F223" ca="1">IF( OR( AND($A223&gt;=INDIRECT("'Panasonic ERJ Code Table'!$K" &amp; F$1),$A223&lt;=INDIRECT("'Panasonic ERJ Code Table'!$L" &amp; F$1)), AND($A223&gt;=INDIRECT("'Panasonic ERJ Code Table'!$M" &amp; F$1),$A223&lt;=INDIRECT("'Panasonic ERJ Code Table'!$N" &amp; F$1)) ),F$2&amp;_xlfn.XLOOKUP($A223,E96_raw,E96_code),"N/A")</f>
        <v>#NAME?</v>
      </c>
      <c r="G223" s="23" t="e" cm="1">
        <f t="array" aca="1" ref="G223" ca="1">"technology "&amp;RIGHT(F223,4)&amp;";"&amp;_xlfn.XLOOKUP(2,eii,eia)&amp;F223&amp;_xlfn.XLOOKUP(16,eii,eia)&amp;_xlfn.XLOOKUP(3,eii,eia)&amp;_xlfn.XLOOKUP($A223,E96_raw,e96_std&amp;" "&amp;e96_sym)&amp;_xlfn.XLOOKUP(16,eii,eia)&amp;_xlfn.XLOOKUP(4,eii,eia)&amp;_xlfn.XLOOKUP(LEFT(F223,7),r_1,r_4)&amp;" W @ 70°C"&amp;_xlfn.XLOOKUP(16,eii,eia)&amp;_xlfn.XLOOKUP(5,eii,eia)&amp;_xlfn.XLOOKUP(MID(F223,4,3),e_code,TEXT(e_size,"0000"))&amp;_xlfn.XLOOKUP(16,eii,eia)&amp;_xlfn.XLOOKUP(6,eii,eia)&amp;ROUND(MIN(SQRT($A223*_xlfn.XLOOKUP(LEFT(F223,7),r_1,r_4)),_xlfn.XLOOKUP(LEFT(F223,7),r_1,r_7)),1)&amp;" V"&amp;_xlfn.XLOOKUP(16,eii,eia)&amp;_xlfn.XLOOKUP(8,eii,eia)&amp;_xlfn.XLOOKUP(LEFT(F223,7),r_1,r_8)&amp;_xlfn.XLOOKUP(16,eii,eia)&amp;_xlfn.XLOOKUP(9,eii,eia)&amp;_xlfn.XLOOKUP($A223,E96_raw,E96_code&amp;" / "&amp;e96_3c)&amp;_xlfn.XLOOKUP(16,eii,eia)&amp;_xlfn.XLOOKUP(10,eii,eia)&amp;_xlfn.XLOOKUP(LEFT(F223,7),r_1,r_10)&amp;_xlfn.XLOOKUP(16,eii,eia)&amp;_xlfn.XLOOKUP(11,eii,eia)&amp;_xlfn.XLOOKUP(LEFT(F223,7),r_1,r_11)&amp;_xlfn.XLOOKUP(16,eii,eia)&amp;_xlfn.XLOOKUP(12,eii,eia)&amp;_xlfn.XLOOKUP(LEFT(F223,7),r_1,r_12)&amp;" ppm/°C"&amp;_xlfn.XLOOKUP(16,eii,eia)&amp;_xlfn.XLOOKUP(13,eii,eia)&amp;MID(F223,4,2)&amp;_xlfn.XLOOKUP(16,eii,eia)&amp;_xlfn.XLOOKUP(14,eii,eia)&amp;_xlfn.XLOOKUP(16,eii,eia)&amp;_xlfn.XLOOKUP(15,eii,eia)&amp;_xlfn.XLOOKUP(16,eii,eia)</f>
        <v>#NAME?</v>
      </c>
      <c r="I223" s="5" t="str" cm="1">
        <f t="array" aca="1" ref="I223" ca="1">IF( OR( AND($A223&gt;=INDIRECT("'Panasonic ERJ Code Table'!$K" &amp; I$1),$A223&lt;=INDIRECT("'Panasonic ERJ Code Table'!$L" &amp; I$1)), AND($A223&gt;=INDIRECT("'Panasonic ERJ Code Table'!$M" &amp; I$1),$A223&lt;=INDIRECT("'Panasonic ERJ Code Table'!$N" &amp; I$1)) ),I$2&amp;_xlfn.XLOOKUP($A223,E96_raw,E96_code),"N/A")</f>
        <v>N/A</v>
      </c>
      <c r="L223" s="5" t="e" cm="1">
        <f t="array" aca="1" ref="L223" ca="1">IF( OR( AND($A223&gt;=INDIRECT("'Panasonic ERJ Code Table'!$K" &amp; L$1),$A223&lt;=INDIRECT("'Panasonic ERJ Code Table'!$L" &amp; L$1)), AND($A223&gt;=INDIRECT("'Panasonic ERJ Code Table'!$M" &amp; L$1),$A223&lt;=INDIRECT("'Panasonic ERJ Code Table'!$N" &amp; L$1)) ),L$2&amp;_xlfn.XLOOKUP($A223,E96_raw,E96_code),"N/A")</f>
        <v>#NAME?</v>
      </c>
      <c r="O223" s="5" t="str" cm="1">
        <f t="array" aca="1" ref="O223" ca="1">IF( OR( AND($A223&gt;=INDIRECT("'Panasonic ERJ Code Table'!$K" &amp; O$1),$A223&lt;=INDIRECT("'Panasonic ERJ Code Table'!$L" &amp; O$1)), AND($A223&gt;=INDIRECT("'Panasonic ERJ Code Table'!$M" &amp; O$1),$A223&lt;=INDIRECT("'Panasonic ERJ Code Table'!$N" &amp; O$1)) ),O$2&amp;_xlfn.XLOOKUP($A223,E96_raw,E96_code),"N/A")</f>
        <v>N/A</v>
      </c>
      <c r="R223" s="5" t="e" cm="1">
        <f t="array" aca="1" ref="R223" ca="1">IF( OR( AND($A223&gt;=INDIRECT("'Panasonic ERJ Code Table'!$K" &amp; R$1),$A223&lt;=INDIRECT("'Panasonic ERJ Code Table'!$L" &amp; R$1)), AND($A223&gt;=INDIRECT("'Panasonic ERJ Code Table'!$M" &amp; R$1),$A223&lt;=INDIRECT("'Panasonic ERJ Code Table'!$N" &amp; R$1)) ),R$2&amp;_xlfn.XLOOKUP($A223,E96_raw,E96_code),"N/A")</f>
        <v>#NAME?</v>
      </c>
      <c r="U223" s="5" t="e" cm="1">
        <f t="array" aca="1" ref="U223" ca="1">IF( OR( AND($A223&gt;=INDIRECT("'Panasonic ERJ Code Table'!$J" &amp; U$1),$A223&lt;=INDIRECT("'Panasonic ERJ Code Table'!$K" &amp; U$1)), AND($A223&gt;=INDIRECT("'Panasonic ERJ Code Table'!$L" &amp; U$1),$A223&lt;=INDIRECT("'Panasonic ERJ Code Table'!$M" &amp; U$1)) ),U$2&amp;_xlfn.XLOOKUP($A223,E96_raw,E96_code),"N/A")</f>
        <v>#NAME?</v>
      </c>
    </row>
    <row r="224" spans="1:21" x14ac:dyDescent="0.3">
      <c r="A224" s="16">
        <v>200</v>
      </c>
      <c r="B224" s="16"/>
      <c r="C224" s="5" t="str" cm="1">
        <f t="array" aca="1" ref="C224" ca="1">IF( OR( AND($A224&gt;=INDIRECT("'Panasonic ERJ Code Table'!$K" &amp; C$1),$A224&lt;=INDIRECT("'Panasonic ERJ Code Table'!$L" &amp; C$1)), AND($A224&gt;=INDIRECT("'Panasonic ERJ Code Table'!$M" &amp; C$1),$A224&lt;=INDIRECT("'Panasonic ERJ Code Table'!$N" &amp; C$1)) ),C$2&amp;_xlfn.XLOOKUP($A224,E96_raw,E96_code),"N/A")</f>
        <v>N/A</v>
      </c>
      <c r="F224" s="5" t="e" cm="1">
        <f t="array" aca="1" ref="F224" ca="1">IF( OR( AND($A224&gt;=INDIRECT("'Panasonic ERJ Code Table'!$K" &amp; F$1),$A224&lt;=INDIRECT("'Panasonic ERJ Code Table'!$L" &amp; F$1)), AND($A224&gt;=INDIRECT("'Panasonic ERJ Code Table'!$M" &amp; F$1),$A224&lt;=INDIRECT("'Panasonic ERJ Code Table'!$N" &amp; F$1)) ),F$2&amp;_xlfn.XLOOKUP($A224,E96_raw,E96_code),"N/A")</f>
        <v>#NAME?</v>
      </c>
      <c r="G224" s="23" t="e" cm="1">
        <f t="array" aca="1" ref="G224" ca="1">"technology "&amp;RIGHT(F224,4)&amp;";"&amp;_xlfn.XLOOKUP(2,eii,eia)&amp;F224&amp;_xlfn.XLOOKUP(16,eii,eia)&amp;_xlfn.XLOOKUP(3,eii,eia)&amp;_xlfn.XLOOKUP($A224,E96_raw,e96_std&amp;" "&amp;e96_sym)&amp;_xlfn.XLOOKUP(16,eii,eia)&amp;_xlfn.XLOOKUP(4,eii,eia)&amp;_xlfn.XLOOKUP(LEFT(F224,7),r_1,r_4)&amp;" W @ 70°C"&amp;_xlfn.XLOOKUP(16,eii,eia)&amp;_xlfn.XLOOKUP(5,eii,eia)&amp;_xlfn.XLOOKUP(MID(F224,4,3),e_code,TEXT(e_size,"0000"))&amp;_xlfn.XLOOKUP(16,eii,eia)&amp;_xlfn.XLOOKUP(6,eii,eia)&amp;ROUND(MIN(SQRT($A224*_xlfn.XLOOKUP(LEFT(F224,7),r_1,r_4)),_xlfn.XLOOKUP(LEFT(F224,7),r_1,r_7)),1)&amp;" V"&amp;_xlfn.XLOOKUP(16,eii,eia)&amp;_xlfn.XLOOKUP(8,eii,eia)&amp;_xlfn.XLOOKUP(LEFT(F224,7),r_1,r_8)&amp;_xlfn.XLOOKUP(16,eii,eia)&amp;_xlfn.XLOOKUP(9,eii,eia)&amp;_xlfn.XLOOKUP($A224,E96_raw,E96_code&amp;" / "&amp;e96_3c)&amp;_xlfn.XLOOKUP(16,eii,eia)&amp;_xlfn.XLOOKUP(10,eii,eia)&amp;_xlfn.XLOOKUP(LEFT(F224,7),r_1,r_10)&amp;_xlfn.XLOOKUP(16,eii,eia)&amp;_xlfn.XLOOKUP(11,eii,eia)&amp;_xlfn.XLOOKUP(LEFT(F224,7),r_1,r_11)&amp;_xlfn.XLOOKUP(16,eii,eia)&amp;_xlfn.XLOOKUP(12,eii,eia)&amp;_xlfn.XLOOKUP(LEFT(F224,7),r_1,r_12)&amp;" ppm/°C"&amp;_xlfn.XLOOKUP(16,eii,eia)&amp;_xlfn.XLOOKUP(13,eii,eia)&amp;MID(F224,4,2)&amp;_xlfn.XLOOKUP(16,eii,eia)&amp;_xlfn.XLOOKUP(14,eii,eia)&amp;_xlfn.XLOOKUP(16,eii,eia)&amp;_xlfn.XLOOKUP(15,eii,eia)&amp;_xlfn.XLOOKUP(16,eii,eia)</f>
        <v>#NAME?</v>
      </c>
      <c r="I224" s="5" t="str" cm="1">
        <f t="array" aca="1" ref="I224" ca="1">IF( OR( AND($A224&gt;=INDIRECT("'Panasonic ERJ Code Table'!$K" &amp; I$1),$A224&lt;=INDIRECT("'Panasonic ERJ Code Table'!$L" &amp; I$1)), AND($A224&gt;=INDIRECT("'Panasonic ERJ Code Table'!$M" &amp; I$1),$A224&lt;=INDIRECT("'Panasonic ERJ Code Table'!$N" &amp; I$1)) ),I$2&amp;_xlfn.XLOOKUP($A224,E96_raw,E96_code),"N/A")</f>
        <v>N/A</v>
      </c>
      <c r="L224" s="5" t="e" cm="1">
        <f t="array" aca="1" ref="L224" ca="1">IF( OR( AND($A224&gt;=INDIRECT("'Panasonic ERJ Code Table'!$K" &amp; L$1),$A224&lt;=INDIRECT("'Panasonic ERJ Code Table'!$L" &amp; L$1)), AND($A224&gt;=INDIRECT("'Panasonic ERJ Code Table'!$M" &amp; L$1),$A224&lt;=INDIRECT("'Panasonic ERJ Code Table'!$N" &amp; L$1)) ),L$2&amp;_xlfn.XLOOKUP($A224,E96_raw,E96_code),"N/A")</f>
        <v>#NAME?</v>
      </c>
      <c r="O224" s="5" t="str" cm="1">
        <f t="array" aca="1" ref="O224" ca="1">IF( OR( AND($A224&gt;=INDIRECT("'Panasonic ERJ Code Table'!$K" &amp; O$1),$A224&lt;=INDIRECT("'Panasonic ERJ Code Table'!$L" &amp; O$1)), AND($A224&gt;=INDIRECT("'Panasonic ERJ Code Table'!$M" &amp; O$1),$A224&lt;=INDIRECT("'Panasonic ERJ Code Table'!$N" &amp; O$1)) ),O$2&amp;_xlfn.XLOOKUP($A224,E96_raw,E96_code),"N/A")</f>
        <v>N/A</v>
      </c>
      <c r="R224" s="5" t="e" cm="1">
        <f t="array" aca="1" ref="R224" ca="1">IF( OR( AND($A224&gt;=INDIRECT("'Panasonic ERJ Code Table'!$K" &amp; R$1),$A224&lt;=INDIRECT("'Panasonic ERJ Code Table'!$L" &amp; R$1)), AND($A224&gt;=INDIRECT("'Panasonic ERJ Code Table'!$M" &amp; R$1),$A224&lt;=INDIRECT("'Panasonic ERJ Code Table'!$N" &amp; R$1)) ),R$2&amp;_xlfn.XLOOKUP($A224,E96_raw,E96_code),"N/A")</f>
        <v>#NAME?</v>
      </c>
      <c r="U224" s="5" t="e" cm="1">
        <f t="array" aca="1" ref="U224" ca="1">IF( OR( AND($A224&gt;=INDIRECT("'Panasonic ERJ Code Table'!$J" &amp; U$1),$A224&lt;=INDIRECT("'Panasonic ERJ Code Table'!$K" &amp; U$1)), AND($A224&gt;=INDIRECT("'Panasonic ERJ Code Table'!$L" &amp; U$1),$A224&lt;=INDIRECT("'Panasonic ERJ Code Table'!$M" &amp; U$1)) ),U$2&amp;_xlfn.XLOOKUP($A224,E96_raw,E96_code),"N/A")</f>
        <v>#NAME?</v>
      </c>
    </row>
    <row r="225" spans="1:21" x14ac:dyDescent="0.3">
      <c r="A225" s="16">
        <v>205</v>
      </c>
      <c r="B225" s="16"/>
      <c r="C225" s="5" t="str" cm="1">
        <f t="array" aca="1" ref="C225" ca="1">IF( OR( AND($A225&gt;=INDIRECT("'Panasonic ERJ Code Table'!$K" &amp; C$1),$A225&lt;=INDIRECT("'Panasonic ERJ Code Table'!$L" &amp; C$1)), AND($A225&gt;=INDIRECT("'Panasonic ERJ Code Table'!$M" &amp; C$1),$A225&lt;=INDIRECT("'Panasonic ERJ Code Table'!$N" &amp; C$1)) ),C$2&amp;_xlfn.XLOOKUP($A225,E96_raw,E96_code),"N/A")</f>
        <v>N/A</v>
      </c>
      <c r="F225" s="5" t="e" cm="1">
        <f t="array" aca="1" ref="F225" ca="1">IF( OR( AND($A225&gt;=INDIRECT("'Panasonic ERJ Code Table'!$K" &amp; F$1),$A225&lt;=INDIRECT("'Panasonic ERJ Code Table'!$L" &amp; F$1)), AND($A225&gt;=INDIRECT("'Panasonic ERJ Code Table'!$M" &amp; F$1),$A225&lt;=INDIRECT("'Panasonic ERJ Code Table'!$N" &amp; F$1)) ),F$2&amp;_xlfn.XLOOKUP($A225,E96_raw,E96_code),"N/A")</f>
        <v>#NAME?</v>
      </c>
      <c r="G225" s="23" t="e" cm="1">
        <f t="array" aca="1" ref="G225" ca="1">"technology "&amp;RIGHT(F225,4)&amp;";"&amp;_xlfn.XLOOKUP(2,eii,eia)&amp;F225&amp;_xlfn.XLOOKUP(16,eii,eia)&amp;_xlfn.XLOOKUP(3,eii,eia)&amp;_xlfn.XLOOKUP($A225,E96_raw,e96_std&amp;" "&amp;e96_sym)&amp;_xlfn.XLOOKUP(16,eii,eia)&amp;_xlfn.XLOOKUP(4,eii,eia)&amp;_xlfn.XLOOKUP(LEFT(F225,7),r_1,r_4)&amp;" W @ 70°C"&amp;_xlfn.XLOOKUP(16,eii,eia)&amp;_xlfn.XLOOKUP(5,eii,eia)&amp;_xlfn.XLOOKUP(MID(F225,4,3),e_code,TEXT(e_size,"0000"))&amp;_xlfn.XLOOKUP(16,eii,eia)&amp;_xlfn.XLOOKUP(6,eii,eia)&amp;ROUND(MIN(SQRT($A225*_xlfn.XLOOKUP(LEFT(F225,7),r_1,r_4)),_xlfn.XLOOKUP(LEFT(F225,7),r_1,r_7)),1)&amp;" V"&amp;_xlfn.XLOOKUP(16,eii,eia)&amp;_xlfn.XLOOKUP(8,eii,eia)&amp;_xlfn.XLOOKUP(LEFT(F225,7),r_1,r_8)&amp;_xlfn.XLOOKUP(16,eii,eia)&amp;_xlfn.XLOOKUP(9,eii,eia)&amp;_xlfn.XLOOKUP($A225,E96_raw,E96_code&amp;" / "&amp;e96_3c)&amp;_xlfn.XLOOKUP(16,eii,eia)&amp;_xlfn.XLOOKUP(10,eii,eia)&amp;_xlfn.XLOOKUP(LEFT(F225,7),r_1,r_10)&amp;_xlfn.XLOOKUP(16,eii,eia)&amp;_xlfn.XLOOKUP(11,eii,eia)&amp;_xlfn.XLOOKUP(LEFT(F225,7),r_1,r_11)&amp;_xlfn.XLOOKUP(16,eii,eia)&amp;_xlfn.XLOOKUP(12,eii,eia)&amp;_xlfn.XLOOKUP(LEFT(F225,7),r_1,r_12)&amp;" ppm/°C"&amp;_xlfn.XLOOKUP(16,eii,eia)&amp;_xlfn.XLOOKUP(13,eii,eia)&amp;MID(F225,4,2)&amp;_xlfn.XLOOKUP(16,eii,eia)&amp;_xlfn.XLOOKUP(14,eii,eia)&amp;_xlfn.XLOOKUP(16,eii,eia)&amp;_xlfn.XLOOKUP(15,eii,eia)&amp;_xlfn.XLOOKUP(16,eii,eia)</f>
        <v>#NAME?</v>
      </c>
      <c r="I225" s="5" t="str" cm="1">
        <f t="array" aca="1" ref="I225" ca="1">IF( OR( AND($A225&gt;=INDIRECT("'Panasonic ERJ Code Table'!$K" &amp; I$1),$A225&lt;=INDIRECT("'Panasonic ERJ Code Table'!$L" &amp; I$1)), AND($A225&gt;=INDIRECT("'Panasonic ERJ Code Table'!$M" &amp; I$1),$A225&lt;=INDIRECT("'Panasonic ERJ Code Table'!$N" &amp; I$1)) ),I$2&amp;_xlfn.XLOOKUP($A225,E96_raw,E96_code),"N/A")</f>
        <v>N/A</v>
      </c>
      <c r="L225" s="5" t="e" cm="1">
        <f t="array" aca="1" ref="L225" ca="1">IF( OR( AND($A225&gt;=INDIRECT("'Panasonic ERJ Code Table'!$K" &amp; L$1),$A225&lt;=INDIRECT("'Panasonic ERJ Code Table'!$L" &amp; L$1)), AND($A225&gt;=INDIRECT("'Panasonic ERJ Code Table'!$M" &amp; L$1),$A225&lt;=INDIRECT("'Panasonic ERJ Code Table'!$N" &amp; L$1)) ),L$2&amp;_xlfn.XLOOKUP($A225,E96_raw,E96_code),"N/A")</f>
        <v>#NAME?</v>
      </c>
      <c r="O225" s="5" t="str" cm="1">
        <f t="array" aca="1" ref="O225" ca="1">IF( OR( AND($A225&gt;=INDIRECT("'Panasonic ERJ Code Table'!$K" &amp; O$1),$A225&lt;=INDIRECT("'Panasonic ERJ Code Table'!$L" &amp; O$1)), AND($A225&gt;=INDIRECT("'Panasonic ERJ Code Table'!$M" &amp; O$1),$A225&lt;=INDIRECT("'Panasonic ERJ Code Table'!$N" &amp; O$1)) ),O$2&amp;_xlfn.XLOOKUP($A225,E96_raw,E96_code),"N/A")</f>
        <v>N/A</v>
      </c>
      <c r="R225" s="5" t="e" cm="1">
        <f t="array" aca="1" ref="R225" ca="1">IF( OR( AND($A225&gt;=INDIRECT("'Panasonic ERJ Code Table'!$K" &amp; R$1),$A225&lt;=INDIRECT("'Panasonic ERJ Code Table'!$L" &amp; R$1)), AND($A225&gt;=INDIRECT("'Panasonic ERJ Code Table'!$M" &amp; R$1),$A225&lt;=INDIRECT("'Panasonic ERJ Code Table'!$N" &amp; R$1)) ),R$2&amp;_xlfn.XLOOKUP($A225,E96_raw,E96_code),"N/A")</f>
        <v>#NAME?</v>
      </c>
      <c r="U225" s="5" t="e" cm="1">
        <f t="array" aca="1" ref="U225" ca="1">IF( OR( AND($A225&gt;=INDIRECT("'Panasonic ERJ Code Table'!$J" &amp; U$1),$A225&lt;=INDIRECT("'Panasonic ERJ Code Table'!$K" &amp; U$1)), AND($A225&gt;=INDIRECT("'Panasonic ERJ Code Table'!$L" &amp; U$1),$A225&lt;=INDIRECT("'Panasonic ERJ Code Table'!$M" &amp; U$1)) ),U$2&amp;_xlfn.XLOOKUP($A225,E96_raw,E96_code),"N/A")</f>
        <v>#NAME?</v>
      </c>
    </row>
    <row r="226" spans="1:21" x14ac:dyDescent="0.3">
      <c r="A226" s="16">
        <v>210</v>
      </c>
      <c r="B226" s="16"/>
      <c r="C226" s="5" t="str" cm="1">
        <f t="array" aca="1" ref="C226" ca="1">IF( OR( AND($A226&gt;=INDIRECT("'Panasonic ERJ Code Table'!$K" &amp; C$1),$A226&lt;=INDIRECT("'Panasonic ERJ Code Table'!$L" &amp; C$1)), AND($A226&gt;=INDIRECT("'Panasonic ERJ Code Table'!$M" &amp; C$1),$A226&lt;=INDIRECT("'Panasonic ERJ Code Table'!$N" &amp; C$1)) ),C$2&amp;_xlfn.XLOOKUP($A226,E96_raw,E96_code),"N/A")</f>
        <v>N/A</v>
      </c>
      <c r="F226" s="5" t="e" cm="1">
        <f t="array" aca="1" ref="F226" ca="1">IF( OR( AND($A226&gt;=INDIRECT("'Panasonic ERJ Code Table'!$K" &amp; F$1),$A226&lt;=INDIRECT("'Panasonic ERJ Code Table'!$L" &amp; F$1)), AND($A226&gt;=INDIRECT("'Panasonic ERJ Code Table'!$M" &amp; F$1),$A226&lt;=INDIRECT("'Panasonic ERJ Code Table'!$N" &amp; F$1)) ),F$2&amp;_xlfn.XLOOKUP($A226,E96_raw,E96_code),"N/A")</f>
        <v>#NAME?</v>
      </c>
      <c r="G226" s="23" t="e" cm="1">
        <f t="array" aca="1" ref="G226" ca="1">"technology "&amp;RIGHT(F226,4)&amp;";"&amp;_xlfn.XLOOKUP(2,eii,eia)&amp;F226&amp;_xlfn.XLOOKUP(16,eii,eia)&amp;_xlfn.XLOOKUP(3,eii,eia)&amp;_xlfn.XLOOKUP($A226,E96_raw,e96_std&amp;" "&amp;e96_sym)&amp;_xlfn.XLOOKUP(16,eii,eia)&amp;_xlfn.XLOOKUP(4,eii,eia)&amp;_xlfn.XLOOKUP(LEFT(F226,7),r_1,r_4)&amp;" W @ 70°C"&amp;_xlfn.XLOOKUP(16,eii,eia)&amp;_xlfn.XLOOKUP(5,eii,eia)&amp;_xlfn.XLOOKUP(MID(F226,4,3),e_code,TEXT(e_size,"0000"))&amp;_xlfn.XLOOKUP(16,eii,eia)&amp;_xlfn.XLOOKUP(6,eii,eia)&amp;ROUND(MIN(SQRT($A226*_xlfn.XLOOKUP(LEFT(F226,7),r_1,r_4)),_xlfn.XLOOKUP(LEFT(F226,7),r_1,r_7)),1)&amp;" V"&amp;_xlfn.XLOOKUP(16,eii,eia)&amp;_xlfn.XLOOKUP(8,eii,eia)&amp;_xlfn.XLOOKUP(LEFT(F226,7),r_1,r_8)&amp;_xlfn.XLOOKUP(16,eii,eia)&amp;_xlfn.XLOOKUP(9,eii,eia)&amp;_xlfn.XLOOKUP($A226,E96_raw,E96_code&amp;" / "&amp;e96_3c)&amp;_xlfn.XLOOKUP(16,eii,eia)&amp;_xlfn.XLOOKUP(10,eii,eia)&amp;_xlfn.XLOOKUP(LEFT(F226,7),r_1,r_10)&amp;_xlfn.XLOOKUP(16,eii,eia)&amp;_xlfn.XLOOKUP(11,eii,eia)&amp;_xlfn.XLOOKUP(LEFT(F226,7),r_1,r_11)&amp;_xlfn.XLOOKUP(16,eii,eia)&amp;_xlfn.XLOOKUP(12,eii,eia)&amp;_xlfn.XLOOKUP(LEFT(F226,7),r_1,r_12)&amp;" ppm/°C"&amp;_xlfn.XLOOKUP(16,eii,eia)&amp;_xlfn.XLOOKUP(13,eii,eia)&amp;MID(F226,4,2)&amp;_xlfn.XLOOKUP(16,eii,eia)&amp;_xlfn.XLOOKUP(14,eii,eia)&amp;_xlfn.XLOOKUP(16,eii,eia)&amp;_xlfn.XLOOKUP(15,eii,eia)&amp;_xlfn.XLOOKUP(16,eii,eia)</f>
        <v>#NAME?</v>
      </c>
      <c r="I226" s="5" t="str" cm="1">
        <f t="array" aca="1" ref="I226" ca="1">IF( OR( AND($A226&gt;=INDIRECT("'Panasonic ERJ Code Table'!$K" &amp; I$1),$A226&lt;=INDIRECT("'Panasonic ERJ Code Table'!$L" &amp; I$1)), AND($A226&gt;=INDIRECT("'Panasonic ERJ Code Table'!$M" &amp; I$1),$A226&lt;=INDIRECT("'Panasonic ERJ Code Table'!$N" &amp; I$1)) ),I$2&amp;_xlfn.XLOOKUP($A226,E96_raw,E96_code),"N/A")</f>
        <v>N/A</v>
      </c>
      <c r="L226" s="5" t="e" cm="1">
        <f t="array" aca="1" ref="L226" ca="1">IF( OR( AND($A226&gt;=INDIRECT("'Panasonic ERJ Code Table'!$K" &amp; L$1),$A226&lt;=INDIRECT("'Panasonic ERJ Code Table'!$L" &amp; L$1)), AND($A226&gt;=INDIRECT("'Panasonic ERJ Code Table'!$M" &amp; L$1),$A226&lt;=INDIRECT("'Panasonic ERJ Code Table'!$N" &amp; L$1)) ),L$2&amp;_xlfn.XLOOKUP($A226,E96_raw,E96_code),"N/A")</f>
        <v>#NAME?</v>
      </c>
      <c r="O226" s="5" t="str" cm="1">
        <f t="array" aca="1" ref="O226" ca="1">IF( OR( AND($A226&gt;=INDIRECT("'Panasonic ERJ Code Table'!$K" &amp; O$1),$A226&lt;=INDIRECT("'Panasonic ERJ Code Table'!$L" &amp; O$1)), AND($A226&gt;=INDIRECT("'Panasonic ERJ Code Table'!$M" &amp; O$1),$A226&lt;=INDIRECT("'Panasonic ERJ Code Table'!$N" &amp; O$1)) ),O$2&amp;_xlfn.XLOOKUP($A226,E96_raw,E96_code),"N/A")</f>
        <v>N/A</v>
      </c>
      <c r="R226" s="5" t="e" cm="1">
        <f t="array" aca="1" ref="R226" ca="1">IF( OR( AND($A226&gt;=INDIRECT("'Panasonic ERJ Code Table'!$K" &amp; R$1),$A226&lt;=INDIRECT("'Panasonic ERJ Code Table'!$L" &amp; R$1)), AND($A226&gt;=INDIRECT("'Panasonic ERJ Code Table'!$M" &amp; R$1),$A226&lt;=INDIRECT("'Panasonic ERJ Code Table'!$N" &amp; R$1)) ),R$2&amp;_xlfn.XLOOKUP($A226,E96_raw,E96_code),"N/A")</f>
        <v>#NAME?</v>
      </c>
      <c r="U226" s="5" t="e" cm="1">
        <f t="array" aca="1" ref="U226" ca="1">IF( OR( AND($A226&gt;=INDIRECT("'Panasonic ERJ Code Table'!$J" &amp; U$1),$A226&lt;=INDIRECT("'Panasonic ERJ Code Table'!$K" &amp; U$1)), AND($A226&gt;=INDIRECT("'Panasonic ERJ Code Table'!$L" &amp; U$1),$A226&lt;=INDIRECT("'Panasonic ERJ Code Table'!$M" &amp; U$1)) ),U$2&amp;_xlfn.XLOOKUP($A226,E96_raw,E96_code),"N/A")</f>
        <v>#NAME?</v>
      </c>
    </row>
    <row r="227" spans="1:21" x14ac:dyDescent="0.3">
      <c r="A227" s="16">
        <v>215</v>
      </c>
      <c r="B227" s="16"/>
      <c r="C227" s="5" t="str" cm="1">
        <f t="array" aca="1" ref="C227" ca="1">IF( OR( AND($A227&gt;=INDIRECT("'Panasonic ERJ Code Table'!$K" &amp; C$1),$A227&lt;=INDIRECT("'Panasonic ERJ Code Table'!$L" &amp; C$1)), AND($A227&gt;=INDIRECT("'Panasonic ERJ Code Table'!$M" &amp; C$1),$A227&lt;=INDIRECT("'Panasonic ERJ Code Table'!$N" &amp; C$1)) ),C$2&amp;_xlfn.XLOOKUP($A227,E96_raw,E96_code),"N/A")</f>
        <v>N/A</v>
      </c>
      <c r="F227" s="5" t="e" cm="1">
        <f t="array" aca="1" ref="F227" ca="1">IF( OR( AND($A227&gt;=INDIRECT("'Panasonic ERJ Code Table'!$K" &amp; F$1),$A227&lt;=INDIRECT("'Panasonic ERJ Code Table'!$L" &amp; F$1)), AND($A227&gt;=INDIRECT("'Panasonic ERJ Code Table'!$M" &amp; F$1),$A227&lt;=INDIRECT("'Panasonic ERJ Code Table'!$N" &amp; F$1)) ),F$2&amp;_xlfn.XLOOKUP($A227,E96_raw,E96_code),"N/A")</f>
        <v>#NAME?</v>
      </c>
      <c r="G227" s="23" t="e" cm="1">
        <f t="array" aca="1" ref="G227" ca="1">"technology "&amp;RIGHT(F227,4)&amp;";"&amp;_xlfn.XLOOKUP(2,eii,eia)&amp;F227&amp;_xlfn.XLOOKUP(16,eii,eia)&amp;_xlfn.XLOOKUP(3,eii,eia)&amp;_xlfn.XLOOKUP($A227,E96_raw,e96_std&amp;" "&amp;e96_sym)&amp;_xlfn.XLOOKUP(16,eii,eia)&amp;_xlfn.XLOOKUP(4,eii,eia)&amp;_xlfn.XLOOKUP(LEFT(F227,7),r_1,r_4)&amp;" W @ 70°C"&amp;_xlfn.XLOOKUP(16,eii,eia)&amp;_xlfn.XLOOKUP(5,eii,eia)&amp;_xlfn.XLOOKUP(MID(F227,4,3),e_code,TEXT(e_size,"0000"))&amp;_xlfn.XLOOKUP(16,eii,eia)&amp;_xlfn.XLOOKUP(6,eii,eia)&amp;ROUND(MIN(SQRT($A227*_xlfn.XLOOKUP(LEFT(F227,7),r_1,r_4)),_xlfn.XLOOKUP(LEFT(F227,7),r_1,r_7)),1)&amp;" V"&amp;_xlfn.XLOOKUP(16,eii,eia)&amp;_xlfn.XLOOKUP(8,eii,eia)&amp;_xlfn.XLOOKUP(LEFT(F227,7),r_1,r_8)&amp;_xlfn.XLOOKUP(16,eii,eia)&amp;_xlfn.XLOOKUP(9,eii,eia)&amp;_xlfn.XLOOKUP($A227,E96_raw,E96_code&amp;" / "&amp;e96_3c)&amp;_xlfn.XLOOKUP(16,eii,eia)&amp;_xlfn.XLOOKUP(10,eii,eia)&amp;_xlfn.XLOOKUP(LEFT(F227,7),r_1,r_10)&amp;_xlfn.XLOOKUP(16,eii,eia)&amp;_xlfn.XLOOKUP(11,eii,eia)&amp;_xlfn.XLOOKUP(LEFT(F227,7),r_1,r_11)&amp;_xlfn.XLOOKUP(16,eii,eia)&amp;_xlfn.XLOOKUP(12,eii,eia)&amp;_xlfn.XLOOKUP(LEFT(F227,7),r_1,r_12)&amp;" ppm/°C"&amp;_xlfn.XLOOKUP(16,eii,eia)&amp;_xlfn.XLOOKUP(13,eii,eia)&amp;MID(F227,4,2)&amp;_xlfn.XLOOKUP(16,eii,eia)&amp;_xlfn.XLOOKUP(14,eii,eia)&amp;_xlfn.XLOOKUP(16,eii,eia)&amp;_xlfn.XLOOKUP(15,eii,eia)&amp;_xlfn.XLOOKUP(16,eii,eia)</f>
        <v>#NAME?</v>
      </c>
      <c r="I227" s="5" t="str" cm="1">
        <f t="array" aca="1" ref="I227" ca="1">IF( OR( AND($A227&gt;=INDIRECT("'Panasonic ERJ Code Table'!$K" &amp; I$1),$A227&lt;=INDIRECT("'Panasonic ERJ Code Table'!$L" &amp; I$1)), AND($A227&gt;=INDIRECT("'Panasonic ERJ Code Table'!$M" &amp; I$1),$A227&lt;=INDIRECT("'Panasonic ERJ Code Table'!$N" &amp; I$1)) ),I$2&amp;_xlfn.XLOOKUP($A227,E96_raw,E96_code),"N/A")</f>
        <v>N/A</v>
      </c>
      <c r="L227" s="5" t="e" cm="1">
        <f t="array" aca="1" ref="L227" ca="1">IF( OR( AND($A227&gt;=INDIRECT("'Panasonic ERJ Code Table'!$K" &amp; L$1),$A227&lt;=INDIRECT("'Panasonic ERJ Code Table'!$L" &amp; L$1)), AND($A227&gt;=INDIRECT("'Panasonic ERJ Code Table'!$M" &amp; L$1),$A227&lt;=INDIRECT("'Panasonic ERJ Code Table'!$N" &amp; L$1)) ),L$2&amp;_xlfn.XLOOKUP($A227,E96_raw,E96_code),"N/A")</f>
        <v>#NAME?</v>
      </c>
      <c r="O227" s="5" t="str" cm="1">
        <f t="array" aca="1" ref="O227" ca="1">IF( OR( AND($A227&gt;=INDIRECT("'Panasonic ERJ Code Table'!$K" &amp; O$1),$A227&lt;=INDIRECT("'Panasonic ERJ Code Table'!$L" &amp; O$1)), AND($A227&gt;=INDIRECT("'Panasonic ERJ Code Table'!$M" &amp; O$1),$A227&lt;=INDIRECT("'Panasonic ERJ Code Table'!$N" &amp; O$1)) ),O$2&amp;_xlfn.XLOOKUP($A227,E96_raw,E96_code),"N/A")</f>
        <v>N/A</v>
      </c>
      <c r="R227" s="5" t="e" cm="1">
        <f t="array" aca="1" ref="R227" ca="1">IF( OR( AND($A227&gt;=INDIRECT("'Panasonic ERJ Code Table'!$K" &amp; R$1),$A227&lt;=INDIRECT("'Panasonic ERJ Code Table'!$L" &amp; R$1)), AND($A227&gt;=INDIRECT("'Panasonic ERJ Code Table'!$M" &amp; R$1),$A227&lt;=INDIRECT("'Panasonic ERJ Code Table'!$N" &amp; R$1)) ),R$2&amp;_xlfn.XLOOKUP($A227,E96_raw,E96_code),"N/A")</f>
        <v>#NAME?</v>
      </c>
      <c r="U227" s="5" t="e" cm="1">
        <f t="array" aca="1" ref="U227" ca="1">IF( OR( AND($A227&gt;=INDIRECT("'Panasonic ERJ Code Table'!$J" &amp; U$1),$A227&lt;=INDIRECT("'Panasonic ERJ Code Table'!$K" &amp; U$1)), AND($A227&gt;=INDIRECT("'Panasonic ERJ Code Table'!$L" &amp; U$1),$A227&lt;=INDIRECT("'Panasonic ERJ Code Table'!$M" &amp; U$1)) ),U$2&amp;_xlfn.XLOOKUP($A227,E96_raw,E96_code),"N/A")</f>
        <v>#NAME?</v>
      </c>
    </row>
    <row r="228" spans="1:21" x14ac:dyDescent="0.3">
      <c r="A228" s="16">
        <v>221</v>
      </c>
      <c r="B228" s="16"/>
      <c r="C228" s="5" t="str" cm="1">
        <f t="array" aca="1" ref="C228" ca="1">IF( OR( AND($A228&gt;=INDIRECT("'Panasonic ERJ Code Table'!$K" &amp; C$1),$A228&lt;=INDIRECT("'Panasonic ERJ Code Table'!$L" &amp; C$1)), AND($A228&gt;=INDIRECT("'Panasonic ERJ Code Table'!$M" &amp; C$1),$A228&lt;=INDIRECT("'Panasonic ERJ Code Table'!$N" &amp; C$1)) ),C$2&amp;_xlfn.XLOOKUP($A228,E96_raw,E96_code),"N/A")</f>
        <v>N/A</v>
      </c>
      <c r="F228" s="5" t="e" cm="1">
        <f t="array" aca="1" ref="F228" ca="1">IF( OR( AND($A228&gt;=INDIRECT("'Panasonic ERJ Code Table'!$K" &amp; F$1),$A228&lt;=INDIRECT("'Panasonic ERJ Code Table'!$L" &amp; F$1)), AND($A228&gt;=INDIRECT("'Panasonic ERJ Code Table'!$M" &amp; F$1),$A228&lt;=INDIRECT("'Panasonic ERJ Code Table'!$N" &amp; F$1)) ),F$2&amp;_xlfn.XLOOKUP($A228,E96_raw,E96_code),"N/A")</f>
        <v>#NAME?</v>
      </c>
      <c r="G228" s="23" t="e" cm="1">
        <f t="array" aca="1" ref="G228" ca="1">"technology "&amp;RIGHT(F228,4)&amp;";"&amp;_xlfn.XLOOKUP(2,eii,eia)&amp;F228&amp;_xlfn.XLOOKUP(16,eii,eia)&amp;_xlfn.XLOOKUP(3,eii,eia)&amp;_xlfn.XLOOKUP($A228,E96_raw,e96_std&amp;" "&amp;e96_sym)&amp;_xlfn.XLOOKUP(16,eii,eia)&amp;_xlfn.XLOOKUP(4,eii,eia)&amp;_xlfn.XLOOKUP(LEFT(F228,7),r_1,r_4)&amp;" W @ 70°C"&amp;_xlfn.XLOOKUP(16,eii,eia)&amp;_xlfn.XLOOKUP(5,eii,eia)&amp;_xlfn.XLOOKUP(MID(F228,4,3),e_code,TEXT(e_size,"0000"))&amp;_xlfn.XLOOKUP(16,eii,eia)&amp;_xlfn.XLOOKUP(6,eii,eia)&amp;ROUND(MIN(SQRT($A228*_xlfn.XLOOKUP(LEFT(F228,7),r_1,r_4)),_xlfn.XLOOKUP(LEFT(F228,7),r_1,r_7)),1)&amp;" V"&amp;_xlfn.XLOOKUP(16,eii,eia)&amp;_xlfn.XLOOKUP(8,eii,eia)&amp;_xlfn.XLOOKUP(LEFT(F228,7),r_1,r_8)&amp;_xlfn.XLOOKUP(16,eii,eia)&amp;_xlfn.XLOOKUP(9,eii,eia)&amp;_xlfn.XLOOKUP($A228,E96_raw,E96_code&amp;" / "&amp;e96_3c)&amp;_xlfn.XLOOKUP(16,eii,eia)&amp;_xlfn.XLOOKUP(10,eii,eia)&amp;_xlfn.XLOOKUP(LEFT(F228,7),r_1,r_10)&amp;_xlfn.XLOOKUP(16,eii,eia)&amp;_xlfn.XLOOKUP(11,eii,eia)&amp;_xlfn.XLOOKUP(LEFT(F228,7),r_1,r_11)&amp;_xlfn.XLOOKUP(16,eii,eia)&amp;_xlfn.XLOOKUP(12,eii,eia)&amp;_xlfn.XLOOKUP(LEFT(F228,7),r_1,r_12)&amp;" ppm/°C"&amp;_xlfn.XLOOKUP(16,eii,eia)&amp;_xlfn.XLOOKUP(13,eii,eia)&amp;MID(F228,4,2)&amp;_xlfn.XLOOKUP(16,eii,eia)&amp;_xlfn.XLOOKUP(14,eii,eia)&amp;_xlfn.XLOOKUP(16,eii,eia)&amp;_xlfn.XLOOKUP(15,eii,eia)&amp;_xlfn.XLOOKUP(16,eii,eia)</f>
        <v>#NAME?</v>
      </c>
      <c r="I228" s="5" t="str" cm="1">
        <f t="array" aca="1" ref="I228" ca="1">IF( OR( AND($A228&gt;=INDIRECT("'Panasonic ERJ Code Table'!$K" &amp; I$1),$A228&lt;=INDIRECT("'Panasonic ERJ Code Table'!$L" &amp; I$1)), AND($A228&gt;=INDIRECT("'Panasonic ERJ Code Table'!$M" &amp; I$1),$A228&lt;=INDIRECT("'Panasonic ERJ Code Table'!$N" &amp; I$1)) ),I$2&amp;_xlfn.XLOOKUP($A228,E96_raw,E96_code),"N/A")</f>
        <v>N/A</v>
      </c>
      <c r="L228" s="5" t="e" cm="1">
        <f t="array" aca="1" ref="L228" ca="1">IF( OR( AND($A228&gt;=INDIRECT("'Panasonic ERJ Code Table'!$K" &amp; L$1),$A228&lt;=INDIRECT("'Panasonic ERJ Code Table'!$L" &amp; L$1)), AND($A228&gt;=INDIRECT("'Panasonic ERJ Code Table'!$M" &amp; L$1),$A228&lt;=INDIRECT("'Panasonic ERJ Code Table'!$N" &amp; L$1)) ),L$2&amp;_xlfn.XLOOKUP($A228,E96_raw,E96_code),"N/A")</f>
        <v>#NAME?</v>
      </c>
      <c r="O228" s="5" t="str" cm="1">
        <f t="array" aca="1" ref="O228" ca="1">IF( OR( AND($A228&gt;=INDIRECT("'Panasonic ERJ Code Table'!$K" &amp; O$1),$A228&lt;=INDIRECT("'Panasonic ERJ Code Table'!$L" &amp; O$1)), AND($A228&gt;=INDIRECT("'Panasonic ERJ Code Table'!$M" &amp; O$1),$A228&lt;=INDIRECT("'Panasonic ERJ Code Table'!$N" &amp; O$1)) ),O$2&amp;_xlfn.XLOOKUP($A228,E96_raw,E96_code),"N/A")</f>
        <v>N/A</v>
      </c>
      <c r="R228" s="5" t="e" cm="1">
        <f t="array" aca="1" ref="R228" ca="1">IF( OR( AND($A228&gt;=INDIRECT("'Panasonic ERJ Code Table'!$K" &amp; R$1),$A228&lt;=INDIRECT("'Panasonic ERJ Code Table'!$L" &amp; R$1)), AND($A228&gt;=INDIRECT("'Panasonic ERJ Code Table'!$M" &amp; R$1),$A228&lt;=INDIRECT("'Panasonic ERJ Code Table'!$N" &amp; R$1)) ),R$2&amp;_xlfn.XLOOKUP($A228,E96_raw,E96_code),"N/A")</f>
        <v>#NAME?</v>
      </c>
      <c r="U228" s="5" t="e" cm="1">
        <f t="array" aca="1" ref="U228" ca="1">IF( OR( AND($A228&gt;=INDIRECT("'Panasonic ERJ Code Table'!$J" &amp; U$1),$A228&lt;=INDIRECT("'Panasonic ERJ Code Table'!$K" &amp; U$1)), AND($A228&gt;=INDIRECT("'Panasonic ERJ Code Table'!$L" &amp; U$1),$A228&lt;=INDIRECT("'Panasonic ERJ Code Table'!$M" &amp; U$1)) ),U$2&amp;_xlfn.XLOOKUP($A228,E96_raw,E96_code),"N/A")</f>
        <v>#NAME?</v>
      </c>
    </row>
    <row r="229" spans="1:21" x14ac:dyDescent="0.3">
      <c r="A229" s="16">
        <v>226</v>
      </c>
      <c r="B229" s="16"/>
      <c r="C229" s="5" t="str" cm="1">
        <f t="array" aca="1" ref="C229" ca="1">IF( OR( AND($A229&gt;=INDIRECT("'Panasonic ERJ Code Table'!$K" &amp; C$1),$A229&lt;=INDIRECT("'Panasonic ERJ Code Table'!$L" &amp; C$1)), AND($A229&gt;=INDIRECT("'Panasonic ERJ Code Table'!$M" &amp; C$1),$A229&lt;=INDIRECT("'Panasonic ERJ Code Table'!$N" &amp; C$1)) ),C$2&amp;_xlfn.XLOOKUP($A229,E96_raw,E96_code),"N/A")</f>
        <v>N/A</v>
      </c>
      <c r="F229" s="5" t="e" cm="1">
        <f t="array" aca="1" ref="F229" ca="1">IF( OR( AND($A229&gt;=INDIRECT("'Panasonic ERJ Code Table'!$K" &amp; F$1),$A229&lt;=INDIRECT("'Panasonic ERJ Code Table'!$L" &amp; F$1)), AND($A229&gt;=INDIRECT("'Panasonic ERJ Code Table'!$M" &amp; F$1),$A229&lt;=INDIRECT("'Panasonic ERJ Code Table'!$N" &amp; F$1)) ),F$2&amp;_xlfn.XLOOKUP($A229,E96_raw,E96_code),"N/A")</f>
        <v>#NAME?</v>
      </c>
      <c r="G229" s="23" t="e" cm="1">
        <f t="array" aca="1" ref="G229" ca="1">"technology "&amp;RIGHT(F229,4)&amp;";"&amp;_xlfn.XLOOKUP(2,eii,eia)&amp;F229&amp;_xlfn.XLOOKUP(16,eii,eia)&amp;_xlfn.XLOOKUP(3,eii,eia)&amp;_xlfn.XLOOKUP($A229,E96_raw,e96_std&amp;" "&amp;e96_sym)&amp;_xlfn.XLOOKUP(16,eii,eia)&amp;_xlfn.XLOOKUP(4,eii,eia)&amp;_xlfn.XLOOKUP(LEFT(F229,7),r_1,r_4)&amp;" W @ 70°C"&amp;_xlfn.XLOOKUP(16,eii,eia)&amp;_xlfn.XLOOKUP(5,eii,eia)&amp;_xlfn.XLOOKUP(MID(F229,4,3),e_code,TEXT(e_size,"0000"))&amp;_xlfn.XLOOKUP(16,eii,eia)&amp;_xlfn.XLOOKUP(6,eii,eia)&amp;ROUND(MIN(SQRT($A229*_xlfn.XLOOKUP(LEFT(F229,7),r_1,r_4)),_xlfn.XLOOKUP(LEFT(F229,7),r_1,r_7)),1)&amp;" V"&amp;_xlfn.XLOOKUP(16,eii,eia)&amp;_xlfn.XLOOKUP(8,eii,eia)&amp;_xlfn.XLOOKUP(LEFT(F229,7),r_1,r_8)&amp;_xlfn.XLOOKUP(16,eii,eia)&amp;_xlfn.XLOOKUP(9,eii,eia)&amp;_xlfn.XLOOKUP($A229,E96_raw,E96_code&amp;" / "&amp;e96_3c)&amp;_xlfn.XLOOKUP(16,eii,eia)&amp;_xlfn.XLOOKUP(10,eii,eia)&amp;_xlfn.XLOOKUP(LEFT(F229,7),r_1,r_10)&amp;_xlfn.XLOOKUP(16,eii,eia)&amp;_xlfn.XLOOKUP(11,eii,eia)&amp;_xlfn.XLOOKUP(LEFT(F229,7),r_1,r_11)&amp;_xlfn.XLOOKUP(16,eii,eia)&amp;_xlfn.XLOOKUP(12,eii,eia)&amp;_xlfn.XLOOKUP(LEFT(F229,7),r_1,r_12)&amp;" ppm/°C"&amp;_xlfn.XLOOKUP(16,eii,eia)&amp;_xlfn.XLOOKUP(13,eii,eia)&amp;MID(F229,4,2)&amp;_xlfn.XLOOKUP(16,eii,eia)&amp;_xlfn.XLOOKUP(14,eii,eia)&amp;_xlfn.XLOOKUP(16,eii,eia)&amp;_xlfn.XLOOKUP(15,eii,eia)&amp;_xlfn.XLOOKUP(16,eii,eia)</f>
        <v>#NAME?</v>
      </c>
      <c r="I229" s="5" t="str" cm="1">
        <f t="array" aca="1" ref="I229" ca="1">IF( OR( AND($A229&gt;=INDIRECT("'Panasonic ERJ Code Table'!$K" &amp; I$1),$A229&lt;=INDIRECT("'Panasonic ERJ Code Table'!$L" &amp; I$1)), AND($A229&gt;=INDIRECT("'Panasonic ERJ Code Table'!$M" &amp; I$1),$A229&lt;=INDIRECT("'Panasonic ERJ Code Table'!$N" &amp; I$1)) ),I$2&amp;_xlfn.XLOOKUP($A229,E96_raw,E96_code),"N/A")</f>
        <v>N/A</v>
      </c>
      <c r="L229" s="5" t="e" cm="1">
        <f t="array" aca="1" ref="L229" ca="1">IF( OR( AND($A229&gt;=INDIRECT("'Panasonic ERJ Code Table'!$K" &amp; L$1),$A229&lt;=INDIRECT("'Panasonic ERJ Code Table'!$L" &amp; L$1)), AND($A229&gt;=INDIRECT("'Panasonic ERJ Code Table'!$M" &amp; L$1),$A229&lt;=INDIRECT("'Panasonic ERJ Code Table'!$N" &amp; L$1)) ),L$2&amp;_xlfn.XLOOKUP($A229,E96_raw,E96_code),"N/A")</f>
        <v>#NAME?</v>
      </c>
      <c r="O229" s="5" t="str" cm="1">
        <f t="array" aca="1" ref="O229" ca="1">IF( OR( AND($A229&gt;=INDIRECT("'Panasonic ERJ Code Table'!$K" &amp; O$1),$A229&lt;=INDIRECT("'Panasonic ERJ Code Table'!$L" &amp; O$1)), AND($A229&gt;=INDIRECT("'Panasonic ERJ Code Table'!$M" &amp; O$1),$A229&lt;=INDIRECT("'Panasonic ERJ Code Table'!$N" &amp; O$1)) ),O$2&amp;_xlfn.XLOOKUP($A229,E96_raw,E96_code),"N/A")</f>
        <v>N/A</v>
      </c>
      <c r="R229" s="5" t="e" cm="1">
        <f t="array" aca="1" ref="R229" ca="1">IF( OR( AND($A229&gt;=INDIRECT("'Panasonic ERJ Code Table'!$K" &amp; R$1),$A229&lt;=INDIRECT("'Panasonic ERJ Code Table'!$L" &amp; R$1)), AND($A229&gt;=INDIRECT("'Panasonic ERJ Code Table'!$M" &amp; R$1),$A229&lt;=INDIRECT("'Panasonic ERJ Code Table'!$N" &amp; R$1)) ),R$2&amp;_xlfn.XLOOKUP($A229,E96_raw,E96_code),"N/A")</f>
        <v>#NAME?</v>
      </c>
      <c r="U229" s="5" t="e" cm="1">
        <f t="array" aca="1" ref="U229" ca="1">IF( OR( AND($A229&gt;=INDIRECT("'Panasonic ERJ Code Table'!$J" &amp; U$1),$A229&lt;=INDIRECT("'Panasonic ERJ Code Table'!$K" &amp; U$1)), AND($A229&gt;=INDIRECT("'Panasonic ERJ Code Table'!$L" &amp; U$1),$A229&lt;=INDIRECT("'Panasonic ERJ Code Table'!$M" &amp; U$1)) ),U$2&amp;_xlfn.XLOOKUP($A229,E96_raw,E96_code),"N/A")</f>
        <v>#NAME?</v>
      </c>
    </row>
    <row r="230" spans="1:21" x14ac:dyDescent="0.3">
      <c r="A230" s="16">
        <v>232</v>
      </c>
      <c r="B230" s="16"/>
      <c r="C230" s="5" t="str" cm="1">
        <f t="array" aca="1" ref="C230" ca="1">IF( OR( AND($A230&gt;=INDIRECT("'Panasonic ERJ Code Table'!$K" &amp; C$1),$A230&lt;=INDIRECT("'Panasonic ERJ Code Table'!$L" &amp; C$1)), AND($A230&gt;=INDIRECT("'Panasonic ERJ Code Table'!$M" &amp; C$1),$A230&lt;=INDIRECT("'Panasonic ERJ Code Table'!$N" &amp; C$1)) ),C$2&amp;_xlfn.XLOOKUP($A230,E96_raw,E96_code),"N/A")</f>
        <v>N/A</v>
      </c>
      <c r="F230" s="5" t="e" cm="1">
        <f t="array" aca="1" ref="F230" ca="1">IF( OR( AND($A230&gt;=INDIRECT("'Panasonic ERJ Code Table'!$K" &amp; F$1),$A230&lt;=INDIRECT("'Panasonic ERJ Code Table'!$L" &amp; F$1)), AND($A230&gt;=INDIRECT("'Panasonic ERJ Code Table'!$M" &amp; F$1),$A230&lt;=INDIRECT("'Panasonic ERJ Code Table'!$N" &amp; F$1)) ),F$2&amp;_xlfn.XLOOKUP($A230,E96_raw,E96_code),"N/A")</f>
        <v>#NAME?</v>
      </c>
      <c r="G230" s="23" t="e" cm="1">
        <f t="array" aca="1" ref="G230" ca="1">"technology "&amp;RIGHT(F230,4)&amp;";"&amp;_xlfn.XLOOKUP(2,eii,eia)&amp;F230&amp;_xlfn.XLOOKUP(16,eii,eia)&amp;_xlfn.XLOOKUP(3,eii,eia)&amp;_xlfn.XLOOKUP($A230,E96_raw,e96_std&amp;" "&amp;e96_sym)&amp;_xlfn.XLOOKUP(16,eii,eia)&amp;_xlfn.XLOOKUP(4,eii,eia)&amp;_xlfn.XLOOKUP(LEFT(F230,7),r_1,r_4)&amp;" W @ 70°C"&amp;_xlfn.XLOOKUP(16,eii,eia)&amp;_xlfn.XLOOKUP(5,eii,eia)&amp;_xlfn.XLOOKUP(MID(F230,4,3),e_code,TEXT(e_size,"0000"))&amp;_xlfn.XLOOKUP(16,eii,eia)&amp;_xlfn.XLOOKUP(6,eii,eia)&amp;ROUND(MIN(SQRT($A230*_xlfn.XLOOKUP(LEFT(F230,7),r_1,r_4)),_xlfn.XLOOKUP(LEFT(F230,7),r_1,r_7)),1)&amp;" V"&amp;_xlfn.XLOOKUP(16,eii,eia)&amp;_xlfn.XLOOKUP(8,eii,eia)&amp;_xlfn.XLOOKUP(LEFT(F230,7),r_1,r_8)&amp;_xlfn.XLOOKUP(16,eii,eia)&amp;_xlfn.XLOOKUP(9,eii,eia)&amp;_xlfn.XLOOKUP($A230,E96_raw,E96_code&amp;" / "&amp;e96_3c)&amp;_xlfn.XLOOKUP(16,eii,eia)&amp;_xlfn.XLOOKUP(10,eii,eia)&amp;_xlfn.XLOOKUP(LEFT(F230,7),r_1,r_10)&amp;_xlfn.XLOOKUP(16,eii,eia)&amp;_xlfn.XLOOKUP(11,eii,eia)&amp;_xlfn.XLOOKUP(LEFT(F230,7),r_1,r_11)&amp;_xlfn.XLOOKUP(16,eii,eia)&amp;_xlfn.XLOOKUP(12,eii,eia)&amp;_xlfn.XLOOKUP(LEFT(F230,7),r_1,r_12)&amp;" ppm/°C"&amp;_xlfn.XLOOKUP(16,eii,eia)&amp;_xlfn.XLOOKUP(13,eii,eia)&amp;MID(F230,4,2)&amp;_xlfn.XLOOKUP(16,eii,eia)&amp;_xlfn.XLOOKUP(14,eii,eia)&amp;_xlfn.XLOOKUP(16,eii,eia)&amp;_xlfn.XLOOKUP(15,eii,eia)&amp;_xlfn.XLOOKUP(16,eii,eia)</f>
        <v>#NAME?</v>
      </c>
      <c r="I230" s="5" t="str" cm="1">
        <f t="array" aca="1" ref="I230" ca="1">IF( OR( AND($A230&gt;=INDIRECT("'Panasonic ERJ Code Table'!$K" &amp; I$1),$A230&lt;=INDIRECT("'Panasonic ERJ Code Table'!$L" &amp; I$1)), AND($A230&gt;=INDIRECT("'Panasonic ERJ Code Table'!$M" &amp; I$1),$A230&lt;=INDIRECT("'Panasonic ERJ Code Table'!$N" &amp; I$1)) ),I$2&amp;_xlfn.XLOOKUP($A230,E96_raw,E96_code),"N/A")</f>
        <v>N/A</v>
      </c>
      <c r="L230" s="5" t="e" cm="1">
        <f t="array" aca="1" ref="L230" ca="1">IF( OR( AND($A230&gt;=INDIRECT("'Panasonic ERJ Code Table'!$K" &amp; L$1),$A230&lt;=INDIRECT("'Panasonic ERJ Code Table'!$L" &amp; L$1)), AND($A230&gt;=INDIRECT("'Panasonic ERJ Code Table'!$M" &amp; L$1),$A230&lt;=INDIRECT("'Panasonic ERJ Code Table'!$N" &amp; L$1)) ),L$2&amp;_xlfn.XLOOKUP($A230,E96_raw,E96_code),"N/A")</f>
        <v>#NAME?</v>
      </c>
      <c r="O230" s="5" t="str" cm="1">
        <f t="array" aca="1" ref="O230" ca="1">IF( OR( AND($A230&gt;=INDIRECT("'Panasonic ERJ Code Table'!$K" &amp; O$1),$A230&lt;=INDIRECT("'Panasonic ERJ Code Table'!$L" &amp; O$1)), AND($A230&gt;=INDIRECT("'Panasonic ERJ Code Table'!$M" &amp; O$1),$A230&lt;=INDIRECT("'Panasonic ERJ Code Table'!$N" &amp; O$1)) ),O$2&amp;_xlfn.XLOOKUP($A230,E96_raw,E96_code),"N/A")</f>
        <v>N/A</v>
      </c>
      <c r="R230" s="5" t="e" cm="1">
        <f t="array" aca="1" ref="R230" ca="1">IF( OR( AND($A230&gt;=INDIRECT("'Panasonic ERJ Code Table'!$K" &amp; R$1),$A230&lt;=INDIRECT("'Panasonic ERJ Code Table'!$L" &amp; R$1)), AND($A230&gt;=INDIRECT("'Panasonic ERJ Code Table'!$M" &amp; R$1),$A230&lt;=INDIRECT("'Panasonic ERJ Code Table'!$N" &amp; R$1)) ),R$2&amp;_xlfn.XLOOKUP($A230,E96_raw,E96_code),"N/A")</f>
        <v>#NAME?</v>
      </c>
      <c r="U230" s="5" t="e" cm="1">
        <f t="array" aca="1" ref="U230" ca="1">IF( OR( AND($A230&gt;=INDIRECT("'Panasonic ERJ Code Table'!$J" &amp; U$1),$A230&lt;=INDIRECT("'Panasonic ERJ Code Table'!$K" &amp; U$1)), AND($A230&gt;=INDIRECT("'Panasonic ERJ Code Table'!$L" &amp; U$1),$A230&lt;=INDIRECT("'Panasonic ERJ Code Table'!$M" &amp; U$1)) ),U$2&amp;_xlfn.XLOOKUP($A230,E96_raw,E96_code),"N/A")</f>
        <v>#NAME?</v>
      </c>
    </row>
    <row r="231" spans="1:21" x14ac:dyDescent="0.3">
      <c r="A231" s="16">
        <v>237</v>
      </c>
      <c r="B231" s="16"/>
      <c r="C231" s="5" t="str" cm="1">
        <f t="array" aca="1" ref="C231" ca="1">IF( OR( AND($A231&gt;=INDIRECT("'Panasonic ERJ Code Table'!$K" &amp; C$1),$A231&lt;=INDIRECT("'Panasonic ERJ Code Table'!$L" &amp; C$1)), AND($A231&gt;=INDIRECT("'Panasonic ERJ Code Table'!$M" &amp; C$1),$A231&lt;=INDIRECT("'Panasonic ERJ Code Table'!$N" &amp; C$1)) ),C$2&amp;_xlfn.XLOOKUP($A231,E96_raw,E96_code),"N/A")</f>
        <v>N/A</v>
      </c>
      <c r="F231" s="5" t="e" cm="1">
        <f t="array" aca="1" ref="F231" ca="1">IF( OR( AND($A231&gt;=INDIRECT("'Panasonic ERJ Code Table'!$K" &amp; F$1),$A231&lt;=INDIRECT("'Panasonic ERJ Code Table'!$L" &amp; F$1)), AND($A231&gt;=INDIRECT("'Panasonic ERJ Code Table'!$M" &amp; F$1),$A231&lt;=INDIRECT("'Panasonic ERJ Code Table'!$N" &amp; F$1)) ),F$2&amp;_xlfn.XLOOKUP($A231,E96_raw,E96_code),"N/A")</f>
        <v>#NAME?</v>
      </c>
      <c r="G231" s="23" t="e" cm="1">
        <f t="array" aca="1" ref="G231" ca="1">"technology "&amp;RIGHT(F231,4)&amp;";"&amp;_xlfn.XLOOKUP(2,eii,eia)&amp;F231&amp;_xlfn.XLOOKUP(16,eii,eia)&amp;_xlfn.XLOOKUP(3,eii,eia)&amp;_xlfn.XLOOKUP($A231,E96_raw,e96_std&amp;" "&amp;e96_sym)&amp;_xlfn.XLOOKUP(16,eii,eia)&amp;_xlfn.XLOOKUP(4,eii,eia)&amp;_xlfn.XLOOKUP(LEFT(F231,7),r_1,r_4)&amp;" W @ 70°C"&amp;_xlfn.XLOOKUP(16,eii,eia)&amp;_xlfn.XLOOKUP(5,eii,eia)&amp;_xlfn.XLOOKUP(MID(F231,4,3),e_code,TEXT(e_size,"0000"))&amp;_xlfn.XLOOKUP(16,eii,eia)&amp;_xlfn.XLOOKUP(6,eii,eia)&amp;ROUND(MIN(SQRT($A231*_xlfn.XLOOKUP(LEFT(F231,7),r_1,r_4)),_xlfn.XLOOKUP(LEFT(F231,7),r_1,r_7)),1)&amp;" V"&amp;_xlfn.XLOOKUP(16,eii,eia)&amp;_xlfn.XLOOKUP(8,eii,eia)&amp;_xlfn.XLOOKUP(LEFT(F231,7),r_1,r_8)&amp;_xlfn.XLOOKUP(16,eii,eia)&amp;_xlfn.XLOOKUP(9,eii,eia)&amp;_xlfn.XLOOKUP($A231,E96_raw,E96_code&amp;" / "&amp;e96_3c)&amp;_xlfn.XLOOKUP(16,eii,eia)&amp;_xlfn.XLOOKUP(10,eii,eia)&amp;_xlfn.XLOOKUP(LEFT(F231,7),r_1,r_10)&amp;_xlfn.XLOOKUP(16,eii,eia)&amp;_xlfn.XLOOKUP(11,eii,eia)&amp;_xlfn.XLOOKUP(LEFT(F231,7),r_1,r_11)&amp;_xlfn.XLOOKUP(16,eii,eia)&amp;_xlfn.XLOOKUP(12,eii,eia)&amp;_xlfn.XLOOKUP(LEFT(F231,7),r_1,r_12)&amp;" ppm/°C"&amp;_xlfn.XLOOKUP(16,eii,eia)&amp;_xlfn.XLOOKUP(13,eii,eia)&amp;MID(F231,4,2)&amp;_xlfn.XLOOKUP(16,eii,eia)&amp;_xlfn.XLOOKUP(14,eii,eia)&amp;_xlfn.XLOOKUP(16,eii,eia)&amp;_xlfn.XLOOKUP(15,eii,eia)&amp;_xlfn.XLOOKUP(16,eii,eia)</f>
        <v>#NAME?</v>
      </c>
      <c r="I231" s="5" t="str" cm="1">
        <f t="array" aca="1" ref="I231" ca="1">IF( OR( AND($A231&gt;=INDIRECT("'Panasonic ERJ Code Table'!$K" &amp; I$1),$A231&lt;=INDIRECT("'Panasonic ERJ Code Table'!$L" &amp; I$1)), AND($A231&gt;=INDIRECT("'Panasonic ERJ Code Table'!$M" &amp; I$1),$A231&lt;=INDIRECT("'Panasonic ERJ Code Table'!$N" &amp; I$1)) ),I$2&amp;_xlfn.XLOOKUP($A231,E96_raw,E96_code),"N/A")</f>
        <v>N/A</v>
      </c>
      <c r="L231" s="5" t="e" cm="1">
        <f t="array" aca="1" ref="L231" ca="1">IF( OR( AND($A231&gt;=INDIRECT("'Panasonic ERJ Code Table'!$K" &amp; L$1),$A231&lt;=INDIRECT("'Panasonic ERJ Code Table'!$L" &amp; L$1)), AND($A231&gt;=INDIRECT("'Panasonic ERJ Code Table'!$M" &amp; L$1),$A231&lt;=INDIRECT("'Panasonic ERJ Code Table'!$N" &amp; L$1)) ),L$2&amp;_xlfn.XLOOKUP($A231,E96_raw,E96_code),"N/A")</f>
        <v>#NAME?</v>
      </c>
      <c r="O231" s="5" t="str" cm="1">
        <f t="array" aca="1" ref="O231" ca="1">IF( OR( AND($A231&gt;=INDIRECT("'Panasonic ERJ Code Table'!$K" &amp; O$1),$A231&lt;=INDIRECT("'Panasonic ERJ Code Table'!$L" &amp; O$1)), AND($A231&gt;=INDIRECT("'Panasonic ERJ Code Table'!$M" &amp; O$1),$A231&lt;=INDIRECT("'Panasonic ERJ Code Table'!$N" &amp; O$1)) ),O$2&amp;_xlfn.XLOOKUP($A231,E96_raw,E96_code),"N/A")</f>
        <v>N/A</v>
      </c>
      <c r="R231" s="5" t="e" cm="1">
        <f t="array" aca="1" ref="R231" ca="1">IF( OR( AND($A231&gt;=INDIRECT("'Panasonic ERJ Code Table'!$K" &amp; R$1),$A231&lt;=INDIRECT("'Panasonic ERJ Code Table'!$L" &amp; R$1)), AND($A231&gt;=INDIRECT("'Panasonic ERJ Code Table'!$M" &amp; R$1),$A231&lt;=INDIRECT("'Panasonic ERJ Code Table'!$N" &amp; R$1)) ),R$2&amp;_xlfn.XLOOKUP($A231,E96_raw,E96_code),"N/A")</f>
        <v>#NAME?</v>
      </c>
      <c r="U231" s="5" t="e" cm="1">
        <f t="array" aca="1" ref="U231" ca="1">IF( OR( AND($A231&gt;=INDIRECT("'Panasonic ERJ Code Table'!$J" &amp; U$1),$A231&lt;=INDIRECT("'Panasonic ERJ Code Table'!$K" &amp; U$1)), AND($A231&gt;=INDIRECT("'Panasonic ERJ Code Table'!$L" &amp; U$1),$A231&lt;=INDIRECT("'Panasonic ERJ Code Table'!$M" &amp; U$1)) ),U$2&amp;_xlfn.XLOOKUP($A231,E96_raw,E96_code),"N/A")</f>
        <v>#NAME?</v>
      </c>
    </row>
    <row r="232" spans="1:21" x14ac:dyDescent="0.3">
      <c r="A232" s="16">
        <v>243</v>
      </c>
      <c r="B232" s="16"/>
      <c r="C232" s="5" t="str" cm="1">
        <f t="array" aca="1" ref="C232" ca="1">IF( OR( AND($A232&gt;=INDIRECT("'Panasonic ERJ Code Table'!$K" &amp; C$1),$A232&lt;=INDIRECT("'Panasonic ERJ Code Table'!$L" &amp; C$1)), AND($A232&gt;=INDIRECT("'Panasonic ERJ Code Table'!$M" &amp; C$1),$A232&lt;=INDIRECT("'Panasonic ERJ Code Table'!$N" &amp; C$1)) ),C$2&amp;_xlfn.XLOOKUP($A232,E96_raw,E96_code),"N/A")</f>
        <v>N/A</v>
      </c>
      <c r="F232" s="5" t="e" cm="1">
        <f t="array" aca="1" ref="F232" ca="1">IF( OR( AND($A232&gt;=INDIRECT("'Panasonic ERJ Code Table'!$K" &amp; F$1),$A232&lt;=INDIRECT("'Panasonic ERJ Code Table'!$L" &amp; F$1)), AND($A232&gt;=INDIRECT("'Panasonic ERJ Code Table'!$M" &amp; F$1),$A232&lt;=INDIRECT("'Panasonic ERJ Code Table'!$N" &amp; F$1)) ),F$2&amp;_xlfn.XLOOKUP($A232,E96_raw,E96_code),"N/A")</f>
        <v>#NAME?</v>
      </c>
      <c r="G232" s="23" t="e" cm="1">
        <f t="array" aca="1" ref="G232" ca="1">"technology "&amp;RIGHT(F232,4)&amp;";"&amp;_xlfn.XLOOKUP(2,eii,eia)&amp;F232&amp;_xlfn.XLOOKUP(16,eii,eia)&amp;_xlfn.XLOOKUP(3,eii,eia)&amp;_xlfn.XLOOKUP($A232,E96_raw,e96_std&amp;" "&amp;e96_sym)&amp;_xlfn.XLOOKUP(16,eii,eia)&amp;_xlfn.XLOOKUP(4,eii,eia)&amp;_xlfn.XLOOKUP(LEFT(F232,7),r_1,r_4)&amp;" W @ 70°C"&amp;_xlfn.XLOOKUP(16,eii,eia)&amp;_xlfn.XLOOKUP(5,eii,eia)&amp;_xlfn.XLOOKUP(MID(F232,4,3),e_code,TEXT(e_size,"0000"))&amp;_xlfn.XLOOKUP(16,eii,eia)&amp;_xlfn.XLOOKUP(6,eii,eia)&amp;ROUND(MIN(SQRT($A232*_xlfn.XLOOKUP(LEFT(F232,7),r_1,r_4)),_xlfn.XLOOKUP(LEFT(F232,7),r_1,r_7)),1)&amp;" V"&amp;_xlfn.XLOOKUP(16,eii,eia)&amp;_xlfn.XLOOKUP(8,eii,eia)&amp;_xlfn.XLOOKUP(LEFT(F232,7),r_1,r_8)&amp;_xlfn.XLOOKUP(16,eii,eia)&amp;_xlfn.XLOOKUP(9,eii,eia)&amp;_xlfn.XLOOKUP($A232,E96_raw,E96_code&amp;" / "&amp;e96_3c)&amp;_xlfn.XLOOKUP(16,eii,eia)&amp;_xlfn.XLOOKUP(10,eii,eia)&amp;_xlfn.XLOOKUP(LEFT(F232,7),r_1,r_10)&amp;_xlfn.XLOOKUP(16,eii,eia)&amp;_xlfn.XLOOKUP(11,eii,eia)&amp;_xlfn.XLOOKUP(LEFT(F232,7),r_1,r_11)&amp;_xlfn.XLOOKUP(16,eii,eia)&amp;_xlfn.XLOOKUP(12,eii,eia)&amp;_xlfn.XLOOKUP(LEFT(F232,7),r_1,r_12)&amp;" ppm/°C"&amp;_xlfn.XLOOKUP(16,eii,eia)&amp;_xlfn.XLOOKUP(13,eii,eia)&amp;MID(F232,4,2)&amp;_xlfn.XLOOKUP(16,eii,eia)&amp;_xlfn.XLOOKUP(14,eii,eia)&amp;_xlfn.XLOOKUP(16,eii,eia)&amp;_xlfn.XLOOKUP(15,eii,eia)&amp;_xlfn.XLOOKUP(16,eii,eia)</f>
        <v>#NAME?</v>
      </c>
      <c r="I232" s="5" t="str" cm="1">
        <f t="array" aca="1" ref="I232" ca="1">IF( OR( AND($A232&gt;=INDIRECT("'Panasonic ERJ Code Table'!$K" &amp; I$1),$A232&lt;=INDIRECT("'Panasonic ERJ Code Table'!$L" &amp; I$1)), AND($A232&gt;=INDIRECT("'Panasonic ERJ Code Table'!$M" &amp; I$1),$A232&lt;=INDIRECT("'Panasonic ERJ Code Table'!$N" &amp; I$1)) ),I$2&amp;_xlfn.XLOOKUP($A232,E96_raw,E96_code),"N/A")</f>
        <v>N/A</v>
      </c>
      <c r="L232" s="5" t="e" cm="1">
        <f t="array" aca="1" ref="L232" ca="1">IF( OR( AND($A232&gt;=INDIRECT("'Panasonic ERJ Code Table'!$K" &amp; L$1),$A232&lt;=INDIRECT("'Panasonic ERJ Code Table'!$L" &amp; L$1)), AND($A232&gt;=INDIRECT("'Panasonic ERJ Code Table'!$M" &amp; L$1),$A232&lt;=INDIRECT("'Panasonic ERJ Code Table'!$N" &amp; L$1)) ),L$2&amp;_xlfn.XLOOKUP($A232,E96_raw,E96_code),"N/A")</f>
        <v>#NAME?</v>
      </c>
      <c r="O232" s="5" t="str" cm="1">
        <f t="array" aca="1" ref="O232" ca="1">IF( OR( AND($A232&gt;=INDIRECT("'Panasonic ERJ Code Table'!$K" &amp; O$1),$A232&lt;=INDIRECT("'Panasonic ERJ Code Table'!$L" &amp; O$1)), AND($A232&gt;=INDIRECT("'Panasonic ERJ Code Table'!$M" &amp; O$1),$A232&lt;=INDIRECT("'Panasonic ERJ Code Table'!$N" &amp; O$1)) ),O$2&amp;_xlfn.XLOOKUP($A232,E96_raw,E96_code),"N/A")</f>
        <v>N/A</v>
      </c>
      <c r="R232" s="5" t="e" cm="1">
        <f t="array" aca="1" ref="R232" ca="1">IF( OR( AND($A232&gt;=INDIRECT("'Panasonic ERJ Code Table'!$K" &amp; R$1),$A232&lt;=INDIRECT("'Panasonic ERJ Code Table'!$L" &amp; R$1)), AND($A232&gt;=INDIRECT("'Panasonic ERJ Code Table'!$M" &amp; R$1),$A232&lt;=INDIRECT("'Panasonic ERJ Code Table'!$N" &amp; R$1)) ),R$2&amp;_xlfn.XLOOKUP($A232,E96_raw,E96_code),"N/A")</f>
        <v>#NAME?</v>
      </c>
      <c r="U232" s="5" t="e" cm="1">
        <f t="array" aca="1" ref="U232" ca="1">IF( OR( AND($A232&gt;=INDIRECT("'Panasonic ERJ Code Table'!$J" &amp; U$1),$A232&lt;=INDIRECT("'Panasonic ERJ Code Table'!$K" &amp; U$1)), AND($A232&gt;=INDIRECT("'Panasonic ERJ Code Table'!$L" &amp; U$1),$A232&lt;=INDIRECT("'Panasonic ERJ Code Table'!$M" &amp; U$1)) ),U$2&amp;_xlfn.XLOOKUP($A232,E96_raw,E96_code),"N/A")</f>
        <v>#NAME?</v>
      </c>
    </row>
    <row r="233" spans="1:21" x14ac:dyDescent="0.3">
      <c r="A233" s="16">
        <v>249</v>
      </c>
      <c r="B233" s="16"/>
      <c r="C233" s="5" t="str" cm="1">
        <f t="array" aca="1" ref="C233" ca="1">IF( OR( AND($A233&gt;=INDIRECT("'Panasonic ERJ Code Table'!$K" &amp; C$1),$A233&lt;=INDIRECT("'Panasonic ERJ Code Table'!$L" &amp; C$1)), AND($A233&gt;=INDIRECT("'Panasonic ERJ Code Table'!$M" &amp; C$1),$A233&lt;=INDIRECT("'Panasonic ERJ Code Table'!$N" &amp; C$1)) ),C$2&amp;_xlfn.XLOOKUP($A233,E96_raw,E96_code),"N/A")</f>
        <v>N/A</v>
      </c>
      <c r="F233" s="5" t="e" cm="1">
        <f t="array" aca="1" ref="F233" ca="1">IF( OR( AND($A233&gt;=INDIRECT("'Panasonic ERJ Code Table'!$K" &amp; F$1),$A233&lt;=INDIRECT("'Panasonic ERJ Code Table'!$L" &amp; F$1)), AND($A233&gt;=INDIRECT("'Panasonic ERJ Code Table'!$M" &amp; F$1),$A233&lt;=INDIRECT("'Panasonic ERJ Code Table'!$N" &amp; F$1)) ),F$2&amp;_xlfn.XLOOKUP($A233,E96_raw,E96_code),"N/A")</f>
        <v>#NAME?</v>
      </c>
      <c r="G233" s="23" t="e" cm="1">
        <f t="array" aca="1" ref="G233" ca="1">"technology "&amp;RIGHT(F233,4)&amp;";"&amp;_xlfn.XLOOKUP(2,eii,eia)&amp;F233&amp;_xlfn.XLOOKUP(16,eii,eia)&amp;_xlfn.XLOOKUP(3,eii,eia)&amp;_xlfn.XLOOKUP($A233,E96_raw,e96_std&amp;" "&amp;e96_sym)&amp;_xlfn.XLOOKUP(16,eii,eia)&amp;_xlfn.XLOOKUP(4,eii,eia)&amp;_xlfn.XLOOKUP(LEFT(F233,7),r_1,r_4)&amp;" W @ 70°C"&amp;_xlfn.XLOOKUP(16,eii,eia)&amp;_xlfn.XLOOKUP(5,eii,eia)&amp;_xlfn.XLOOKUP(MID(F233,4,3),e_code,TEXT(e_size,"0000"))&amp;_xlfn.XLOOKUP(16,eii,eia)&amp;_xlfn.XLOOKUP(6,eii,eia)&amp;ROUND(MIN(SQRT($A233*_xlfn.XLOOKUP(LEFT(F233,7),r_1,r_4)),_xlfn.XLOOKUP(LEFT(F233,7),r_1,r_7)),1)&amp;" V"&amp;_xlfn.XLOOKUP(16,eii,eia)&amp;_xlfn.XLOOKUP(8,eii,eia)&amp;_xlfn.XLOOKUP(LEFT(F233,7),r_1,r_8)&amp;_xlfn.XLOOKUP(16,eii,eia)&amp;_xlfn.XLOOKUP(9,eii,eia)&amp;_xlfn.XLOOKUP($A233,E96_raw,E96_code&amp;" / "&amp;e96_3c)&amp;_xlfn.XLOOKUP(16,eii,eia)&amp;_xlfn.XLOOKUP(10,eii,eia)&amp;_xlfn.XLOOKUP(LEFT(F233,7),r_1,r_10)&amp;_xlfn.XLOOKUP(16,eii,eia)&amp;_xlfn.XLOOKUP(11,eii,eia)&amp;_xlfn.XLOOKUP(LEFT(F233,7),r_1,r_11)&amp;_xlfn.XLOOKUP(16,eii,eia)&amp;_xlfn.XLOOKUP(12,eii,eia)&amp;_xlfn.XLOOKUP(LEFT(F233,7),r_1,r_12)&amp;" ppm/°C"&amp;_xlfn.XLOOKUP(16,eii,eia)&amp;_xlfn.XLOOKUP(13,eii,eia)&amp;MID(F233,4,2)&amp;_xlfn.XLOOKUP(16,eii,eia)&amp;_xlfn.XLOOKUP(14,eii,eia)&amp;_xlfn.XLOOKUP(16,eii,eia)&amp;_xlfn.XLOOKUP(15,eii,eia)&amp;_xlfn.XLOOKUP(16,eii,eia)</f>
        <v>#NAME?</v>
      </c>
      <c r="I233" s="5" t="str" cm="1">
        <f t="array" aca="1" ref="I233" ca="1">IF( OR( AND($A233&gt;=INDIRECT("'Panasonic ERJ Code Table'!$K" &amp; I$1),$A233&lt;=INDIRECT("'Panasonic ERJ Code Table'!$L" &amp; I$1)), AND($A233&gt;=INDIRECT("'Panasonic ERJ Code Table'!$M" &amp; I$1),$A233&lt;=INDIRECT("'Panasonic ERJ Code Table'!$N" &amp; I$1)) ),I$2&amp;_xlfn.XLOOKUP($A233,E96_raw,E96_code),"N/A")</f>
        <v>N/A</v>
      </c>
      <c r="L233" s="5" t="e" cm="1">
        <f t="array" aca="1" ref="L233" ca="1">IF( OR( AND($A233&gt;=INDIRECT("'Panasonic ERJ Code Table'!$K" &amp; L$1),$A233&lt;=INDIRECT("'Panasonic ERJ Code Table'!$L" &amp; L$1)), AND($A233&gt;=INDIRECT("'Panasonic ERJ Code Table'!$M" &amp; L$1),$A233&lt;=INDIRECT("'Panasonic ERJ Code Table'!$N" &amp; L$1)) ),L$2&amp;_xlfn.XLOOKUP($A233,E96_raw,E96_code),"N/A")</f>
        <v>#NAME?</v>
      </c>
      <c r="O233" s="5" t="str" cm="1">
        <f t="array" aca="1" ref="O233" ca="1">IF( OR( AND($A233&gt;=INDIRECT("'Panasonic ERJ Code Table'!$K" &amp; O$1),$A233&lt;=INDIRECT("'Panasonic ERJ Code Table'!$L" &amp; O$1)), AND($A233&gt;=INDIRECT("'Panasonic ERJ Code Table'!$M" &amp; O$1),$A233&lt;=INDIRECT("'Panasonic ERJ Code Table'!$N" &amp; O$1)) ),O$2&amp;_xlfn.XLOOKUP($A233,E96_raw,E96_code),"N/A")</f>
        <v>N/A</v>
      </c>
      <c r="R233" s="5" t="e" cm="1">
        <f t="array" aca="1" ref="R233" ca="1">IF( OR( AND($A233&gt;=INDIRECT("'Panasonic ERJ Code Table'!$K" &amp; R$1),$A233&lt;=INDIRECT("'Panasonic ERJ Code Table'!$L" &amp; R$1)), AND($A233&gt;=INDIRECT("'Panasonic ERJ Code Table'!$M" &amp; R$1),$A233&lt;=INDIRECT("'Panasonic ERJ Code Table'!$N" &amp; R$1)) ),R$2&amp;_xlfn.XLOOKUP($A233,E96_raw,E96_code),"N/A")</f>
        <v>#NAME?</v>
      </c>
      <c r="U233" s="5" t="e" cm="1">
        <f t="array" aca="1" ref="U233" ca="1">IF( OR( AND($A233&gt;=INDIRECT("'Panasonic ERJ Code Table'!$J" &amp; U$1),$A233&lt;=INDIRECT("'Panasonic ERJ Code Table'!$K" &amp; U$1)), AND($A233&gt;=INDIRECT("'Panasonic ERJ Code Table'!$L" &amp; U$1),$A233&lt;=INDIRECT("'Panasonic ERJ Code Table'!$M" &amp; U$1)) ),U$2&amp;_xlfn.XLOOKUP($A233,E96_raw,E96_code),"N/A")</f>
        <v>#NAME?</v>
      </c>
    </row>
    <row r="234" spans="1:21" x14ac:dyDescent="0.3">
      <c r="A234" s="16">
        <v>255</v>
      </c>
      <c r="B234" s="16"/>
      <c r="C234" s="5" t="str" cm="1">
        <f t="array" aca="1" ref="C234" ca="1">IF( OR( AND($A234&gt;=INDIRECT("'Panasonic ERJ Code Table'!$K" &amp; C$1),$A234&lt;=INDIRECT("'Panasonic ERJ Code Table'!$L" &amp; C$1)), AND($A234&gt;=INDIRECT("'Panasonic ERJ Code Table'!$M" &amp; C$1),$A234&lt;=INDIRECT("'Panasonic ERJ Code Table'!$N" &amp; C$1)) ),C$2&amp;_xlfn.XLOOKUP($A234,E96_raw,E96_code),"N/A")</f>
        <v>N/A</v>
      </c>
      <c r="F234" s="5" t="e" cm="1">
        <f t="array" aca="1" ref="F234" ca="1">IF( OR( AND($A234&gt;=INDIRECT("'Panasonic ERJ Code Table'!$K" &amp; F$1),$A234&lt;=INDIRECT("'Panasonic ERJ Code Table'!$L" &amp; F$1)), AND($A234&gt;=INDIRECT("'Panasonic ERJ Code Table'!$M" &amp; F$1),$A234&lt;=INDIRECT("'Panasonic ERJ Code Table'!$N" &amp; F$1)) ),F$2&amp;_xlfn.XLOOKUP($A234,E96_raw,E96_code),"N/A")</f>
        <v>#NAME?</v>
      </c>
      <c r="G234" s="23" t="e" cm="1">
        <f t="array" aca="1" ref="G234" ca="1">"technology "&amp;RIGHT(F234,4)&amp;";"&amp;_xlfn.XLOOKUP(2,eii,eia)&amp;F234&amp;_xlfn.XLOOKUP(16,eii,eia)&amp;_xlfn.XLOOKUP(3,eii,eia)&amp;_xlfn.XLOOKUP($A234,E96_raw,e96_std&amp;" "&amp;e96_sym)&amp;_xlfn.XLOOKUP(16,eii,eia)&amp;_xlfn.XLOOKUP(4,eii,eia)&amp;_xlfn.XLOOKUP(LEFT(F234,7),r_1,r_4)&amp;" W @ 70°C"&amp;_xlfn.XLOOKUP(16,eii,eia)&amp;_xlfn.XLOOKUP(5,eii,eia)&amp;_xlfn.XLOOKUP(MID(F234,4,3),e_code,TEXT(e_size,"0000"))&amp;_xlfn.XLOOKUP(16,eii,eia)&amp;_xlfn.XLOOKUP(6,eii,eia)&amp;ROUND(MIN(SQRT($A234*_xlfn.XLOOKUP(LEFT(F234,7),r_1,r_4)),_xlfn.XLOOKUP(LEFT(F234,7),r_1,r_7)),1)&amp;" V"&amp;_xlfn.XLOOKUP(16,eii,eia)&amp;_xlfn.XLOOKUP(8,eii,eia)&amp;_xlfn.XLOOKUP(LEFT(F234,7),r_1,r_8)&amp;_xlfn.XLOOKUP(16,eii,eia)&amp;_xlfn.XLOOKUP(9,eii,eia)&amp;_xlfn.XLOOKUP($A234,E96_raw,E96_code&amp;" / "&amp;e96_3c)&amp;_xlfn.XLOOKUP(16,eii,eia)&amp;_xlfn.XLOOKUP(10,eii,eia)&amp;_xlfn.XLOOKUP(LEFT(F234,7),r_1,r_10)&amp;_xlfn.XLOOKUP(16,eii,eia)&amp;_xlfn.XLOOKUP(11,eii,eia)&amp;_xlfn.XLOOKUP(LEFT(F234,7),r_1,r_11)&amp;_xlfn.XLOOKUP(16,eii,eia)&amp;_xlfn.XLOOKUP(12,eii,eia)&amp;_xlfn.XLOOKUP(LEFT(F234,7),r_1,r_12)&amp;" ppm/°C"&amp;_xlfn.XLOOKUP(16,eii,eia)&amp;_xlfn.XLOOKUP(13,eii,eia)&amp;MID(F234,4,2)&amp;_xlfn.XLOOKUP(16,eii,eia)&amp;_xlfn.XLOOKUP(14,eii,eia)&amp;_xlfn.XLOOKUP(16,eii,eia)&amp;_xlfn.XLOOKUP(15,eii,eia)&amp;_xlfn.XLOOKUP(16,eii,eia)</f>
        <v>#NAME?</v>
      </c>
      <c r="I234" s="5" t="str" cm="1">
        <f t="array" aca="1" ref="I234" ca="1">IF( OR( AND($A234&gt;=INDIRECT("'Panasonic ERJ Code Table'!$K" &amp; I$1),$A234&lt;=INDIRECT("'Panasonic ERJ Code Table'!$L" &amp; I$1)), AND($A234&gt;=INDIRECT("'Panasonic ERJ Code Table'!$M" &amp; I$1),$A234&lt;=INDIRECT("'Panasonic ERJ Code Table'!$N" &amp; I$1)) ),I$2&amp;_xlfn.XLOOKUP($A234,E96_raw,E96_code),"N/A")</f>
        <v>N/A</v>
      </c>
      <c r="L234" s="5" t="e" cm="1">
        <f t="array" aca="1" ref="L234" ca="1">IF( OR( AND($A234&gt;=INDIRECT("'Panasonic ERJ Code Table'!$K" &amp; L$1),$A234&lt;=INDIRECT("'Panasonic ERJ Code Table'!$L" &amp; L$1)), AND($A234&gt;=INDIRECT("'Panasonic ERJ Code Table'!$M" &amp; L$1),$A234&lt;=INDIRECT("'Panasonic ERJ Code Table'!$N" &amp; L$1)) ),L$2&amp;_xlfn.XLOOKUP($A234,E96_raw,E96_code),"N/A")</f>
        <v>#NAME?</v>
      </c>
      <c r="O234" s="5" t="str" cm="1">
        <f t="array" aca="1" ref="O234" ca="1">IF( OR( AND($A234&gt;=INDIRECT("'Panasonic ERJ Code Table'!$K" &amp; O$1),$A234&lt;=INDIRECT("'Panasonic ERJ Code Table'!$L" &amp; O$1)), AND($A234&gt;=INDIRECT("'Panasonic ERJ Code Table'!$M" &amp; O$1),$A234&lt;=INDIRECT("'Panasonic ERJ Code Table'!$N" &amp; O$1)) ),O$2&amp;_xlfn.XLOOKUP($A234,E96_raw,E96_code),"N/A")</f>
        <v>N/A</v>
      </c>
      <c r="R234" s="5" t="e" cm="1">
        <f t="array" aca="1" ref="R234" ca="1">IF( OR( AND($A234&gt;=INDIRECT("'Panasonic ERJ Code Table'!$K" &amp; R$1),$A234&lt;=INDIRECT("'Panasonic ERJ Code Table'!$L" &amp; R$1)), AND($A234&gt;=INDIRECT("'Panasonic ERJ Code Table'!$M" &amp; R$1),$A234&lt;=INDIRECT("'Panasonic ERJ Code Table'!$N" &amp; R$1)) ),R$2&amp;_xlfn.XLOOKUP($A234,E96_raw,E96_code),"N/A")</f>
        <v>#NAME?</v>
      </c>
      <c r="U234" s="5" t="e" cm="1">
        <f t="array" aca="1" ref="U234" ca="1">IF( OR( AND($A234&gt;=INDIRECT("'Panasonic ERJ Code Table'!$J" &amp; U$1),$A234&lt;=INDIRECT("'Panasonic ERJ Code Table'!$K" &amp; U$1)), AND($A234&gt;=INDIRECT("'Panasonic ERJ Code Table'!$L" &amp; U$1),$A234&lt;=INDIRECT("'Panasonic ERJ Code Table'!$M" &amp; U$1)) ),U$2&amp;_xlfn.XLOOKUP($A234,E96_raw,E96_code),"N/A")</f>
        <v>#NAME?</v>
      </c>
    </row>
    <row r="235" spans="1:21" x14ac:dyDescent="0.3">
      <c r="A235" s="16">
        <v>261</v>
      </c>
      <c r="B235" s="16"/>
      <c r="C235" s="5" t="str" cm="1">
        <f t="array" aca="1" ref="C235" ca="1">IF( OR( AND($A235&gt;=INDIRECT("'Panasonic ERJ Code Table'!$K" &amp; C$1),$A235&lt;=INDIRECT("'Panasonic ERJ Code Table'!$L" &amp; C$1)), AND($A235&gt;=INDIRECT("'Panasonic ERJ Code Table'!$M" &amp; C$1),$A235&lt;=INDIRECT("'Panasonic ERJ Code Table'!$N" &amp; C$1)) ),C$2&amp;_xlfn.XLOOKUP($A235,E96_raw,E96_code),"N/A")</f>
        <v>N/A</v>
      </c>
      <c r="F235" s="5" t="e" cm="1">
        <f t="array" aca="1" ref="F235" ca="1">IF( OR( AND($A235&gt;=INDIRECT("'Panasonic ERJ Code Table'!$K" &amp; F$1),$A235&lt;=INDIRECT("'Panasonic ERJ Code Table'!$L" &amp; F$1)), AND($A235&gt;=INDIRECT("'Panasonic ERJ Code Table'!$M" &amp; F$1),$A235&lt;=INDIRECT("'Panasonic ERJ Code Table'!$N" &amp; F$1)) ),F$2&amp;_xlfn.XLOOKUP($A235,E96_raw,E96_code),"N/A")</f>
        <v>#NAME?</v>
      </c>
      <c r="G235" s="23" t="e" cm="1">
        <f t="array" aca="1" ref="G235" ca="1">"technology "&amp;RIGHT(F235,4)&amp;";"&amp;_xlfn.XLOOKUP(2,eii,eia)&amp;F235&amp;_xlfn.XLOOKUP(16,eii,eia)&amp;_xlfn.XLOOKUP(3,eii,eia)&amp;_xlfn.XLOOKUP($A235,E96_raw,e96_std&amp;" "&amp;e96_sym)&amp;_xlfn.XLOOKUP(16,eii,eia)&amp;_xlfn.XLOOKUP(4,eii,eia)&amp;_xlfn.XLOOKUP(LEFT(F235,7),r_1,r_4)&amp;" W @ 70°C"&amp;_xlfn.XLOOKUP(16,eii,eia)&amp;_xlfn.XLOOKUP(5,eii,eia)&amp;_xlfn.XLOOKUP(MID(F235,4,3),e_code,TEXT(e_size,"0000"))&amp;_xlfn.XLOOKUP(16,eii,eia)&amp;_xlfn.XLOOKUP(6,eii,eia)&amp;ROUND(MIN(SQRT($A235*_xlfn.XLOOKUP(LEFT(F235,7),r_1,r_4)),_xlfn.XLOOKUP(LEFT(F235,7),r_1,r_7)),1)&amp;" V"&amp;_xlfn.XLOOKUP(16,eii,eia)&amp;_xlfn.XLOOKUP(8,eii,eia)&amp;_xlfn.XLOOKUP(LEFT(F235,7),r_1,r_8)&amp;_xlfn.XLOOKUP(16,eii,eia)&amp;_xlfn.XLOOKUP(9,eii,eia)&amp;_xlfn.XLOOKUP($A235,E96_raw,E96_code&amp;" / "&amp;e96_3c)&amp;_xlfn.XLOOKUP(16,eii,eia)&amp;_xlfn.XLOOKUP(10,eii,eia)&amp;_xlfn.XLOOKUP(LEFT(F235,7),r_1,r_10)&amp;_xlfn.XLOOKUP(16,eii,eia)&amp;_xlfn.XLOOKUP(11,eii,eia)&amp;_xlfn.XLOOKUP(LEFT(F235,7),r_1,r_11)&amp;_xlfn.XLOOKUP(16,eii,eia)&amp;_xlfn.XLOOKUP(12,eii,eia)&amp;_xlfn.XLOOKUP(LEFT(F235,7),r_1,r_12)&amp;" ppm/°C"&amp;_xlfn.XLOOKUP(16,eii,eia)&amp;_xlfn.XLOOKUP(13,eii,eia)&amp;MID(F235,4,2)&amp;_xlfn.XLOOKUP(16,eii,eia)&amp;_xlfn.XLOOKUP(14,eii,eia)&amp;_xlfn.XLOOKUP(16,eii,eia)&amp;_xlfn.XLOOKUP(15,eii,eia)&amp;_xlfn.XLOOKUP(16,eii,eia)</f>
        <v>#NAME?</v>
      </c>
      <c r="I235" s="5" t="str" cm="1">
        <f t="array" aca="1" ref="I235" ca="1">IF( OR( AND($A235&gt;=INDIRECT("'Panasonic ERJ Code Table'!$K" &amp; I$1),$A235&lt;=INDIRECT("'Panasonic ERJ Code Table'!$L" &amp; I$1)), AND($A235&gt;=INDIRECT("'Panasonic ERJ Code Table'!$M" &amp; I$1),$A235&lt;=INDIRECT("'Panasonic ERJ Code Table'!$N" &amp; I$1)) ),I$2&amp;_xlfn.XLOOKUP($A235,E96_raw,E96_code),"N/A")</f>
        <v>N/A</v>
      </c>
      <c r="L235" s="5" t="e" cm="1">
        <f t="array" aca="1" ref="L235" ca="1">IF( OR( AND($A235&gt;=INDIRECT("'Panasonic ERJ Code Table'!$K" &amp; L$1),$A235&lt;=INDIRECT("'Panasonic ERJ Code Table'!$L" &amp; L$1)), AND($A235&gt;=INDIRECT("'Panasonic ERJ Code Table'!$M" &amp; L$1),$A235&lt;=INDIRECT("'Panasonic ERJ Code Table'!$N" &amp; L$1)) ),L$2&amp;_xlfn.XLOOKUP($A235,E96_raw,E96_code),"N/A")</f>
        <v>#NAME?</v>
      </c>
      <c r="O235" s="5" t="str" cm="1">
        <f t="array" aca="1" ref="O235" ca="1">IF( OR( AND($A235&gt;=INDIRECT("'Panasonic ERJ Code Table'!$K" &amp; O$1),$A235&lt;=INDIRECT("'Panasonic ERJ Code Table'!$L" &amp; O$1)), AND($A235&gt;=INDIRECT("'Panasonic ERJ Code Table'!$M" &amp; O$1),$A235&lt;=INDIRECT("'Panasonic ERJ Code Table'!$N" &amp; O$1)) ),O$2&amp;_xlfn.XLOOKUP($A235,E96_raw,E96_code),"N/A")</f>
        <v>N/A</v>
      </c>
      <c r="R235" s="5" t="e" cm="1">
        <f t="array" aca="1" ref="R235" ca="1">IF( OR( AND($A235&gt;=INDIRECT("'Panasonic ERJ Code Table'!$K" &amp; R$1),$A235&lt;=INDIRECT("'Panasonic ERJ Code Table'!$L" &amp; R$1)), AND($A235&gt;=INDIRECT("'Panasonic ERJ Code Table'!$M" &amp; R$1),$A235&lt;=INDIRECT("'Panasonic ERJ Code Table'!$N" &amp; R$1)) ),R$2&amp;_xlfn.XLOOKUP($A235,E96_raw,E96_code),"N/A")</f>
        <v>#NAME?</v>
      </c>
      <c r="U235" s="5" t="e" cm="1">
        <f t="array" aca="1" ref="U235" ca="1">IF( OR( AND($A235&gt;=INDIRECT("'Panasonic ERJ Code Table'!$J" &amp; U$1),$A235&lt;=INDIRECT("'Panasonic ERJ Code Table'!$K" &amp; U$1)), AND($A235&gt;=INDIRECT("'Panasonic ERJ Code Table'!$L" &amp; U$1),$A235&lt;=INDIRECT("'Panasonic ERJ Code Table'!$M" &amp; U$1)) ),U$2&amp;_xlfn.XLOOKUP($A235,E96_raw,E96_code),"N/A")</f>
        <v>#NAME?</v>
      </c>
    </row>
    <row r="236" spans="1:21" x14ac:dyDescent="0.3">
      <c r="A236" s="16">
        <v>267</v>
      </c>
      <c r="B236" s="16"/>
      <c r="C236" s="5" t="str" cm="1">
        <f t="array" aca="1" ref="C236" ca="1">IF( OR( AND($A236&gt;=INDIRECT("'Panasonic ERJ Code Table'!$K" &amp; C$1),$A236&lt;=INDIRECT("'Panasonic ERJ Code Table'!$L" &amp; C$1)), AND($A236&gt;=INDIRECT("'Panasonic ERJ Code Table'!$M" &amp; C$1),$A236&lt;=INDIRECT("'Panasonic ERJ Code Table'!$N" &amp; C$1)) ),C$2&amp;_xlfn.XLOOKUP($A236,E96_raw,E96_code),"N/A")</f>
        <v>N/A</v>
      </c>
      <c r="F236" s="5" t="e" cm="1">
        <f t="array" aca="1" ref="F236" ca="1">IF( OR( AND($A236&gt;=INDIRECT("'Panasonic ERJ Code Table'!$K" &amp; F$1),$A236&lt;=INDIRECT("'Panasonic ERJ Code Table'!$L" &amp; F$1)), AND($A236&gt;=INDIRECT("'Panasonic ERJ Code Table'!$M" &amp; F$1),$A236&lt;=INDIRECT("'Panasonic ERJ Code Table'!$N" &amp; F$1)) ),F$2&amp;_xlfn.XLOOKUP($A236,E96_raw,E96_code),"N/A")</f>
        <v>#NAME?</v>
      </c>
      <c r="G236" s="23" t="e" cm="1">
        <f t="array" aca="1" ref="G236" ca="1">"technology "&amp;RIGHT(F236,4)&amp;";"&amp;_xlfn.XLOOKUP(2,eii,eia)&amp;F236&amp;_xlfn.XLOOKUP(16,eii,eia)&amp;_xlfn.XLOOKUP(3,eii,eia)&amp;_xlfn.XLOOKUP($A236,E96_raw,e96_std&amp;" "&amp;e96_sym)&amp;_xlfn.XLOOKUP(16,eii,eia)&amp;_xlfn.XLOOKUP(4,eii,eia)&amp;_xlfn.XLOOKUP(LEFT(F236,7),r_1,r_4)&amp;" W @ 70°C"&amp;_xlfn.XLOOKUP(16,eii,eia)&amp;_xlfn.XLOOKUP(5,eii,eia)&amp;_xlfn.XLOOKUP(MID(F236,4,3),e_code,TEXT(e_size,"0000"))&amp;_xlfn.XLOOKUP(16,eii,eia)&amp;_xlfn.XLOOKUP(6,eii,eia)&amp;ROUND(MIN(SQRT($A236*_xlfn.XLOOKUP(LEFT(F236,7),r_1,r_4)),_xlfn.XLOOKUP(LEFT(F236,7),r_1,r_7)),1)&amp;" V"&amp;_xlfn.XLOOKUP(16,eii,eia)&amp;_xlfn.XLOOKUP(8,eii,eia)&amp;_xlfn.XLOOKUP(LEFT(F236,7),r_1,r_8)&amp;_xlfn.XLOOKUP(16,eii,eia)&amp;_xlfn.XLOOKUP(9,eii,eia)&amp;_xlfn.XLOOKUP($A236,E96_raw,E96_code&amp;" / "&amp;e96_3c)&amp;_xlfn.XLOOKUP(16,eii,eia)&amp;_xlfn.XLOOKUP(10,eii,eia)&amp;_xlfn.XLOOKUP(LEFT(F236,7),r_1,r_10)&amp;_xlfn.XLOOKUP(16,eii,eia)&amp;_xlfn.XLOOKUP(11,eii,eia)&amp;_xlfn.XLOOKUP(LEFT(F236,7),r_1,r_11)&amp;_xlfn.XLOOKUP(16,eii,eia)&amp;_xlfn.XLOOKUP(12,eii,eia)&amp;_xlfn.XLOOKUP(LEFT(F236,7),r_1,r_12)&amp;" ppm/°C"&amp;_xlfn.XLOOKUP(16,eii,eia)&amp;_xlfn.XLOOKUP(13,eii,eia)&amp;MID(F236,4,2)&amp;_xlfn.XLOOKUP(16,eii,eia)&amp;_xlfn.XLOOKUP(14,eii,eia)&amp;_xlfn.XLOOKUP(16,eii,eia)&amp;_xlfn.XLOOKUP(15,eii,eia)&amp;_xlfn.XLOOKUP(16,eii,eia)</f>
        <v>#NAME?</v>
      </c>
      <c r="I236" s="5" t="str" cm="1">
        <f t="array" aca="1" ref="I236" ca="1">IF( OR( AND($A236&gt;=INDIRECT("'Panasonic ERJ Code Table'!$K" &amp; I$1),$A236&lt;=INDIRECT("'Panasonic ERJ Code Table'!$L" &amp; I$1)), AND($A236&gt;=INDIRECT("'Panasonic ERJ Code Table'!$M" &amp; I$1),$A236&lt;=INDIRECT("'Panasonic ERJ Code Table'!$N" &amp; I$1)) ),I$2&amp;_xlfn.XLOOKUP($A236,E96_raw,E96_code),"N/A")</f>
        <v>N/A</v>
      </c>
      <c r="L236" s="5" t="e" cm="1">
        <f t="array" aca="1" ref="L236" ca="1">IF( OR( AND($A236&gt;=INDIRECT("'Panasonic ERJ Code Table'!$K" &amp; L$1),$A236&lt;=INDIRECT("'Panasonic ERJ Code Table'!$L" &amp; L$1)), AND($A236&gt;=INDIRECT("'Panasonic ERJ Code Table'!$M" &amp; L$1),$A236&lt;=INDIRECT("'Panasonic ERJ Code Table'!$N" &amp; L$1)) ),L$2&amp;_xlfn.XLOOKUP($A236,E96_raw,E96_code),"N/A")</f>
        <v>#NAME?</v>
      </c>
      <c r="O236" s="5" t="str" cm="1">
        <f t="array" aca="1" ref="O236" ca="1">IF( OR( AND($A236&gt;=INDIRECT("'Panasonic ERJ Code Table'!$K" &amp; O$1),$A236&lt;=INDIRECT("'Panasonic ERJ Code Table'!$L" &amp; O$1)), AND($A236&gt;=INDIRECT("'Panasonic ERJ Code Table'!$M" &amp; O$1),$A236&lt;=INDIRECT("'Panasonic ERJ Code Table'!$N" &amp; O$1)) ),O$2&amp;_xlfn.XLOOKUP($A236,E96_raw,E96_code),"N/A")</f>
        <v>N/A</v>
      </c>
      <c r="R236" s="5" t="e" cm="1">
        <f t="array" aca="1" ref="R236" ca="1">IF( OR( AND($A236&gt;=INDIRECT("'Panasonic ERJ Code Table'!$K" &amp; R$1),$A236&lt;=INDIRECT("'Panasonic ERJ Code Table'!$L" &amp; R$1)), AND($A236&gt;=INDIRECT("'Panasonic ERJ Code Table'!$M" &amp; R$1),$A236&lt;=INDIRECT("'Panasonic ERJ Code Table'!$N" &amp; R$1)) ),R$2&amp;_xlfn.XLOOKUP($A236,E96_raw,E96_code),"N/A")</f>
        <v>#NAME?</v>
      </c>
      <c r="U236" s="5" t="e" cm="1">
        <f t="array" aca="1" ref="U236" ca="1">IF( OR( AND($A236&gt;=INDIRECT("'Panasonic ERJ Code Table'!$J" &amp; U$1),$A236&lt;=INDIRECT("'Panasonic ERJ Code Table'!$K" &amp; U$1)), AND($A236&gt;=INDIRECT("'Panasonic ERJ Code Table'!$L" &amp; U$1),$A236&lt;=INDIRECT("'Panasonic ERJ Code Table'!$M" &amp; U$1)) ),U$2&amp;_xlfn.XLOOKUP($A236,E96_raw,E96_code),"N/A")</f>
        <v>#NAME?</v>
      </c>
    </row>
    <row r="237" spans="1:21" x14ac:dyDescent="0.3">
      <c r="A237" s="16">
        <v>274</v>
      </c>
      <c r="B237" s="16"/>
      <c r="C237" s="5" t="str" cm="1">
        <f t="array" aca="1" ref="C237" ca="1">IF( OR( AND($A237&gt;=INDIRECT("'Panasonic ERJ Code Table'!$K" &amp; C$1),$A237&lt;=INDIRECT("'Panasonic ERJ Code Table'!$L" &amp; C$1)), AND($A237&gt;=INDIRECT("'Panasonic ERJ Code Table'!$M" &amp; C$1),$A237&lt;=INDIRECT("'Panasonic ERJ Code Table'!$N" &amp; C$1)) ),C$2&amp;_xlfn.XLOOKUP($A237,E96_raw,E96_code),"N/A")</f>
        <v>N/A</v>
      </c>
      <c r="F237" s="5" t="e" cm="1">
        <f t="array" aca="1" ref="F237" ca="1">IF( OR( AND($A237&gt;=INDIRECT("'Panasonic ERJ Code Table'!$K" &amp; F$1),$A237&lt;=INDIRECT("'Panasonic ERJ Code Table'!$L" &amp; F$1)), AND($A237&gt;=INDIRECT("'Panasonic ERJ Code Table'!$M" &amp; F$1),$A237&lt;=INDIRECT("'Panasonic ERJ Code Table'!$N" &amp; F$1)) ),F$2&amp;_xlfn.XLOOKUP($A237,E96_raw,E96_code),"N/A")</f>
        <v>#NAME?</v>
      </c>
      <c r="G237" s="23" t="e" cm="1">
        <f t="array" aca="1" ref="G237" ca="1">"technology "&amp;RIGHT(F237,4)&amp;";"&amp;_xlfn.XLOOKUP(2,eii,eia)&amp;F237&amp;_xlfn.XLOOKUP(16,eii,eia)&amp;_xlfn.XLOOKUP(3,eii,eia)&amp;_xlfn.XLOOKUP($A237,E96_raw,e96_std&amp;" "&amp;e96_sym)&amp;_xlfn.XLOOKUP(16,eii,eia)&amp;_xlfn.XLOOKUP(4,eii,eia)&amp;_xlfn.XLOOKUP(LEFT(F237,7),r_1,r_4)&amp;" W @ 70°C"&amp;_xlfn.XLOOKUP(16,eii,eia)&amp;_xlfn.XLOOKUP(5,eii,eia)&amp;_xlfn.XLOOKUP(MID(F237,4,3),e_code,TEXT(e_size,"0000"))&amp;_xlfn.XLOOKUP(16,eii,eia)&amp;_xlfn.XLOOKUP(6,eii,eia)&amp;ROUND(MIN(SQRT($A237*_xlfn.XLOOKUP(LEFT(F237,7),r_1,r_4)),_xlfn.XLOOKUP(LEFT(F237,7),r_1,r_7)),1)&amp;" V"&amp;_xlfn.XLOOKUP(16,eii,eia)&amp;_xlfn.XLOOKUP(8,eii,eia)&amp;_xlfn.XLOOKUP(LEFT(F237,7),r_1,r_8)&amp;_xlfn.XLOOKUP(16,eii,eia)&amp;_xlfn.XLOOKUP(9,eii,eia)&amp;_xlfn.XLOOKUP($A237,E96_raw,E96_code&amp;" / "&amp;e96_3c)&amp;_xlfn.XLOOKUP(16,eii,eia)&amp;_xlfn.XLOOKUP(10,eii,eia)&amp;_xlfn.XLOOKUP(LEFT(F237,7),r_1,r_10)&amp;_xlfn.XLOOKUP(16,eii,eia)&amp;_xlfn.XLOOKUP(11,eii,eia)&amp;_xlfn.XLOOKUP(LEFT(F237,7),r_1,r_11)&amp;_xlfn.XLOOKUP(16,eii,eia)&amp;_xlfn.XLOOKUP(12,eii,eia)&amp;_xlfn.XLOOKUP(LEFT(F237,7),r_1,r_12)&amp;" ppm/°C"&amp;_xlfn.XLOOKUP(16,eii,eia)&amp;_xlfn.XLOOKUP(13,eii,eia)&amp;MID(F237,4,2)&amp;_xlfn.XLOOKUP(16,eii,eia)&amp;_xlfn.XLOOKUP(14,eii,eia)&amp;_xlfn.XLOOKUP(16,eii,eia)&amp;_xlfn.XLOOKUP(15,eii,eia)&amp;_xlfn.XLOOKUP(16,eii,eia)</f>
        <v>#NAME?</v>
      </c>
      <c r="I237" s="5" t="str" cm="1">
        <f t="array" aca="1" ref="I237" ca="1">IF( OR( AND($A237&gt;=INDIRECT("'Panasonic ERJ Code Table'!$K" &amp; I$1),$A237&lt;=INDIRECT("'Panasonic ERJ Code Table'!$L" &amp; I$1)), AND($A237&gt;=INDIRECT("'Panasonic ERJ Code Table'!$M" &amp; I$1),$A237&lt;=INDIRECT("'Panasonic ERJ Code Table'!$N" &amp; I$1)) ),I$2&amp;_xlfn.XLOOKUP($A237,E96_raw,E96_code),"N/A")</f>
        <v>N/A</v>
      </c>
      <c r="L237" s="5" t="e" cm="1">
        <f t="array" aca="1" ref="L237" ca="1">IF( OR( AND($A237&gt;=INDIRECT("'Panasonic ERJ Code Table'!$K" &amp; L$1),$A237&lt;=INDIRECT("'Panasonic ERJ Code Table'!$L" &amp; L$1)), AND($A237&gt;=INDIRECT("'Panasonic ERJ Code Table'!$M" &amp; L$1),$A237&lt;=INDIRECT("'Panasonic ERJ Code Table'!$N" &amp; L$1)) ),L$2&amp;_xlfn.XLOOKUP($A237,E96_raw,E96_code),"N/A")</f>
        <v>#NAME?</v>
      </c>
      <c r="O237" s="5" t="str" cm="1">
        <f t="array" aca="1" ref="O237" ca="1">IF( OR( AND($A237&gt;=INDIRECT("'Panasonic ERJ Code Table'!$K" &amp; O$1),$A237&lt;=INDIRECT("'Panasonic ERJ Code Table'!$L" &amp; O$1)), AND($A237&gt;=INDIRECT("'Panasonic ERJ Code Table'!$M" &amp; O$1),$A237&lt;=INDIRECT("'Panasonic ERJ Code Table'!$N" &amp; O$1)) ),O$2&amp;_xlfn.XLOOKUP($A237,E96_raw,E96_code),"N/A")</f>
        <v>N/A</v>
      </c>
      <c r="R237" s="5" t="e" cm="1">
        <f t="array" aca="1" ref="R237" ca="1">IF( OR( AND($A237&gt;=INDIRECT("'Panasonic ERJ Code Table'!$K" &amp; R$1),$A237&lt;=INDIRECT("'Panasonic ERJ Code Table'!$L" &amp; R$1)), AND($A237&gt;=INDIRECT("'Panasonic ERJ Code Table'!$M" &amp; R$1),$A237&lt;=INDIRECT("'Panasonic ERJ Code Table'!$N" &amp; R$1)) ),R$2&amp;_xlfn.XLOOKUP($A237,E96_raw,E96_code),"N/A")</f>
        <v>#NAME?</v>
      </c>
      <c r="U237" s="5" t="e" cm="1">
        <f t="array" aca="1" ref="U237" ca="1">IF( OR( AND($A237&gt;=INDIRECT("'Panasonic ERJ Code Table'!$J" &amp; U$1),$A237&lt;=INDIRECT("'Panasonic ERJ Code Table'!$K" &amp; U$1)), AND($A237&gt;=INDIRECT("'Panasonic ERJ Code Table'!$L" &amp; U$1),$A237&lt;=INDIRECT("'Panasonic ERJ Code Table'!$M" &amp; U$1)) ),U$2&amp;_xlfn.XLOOKUP($A237,E96_raw,E96_code),"N/A")</f>
        <v>#NAME?</v>
      </c>
    </row>
    <row r="238" spans="1:21" x14ac:dyDescent="0.3">
      <c r="A238" s="16">
        <v>280</v>
      </c>
      <c r="B238" s="16"/>
      <c r="C238" s="5" t="str" cm="1">
        <f t="array" aca="1" ref="C238" ca="1">IF( OR( AND($A238&gt;=INDIRECT("'Panasonic ERJ Code Table'!$K" &amp; C$1),$A238&lt;=INDIRECT("'Panasonic ERJ Code Table'!$L" &amp; C$1)), AND($A238&gt;=INDIRECT("'Panasonic ERJ Code Table'!$M" &amp; C$1),$A238&lt;=INDIRECT("'Panasonic ERJ Code Table'!$N" &amp; C$1)) ),C$2&amp;_xlfn.XLOOKUP($A238,E96_raw,E96_code),"N/A")</f>
        <v>N/A</v>
      </c>
      <c r="F238" s="5" t="e" cm="1">
        <f t="array" aca="1" ref="F238" ca="1">IF( OR( AND($A238&gt;=INDIRECT("'Panasonic ERJ Code Table'!$K" &amp; F$1),$A238&lt;=INDIRECT("'Panasonic ERJ Code Table'!$L" &amp; F$1)), AND($A238&gt;=INDIRECT("'Panasonic ERJ Code Table'!$M" &amp; F$1),$A238&lt;=INDIRECT("'Panasonic ERJ Code Table'!$N" &amp; F$1)) ),F$2&amp;_xlfn.XLOOKUP($A238,E96_raw,E96_code),"N/A")</f>
        <v>#NAME?</v>
      </c>
      <c r="G238" s="23" t="e" cm="1">
        <f t="array" aca="1" ref="G238" ca="1">"technology "&amp;RIGHT(F238,4)&amp;";"&amp;_xlfn.XLOOKUP(2,eii,eia)&amp;F238&amp;_xlfn.XLOOKUP(16,eii,eia)&amp;_xlfn.XLOOKUP(3,eii,eia)&amp;_xlfn.XLOOKUP($A238,E96_raw,e96_std&amp;" "&amp;e96_sym)&amp;_xlfn.XLOOKUP(16,eii,eia)&amp;_xlfn.XLOOKUP(4,eii,eia)&amp;_xlfn.XLOOKUP(LEFT(F238,7),r_1,r_4)&amp;" W @ 70°C"&amp;_xlfn.XLOOKUP(16,eii,eia)&amp;_xlfn.XLOOKUP(5,eii,eia)&amp;_xlfn.XLOOKUP(MID(F238,4,3),e_code,TEXT(e_size,"0000"))&amp;_xlfn.XLOOKUP(16,eii,eia)&amp;_xlfn.XLOOKUP(6,eii,eia)&amp;ROUND(MIN(SQRT($A238*_xlfn.XLOOKUP(LEFT(F238,7),r_1,r_4)),_xlfn.XLOOKUP(LEFT(F238,7),r_1,r_7)),1)&amp;" V"&amp;_xlfn.XLOOKUP(16,eii,eia)&amp;_xlfn.XLOOKUP(8,eii,eia)&amp;_xlfn.XLOOKUP(LEFT(F238,7),r_1,r_8)&amp;_xlfn.XLOOKUP(16,eii,eia)&amp;_xlfn.XLOOKUP(9,eii,eia)&amp;_xlfn.XLOOKUP($A238,E96_raw,E96_code&amp;" / "&amp;e96_3c)&amp;_xlfn.XLOOKUP(16,eii,eia)&amp;_xlfn.XLOOKUP(10,eii,eia)&amp;_xlfn.XLOOKUP(LEFT(F238,7),r_1,r_10)&amp;_xlfn.XLOOKUP(16,eii,eia)&amp;_xlfn.XLOOKUP(11,eii,eia)&amp;_xlfn.XLOOKUP(LEFT(F238,7),r_1,r_11)&amp;_xlfn.XLOOKUP(16,eii,eia)&amp;_xlfn.XLOOKUP(12,eii,eia)&amp;_xlfn.XLOOKUP(LEFT(F238,7),r_1,r_12)&amp;" ppm/°C"&amp;_xlfn.XLOOKUP(16,eii,eia)&amp;_xlfn.XLOOKUP(13,eii,eia)&amp;MID(F238,4,2)&amp;_xlfn.XLOOKUP(16,eii,eia)&amp;_xlfn.XLOOKUP(14,eii,eia)&amp;_xlfn.XLOOKUP(16,eii,eia)&amp;_xlfn.XLOOKUP(15,eii,eia)&amp;_xlfn.XLOOKUP(16,eii,eia)</f>
        <v>#NAME?</v>
      </c>
      <c r="I238" s="5" t="str" cm="1">
        <f t="array" aca="1" ref="I238" ca="1">IF( OR( AND($A238&gt;=INDIRECT("'Panasonic ERJ Code Table'!$K" &amp; I$1),$A238&lt;=INDIRECT("'Panasonic ERJ Code Table'!$L" &amp; I$1)), AND($A238&gt;=INDIRECT("'Panasonic ERJ Code Table'!$M" &amp; I$1),$A238&lt;=INDIRECT("'Panasonic ERJ Code Table'!$N" &amp; I$1)) ),I$2&amp;_xlfn.XLOOKUP($A238,E96_raw,E96_code),"N/A")</f>
        <v>N/A</v>
      </c>
      <c r="L238" s="5" t="e" cm="1">
        <f t="array" aca="1" ref="L238" ca="1">IF( OR( AND($A238&gt;=INDIRECT("'Panasonic ERJ Code Table'!$K" &amp; L$1),$A238&lt;=INDIRECT("'Panasonic ERJ Code Table'!$L" &amp; L$1)), AND($A238&gt;=INDIRECT("'Panasonic ERJ Code Table'!$M" &amp; L$1),$A238&lt;=INDIRECT("'Panasonic ERJ Code Table'!$N" &amp; L$1)) ),L$2&amp;_xlfn.XLOOKUP($A238,E96_raw,E96_code),"N/A")</f>
        <v>#NAME?</v>
      </c>
      <c r="O238" s="5" t="str" cm="1">
        <f t="array" aca="1" ref="O238" ca="1">IF( OR( AND($A238&gt;=INDIRECT("'Panasonic ERJ Code Table'!$K" &amp; O$1),$A238&lt;=INDIRECT("'Panasonic ERJ Code Table'!$L" &amp; O$1)), AND($A238&gt;=INDIRECT("'Panasonic ERJ Code Table'!$M" &amp; O$1),$A238&lt;=INDIRECT("'Panasonic ERJ Code Table'!$N" &amp; O$1)) ),O$2&amp;_xlfn.XLOOKUP($A238,E96_raw,E96_code),"N/A")</f>
        <v>N/A</v>
      </c>
      <c r="R238" s="5" t="e" cm="1">
        <f t="array" aca="1" ref="R238" ca="1">IF( OR( AND($A238&gt;=INDIRECT("'Panasonic ERJ Code Table'!$K" &amp; R$1),$A238&lt;=INDIRECT("'Panasonic ERJ Code Table'!$L" &amp; R$1)), AND($A238&gt;=INDIRECT("'Panasonic ERJ Code Table'!$M" &amp; R$1),$A238&lt;=INDIRECT("'Panasonic ERJ Code Table'!$N" &amp; R$1)) ),R$2&amp;_xlfn.XLOOKUP($A238,E96_raw,E96_code),"N/A")</f>
        <v>#NAME?</v>
      </c>
      <c r="U238" s="5" t="e" cm="1">
        <f t="array" aca="1" ref="U238" ca="1">IF( OR( AND($A238&gt;=INDIRECT("'Panasonic ERJ Code Table'!$J" &amp; U$1),$A238&lt;=INDIRECT("'Panasonic ERJ Code Table'!$K" &amp; U$1)), AND($A238&gt;=INDIRECT("'Panasonic ERJ Code Table'!$L" &amp; U$1),$A238&lt;=INDIRECT("'Panasonic ERJ Code Table'!$M" &amp; U$1)) ),U$2&amp;_xlfn.XLOOKUP($A238,E96_raw,E96_code),"N/A")</f>
        <v>#NAME?</v>
      </c>
    </row>
    <row r="239" spans="1:21" x14ac:dyDescent="0.3">
      <c r="A239" s="16">
        <v>287</v>
      </c>
      <c r="B239" s="16"/>
      <c r="C239" s="5" t="str" cm="1">
        <f t="array" aca="1" ref="C239" ca="1">IF( OR( AND($A239&gt;=INDIRECT("'Panasonic ERJ Code Table'!$K" &amp; C$1),$A239&lt;=INDIRECT("'Panasonic ERJ Code Table'!$L" &amp; C$1)), AND($A239&gt;=INDIRECT("'Panasonic ERJ Code Table'!$M" &amp; C$1),$A239&lt;=INDIRECT("'Panasonic ERJ Code Table'!$N" &amp; C$1)) ),C$2&amp;_xlfn.XLOOKUP($A239,E96_raw,E96_code),"N/A")</f>
        <v>N/A</v>
      </c>
      <c r="F239" s="5" t="e" cm="1">
        <f t="array" aca="1" ref="F239" ca="1">IF( OR( AND($A239&gt;=INDIRECT("'Panasonic ERJ Code Table'!$K" &amp; F$1),$A239&lt;=INDIRECT("'Panasonic ERJ Code Table'!$L" &amp; F$1)), AND($A239&gt;=INDIRECT("'Panasonic ERJ Code Table'!$M" &amp; F$1),$A239&lt;=INDIRECT("'Panasonic ERJ Code Table'!$N" &amp; F$1)) ),F$2&amp;_xlfn.XLOOKUP($A239,E96_raw,E96_code),"N/A")</f>
        <v>#NAME?</v>
      </c>
      <c r="G239" s="23" t="e" cm="1">
        <f t="array" aca="1" ref="G239" ca="1">"technology "&amp;RIGHT(F239,4)&amp;";"&amp;_xlfn.XLOOKUP(2,eii,eia)&amp;F239&amp;_xlfn.XLOOKUP(16,eii,eia)&amp;_xlfn.XLOOKUP(3,eii,eia)&amp;_xlfn.XLOOKUP($A239,E96_raw,e96_std&amp;" "&amp;e96_sym)&amp;_xlfn.XLOOKUP(16,eii,eia)&amp;_xlfn.XLOOKUP(4,eii,eia)&amp;_xlfn.XLOOKUP(LEFT(F239,7),r_1,r_4)&amp;" W @ 70°C"&amp;_xlfn.XLOOKUP(16,eii,eia)&amp;_xlfn.XLOOKUP(5,eii,eia)&amp;_xlfn.XLOOKUP(MID(F239,4,3),e_code,TEXT(e_size,"0000"))&amp;_xlfn.XLOOKUP(16,eii,eia)&amp;_xlfn.XLOOKUP(6,eii,eia)&amp;ROUND(MIN(SQRT($A239*_xlfn.XLOOKUP(LEFT(F239,7),r_1,r_4)),_xlfn.XLOOKUP(LEFT(F239,7),r_1,r_7)),1)&amp;" V"&amp;_xlfn.XLOOKUP(16,eii,eia)&amp;_xlfn.XLOOKUP(8,eii,eia)&amp;_xlfn.XLOOKUP(LEFT(F239,7),r_1,r_8)&amp;_xlfn.XLOOKUP(16,eii,eia)&amp;_xlfn.XLOOKUP(9,eii,eia)&amp;_xlfn.XLOOKUP($A239,E96_raw,E96_code&amp;" / "&amp;e96_3c)&amp;_xlfn.XLOOKUP(16,eii,eia)&amp;_xlfn.XLOOKUP(10,eii,eia)&amp;_xlfn.XLOOKUP(LEFT(F239,7),r_1,r_10)&amp;_xlfn.XLOOKUP(16,eii,eia)&amp;_xlfn.XLOOKUP(11,eii,eia)&amp;_xlfn.XLOOKUP(LEFT(F239,7),r_1,r_11)&amp;_xlfn.XLOOKUP(16,eii,eia)&amp;_xlfn.XLOOKUP(12,eii,eia)&amp;_xlfn.XLOOKUP(LEFT(F239,7),r_1,r_12)&amp;" ppm/°C"&amp;_xlfn.XLOOKUP(16,eii,eia)&amp;_xlfn.XLOOKUP(13,eii,eia)&amp;MID(F239,4,2)&amp;_xlfn.XLOOKUP(16,eii,eia)&amp;_xlfn.XLOOKUP(14,eii,eia)&amp;_xlfn.XLOOKUP(16,eii,eia)&amp;_xlfn.XLOOKUP(15,eii,eia)&amp;_xlfn.XLOOKUP(16,eii,eia)</f>
        <v>#NAME?</v>
      </c>
      <c r="I239" s="5" t="str" cm="1">
        <f t="array" aca="1" ref="I239" ca="1">IF( OR( AND($A239&gt;=INDIRECT("'Panasonic ERJ Code Table'!$K" &amp; I$1),$A239&lt;=INDIRECT("'Panasonic ERJ Code Table'!$L" &amp; I$1)), AND($A239&gt;=INDIRECT("'Panasonic ERJ Code Table'!$M" &amp; I$1),$A239&lt;=INDIRECT("'Panasonic ERJ Code Table'!$N" &amp; I$1)) ),I$2&amp;_xlfn.XLOOKUP($A239,E96_raw,E96_code),"N/A")</f>
        <v>N/A</v>
      </c>
      <c r="L239" s="5" t="e" cm="1">
        <f t="array" aca="1" ref="L239" ca="1">IF( OR( AND($A239&gt;=INDIRECT("'Panasonic ERJ Code Table'!$K" &amp; L$1),$A239&lt;=INDIRECT("'Panasonic ERJ Code Table'!$L" &amp; L$1)), AND($A239&gt;=INDIRECT("'Panasonic ERJ Code Table'!$M" &amp; L$1),$A239&lt;=INDIRECT("'Panasonic ERJ Code Table'!$N" &amp; L$1)) ),L$2&amp;_xlfn.XLOOKUP($A239,E96_raw,E96_code),"N/A")</f>
        <v>#NAME?</v>
      </c>
      <c r="O239" s="5" t="str" cm="1">
        <f t="array" aca="1" ref="O239" ca="1">IF( OR( AND($A239&gt;=INDIRECT("'Panasonic ERJ Code Table'!$K" &amp; O$1),$A239&lt;=INDIRECT("'Panasonic ERJ Code Table'!$L" &amp; O$1)), AND($A239&gt;=INDIRECT("'Panasonic ERJ Code Table'!$M" &amp; O$1),$A239&lt;=INDIRECT("'Panasonic ERJ Code Table'!$N" &amp; O$1)) ),O$2&amp;_xlfn.XLOOKUP($A239,E96_raw,E96_code),"N/A")</f>
        <v>N/A</v>
      </c>
      <c r="R239" s="5" t="e" cm="1">
        <f t="array" aca="1" ref="R239" ca="1">IF( OR( AND($A239&gt;=INDIRECT("'Panasonic ERJ Code Table'!$K" &amp; R$1),$A239&lt;=INDIRECT("'Panasonic ERJ Code Table'!$L" &amp; R$1)), AND($A239&gt;=INDIRECT("'Panasonic ERJ Code Table'!$M" &amp; R$1),$A239&lt;=INDIRECT("'Panasonic ERJ Code Table'!$N" &amp; R$1)) ),R$2&amp;_xlfn.XLOOKUP($A239,E96_raw,E96_code),"N/A")</f>
        <v>#NAME?</v>
      </c>
      <c r="U239" s="5" t="e" cm="1">
        <f t="array" aca="1" ref="U239" ca="1">IF( OR( AND($A239&gt;=INDIRECT("'Panasonic ERJ Code Table'!$J" &amp; U$1),$A239&lt;=INDIRECT("'Panasonic ERJ Code Table'!$K" &amp; U$1)), AND($A239&gt;=INDIRECT("'Panasonic ERJ Code Table'!$L" &amp; U$1),$A239&lt;=INDIRECT("'Panasonic ERJ Code Table'!$M" &amp; U$1)) ),U$2&amp;_xlfn.XLOOKUP($A239,E96_raw,E96_code),"N/A")</f>
        <v>#NAME?</v>
      </c>
    </row>
    <row r="240" spans="1:21" x14ac:dyDescent="0.3">
      <c r="A240" s="16">
        <v>294</v>
      </c>
      <c r="B240" s="16"/>
      <c r="C240" s="5" t="str" cm="1">
        <f t="array" aca="1" ref="C240" ca="1">IF( OR( AND($A240&gt;=INDIRECT("'Panasonic ERJ Code Table'!$K" &amp; C$1),$A240&lt;=INDIRECT("'Panasonic ERJ Code Table'!$L" &amp; C$1)), AND($A240&gt;=INDIRECT("'Panasonic ERJ Code Table'!$M" &amp; C$1),$A240&lt;=INDIRECT("'Panasonic ERJ Code Table'!$N" &amp; C$1)) ),C$2&amp;_xlfn.XLOOKUP($A240,E96_raw,E96_code),"N/A")</f>
        <v>N/A</v>
      </c>
      <c r="F240" s="5" t="e" cm="1">
        <f t="array" aca="1" ref="F240" ca="1">IF( OR( AND($A240&gt;=INDIRECT("'Panasonic ERJ Code Table'!$K" &amp; F$1),$A240&lt;=INDIRECT("'Panasonic ERJ Code Table'!$L" &amp; F$1)), AND($A240&gt;=INDIRECT("'Panasonic ERJ Code Table'!$M" &amp; F$1),$A240&lt;=INDIRECT("'Panasonic ERJ Code Table'!$N" &amp; F$1)) ),F$2&amp;_xlfn.XLOOKUP($A240,E96_raw,E96_code),"N/A")</f>
        <v>#NAME?</v>
      </c>
      <c r="G240" s="23" t="e" cm="1">
        <f t="array" aca="1" ref="G240" ca="1">"technology "&amp;RIGHT(F240,4)&amp;";"&amp;_xlfn.XLOOKUP(2,eii,eia)&amp;F240&amp;_xlfn.XLOOKUP(16,eii,eia)&amp;_xlfn.XLOOKUP(3,eii,eia)&amp;_xlfn.XLOOKUP($A240,E96_raw,e96_std&amp;" "&amp;e96_sym)&amp;_xlfn.XLOOKUP(16,eii,eia)&amp;_xlfn.XLOOKUP(4,eii,eia)&amp;_xlfn.XLOOKUP(LEFT(F240,7),r_1,r_4)&amp;" W @ 70°C"&amp;_xlfn.XLOOKUP(16,eii,eia)&amp;_xlfn.XLOOKUP(5,eii,eia)&amp;_xlfn.XLOOKUP(MID(F240,4,3),e_code,TEXT(e_size,"0000"))&amp;_xlfn.XLOOKUP(16,eii,eia)&amp;_xlfn.XLOOKUP(6,eii,eia)&amp;ROUND(MIN(SQRT($A240*_xlfn.XLOOKUP(LEFT(F240,7),r_1,r_4)),_xlfn.XLOOKUP(LEFT(F240,7),r_1,r_7)),1)&amp;" V"&amp;_xlfn.XLOOKUP(16,eii,eia)&amp;_xlfn.XLOOKUP(8,eii,eia)&amp;_xlfn.XLOOKUP(LEFT(F240,7),r_1,r_8)&amp;_xlfn.XLOOKUP(16,eii,eia)&amp;_xlfn.XLOOKUP(9,eii,eia)&amp;_xlfn.XLOOKUP($A240,E96_raw,E96_code&amp;" / "&amp;e96_3c)&amp;_xlfn.XLOOKUP(16,eii,eia)&amp;_xlfn.XLOOKUP(10,eii,eia)&amp;_xlfn.XLOOKUP(LEFT(F240,7),r_1,r_10)&amp;_xlfn.XLOOKUP(16,eii,eia)&amp;_xlfn.XLOOKUP(11,eii,eia)&amp;_xlfn.XLOOKUP(LEFT(F240,7),r_1,r_11)&amp;_xlfn.XLOOKUP(16,eii,eia)&amp;_xlfn.XLOOKUP(12,eii,eia)&amp;_xlfn.XLOOKUP(LEFT(F240,7),r_1,r_12)&amp;" ppm/°C"&amp;_xlfn.XLOOKUP(16,eii,eia)&amp;_xlfn.XLOOKUP(13,eii,eia)&amp;MID(F240,4,2)&amp;_xlfn.XLOOKUP(16,eii,eia)&amp;_xlfn.XLOOKUP(14,eii,eia)&amp;_xlfn.XLOOKUP(16,eii,eia)&amp;_xlfn.XLOOKUP(15,eii,eia)&amp;_xlfn.XLOOKUP(16,eii,eia)</f>
        <v>#NAME?</v>
      </c>
      <c r="I240" s="5" t="str" cm="1">
        <f t="array" aca="1" ref="I240" ca="1">IF( OR( AND($A240&gt;=INDIRECT("'Panasonic ERJ Code Table'!$K" &amp; I$1),$A240&lt;=INDIRECT("'Panasonic ERJ Code Table'!$L" &amp; I$1)), AND($A240&gt;=INDIRECT("'Panasonic ERJ Code Table'!$M" &amp; I$1),$A240&lt;=INDIRECT("'Panasonic ERJ Code Table'!$N" &amp; I$1)) ),I$2&amp;_xlfn.XLOOKUP($A240,E96_raw,E96_code),"N/A")</f>
        <v>N/A</v>
      </c>
      <c r="L240" s="5" t="e" cm="1">
        <f t="array" aca="1" ref="L240" ca="1">IF( OR( AND($A240&gt;=INDIRECT("'Panasonic ERJ Code Table'!$K" &amp; L$1),$A240&lt;=INDIRECT("'Panasonic ERJ Code Table'!$L" &amp; L$1)), AND($A240&gt;=INDIRECT("'Panasonic ERJ Code Table'!$M" &amp; L$1),$A240&lt;=INDIRECT("'Panasonic ERJ Code Table'!$N" &amp; L$1)) ),L$2&amp;_xlfn.XLOOKUP($A240,E96_raw,E96_code),"N/A")</f>
        <v>#NAME?</v>
      </c>
      <c r="O240" s="5" t="str" cm="1">
        <f t="array" aca="1" ref="O240" ca="1">IF( OR( AND($A240&gt;=INDIRECT("'Panasonic ERJ Code Table'!$K" &amp; O$1),$A240&lt;=INDIRECT("'Panasonic ERJ Code Table'!$L" &amp; O$1)), AND($A240&gt;=INDIRECT("'Panasonic ERJ Code Table'!$M" &amp; O$1),$A240&lt;=INDIRECT("'Panasonic ERJ Code Table'!$N" &amp; O$1)) ),O$2&amp;_xlfn.XLOOKUP($A240,E96_raw,E96_code),"N/A")</f>
        <v>N/A</v>
      </c>
      <c r="R240" s="5" t="e" cm="1">
        <f t="array" aca="1" ref="R240" ca="1">IF( OR( AND($A240&gt;=INDIRECT("'Panasonic ERJ Code Table'!$K" &amp; R$1),$A240&lt;=INDIRECT("'Panasonic ERJ Code Table'!$L" &amp; R$1)), AND($A240&gt;=INDIRECT("'Panasonic ERJ Code Table'!$M" &amp; R$1),$A240&lt;=INDIRECT("'Panasonic ERJ Code Table'!$N" &amp; R$1)) ),R$2&amp;_xlfn.XLOOKUP($A240,E96_raw,E96_code),"N/A")</f>
        <v>#NAME?</v>
      </c>
      <c r="U240" s="5" t="e" cm="1">
        <f t="array" aca="1" ref="U240" ca="1">IF( OR( AND($A240&gt;=INDIRECT("'Panasonic ERJ Code Table'!$J" &amp; U$1),$A240&lt;=INDIRECT("'Panasonic ERJ Code Table'!$K" &amp; U$1)), AND($A240&gt;=INDIRECT("'Panasonic ERJ Code Table'!$L" &amp; U$1),$A240&lt;=INDIRECT("'Panasonic ERJ Code Table'!$M" &amp; U$1)) ),U$2&amp;_xlfn.XLOOKUP($A240,E96_raw,E96_code),"N/A")</f>
        <v>#NAME?</v>
      </c>
    </row>
    <row r="241" spans="1:21" x14ac:dyDescent="0.3">
      <c r="A241" s="16">
        <v>301</v>
      </c>
      <c r="B241" s="16"/>
      <c r="C241" s="5" t="str" cm="1">
        <f t="array" aca="1" ref="C241" ca="1">IF( OR( AND($A241&gt;=INDIRECT("'Panasonic ERJ Code Table'!$K" &amp; C$1),$A241&lt;=INDIRECT("'Panasonic ERJ Code Table'!$L" &amp; C$1)), AND($A241&gt;=INDIRECT("'Panasonic ERJ Code Table'!$M" &amp; C$1),$A241&lt;=INDIRECT("'Panasonic ERJ Code Table'!$N" &amp; C$1)) ),C$2&amp;_xlfn.XLOOKUP($A241,E96_raw,E96_code),"N/A")</f>
        <v>N/A</v>
      </c>
      <c r="F241" s="5" t="e" cm="1">
        <f t="array" aca="1" ref="F241" ca="1">IF( OR( AND($A241&gt;=INDIRECT("'Panasonic ERJ Code Table'!$K" &amp; F$1),$A241&lt;=INDIRECT("'Panasonic ERJ Code Table'!$L" &amp; F$1)), AND($A241&gt;=INDIRECT("'Panasonic ERJ Code Table'!$M" &amp; F$1),$A241&lt;=INDIRECT("'Panasonic ERJ Code Table'!$N" &amp; F$1)) ),F$2&amp;_xlfn.XLOOKUP($A241,E96_raw,E96_code),"N/A")</f>
        <v>#NAME?</v>
      </c>
      <c r="G241" s="23" t="e" cm="1">
        <f t="array" aca="1" ref="G241" ca="1">"technology "&amp;RIGHT(F241,4)&amp;";"&amp;_xlfn.XLOOKUP(2,eii,eia)&amp;F241&amp;_xlfn.XLOOKUP(16,eii,eia)&amp;_xlfn.XLOOKUP(3,eii,eia)&amp;_xlfn.XLOOKUP($A241,E96_raw,e96_std&amp;" "&amp;e96_sym)&amp;_xlfn.XLOOKUP(16,eii,eia)&amp;_xlfn.XLOOKUP(4,eii,eia)&amp;_xlfn.XLOOKUP(LEFT(F241,7),r_1,r_4)&amp;" W @ 70°C"&amp;_xlfn.XLOOKUP(16,eii,eia)&amp;_xlfn.XLOOKUP(5,eii,eia)&amp;_xlfn.XLOOKUP(MID(F241,4,3),e_code,TEXT(e_size,"0000"))&amp;_xlfn.XLOOKUP(16,eii,eia)&amp;_xlfn.XLOOKUP(6,eii,eia)&amp;ROUND(MIN(SQRT($A241*_xlfn.XLOOKUP(LEFT(F241,7),r_1,r_4)),_xlfn.XLOOKUP(LEFT(F241,7),r_1,r_7)),1)&amp;" V"&amp;_xlfn.XLOOKUP(16,eii,eia)&amp;_xlfn.XLOOKUP(8,eii,eia)&amp;_xlfn.XLOOKUP(LEFT(F241,7),r_1,r_8)&amp;_xlfn.XLOOKUP(16,eii,eia)&amp;_xlfn.XLOOKUP(9,eii,eia)&amp;_xlfn.XLOOKUP($A241,E96_raw,E96_code&amp;" / "&amp;e96_3c)&amp;_xlfn.XLOOKUP(16,eii,eia)&amp;_xlfn.XLOOKUP(10,eii,eia)&amp;_xlfn.XLOOKUP(LEFT(F241,7),r_1,r_10)&amp;_xlfn.XLOOKUP(16,eii,eia)&amp;_xlfn.XLOOKUP(11,eii,eia)&amp;_xlfn.XLOOKUP(LEFT(F241,7),r_1,r_11)&amp;_xlfn.XLOOKUP(16,eii,eia)&amp;_xlfn.XLOOKUP(12,eii,eia)&amp;_xlfn.XLOOKUP(LEFT(F241,7),r_1,r_12)&amp;" ppm/°C"&amp;_xlfn.XLOOKUP(16,eii,eia)&amp;_xlfn.XLOOKUP(13,eii,eia)&amp;MID(F241,4,2)&amp;_xlfn.XLOOKUP(16,eii,eia)&amp;_xlfn.XLOOKUP(14,eii,eia)&amp;_xlfn.XLOOKUP(16,eii,eia)&amp;_xlfn.XLOOKUP(15,eii,eia)&amp;_xlfn.XLOOKUP(16,eii,eia)</f>
        <v>#NAME?</v>
      </c>
      <c r="I241" s="5" t="str" cm="1">
        <f t="array" aca="1" ref="I241" ca="1">IF( OR( AND($A241&gt;=INDIRECT("'Panasonic ERJ Code Table'!$K" &amp; I$1),$A241&lt;=INDIRECT("'Panasonic ERJ Code Table'!$L" &amp; I$1)), AND($A241&gt;=INDIRECT("'Panasonic ERJ Code Table'!$M" &amp; I$1),$A241&lt;=INDIRECT("'Panasonic ERJ Code Table'!$N" &amp; I$1)) ),I$2&amp;_xlfn.XLOOKUP($A241,E96_raw,E96_code),"N/A")</f>
        <v>N/A</v>
      </c>
      <c r="L241" s="5" t="e" cm="1">
        <f t="array" aca="1" ref="L241" ca="1">IF( OR( AND($A241&gt;=INDIRECT("'Panasonic ERJ Code Table'!$K" &amp; L$1),$A241&lt;=INDIRECT("'Panasonic ERJ Code Table'!$L" &amp; L$1)), AND($A241&gt;=INDIRECT("'Panasonic ERJ Code Table'!$M" &amp; L$1),$A241&lt;=INDIRECT("'Panasonic ERJ Code Table'!$N" &amp; L$1)) ),L$2&amp;_xlfn.XLOOKUP($A241,E96_raw,E96_code),"N/A")</f>
        <v>#NAME?</v>
      </c>
      <c r="O241" s="5" t="str" cm="1">
        <f t="array" aca="1" ref="O241" ca="1">IF( OR( AND($A241&gt;=INDIRECT("'Panasonic ERJ Code Table'!$K" &amp; O$1),$A241&lt;=INDIRECT("'Panasonic ERJ Code Table'!$L" &amp; O$1)), AND($A241&gt;=INDIRECT("'Panasonic ERJ Code Table'!$M" &amp; O$1),$A241&lt;=INDIRECT("'Panasonic ERJ Code Table'!$N" &amp; O$1)) ),O$2&amp;_xlfn.XLOOKUP($A241,E96_raw,E96_code),"N/A")</f>
        <v>N/A</v>
      </c>
      <c r="R241" s="5" t="e" cm="1">
        <f t="array" aca="1" ref="R241" ca="1">IF( OR( AND($A241&gt;=INDIRECT("'Panasonic ERJ Code Table'!$K" &amp; R$1),$A241&lt;=INDIRECT("'Panasonic ERJ Code Table'!$L" &amp; R$1)), AND($A241&gt;=INDIRECT("'Panasonic ERJ Code Table'!$M" &amp; R$1),$A241&lt;=INDIRECT("'Panasonic ERJ Code Table'!$N" &amp; R$1)) ),R$2&amp;_xlfn.XLOOKUP($A241,E96_raw,E96_code),"N/A")</f>
        <v>#NAME?</v>
      </c>
      <c r="U241" s="5" t="e" cm="1">
        <f t="array" aca="1" ref="U241" ca="1">IF( OR( AND($A241&gt;=INDIRECT("'Panasonic ERJ Code Table'!$J" &amp; U$1),$A241&lt;=INDIRECT("'Panasonic ERJ Code Table'!$K" &amp; U$1)), AND($A241&gt;=INDIRECT("'Panasonic ERJ Code Table'!$L" &amp; U$1),$A241&lt;=INDIRECT("'Panasonic ERJ Code Table'!$M" &amp; U$1)) ),U$2&amp;_xlfn.XLOOKUP($A241,E96_raw,E96_code),"N/A")</f>
        <v>#NAME?</v>
      </c>
    </row>
    <row r="242" spans="1:21" x14ac:dyDescent="0.3">
      <c r="A242" s="16">
        <v>309</v>
      </c>
      <c r="B242" s="16"/>
      <c r="C242" s="5" t="str" cm="1">
        <f t="array" aca="1" ref="C242" ca="1">IF( OR( AND($A242&gt;=INDIRECT("'Panasonic ERJ Code Table'!$K" &amp; C$1),$A242&lt;=INDIRECT("'Panasonic ERJ Code Table'!$L" &amp; C$1)), AND($A242&gt;=INDIRECT("'Panasonic ERJ Code Table'!$M" &amp; C$1),$A242&lt;=INDIRECT("'Panasonic ERJ Code Table'!$N" &amp; C$1)) ),C$2&amp;_xlfn.XLOOKUP($A242,E96_raw,E96_code),"N/A")</f>
        <v>N/A</v>
      </c>
      <c r="F242" s="5" t="e" cm="1">
        <f t="array" aca="1" ref="F242" ca="1">IF( OR( AND($A242&gt;=INDIRECT("'Panasonic ERJ Code Table'!$K" &amp; F$1),$A242&lt;=INDIRECT("'Panasonic ERJ Code Table'!$L" &amp; F$1)), AND($A242&gt;=INDIRECT("'Panasonic ERJ Code Table'!$M" &amp; F$1),$A242&lt;=INDIRECT("'Panasonic ERJ Code Table'!$N" &amp; F$1)) ),F$2&amp;_xlfn.XLOOKUP($A242,E96_raw,E96_code),"N/A")</f>
        <v>#NAME?</v>
      </c>
      <c r="G242" s="23" t="e" cm="1">
        <f t="array" aca="1" ref="G242" ca="1">"technology "&amp;RIGHT(F242,4)&amp;";"&amp;_xlfn.XLOOKUP(2,eii,eia)&amp;F242&amp;_xlfn.XLOOKUP(16,eii,eia)&amp;_xlfn.XLOOKUP(3,eii,eia)&amp;_xlfn.XLOOKUP($A242,E96_raw,e96_std&amp;" "&amp;e96_sym)&amp;_xlfn.XLOOKUP(16,eii,eia)&amp;_xlfn.XLOOKUP(4,eii,eia)&amp;_xlfn.XLOOKUP(LEFT(F242,7),r_1,r_4)&amp;" W @ 70°C"&amp;_xlfn.XLOOKUP(16,eii,eia)&amp;_xlfn.XLOOKUP(5,eii,eia)&amp;_xlfn.XLOOKUP(MID(F242,4,3),e_code,TEXT(e_size,"0000"))&amp;_xlfn.XLOOKUP(16,eii,eia)&amp;_xlfn.XLOOKUP(6,eii,eia)&amp;ROUND(MIN(SQRT($A242*_xlfn.XLOOKUP(LEFT(F242,7),r_1,r_4)),_xlfn.XLOOKUP(LEFT(F242,7),r_1,r_7)),1)&amp;" V"&amp;_xlfn.XLOOKUP(16,eii,eia)&amp;_xlfn.XLOOKUP(8,eii,eia)&amp;_xlfn.XLOOKUP(LEFT(F242,7),r_1,r_8)&amp;_xlfn.XLOOKUP(16,eii,eia)&amp;_xlfn.XLOOKUP(9,eii,eia)&amp;_xlfn.XLOOKUP($A242,E96_raw,E96_code&amp;" / "&amp;e96_3c)&amp;_xlfn.XLOOKUP(16,eii,eia)&amp;_xlfn.XLOOKUP(10,eii,eia)&amp;_xlfn.XLOOKUP(LEFT(F242,7),r_1,r_10)&amp;_xlfn.XLOOKUP(16,eii,eia)&amp;_xlfn.XLOOKUP(11,eii,eia)&amp;_xlfn.XLOOKUP(LEFT(F242,7),r_1,r_11)&amp;_xlfn.XLOOKUP(16,eii,eia)&amp;_xlfn.XLOOKUP(12,eii,eia)&amp;_xlfn.XLOOKUP(LEFT(F242,7),r_1,r_12)&amp;" ppm/°C"&amp;_xlfn.XLOOKUP(16,eii,eia)&amp;_xlfn.XLOOKUP(13,eii,eia)&amp;MID(F242,4,2)&amp;_xlfn.XLOOKUP(16,eii,eia)&amp;_xlfn.XLOOKUP(14,eii,eia)&amp;_xlfn.XLOOKUP(16,eii,eia)&amp;_xlfn.XLOOKUP(15,eii,eia)&amp;_xlfn.XLOOKUP(16,eii,eia)</f>
        <v>#NAME?</v>
      </c>
      <c r="I242" s="5" t="str" cm="1">
        <f t="array" aca="1" ref="I242" ca="1">IF( OR( AND($A242&gt;=INDIRECT("'Panasonic ERJ Code Table'!$K" &amp; I$1),$A242&lt;=INDIRECT("'Panasonic ERJ Code Table'!$L" &amp; I$1)), AND($A242&gt;=INDIRECT("'Panasonic ERJ Code Table'!$M" &amp; I$1),$A242&lt;=INDIRECT("'Panasonic ERJ Code Table'!$N" &amp; I$1)) ),I$2&amp;_xlfn.XLOOKUP($A242,E96_raw,E96_code),"N/A")</f>
        <v>N/A</v>
      </c>
      <c r="L242" s="5" t="e" cm="1">
        <f t="array" aca="1" ref="L242" ca="1">IF( OR( AND($A242&gt;=INDIRECT("'Panasonic ERJ Code Table'!$K" &amp; L$1),$A242&lt;=INDIRECT("'Panasonic ERJ Code Table'!$L" &amp; L$1)), AND($A242&gt;=INDIRECT("'Panasonic ERJ Code Table'!$M" &amp; L$1),$A242&lt;=INDIRECT("'Panasonic ERJ Code Table'!$N" &amp; L$1)) ),L$2&amp;_xlfn.XLOOKUP($A242,E96_raw,E96_code),"N/A")</f>
        <v>#NAME?</v>
      </c>
      <c r="O242" s="5" t="str" cm="1">
        <f t="array" aca="1" ref="O242" ca="1">IF( OR( AND($A242&gt;=INDIRECT("'Panasonic ERJ Code Table'!$K" &amp; O$1),$A242&lt;=INDIRECT("'Panasonic ERJ Code Table'!$L" &amp; O$1)), AND($A242&gt;=INDIRECT("'Panasonic ERJ Code Table'!$M" &amp; O$1),$A242&lt;=INDIRECT("'Panasonic ERJ Code Table'!$N" &amp; O$1)) ),O$2&amp;_xlfn.XLOOKUP($A242,E96_raw,E96_code),"N/A")</f>
        <v>N/A</v>
      </c>
      <c r="R242" s="5" t="e" cm="1">
        <f t="array" aca="1" ref="R242" ca="1">IF( OR( AND($A242&gt;=INDIRECT("'Panasonic ERJ Code Table'!$K" &amp; R$1),$A242&lt;=INDIRECT("'Panasonic ERJ Code Table'!$L" &amp; R$1)), AND($A242&gt;=INDIRECT("'Panasonic ERJ Code Table'!$M" &amp; R$1),$A242&lt;=INDIRECT("'Panasonic ERJ Code Table'!$N" &amp; R$1)) ),R$2&amp;_xlfn.XLOOKUP($A242,E96_raw,E96_code),"N/A")</f>
        <v>#NAME?</v>
      </c>
      <c r="U242" s="5" t="e" cm="1">
        <f t="array" aca="1" ref="U242" ca="1">IF( OR( AND($A242&gt;=INDIRECT("'Panasonic ERJ Code Table'!$J" &amp; U$1),$A242&lt;=INDIRECT("'Panasonic ERJ Code Table'!$K" &amp; U$1)), AND($A242&gt;=INDIRECT("'Panasonic ERJ Code Table'!$L" &amp; U$1),$A242&lt;=INDIRECT("'Panasonic ERJ Code Table'!$M" &amp; U$1)) ),U$2&amp;_xlfn.XLOOKUP($A242,E96_raw,E96_code),"N/A")</f>
        <v>#NAME?</v>
      </c>
    </row>
    <row r="243" spans="1:21" x14ac:dyDescent="0.3">
      <c r="A243" s="16">
        <v>316</v>
      </c>
      <c r="B243" s="16"/>
      <c r="C243" s="5" t="str" cm="1">
        <f t="array" aca="1" ref="C243" ca="1">IF( OR( AND($A243&gt;=INDIRECT("'Panasonic ERJ Code Table'!$K" &amp; C$1),$A243&lt;=INDIRECT("'Panasonic ERJ Code Table'!$L" &amp; C$1)), AND($A243&gt;=INDIRECT("'Panasonic ERJ Code Table'!$M" &amp; C$1),$A243&lt;=INDIRECT("'Panasonic ERJ Code Table'!$N" &amp; C$1)) ),C$2&amp;_xlfn.XLOOKUP($A243,E96_raw,E96_code),"N/A")</f>
        <v>N/A</v>
      </c>
      <c r="F243" s="5" t="e" cm="1">
        <f t="array" aca="1" ref="F243" ca="1">IF( OR( AND($A243&gt;=INDIRECT("'Panasonic ERJ Code Table'!$K" &amp; F$1),$A243&lt;=INDIRECT("'Panasonic ERJ Code Table'!$L" &amp; F$1)), AND($A243&gt;=INDIRECT("'Panasonic ERJ Code Table'!$M" &amp; F$1),$A243&lt;=INDIRECT("'Panasonic ERJ Code Table'!$N" &amp; F$1)) ),F$2&amp;_xlfn.XLOOKUP($A243,E96_raw,E96_code),"N/A")</f>
        <v>#NAME?</v>
      </c>
      <c r="G243" s="23" t="e" cm="1">
        <f t="array" aca="1" ref="G243" ca="1">"technology "&amp;RIGHT(F243,4)&amp;";"&amp;_xlfn.XLOOKUP(2,eii,eia)&amp;F243&amp;_xlfn.XLOOKUP(16,eii,eia)&amp;_xlfn.XLOOKUP(3,eii,eia)&amp;_xlfn.XLOOKUP($A243,E96_raw,e96_std&amp;" "&amp;e96_sym)&amp;_xlfn.XLOOKUP(16,eii,eia)&amp;_xlfn.XLOOKUP(4,eii,eia)&amp;_xlfn.XLOOKUP(LEFT(F243,7),r_1,r_4)&amp;" W @ 70°C"&amp;_xlfn.XLOOKUP(16,eii,eia)&amp;_xlfn.XLOOKUP(5,eii,eia)&amp;_xlfn.XLOOKUP(MID(F243,4,3),e_code,TEXT(e_size,"0000"))&amp;_xlfn.XLOOKUP(16,eii,eia)&amp;_xlfn.XLOOKUP(6,eii,eia)&amp;ROUND(MIN(SQRT($A243*_xlfn.XLOOKUP(LEFT(F243,7),r_1,r_4)),_xlfn.XLOOKUP(LEFT(F243,7),r_1,r_7)),1)&amp;" V"&amp;_xlfn.XLOOKUP(16,eii,eia)&amp;_xlfn.XLOOKUP(8,eii,eia)&amp;_xlfn.XLOOKUP(LEFT(F243,7),r_1,r_8)&amp;_xlfn.XLOOKUP(16,eii,eia)&amp;_xlfn.XLOOKUP(9,eii,eia)&amp;_xlfn.XLOOKUP($A243,E96_raw,E96_code&amp;" / "&amp;e96_3c)&amp;_xlfn.XLOOKUP(16,eii,eia)&amp;_xlfn.XLOOKUP(10,eii,eia)&amp;_xlfn.XLOOKUP(LEFT(F243,7),r_1,r_10)&amp;_xlfn.XLOOKUP(16,eii,eia)&amp;_xlfn.XLOOKUP(11,eii,eia)&amp;_xlfn.XLOOKUP(LEFT(F243,7),r_1,r_11)&amp;_xlfn.XLOOKUP(16,eii,eia)&amp;_xlfn.XLOOKUP(12,eii,eia)&amp;_xlfn.XLOOKUP(LEFT(F243,7),r_1,r_12)&amp;" ppm/°C"&amp;_xlfn.XLOOKUP(16,eii,eia)&amp;_xlfn.XLOOKUP(13,eii,eia)&amp;MID(F243,4,2)&amp;_xlfn.XLOOKUP(16,eii,eia)&amp;_xlfn.XLOOKUP(14,eii,eia)&amp;_xlfn.XLOOKUP(16,eii,eia)&amp;_xlfn.XLOOKUP(15,eii,eia)&amp;_xlfn.XLOOKUP(16,eii,eia)</f>
        <v>#NAME?</v>
      </c>
      <c r="I243" s="5" t="str" cm="1">
        <f t="array" aca="1" ref="I243" ca="1">IF( OR( AND($A243&gt;=INDIRECT("'Panasonic ERJ Code Table'!$K" &amp; I$1),$A243&lt;=INDIRECT("'Panasonic ERJ Code Table'!$L" &amp; I$1)), AND($A243&gt;=INDIRECT("'Panasonic ERJ Code Table'!$M" &amp; I$1),$A243&lt;=INDIRECT("'Panasonic ERJ Code Table'!$N" &amp; I$1)) ),I$2&amp;_xlfn.XLOOKUP($A243,E96_raw,E96_code),"N/A")</f>
        <v>N/A</v>
      </c>
      <c r="L243" s="5" t="e" cm="1">
        <f t="array" aca="1" ref="L243" ca="1">IF( OR( AND($A243&gt;=INDIRECT("'Panasonic ERJ Code Table'!$K" &amp; L$1),$A243&lt;=INDIRECT("'Panasonic ERJ Code Table'!$L" &amp; L$1)), AND($A243&gt;=INDIRECT("'Panasonic ERJ Code Table'!$M" &amp; L$1),$A243&lt;=INDIRECT("'Panasonic ERJ Code Table'!$N" &amp; L$1)) ),L$2&amp;_xlfn.XLOOKUP($A243,E96_raw,E96_code),"N/A")</f>
        <v>#NAME?</v>
      </c>
      <c r="O243" s="5" t="str" cm="1">
        <f t="array" aca="1" ref="O243" ca="1">IF( OR( AND($A243&gt;=INDIRECT("'Panasonic ERJ Code Table'!$K" &amp; O$1),$A243&lt;=INDIRECT("'Panasonic ERJ Code Table'!$L" &amp; O$1)), AND($A243&gt;=INDIRECT("'Panasonic ERJ Code Table'!$M" &amp; O$1),$A243&lt;=INDIRECT("'Panasonic ERJ Code Table'!$N" &amp; O$1)) ),O$2&amp;_xlfn.XLOOKUP($A243,E96_raw,E96_code),"N/A")</f>
        <v>N/A</v>
      </c>
      <c r="R243" s="5" t="e" cm="1">
        <f t="array" aca="1" ref="R243" ca="1">IF( OR( AND($A243&gt;=INDIRECT("'Panasonic ERJ Code Table'!$K" &amp; R$1),$A243&lt;=INDIRECT("'Panasonic ERJ Code Table'!$L" &amp; R$1)), AND($A243&gt;=INDIRECT("'Panasonic ERJ Code Table'!$M" &amp; R$1),$A243&lt;=INDIRECT("'Panasonic ERJ Code Table'!$N" &amp; R$1)) ),R$2&amp;_xlfn.XLOOKUP($A243,E96_raw,E96_code),"N/A")</f>
        <v>#NAME?</v>
      </c>
      <c r="U243" s="5" t="e" cm="1">
        <f t="array" aca="1" ref="U243" ca="1">IF( OR( AND($A243&gt;=INDIRECT("'Panasonic ERJ Code Table'!$J" &amp; U$1),$A243&lt;=INDIRECT("'Panasonic ERJ Code Table'!$K" &amp; U$1)), AND($A243&gt;=INDIRECT("'Panasonic ERJ Code Table'!$L" &amp; U$1),$A243&lt;=INDIRECT("'Panasonic ERJ Code Table'!$M" &amp; U$1)) ),U$2&amp;_xlfn.XLOOKUP($A243,E96_raw,E96_code),"N/A")</f>
        <v>#NAME?</v>
      </c>
    </row>
    <row r="244" spans="1:21" x14ac:dyDescent="0.3">
      <c r="A244" s="16">
        <v>324</v>
      </c>
      <c r="B244" s="16"/>
      <c r="C244" s="5" t="str" cm="1">
        <f t="array" aca="1" ref="C244" ca="1">IF( OR( AND($A244&gt;=INDIRECT("'Panasonic ERJ Code Table'!$K" &amp; C$1),$A244&lt;=INDIRECT("'Panasonic ERJ Code Table'!$L" &amp; C$1)), AND($A244&gt;=INDIRECT("'Panasonic ERJ Code Table'!$M" &amp; C$1),$A244&lt;=INDIRECT("'Panasonic ERJ Code Table'!$N" &amp; C$1)) ),C$2&amp;_xlfn.XLOOKUP($A244,E96_raw,E96_code),"N/A")</f>
        <v>N/A</v>
      </c>
      <c r="F244" s="5" t="e" cm="1">
        <f t="array" aca="1" ref="F244" ca="1">IF( OR( AND($A244&gt;=INDIRECT("'Panasonic ERJ Code Table'!$K" &amp; F$1),$A244&lt;=INDIRECT("'Panasonic ERJ Code Table'!$L" &amp; F$1)), AND($A244&gt;=INDIRECT("'Panasonic ERJ Code Table'!$M" &amp; F$1),$A244&lt;=INDIRECT("'Panasonic ERJ Code Table'!$N" &amp; F$1)) ),F$2&amp;_xlfn.XLOOKUP($A244,E96_raw,E96_code),"N/A")</f>
        <v>#NAME?</v>
      </c>
      <c r="G244" s="23" t="e" cm="1">
        <f t="array" aca="1" ref="G244" ca="1">"technology "&amp;RIGHT(F244,4)&amp;";"&amp;_xlfn.XLOOKUP(2,eii,eia)&amp;F244&amp;_xlfn.XLOOKUP(16,eii,eia)&amp;_xlfn.XLOOKUP(3,eii,eia)&amp;_xlfn.XLOOKUP($A244,E96_raw,e96_std&amp;" "&amp;e96_sym)&amp;_xlfn.XLOOKUP(16,eii,eia)&amp;_xlfn.XLOOKUP(4,eii,eia)&amp;_xlfn.XLOOKUP(LEFT(F244,7),r_1,r_4)&amp;" W @ 70°C"&amp;_xlfn.XLOOKUP(16,eii,eia)&amp;_xlfn.XLOOKUP(5,eii,eia)&amp;_xlfn.XLOOKUP(MID(F244,4,3),e_code,TEXT(e_size,"0000"))&amp;_xlfn.XLOOKUP(16,eii,eia)&amp;_xlfn.XLOOKUP(6,eii,eia)&amp;ROUND(MIN(SQRT($A244*_xlfn.XLOOKUP(LEFT(F244,7),r_1,r_4)),_xlfn.XLOOKUP(LEFT(F244,7),r_1,r_7)),1)&amp;" V"&amp;_xlfn.XLOOKUP(16,eii,eia)&amp;_xlfn.XLOOKUP(8,eii,eia)&amp;_xlfn.XLOOKUP(LEFT(F244,7),r_1,r_8)&amp;_xlfn.XLOOKUP(16,eii,eia)&amp;_xlfn.XLOOKUP(9,eii,eia)&amp;_xlfn.XLOOKUP($A244,E96_raw,E96_code&amp;" / "&amp;e96_3c)&amp;_xlfn.XLOOKUP(16,eii,eia)&amp;_xlfn.XLOOKUP(10,eii,eia)&amp;_xlfn.XLOOKUP(LEFT(F244,7),r_1,r_10)&amp;_xlfn.XLOOKUP(16,eii,eia)&amp;_xlfn.XLOOKUP(11,eii,eia)&amp;_xlfn.XLOOKUP(LEFT(F244,7),r_1,r_11)&amp;_xlfn.XLOOKUP(16,eii,eia)&amp;_xlfn.XLOOKUP(12,eii,eia)&amp;_xlfn.XLOOKUP(LEFT(F244,7),r_1,r_12)&amp;" ppm/°C"&amp;_xlfn.XLOOKUP(16,eii,eia)&amp;_xlfn.XLOOKUP(13,eii,eia)&amp;MID(F244,4,2)&amp;_xlfn.XLOOKUP(16,eii,eia)&amp;_xlfn.XLOOKUP(14,eii,eia)&amp;_xlfn.XLOOKUP(16,eii,eia)&amp;_xlfn.XLOOKUP(15,eii,eia)&amp;_xlfn.XLOOKUP(16,eii,eia)</f>
        <v>#NAME?</v>
      </c>
      <c r="I244" s="5" t="str" cm="1">
        <f t="array" aca="1" ref="I244" ca="1">IF( OR( AND($A244&gt;=INDIRECT("'Panasonic ERJ Code Table'!$K" &amp; I$1),$A244&lt;=INDIRECT("'Panasonic ERJ Code Table'!$L" &amp; I$1)), AND($A244&gt;=INDIRECT("'Panasonic ERJ Code Table'!$M" &amp; I$1),$A244&lt;=INDIRECT("'Panasonic ERJ Code Table'!$N" &amp; I$1)) ),I$2&amp;_xlfn.XLOOKUP($A244,E96_raw,E96_code),"N/A")</f>
        <v>N/A</v>
      </c>
      <c r="L244" s="5" t="e" cm="1">
        <f t="array" aca="1" ref="L244" ca="1">IF( OR( AND($A244&gt;=INDIRECT("'Panasonic ERJ Code Table'!$K" &amp; L$1),$A244&lt;=INDIRECT("'Panasonic ERJ Code Table'!$L" &amp; L$1)), AND($A244&gt;=INDIRECT("'Panasonic ERJ Code Table'!$M" &amp; L$1),$A244&lt;=INDIRECT("'Panasonic ERJ Code Table'!$N" &amp; L$1)) ),L$2&amp;_xlfn.XLOOKUP($A244,E96_raw,E96_code),"N/A")</f>
        <v>#NAME?</v>
      </c>
      <c r="O244" s="5" t="str" cm="1">
        <f t="array" aca="1" ref="O244" ca="1">IF( OR( AND($A244&gt;=INDIRECT("'Panasonic ERJ Code Table'!$K" &amp; O$1),$A244&lt;=INDIRECT("'Panasonic ERJ Code Table'!$L" &amp; O$1)), AND($A244&gt;=INDIRECT("'Panasonic ERJ Code Table'!$M" &amp; O$1),$A244&lt;=INDIRECT("'Panasonic ERJ Code Table'!$N" &amp; O$1)) ),O$2&amp;_xlfn.XLOOKUP($A244,E96_raw,E96_code),"N/A")</f>
        <v>N/A</v>
      </c>
      <c r="R244" s="5" t="e" cm="1">
        <f t="array" aca="1" ref="R244" ca="1">IF( OR( AND($A244&gt;=INDIRECT("'Panasonic ERJ Code Table'!$K" &amp; R$1),$A244&lt;=INDIRECT("'Panasonic ERJ Code Table'!$L" &amp; R$1)), AND($A244&gt;=INDIRECT("'Panasonic ERJ Code Table'!$M" &amp; R$1),$A244&lt;=INDIRECT("'Panasonic ERJ Code Table'!$N" &amp; R$1)) ),R$2&amp;_xlfn.XLOOKUP($A244,E96_raw,E96_code),"N/A")</f>
        <v>#NAME?</v>
      </c>
      <c r="U244" s="5" t="e" cm="1">
        <f t="array" aca="1" ref="U244" ca="1">IF( OR( AND($A244&gt;=INDIRECT("'Panasonic ERJ Code Table'!$J" &amp; U$1),$A244&lt;=INDIRECT("'Panasonic ERJ Code Table'!$K" &amp; U$1)), AND($A244&gt;=INDIRECT("'Panasonic ERJ Code Table'!$L" &amp; U$1),$A244&lt;=INDIRECT("'Panasonic ERJ Code Table'!$M" &amp; U$1)) ),U$2&amp;_xlfn.XLOOKUP($A244,E96_raw,E96_code),"N/A")</f>
        <v>#NAME?</v>
      </c>
    </row>
    <row r="245" spans="1:21" x14ac:dyDescent="0.3">
      <c r="A245" s="16">
        <v>332</v>
      </c>
      <c r="B245" s="16"/>
      <c r="C245" s="5" t="str" cm="1">
        <f t="array" aca="1" ref="C245" ca="1">IF( OR( AND($A245&gt;=INDIRECT("'Panasonic ERJ Code Table'!$K" &amp; C$1),$A245&lt;=INDIRECT("'Panasonic ERJ Code Table'!$L" &amp; C$1)), AND($A245&gt;=INDIRECT("'Panasonic ERJ Code Table'!$M" &amp; C$1),$A245&lt;=INDIRECT("'Panasonic ERJ Code Table'!$N" &amp; C$1)) ),C$2&amp;_xlfn.XLOOKUP($A245,E96_raw,E96_code),"N/A")</f>
        <v>N/A</v>
      </c>
      <c r="F245" s="5" t="e" cm="1">
        <f t="array" aca="1" ref="F245" ca="1">IF( OR( AND($A245&gt;=INDIRECT("'Panasonic ERJ Code Table'!$K" &amp; F$1),$A245&lt;=INDIRECT("'Panasonic ERJ Code Table'!$L" &amp; F$1)), AND($A245&gt;=INDIRECT("'Panasonic ERJ Code Table'!$M" &amp; F$1),$A245&lt;=INDIRECT("'Panasonic ERJ Code Table'!$N" &amp; F$1)) ),F$2&amp;_xlfn.XLOOKUP($A245,E96_raw,E96_code),"N/A")</f>
        <v>#NAME?</v>
      </c>
      <c r="G245" s="23" t="e" cm="1">
        <f t="array" aca="1" ref="G245" ca="1">"technology "&amp;RIGHT(F245,4)&amp;";"&amp;_xlfn.XLOOKUP(2,eii,eia)&amp;F245&amp;_xlfn.XLOOKUP(16,eii,eia)&amp;_xlfn.XLOOKUP(3,eii,eia)&amp;_xlfn.XLOOKUP($A245,E96_raw,e96_std&amp;" "&amp;e96_sym)&amp;_xlfn.XLOOKUP(16,eii,eia)&amp;_xlfn.XLOOKUP(4,eii,eia)&amp;_xlfn.XLOOKUP(LEFT(F245,7),r_1,r_4)&amp;" W @ 70°C"&amp;_xlfn.XLOOKUP(16,eii,eia)&amp;_xlfn.XLOOKUP(5,eii,eia)&amp;_xlfn.XLOOKUP(MID(F245,4,3),e_code,TEXT(e_size,"0000"))&amp;_xlfn.XLOOKUP(16,eii,eia)&amp;_xlfn.XLOOKUP(6,eii,eia)&amp;ROUND(MIN(SQRT($A245*_xlfn.XLOOKUP(LEFT(F245,7),r_1,r_4)),_xlfn.XLOOKUP(LEFT(F245,7),r_1,r_7)),1)&amp;" V"&amp;_xlfn.XLOOKUP(16,eii,eia)&amp;_xlfn.XLOOKUP(8,eii,eia)&amp;_xlfn.XLOOKUP(LEFT(F245,7),r_1,r_8)&amp;_xlfn.XLOOKUP(16,eii,eia)&amp;_xlfn.XLOOKUP(9,eii,eia)&amp;_xlfn.XLOOKUP($A245,E96_raw,E96_code&amp;" / "&amp;e96_3c)&amp;_xlfn.XLOOKUP(16,eii,eia)&amp;_xlfn.XLOOKUP(10,eii,eia)&amp;_xlfn.XLOOKUP(LEFT(F245,7),r_1,r_10)&amp;_xlfn.XLOOKUP(16,eii,eia)&amp;_xlfn.XLOOKUP(11,eii,eia)&amp;_xlfn.XLOOKUP(LEFT(F245,7),r_1,r_11)&amp;_xlfn.XLOOKUP(16,eii,eia)&amp;_xlfn.XLOOKUP(12,eii,eia)&amp;_xlfn.XLOOKUP(LEFT(F245,7),r_1,r_12)&amp;" ppm/°C"&amp;_xlfn.XLOOKUP(16,eii,eia)&amp;_xlfn.XLOOKUP(13,eii,eia)&amp;MID(F245,4,2)&amp;_xlfn.XLOOKUP(16,eii,eia)&amp;_xlfn.XLOOKUP(14,eii,eia)&amp;_xlfn.XLOOKUP(16,eii,eia)&amp;_xlfn.XLOOKUP(15,eii,eia)&amp;_xlfn.XLOOKUP(16,eii,eia)</f>
        <v>#NAME?</v>
      </c>
      <c r="I245" s="5" t="str" cm="1">
        <f t="array" aca="1" ref="I245" ca="1">IF( OR( AND($A245&gt;=INDIRECT("'Panasonic ERJ Code Table'!$K" &amp; I$1),$A245&lt;=INDIRECT("'Panasonic ERJ Code Table'!$L" &amp; I$1)), AND($A245&gt;=INDIRECT("'Panasonic ERJ Code Table'!$M" &amp; I$1),$A245&lt;=INDIRECT("'Panasonic ERJ Code Table'!$N" &amp; I$1)) ),I$2&amp;_xlfn.XLOOKUP($A245,E96_raw,E96_code),"N/A")</f>
        <v>N/A</v>
      </c>
      <c r="L245" s="5" t="e" cm="1">
        <f t="array" aca="1" ref="L245" ca="1">IF( OR( AND($A245&gt;=INDIRECT("'Panasonic ERJ Code Table'!$K" &amp; L$1),$A245&lt;=INDIRECT("'Panasonic ERJ Code Table'!$L" &amp; L$1)), AND($A245&gt;=INDIRECT("'Panasonic ERJ Code Table'!$M" &amp; L$1),$A245&lt;=INDIRECT("'Panasonic ERJ Code Table'!$N" &amp; L$1)) ),L$2&amp;_xlfn.XLOOKUP($A245,E96_raw,E96_code),"N/A")</f>
        <v>#NAME?</v>
      </c>
      <c r="O245" s="5" t="str" cm="1">
        <f t="array" aca="1" ref="O245" ca="1">IF( OR( AND($A245&gt;=INDIRECT("'Panasonic ERJ Code Table'!$K" &amp; O$1),$A245&lt;=INDIRECT("'Panasonic ERJ Code Table'!$L" &amp; O$1)), AND($A245&gt;=INDIRECT("'Panasonic ERJ Code Table'!$M" &amp; O$1),$A245&lt;=INDIRECT("'Panasonic ERJ Code Table'!$N" &amp; O$1)) ),O$2&amp;_xlfn.XLOOKUP($A245,E96_raw,E96_code),"N/A")</f>
        <v>N/A</v>
      </c>
      <c r="R245" s="5" t="e" cm="1">
        <f t="array" aca="1" ref="R245" ca="1">IF( OR( AND($A245&gt;=INDIRECT("'Panasonic ERJ Code Table'!$K" &amp; R$1),$A245&lt;=INDIRECT("'Panasonic ERJ Code Table'!$L" &amp; R$1)), AND($A245&gt;=INDIRECT("'Panasonic ERJ Code Table'!$M" &amp; R$1),$A245&lt;=INDIRECT("'Panasonic ERJ Code Table'!$N" &amp; R$1)) ),R$2&amp;_xlfn.XLOOKUP($A245,E96_raw,E96_code),"N/A")</f>
        <v>#NAME?</v>
      </c>
      <c r="U245" s="5" t="e" cm="1">
        <f t="array" aca="1" ref="U245" ca="1">IF( OR( AND($A245&gt;=INDIRECT("'Panasonic ERJ Code Table'!$J" &amp; U$1),$A245&lt;=INDIRECT("'Panasonic ERJ Code Table'!$K" &amp; U$1)), AND($A245&gt;=INDIRECT("'Panasonic ERJ Code Table'!$L" &amp; U$1),$A245&lt;=INDIRECT("'Panasonic ERJ Code Table'!$M" &amp; U$1)) ),U$2&amp;_xlfn.XLOOKUP($A245,E96_raw,E96_code),"N/A")</f>
        <v>#NAME?</v>
      </c>
    </row>
    <row r="246" spans="1:21" x14ac:dyDescent="0.3">
      <c r="A246" s="16">
        <v>340</v>
      </c>
      <c r="B246" s="16"/>
      <c r="C246" s="5" t="str" cm="1">
        <f t="array" aca="1" ref="C246" ca="1">IF( OR( AND($A246&gt;=INDIRECT("'Panasonic ERJ Code Table'!$K" &amp; C$1),$A246&lt;=INDIRECT("'Panasonic ERJ Code Table'!$L" &amp; C$1)), AND($A246&gt;=INDIRECT("'Panasonic ERJ Code Table'!$M" &amp; C$1),$A246&lt;=INDIRECT("'Panasonic ERJ Code Table'!$N" &amp; C$1)) ),C$2&amp;_xlfn.XLOOKUP($A246,E96_raw,E96_code),"N/A")</f>
        <v>N/A</v>
      </c>
      <c r="F246" s="5" t="e" cm="1">
        <f t="array" aca="1" ref="F246" ca="1">IF( OR( AND($A246&gt;=INDIRECT("'Panasonic ERJ Code Table'!$K" &amp; F$1),$A246&lt;=INDIRECT("'Panasonic ERJ Code Table'!$L" &amp; F$1)), AND($A246&gt;=INDIRECT("'Panasonic ERJ Code Table'!$M" &amp; F$1),$A246&lt;=INDIRECT("'Panasonic ERJ Code Table'!$N" &amp; F$1)) ),F$2&amp;_xlfn.XLOOKUP($A246,E96_raw,E96_code),"N/A")</f>
        <v>#NAME?</v>
      </c>
      <c r="G246" s="23" t="e" cm="1">
        <f t="array" aca="1" ref="G246" ca="1">"technology "&amp;RIGHT(F246,4)&amp;";"&amp;_xlfn.XLOOKUP(2,eii,eia)&amp;F246&amp;_xlfn.XLOOKUP(16,eii,eia)&amp;_xlfn.XLOOKUP(3,eii,eia)&amp;_xlfn.XLOOKUP($A246,E96_raw,e96_std&amp;" "&amp;e96_sym)&amp;_xlfn.XLOOKUP(16,eii,eia)&amp;_xlfn.XLOOKUP(4,eii,eia)&amp;_xlfn.XLOOKUP(LEFT(F246,7),r_1,r_4)&amp;" W @ 70°C"&amp;_xlfn.XLOOKUP(16,eii,eia)&amp;_xlfn.XLOOKUP(5,eii,eia)&amp;_xlfn.XLOOKUP(MID(F246,4,3),e_code,TEXT(e_size,"0000"))&amp;_xlfn.XLOOKUP(16,eii,eia)&amp;_xlfn.XLOOKUP(6,eii,eia)&amp;ROUND(MIN(SQRT($A246*_xlfn.XLOOKUP(LEFT(F246,7),r_1,r_4)),_xlfn.XLOOKUP(LEFT(F246,7),r_1,r_7)),1)&amp;" V"&amp;_xlfn.XLOOKUP(16,eii,eia)&amp;_xlfn.XLOOKUP(8,eii,eia)&amp;_xlfn.XLOOKUP(LEFT(F246,7),r_1,r_8)&amp;_xlfn.XLOOKUP(16,eii,eia)&amp;_xlfn.XLOOKUP(9,eii,eia)&amp;_xlfn.XLOOKUP($A246,E96_raw,E96_code&amp;" / "&amp;e96_3c)&amp;_xlfn.XLOOKUP(16,eii,eia)&amp;_xlfn.XLOOKUP(10,eii,eia)&amp;_xlfn.XLOOKUP(LEFT(F246,7),r_1,r_10)&amp;_xlfn.XLOOKUP(16,eii,eia)&amp;_xlfn.XLOOKUP(11,eii,eia)&amp;_xlfn.XLOOKUP(LEFT(F246,7),r_1,r_11)&amp;_xlfn.XLOOKUP(16,eii,eia)&amp;_xlfn.XLOOKUP(12,eii,eia)&amp;_xlfn.XLOOKUP(LEFT(F246,7),r_1,r_12)&amp;" ppm/°C"&amp;_xlfn.XLOOKUP(16,eii,eia)&amp;_xlfn.XLOOKUP(13,eii,eia)&amp;MID(F246,4,2)&amp;_xlfn.XLOOKUP(16,eii,eia)&amp;_xlfn.XLOOKUP(14,eii,eia)&amp;_xlfn.XLOOKUP(16,eii,eia)&amp;_xlfn.XLOOKUP(15,eii,eia)&amp;_xlfn.XLOOKUP(16,eii,eia)</f>
        <v>#NAME?</v>
      </c>
      <c r="I246" s="5" t="str" cm="1">
        <f t="array" aca="1" ref="I246" ca="1">IF( OR( AND($A246&gt;=INDIRECT("'Panasonic ERJ Code Table'!$K" &amp; I$1),$A246&lt;=INDIRECT("'Panasonic ERJ Code Table'!$L" &amp; I$1)), AND($A246&gt;=INDIRECT("'Panasonic ERJ Code Table'!$M" &amp; I$1),$A246&lt;=INDIRECT("'Panasonic ERJ Code Table'!$N" &amp; I$1)) ),I$2&amp;_xlfn.XLOOKUP($A246,E96_raw,E96_code),"N/A")</f>
        <v>N/A</v>
      </c>
      <c r="L246" s="5" t="e" cm="1">
        <f t="array" aca="1" ref="L246" ca="1">IF( OR( AND($A246&gt;=INDIRECT("'Panasonic ERJ Code Table'!$K" &amp; L$1),$A246&lt;=INDIRECT("'Panasonic ERJ Code Table'!$L" &amp; L$1)), AND($A246&gt;=INDIRECT("'Panasonic ERJ Code Table'!$M" &amp; L$1),$A246&lt;=INDIRECT("'Panasonic ERJ Code Table'!$N" &amp; L$1)) ),L$2&amp;_xlfn.XLOOKUP($A246,E96_raw,E96_code),"N/A")</f>
        <v>#NAME?</v>
      </c>
      <c r="O246" s="5" t="str" cm="1">
        <f t="array" aca="1" ref="O246" ca="1">IF( OR( AND($A246&gt;=INDIRECT("'Panasonic ERJ Code Table'!$K" &amp; O$1),$A246&lt;=INDIRECT("'Panasonic ERJ Code Table'!$L" &amp; O$1)), AND($A246&gt;=INDIRECT("'Panasonic ERJ Code Table'!$M" &amp; O$1),$A246&lt;=INDIRECT("'Panasonic ERJ Code Table'!$N" &amp; O$1)) ),O$2&amp;_xlfn.XLOOKUP($A246,E96_raw,E96_code),"N/A")</f>
        <v>N/A</v>
      </c>
      <c r="R246" s="5" t="e" cm="1">
        <f t="array" aca="1" ref="R246" ca="1">IF( OR( AND($A246&gt;=INDIRECT("'Panasonic ERJ Code Table'!$K" &amp; R$1),$A246&lt;=INDIRECT("'Panasonic ERJ Code Table'!$L" &amp; R$1)), AND($A246&gt;=INDIRECT("'Panasonic ERJ Code Table'!$M" &amp; R$1),$A246&lt;=INDIRECT("'Panasonic ERJ Code Table'!$N" &amp; R$1)) ),R$2&amp;_xlfn.XLOOKUP($A246,E96_raw,E96_code),"N/A")</f>
        <v>#NAME?</v>
      </c>
      <c r="U246" s="5" t="e" cm="1">
        <f t="array" aca="1" ref="U246" ca="1">IF( OR( AND($A246&gt;=INDIRECT("'Panasonic ERJ Code Table'!$J" &amp; U$1),$A246&lt;=INDIRECT("'Panasonic ERJ Code Table'!$K" &amp; U$1)), AND($A246&gt;=INDIRECT("'Panasonic ERJ Code Table'!$L" &amp; U$1),$A246&lt;=INDIRECT("'Panasonic ERJ Code Table'!$M" &amp; U$1)) ),U$2&amp;_xlfn.XLOOKUP($A246,E96_raw,E96_code),"N/A")</f>
        <v>#NAME?</v>
      </c>
    </row>
    <row r="247" spans="1:21" x14ac:dyDescent="0.3">
      <c r="A247" s="16">
        <v>348</v>
      </c>
      <c r="B247" s="16"/>
      <c r="C247" s="5" t="str" cm="1">
        <f t="array" aca="1" ref="C247" ca="1">IF( OR( AND($A247&gt;=INDIRECT("'Panasonic ERJ Code Table'!$K" &amp; C$1),$A247&lt;=INDIRECT("'Panasonic ERJ Code Table'!$L" &amp; C$1)), AND($A247&gt;=INDIRECT("'Panasonic ERJ Code Table'!$M" &amp; C$1),$A247&lt;=INDIRECT("'Panasonic ERJ Code Table'!$N" &amp; C$1)) ),C$2&amp;_xlfn.XLOOKUP($A247,E96_raw,E96_code),"N/A")</f>
        <v>N/A</v>
      </c>
      <c r="F247" s="5" t="e" cm="1">
        <f t="array" aca="1" ref="F247" ca="1">IF( OR( AND($A247&gt;=INDIRECT("'Panasonic ERJ Code Table'!$K" &amp; F$1),$A247&lt;=INDIRECT("'Panasonic ERJ Code Table'!$L" &amp; F$1)), AND($A247&gt;=INDIRECT("'Panasonic ERJ Code Table'!$M" &amp; F$1),$A247&lt;=INDIRECT("'Panasonic ERJ Code Table'!$N" &amp; F$1)) ),F$2&amp;_xlfn.XLOOKUP($A247,E96_raw,E96_code),"N/A")</f>
        <v>#NAME?</v>
      </c>
      <c r="G247" s="23" t="e" cm="1">
        <f t="array" aca="1" ref="G247" ca="1">"technology "&amp;RIGHT(F247,4)&amp;";"&amp;_xlfn.XLOOKUP(2,eii,eia)&amp;F247&amp;_xlfn.XLOOKUP(16,eii,eia)&amp;_xlfn.XLOOKUP(3,eii,eia)&amp;_xlfn.XLOOKUP($A247,E96_raw,e96_std&amp;" "&amp;e96_sym)&amp;_xlfn.XLOOKUP(16,eii,eia)&amp;_xlfn.XLOOKUP(4,eii,eia)&amp;_xlfn.XLOOKUP(LEFT(F247,7),r_1,r_4)&amp;" W @ 70°C"&amp;_xlfn.XLOOKUP(16,eii,eia)&amp;_xlfn.XLOOKUP(5,eii,eia)&amp;_xlfn.XLOOKUP(MID(F247,4,3),e_code,TEXT(e_size,"0000"))&amp;_xlfn.XLOOKUP(16,eii,eia)&amp;_xlfn.XLOOKUP(6,eii,eia)&amp;ROUND(MIN(SQRT($A247*_xlfn.XLOOKUP(LEFT(F247,7),r_1,r_4)),_xlfn.XLOOKUP(LEFT(F247,7),r_1,r_7)),1)&amp;" V"&amp;_xlfn.XLOOKUP(16,eii,eia)&amp;_xlfn.XLOOKUP(8,eii,eia)&amp;_xlfn.XLOOKUP(LEFT(F247,7),r_1,r_8)&amp;_xlfn.XLOOKUP(16,eii,eia)&amp;_xlfn.XLOOKUP(9,eii,eia)&amp;_xlfn.XLOOKUP($A247,E96_raw,E96_code&amp;" / "&amp;e96_3c)&amp;_xlfn.XLOOKUP(16,eii,eia)&amp;_xlfn.XLOOKUP(10,eii,eia)&amp;_xlfn.XLOOKUP(LEFT(F247,7),r_1,r_10)&amp;_xlfn.XLOOKUP(16,eii,eia)&amp;_xlfn.XLOOKUP(11,eii,eia)&amp;_xlfn.XLOOKUP(LEFT(F247,7),r_1,r_11)&amp;_xlfn.XLOOKUP(16,eii,eia)&amp;_xlfn.XLOOKUP(12,eii,eia)&amp;_xlfn.XLOOKUP(LEFT(F247,7),r_1,r_12)&amp;" ppm/°C"&amp;_xlfn.XLOOKUP(16,eii,eia)&amp;_xlfn.XLOOKUP(13,eii,eia)&amp;MID(F247,4,2)&amp;_xlfn.XLOOKUP(16,eii,eia)&amp;_xlfn.XLOOKUP(14,eii,eia)&amp;_xlfn.XLOOKUP(16,eii,eia)&amp;_xlfn.XLOOKUP(15,eii,eia)&amp;_xlfn.XLOOKUP(16,eii,eia)</f>
        <v>#NAME?</v>
      </c>
      <c r="I247" s="5" t="str" cm="1">
        <f t="array" aca="1" ref="I247" ca="1">IF( OR( AND($A247&gt;=INDIRECT("'Panasonic ERJ Code Table'!$K" &amp; I$1),$A247&lt;=INDIRECT("'Panasonic ERJ Code Table'!$L" &amp; I$1)), AND($A247&gt;=INDIRECT("'Panasonic ERJ Code Table'!$M" &amp; I$1),$A247&lt;=INDIRECT("'Panasonic ERJ Code Table'!$N" &amp; I$1)) ),I$2&amp;_xlfn.XLOOKUP($A247,E96_raw,E96_code),"N/A")</f>
        <v>N/A</v>
      </c>
      <c r="L247" s="5" t="e" cm="1">
        <f t="array" aca="1" ref="L247" ca="1">IF( OR( AND($A247&gt;=INDIRECT("'Panasonic ERJ Code Table'!$K" &amp; L$1),$A247&lt;=INDIRECT("'Panasonic ERJ Code Table'!$L" &amp; L$1)), AND($A247&gt;=INDIRECT("'Panasonic ERJ Code Table'!$M" &amp; L$1),$A247&lt;=INDIRECT("'Panasonic ERJ Code Table'!$N" &amp; L$1)) ),L$2&amp;_xlfn.XLOOKUP($A247,E96_raw,E96_code),"N/A")</f>
        <v>#NAME?</v>
      </c>
      <c r="O247" s="5" t="str" cm="1">
        <f t="array" aca="1" ref="O247" ca="1">IF( OR( AND($A247&gt;=INDIRECT("'Panasonic ERJ Code Table'!$K" &amp; O$1),$A247&lt;=INDIRECT("'Panasonic ERJ Code Table'!$L" &amp; O$1)), AND($A247&gt;=INDIRECT("'Panasonic ERJ Code Table'!$M" &amp; O$1),$A247&lt;=INDIRECT("'Panasonic ERJ Code Table'!$N" &amp; O$1)) ),O$2&amp;_xlfn.XLOOKUP($A247,E96_raw,E96_code),"N/A")</f>
        <v>N/A</v>
      </c>
      <c r="R247" s="5" t="e" cm="1">
        <f t="array" aca="1" ref="R247" ca="1">IF( OR( AND($A247&gt;=INDIRECT("'Panasonic ERJ Code Table'!$K" &amp; R$1),$A247&lt;=INDIRECT("'Panasonic ERJ Code Table'!$L" &amp; R$1)), AND($A247&gt;=INDIRECT("'Panasonic ERJ Code Table'!$M" &amp; R$1),$A247&lt;=INDIRECT("'Panasonic ERJ Code Table'!$N" &amp; R$1)) ),R$2&amp;_xlfn.XLOOKUP($A247,E96_raw,E96_code),"N/A")</f>
        <v>#NAME?</v>
      </c>
      <c r="U247" s="5" t="e" cm="1">
        <f t="array" aca="1" ref="U247" ca="1">IF( OR( AND($A247&gt;=INDIRECT("'Panasonic ERJ Code Table'!$J" &amp; U$1),$A247&lt;=INDIRECT("'Panasonic ERJ Code Table'!$K" &amp; U$1)), AND($A247&gt;=INDIRECT("'Panasonic ERJ Code Table'!$L" &amp; U$1),$A247&lt;=INDIRECT("'Panasonic ERJ Code Table'!$M" &amp; U$1)) ),U$2&amp;_xlfn.XLOOKUP($A247,E96_raw,E96_code),"N/A")</f>
        <v>#NAME?</v>
      </c>
    </row>
    <row r="248" spans="1:21" x14ac:dyDescent="0.3">
      <c r="A248" s="16">
        <v>357</v>
      </c>
      <c r="B248" s="16"/>
      <c r="C248" s="5" t="str" cm="1">
        <f t="array" aca="1" ref="C248" ca="1">IF( OR( AND($A248&gt;=INDIRECT("'Panasonic ERJ Code Table'!$K" &amp; C$1),$A248&lt;=INDIRECT("'Panasonic ERJ Code Table'!$L" &amp; C$1)), AND($A248&gt;=INDIRECT("'Panasonic ERJ Code Table'!$M" &amp; C$1),$A248&lt;=INDIRECT("'Panasonic ERJ Code Table'!$N" &amp; C$1)) ),C$2&amp;_xlfn.XLOOKUP($A248,E96_raw,E96_code),"N/A")</f>
        <v>N/A</v>
      </c>
      <c r="F248" s="5" t="e" cm="1">
        <f t="array" aca="1" ref="F248" ca="1">IF( OR( AND($A248&gt;=INDIRECT("'Panasonic ERJ Code Table'!$K" &amp; F$1),$A248&lt;=INDIRECT("'Panasonic ERJ Code Table'!$L" &amp; F$1)), AND($A248&gt;=INDIRECT("'Panasonic ERJ Code Table'!$M" &amp; F$1),$A248&lt;=INDIRECT("'Panasonic ERJ Code Table'!$N" &amp; F$1)) ),F$2&amp;_xlfn.XLOOKUP($A248,E96_raw,E96_code),"N/A")</f>
        <v>#NAME?</v>
      </c>
      <c r="G248" s="23" t="e" cm="1">
        <f t="array" aca="1" ref="G248" ca="1">"technology "&amp;RIGHT(F248,4)&amp;";"&amp;_xlfn.XLOOKUP(2,eii,eia)&amp;F248&amp;_xlfn.XLOOKUP(16,eii,eia)&amp;_xlfn.XLOOKUP(3,eii,eia)&amp;_xlfn.XLOOKUP($A248,E96_raw,e96_std&amp;" "&amp;e96_sym)&amp;_xlfn.XLOOKUP(16,eii,eia)&amp;_xlfn.XLOOKUP(4,eii,eia)&amp;_xlfn.XLOOKUP(LEFT(F248,7),r_1,r_4)&amp;" W @ 70°C"&amp;_xlfn.XLOOKUP(16,eii,eia)&amp;_xlfn.XLOOKUP(5,eii,eia)&amp;_xlfn.XLOOKUP(MID(F248,4,3),e_code,TEXT(e_size,"0000"))&amp;_xlfn.XLOOKUP(16,eii,eia)&amp;_xlfn.XLOOKUP(6,eii,eia)&amp;ROUND(MIN(SQRT($A248*_xlfn.XLOOKUP(LEFT(F248,7),r_1,r_4)),_xlfn.XLOOKUP(LEFT(F248,7),r_1,r_7)),1)&amp;" V"&amp;_xlfn.XLOOKUP(16,eii,eia)&amp;_xlfn.XLOOKUP(8,eii,eia)&amp;_xlfn.XLOOKUP(LEFT(F248,7),r_1,r_8)&amp;_xlfn.XLOOKUP(16,eii,eia)&amp;_xlfn.XLOOKUP(9,eii,eia)&amp;_xlfn.XLOOKUP($A248,E96_raw,E96_code&amp;" / "&amp;e96_3c)&amp;_xlfn.XLOOKUP(16,eii,eia)&amp;_xlfn.XLOOKUP(10,eii,eia)&amp;_xlfn.XLOOKUP(LEFT(F248,7),r_1,r_10)&amp;_xlfn.XLOOKUP(16,eii,eia)&amp;_xlfn.XLOOKUP(11,eii,eia)&amp;_xlfn.XLOOKUP(LEFT(F248,7),r_1,r_11)&amp;_xlfn.XLOOKUP(16,eii,eia)&amp;_xlfn.XLOOKUP(12,eii,eia)&amp;_xlfn.XLOOKUP(LEFT(F248,7),r_1,r_12)&amp;" ppm/°C"&amp;_xlfn.XLOOKUP(16,eii,eia)&amp;_xlfn.XLOOKUP(13,eii,eia)&amp;MID(F248,4,2)&amp;_xlfn.XLOOKUP(16,eii,eia)&amp;_xlfn.XLOOKUP(14,eii,eia)&amp;_xlfn.XLOOKUP(16,eii,eia)&amp;_xlfn.XLOOKUP(15,eii,eia)&amp;_xlfn.XLOOKUP(16,eii,eia)</f>
        <v>#NAME?</v>
      </c>
      <c r="I248" s="5" t="str" cm="1">
        <f t="array" aca="1" ref="I248" ca="1">IF( OR( AND($A248&gt;=INDIRECT("'Panasonic ERJ Code Table'!$K" &amp; I$1),$A248&lt;=INDIRECT("'Panasonic ERJ Code Table'!$L" &amp; I$1)), AND($A248&gt;=INDIRECT("'Panasonic ERJ Code Table'!$M" &amp; I$1),$A248&lt;=INDIRECT("'Panasonic ERJ Code Table'!$N" &amp; I$1)) ),I$2&amp;_xlfn.XLOOKUP($A248,E96_raw,E96_code),"N/A")</f>
        <v>N/A</v>
      </c>
      <c r="L248" s="5" t="e" cm="1">
        <f t="array" aca="1" ref="L248" ca="1">IF( OR( AND($A248&gt;=INDIRECT("'Panasonic ERJ Code Table'!$K" &amp; L$1),$A248&lt;=INDIRECT("'Panasonic ERJ Code Table'!$L" &amp; L$1)), AND($A248&gt;=INDIRECT("'Panasonic ERJ Code Table'!$M" &amp; L$1),$A248&lt;=INDIRECT("'Panasonic ERJ Code Table'!$N" &amp; L$1)) ),L$2&amp;_xlfn.XLOOKUP($A248,E96_raw,E96_code),"N/A")</f>
        <v>#NAME?</v>
      </c>
      <c r="O248" s="5" t="str" cm="1">
        <f t="array" aca="1" ref="O248" ca="1">IF( OR( AND($A248&gt;=INDIRECT("'Panasonic ERJ Code Table'!$K" &amp; O$1),$A248&lt;=INDIRECT("'Panasonic ERJ Code Table'!$L" &amp; O$1)), AND($A248&gt;=INDIRECT("'Panasonic ERJ Code Table'!$M" &amp; O$1),$A248&lt;=INDIRECT("'Panasonic ERJ Code Table'!$N" &amp; O$1)) ),O$2&amp;_xlfn.XLOOKUP($A248,E96_raw,E96_code),"N/A")</f>
        <v>N/A</v>
      </c>
      <c r="R248" s="5" t="e" cm="1">
        <f t="array" aca="1" ref="R248" ca="1">IF( OR( AND($A248&gt;=INDIRECT("'Panasonic ERJ Code Table'!$K" &amp; R$1),$A248&lt;=INDIRECT("'Panasonic ERJ Code Table'!$L" &amp; R$1)), AND($A248&gt;=INDIRECT("'Panasonic ERJ Code Table'!$M" &amp; R$1),$A248&lt;=INDIRECT("'Panasonic ERJ Code Table'!$N" &amp; R$1)) ),R$2&amp;_xlfn.XLOOKUP($A248,E96_raw,E96_code),"N/A")</f>
        <v>#NAME?</v>
      </c>
      <c r="U248" s="5" t="e" cm="1">
        <f t="array" aca="1" ref="U248" ca="1">IF( OR( AND($A248&gt;=INDIRECT("'Panasonic ERJ Code Table'!$J" &amp; U$1),$A248&lt;=INDIRECT("'Panasonic ERJ Code Table'!$K" &amp; U$1)), AND($A248&gt;=INDIRECT("'Panasonic ERJ Code Table'!$L" &amp; U$1),$A248&lt;=INDIRECT("'Panasonic ERJ Code Table'!$M" &amp; U$1)) ),U$2&amp;_xlfn.XLOOKUP($A248,E96_raw,E96_code),"N/A")</f>
        <v>#NAME?</v>
      </c>
    </row>
    <row r="249" spans="1:21" x14ac:dyDescent="0.3">
      <c r="A249" s="16">
        <v>365</v>
      </c>
      <c r="B249" s="16"/>
      <c r="C249" s="5" t="str" cm="1">
        <f t="array" aca="1" ref="C249" ca="1">IF( OR( AND($A249&gt;=INDIRECT("'Panasonic ERJ Code Table'!$K" &amp; C$1),$A249&lt;=INDIRECT("'Panasonic ERJ Code Table'!$L" &amp; C$1)), AND($A249&gt;=INDIRECT("'Panasonic ERJ Code Table'!$M" &amp; C$1),$A249&lt;=INDIRECT("'Panasonic ERJ Code Table'!$N" &amp; C$1)) ),C$2&amp;_xlfn.XLOOKUP($A249,E96_raw,E96_code),"N/A")</f>
        <v>N/A</v>
      </c>
      <c r="F249" s="5" t="e" cm="1">
        <f t="array" aca="1" ref="F249" ca="1">IF( OR( AND($A249&gt;=INDIRECT("'Panasonic ERJ Code Table'!$K" &amp; F$1),$A249&lt;=INDIRECT("'Panasonic ERJ Code Table'!$L" &amp; F$1)), AND($A249&gt;=INDIRECT("'Panasonic ERJ Code Table'!$M" &amp; F$1),$A249&lt;=INDIRECT("'Panasonic ERJ Code Table'!$N" &amp; F$1)) ),F$2&amp;_xlfn.XLOOKUP($A249,E96_raw,E96_code),"N/A")</f>
        <v>#NAME?</v>
      </c>
      <c r="G249" s="23" t="e" cm="1">
        <f t="array" aca="1" ref="G249" ca="1">"technology "&amp;RIGHT(F249,4)&amp;";"&amp;_xlfn.XLOOKUP(2,eii,eia)&amp;F249&amp;_xlfn.XLOOKUP(16,eii,eia)&amp;_xlfn.XLOOKUP(3,eii,eia)&amp;_xlfn.XLOOKUP($A249,E96_raw,e96_std&amp;" "&amp;e96_sym)&amp;_xlfn.XLOOKUP(16,eii,eia)&amp;_xlfn.XLOOKUP(4,eii,eia)&amp;_xlfn.XLOOKUP(LEFT(F249,7),r_1,r_4)&amp;" W @ 70°C"&amp;_xlfn.XLOOKUP(16,eii,eia)&amp;_xlfn.XLOOKUP(5,eii,eia)&amp;_xlfn.XLOOKUP(MID(F249,4,3),e_code,TEXT(e_size,"0000"))&amp;_xlfn.XLOOKUP(16,eii,eia)&amp;_xlfn.XLOOKUP(6,eii,eia)&amp;ROUND(MIN(SQRT($A249*_xlfn.XLOOKUP(LEFT(F249,7),r_1,r_4)),_xlfn.XLOOKUP(LEFT(F249,7),r_1,r_7)),1)&amp;" V"&amp;_xlfn.XLOOKUP(16,eii,eia)&amp;_xlfn.XLOOKUP(8,eii,eia)&amp;_xlfn.XLOOKUP(LEFT(F249,7),r_1,r_8)&amp;_xlfn.XLOOKUP(16,eii,eia)&amp;_xlfn.XLOOKUP(9,eii,eia)&amp;_xlfn.XLOOKUP($A249,E96_raw,E96_code&amp;" / "&amp;e96_3c)&amp;_xlfn.XLOOKUP(16,eii,eia)&amp;_xlfn.XLOOKUP(10,eii,eia)&amp;_xlfn.XLOOKUP(LEFT(F249,7),r_1,r_10)&amp;_xlfn.XLOOKUP(16,eii,eia)&amp;_xlfn.XLOOKUP(11,eii,eia)&amp;_xlfn.XLOOKUP(LEFT(F249,7),r_1,r_11)&amp;_xlfn.XLOOKUP(16,eii,eia)&amp;_xlfn.XLOOKUP(12,eii,eia)&amp;_xlfn.XLOOKUP(LEFT(F249,7),r_1,r_12)&amp;" ppm/°C"&amp;_xlfn.XLOOKUP(16,eii,eia)&amp;_xlfn.XLOOKUP(13,eii,eia)&amp;MID(F249,4,2)&amp;_xlfn.XLOOKUP(16,eii,eia)&amp;_xlfn.XLOOKUP(14,eii,eia)&amp;_xlfn.XLOOKUP(16,eii,eia)&amp;_xlfn.XLOOKUP(15,eii,eia)&amp;_xlfn.XLOOKUP(16,eii,eia)</f>
        <v>#NAME?</v>
      </c>
      <c r="I249" s="5" t="str" cm="1">
        <f t="array" aca="1" ref="I249" ca="1">IF( OR( AND($A249&gt;=INDIRECT("'Panasonic ERJ Code Table'!$K" &amp; I$1),$A249&lt;=INDIRECT("'Panasonic ERJ Code Table'!$L" &amp; I$1)), AND($A249&gt;=INDIRECT("'Panasonic ERJ Code Table'!$M" &amp; I$1),$A249&lt;=INDIRECT("'Panasonic ERJ Code Table'!$N" &amp; I$1)) ),I$2&amp;_xlfn.XLOOKUP($A249,E96_raw,E96_code),"N/A")</f>
        <v>N/A</v>
      </c>
      <c r="L249" s="5" t="e" cm="1">
        <f t="array" aca="1" ref="L249" ca="1">IF( OR( AND($A249&gt;=INDIRECT("'Panasonic ERJ Code Table'!$K" &amp; L$1),$A249&lt;=INDIRECT("'Panasonic ERJ Code Table'!$L" &amp; L$1)), AND($A249&gt;=INDIRECT("'Panasonic ERJ Code Table'!$M" &amp; L$1),$A249&lt;=INDIRECT("'Panasonic ERJ Code Table'!$N" &amp; L$1)) ),L$2&amp;_xlfn.XLOOKUP($A249,E96_raw,E96_code),"N/A")</f>
        <v>#NAME?</v>
      </c>
      <c r="O249" s="5" t="str" cm="1">
        <f t="array" aca="1" ref="O249" ca="1">IF( OR( AND($A249&gt;=INDIRECT("'Panasonic ERJ Code Table'!$K" &amp; O$1),$A249&lt;=INDIRECT("'Panasonic ERJ Code Table'!$L" &amp; O$1)), AND($A249&gt;=INDIRECT("'Panasonic ERJ Code Table'!$M" &amp; O$1),$A249&lt;=INDIRECT("'Panasonic ERJ Code Table'!$N" &amp; O$1)) ),O$2&amp;_xlfn.XLOOKUP($A249,E96_raw,E96_code),"N/A")</f>
        <v>N/A</v>
      </c>
      <c r="R249" s="5" t="e" cm="1">
        <f t="array" aca="1" ref="R249" ca="1">IF( OR( AND($A249&gt;=INDIRECT("'Panasonic ERJ Code Table'!$K" &amp; R$1),$A249&lt;=INDIRECT("'Panasonic ERJ Code Table'!$L" &amp; R$1)), AND($A249&gt;=INDIRECT("'Panasonic ERJ Code Table'!$M" &amp; R$1),$A249&lt;=INDIRECT("'Panasonic ERJ Code Table'!$N" &amp; R$1)) ),R$2&amp;_xlfn.XLOOKUP($A249,E96_raw,E96_code),"N/A")</f>
        <v>#NAME?</v>
      </c>
      <c r="U249" s="5" t="e" cm="1">
        <f t="array" aca="1" ref="U249" ca="1">IF( OR( AND($A249&gt;=INDIRECT("'Panasonic ERJ Code Table'!$J" &amp; U$1),$A249&lt;=INDIRECT("'Panasonic ERJ Code Table'!$K" &amp; U$1)), AND($A249&gt;=INDIRECT("'Panasonic ERJ Code Table'!$L" &amp; U$1),$A249&lt;=INDIRECT("'Panasonic ERJ Code Table'!$M" &amp; U$1)) ),U$2&amp;_xlfn.XLOOKUP($A249,E96_raw,E96_code),"N/A")</f>
        <v>#NAME?</v>
      </c>
    </row>
    <row r="250" spans="1:21" x14ac:dyDescent="0.3">
      <c r="A250" s="16">
        <v>374</v>
      </c>
      <c r="B250" s="16"/>
      <c r="C250" s="5" t="str" cm="1">
        <f t="array" aca="1" ref="C250" ca="1">IF( OR( AND($A250&gt;=INDIRECT("'Panasonic ERJ Code Table'!$K" &amp; C$1),$A250&lt;=INDIRECT("'Panasonic ERJ Code Table'!$L" &amp; C$1)), AND($A250&gt;=INDIRECT("'Panasonic ERJ Code Table'!$M" &amp; C$1),$A250&lt;=INDIRECT("'Panasonic ERJ Code Table'!$N" &amp; C$1)) ),C$2&amp;_xlfn.XLOOKUP($A250,E96_raw,E96_code),"N/A")</f>
        <v>N/A</v>
      </c>
      <c r="F250" s="5" t="e" cm="1">
        <f t="array" aca="1" ref="F250" ca="1">IF( OR( AND($A250&gt;=INDIRECT("'Panasonic ERJ Code Table'!$K" &amp; F$1),$A250&lt;=INDIRECT("'Panasonic ERJ Code Table'!$L" &amp; F$1)), AND($A250&gt;=INDIRECT("'Panasonic ERJ Code Table'!$M" &amp; F$1),$A250&lt;=INDIRECT("'Panasonic ERJ Code Table'!$N" &amp; F$1)) ),F$2&amp;_xlfn.XLOOKUP($A250,E96_raw,E96_code),"N/A")</f>
        <v>#NAME?</v>
      </c>
      <c r="G250" s="23" t="e" cm="1">
        <f t="array" aca="1" ref="G250" ca="1">"technology "&amp;RIGHT(F250,4)&amp;";"&amp;_xlfn.XLOOKUP(2,eii,eia)&amp;F250&amp;_xlfn.XLOOKUP(16,eii,eia)&amp;_xlfn.XLOOKUP(3,eii,eia)&amp;_xlfn.XLOOKUP($A250,E96_raw,e96_std&amp;" "&amp;e96_sym)&amp;_xlfn.XLOOKUP(16,eii,eia)&amp;_xlfn.XLOOKUP(4,eii,eia)&amp;_xlfn.XLOOKUP(LEFT(F250,7),r_1,r_4)&amp;" W @ 70°C"&amp;_xlfn.XLOOKUP(16,eii,eia)&amp;_xlfn.XLOOKUP(5,eii,eia)&amp;_xlfn.XLOOKUP(MID(F250,4,3),e_code,TEXT(e_size,"0000"))&amp;_xlfn.XLOOKUP(16,eii,eia)&amp;_xlfn.XLOOKUP(6,eii,eia)&amp;ROUND(MIN(SQRT($A250*_xlfn.XLOOKUP(LEFT(F250,7),r_1,r_4)),_xlfn.XLOOKUP(LEFT(F250,7),r_1,r_7)),1)&amp;" V"&amp;_xlfn.XLOOKUP(16,eii,eia)&amp;_xlfn.XLOOKUP(8,eii,eia)&amp;_xlfn.XLOOKUP(LEFT(F250,7),r_1,r_8)&amp;_xlfn.XLOOKUP(16,eii,eia)&amp;_xlfn.XLOOKUP(9,eii,eia)&amp;_xlfn.XLOOKUP($A250,E96_raw,E96_code&amp;" / "&amp;e96_3c)&amp;_xlfn.XLOOKUP(16,eii,eia)&amp;_xlfn.XLOOKUP(10,eii,eia)&amp;_xlfn.XLOOKUP(LEFT(F250,7),r_1,r_10)&amp;_xlfn.XLOOKUP(16,eii,eia)&amp;_xlfn.XLOOKUP(11,eii,eia)&amp;_xlfn.XLOOKUP(LEFT(F250,7),r_1,r_11)&amp;_xlfn.XLOOKUP(16,eii,eia)&amp;_xlfn.XLOOKUP(12,eii,eia)&amp;_xlfn.XLOOKUP(LEFT(F250,7),r_1,r_12)&amp;" ppm/°C"&amp;_xlfn.XLOOKUP(16,eii,eia)&amp;_xlfn.XLOOKUP(13,eii,eia)&amp;MID(F250,4,2)&amp;_xlfn.XLOOKUP(16,eii,eia)&amp;_xlfn.XLOOKUP(14,eii,eia)&amp;_xlfn.XLOOKUP(16,eii,eia)&amp;_xlfn.XLOOKUP(15,eii,eia)&amp;_xlfn.XLOOKUP(16,eii,eia)</f>
        <v>#NAME?</v>
      </c>
      <c r="I250" s="5" t="str" cm="1">
        <f t="array" aca="1" ref="I250" ca="1">IF( OR( AND($A250&gt;=INDIRECT("'Panasonic ERJ Code Table'!$K" &amp; I$1),$A250&lt;=INDIRECT("'Panasonic ERJ Code Table'!$L" &amp; I$1)), AND($A250&gt;=INDIRECT("'Panasonic ERJ Code Table'!$M" &amp; I$1),$A250&lt;=INDIRECT("'Panasonic ERJ Code Table'!$N" &amp; I$1)) ),I$2&amp;_xlfn.XLOOKUP($A250,E96_raw,E96_code),"N/A")</f>
        <v>N/A</v>
      </c>
      <c r="L250" s="5" t="e" cm="1">
        <f t="array" aca="1" ref="L250" ca="1">IF( OR( AND($A250&gt;=INDIRECT("'Panasonic ERJ Code Table'!$K" &amp; L$1),$A250&lt;=INDIRECT("'Panasonic ERJ Code Table'!$L" &amp; L$1)), AND($A250&gt;=INDIRECT("'Panasonic ERJ Code Table'!$M" &amp; L$1),$A250&lt;=INDIRECT("'Panasonic ERJ Code Table'!$N" &amp; L$1)) ),L$2&amp;_xlfn.XLOOKUP($A250,E96_raw,E96_code),"N/A")</f>
        <v>#NAME?</v>
      </c>
      <c r="O250" s="5" t="str" cm="1">
        <f t="array" aca="1" ref="O250" ca="1">IF( OR( AND($A250&gt;=INDIRECT("'Panasonic ERJ Code Table'!$K" &amp; O$1),$A250&lt;=INDIRECT("'Panasonic ERJ Code Table'!$L" &amp; O$1)), AND($A250&gt;=INDIRECT("'Panasonic ERJ Code Table'!$M" &amp; O$1),$A250&lt;=INDIRECT("'Panasonic ERJ Code Table'!$N" &amp; O$1)) ),O$2&amp;_xlfn.XLOOKUP($A250,E96_raw,E96_code),"N/A")</f>
        <v>N/A</v>
      </c>
      <c r="R250" s="5" t="e" cm="1">
        <f t="array" aca="1" ref="R250" ca="1">IF( OR( AND($A250&gt;=INDIRECT("'Panasonic ERJ Code Table'!$K" &amp; R$1),$A250&lt;=INDIRECT("'Panasonic ERJ Code Table'!$L" &amp; R$1)), AND($A250&gt;=INDIRECT("'Panasonic ERJ Code Table'!$M" &amp; R$1),$A250&lt;=INDIRECT("'Panasonic ERJ Code Table'!$N" &amp; R$1)) ),R$2&amp;_xlfn.XLOOKUP($A250,E96_raw,E96_code),"N/A")</f>
        <v>#NAME?</v>
      </c>
      <c r="U250" s="5" t="e" cm="1">
        <f t="array" aca="1" ref="U250" ca="1">IF( OR( AND($A250&gt;=INDIRECT("'Panasonic ERJ Code Table'!$J" &amp; U$1),$A250&lt;=INDIRECT("'Panasonic ERJ Code Table'!$K" &amp; U$1)), AND($A250&gt;=INDIRECT("'Panasonic ERJ Code Table'!$L" &amp; U$1),$A250&lt;=INDIRECT("'Panasonic ERJ Code Table'!$M" &amp; U$1)) ),U$2&amp;_xlfn.XLOOKUP($A250,E96_raw,E96_code),"N/A")</f>
        <v>#NAME?</v>
      </c>
    </row>
    <row r="251" spans="1:21" x14ac:dyDescent="0.3">
      <c r="A251" s="16">
        <v>383</v>
      </c>
      <c r="B251" s="16"/>
      <c r="C251" s="5" t="str" cm="1">
        <f t="array" aca="1" ref="C251" ca="1">IF( OR( AND($A251&gt;=INDIRECT("'Panasonic ERJ Code Table'!$K" &amp; C$1),$A251&lt;=INDIRECT("'Panasonic ERJ Code Table'!$L" &amp; C$1)), AND($A251&gt;=INDIRECT("'Panasonic ERJ Code Table'!$M" &amp; C$1),$A251&lt;=INDIRECT("'Panasonic ERJ Code Table'!$N" &amp; C$1)) ),C$2&amp;_xlfn.XLOOKUP($A251,E96_raw,E96_code),"N/A")</f>
        <v>N/A</v>
      </c>
      <c r="F251" s="5" t="e" cm="1">
        <f t="array" aca="1" ref="F251" ca="1">IF( OR( AND($A251&gt;=INDIRECT("'Panasonic ERJ Code Table'!$K" &amp; F$1),$A251&lt;=INDIRECT("'Panasonic ERJ Code Table'!$L" &amp; F$1)), AND($A251&gt;=INDIRECT("'Panasonic ERJ Code Table'!$M" &amp; F$1),$A251&lt;=INDIRECT("'Panasonic ERJ Code Table'!$N" &amp; F$1)) ),F$2&amp;_xlfn.XLOOKUP($A251,E96_raw,E96_code),"N/A")</f>
        <v>#NAME?</v>
      </c>
      <c r="G251" s="23" t="e" cm="1">
        <f t="array" aca="1" ref="G251" ca="1">"technology "&amp;RIGHT(F251,4)&amp;";"&amp;_xlfn.XLOOKUP(2,eii,eia)&amp;F251&amp;_xlfn.XLOOKUP(16,eii,eia)&amp;_xlfn.XLOOKUP(3,eii,eia)&amp;_xlfn.XLOOKUP($A251,E96_raw,e96_std&amp;" "&amp;e96_sym)&amp;_xlfn.XLOOKUP(16,eii,eia)&amp;_xlfn.XLOOKUP(4,eii,eia)&amp;_xlfn.XLOOKUP(LEFT(F251,7),r_1,r_4)&amp;" W @ 70°C"&amp;_xlfn.XLOOKUP(16,eii,eia)&amp;_xlfn.XLOOKUP(5,eii,eia)&amp;_xlfn.XLOOKUP(MID(F251,4,3),e_code,TEXT(e_size,"0000"))&amp;_xlfn.XLOOKUP(16,eii,eia)&amp;_xlfn.XLOOKUP(6,eii,eia)&amp;ROUND(MIN(SQRT($A251*_xlfn.XLOOKUP(LEFT(F251,7),r_1,r_4)),_xlfn.XLOOKUP(LEFT(F251,7),r_1,r_7)),1)&amp;" V"&amp;_xlfn.XLOOKUP(16,eii,eia)&amp;_xlfn.XLOOKUP(8,eii,eia)&amp;_xlfn.XLOOKUP(LEFT(F251,7),r_1,r_8)&amp;_xlfn.XLOOKUP(16,eii,eia)&amp;_xlfn.XLOOKUP(9,eii,eia)&amp;_xlfn.XLOOKUP($A251,E96_raw,E96_code&amp;" / "&amp;e96_3c)&amp;_xlfn.XLOOKUP(16,eii,eia)&amp;_xlfn.XLOOKUP(10,eii,eia)&amp;_xlfn.XLOOKUP(LEFT(F251,7),r_1,r_10)&amp;_xlfn.XLOOKUP(16,eii,eia)&amp;_xlfn.XLOOKUP(11,eii,eia)&amp;_xlfn.XLOOKUP(LEFT(F251,7),r_1,r_11)&amp;_xlfn.XLOOKUP(16,eii,eia)&amp;_xlfn.XLOOKUP(12,eii,eia)&amp;_xlfn.XLOOKUP(LEFT(F251,7),r_1,r_12)&amp;" ppm/°C"&amp;_xlfn.XLOOKUP(16,eii,eia)&amp;_xlfn.XLOOKUP(13,eii,eia)&amp;MID(F251,4,2)&amp;_xlfn.XLOOKUP(16,eii,eia)&amp;_xlfn.XLOOKUP(14,eii,eia)&amp;_xlfn.XLOOKUP(16,eii,eia)&amp;_xlfn.XLOOKUP(15,eii,eia)&amp;_xlfn.XLOOKUP(16,eii,eia)</f>
        <v>#NAME?</v>
      </c>
      <c r="I251" s="5" t="str" cm="1">
        <f t="array" aca="1" ref="I251" ca="1">IF( OR( AND($A251&gt;=INDIRECT("'Panasonic ERJ Code Table'!$K" &amp; I$1),$A251&lt;=INDIRECT("'Panasonic ERJ Code Table'!$L" &amp; I$1)), AND($A251&gt;=INDIRECT("'Panasonic ERJ Code Table'!$M" &amp; I$1),$A251&lt;=INDIRECT("'Panasonic ERJ Code Table'!$N" &amp; I$1)) ),I$2&amp;_xlfn.XLOOKUP($A251,E96_raw,E96_code),"N/A")</f>
        <v>N/A</v>
      </c>
      <c r="L251" s="5" t="e" cm="1">
        <f t="array" aca="1" ref="L251" ca="1">IF( OR( AND($A251&gt;=INDIRECT("'Panasonic ERJ Code Table'!$K" &amp; L$1),$A251&lt;=INDIRECT("'Panasonic ERJ Code Table'!$L" &amp; L$1)), AND($A251&gt;=INDIRECT("'Panasonic ERJ Code Table'!$M" &amp; L$1),$A251&lt;=INDIRECT("'Panasonic ERJ Code Table'!$N" &amp; L$1)) ),L$2&amp;_xlfn.XLOOKUP($A251,E96_raw,E96_code),"N/A")</f>
        <v>#NAME?</v>
      </c>
      <c r="O251" s="5" t="str" cm="1">
        <f t="array" aca="1" ref="O251" ca="1">IF( OR( AND($A251&gt;=INDIRECT("'Panasonic ERJ Code Table'!$K" &amp; O$1),$A251&lt;=INDIRECT("'Panasonic ERJ Code Table'!$L" &amp; O$1)), AND($A251&gt;=INDIRECT("'Panasonic ERJ Code Table'!$M" &amp; O$1),$A251&lt;=INDIRECT("'Panasonic ERJ Code Table'!$N" &amp; O$1)) ),O$2&amp;_xlfn.XLOOKUP($A251,E96_raw,E96_code),"N/A")</f>
        <v>N/A</v>
      </c>
      <c r="R251" s="5" t="e" cm="1">
        <f t="array" aca="1" ref="R251" ca="1">IF( OR( AND($A251&gt;=INDIRECT("'Panasonic ERJ Code Table'!$K" &amp; R$1),$A251&lt;=INDIRECT("'Panasonic ERJ Code Table'!$L" &amp; R$1)), AND($A251&gt;=INDIRECT("'Panasonic ERJ Code Table'!$M" &amp; R$1),$A251&lt;=INDIRECT("'Panasonic ERJ Code Table'!$N" &amp; R$1)) ),R$2&amp;_xlfn.XLOOKUP($A251,E96_raw,E96_code),"N/A")</f>
        <v>#NAME?</v>
      </c>
      <c r="U251" s="5" t="e" cm="1">
        <f t="array" aca="1" ref="U251" ca="1">IF( OR( AND($A251&gt;=INDIRECT("'Panasonic ERJ Code Table'!$J" &amp; U$1),$A251&lt;=INDIRECT("'Panasonic ERJ Code Table'!$K" &amp; U$1)), AND($A251&gt;=INDIRECT("'Panasonic ERJ Code Table'!$L" &amp; U$1),$A251&lt;=INDIRECT("'Panasonic ERJ Code Table'!$M" &amp; U$1)) ),U$2&amp;_xlfn.XLOOKUP($A251,E96_raw,E96_code),"N/A")</f>
        <v>#NAME?</v>
      </c>
    </row>
    <row r="252" spans="1:21" x14ac:dyDescent="0.3">
      <c r="A252" s="16">
        <v>392</v>
      </c>
      <c r="B252" s="16"/>
      <c r="C252" s="5" t="str" cm="1">
        <f t="array" aca="1" ref="C252" ca="1">IF( OR( AND($A252&gt;=INDIRECT("'Panasonic ERJ Code Table'!$K" &amp; C$1),$A252&lt;=INDIRECT("'Panasonic ERJ Code Table'!$L" &amp; C$1)), AND($A252&gt;=INDIRECT("'Panasonic ERJ Code Table'!$M" &amp; C$1),$A252&lt;=INDIRECT("'Panasonic ERJ Code Table'!$N" &amp; C$1)) ),C$2&amp;_xlfn.XLOOKUP($A252,E96_raw,E96_code),"N/A")</f>
        <v>N/A</v>
      </c>
      <c r="F252" s="5" t="e" cm="1">
        <f t="array" aca="1" ref="F252" ca="1">IF( OR( AND($A252&gt;=INDIRECT("'Panasonic ERJ Code Table'!$K" &amp; F$1),$A252&lt;=INDIRECT("'Panasonic ERJ Code Table'!$L" &amp; F$1)), AND($A252&gt;=INDIRECT("'Panasonic ERJ Code Table'!$M" &amp; F$1),$A252&lt;=INDIRECT("'Panasonic ERJ Code Table'!$N" &amp; F$1)) ),F$2&amp;_xlfn.XLOOKUP($A252,E96_raw,E96_code),"N/A")</f>
        <v>#NAME?</v>
      </c>
      <c r="G252" s="23" t="e" cm="1">
        <f t="array" aca="1" ref="G252" ca="1">"technology "&amp;RIGHT(F252,4)&amp;";"&amp;_xlfn.XLOOKUP(2,eii,eia)&amp;F252&amp;_xlfn.XLOOKUP(16,eii,eia)&amp;_xlfn.XLOOKUP(3,eii,eia)&amp;_xlfn.XLOOKUP($A252,E96_raw,e96_std&amp;" "&amp;e96_sym)&amp;_xlfn.XLOOKUP(16,eii,eia)&amp;_xlfn.XLOOKUP(4,eii,eia)&amp;_xlfn.XLOOKUP(LEFT(F252,7),r_1,r_4)&amp;" W @ 70°C"&amp;_xlfn.XLOOKUP(16,eii,eia)&amp;_xlfn.XLOOKUP(5,eii,eia)&amp;_xlfn.XLOOKUP(MID(F252,4,3),e_code,TEXT(e_size,"0000"))&amp;_xlfn.XLOOKUP(16,eii,eia)&amp;_xlfn.XLOOKUP(6,eii,eia)&amp;ROUND(MIN(SQRT($A252*_xlfn.XLOOKUP(LEFT(F252,7),r_1,r_4)),_xlfn.XLOOKUP(LEFT(F252,7),r_1,r_7)),1)&amp;" V"&amp;_xlfn.XLOOKUP(16,eii,eia)&amp;_xlfn.XLOOKUP(8,eii,eia)&amp;_xlfn.XLOOKUP(LEFT(F252,7),r_1,r_8)&amp;_xlfn.XLOOKUP(16,eii,eia)&amp;_xlfn.XLOOKUP(9,eii,eia)&amp;_xlfn.XLOOKUP($A252,E96_raw,E96_code&amp;" / "&amp;e96_3c)&amp;_xlfn.XLOOKUP(16,eii,eia)&amp;_xlfn.XLOOKUP(10,eii,eia)&amp;_xlfn.XLOOKUP(LEFT(F252,7),r_1,r_10)&amp;_xlfn.XLOOKUP(16,eii,eia)&amp;_xlfn.XLOOKUP(11,eii,eia)&amp;_xlfn.XLOOKUP(LEFT(F252,7),r_1,r_11)&amp;_xlfn.XLOOKUP(16,eii,eia)&amp;_xlfn.XLOOKUP(12,eii,eia)&amp;_xlfn.XLOOKUP(LEFT(F252,7),r_1,r_12)&amp;" ppm/°C"&amp;_xlfn.XLOOKUP(16,eii,eia)&amp;_xlfn.XLOOKUP(13,eii,eia)&amp;MID(F252,4,2)&amp;_xlfn.XLOOKUP(16,eii,eia)&amp;_xlfn.XLOOKUP(14,eii,eia)&amp;_xlfn.XLOOKUP(16,eii,eia)&amp;_xlfn.XLOOKUP(15,eii,eia)&amp;_xlfn.XLOOKUP(16,eii,eia)</f>
        <v>#NAME?</v>
      </c>
      <c r="I252" s="5" t="str" cm="1">
        <f t="array" aca="1" ref="I252" ca="1">IF( OR( AND($A252&gt;=INDIRECT("'Panasonic ERJ Code Table'!$K" &amp; I$1),$A252&lt;=INDIRECT("'Panasonic ERJ Code Table'!$L" &amp; I$1)), AND($A252&gt;=INDIRECT("'Panasonic ERJ Code Table'!$M" &amp; I$1),$A252&lt;=INDIRECT("'Panasonic ERJ Code Table'!$N" &amp; I$1)) ),I$2&amp;_xlfn.XLOOKUP($A252,E96_raw,E96_code),"N/A")</f>
        <v>N/A</v>
      </c>
      <c r="L252" s="5" t="e" cm="1">
        <f t="array" aca="1" ref="L252" ca="1">IF( OR( AND($A252&gt;=INDIRECT("'Panasonic ERJ Code Table'!$K" &amp; L$1),$A252&lt;=INDIRECT("'Panasonic ERJ Code Table'!$L" &amp; L$1)), AND($A252&gt;=INDIRECT("'Panasonic ERJ Code Table'!$M" &amp; L$1),$A252&lt;=INDIRECT("'Panasonic ERJ Code Table'!$N" &amp; L$1)) ),L$2&amp;_xlfn.XLOOKUP($A252,E96_raw,E96_code),"N/A")</f>
        <v>#NAME?</v>
      </c>
      <c r="O252" s="5" t="str" cm="1">
        <f t="array" aca="1" ref="O252" ca="1">IF( OR( AND($A252&gt;=INDIRECT("'Panasonic ERJ Code Table'!$K" &amp; O$1),$A252&lt;=INDIRECT("'Panasonic ERJ Code Table'!$L" &amp; O$1)), AND($A252&gt;=INDIRECT("'Panasonic ERJ Code Table'!$M" &amp; O$1),$A252&lt;=INDIRECT("'Panasonic ERJ Code Table'!$N" &amp; O$1)) ),O$2&amp;_xlfn.XLOOKUP($A252,E96_raw,E96_code),"N/A")</f>
        <v>N/A</v>
      </c>
      <c r="R252" s="5" t="e" cm="1">
        <f t="array" aca="1" ref="R252" ca="1">IF( OR( AND($A252&gt;=INDIRECT("'Panasonic ERJ Code Table'!$K" &amp; R$1),$A252&lt;=INDIRECT("'Panasonic ERJ Code Table'!$L" &amp; R$1)), AND($A252&gt;=INDIRECT("'Panasonic ERJ Code Table'!$M" &amp; R$1),$A252&lt;=INDIRECT("'Panasonic ERJ Code Table'!$N" &amp; R$1)) ),R$2&amp;_xlfn.XLOOKUP($A252,E96_raw,E96_code),"N/A")</f>
        <v>#NAME?</v>
      </c>
      <c r="U252" s="5" t="e" cm="1">
        <f t="array" aca="1" ref="U252" ca="1">IF( OR( AND($A252&gt;=INDIRECT("'Panasonic ERJ Code Table'!$J" &amp; U$1),$A252&lt;=INDIRECT("'Panasonic ERJ Code Table'!$K" &amp; U$1)), AND($A252&gt;=INDIRECT("'Panasonic ERJ Code Table'!$L" &amp; U$1),$A252&lt;=INDIRECT("'Panasonic ERJ Code Table'!$M" &amp; U$1)) ),U$2&amp;_xlfn.XLOOKUP($A252,E96_raw,E96_code),"N/A")</f>
        <v>#NAME?</v>
      </c>
    </row>
    <row r="253" spans="1:21" x14ac:dyDescent="0.3">
      <c r="A253" s="16">
        <v>401.99999999999994</v>
      </c>
      <c r="B253" s="16"/>
      <c r="C253" s="5" t="str" cm="1">
        <f t="array" aca="1" ref="C253" ca="1">IF( OR( AND($A253&gt;=INDIRECT("'Panasonic ERJ Code Table'!$K" &amp; C$1),$A253&lt;=INDIRECT("'Panasonic ERJ Code Table'!$L" &amp; C$1)), AND($A253&gt;=INDIRECT("'Panasonic ERJ Code Table'!$M" &amp; C$1),$A253&lt;=INDIRECT("'Panasonic ERJ Code Table'!$N" &amp; C$1)) ),C$2&amp;_xlfn.XLOOKUP($A253,E96_raw,E96_code),"N/A")</f>
        <v>N/A</v>
      </c>
      <c r="F253" s="5" t="e" cm="1">
        <f t="array" aca="1" ref="F253" ca="1">IF( OR( AND($A253&gt;=INDIRECT("'Panasonic ERJ Code Table'!$K" &amp; F$1),$A253&lt;=INDIRECT("'Panasonic ERJ Code Table'!$L" &amp; F$1)), AND($A253&gt;=INDIRECT("'Panasonic ERJ Code Table'!$M" &amp; F$1),$A253&lt;=INDIRECT("'Panasonic ERJ Code Table'!$N" &amp; F$1)) ),F$2&amp;_xlfn.XLOOKUP($A253,E96_raw,E96_code),"N/A")</f>
        <v>#NAME?</v>
      </c>
      <c r="G253" s="23" t="e" cm="1">
        <f t="array" aca="1" ref="G253" ca="1">"technology "&amp;RIGHT(F253,4)&amp;";"&amp;_xlfn.XLOOKUP(2,eii,eia)&amp;F253&amp;_xlfn.XLOOKUP(16,eii,eia)&amp;_xlfn.XLOOKUP(3,eii,eia)&amp;_xlfn.XLOOKUP($A253,E96_raw,e96_std&amp;" "&amp;e96_sym)&amp;_xlfn.XLOOKUP(16,eii,eia)&amp;_xlfn.XLOOKUP(4,eii,eia)&amp;_xlfn.XLOOKUP(LEFT(F253,7),r_1,r_4)&amp;" W @ 70°C"&amp;_xlfn.XLOOKUP(16,eii,eia)&amp;_xlfn.XLOOKUP(5,eii,eia)&amp;_xlfn.XLOOKUP(MID(F253,4,3),e_code,TEXT(e_size,"0000"))&amp;_xlfn.XLOOKUP(16,eii,eia)&amp;_xlfn.XLOOKUP(6,eii,eia)&amp;ROUND(MIN(SQRT($A253*_xlfn.XLOOKUP(LEFT(F253,7),r_1,r_4)),_xlfn.XLOOKUP(LEFT(F253,7),r_1,r_7)),1)&amp;" V"&amp;_xlfn.XLOOKUP(16,eii,eia)&amp;_xlfn.XLOOKUP(8,eii,eia)&amp;_xlfn.XLOOKUP(LEFT(F253,7),r_1,r_8)&amp;_xlfn.XLOOKUP(16,eii,eia)&amp;_xlfn.XLOOKUP(9,eii,eia)&amp;_xlfn.XLOOKUP($A253,E96_raw,E96_code&amp;" / "&amp;e96_3c)&amp;_xlfn.XLOOKUP(16,eii,eia)&amp;_xlfn.XLOOKUP(10,eii,eia)&amp;_xlfn.XLOOKUP(LEFT(F253,7),r_1,r_10)&amp;_xlfn.XLOOKUP(16,eii,eia)&amp;_xlfn.XLOOKUP(11,eii,eia)&amp;_xlfn.XLOOKUP(LEFT(F253,7),r_1,r_11)&amp;_xlfn.XLOOKUP(16,eii,eia)&amp;_xlfn.XLOOKUP(12,eii,eia)&amp;_xlfn.XLOOKUP(LEFT(F253,7),r_1,r_12)&amp;" ppm/°C"&amp;_xlfn.XLOOKUP(16,eii,eia)&amp;_xlfn.XLOOKUP(13,eii,eia)&amp;MID(F253,4,2)&amp;_xlfn.XLOOKUP(16,eii,eia)&amp;_xlfn.XLOOKUP(14,eii,eia)&amp;_xlfn.XLOOKUP(16,eii,eia)&amp;_xlfn.XLOOKUP(15,eii,eia)&amp;_xlfn.XLOOKUP(16,eii,eia)</f>
        <v>#NAME?</v>
      </c>
      <c r="I253" s="5" t="str" cm="1">
        <f t="array" aca="1" ref="I253" ca="1">IF( OR( AND($A253&gt;=INDIRECT("'Panasonic ERJ Code Table'!$K" &amp; I$1),$A253&lt;=INDIRECT("'Panasonic ERJ Code Table'!$L" &amp; I$1)), AND($A253&gt;=INDIRECT("'Panasonic ERJ Code Table'!$M" &amp; I$1),$A253&lt;=INDIRECT("'Panasonic ERJ Code Table'!$N" &amp; I$1)) ),I$2&amp;_xlfn.XLOOKUP($A253,E96_raw,E96_code),"N/A")</f>
        <v>N/A</v>
      </c>
      <c r="L253" s="5" t="e" cm="1">
        <f t="array" aca="1" ref="L253" ca="1">IF( OR( AND($A253&gt;=INDIRECT("'Panasonic ERJ Code Table'!$K" &amp; L$1),$A253&lt;=INDIRECT("'Panasonic ERJ Code Table'!$L" &amp; L$1)), AND($A253&gt;=INDIRECT("'Panasonic ERJ Code Table'!$M" &amp; L$1),$A253&lt;=INDIRECT("'Panasonic ERJ Code Table'!$N" &amp; L$1)) ),L$2&amp;_xlfn.XLOOKUP($A253,E96_raw,E96_code),"N/A")</f>
        <v>#NAME?</v>
      </c>
      <c r="O253" s="5" t="str" cm="1">
        <f t="array" aca="1" ref="O253" ca="1">IF( OR( AND($A253&gt;=INDIRECT("'Panasonic ERJ Code Table'!$K" &amp; O$1),$A253&lt;=INDIRECT("'Panasonic ERJ Code Table'!$L" &amp; O$1)), AND($A253&gt;=INDIRECT("'Panasonic ERJ Code Table'!$M" &amp; O$1),$A253&lt;=INDIRECT("'Panasonic ERJ Code Table'!$N" &amp; O$1)) ),O$2&amp;_xlfn.XLOOKUP($A253,E96_raw,E96_code),"N/A")</f>
        <v>N/A</v>
      </c>
      <c r="R253" s="5" t="e" cm="1">
        <f t="array" aca="1" ref="R253" ca="1">IF( OR( AND($A253&gt;=INDIRECT("'Panasonic ERJ Code Table'!$K" &amp; R$1),$A253&lt;=INDIRECT("'Panasonic ERJ Code Table'!$L" &amp; R$1)), AND($A253&gt;=INDIRECT("'Panasonic ERJ Code Table'!$M" &amp; R$1),$A253&lt;=INDIRECT("'Panasonic ERJ Code Table'!$N" &amp; R$1)) ),R$2&amp;_xlfn.XLOOKUP($A253,E96_raw,E96_code),"N/A")</f>
        <v>#NAME?</v>
      </c>
      <c r="U253" s="5" t="e" cm="1">
        <f t="array" aca="1" ref="U253" ca="1">IF( OR( AND($A253&gt;=INDIRECT("'Panasonic ERJ Code Table'!$J" &amp; U$1),$A253&lt;=INDIRECT("'Panasonic ERJ Code Table'!$K" &amp; U$1)), AND($A253&gt;=INDIRECT("'Panasonic ERJ Code Table'!$L" &amp; U$1),$A253&lt;=INDIRECT("'Panasonic ERJ Code Table'!$M" &amp; U$1)) ),U$2&amp;_xlfn.XLOOKUP($A253,E96_raw,E96_code),"N/A")</f>
        <v>#NAME?</v>
      </c>
    </row>
    <row r="254" spans="1:21" x14ac:dyDescent="0.3">
      <c r="A254" s="16">
        <v>412</v>
      </c>
      <c r="B254" s="16"/>
      <c r="C254" s="5" t="str" cm="1">
        <f t="array" aca="1" ref="C254" ca="1">IF( OR( AND($A254&gt;=INDIRECT("'Panasonic ERJ Code Table'!$K" &amp; C$1),$A254&lt;=INDIRECT("'Panasonic ERJ Code Table'!$L" &amp; C$1)), AND($A254&gt;=INDIRECT("'Panasonic ERJ Code Table'!$M" &amp; C$1),$A254&lt;=INDIRECT("'Panasonic ERJ Code Table'!$N" &amp; C$1)) ),C$2&amp;_xlfn.XLOOKUP($A254,E96_raw,E96_code),"N/A")</f>
        <v>N/A</v>
      </c>
      <c r="F254" s="5" t="e" cm="1">
        <f t="array" aca="1" ref="F254" ca="1">IF( OR( AND($A254&gt;=INDIRECT("'Panasonic ERJ Code Table'!$K" &amp; F$1),$A254&lt;=INDIRECT("'Panasonic ERJ Code Table'!$L" &amp; F$1)), AND($A254&gt;=INDIRECT("'Panasonic ERJ Code Table'!$M" &amp; F$1),$A254&lt;=INDIRECT("'Panasonic ERJ Code Table'!$N" &amp; F$1)) ),F$2&amp;_xlfn.XLOOKUP($A254,E96_raw,E96_code),"N/A")</f>
        <v>#NAME?</v>
      </c>
      <c r="G254" s="23" t="e" cm="1">
        <f t="array" aca="1" ref="G254" ca="1">"technology "&amp;RIGHT(F254,4)&amp;";"&amp;_xlfn.XLOOKUP(2,eii,eia)&amp;F254&amp;_xlfn.XLOOKUP(16,eii,eia)&amp;_xlfn.XLOOKUP(3,eii,eia)&amp;_xlfn.XLOOKUP($A254,E96_raw,e96_std&amp;" "&amp;e96_sym)&amp;_xlfn.XLOOKUP(16,eii,eia)&amp;_xlfn.XLOOKUP(4,eii,eia)&amp;_xlfn.XLOOKUP(LEFT(F254,7),r_1,r_4)&amp;" W @ 70°C"&amp;_xlfn.XLOOKUP(16,eii,eia)&amp;_xlfn.XLOOKUP(5,eii,eia)&amp;_xlfn.XLOOKUP(MID(F254,4,3),e_code,TEXT(e_size,"0000"))&amp;_xlfn.XLOOKUP(16,eii,eia)&amp;_xlfn.XLOOKUP(6,eii,eia)&amp;ROUND(MIN(SQRT($A254*_xlfn.XLOOKUP(LEFT(F254,7),r_1,r_4)),_xlfn.XLOOKUP(LEFT(F254,7),r_1,r_7)),1)&amp;" V"&amp;_xlfn.XLOOKUP(16,eii,eia)&amp;_xlfn.XLOOKUP(8,eii,eia)&amp;_xlfn.XLOOKUP(LEFT(F254,7),r_1,r_8)&amp;_xlfn.XLOOKUP(16,eii,eia)&amp;_xlfn.XLOOKUP(9,eii,eia)&amp;_xlfn.XLOOKUP($A254,E96_raw,E96_code&amp;" / "&amp;e96_3c)&amp;_xlfn.XLOOKUP(16,eii,eia)&amp;_xlfn.XLOOKUP(10,eii,eia)&amp;_xlfn.XLOOKUP(LEFT(F254,7),r_1,r_10)&amp;_xlfn.XLOOKUP(16,eii,eia)&amp;_xlfn.XLOOKUP(11,eii,eia)&amp;_xlfn.XLOOKUP(LEFT(F254,7),r_1,r_11)&amp;_xlfn.XLOOKUP(16,eii,eia)&amp;_xlfn.XLOOKUP(12,eii,eia)&amp;_xlfn.XLOOKUP(LEFT(F254,7),r_1,r_12)&amp;" ppm/°C"&amp;_xlfn.XLOOKUP(16,eii,eia)&amp;_xlfn.XLOOKUP(13,eii,eia)&amp;MID(F254,4,2)&amp;_xlfn.XLOOKUP(16,eii,eia)&amp;_xlfn.XLOOKUP(14,eii,eia)&amp;_xlfn.XLOOKUP(16,eii,eia)&amp;_xlfn.XLOOKUP(15,eii,eia)&amp;_xlfn.XLOOKUP(16,eii,eia)</f>
        <v>#NAME?</v>
      </c>
      <c r="I254" s="5" t="str" cm="1">
        <f t="array" aca="1" ref="I254" ca="1">IF( OR( AND($A254&gt;=INDIRECT("'Panasonic ERJ Code Table'!$K" &amp; I$1),$A254&lt;=INDIRECT("'Panasonic ERJ Code Table'!$L" &amp; I$1)), AND($A254&gt;=INDIRECT("'Panasonic ERJ Code Table'!$M" &amp; I$1),$A254&lt;=INDIRECT("'Panasonic ERJ Code Table'!$N" &amp; I$1)) ),I$2&amp;_xlfn.XLOOKUP($A254,E96_raw,E96_code),"N/A")</f>
        <v>N/A</v>
      </c>
      <c r="L254" s="5" t="e" cm="1">
        <f t="array" aca="1" ref="L254" ca="1">IF( OR( AND($A254&gt;=INDIRECT("'Panasonic ERJ Code Table'!$K" &amp; L$1),$A254&lt;=INDIRECT("'Panasonic ERJ Code Table'!$L" &amp; L$1)), AND($A254&gt;=INDIRECT("'Panasonic ERJ Code Table'!$M" &amp; L$1),$A254&lt;=INDIRECT("'Panasonic ERJ Code Table'!$N" &amp; L$1)) ),L$2&amp;_xlfn.XLOOKUP($A254,E96_raw,E96_code),"N/A")</f>
        <v>#NAME?</v>
      </c>
      <c r="O254" s="5" t="str" cm="1">
        <f t="array" aca="1" ref="O254" ca="1">IF( OR( AND($A254&gt;=INDIRECT("'Panasonic ERJ Code Table'!$K" &amp; O$1),$A254&lt;=INDIRECT("'Panasonic ERJ Code Table'!$L" &amp; O$1)), AND($A254&gt;=INDIRECT("'Panasonic ERJ Code Table'!$M" &amp; O$1),$A254&lt;=INDIRECT("'Panasonic ERJ Code Table'!$N" &amp; O$1)) ),O$2&amp;_xlfn.XLOOKUP($A254,E96_raw,E96_code),"N/A")</f>
        <v>N/A</v>
      </c>
      <c r="R254" s="5" t="e" cm="1">
        <f t="array" aca="1" ref="R254" ca="1">IF( OR( AND($A254&gt;=INDIRECT("'Panasonic ERJ Code Table'!$K" &amp; R$1),$A254&lt;=INDIRECT("'Panasonic ERJ Code Table'!$L" &amp; R$1)), AND($A254&gt;=INDIRECT("'Panasonic ERJ Code Table'!$M" &amp; R$1),$A254&lt;=INDIRECT("'Panasonic ERJ Code Table'!$N" &amp; R$1)) ),R$2&amp;_xlfn.XLOOKUP($A254,E96_raw,E96_code),"N/A")</f>
        <v>#NAME?</v>
      </c>
      <c r="U254" s="5" t="e" cm="1">
        <f t="array" aca="1" ref="U254" ca="1">IF( OR( AND($A254&gt;=INDIRECT("'Panasonic ERJ Code Table'!$J" &amp; U$1),$A254&lt;=INDIRECT("'Panasonic ERJ Code Table'!$K" &amp; U$1)), AND($A254&gt;=INDIRECT("'Panasonic ERJ Code Table'!$L" &amp; U$1),$A254&lt;=INDIRECT("'Panasonic ERJ Code Table'!$M" &amp; U$1)) ),U$2&amp;_xlfn.XLOOKUP($A254,E96_raw,E96_code),"N/A")</f>
        <v>#NAME?</v>
      </c>
    </row>
    <row r="255" spans="1:21" x14ac:dyDescent="0.3">
      <c r="A255" s="16">
        <v>422</v>
      </c>
      <c r="B255" s="16"/>
      <c r="C255" s="5" t="str" cm="1">
        <f t="array" aca="1" ref="C255" ca="1">IF( OR( AND($A255&gt;=INDIRECT("'Panasonic ERJ Code Table'!$K" &amp; C$1),$A255&lt;=INDIRECT("'Panasonic ERJ Code Table'!$L" &amp; C$1)), AND($A255&gt;=INDIRECT("'Panasonic ERJ Code Table'!$M" &amp; C$1),$A255&lt;=INDIRECT("'Panasonic ERJ Code Table'!$N" &amp; C$1)) ),C$2&amp;_xlfn.XLOOKUP($A255,E96_raw,E96_code),"N/A")</f>
        <v>N/A</v>
      </c>
      <c r="F255" s="5" t="e" cm="1">
        <f t="array" aca="1" ref="F255" ca="1">IF( OR( AND($A255&gt;=INDIRECT("'Panasonic ERJ Code Table'!$K" &amp; F$1),$A255&lt;=INDIRECT("'Panasonic ERJ Code Table'!$L" &amp; F$1)), AND($A255&gt;=INDIRECT("'Panasonic ERJ Code Table'!$M" &amp; F$1),$A255&lt;=INDIRECT("'Panasonic ERJ Code Table'!$N" &amp; F$1)) ),F$2&amp;_xlfn.XLOOKUP($A255,E96_raw,E96_code),"N/A")</f>
        <v>#NAME?</v>
      </c>
      <c r="G255" s="23" t="e" cm="1">
        <f t="array" aca="1" ref="G255" ca="1">"technology "&amp;RIGHT(F255,4)&amp;";"&amp;_xlfn.XLOOKUP(2,eii,eia)&amp;F255&amp;_xlfn.XLOOKUP(16,eii,eia)&amp;_xlfn.XLOOKUP(3,eii,eia)&amp;_xlfn.XLOOKUP($A255,E96_raw,e96_std&amp;" "&amp;e96_sym)&amp;_xlfn.XLOOKUP(16,eii,eia)&amp;_xlfn.XLOOKUP(4,eii,eia)&amp;_xlfn.XLOOKUP(LEFT(F255,7),r_1,r_4)&amp;" W @ 70°C"&amp;_xlfn.XLOOKUP(16,eii,eia)&amp;_xlfn.XLOOKUP(5,eii,eia)&amp;_xlfn.XLOOKUP(MID(F255,4,3),e_code,TEXT(e_size,"0000"))&amp;_xlfn.XLOOKUP(16,eii,eia)&amp;_xlfn.XLOOKUP(6,eii,eia)&amp;ROUND(MIN(SQRT($A255*_xlfn.XLOOKUP(LEFT(F255,7),r_1,r_4)),_xlfn.XLOOKUP(LEFT(F255,7),r_1,r_7)),1)&amp;" V"&amp;_xlfn.XLOOKUP(16,eii,eia)&amp;_xlfn.XLOOKUP(8,eii,eia)&amp;_xlfn.XLOOKUP(LEFT(F255,7),r_1,r_8)&amp;_xlfn.XLOOKUP(16,eii,eia)&amp;_xlfn.XLOOKUP(9,eii,eia)&amp;_xlfn.XLOOKUP($A255,E96_raw,E96_code&amp;" / "&amp;e96_3c)&amp;_xlfn.XLOOKUP(16,eii,eia)&amp;_xlfn.XLOOKUP(10,eii,eia)&amp;_xlfn.XLOOKUP(LEFT(F255,7),r_1,r_10)&amp;_xlfn.XLOOKUP(16,eii,eia)&amp;_xlfn.XLOOKUP(11,eii,eia)&amp;_xlfn.XLOOKUP(LEFT(F255,7),r_1,r_11)&amp;_xlfn.XLOOKUP(16,eii,eia)&amp;_xlfn.XLOOKUP(12,eii,eia)&amp;_xlfn.XLOOKUP(LEFT(F255,7),r_1,r_12)&amp;" ppm/°C"&amp;_xlfn.XLOOKUP(16,eii,eia)&amp;_xlfn.XLOOKUP(13,eii,eia)&amp;MID(F255,4,2)&amp;_xlfn.XLOOKUP(16,eii,eia)&amp;_xlfn.XLOOKUP(14,eii,eia)&amp;_xlfn.XLOOKUP(16,eii,eia)&amp;_xlfn.XLOOKUP(15,eii,eia)&amp;_xlfn.XLOOKUP(16,eii,eia)</f>
        <v>#NAME?</v>
      </c>
      <c r="I255" s="5" t="str" cm="1">
        <f t="array" aca="1" ref="I255" ca="1">IF( OR( AND($A255&gt;=INDIRECT("'Panasonic ERJ Code Table'!$K" &amp; I$1),$A255&lt;=INDIRECT("'Panasonic ERJ Code Table'!$L" &amp; I$1)), AND($A255&gt;=INDIRECT("'Panasonic ERJ Code Table'!$M" &amp; I$1),$A255&lt;=INDIRECT("'Panasonic ERJ Code Table'!$N" &amp; I$1)) ),I$2&amp;_xlfn.XLOOKUP($A255,E96_raw,E96_code),"N/A")</f>
        <v>N/A</v>
      </c>
      <c r="L255" s="5" t="e" cm="1">
        <f t="array" aca="1" ref="L255" ca="1">IF( OR( AND($A255&gt;=INDIRECT("'Panasonic ERJ Code Table'!$K" &amp; L$1),$A255&lt;=INDIRECT("'Panasonic ERJ Code Table'!$L" &amp; L$1)), AND($A255&gt;=INDIRECT("'Panasonic ERJ Code Table'!$M" &amp; L$1),$A255&lt;=INDIRECT("'Panasonic ERJ Code Table'!$N" &amp; L$1)) ),L$2&amp;_xlfn.XLOOKUP($A255,E96_raw,E96_code),"N/A")</f>
        <v>#NAME?</v>
      </c>
      <c r="O255" s="5" t="str" cm="1">
        <f t="array" aca="1" ref="O255" ca="1">IF( OR( AND($A255&gt;=INDIRECT("'Panasonic ERJ Code Table'!$K" &amp; O$1),$A255&lt;=INDIRECT("'Panasonic ERJ Code Table'!$L" &amp; O$1)), AND($A255&gt;=INDIRECT("'Panasonic ERJ Code Table'!$M" &amp; O$1),$A255&lt;=INDIRECT("'Panasonic ERJ Code Table'!$N" &amp; O$1)) ),O$2&amp;_xlfn.XLOOKUP($A255,E96_raw,E96_code),"N/A")</f>
        <v>N/A</v>
      </c>
      <c r="R255" s="5" t="e" cm="1">
        <f t="array" aca="1" ref="R255" ca="1">IF( OR( AND($A255&gt;=INDIRECT("'Panasonic ERJ Code Table'!$K" &amp; R$1),$A255&lt;=INDIRECT("'Panasonic ERJ Code Table'!$L" &amp; R$1)), AND($A255&gt;=INDIRECT("'Panasonic ERJ Code Table'!$M" &amp; R$1),$A255&lt;=INDIRECT("'Panasonic ERJ Code Table'!$N" &amp; R$1)) ),R$2&amp;_xlfn.XLOOKUP($A255,E96_raw,E96_code),"N/A")</f>
        <v>#NAME?</v>
      </c>
      <c r="U255" s="5" t="e" cm="1">
        <f t="array" aca="1" ref="U255" ca="1">IF( OR( AND($A255&gt;=INDIRECT("'Panasonic ERJ Code Table'!$J" &amp; U$1),$A255&lt;=INDIRECT("'Panasonic ERJ Code Table'!$K" &amp; U$1)), AND($A255&gt;=INDIRECT("'Panasonic ERJ Code Table'!$L" &amp; U$1),$A255&lt;=INDIRECT("'Panasonic ERJ Code Table'!$M" &amp; U$1)) ),U$2&amp;_xlfn.XLOOKUP($A255,E96_raw,E96_code),"N/A")</f>
        <v>#NAME?</v>
      </c>
    </row>
    <row r="256" spans="1:21" x14ac:dyDescent="0.3">
      <c r="A256" s="16">
        <v>432</v>
      </c>
      <c r="B256" s="16"/>
      <c r="C256" s="5" t="str" cm="1">
        <f t="array" aca="1" ref="C256" ca="1">IF( OR( AND($A256&gt;=INDIRECT("'Panasonic ERJ Code Table'!$K" &amp; C$1),$A256&lt;=INDIRECT("'Panasonic ERJ Code Table'!$L" &amp; C$1)), AND($A256&gt;=INDIRECT("'Panasonic ERJ Code Table'!$M" &amp; C$1),$A256&lt;=INDIRECT("'Panasonic ERJ Code Table'!$N" &amp; C$1)) ),C$2&amp;_xlfn.XLOOKUP($A256,E96_raw,E96_code),"N/A")</f>
        <v>N/A</v>
      </c>
      <c r="F256" s="5" t="e" cm="1">
        <f t="array" aca="1" ref="F256" ca="1">IF( OR( AND($A256&gt;=INDIRECT("'Panasonic ERJ Code Table'!$K" &amp; F$1),$A256&lt;=INDIRECT("'Panasonic ERJ Code Table'!$L" &amp; F$1)), AND($A256&gt;=INDIRECT("'Panasonic ERJ Code Table'!$M" &amp; F$1),$A256&lt;=INDIRECT("'Panasonic ERJ Code Table'!$N" &amp; F$1)) ),F$2&amp;_xlfn.XLOOKUP($A256,E96_raw,E96_code),"N/A")</f>
        <v>#NAME?</v>
      </c>
      <c r="G256" s="23" t="e" cm="1">
        <f t="array" aca="1" ref="G256" ca="1">"technology "&amp;RIGHT(F256,4)&amp;";"&amp;_xlfn.XLOOKUP(2,eii,eia)&amp;F256&amp;_xlfn.XLOOKUP(16,eii,eia)&amp;_xlfn.XLOOKUP(3,eii,eia)&amp;_xlfn.XLOOKUP($A256,E96_raw,e96_std&amp;" "&amp;e96_sym)&amp;_xlfn.XLOOKUP(16,eii,eia)&amp;_xlfn.XLOOKUP(4,eii,eia)&amp;_xlfn.XLOOKUP(LEFT(F256,7),r_1,r_4)&amp;" W @ 70°C"&amp;_xlfn.XLOOKUP(16,eii,eia)&amp;_xlfn.XLOOKUP(5,eii,eia)&amp;_xlfn.XLOOKUP(MID(F256,4,3),e_code,TEXT(e_size,"0000"))&amp;_xlfn.XLOOKUP(16,eii,eia)&amp;_xlfn.XLOOKUP(6,eii,eia)&amp;ROUND(MIN(SQRT($A256*_xlfn.XLOOKUP(LEFT(F256,7),r_1,r_4)),_xlfn.XLOOKUP(LEFT(F256,7),r_1,r_7)),1)&amp;" V"&amp;_xlfn.XLOOKUP(16,eii,eia)&amp;_xlfn.XLOOKUP(8,eii,eia)&amp;_xlfn.XLOOKUP(LEFT(F256,7),r_1,r_8)&amp;_xlfn.XLOOKUP(16,eii,eia)&amp;_xlfn.XLOOKUP(9,eii,eia)&amp;_xlfn.XLOOKUP($A256,E96_raw,E96_code&amp;" / "&amp;e96_3c)&amp;_xlfn.XLOOKUP(16,eii,eia)&amp;_xlfn.XLOOKUP(10,eii,eia)&amp;_xlfn.XLOOKUP(LEFT(F256,7),r_1,r_10)&amp;_xlfn.XLOOKUP(16,eii,eia)&amp;_xlfn.XLOOKUP(11,eii,eia)&amp;_xlfn.XLOOKUP(LEFT(F256,7),r_1,r_11)&amp;_xlfn.XLOOKUP(16,eii,eia)&amp;_xlfn.XLOOKUP(12,eii,eia)&amp;_xlfn.XLOOKUP(LEFT(F256,7),r_1,r_12)&amp;" ppm/°C"&amp;_xlfn.XLOOKUP(16,eii,eia)&amp;_xlfn.XLOOKUP(13,eii,eia)&amp;MID(F256,4,2)&amp;_xlfn.XLOOKUP(16,eii,eia)&amp;_xlfn.XLOOKUP(14,eii,eia)&amp;_xlfn.XLOOKUP(16,eii,eia)&amp;_xlfn.XLOOKUP(15,eii,eia)&amp;_xlfn.XLOOKUP(16,eii,eia)</f>
        <v>#NAME?</v>
      </c>
      <c r="I256" s="5" t="str" cm="1">
        <f t="array" aca="1" ref="I256" ca="1">IF( OR( AND($A256&gt;=INDIRECT("'Panasonic ERJ Code Table'!$K" &amp; I$1),$A256&lt;=INDIRECT("'Panasonic ERJ Code Table'!$L" &amp; I$1)), AND($A256&gt;=INDIRECT("'Panasonic ERJ Code Table'!$M" &amp; I$1),$A256&lt;=INDIRECT("'Panasonic ERJ Code Table'!$N" &amp; I$1)) ),I$2&amp;_xlfn.XLOOKUP($A256,E96_raw,E96_code),"N/A")</f>
        <v>N/A</v>
      </c>
      <c r="L256" s="5" t="e" cm="1">
        <f t="array" aca="1" ref="L256" ca="1">IF( OR( AND($A256&gt;=INDIRECT("'Panasonic ERJ Code Table'!$K" &amp; L$1),$A256&lt;=INDIRECT("'Panasonic ERJ Code Table'!$L" &amp; L$1)), AND($A256&gt;=INDIRECT("'Panasonic ERJ Code Table'!$M" &amp; L$1),$A256&lt;=INDIRECT("'Panasonic ERJ Code Table'!$N" &amp; L$1)) ),L$2&amp;_xlfn.XLOOKUP($A256,E96_raw,E96_code),"N/A")</f>
        <v>#NAME?</v>
      </c>
      <c r="O256" s="5" t="str" cm="1">
        <f t="array" aca="1" ref="O256" ca="1">IF( OR( AND($A256&gt;=INDIRECT("'Panasonic ERJ Code Table'!$K" &amp; O$1),$A256&lt;=INDIRECT("'Panasonic ERJ Code Table'!$L" &amp; O$1)), AND($A256&gt;=INDIRECT("'Panasonic ERJ Code Table'!$M" &amp; O$1),$A256&lt;=INDIRECT("'Panasonic ERJ Code Table'!$N" &amp; O$1)) ),O$2&amp;_xlfn.XLOOKUP($A256,E96_raw,E96_code),"N/A")</f>
        <v>N/A</v>
      </c>
      <c r="R256" s="5" t="e" cm="1">
        <f t="array" aca="1" ref="R256" ca="1">IF( OR( AND($A256&gt;=INDIRECT("'Panasonic ERJ Code Table'!$K" &amp; R$1),$A256&lt;=INDIRECT("'Panasonic ERJ Code Table'!$L" &amp; R$1)), AND($A256&gt;=INDIRECT("'Panasonic ERJ Code Table'!$M" &amp; R$1),$A256&lt;=INDIRECT("'Panasonic ERJ Code Table'!$N" &amp; R$1)) ),R$2&amp;_xlfn.XLOOKUP($A256,E96_raw,E96_code),"N/A")</f>
        <v>#NAME?</v>
      </c>
      <c r="U256" s="5" t="e" cm="1">
        <f t="array" aca="1" ref="U256" ca="1">IF( OR( AND($A256&gt;=INDIRECT("'Panasonic ERJ Code Table'!$J" &amp; U$1),$A256&lt;=INDIRECT("'Panasonic ERJ Code Table'!$K" &amp; U$1)), AND($A256&gt;=INDIRECT("'Panasonic ERJ Code Table'!$L" &amp; U$1),$A256&lt;=INDIRECT("'Panasonic ERJ Code Table'!$M" &amp; U$1)) ),U$2&amp;_xlfn.XLOOKUP($A256,E96_raw,E96_code),"N/A")</f>
        <v>#NAME?</v>
      </c>
    </row>
    <row r="257" spans="1:21" x14ac:dyDescent="0.3">
      <c r="A257" s="16">
        <v>442</v>
      </c>
      <c r="B257" s="16"/>
      <c r="C257" s="5" t="str" cm="1">
        <f t="array" aca="1" ref="C257" ca="1">IF( OR( AND($A257&gt;=INDIRECT("'Panasonic ERJ Code Table'!$K" &amp; C$1),$A257&lt;=INDIRECT("'Panasonic ERJ Code Table'!$L" &amp; C$1)), AND($A257&gt;=INDIRECT("'Panasonic ERJ Code Table'!$M" &amp; C$1),$A257&lt;=INDIRECT("'Panasonic ERJ Code Table'!$N" &amp; C$1)) ),C$2&amp;_xlfn.XLOOKUP($A257,E96_raw,E96_code),"N/A")</f>
        <v>N/A</v>
      </c>
      <c r="F257" s="5" t="e" cm="1">
        <f t="array" aca="1" ref="F257" ca="1">IF( OR( AND($A257&gt;=INDIRECT("'Panasonic ERJ Code Table'!$K" &amp; F$1),$A257&lt;=INDIRECT("'Panasonic ERJ Code Table'!$L" &amp; F$1)), AND($A257&gt;=INDIRECT("'Panasonic ERJ Code Table'!$M" &amp; F$1),$A257&lt;=INDIRECT("'Panasonic ERJ Code Table'!$N" &amp; F$1)) ),F$2&amp;_xlfn.XLOOKUP($A257,E96_raw,E96_code),"N/A")</f>
        <v>#NAME?</v>
      </c>
      <c r="G257" s="23" t="e" cm="1">
        <f t="array" aca="1" ref="G257" ca="1">"technology "&amp;RIGHT(F257,4)&amp;";"&amp;_xlfn.XLOOKUP(2,eii,eia)&amp;F257&amp;_xlfn.XLOOKUP(16,eii,eia)&amp;_xlfn.XLOOKUP(3,eii,eia)&amp;_xlfn.XLOOKUP($A257,E96_raw,e96_std&amp;" "&amp;e96_sym)&amp;_xlfn.XLOOKUP(16,eii,eia)&amp;_xlfn.XLOOKUP(4,eii,eia)&amp;_xlfn.XLOOKUP(LEFT(F257,7),r_1,r_4)&amp;" W @ 70°C"&amp;_xlfn.XLOOKUP(16,eii,eia)&amp;_xlfn.XLOOKUP(5,eii,eia)&amp;_xlfn.XLOOKUP(MID(F257,4,3),e_code,TEXT(e_size,"0000"))&amp;_xlfn.XLOOKUP(16,eii,eia)&amp;_xlfn.XLOOKUP(6,eii,eia)&amp;ROUND(MIN(SQRT($A257*_xlfn.XLOOKUP(LEFT(F257,7),r_1,r_4)),_xlfn.XLOOKUP(LEFT(F257,7),r_1,r_7)),1)&amp;" V"&amp;_xlfn.XLOOKUP(16,eii,eia)&amp;_xlfn.XLOOKUP(8,eii,eia)&amp;_xlfn.XLOOKUP(LEFT(F257,7),r_1,r_8)&amp;_xlfn.XLOOKUP(16,eii,eia)&amp;_xlfn.XLOOKUP(9,eii,eia)&amp;_xlfn.XLOOKUP($A257,E96_raw,E96_code&amp;" / "&amp;e96_3c)&amp;_xlfn.XLOOKUP(16,eii,eia)&amp;_xlfn.XLOOKUP(10,eii,eia)&amp;_xlfn.XLOOKUP(LEFT(F257,7),r_1,r_10)&amp;_xlfn.XLOOKUP(16,eii,eia)&amp;_xlfn.XLOOKUP(11,eii,eia)&amp;_xlfn.XLOOKUP(LEFT(F257,7),r_1,r_11)&amp;_xlfn.XLOOKUP(16,eii,eia)&amp;_xlfn.XLOOKUP(12,eii,eia)&amp;_xlfn.XLOOKUP(LEFT(F257,7),r_1,r_12)&amp;" ppm/°C"&amp;_xlfn.XLOOKUP(16,eii,eia)&amp;_xlfn.XLOOKUP(13,eii,eia)&amp;MID(F257,4,2)&amp;_xlfn.XLOOKUP(16,eii,eia)&amp;_xlfn.XLOOKUP(14,eii,eia)&amp;_xlfn.XLOOKUP(16,eii,eia)&amp;_xlfn.XLOOKUP(15,eii,eia)&amp;_xlfn.XLOOKUP(16,eii,eia)</f>
        <v>#NAME?</v>
      </c>
      <c r="I257" s="5" t="str" cm="1">
        <f t="array" aca="1" ref="I257" ca="1">IF( OR( AND($A257&gt;=INDIRECT("'Panasonic ERJ Code Table'!$K" &amp; I$1),$A257&lt;=INDIRECT("'Panasonic ERJ Code Table'!$L" &amp; I$1)), AND($A257&gt;=INDIRECT("'Panasonic ERJ Code Table'!$M" &amp; I$1),$A257&lt;=INDIRECT("'Panasonic ERJ Code Table'!$N" &amp; I$1)) ),I$2&amp;_xlfn.XLOOKUP($A257,E96_raw,E96_code),"N/A")</f>
        <v>N/A</v>
      </c>
      <c r="L257" s="5" t="e" cm="1">
        <f t="array" aca="1" ref="L257" ca="1">IF( OR( AND($A257&gt;=INDIRECT("'Panasonic ERJ Code Table'!$K" &amp; L$1),$A257&lt;=INDIRECT("'Panasonic ERJ Code Table'!$L" &amp; L$1)), AND($A257&gt;=INDIRECT("'Panasonic ERJ Code Table'!$M" &amp; L$1),$A257&lt;=INDIRECT("'Panasonic ERJ Code Table'!$N" &amp; L$1)) ),L$2&amp;_xlfn.XLOOKUP($A257,E96_raw,E96_code),"N/A")</f>
        <v>#NAME?</v>
      </c>
      <c r="O257" s="5" t="str" cm="1">
        <f t="array" aca="1" ref="O257" ca="1">IF( OR( AND($A257&gt;=INDIRECT("'Panasonic ERJ Code Table'!$K" &amp; O$1),$A257&lt;=INDIRECT("'Panasonic ERJ Code Table'!$L" &amp; O$1)), AND($A257&gt;=INDIRECT("'Panasonic ERJ Code Table'!$M" &amp; O$1),$A257&lt;=INDIRECT("'Panasonic ERJ Code Table'!$N" &amp; O$1)) ),O$2&amp;_xlfn.XLOOKUP($A257,E96_raw,E96_code),"N/A")</f>
        <v>N/A</v>
      </c>
      <c r="R257" s="5" t="e" cm="1">
        <f t="array" aca="1" ref="R257" ca="1">IF( OR( AND($A257&gt;=INDIRECT("'Panasonic ERJ Code Table'!$K" &amp; R$1),$A257&lt;=INDIRECT("'Panasonic ERJ Code Table'!$L" &amp; R$1)), AND($A257&gt;=INDIRECT("'Panasonic ERJ Code Table'!$M" &amp; R$1),$A257&lt;=INDIRECT("'Panasonic ERJ Code Table'!$N" &amp; R$1)) ),R$2&amp;_xlfn.XLOOKUP($A257,E96_raw,E96_code),"N/A")</f>
        <v>#NAME?</v>
      </c>
      <c r="U257" s="5" t="e" cm="1">
        <f t="array" aca="1" ref="U257" ca="1">IF( OR( AND($A257&gt;=INDIRECT("'Panasonic ERJ Code Table'!$J" &amp; U$1),$A257&lt;=INDIRECT("'Panasonic ERJ Code Table'!$K" &amp; U$1)), AND($A257&gt;=INDIRECT("'Panasonic ERJ Code Table'!$L" &amp; U$1),$A257&lt;=INDIRECT("'Panasonic ERJ Code Table'!$M" &amp; U$1)) ),U$2&amp;_xlfn.XLOOKUP($A257,E96_raw,E96_code),"N/A")</f>
        <v>#NAME?</v>
      </c>
    </row>
    <row r="258" spans="1:21" x14ac:dyDescent="0.3">
      <c r="A258" s="16">
        <v>453</v>
      </c>
      <c r="B258" s="16"/>
      <c r="C258" s="5" t="str" cm="1">
        <f t="array" aca="1" ref="C258" ca="1">IF( OR( AND($A258&gt;=INDIRECT("'Panasonic ERJ Code Table'!$K" &amp; C$1),$A258&lt;=INDIRECT("'Panasonic ERJ Code Table'!$L" &amp; C$1)), AND($A258&gt;=INDIRECT("'Panasonic ERJ Code Table'!$M" &amp; C$1),$A258&lt;=INDIRECT("'Panasonic ERJ Code Table'!$N" &amp; C$1)) ),C$2&amp;_xlfn.XLOOKUP($A258,E96_raw,E96_code),"N/A")</f>
        <v>N/A</v>
      </c>
      <c r="F258" s="5" t="e" cm="1">
        <f t="array" aca="1" ref="F258" ca="1">IF( OR( AND($A258&gt;=INDIRECT("'Panasonic ERJ Code Table'!$K" &amp; F$1),$A258&lt;=INDIRECT("'Panasonic ERJ Code Table'!$L" &amp; F$1)), AND($A258&gt;=INDIRECT("'Panasonic ERJ Code Table'!$M" &amp; F$1),$A258&lt;=INDIRECT("'Panasonic ERJ Code Table'!$N" &amp; F$1)) ),F$2&amp;_xlfn.XLOOKUP($A258,E96_raw,E96_code),"N/A")</f>
        <v>#NAME?</v>
      </c>
      <c r="G258" s="23" t="e" cm="1">
        <f t="array" aca="1" ref="G258" ca="1">"technology "&amp;RIGHT(F258,4)&amp;";"&amp;_xlfn.XLOOKUP(2,eii,eia)&amp;F258&amp;_xlfn.XLOOKUP(16,eii,eia)&amp;_xlfn.XLOOKUP(3,eii,eia)&amp;_xlfn.XLOOKUP($A258,E96_raw,e96_std&amp;" "&amp;e96_sym)&amp;_xlfn.XLOOKUP(16,eii,eia)&amp;_xlfn.XLOOKUP(4,eii,eia)&amp;_xlfn.XLOOKUP(LEFT(F258,7),r_1,r_4)&amp;" W @ 70°C"&amp;_xlfn.XLOOKUP(16,eii,eia)&amp;_xlfn.XLOOKUP(5,eii,eia)&amp;_xlfn.XLOOKUP(MID(F258,4,3),e_code,TEXT(e_size,"0000"))&amp;_xlfn.XLOOKUP(16,eii,eia)&amp;_xlfn.XLOOKUP(6,eii,eia)&amp;ROUND(MIN(SQRT($A258*_xlfn.XLOOKUP(LEFT(F258,7),r_1,r_4)),_xlfn.XLOOKUP(LEFT(F258,7),r_1,r_7)),1)&amp;" V"&amp;_xlfn.XLOOKUP(16,eii,eia)&amp;_xlfn.XLOOKUP(8,eii,eia)&amp;_xlfn.XLOOKUP(LEFT(F258,7),r_1,r_8)&amp;_xlfn.XLOOKUP(16,eii,eia)&amp;_xlfn.XLOOKUP(9,eii,eia)&amp;_xlfn.XLOOKUP($A258,E96_raw,E96_code&amp;" / "&amp;e96_3c)&amp;_xlfn.XLOOKUP(16,eii,eia)&amp;_xlfn.XLOOKUP(10,eii,eia)&amp;_xlfn.XLOOKUP(LEFT(F258,7),r_1,r_10)&amp;_xlfn.XLOOKUP(16,eii,eia)&amp;_xlfn.XLOOKUP(11,eii,eia)&amp;_xlfn.XLOOKUP(LEFT(F258,7),r_1,r_11)&amp;_xlfn.XLOOKUP(16,eii,eia)&amp;_xlfn.XLOOKUP(12,eii,eia)&amp;_xlfn.XLOOKUP(LEFT(F258,7),r_1,r_12)&amp;" ppm/°C"&amp;_xlfn.XLOOKUP(16,eii,eia)&amp;_xlfn.XLOOKUP(13,eii,eia)&amp;MID(F258,4,2)&amp;_xlfn.XLOOKUP(16,eii,eia)&amp;_xlfn.XLOOKUP(14,eii,eia)&amp;_xlfn.XLOOKUP(16,eii,eia)&amp;_xlfn.XLOOKUP(15,eii,eia)&amp;_xlfn.XLOOKUP(16,eii,eia)</f>
        <v>#NAME?</v>
      </c>
      <c r="I258" s="5" t="str" cm="1">
        <f t="array" aca="1" ref="I258" ca="1">IF( OR( AND($A258&gt;=INDIRECT("'Panasonic ERJ Code Table'!$K" &amp; I$1),$A258&lt;=INDIRECT("'Panasonic ERJ Code Table'!$L" &amp; I$1)), AND($A258&gt;=INDIRECT("'Panasonic ERJ Code Table'!$M" &amp; I$1),$A258&lt;=INDIRECT("'Panasonic ERJ Code Table'!$N" &amp; I$1)) ),I$2&amp;_xlfn.XLOOKUP($A258,E96_raw,E96_code),"N/A")</f>
        <v>N/A</v>
      </c>
      <c r="L258" s="5" t="e" cm="1">
        <f t="array" aca="1" ref="L258" ca="1">IF( OR( AND($A258&gt;=INDIRECT("'Panasonic ERJ Code Table'!$K" &amp; L$1),$A258&lt;=INDIRECT("'Panasonic ERJ Code Table'!$L" &amp; L$1)), AND($A258&gt;=INDIRECT("'Panasonic ERJ Code Table'!$M" &amp; L$1),$A258&lt;=INDIRECT("'Panasonic ERJ Code Table'!$N" &amp; L$1)) ),L$2&amp;_xlfn.XLOOKUP($A258,E96_raw,E96_code),"N/A")</f>
        <v>#NAME?</v>
      </c>
      <c r="O258" s="5" t="str" cm="1">
        <f t="array" aca="1" ref="O258" ca="1">IF( OR( AND($A258&gt;=INDIRECT("'Panasonic ERJ Code Table'!$K" &amp; O$1),$A258&lt;=INDIRECT("'Panasonic ERJ Code Table'!$L" &amp; O$1)), AND($A258&gt;=INDIRECT("'Panasonic ERJ Code Table'!$M" &amp; O$1),$A258&lt;=INDIRECT("'Panasonic ERJ Code Table'!$N" &amp; O$1)) ),O$2&amp;_xlfn.XLOOKUP($A258,E96_raw,E96_code),"N/A")</f>
        <v>N/A</v>
      </c>
      <c r="R258" s="5" t="e" cm="1">
        <f t="array" aca="1" ref="R258" ca="1">IF( OR( AND($A258&gt;=INDIRECT("'Panasonic ERJ Code Table'!$K" &amp; R$1),$A258&lt;=INDIRECT("'Panasonic ERJ Code Table'!$L" &amp; R$1)), AND($A258&gt;=INDIRECT("'Panasonic ERJ Code Table'!$M" &amp; R$1),$A258&lt;=INDIRECT("'Panasonic ERJ Code Table'!$N" &amp; R$1)) ),R$2&amp;_xlfn.XLOOKUP($A258,E96_raw,E96_code),"N/A")</f>
        <v>#NAME?</v>
      </c>
      <c r="U258" s="5" t="e" cm="1">
        <f t="array" aca="1" ref="U258" ca="1">IF( OR( AND($A258&gt;=INDIRECT("'Panasonic ERJ Code Table'!$J" &amp; U$1),$A258&lt;=INDIRECT("'Panasonic ERJ Code Table'!$K" &amp; U$1)), AND($A258&gt;=INDIRECT("'Panasonic ERJ Code Table'!$L" &amp; U$1),$A258&lt;=INDIRECT("'Panasonic ERJ Code Table'!$M" &amp; U$1)) ),U$2&amp;_xlfn.XLOOKUP($A258,E96_raw,E96_code),"N/A")</f>
        <v>#NAME?</v>
      </c>
    </row>
    <row r="259" spans="1:21" x14ac:dyDescent="0.3">
      <c r="A259" s="16">
        <v>464</v>
      </c>
      <c r="B259" s="16"/>
      <c r="C259" s="5" t="str" cm="1">
        <f t="array" aca="1" ref="C259" ca="1">IF( OR( AND($A259&gt;=INDIRECT("'Panasonic ERJ Code Table'!$K" &amp; C$1),$A259&lt;=INDIRECT("'Panasonic ERJ Code Table'!$L" &amp; C$1)), AND($A259&gt;=INDIRECT("'Panasonic ERJ Code Table'!$M" &amp; C$1),$A259&lt;=INDIRECT("'Panasonic ERJ Code Table'!$N" &amp; C$1)) ),C$2&amp;_xlfn.XLOOKUP($A259,E96_raw,E96_code),"N/A")</f>
        <v>N/A</v>
      </c>
      <c r="F259" s="5" t="e" cm="1">
        <f t="array" aca="1" ref="F259" ca="1">IF( OR( AND($A259&gt;=INDIRECT("'Panasonic ERJ Code Table'!$K" &amp; F$1),$A259&lt;=INDIRECT("'Panasonic ERJ Code Table'!$L" &amp; F$1)), AND($A259&gt;=INDIRECT("'Panasonic ERJ Code Table'!$M" &amp; F$1),$A259&lt;=INDIRECT("'Panasonic ERJ Code Table'!$N" &amp; F$1)) ),F$2&amp;_xlfn.XLOOKUP($A259,E96_raw,E96_code),"N/A")</f>
        <v>#NAME?</v>
      </c>
      <c r="G259" s="23" t="e" cm="1">
        <f t="array" aca="1" ref="G259" ca="1">"technology "&amp;RIGHT(F259,4)&amp;";"&amp;_xlfn.XLOOKUP(2,eii,eia)&amp;F259&amp;_xlfn.XLOOKUP(16,eii,eia)&amp;_xlfn.XLOOKUP(3,eii,eia)&amp;_xlfn.XLOOKUP($A259,E96_raw,e96_std&amp;" "&amp;e96_sym)&amp;_xlfn.XLOOKUP(16,eii,eia)&amp;_xlfn.XLOOKUP(4,eii,eia)&amp;_xlfn.XLOOKUP(LEFT(F259,7),r_1,r_4)&amp;" W @ 70°C"&amp;_xlfn.XLOOKUP(16,eii,eia)&amp;_xlfn.XLOOKUP(5,eii,eia)&amp;_xlfn.XLOOKUP(MID(F259,4,3),e_code,TEXT(e_size,"0000"))&amp;_xlfn.XLOOKUP(16,eii,eia)&amp;_xlfn.XLOOKUP(6,eii,eia)&amp;ROUND(MIN(SQRT($A259*_xlfn.XLOOKUP(LEFT(F259,7),r_1,r_4)),_xlfn.XLOOKUP(LEFT(F259,7),r_1,r_7)),1)&amp;" V"&amp;_xlfn.XLOOKUP(16,eii,eia)&amp;_xlfn.XLOOKUP(8,eii,eia)&amp;_xlfn.XLOOKUP(LEFT(F259,7),r_1,r_8)&amp;_xlfn.XLOOKUP(16,eii,eia)&amp;_xlfn.XLOOKUP(9,eii,eia)&amp;_xlfn.XLOOKUP($A259,E96_raw,E96_code&amp;" / "&amp;e96_3c)&amp;_xlfn.XLOOKUP(16,eii,eia)&amp;_xlfn.XLOOKUP(10,eii,eia)&amp;_xlfn.XLOOKUP(LEFT(F259,7),r_1,r_10)&amp;_xlfn.XLOOKUP(16,eii,eia)&amp;_xlfn.XLOOKUP(11,eii,eia)&amp;_xlfn.XLOOKUP(LEFT(F259,7),r_1,r_11)&amp;_xlfn.XLOOKUP(16,eii,eia)&amp;_xlfn.XLOOKUP(12,eii,eia)&amp;_xlfn.XLOOKUP(LEFT(F259,7),r_1,r_12)&amp;" ppm/°C"&amp;_xlfn.XLOOKUP(16,eii,eia)&amp;_xlfn.XLOOKUP(13,eii,eia)&amp;MID(F259,4,2)&amp;_xlfn.XLOOKUP(16,eii,eia)&amp;_xlfn.XLOOKUP(14,eii,eia)&amp;_xlfn.XLOOKUP(16,eii,eia)&amp;_xlfn.XLOOKUP(15,eii,eia)&amp;_xlfn.XLOOKUP(16,eii,eia)</f>
        <v>#NAME?</v>
      </c>
      <c r="I259" s="5" t="str" cm="1">
        <f t="array" aca="1" ref="I259" ca="1">IF( OR( AND($A259&gt;=INDIRECT("'Panasonic ERJ Code Table'!$K" &amp; I$1),$A259&lt;=INDIRECT("'Panasonic ERJ Code Table'!$L" &amp; I$1)), AND($A259&gt;=INDIRECT("'Panasonic ERJ Code Table'!$M" &amp; I$1),$A259&lt;=INDIRECT("'Panasonic ERJ Code Table'!$N" &amp; I$1)) ),I$2&amp;_xlfn.XLOOKUP($A259,E96_raw,E96_code),"N/A")</f>
        <v>N/A</v>
      </c>
      <c r="L259" s="5" t="e" cm="1">
        <f t="array" aca="1" ref="L259" ca="1">IF( OR( AND($A259&gt;=INDIRECT("'Panasonic ERJ Code Table'!$K" &amp; L$1),$A259&lt;=INDIRECT("'Panasonic ERJ Code Table'!$L" &amp; L$1)), AND($A259&gt;=INDIRECT("'Panasonic ERJ Code Table'!$M" &amp; L$1),$A259&lt;=INDIRECT("'Panasonic ERJ Code Table'!$N" &amp; L$1)) ),L$2&amp;_xlfn.XLOOKUP($A259,E96_raw,E96_code),"N/A")</f>
        <v>#NAME?</v>
      </c>
      <c r="O259" s="5" t="str" cm="1">
        <f t="array" aca="1" ref="O259" ca="1">IF( OR( AND($A259&gt;=INDIRECT("'Panasonic ERJ Code Table'!$K" &amp; O$1),$A259&lt;=INDIRECT("'Panasonic ERJ Code Table'!$L" &amp; O$1)), AND($A259&gt;=INDIRECT("'Panasonic ERJ Code Table'!$M" &amp; O$1),$A259&lt;=INDIRECT("'Panasonic ERJ Code Table'!$N" &amp; O$1)) ),O$2&amp;_xlfn.XLOOKUP($A259,E96_raw,E96_code),"N/A")</f>
        <v>N/A</v>
      </c>
      <c r="R259" s="5" t="e" cm="1">
        <f t="array" aca="1" ref="R259" ca="1">IF( OR( AND($A259&gt;=INDIRECT("'Panasonic ERJ Code Table'!$K" &amp; R$1),$A259&lt;=INDIRECT("'Panasonic ERJ Code Table'!$L" &amp; R$1)), AND($A259&gt;=INDIRECT("'Panasonic ERJ Code Table'!$M" &amp; R$1),$A259&lt;=INDIRECT("'Panasonic ERJ Code Table'!$N" &amp; R$1)) ),R$2&amp;_xlfn.XLOOKUP($A259,E96_raw,E96_code),"N/A")</f>
        <v>#NAME?</v>
      </c>
      <c r="U259" s="5" t="e" cm="1">
        <f t="array" aca="1" ref="U259" ca="1">IF( OR( AND($A259&gt;=INDIRECT("'Panasonic ERJ Code Table'!$J" &amp; U$1),$A259&lt;=INDIRECT("'Panasonic ERJ Code Table'!$K" &amp; U$1)), AND($A259&gt;=INDIRECT("'Panasonic ERJ Code Table'!$L" &amp; U$1),$A259&lt;=INDIRECT("'Panasonic ERJ Code Table'!$M" &amp; U$1)) ),U$2&amp;_xlfn.XLOOKUP($A259,E96_raw,E96_code),"N/A")</f>
        <v>#NAME?</v>
      </c>
    </row>
    <row r="260" spans="1:21" x14ac:dyDescent="0.3">
      <c r="A260" s="16">
        <v>475</v>
      </c>
      <c r="B260" s="16"/>
      <c r="C260" s="5" t="str" cm="1">
        <f t="array" aca="1" ref="C260" ca="1">IF( OR( AND($A260&gt;=INDIRECT("'Panasonic ERJ Code Table'!$K" &amp; C$1),$A260&lt;=INDIRECT("'Panasonic ERJ Code Table'!$L" &amp; C$1)), AND($A260&gt;=INDIRECT("'Panasonic ERJ Code Table'!$M" &amp; C$1),$A260&lt;=INDIRECT("'Panasonic ERJ Code Table'!$N" &amp; C$1)) ),C$2&amp;_xlfn.XLOOKUP($A260,E96_raw,E96_code),"N/A")</f>
        <v>N/A</v>
      </c>
      <c r="F260" s="5" t="e" cm="1">
        <f t="array" aca="1" ref="F260" ca="1">IF( OR( AND($A260&gt;=INDIRECT("'Panasonic ERJ Code Table'!$K" &amp; F$1),$A260&lt;=INDIRECT("'Panasonic ERJ Code Table'!$L" &amp; F$1)), AND($A260&gt;=INDIRECT("'Panasonic ERJ Code Table'!$M" &amp; F$1),$A260&lt;=INDIRECT("'Panasonic ERJ Code Table'!$N" &amp; F$1)) ),F$2&amp;_xlfn.XLOOKUP($A260,E96_raw,E96_code),"N/A")</f>
        <v>#NAME?</v>
      </c>
      <c r="G260" s="23" t="e" cm="1">
        <f t="array" aca="1" ref="G260" ca="1">"technology "&amp;RIGHT(F260,4)&amp;";"&amp;_xlfn.XLOOKUP(2,eii,eia)&amp;F260&amp;_xlfn.XLOOKUP(16,eii,eia)&amp;_xlfn.XLOOKUP(3,eii,eia)&amp;_xlfn.XLOOKUP($A260,E96_raw,e96_std&amp;" "&amp;e96_sym)&amp;_xlfn.XLOOKUP(16,eii,eia)&amp;_xlfn.XLOOKUP(4,eii,eia)&amp;_xlfn.XLOOKUP(LEFT(F260,7),r_1,r_4)&amp;" W @ 70°C"&amp;_xlfn.XLOOKUP(16,eii,eia)&amp;_xlfn.XLOOKUP(5,eii,eia)&amp;_xlfn.XLOOKUP(MID(F260,4,3),e_code,TEXT(e_size,"0000"))&amp;_xlfn.XLOOKUP(16,eii,eia)&amp;_xlfn.XLOOKUP(6,eii,eia)&amp;ROUND(MIN(SQRT($A260*_xlfn.XLOOKUP(LEFT(F260,7),r_1,r_4)),_xlfn.XLOOKUP(LEFT(F260,7),r_1,r_7)),1)&amp;" V"&amp;_xlfn.XLOOKUP(16,eii,eia)&amp;_xlfn.XLOOKUP(8,eii,eia)&amp;_xlfn.XLOOKUP(LEFT(F260,7),r_1,r_8)&amp;_xlfn.XLOOKUP(16,eii,eia)&amp;_xlfn.XLOOKUP(9,eii,eia)&amp;_xlfn.XLOOKUP($A260,E96_raw,E96_code&amp;" / "&amp;e96_3c)&amp;_xlfn.XLOOKUP(16,eii,eia)&amp;_xlfn.XLOOKUP(10,eii,eia)&amp;_xlfn.XLOOKUP(LEFT(F260,7),r_1,r_10)&amp;_xlfn.XLOOKUP(16,eii,eia)&amp;_xlfn.XLOOKUP(11,eii,eia)&amp;_xlfn.XLOOKUP(LEFT(F260,7),r_1,r_11)&amp;_xlfn.XLOOKUP(16,eii,eia)&amp;_xlfn.XLOOKUP(12,eii,eia)&amp;_xlfn.XLOOKUP(LEFT(F260,7),r_1,r_12)&amp;" ppm/°C"&amp;_xlfn.XLOOKUP(16,eii,eia)&amp;_xlfn.XLOOKUP(13,eii,eia)&amp;MID(F260,4,2)&amp;_xlfn.XLOOKUP(16,eii,eia)&amp;_xlfn.XLOOKUP(14,eii,eia)&amp;_xlfn.XLOOKUP(16,eii,eia)&amp;_xlfn.XLOOKUP(15,eii,eia)&amp;_xlfn.XLOOKUP(16,eii,eia)</f>
        <v>#NAME?</v>
      </c>
      <c r="I260" s="5" t="str" cm="1">
        <f t="array" aca="1" ref="I260" ca="1">IF( OR( AND($A260&gt;=INDIRECT("'Panasonic ERJ Code Table'!$K" &amp; I$1),$A260&lt;=INDIRECT("'Panasonic ERJ Code Table'!$L" &amp; I$1)), AND($A260&gt;=INDIRECT("'Panasonic ERJ Code Table'!$M" &amp; I$1),$A260&lt;=INDIRECT("'Panasonic ERJ Code Table'!$N" &amp; I$1)) ),I$2&amp;_xlfn.XLOOKUP($A260,E96_raw,E96_code),"N/A")</f>
        <v>N/A</v>
      </c>
      <c r="L260" s="5" t="e" cm="1">
        <f t="array" aca="1" ref="L260" ca="1">IF( OR( AND($A260&gt;=INDIRECT("'Panasonic ERJ Code Table'!$K" &amp; L$1),$A260&lt;=INDIRECT("'Panasonic ERJ Code Table'!$L" &amp; L$1)), AND($A260&gt;=INDIRECT("'Panasonic ERJ Code Table'!$M" &amp; L$1),$A260&lt;=INDIRECT("'Panasonic ERJ Code Table'!$N" &amp; L$1)) ),L$2&amp;_xlfn.XLOOKUP($A260,E96_raw,E96_code),"N/A")</f>
        <v>#NAME?</v>
      </c>
      <c r="O260" s="5" t="str" cm="1">
        <f t="array" aca="1" ref="O260" ca="1">IF( OR( AND($A260&gt;=INDIRECT("'Panasonic ERJ Code Table'!$K" &amp; O$1),$A260&lt;=INDIRECT("'Panasonic ERJ Code Table'!$L" &amp; O$1)), AND($A260&gt;=INDIRECT("'Panasonic ERJ Code Table'!$M" &amp; O$1),$A260&lt;=INDIRECT("'Panasonic ERJ Code Table'!$N" &amp; O$1)) ),O$2&amp;_xlfn.XLOOKUP($A260,E96_raw,E96_code),"N/A")</f>
        <v>N/A</v>
      </c>
      <c r="R260" s="5" t="e" cm="1">
        <f t="array" aca="1" ref="R260" ca="1">IF( OR( AND($A260&gt;=INDIRECT("'Panasonic ERJ Code Table'!$K" &amp; R$1),$A260&lt;=INDIRECT("'Panasonic ERJ Code Table'!$L" &amp; R$1)), AND($A260&gt;=INDIRECT("'Panasonic ERJ Code Table'!$M" &amp; R$1),$A260&lt;=INDIRECT("'Panasonic ERJ Code Table'!$N" &amp; R$1)) ),R$2&amp;_xlfn.XLOOKUP($A260,E96_raw,E96_code),"N/A")</f>
        <v>#NAME?</v>
      </c>
      <c r="U260" s="5" t="e" cm="1">
        <f t="array" aca="1" ref="U260" ca="1">IF( OR( AND($A260&gt;=INDIRECT("'Panasonic ERJ Code Table'!$J" &amp; U$1),$A260&lt;=INDIRECT("'Panasonic ERJ Code Table'!$K" &amp; U$1)), AND($A260&gt;=INDIRECT("'Panasonic ERJ Code Table'!$L" &amp; U$1),$A260&lt;=INDIRECT("'Panasonic ERJ Code Table'!$M" &amp; U$1)) ),U$2&amp;_xlfn.XLOOKUP($A260,E96_raw,E96_code),"N/A")</f>
        <v>#NAME?</v>
      </c>
    </row>
    <row r="261" spans="1:21" x14ac:dyDescent="0.3">
      <c r="A261" s="16">
        <v>487</v>
      </c>
      <c r="B261" s="16"/>
      <c r="C261" s="5" t="str" cm="1">
        <f t="array" aca="1" ref="C261" ca="1">IF( OR( AND($A261&gt;=INDIRECT("'Panasonic ERJ Code Table'!$K" &amp; C$1),$A261&lt;=INDIRECT("'Panasonic ERJ Code Table'!$L" &amp; C$1)), AND($A261&gt;=INDIRECT("'Panasonic ERJ Code Table'!$M" &amp; C$1),$A261&lt;=INDIRECT("'Panasonic ERJ Code Table'!$N" &amp; C$1)) ),C$2&amp;_xlfn.XLOOKUP($A261,E96_raw,E96_code),"N/A")</f>
        <v>N/A</v>
      </c>
      <c r="F261" s="5" t="e" cm="1">
        <f t="array" aca="1" ref="F261" ca="1">IF( OR( AND($A261&gt;=INDIRECT("'Panasonic ERJ Code Table'!$K" &amp; F$1),$A261&lt;=INDIRECT("'Panasonic ERJ Code Table'!$L" &amp; F$1)), AND($A261&gt;=INDIRECT("'Panasonic ERJ Code Table'!$M" &amp; F$1),$A261&lt;=INDIRECT("'Panasonic ERJ Code Table'!$N" &amp; F$1)) ),F$2&amp;_xlfn.XLOOKUP($A261,E96_raw,E96_code),"N/A")</f>
        <v>#NAME?</v>
      </c>
      <c r="G261" s="23" t="e" cm="1">
        <f t="array" aca="1" ref="G261" ca="1">"technology "&amp;RIGHT(F261,4)&amp;";"&amp;_xlfn.XLOOKUP(2,eii,eia)&amp;F261&amp;_xlfn.XLOOKUP(16,eii,eia)&amp;_xlfn.XLOOKUP(3,eii,eia)&amp;_xlfn.XLOOKUP($A261,E96_raw,e96_std&amp;" "&amp;e96_sym)&amp;_xlfn.XLOOKUP(16,eii,eia)&amp;_xlfn.XLOOKUP(4,eii,eia)&amp;_xlfn.XLOOKUP(LEFT(F261,7),r_1,r_4)&amp;" W @ 70°C"&amp;_xlfn.XLOOKUP(16,eii,eia)&amp;_xlfn.XLOOKUP(5,eii,eia)&amp;_xlfn.XLOOKUP(MID(F261,4,3),e_code,TEXT(e_size,"0000"))&amp;_xlfn.XLOOKUP(16,eii,eia)&amp;_xlfn.XLOOKUP(6,eii,eia)&amp;ROUND(MIN(SQRT($A261*_xlfn.XLOOKUP(LEFT(F261,7),r_1,r_4)),_xlfn.XLOOKUP(LEFT(F261,7),r_1,r_7)),1)&amp;" V"&amp;_xlfn.XLOOKUP(16,eii,eia)&amp;_xlfn.XLOOKUP(8,eii,eia)&amp;_xlfn.XLOOKUP(LEFT(F261,7),r_1,r_8)&amp;_xlfn.XLOOKUP(16,eii,eia)&amp;_xlfn.XLOOKUP(9,eii,eia)&amp;_xlfn.XLOOKUP($A261,E96_raw,E96_code&amp;" / "&amp;e96_3c)&amp;_xlfn.XLOOKUP(16,eii,eia)&amp;_xlfn.XLOOKUP(10,eii,eia)&amp;_xlfn.XLOOKUP(LEFT(F261,7),r_1,r_10)&amp;_xlfn.XLOOKUP(16,eii,eia)&amp;_xlfn.XLOOKUP(11,eii,eia)&amp;_xlfn.XLOOKUP(LEFT(F261,7),r_1,r_11)&amp;_xlfn.XLOOKUP(16,eii,eia)&amp;_xlfn.XLOOKUP(12,eii,eia)&amp;_xlfn.XLOOKUP(LEFT(F261,7),r_1,r_12)&amp;" ppm/°C"&amp;_xlfn.XLOOKUP(16,eii,eia)&amp;_xlfn.XLOOKUP(13,eii,eia)&amp;MID(F261,4,2)&amp;_xlfn.XLOOKUP(16,eii,eia)&amp;_xlfn.XLOOKUP(14,eii,eia)&amp;_xlfn.XLOOKUP(16,eii,eia)&amp;_xlfn.XLOOKUP(15,eii,eia)&amp;_xlfn.XLOOKUP(16,eii,eia)</f>
        <v>#NAME?</v>
      </c>
      <c r="I261" s="5" t="str" cm="1">
        <f t="array" aca="1" ref="I261" ca="1">IF( OR( AND($A261&gt;=INDIRECT("'Panasonic ERJ Code Table'!$K" &amp; I$1),$A261&lt;=INDIRECT("'Panasonic ERJ Code Table'!$L" &amp; I$1)), AND($A261&gt;=INDIRECT("'Panasonic ERJ Code Table'!$M" &amp; I$1),$A261&lt;=INDIRECT("'Panasonic ERJ Code Table'!$N" &amp; I$1)) ),I$2&amp;_xlfn.XLOOKUP($A261,E96_raw,E96_code),"N/A")</f>
        <v>N/A</v>
      </c>
      <c r="L261" s="5" t="e" cm="1">
        <f t="array" aca="1" ref="L261" ca="1">IF( OR( AND($A261&gt;=INDIRECT("'Panasonic ERJ Code Table'!$K" &amp; L$1),$A261&lt;=INDIRECT("'Panasonic ERJ Code Table'!$L" &amp; L$1)), AND($A261&gt;=INDIRECT("'Panasonic ERJ Code Table'!$M" &amp; L$1),$A261&lt;=INDIRECT("'Panasonic ERJ Code Table'!$N" &amp; L$1)) ),L$2&amp;_xlfn.XLOOKUP($A261,E96_raw,E96_code),"N/A")</f>
        <v>#NAME?</v>
      </c>
      <c r="O261" s="5" t="str" cm="1">
        <f t="array" aca="1" ref="O261" ca="1">IF( OR( AND($A261&gt;=INDIRECT("'Panasonic ERJ Code Table'!$K" &amp; O$1),$A261&lt;=INDIRECT("'Panasonic ERJ Code Table'!$L" &amp; O$1)), AND($A261&gt;=INDIRECT("'Panasonic ERJ Code Table'!$M" &amp; O$1),$A261&lt;=INDIRECT("'Panasonic ERJ Code Table'!$N" &amp; O$1)) ),O$2&amp;_xlfn.XLOOKUP($A261,E96_raw,E96_code),"N/A")</f>
        <v>N/A</v>
      </c>
      <c r="R261" s="5" t="e" cm="1">
        <f t="array" aca="1" ref="R261" ca="1">IF( OR( AND($A261&gt;=INDIRECT("'Panasonic ERJ Code Table'!$K" &amp; R$1),$A261&lt;=INDIRECT("'Panasonic ERJ Code Table'!$L" &amp; R$1)), AND($A261&gt;=INDIRECT("'Panasonic ERJ Code Table'!$M" &amp; R$1),$A261&lt;=INDIRECT("'Panasonic ERJ Code Table'!$N" &amp; R$1)) ),R$2&amp;_xlfn.XLOOKUP($A261,E96_raw,E96_code),"N/A")</f>
        <v>#NAME?</v>
      </c>
      <c r="U261" s="5" t="e" cm="1">
        <f t="array" aca="1" ref="U261" ca="1">IF( OR( AND($A261&gt;=INDIRECT("'Panasonic ERJ Code Table'!$J" &amp; U$1),$A261&lt;=INDIRECT("'Panasonic ERJ Code Table'!$K" &amp; U$1)), AND($A261&gt;=INDIRECT("'Panasonic ERJ Code Table'!$L" &amp; U$1),$A261&lt;=INDIRECT("'Panasonic ERJ Code Table'!$M" &amp; U$1)) ),U$2&amp;_xlfn.XLOOKUP($A261,E96_raw,E96_code),"N/A")</f>
        <v>#NAME?</v>
      </c>
    </row>
    <row r="262" spans="1:21" x14ac:dyDescent="0.3">
      <c r="A262" s="16">
        <v>499</v>
      </c>
      <c r="B262" s="16"/>
      <c r="C262" s="5" t="str" cm="1">
        <f t="array" aca="1" ref="C262" ca="1">IF( OR( AND($A262&gt;=INDIRECT("'Panasonic ERJ Code Table'!$K" &amp; C$1),$A262&lt;=INDIRECT("'Panasonic ERJ Code Table'!$L" &amp; C$1)), AND($A262&gt;=INDIRECT("'Panasonic ERJ Code Table'!$M" &amp; C$1),$A262&lt;=INDIRECT("'Panasonic ERJ Code Table'!$N" &amp; C$1)) ),C$2&amp;_xlfn.XLOOKUP($A262,E96_raw,E96_code),"N/A")</f>
        <v>N/A</v>
      </c>
      <c r="F262" s="5" t="e" cm="1">
        <f t="array" aca="1" ref="F262" ca="1">IF( OR( AND($A262&gt;=INDIRECT("'Panasonic ERJ Code Table'!$K" &amp; F$1),$A262&lt;=INDIRECT("'Panasonic ERJ Code Table'!$L" &amp; F$1)), AND($A262&gt;=INDIRECT("'Panasonic ERJ Code Table'!$M" &amp; F$1),$A262&lt;=INDIRECT("'Panasonic ERJ Code Table'!$N" &amp; F$1)) ),F$2&amp;_xlfn.XLOOKUP($A262,E96_raw,E96_code),"N/A")</f>
        <v>#NAME?</v>
      </c>
      <c r="G262" s="23" t="e" cm="1">
        <f t="array" aca="1" ref="G262" ca="1">"technology "&amp;RIGHT(F262,4)&amp;";"&amp;_xlfn.XLOOKUP(2,eii,eia)&amp;F262&amp;_xlfn.XLOOKUP(16,eii,eia)&amp;_xlfn.XLOOKUP(3,eii,eia)&amp;_xlfn.XLOOKUP($A262,E96_raw,e96_std&amp;" "&amp;e96_sym)&amp;_xlfn.XLOOKUP(16,eii,eia)&amp;_xlfn.XLOOKUP(4,eii,eia)&amp;_xlfn.XLOOKUP(LEFT(F262,7),r_1,r_4)&amp;" W @ 70°C"&amp;_xlfn.XLOOKUP(16,eii,eia)&amp;_xlfn.XLOOKUP(5,eii,eia)&amp;_xlfn.XLOOKUP(MID(F262,4,3),e_code,TEXT(e_size,"0000"))&amp;_xlfn.XLOOKUP(16,eii,eia)&amp;_xlfn.XLOOKUP(6,eii,eia)&amp;ROUND(MIN(SQRT($A262*_xlfn.XLOOKUP(LEFT(F262,7),r_1,r_4)),_xlfn.XLOOKUP(LEFT(F262,7),r_1,r_7)),1)&amp;" V"&amp;_xlfn.XLOOKUP(16,eii,eia)&amp;_xlfn.XLOOKUP(8,eii,eia)&amp;_xlfn.XLOOKUP(LEFT(F262,7),r_1,r_8)&amp;_xlfn.XLOOKUP(16,eii,eia)&amp;_xlfn.XLOOKUP(9,eii,eia)&amp;_xlfn.XLOOKUP($A262,E96_raw,E96_code&amp;" / "&amp;e96_3c)&amp;_xlfn.XLOOKUP(16,eii,eia)&amp;_xlfn.XLOOKUP(10,eii,eia)&amp;_xlfn.XLOOKUP(LEFT(F262,7),r_1,r_10)&amp;_xlfn.XLOOKUP(16,eii,eia)&amp;_xlfn.XLOOKUP(11,eii,eia)&amp;_xlfn.XLOOKUP(LEFT(F262,7),r_1,r_11)&amp;_xlfn.XLOOKUP(16,eii,eia)&amp;_xlfn.XLOOKUP(12,eii,eia)&amp;_xlfn.XLOOKUP(LEFT(F262,7),r_1,r_12)&amp;" ppm/°C"&amp;_xlfn.XLOOKUP(16,eii,eia)&amp;_xlfn.XLOOKUP(13,eii,eia)&amp;MID(F262,4,2)&amp;_xlfn.XLOOKUP(16,eii,eia)&amp;_xlfn.XLOOKUP(14,eii,eia)&amp;_xlfn.XLOOKUP(16,eii,eia)&amp;_xlfn.XLOOKUP(15,eii,eia)&amp;_xlfn.XLOOKUP(16,eii,eia)</f>
        <v>#NAME?</v>
      </c>
      <c r="I262" s="5" t="str" cm="1">
        <f t="array" aca="1" ref="I262" ca="1">IF( OR( AND($A262&gt;=INDIRECT("'Panasonic ERJ Code Table'!$K" &amp; I$1),$A262&lt;=INDIRECT("'Panasonic ERJ Code Table'!$L" &amp; I$1)), AND($A262&gt;=INDIRECT("'Panasonic ERJ Code Table'!$M" &amp; I$1),$A262&lt;=INDIRECT("'Panasonic ERJ Code Table'!$N" &amp; I$1)) ),I$2&amp;_xlfn.XLOOKUP($A262,E96_raw,E96_code),"N/A")</f>
        <v>N/A</v>
      </c>
      <c r="L262" s="5" t="e" cm="1">
        <f t="array" aca="1" ref="L262" ca="1">IF( OR( AND($A262&gt;=INDIRECT("'Panasonic ERJ Code Table'!$K" &amp; L$1),$A262&lt;=INDIRECT("'Panasonic ERJ Code Table'!$L" &amp; L$1)), AND($A262&gt;=INDIRECT("'Panasonic ERJ Code Table'!$M" &amp; L$1),$A262&lt;=INDIRECT("'Panasonic ERJ Code Table'!$N" &amp; L$1)) ),L$2&amp;_xlfn.XLOOKUP($A262,E96_raw,E96_code),"N/A")</f>
        <v>#NAME?</v>
      </c>
      <c r="O262" s="5" t="str" cm="1">
        <f t="array" aca="1" ref="O262" ca="1">IF( OR( AND($A262&gt;=INDIRECT("'Panasonic ERJ Code Table'!$K" &amp; O$1),$A262&lt;=INDIRECT("'Panasonic ERJ Code Table'!$L" &amp; O$1)), AND($A262&gt;=INDIRECT("'Panasonic ERJ Code Table'!$M" &amp; O$1),$A262&lt;=INDIRECT("'Panasonic ERJ Code Table'!$N" &amp; O$1)) ),O$2&amp;_xlfn.XLOOKUP($A262,E96_raw,E96_code),"N/A")</f>
        <v>N/A</v>
      </c>
      <c r="R262" s="5" t="e" cm="1">
        <f t="array" aca="1" ref="R262" ca="1">IF( OR( AND($A262&gt;=INDIRECT("'Panasonic ERJ Code Table'!$K" &amp; R$1),$A262&lt;=INDIRECT("'Panasonic ERJ Code Table'!$L" &amp; R$1)), AND($A262&gt;=INDIRECT("'Panasonic ERJ Code Table'!$M" &amp; R$1),$A262&lt;=INDIRECT("'Panasonic ERJ Code Table'!$N" &amp; R$1)) ),R$2&amp;_xlfn.XLOOKUP($A262,E96_raw,E96_code),"N/A")</f>
        <v>#NAME?</v>
      </c>
      <c r="U262" s="5" t="e" cm="1">
        <f t="array" aca="1" ref="U262" ca="1">IF( OR( AND($A262&gt;=INDIRECT("'Panasonic ERJ Code Table'!$J" &amp; U$1),$A262&lt;=INDIRECT("'Panasonic ERJ Code Table'!$K" &amp; U$1)), AND($A262&gt;=INDIRECT("'Panasonic ERJ Code Table'!$L" &amp; U$1),$A262&lt;=INDIRECT("'Panasonic ERJ Code Table'!$M" &amp; U$1)) ),U$2&amp;_xlfn.XLOOKUP($A262,E96_raw,E96_code),"N/A")</f>
        <v>#NAME?</v>
      </c>
    </row>
    <row r="263" spans="1:21" x14ac:dyDescent="0.3">
      <c r="A263" s="16">
        <v>511</v>
      </c>
      <c r="B263" s="16"/>
      <c r="C263" s="5" t="str" cm="1">
        <f t="array" aca="1" ref="C263" ca="1">IF( OR( AND($A263&gt;=INDIRECT("'Panasonic ERJ Code Table'!$K" &amp; C$1),$A263&lt;=INDIRECT("'Panasonic ERJ Code Table'!$L" &amp; C$1)), AND($A263&gt;=INDIRECT("'Panasonic ERJ Code Table'!$M" &amp; C$1),$A263&lt;=INDIRECT("'Panasonic ERJ Code Table'!$N" &amp; C$1)) ),C$2&amp;_xlfn.XLOOKUP($A263,E96_raw,E96_code),"N/A")</f>
        <v>N/A</v>
      </c>
      <c r="F263" s="5" t="e" cm="1">
        <f t="array" aca="1" ref="F263" ca="1">IF( OR( AND($A263&gt;=INDIRECT("'Panasonic ERJ Code Table'!$K" &amp; F$1),$A263&lt;=INDIRECT("'Panasonic ERJ Code Table'!$L" &amp; F$1)), AND($A263&gt;=INDIRECT("'Panasonic ERJ Code Table'!$M" &amp; F$1),$A263&lt;=INDIRECT("'Panasonic ERJ Code Table'!$N" &amp; F$1)) ),F$2&amp;_xlfn.XLOOKUP($A263,E96_raw,E96_code),"N/A")</f>
        <v>#NAME?</v>
      </c>
      <c r="G263" s="23" t="e" cm="1">
        <f t="array" aca="1" ref="G263" ca="1">"technology "&amp;RIGHT(F263,4)&amp;";"&amp;_xlfn.XLOOKUP(2,eii,eia)&amp;F263&amp;_xlfn.XLOOKUP(16,eii,eia)&amp;_xlfn.XLOOKUP(3,eii,eia)&amp;_xlfn.XLOOKUP($A263,E96_raw,e96_std&amp;" "&amp;e96_sym)&amp;_xlfn.XLOOKUP(16,eii,eia)&amp;_xlfn.XLOOKUP(4,eii,eia)&amp;_xlfn.XLOOKUP(LEFT(F263,7),r_1,r_4)&amp;" W @ 70°C"&amp;_xlfn.XLOOKUP(16,eii,eia)&amp;_xlfn.XLOOKUP(5,eii,eia)&amp;_xlfn.XLOOKUP(MID(F263,4,3),e_code,TEXT(e_size,"0000"))&amp;_xlfn.XLOOKUP(16,eii,eia)&amp;_xlfn.XLOOKUP(6,eii,eia)&amp;ROUND(MIN(SQRT($A263*_xlfn.XLOOKUP(LEFT(F263,7),r_1,r_4)),_xlfn.XLOOKUP(LEFT(F263,7),r_1,r_7)),1)&amp;" V"&amp;_xlfn.XLOOKUP(16,eii,eia)&amp;_xlfn.XLOOKUP(8,eii,eia)&amp;_xlfn.XLOOKUP(LEFT(F263,7),r_1,r_8)&amp;_xlfn.XLOOKUP(16,eii,eia)&amp;_xlfn.XLOOKUP(9,eii,eia)&amp;_xlfn.XLOOKUP($A263,E96_raw,E96_code&amp;" / "&amp;e96_3c)&amp;_xlfn.XLOOKUP(16,eii,eia)&amp;_xlfn.XLOOKUP(10,eii,eia)&amp;_xlfn.XLOOKUP(LEFT(F263,7),r_1,r_10)&amp;_xlfn.XLOOKUP(16,eii,eia)&amp;_xlfn.XLOOKUP(11,eii,eia)&amp;_xlfn.XLOOKUP(LEFT(F263,7),r_1,r_11)&amp;_xlfn.XLOOKUP(16,eii,eia)&amp;_xlfn.XLOOKUP(12,eii,eia)&amp;_xlfn.XLOOKUP(LEFT(F263,7),r_1,r_12)&amp;" ppm/°C"&amp;_xlfn.XLOOKUP(16,eii,eia)&amp;_xlfn.XLOOKUP(13,eii,eia)&amp;MID(F263,4,2)&amp;_xlfn.XLOOKUP(16,eii,eia)&amp;_xlfn.XLOOKUP(14,eii,eia)&amp;_xlfn.XLOOKUP(16,eii,eia)&amp;_xlfn.XLOOKUP(15,eii,eia)&amp;_xlfn.XLOOKUP(16,eii,eia)</f>
        <v>#NAME?</v>
      </c>
      <c r="I263" s="5" t="str" cm="1">
        <f t="array" aca="1" ref="I263" ca="1">IF( OR( AND($A263&gt;=INDIRECT("'Panasonic ERJ Code Table'!$K" &amp; I$1),$A263&lt;=INDIRECT("'Panasonic ERJ Code Table'!$L" &amp; I$1)), AND($A263&gt;=INDIRECT("'Panasonic ERJ Code Table'!$M" &amp; I$1),$A263&lt;=INDIRECT("'Panasonic ERJ Code Table'!$N" &amp; I$1)) ),I$2&amp;_xlfn.XLOOKUP($A263,E96_raw,E96_code),"N/A")</f>
        <v>N/A</v>
      </c>
      <c r="L263" s="5" t="e" cm="1">
        <f t="array" aca="1" ref="L263" ca="1">IF( OR( AND($A263&gt;=INDIRECT("'Panasonic ERJ Code Table'!$K" &amp; L$1),$A263&lt;=INDIRECT("'Panasonic ERJ Code Table'!$L" &amp; L$1)), AND($A263&gt;=INDIRECT("'Panasonic ERJ Code Table'!$M" &amp; L$1),$A263&lt;=INDIRECT("'Panasonic ERJ Code Table'!$N" &amp; L$1)) ),L$2&amp;_xlfn.XLOOKUP($A263,E96_raw,E96_code),"N/A")</f>
        <v>#NAME?</v>
      </c>
      <c r="O263" s="5" t="str" cm="1">
        <f t="array" aca="1" ref="O263" ca="1">IF( OR( AND($A263&gt;=INDIRECT("'Panasonic ERJ Code Table'!$K" &amp; O$1),$A263&lt;=INDIRECT("'Panasonic ERJ Code Table'!$L" &amp; O$1)), AND($A263&gt;=INDIRECT("'Panasonic ERJ Code Table'!$M" &amp; O$1),$A263&lt;=INDIRECT("'Panasonic ERJ Code Table'!$N" &amp; O$1)) ),O$2&amp;_xlfn.XLOOKUP($A263,E96_raw,E96_code),"N/A")</f>
        <v>N/A</v>
      </c>
      <c r="R263" s="5" t="e" cm="1">
        <f t="array" aca="1" ref="R263" ca="1">IF( OR( AND($A263&gt;=INDIRECT("'Panasonic ERJ Code Table'!$K" &amp; R$1),$A263&lt;=INDIRECT("'Panasonic ERJ Code Table'!$L" &amp; R$1)), AND($A263&gt;=INDIRECT("'Panasonic ERJ Code Table'!$M" &amp; R$1),$A263&lt;=INDIRECT("'Panasonic ERJ Code Table'!$N" &amp; R$1)) ),R$2&amp;_xlfn.XLOOKUP($A263,E96_raw,E96_code),"N/A")</f>
        <v>#NAME?</v>
      </c>
      <c r="U263" s="5" t="e" cm="1">
        <f t="array" aca="1" ref="U263" ca="1">IF( OR( AND($A263&gt;=INDIRECT("'Panasonic ERJ Code Table'!$J" &amp; U$1),$A263&lt;=INDIRECT("'Panasonic ERJ Code Table'!$K" &amp; U$1)), AND($A263&gt;=INDIRECT("'Panasonic ERJ Code Table'!$L" &amp; U$1),$A263&lt;=INDIRECT("'Panasonic ERJ Code Table'!$M" &amp; U$1)) ),U$2&amp;_xlfn.XLOOKUP($A263,E96_raw,E96_code),"N/A")</f>
        <v>#NAME?</v>
      </c>
    </row>
    <row r="264" spans="1:21" x14ac:dyDescent="0.3">
      <c r="A264" s="16">
        <v>523</v>
      </c>
      <c r="B264" s="16"/>
      <c r="C264" s="5" t="str" cm="1">
        <f t="array" aca="1" ref="C264" ca="1">IF( OR( AND($A264&gt;=INDIRECT("'Panasonic ERJ Code Table'!$K" &amp; C$1),$A264&lt;=INDIRECT("'Panasonic ERJ Code Table'!$L" &amp; C$1)), AND($A264&gt;=INDIRECT("'Panasonic ERJ Code Table'!$M" &amp; C$1),$A264&lt;=INDIRECT("'Panasonic ERJ Code Table'!$N" &amp; C$1)) ),C$2&amp;_xlfn.XLOOKUP($A264,E96_raw,E96_code),"N/A")</f>
        <v>N/A</v>
      </c>
      <c r="F264" s="5" t="e" cm="1">
        <f t="array" aca="1" ref="F264" ca="1">IF( OR( AND($A264&gt;=INDIRECT("'Panasonic ERJ Code Table'!$K" &amp; F$1),$A264&lt;=INDIRECT("'Panasonic ERJ Code Table'!$L" &amp; F$1)), AND($A264&gt;=INDIRECT("'Panasonic ERJ Code Table'!$M" &amp; F$1),$A264&lt;=INDIRECT("'Panasonic ERJ Code Table'!$N" &amp; F$1)) ),F$2&amp;_xlfn.XLOOKUP($A264,E96_raw,E96_code),"N/A")</f>
        <v>#NAME?</v>
      </c>
      <c r="G264" s="23" t="e" cm="1">
        <f t="array" aca="1" ref="G264" ca="1">"technology "&amp;RIGHT(F264,4)&amp;";"&amp;_xlfn.XLOOKUP(2,eii,eia)&amp;F264&amp;_xlfn.XLOOKUP(16,eii,eia)&amp;_xlfn.XLOOKUP(3,eii,eia)&amp;_xlfn.XLOOKUP($A264,E96_raw,e96_std&amp;" "&amp;e96_sym)&amp;_xlfn.XLOOKUP(16,eii,eia)&amp;_xlfn.XLOOKUP(4,eii,eia)&amp;_xlfn.XLOOKUP(LEFT(F264,7),r_1,r_4)&amp;" W @ 70°C"&amp;_xlfn.XLOOKUP(16,eii,eia)&amp;_xlfn.XLOOKUP(5,eii,eia)&amp;_xlfn.XLOOKUP(MID(F264,4,3),e_code,TEXT(e_size,"0000"))&amp;_xlfn.XLOOKUP(16,eii,eia)&amp;_xlfn.XLOOKUP(6,eii,eia)&amp;ROUND(MIN(SQRT($A264*_xlfn.XLOOKUP(LEFT(F264,7),r_1,r_4)),_xlfn.XLOOKUP(LEFT(F264,7),r_1,r_7)),1)&amp;" V"&amp;_xlfn.XLOOKUP(16,eii,eia)&amp;_xlfn.XLOOKUP(8,eii,eia)&amp;_xlfn.XLOOKUP(LEFT(F264,7),r_1,r_8)&amp;_xlfn.XLOOKUP(16,eii,eia)&amp;_xlfn.XLOOKUP(9,eii,eia)&amp;_xlfn.XLOOKUP($A264,E96_raw,E96_code&amp;" / "&amp;e96_3c)&amp;_xlfn.XLOOKUP(16,eii,eia)&amp;_xlfn.XLOOKUP(10,eii,eia)&amp;_xlfn.XLOOKUP(LEFT(F264,7),r_1,r_10)&amp;_xlfn.XLOOKUP(16,eii,eia)&amp;_xlfn.XLOOKUP(11,eii,eia)&amp;_xlfn.XLOOKUP(LEFT(F264,7),r_1,r_11)&amp;_xlfn.XLOOKUP(16,eii,eia)&amp;_xlfn.XLOOKUP(12,eii,eia)&amp;_xlfn.XLOOKUP(LEFT(F264,7),r_1,r_12)&amp;" ppm/°C"&amp;_xlfn.XLOOKUP(16,eii,eia)&amp;_xlfn.XLOOKUP(13,eii,eia)&amp;MID(F264,4,2)&amp;_xlfn.XLOOKUP(16,eii,eia)&amp;_xlfn.XLOOKUP(14,eii,eia)&amp;_xlfn.XLOOKUP(16,eii,eia)&amp;_xlfn.XLOOKUP(15,eii,eia)&amp;_xlfn.XLOOKUP(16,eii,eia)</f>
        <v>#NAME?</v>
      </c>
      <c r="I264" s="5" t="str" cm="1">
        <f t="array" aca="1" ref="I264" ca="1">IF( OR( AND($A264&gt;=INDIRECT("'Panasonic ERJ Code Table'!$K" &amp; I$1),$A264&lt;=INDIRECT("'Panasonic ERJ Code Table'!$L" &amp; I$1)), AND($A264&gt;=INDIRECT("'Panasonic ERJ Code Table'!$M" &amp; I$1),$A264&lt;=INDIRECT("'Panasonic ERJ Code Table'!$N" &amp; I$1)) ),I$2&amp;_xlfn.XLOOKUP($A264,E96_raw,E96_code),"N/A")</f>
        <v>N/A</v>
      </c>
      <c r="L264" s="5" t="e" cm="1">
        <f t="array" aca="1" ref="L264" ca="1">IF( OR( AND($A264&gt;=INDIRECT("'Panasonic ERJ Code Table'!$K" &amp; L$1),$A264&lt;=INDIRECT("'Panasonic ERJ Code Table'!$L" &amp; L$1)), AND($A264&gt;=INDIRECT("'Panasonic ERJ Code Table'!$M" &amp; L$1),$A264&lt;=INDIRECT("'Panasonic ERJ Code Table'!$N" &amp; L$1)) ),L$2&amp;_xlfn.XLOOKUP($A264,E96_raw,E96_code),"N/A")</f>
        <v>#NAME?</v>
      </c>
      <c r="O264" s="5" t="str" cm="1">
        <f t="array" aca="1" ref="O264" ca="1">IF( OR( AND($A264&gt;=INDIRECT("'Panasonic ERJ Code Table'!$K" &amp; O$1),$A264&lt;=INDIRECT("'Panasonic ERJ Code Table'!$L" &amp; O$1)), AND($A264&gt;=INDIRECT("'Panasonic ERJ Code Table'!$M" &amp; O$1),$A264&lt;=INDIRECT("'Panasonic ERJ Code Table'!$N" &amp; O$1)) ),O$2&amp;_xlfn.XLOOKUP($A264,E96_raw,E96_code),"N/A")</f>
        <v>N/A</v>
      </c>
      <c r="R264" s="5" t="e" cm="1">
        <f t="array" aca="1" ref="R264" ca="1">IF( OR( AND($A264&gt;=INDIRECT("'Panasonic ERJ Code Table'!$K" &amp; R$1),$A264&lt;=INDIRECT("'Panasonic ERJ Code Table'!$L" &amp; R$1)), AND($A264&gt;=INDIRECT("'Panasonic ERJ Code Table'!$M" &amp; R$1),$A264&lt;=INDIRECT("'Panasonic ERJ Code Table'!$N" &amp; R$1)) ),R$2&amp;_xlfn.XLOOKUP($A264,E96_raw,E96_code),"N/A")</f>
        <v>#NAME?</v>
      </c>
      <c r="U264" s="5" t="e" cm="1">
        <f t="array" aca="1" ref="U264" ca="1">IF( OR( AND($A264&gt;=INDIRECT("'Panasonic ERJ Code Table'!$J" &amp; U$1),$A264&lt;=INDIRECT("'Panasonic ERJ Code Table'!$K" &amp; U$1)), AND($A264&gt;=INDIRECT("'Panasonic ERJ Code Table'!$L" &amp; U$1),$A264&lt;=INDIRECT("'Panasonic ERJ Code Table'!$M" &amp; U$1)) ),U$2&amp;_xlfn.XLOOKUP($A264,E96_raw,E96_code),"N/A")</f>
        <v>#NAME?</v>
      </c>
    </row>
    <row r="265" spans="1:21" x14ac:dyDescent="0.3">
      <c r="A265" s="16">
        <v>536</v>
      </c>
      <c r="B265" s="16"/>
      <c r="C265" s="5" t="str" cm="1">
        <f t="array" aca="1" ref="C265" ca="1">IF( OR( AND($A265&gt;=INDIRECT("'Panasonic ERJ Code Table'!$K" &amp; C$1),$A265&lt;=INDIRECT("'Panasonic ERJ Code Table'!$L" &amp; C$1)), AND($A265&gt;=INDIRECT("'Panasonic ERJ Code Table'!$M" &amp; C$1),$A265&lt;=INDIRECT("'Panasonic ERJ Code Table'!$N" &amp; C$1)) ),C$2&amp;_xlfn.XLOOKUP($A265,E96_raw,E96_code),"N/A")</f>
        <v>N/A</v>
      </c>
      <c r="F265" s="5" t="e" cm="1">
        <f t="array" aca="1" ref="F265" ca="1">IF( OR( AND($A265&gt;=INDIRECT("'Panasonic ERJ Code Table'!$K" &amp; F$1),$A265&lt;=INDIRECT("'Panasonic ERJ Code Table'!$L" &amp; F$1)), AND($A265&gt;=INDIRECT("'Panasonic ERJ Code Table'!$M" &amp; F$1),$A265&lt;=INDIRECT("'Panasonic ERJ Code Table'!$N" &amp; F$1)) ),F$2&amp;_xlfn.XLOOKUP($A265,E96_raw,E96_code),"N/A")</f>
        <v>#NAME?</v>
      </c>
      <c r="G265" s="23" t="e" cm="1">
        <f t="array" aca="1" ref="G265" ca="1">"technology "&amp;RIGHT(F265,4)&amp;";"&amp;_xlfn.XLOOKUP(2,eii,eia)&amp;F265&amp;_xlfn.XLOOKUP(16,eii,eia)&amp;_xlfn.XLOOKUP(3,eii,eia)&amp;_xlfn.XLOOKUP($A265,E96_raw,e96_std&amp;" "&amp;e96_sym)&amp;_xlfn.XLOOKUP(16,eii,eia)&amp;_xlfn.XLOOKUP(4,eii,eia)&amp;_xlfn.XLOOKUP(LEFT(F265,7),r_1,r_4)&amp;" W @ 70°C"&amp;_xlfn.XLOOKUP(16,eii,eia)&amp;_xlfn.XLOOKUP(5,eii,eia)&amp;_xlfn.XLOOKUP(MID(F265,4,3),e_code,TEXT(e_size,"0000"))&amp;_xlfn.XLOOKUP(16,eii,eia)&amp;_xlfn.XLOOKUP(6,eii,eia)&amp;ROUND(MIN(SQRT($A265*_xlfn.XLOOKUP(LEFT(F265,7),r_1,r_4)),_xlfn.XLOOKUP(LEFT(F265,7),r_1,r_7)),1)&amp;" V"&amp;_xlfn.XLOOKUP(16,eii,eia)&amp;_xlfn.XLOOKUP(8,eii,eia)&amp;_xlfn.XLOOKUP(LEFT(F265,7),r_1,r_8)&amp;_xlfn.XLOOKUP(16,eii,eia)&amp;_xlfn.XLOOKUP(9,eii,eia)&amp;_xlfn.XLOOKUP($A265,E96_raw,E96_code&amp;" / "&amp;e96_3c)&amp;_xlfn.XLOOKUP(16,eii,eia)&amp;_xlfn.XLOOKUP(10,eii,eia)&amp;_xlfn.XLOOKUP(LEFT(F265,7),r_1,r_10)&amp;_xlfn.XLOOKUP(16,eii,eia)&amp;_xlfn.XLOOKUP(11,eii,eia)&amp;_xlfn.XLOOKUP(LEFT(F265,7),r_1,r_11)&amp;_xlfn.XLOOKUP(16,eii,eia)&amp;_xlfn.XLOOKUP(12,eii,eia)&amp;_xlfn.XLOOKUP(LEFT(F265,7),r_1,r_12)&amp;" ppm/°C"&amp;_xlfn.XLOOKUP(16,eii,eia)&amp;_xlfn.XLOOKUP(13,eii,eia)&amp;MID(F265,4,2)&amp;_xlfn.XLOOKUP(16,eii,eia)&amp;_xlfn.XLOOKUP(14,eii,eia)&amp;_xlfn.XLOOKUP(16,eii,eia)&amp;_xlfn.XLOOKUP(15,eii,eia)&amp;_xlfn.XLOOKUP(16,eii,eia)</f>
        <v>#NAME?</v>
      </c>
      <c r="I265" s="5" t="str" cm="1">
        <f t="array" aca="1" ref="I265" ca="1">IF( OR( AND($A265&gt;=INDIRECT("'Panasonic ERJ Code Table'!$K" &amp; I$1),$A265&lt;=INDIRECT("'Panasonic ERJ Code Table'!$L" &amp; I$1)), AND($A265&gt;=INDIRECT("'Panasonic ERJ Code Table'!$M" &amp; I$1),$A265&lt;=INDIRECT("'Panasonic ERJ Code Table'!$N" &amp; I$1)) ),I$2&amp;_xlfn.XLOOKUP($A265,E96_raw,E96_code),"N/A")</f>
        <v>N/A</v>
      </c>
      <c r="L265" s="5" t="e" cm="1">
        <f t="array" aca="1" ref="L265" ca="1">IF( OR( AND($A265&gt;=INDIRECT("'Panasonic ERJ Code Table'!$K" &amp; L$1),$A265&lt;=INDIRECT("'Panasonic ERJ Code Table'!$L" &amp; L$1)), AND($A265&gt;=INDIRECT("'Panasonic ERJ Code Table'!$M" &amp; L$1),$A265&lt;=INDIRECT("'Panasonic ERJ Code Table'!$N" &amp; L$1)) ),L$2&amp;_xlfn.XLOOKUP($A265,E96_raw,E96_code),"N/A")</f>
        <v>#NAME?</v>
      </c>
      <c r="O265" s="5" t="str" cm="1">
        <f t="array" aca="1" ref="O265" ca="1">IF( OR( AND($A265&gt;=INDIRECT("'Panasonic ERJ Code Table'!$K" &amp; O$1),$A265&lt;=INDIRECT("'Panasonic ERJ Code Table'!$L" &amp; O$1)), AND($A265&gt;=INDIRECT("'Panasonic ERJ Code Table'!$M" &amp; O$1),$A265&lt;=INDIRECT("'Panasonic ERJ Code Table'!$N" &amp; O$1)) ),O$2&amp;_xlfn.XLOOKUP($A265,E96_raw,E96_code),"N/A")</f>
        <v>N/A</v>
      </c>
      <c r="R265" s="5" t="e" cm="1">
        <f t="array" aca="1" ref="R265" ca="1">IF( OR( AND($A265&gt;=INDIRECT("'Panasonic ERJ Code Table'!$K" &amp; R$1),$A265&lt;=INDIRECT("'Panasonic ERJ Code Table'!$L" &amp; R$1)), AND($A265&gt;=INDIRECT("'Panasonic ERJ Code Table'!$M" &amp; R$1),$A265&lt;=INDIRECT("'Panasonic ERJ Code Table'!$N" &amp; R$1)) ),R$2&amp;_xlfn.XLOOKUP($A265,E96_raw,E96_code),"N/A")</f>
        <v>#NAME?</v>
      </c>
      <c r="U265" s="5" t="e" cm="1">
        <f t="array" aca="1" ref="U265" ca="1">IF( OR( AND($A265&gt;=INDIRECT("'Panasonic ERJ Code Table'!$J" &amp; U$1),$A265&lt;=INDIRECT("'Panasonic ERJ Code Table'!$K" &amp; U$1)), AND($A265&gt;=INDIRECT("'Panasonic ERJ Code Table'!$L" &amp; U$1),$A265&lt;=INDIRECT("'Panasonic ERJ Code Table'!$M" &amp; U$1)) ),U$2&amp;_xlfn.XLOOKUP($A265,E96_raw,E96_code),"N/A")</f>
        <v>#NAME?</v>
      </c>
    </row>
    <row r="266" spans="1:21" x14ac:dyDescent="0.3">
      <c r="A266" s="16">
        <v>549</v>
      </c>
      <c r="B266" s="16"/>
      <c r="C266" s="5" t="str" cm="1">
        <f t="array" aca="1" ref="C266" ca="1">IF( OR( AND($A266&gt;=INDIRECT("'Panasonic ERJ Code Table'!$K" &amp; C$1),$A266&lt;=INDIRECT("'Panasonic ERJ Code Table'!$L" &amp; C$1)), AND($A266&gt;=INDIRECT("'Panasonic ERJ Code Table'!$M" &amp; C$1),$A266&lt;=INDIRECT("'Panasonic ERJ Code Table'!$N" &amp; C$1)) ),C$2&amp;_xlfn.XLOOKUP($A266,E96_raw,E96_code),"N/A")</f>
        <v>N/A</v>
      </c>
      <c r="F266" s="5" t="e" cm="1">
        <f t="array" aca="1" ref="F266" ca="1">IF( OR( AND($A266&gt;=INDIRECT("'Panasonic ERJ Code Table'!$K" &amp; F$1),$A266&lt;=INDIRECT("'Panasonic ERJ Code Table'!$L" &amp; F$1)), AND($A266&gt;=INDIRECT("'Panasonic ERJ Code Table'!$M" &amp; F$1),$A266&lt;=INDIRECT("'Panasonic ERJ Code Table'!$N" &amp; F$1)) ),F$2&amp;_xlfn.XLOOKUP($A266,E96_raw,E96_code),"N/A")</f>
        <v>#NAME?</v>
      </c>
      <c r="G266" s="23" t="e" cm="1">
        <f t="array" aca="1" ref="G266" ca="1">"technology "&amp;RIGHT(F266,4)&amp;";"&amp;_xlfn.XLOOKUP(2,eii,eia)&amp;F266&amp;_xlfn.XLOOKUP(16,eii,eia)&amp;_xlfn.XLOOKUP(3,eii,eia)&amp;_xlfn.XLOOKUP($A266,E96_raw,e96_std&amp;" "&amp;e96_sym)&amp;_xlfn.XLOOKUP(16,eii,eia)&amp;_xlfn.XLOOKUP(4,eii,eia)&amp;_xlfn.XLOOKUP(LEFT(F266,7),r_1,r_4)&amp;" W @ 70°C"&amp;_xlfn.XLOOKUP(16,eii,eia)&amp;_xlfn.XLOOKUP(5,eii,eia)&amp;_xlfn.XLOOKUP(MID(F266,4,3),e_code,TEXT(e_size,"0000"))&amp;_xlfn.XLOOKUP(16,eii,eia)&amp;_xlfn.XLOOKUP(6,eii,eia)&amp;ROUND(MIN(SQRT($A266*_xlfn.XLOOKUP(LEFT(F266,7),r_1,r_4)),_xlfn.XLOOKUP(LEFT(F266,7),r_1,r_7)),1)&amp;" V"&amp;_xlfn.XLOOKUP(16,eii,eia)&amp;_xlfn.XLOOKUP(8,eii,eia)&amp;_xlfn.XLOOKUP(LEFT(F266,7),r_1,r_8)&amp;_xlfn.XLOOKUP(16,eii,eia)&amp;_xlfn.XLOOKUP(9,eii,eia)&amp;_xlfn.XLOOKUP($A266,E96_raw,E96_code&amp;" / "&amp;e96_3c)&amp;_xlfn.XLOOKUP(16,eii,eia)&amp;_xlfn.XLOOKUP(10,eii,eia)&amp;_xlfn.XLOOKUP(LEFT(F266,7),r_1,r_10)&amp;_xlfn.XLOOKUP(16,eii,eia)&amp;_xlfn.XLOOKUP(11,eii,eia)&amp;_xlfn.XLOOKUP(LEFT(F266,7),r_1,r_11)&amp;_xlfn.XLOOKUP(16,eii,eia)&amp;_xlfn.XLOOKUP(12,eii,eia)&amp;_xlfn.XLOOKUP(LEFT(F266,7),r_1,r_12)&amp;" ppm/°C"&amp;_xlfn.XLOOKUP(16,eii,eia)&amp;_xlfn.XLOOKUP(13,eii,eia)&amp;MID(F266,4,2)&amp;_xlfn.XLOOKUP(16,eii,eia)&amp;_xlfn.XLOOKUP(14,eii,eia)&amp;_xlfn.XLOOKUP(16,eii,eia)&amp;_xlfn.XLOOKUP(15,eii,eia)&amp;_xlfn.XLOOKUP(16,eii,eia)</f>
        <v>#NAME?</v>
      </c>
      <c r="I266" s="5" t="str" cm="1">
        <f t="array" aca="1" ref="I266" ca="1">IF( OR( AND($A266&gt;=INDIRECT("'Panasonic ERJ Code Table'!$K" &amp; I$1),$A266&lt;=INDIRECT("'Panasonic ERJ Code Table'!$L" &amp; I$1)), AND($A266&gt;=INDIRECT("'Panasonic ERJ Code Table'!$M" &amp; I$1),$A266&lt;=INDIRECT("'Panasonic ERJ Code Table'!$N" &amp; I$1)) ),I$2&amp;_xlfn.XLOOKUP($A266,E96_raw,E96_code),"N/A")</f>
        <v>N/A</v>
      </c>
      <c r="L266" s="5" t="e" cm="1">
        <f t="array" aca="1" ref="L266" ca="1">IF( OR( AND($A266&gt;=INDIRECT("'Panasonic ERJ Code Table'!$K" &amp; L$1),$A266&lt;=INDIRECT("'Panasonic ERJ Code Table'!$L" &amp; L$1)), AND($A266&gt;=INDIRECT("'Panasonic ERJ Code Table'!$M" &amp; L$1),$A266&lt;=INDIRECT("'Panasonic ERJ Code Table'!$N" &amp; L$1)) ),L$2&amp;_xlfn.XLOOKUP($A266,E96_raw,E96_code),"N/A")</f>
        <v>#NAME?</v>
      </c>
      <c r="O266" s="5" t="str" cm="1">
        <f t="array" aca="1" ref="O266" ca="1">IF( OR( AND($A266&gt;=INDIRECT("'Panasonic ERJ Code Table'!$K" &amp; O$1),$A266&lt;=INDIRECT("'Panasonic ERJ Code Table'!$L" &amp; O$1)), AND($A266&gt;=INDIRECT("'Panasonic ERJ Code Table'!$M" &amp; O$1),$A266&lt;=INDIRECT("'Panasonic ERJ Code Table'!$N" &amp; O$1)) ),O$2&amp;_xlfn.XLOOKUP($A266,E96_raw,E96_code),"N/A")</f>
        <v>N/A</v>
      </c>
      <c r="R266" s="5" t="e" cm="1">
        <f t="array" aca="1" ref="R266" ca="1">IF( OR( AND($A266&gt;=INDIRECT("'Panasonic ERJ Code Table'!$K" &amp; R$1),$A266&lt;=INDIRECT("'Panasonic ERJ Code Table'!$L" &amp; R$1)), AND($A266&gt;=INDIRECT("'Panasonic ERJ Code Table'!$M" &amp; R$1),$A266&lt;=INDIRECT("'Panasonic ERJ Code Table'!$N" &amp; R$1)) ),R$2&amp;_xlfn.XLOOKUP($A266,E96_raw,E96_code),"N/A")</f>
        <v>#NAME?</v>
      </c>
      <c r="U266" s="5" t="e" cm="1">
        <f t="array" aca="1" ref="U266" ca="1">IF( OR( AND($A266&gt;=INDIRECT("'Panasonic ERJ Code Table'!$J" &amp; U$1),$A266&lt;=INDIRECT("'Panasonic ERJ Code Table'!$K" &amp; U$1)), AND($A266&gt;=INDIRECT("'Panasonic ERJ Code Table'!$L" &amp; U$1),$A266&lt;=INDIRECT("'Panasonic ERJ Code Table'!$M" &amp; U$1)) ),U$2&amp;_xlfn.XLOOKUP($A266,E96_raw,E96_code),"N/A")</f>
        <v>#NAME?</v>
      </c>
    </row>
    <row r="267" spans="1:21" x14ac:dyDescent="0.3">
      <c r="A267" s="16">
        <v>562</v>
      </c>
      <c r="B267" s="16"/>
      <c r="C267" s="5" t="str" cm="1">
        <f t="array" aca="1" ref="C267" ca="1">IF( OR( AND($A267&gt;=INDIRECT("'Panasonic ERJ Code Table'!$K" &amp; C$1),$A267&lt;=INDIRECT("'Panasonic ERJ Code Table'!$L" &amp; C$1)), AND($A267&gt;=INDIRECT("'Panasonic ERJ Code Table'!$M" &amp; C$1),$A267&lt;=INDIRECT("'Panasonic ERJ Code Table'!$N" &amp; C$1)) ),C$2&amp;_xlfn.XLOOKUP($A267,E96_raw,E96_code),"N/A")</f>
        <v>N/A</v>
      </c>
      <c r="F267" s="5" t="e" cm="1">
        <f t="array" aca="1" ref="F267" ca="1">IF( OR( AND($A267&gt;=INDIRECT("'Panasonic ERJ Code Table'!$K" &amp; F$1),$A267&lt;=INDIRECT("'Panasonic ERJ Code Table'!$L" &amp; F$1)), AND($A267&gt;=INDIRECT("'Panasonic ERJ Code Table'!$M" &amp; F$1),$A267&lt;=INDIRECT("'Panasonic ERJ Code Table'!$N" &amp; F$1)) ),F$2&amp;_xlfn.XLOOKUP($A267,E96_raw,E96_code),"N/A")</f>
        <v>#NAME?</v>
      </c>
      <c r="G267" s="23" t="e" cm="1">
        <f t="array" aca="1" ref="G267" ca="1">"technology "&amp;RIGHT(F267,4)&amp;";"&amp;_xlfn.XLOOKUP(2,eii,eia)&amp;F267&amp;_xlfn.XLOOKUP(16,eii,eia)&amp;_xlfn.XLOOKUP(3,eii,eia)&amp;_xlfn.XLOOKUP($A267,E96_raw,e96_std&amp;" "&amp;e96_sym)&amp;_xlfn.XLOOKUP(16,eii,eia)&amp;_xlfn.XLOOKUP(4,eii,eia)&amp;_xlfn.XLOOKUP(LEFT(F267,7),r_1,r_4)&amp;" W @ 70°C"&amp;_xlfn.XLOOKUP(16,eii,eia)&amp;_xlfn.XLOOKUP(5,eii,eia)&amp;_xlfn.XLOOKUP(MID(F267,4,3),e_code,TEXT(e_size,"0000"))&amp;_xlfn.XLOOKUP(16,eii,eia)&amp;_xlfn.XLOOKUP(6,eii,eia)&amp;ROUND(MIN(SQRT($A267*_xlfn.XLOOKUP(LEFT(F267,7),r_1,r_4)),_xlfn.XLOOKUP(LEFT(F267,7),r_1,r_7)),1)&amp;" V"&amp;_xlfn.XLOOKUP(16,eii,eia)&amp;_xlfn.XLOOKUP(8,eii,eia)&amp;_xlfn.XLOOKUP(LEFT(F267,7),r_1,r_8)&amp;_xlfn.XLOOKUP(16,eii,eia)&amp;_xlfn.XLOOKUP(9,eii,eia)&amp;_xlfn.XLOOKUP($A267,E96_raw,E96_code&amp;" / "&amp;e96_3c)&amp;_xlfn.XLOOKUP(16,eii,eia)&amp;_xlfn.XLOOKUP(10,eii,eia)&amp;_xlfn.XLOOKUP(LEFT(F267,7),r_1,r_10)&amp;_xlfn.XLOOKUP(16,eii,eia)&amp;_xlfn.XLOOKUP(11,eii,eia)&amp;_xlfn.XLOOKUP(LEFT(F267,7),r_1,r_11)&amp;_xlfn.XLOOKUP(16,eii,eia)&amp;_xlfn.XLOOKUP(12,eii,eia)&amp;_xlfn.XLOOKUP(LEFT(F267,7),r_1,r_12)&amp;" ppm/°C"&amp;_xlfn.XLOOKUP(16,eii,eia)&amp;_xlfn.XLOOKUP(13,eii,eia)&amp;MID(F267,4,2)&amp;_xlfn.XLOOKUP(16,eii,eia)&amp;_xlfn.XLOOKUP(14,eii,eia)&amp;_xlfn.XLOOKUP(16,eii,eia)&amp;_xlfn.XLOOKUP(15,eii,eia)&amp;_xlfn.XLOOKUP(16,eii,eia)</f>
        <v>#NAME?</v>
      </c>
      <c r="I267" s="5" t="str" cm="1">
        <f t="array" aca="1" ref="I267" ca="1">IF( OR( AND($A267&gt;=INDIRECT("'Panasonic ERJ Code Table'!$K" &amp; I$1),$A267&lt;=INDIRECT("'Panasonic ERJ Code Table'!$L" &amp; I$1)), AND($A267&gt;=INDIRECT("'Panasonic ERJ Code Table'!$M" &amp; I$1),$A267&lt;=INDIRECT("'Panasonic ERJ Code Table'!$N" &amp; I$1)) ),I$2&amp;_xlfn.XLOOKUP($A267,E96_raw,E96_code),"N/A")</f>
        <v>N/A</v>
      </c>
      <c r="L267" s="5" t="e" cm="1">
        <f t="array" aca="1" ref="L267" ca="1">IF( OR( AND($A267&gt;=INDIRECT("'Panasonic ERJ Code Table'!$K" &amp; L$1),$A267&lt;=INDIRECT("'Panasonic ERJ Code Table'!$L" &amp; L$1)), AND($A267&gt;=INDIRECT("'Panasonic ERJ Code Table'!$M" &amp; L$1),$A267&lt;=INDIRECT("'Panasonic ERJ Code Table'!$N" &amp; L$1)) ),L$2&amp;_xlfn.XLOOKUP($A267,E96_raw,E96_code),"N/A")</f>
        <v>#NAME?</v>
      </c>
      <c r="O267" s="5" t="str" cm="1">
        <f t="array" aca="1" ref="O267" ca="1">IF( OR( AND($A267&gt;=INDIRECT("'Panasonic ERJ Code Table'!$K" &amp; O$1),$A267&lt;=INDIRECT("'Panasonic ERJ Code Table'!$L" &amp; O$1)), AND($A267&gt;=INDIRECT("'Panasonic ERJ Code Table'!$M" &amp; O$1),$A267&lt;=INDIRECT("'Panasonic ERJ Code Table'!$N" &amp; O$1)) ),O$2&amp;_xlfn.XLOOKUP($A267,E96_raw,E96_code),"N/A")</f>
        <v>N/A</v>
      </c>
      <c r="R267" s="5" t="e" cm="1">
        <f t="array" aca="1" ref="R267" ca="1">IF( OR( AND($A267&gt;=INDIRECT("'Panasonic ERJ Code Table'!$K" &amp; R$1),$A267&lt;=INDIRECT("'Panasonic ERJ Code Table'!$L" &amp; R$1)), AND($A267&gt;=INDIRECT("'Panasonic ERJ Code Table'!$M" &amp; R$1),$A267&lt;=INDIRECT("'Panasonic ERJ Code Table'!$N" &amp; R$1)) ),R$2&amp;_xlfn.XLOOKUP($A267,E96_raw,E96_code),"N/A")</f>
        <v>#NAME?</v>
      </c>
      <c r="U267" s="5" t="e" cm="1">
        <f t="array" aca="1" ref="U267" ca="1">IF( OR( AND($A267&gt;=INDIRECT("'Panasonic ERJ Code Table'!$J" &amp; U$1),$A267&lt;=INDIRECT("'Panasonic ERJ Code Table'!$K" &amp; U$1)), AND($A267&gt;=INDIRECT("'Panasonic ERJ Code Table'!$L" &amp; U$1),$A267&lt;=INDIRECT("'Panasonic ERJ Code Table'!$M" &amp; U$1)) ),U$2&amp;_xlfn.XLOOKUP($A267,E96_raw,E96_code),"N/A")</f>
        <v>#NAME?</v>
      </c>
    </row>
    <row r="268" spans="1:21" x14ac:dyDescent="0.3">
      <c r="A268" s="16">
        <v>576</v>
      </c>
      <c r="B268" s="16"/>
      <c r="C268" s="5" t="str" cm="1">
        <f t="array" aca="1" ref="C268" ca="1">IF( OR( AND($A268&gt;=INDIRECT("'Panasonic ERJ Code Table'!$K" &amp; C$1),$A268&lt;=INDIRECT("'Panasonic ERJ Code Table'!$L" &amp; C$1)), AND($A268&gt;=INDIRECT("'Panasonic ERJ Code Table'!$M" &amp; C$1),$A268&lt;=INDIRECT("'Panasonic ERJ Code Table'!$N" &amp; C$1)) ),C$2&amp;_xlfn.XLOOKUP($A268,E96_raw,E96_code),"N/A")</f>
        <v>N/A</v>
      </c>
      <c r="F268" s="5" t="e" cm="1">
        <f t="array" aca="1" ref="F268" ca="1">IF( OR( AND($A268&gt;=INDIRECT("'Panasonic ERJ Code Table'!$K" &amp; F$1),$A268&lt;=INDIRECT("'Panasonic ERJ Code Table'!$L" &amp; F$1)), AND($A268&gt;=INDIRECT("'Panasonic ERJ Code Table'!$M" &amp; F$1),$A268&lt;=INDIRECT("'Panasonic ERJ Code Table'!$N" &amp; F$1)) ),F$2&amp;_xlfn.XLOOKUP($A268,E96_raw,E96_code),"N/A")</f>
        <v>#NAME?</v>
      </c>
      <c r="G268" s="23" t="e" cm="1">
        <f t="array" aca="1" ref="G268" ca="1">"technology "&amp;RIGHT(F268,4)&amp;";"&amp;_xlfn.XLOOKUP(2,eii,eia)&amp;F268&amp;_xlfn.XLOOKUP(16,eii,eia)&amp;_xlfn.XLOOKUP(3,eii,eia)&amp;_xlfn.XLOOKUP($A268,E96_raw,e96_std&amp;" "&amp;e96_sym)&amp;_xlfn.XLOOKUP(16,eii,eia)&amp;_xlfn.XLOOKUP(4,eii,eia)&amp;_xlfn.XLOOKUP(LEFT(F268,7),r_1,r_4)&amp;" W @ 70°C"&amp;_xlfn.XLOOKUP(16,eii,eia)&amp;_xlfn.XLOOKUP(5,eii,eia)&amp;_xlfn.XLOOKUP(MID(F268,4,3),e_code,TEXT(e_size,"0000"))&amp;_xlfn.XLOOKUP(16,eii,eia)&amp;_xlfn.XLOOKUP(6,eii,eia)&amp;ROUND(MIN(SQRT($A268*_xlfn.XLOOKUP(LEFT(F268,7),r_1,r_4)),_xlfn.XLOOKUP(LEFT(F268,7),r_1,r_7)),1)&amp;" V"&amp;_xlfn.XLOOKUP(16,eii,eia)&amp;_xlfn.XLOOKUP(8,eii,eia)&amp;_xlfn.XLOOKUP(LEFT(F268,7),r_1,r_8)&amp;_xlfn.XLOOKUP(16,eii,eia)&amp;_xlfn.XLOOKUP(9,eii,eia)&amp;_xlfn.XLOOKUP($A268,E96_raw,E96_code&amp;" / "&amp;e96_3c)&amp;_xlfn.XLOOKUP(16,eii,eia)&amp;_xlfn.XLOOKUP(10,eii,eia)&amp;_xlfn.XLOOKUP(LEFT(F268,7),r_1,r_10)&amp;_xlfn.XLOOKUP(16,eii,eia)&amp;_xlfn.XLOOKUP(11,eii,eia)&amp;_xlfn.XLOOKUP(LEFT(F268,7),r_1,r_11)&amp;_xlfn.XLOOKUP(16,eii,eia)&amp;_xlfn.XLOOKUP(12,eii,eia)&amp;_xlfn.XLOOKUP(LEFT(F268,7),r_1,r_12)&amp;" ppm/°C"&amp;_xlfn.XLOOKUP(16,eii,eia)&amp;_xlfn.XLOOKUP(13,eii,eia)&amp;MID(F268,4,2)&amp;_xlfn.XLOOKUP(16,eii,eia)&amp;_xlfn.XLOOKUP(14,eii,eia)&amp;_xlfn.XLOOKUP(16,eii,eia)&amp;_xlfn.XLOOKUP(15,eii,eia)&amp;_xlfn.XLOOKUP(16,eii,eia)</f>
        <v>#NAME?</v>
      </c>
      <c r="I268" s="5" t="str" cm="1">
        <f t="array" aca="1" ref="I268" ca="1">IF( OR( AND($A268&gt;=INDIRECT("'Panasonic ERJ Code Table'!$K" &amp; I$1),$A268&lt;=INDIRECT("'Panasonic ERJ Code Table'!$L" &amp; I$1)), AND($A268&gt;=INDIRECT("'Panasonic ERJ Code Table'!$M" &amp; I$1),$A268&lt;=INDIRECT("'Panasonic ERJ Code Table'!$N" &amp; I$1)) ),I$2&amp;_xlfn.XLOOKUP($A268,E96_raw,E96_code),"N/A")</f>
        <v>N/A</v>
      </c>
      <c r="L268" s="5" t="e" cm="1">
        <f t="array" aca="1" ref="L268" ca="1">IF( OR( AND($A268&gt;=INDIRECT("'Panasonic ERJ Code Table'!$K" &amp; L$1),$A268&lt;=INDIRECT("'Panasonic ERJ Code Table'!$L" &amp; L$1)), AND($A268&gt;=INDIRECT("'Panasonic ERJ Code Table'!$M" &amp; L$1),$A268&lt;=INDIRECT("'Panasonic ERJ Code Table'!$N" &amp; L$1)) ),L$2&amp;_xlfn.XLOOKUP($A268,E96_raw,E96_code),"N/A")</f>
        <v>#NAME?</v>
      </c>
      <c r="O268" s="5" t="str" cm="1">
        <f t="array" aca="1" ref="O268" ca="1">IF( OR( AND($A268&gt;=INDIRECT("'Panasonic ERJ Code Table'!$K" &amp; O$1),$A268&lt;=INDIRECT("'Panasonic ERJ Code Table'!$L" &amp; O$1)), AND($A268&gt;=INDIRECT("'Panasonic ERJ Code Table'!$M" &amp; O$1),$A268&lt;=INDIRECT("'Panasonic ERJ Code Table'!$N" &amp; O$1)) ),O$2&amp;_xlfn.XLOOKUP($A268,E96_raw,E96_code),"N/A")</f>
        <v>N/A</v>
      </c>
      <c r="R268" s="5" t="e" cm="1">
        <f t="array" aca="1" ref="R268" ca="1">IF( OR( AND($A268&gt;=INDIRECT("'Panasonic ERJ Code Table'!$K" &amp; R$1),$A268&lt;=INDIRECT("'Panasonic ERJ Code Table'!$L" &amp; R$1)), AND($A268&gt;=INDIRECT("'Panasonic ERJ Code Table'!$M" &amp; R$1),$A268&lt;=INDIRECT("'Panasonic ERJ Code Table'!$N" &amp; R$1)) ),R$2&amp;_xlfn.XLOOKUP($A268,E96_raw,E96_code),"N/A")</f>
        <v>#NAME?</v>
      </c>
      <c r="U268" s="5" t="e" cm="1">
        <f t="array" aca="1" ref="U268" ca="1">IF( OR( AND($A268&gt;=INDIRECT("'Panasonic ERJ Code Table'!$J" &amp; U$1),$A268&lt;=INDIRECT("'Panasonic ERJ Code Table'!$K" &amp; U$1)), AND($A268&gt;=INDIRECT("'Panasonic ERJ Code Table'!$L" &amp; U$1),$A268&lt;=INDIRECT("'Panasonic ERJ Code Table'!$M" &amp; U$1)) ),U$2&amp;_xlfn.XLOOKUP($A268,E96_raw,E96_code),"N/A")</f>
        <v>#NAME?</v>
      </c>
    </row>
    <row r="269" spans="1:21" x14ac:dyDescent="0.3">
      <c r="A269" s="16">
        <v>590</v>
      </c>
      <c r="B269" s="16"/>
      <c r="C269" s="5" t="str" cm="1">
        <f t="array" aca="1" ref="C269" ca="1">IF( OR( AND($A269&gt;=INDIRECT("'Panasonic ERJ Code Table'!$K" &amp; C$1),$A269&lt;=INDIRECT("'Panasonic ERJ Code Table'!$L" &amp; C$1)), AND($A269&gt;=INDIRECT("'Panasonic ERJ Code Table'!$M" &amp; C$1),$A269&lt;=INDIRECT("'Panasonic ERJ Code Table'!$N" &amp; C$1)) ),C$2&amp;_xlfn.XLOOKUP($A269,E96_raw,E96_code),"N/A")</f>
        <v>N/A</v>
      </c>
      <c r="F269" s="5" t="e" cm="1">
        <f t="array" aca="1" ref="F269" ca="1">IF( OR( AND($A269&gt;=INDIRECT("'Panasonic ERJ Code Table'!$K" &amp; F$1),$A269&lt;=INDIRECT("'Panasonic ERJ Code Table'!$L" &amp; F$1)), AND($A269&gt;=INDIRECT("'Panasonic ERJ Code Table'!$M" &amp; F$1),$A269&lt;=INDIRECT("'Panasonic ERJ Code Table'!$N" &amp; F$1)) ),F$2&amp;_xlfn.XLOOKUP($A269,E96_raw,E96_code),"N/A")</f>
        <v>#NAME?</v>
      </c>
      <c r="G269" s="23" t="e" cm="1">
        <f t="array" aca="1" ref="G269" ca="1">"technology "&amp;RIGHT(F269,4)&amp;";"&amp;_xlfn.XLOOKUP(2,eii,eia)&amp;F269&amp;_xlfn.XLOOKUP(16,eii,eia)&amp;_xlfn.XLOOKUP(3,eii,eia)&amp;_xlfn.XLOOKUP($A269,E96_raw,e96_std&amp;" "&amp;e96_sym)&amp;_xlfn.XLOOKUP(16,eii,eia)&amp;_xlfn.XLOOKUP(4,eii,eia)&amp;_xlfn.XLOOKUP(LEFT(F269,7),r_1,r_4)&amp;" W @ 70°C"&amp;_xlfn.XLOOKUP(16,eii,eia)&amp;_xlfn.XLOOKUP(5,eii,eia)&amp;_xlfn.XLOOKUP(MID(F269,4,3),e_code,TEXT(e_size,"0000"))&amp;_xlfn.XLOOKUP(16,eii,eia)&amp;_xlfn.XLOOKUP(6,eii,eia)&amp;ROUND(MIN(SQRT($A269*_xlfn.XLOOKUP(LEFT(F269,7),r_1,r_4)),_xlfn.XLOOKUP(LEFT(F269,7),r_1,r_7)),1)&amp;" V"&amp;_xlfn.XLOOKUP(16,eii,eia)&amp;_xlfn.XLOOKUP(8,eii,eia)&amp;_xlfn.XLOOKUP(LEFT(F269,7),r_1,r_8)&amp;_xlfn.XLOOKUP(16,eii,eia)&amp;_xlfn.XLOOKUP(9,eii,eia)&amp;_xlfn.XLOOKUP($A269,E96_raw,E96_code&amp;" / "&amp;e96_3c)&amp;_xlfn.XLOOKUP(16,eii,eia)&amp;_xlfn.XLOOKUP(10,eii,eia)&amp;_xlfn.XLOOKUP(LEFT(F269,7),r_1,r_10)&amp;_xlfn.XLOOKUP(16,eii,eia)&amp;_xlfn.XLOOKUP(11,eii,eia)&amp;_xlfn.XLOOKUP(LEFT(F269,7),r_1,r_11)&amp;_xlfn.XLOOKUP(16,eii,eia)&amp;_xlfn.XLOOKUP(12,eii,eia)&amp;_xlfn.XLOOKUP(LEFT(F269,7),r_1,r_12)&amp;" ppm/°C"&amp;_xlfn.XLOOKUP(16,eii,eia)&amp;_xlfn.XLOOKUP(13,eii,eia)&amp;MID(F269,4,2)&amp;_xlfn.XLOOKUP(16,eii,eia)&amp;_xlfn.XLOOKUP(14,eii,eia)&amp;_xlfn.XLOOKUP(16,eii,eia)&amp;_xlfn.XLOOKUP(15,eii,eia)&amp;_xlfn.XLOOKUP(16,eii,eia)</f>
        <v>#NAME?</v>
      </c>
      <c r="I269" s="5" t="str" cm="1">
        <f t="array" aca="1" ref="I269" ca="1">IF( OR( AND($A269&gt;=INDIRECT("'Panasonic ERJ Code Table'!$K" &amp; I$1),$A269&lt;=INDIRECT("'Panasonic ERJ Code Table'!$L" &amp; I$1)), AND($A269&gt;=INDIRECT("'Panasonic ERJ Code Table'!$M" &amp; I$1),$A269&lt;=INDIRECT("'Panasonic ERJ Code Table'!$N" &amp; I$1)) ),I$2&amp;_xlfn.XLOOKUP($A269,E96_raw,E96_code),"N/A")</f>
        <v>N/A</v>
      </c>
      <c r="L269" s="5" t="e" cm="1">
        <f t="array" aca="1" ref="L269" ca="1">IF( OR( AND($A269&gt;=INDIRECT("'Panasonic ERJ Code Table'!$K" &amp; L$1),$A269&lt;=INDIRECT("'Panasonic ERJ Code Table'!$L" &amp; L$1)), AND($A269&gt;=INDIRECT("'Panasonic ERJ Code Table'!$M" &amp; L$1),$A269&lt;=INDIRECT("'Panasonic ERJ Code Table'!$N" &amp; L$1)) ),L$2&amp;_xlfn.XLOOKUP($A269,E96_raw,E96_code),"N/A")</f>
        <v>#NAME?</v>
      </c>
      <c r="O269" s="5" t="str" cm="1">
        <f t="array" aca="1" ref="O269" ca="1">IF( OR( AND($A269&gt;=INDIRECT("'Panasonic ERJ Code Table'!$K" &amp; O$1),$A269&lt;=INDIRECT("'Panasonic ERJ Code Table'!$L" &amp; O$1)), AND($A269&gt;=INDIRECT("'Panasonic ERJ Code Table'!$M" &amp; O$1),$A269&lt;=INDIRECT("'Panasonic ERJ Code Table'!$N" &amp; O$1)) ),O$2&amp;_xlfn.XLOOKUP($A269,E96_raw,E96_code),"N/A")</f>
        <v>N/A</v>
      </c>
      <c r="R269" s="5" t="e" cm="1">
        <f t="array" aca="1" ref="R269" ca="1">IF( OR( AND($A269&gt;=INDIRECT("'Panasonic ERJ Code Table'!$K" &amp; R$1),$A269&lt;=INDIRECT("'Panasonic ERJ Code Table'!$L" &amp; R$1)), AND($A269&gt;=INDIRECT("'Panasonic ERJ Code Table'!$M" &amp; R$1),$A269&lt;=INDIRECT("'Panasonic ERJ Code Table'!$N" &amp; R$1)) ),R$2&amp;_xlfn.XLOOKUP($A269,E96_raw,E96_code),"N/A")</f>
        <v>#NAME?</v>
      </c>
      <c r="U269" s="5" t="e" cm="1">
        <f t="array" aca="1" ref="U269" ca="1">IF( OR( AND($A269&gt;=INDIRECT("'Panasonic ERJ Code Table'!$J" &amp; U$1),$A269&lt;=INDIRECT("'Panasonic ERJ Code Table'!$K" &amp; U$1)), AND($A269&gt;=INDIRECT("'Panasonic ERJ Code Table'!$L" &amp; U$1),$A269&lt;=INDIRECT("'Panasonic ERJ Code Table'!$M" &amp; U$1)) ),U$2&amp;_xlfn.XLOOKUP($A269,E96_raw,E96_code),"N/A")</f>
        <v>#NAME?</v>
      </c>
    </row>
    <row r="270" spans="1:21" x14ac:dyDescent="0.3">
      <c r="A270" s="16">
        <v>604</v>
      </c>
      <c r="B270" s="16"/>
      <c r="C270" s="5" t="str" cm="1">
        <f t="array" aca="1" ref="C270" ca="1">IF( OR( AND($A270&gt;=INDIRECT("'Panasonic ERJ Code Table'!$K" &amp; C$1),$A270&lt;=INDIRECT("'Panasonic ERJ Code Table'!$L" &amp; C$1)), AND($A270&gt;=INDIRECT("'Panasonic ERJ Code Table'!$M" &amp; C$1),$A270&lt;=INDIRECT("'Panasonic ERJ Code Table'!$N" &amp; C$1)) ),C$2&amp;_xlfn.XLOOKUP($A270,E96_raw,E96_code),"N/A")</f>
        <v>N/A</v>
      </c>
      <c r="F270" s="5" t="e" cm="1">
        <f t="array" aca="1" ref="F270" ca="1">IF( OR( AND($A270&gt;=INDIRECT("'Panasonic ERJ Code Table'!$K" &amp; F$1),$A270&lt;=INDIRECT("'Panasonic ERJ Code Table'!$L" &amp; F$1)), AND($A270&gt;=INDIRECT("'Panasonic ERJ Code Table'!$M" &amp; F$1),$A270&lt;=INDIRECT("'Panasonic ERJ Code Table'!$N" &amp; F$1)) ),F$2&amp;_xlfn.XLOOKUP($A270,E96_raw,E96_code),"N/A")</f>
        <v>#NAME?</v>
      </c>
      <c r="G270" s="23" t="e" cm="1">
        <f t="array" aca="1" ref="G270" ca="1">"technology "&amp;RIGHT(F270,4)&amp;";"&amp;_xlfn.XLOOKUP(2,eii,eia)&amp;F270&amp;_xlfn.XLOOKUP(16,eii,eia)&amp;_xlfn.XLOOKUP(3,eii,eia)&amp;_xlfn.XLOOKUP($A270,E96_raw,e96_std&amp;" "&amp;e96_sym)&amp;_xlfn.XLOOKUP(16,eii,eia)&amp;_xlfn.XLOOKUP(4,eii,eia)&amp;_xlfn.XLOOKUP(LEFT(F270,7),r_1,r_4)&amp;" W @ 70°C"&amp;_xlfn.XLOOKUP(16,eii,eia)&amp;_xlfn.XLOOKUP(5,eii,eia)&amp;_xlfn.XLOOKUP(MID(F270,4,3),e_code,TEXT(e_size,"0000"))&amp;_xlfn.XLOOKUP(16,eii,eia)&amp;_xlfn.XLOOKUP(6,eii,eia)&amp;ROUND(MIN(SQRT($A270*_xlfn.XLOOKUP(LEFT(F270,7),r_1,r_4)),_xlfn.XLOOKUP(LEFT(F270,7),r_1,r_7)),1)&amp;" V"&amp;_xlfn.XLOOKUP(16,eii,eia)&amp;_xlfn.XLOOKUP(8,eii,eia)&amp;_xlfn.XLOOKUP(LEFT(F270,7),r_1,r_8)&amp;_xlfn.XLOOKUP(16,eii,eia)&amp;_xlfn.XLOOKUP(9,eii,eia)&amp;_xlfn.XLOOKUP($A270,E96_raw,E96_code&amp;" / "&amp;e96_3c)&amp;_xlfn.XLOOKUP(16,eii,eia)&amp;_xlfn.XLOOKUP(10,eii,eia)&amp;_xlfn.XLOOKUP(LEFT(F270,7),r_1,r_10)&amp;_xlfn.XLOOKUP(16,eii,eia)&amp;_xlfn.XLOOKUP(11,eii,eia)&amp;_xlfn.XLOOKUP(LEFT(F270,7),r_1,r_11)&amp;_xlfn.XLOOKUP(16,eii,eia)&amp;_xlfn.XLOOKUP(12,eii,eia)&amp;_xlfn.XLOOKUP(LEFT(F270,7),r_1,r_12)&amp;" ppm/°C"&amp;_xlfn.XLOOKUP(16,eii,eia)&amp;_xlfn.XLOOKUP(13,eii,eia)&amp;MID(F270,4,2)&amp;_xlfn.XLOOKUP(16,eii,eia)&amp;_xlfn.XLOOKUP(14,eii,eia)&amp;_xlfn.XLOOKUP(16,eii,eia)&amp;_xlfn.XLOOKUP(15,eii,eia)&amp;_xlfn.XLOOKUP(16,eii,eia)</f>
        <v>#NAME?</v>
      </c>
      <c r="I270" s="5" t="str" cm="1">
        <f t="array" aca="1" ref="I270" ca="1">IF( OR( AND($A270&gt;=INDIRECT("'Panasonic ERJ Code Table'!$K" &amp; I$1),$A270&lt;=INDIRECT("'Panasonic ERJ Code Table'!$L" &amp; I$1)), AND($A270&gt;=INDIRECT("'Panasonic ERJ Code Table'!$M" &amp; I$1),$A270&lt;=INDIRECT("'Panasonic ERJ Code Table'!$N" &amp; I$1)) ),I$2&amp;_xlfn.XLOOKUP($A270,E96_raw,E96_code),"N/A")</f>
        <v>N/A</v>
      </c>
      <c r="L270" s="5" t="e" cm="1">
        <f t="array" aca="1" ref="L270" ca="1">IF( OR( AND($A270&gt;=INDIRECT("'Panasonic ERJ Code Table'!$K" &amp; L$1),$A270&lt;=INDIRECT("'Panasonic ERJ Code Table'!$L" &amp; L$1)), AND($A270&gt;=INDIRECT("'Panasonic ERJ Code Table'!$M" &amp; L$1),$A270&lt;=INDIRECT("'Panasonic ERJ Code Table'!$N" &amp; L$1)) ),L$2&amp;_xlfn.XLOOKUP($A270,E96_raw,E96_code),"N/A")</f>
        <v>#NAME?</v>
      </c>
      <c r="O270" s="5" t="str" cm="1">
        <f t="array" aca="1" ref="O270" ca="1">IF( OR( AND($A270&gt;=INDIRECT("'Panasonic ERJ Code Table'!$K" &amp; O$1),$A270&lt;=INDIRECT("'Panasonic ERJ Code Table'!$L" &amp; O$1)), AND($A270&gt;=INDIRECT("'Panasonic ERJ Code Table'!$M" &amp; O$1),$A270&lt;=INDIRECT("'Panasonic ERJ Code Table'!$N" &amp; O$1)) ),O$2&amp;_xlfn.XLOOKUP($A270,E96_raw,E96_code),"N/A")</f>
        <v>N/A</v>
      </c>
      <c r="R270" s="5" t="e" cm="1">
        <f t="array" aca="1" ref="R270" ca="1">IF( OR( AND($A270&gt;=INDIRECT("'Panasonic ERJ Code Table'!$K" &amp; R$1),$A270&lt;=INDIRECT("'Panasonic ERJ Code Table'!$L" &amp; R$1)), AND($A270&gt;=INDIRECT("'Panasonic ERJ Code Table'!$M" &amp; R$1),$A270&lt;=INDIRECT("'Panasonic ERJ Code Table'!$N" &amp; R$1)) ),R$2&amp;_xlfn.XLOOKUP($A270,E96_raw,E96_code),"N/A")</f>
        <v>#NAME?</v>
      </c>
      <c r="U270" s="5" t="e" cm="1">
        <f t="array" aca="1" ref="U270" ca="1">IF( OR( AND($A270&gt;=INDIRECT("'Panasonic ERJ Code Table'!$J" &amp; U$1),$A270&lt;=INDIRECT("'Panasonic ERJ Code Table'!$K" &amp; U$1)), AND($A270&gt;=INDIRECT("'Panasonic ERJ Code Table'!$L" &amp; U$1),$A270&lt;=INDIRECT("'Panasonic ERJ Code Table'!$M" &amp; U$1)) ),U$2&amp;_xlfn.XLOOKUP($A270,E96_raw,E96_code),"N/A")</f>
        <v>#NAME?</v>
      </c>
    </row>
    <row r="271" spans="1:21" x14ac:dyDescent="0.3">
      <c r="A271" s="16">
        <v>619</v>
      </c>
      <c r="B271" s="16"/>
      <c r="C271" s="5" t="str" cm="1">
        <f t="array" aca="1" ref="C271" ca="1">IF( OR( AND($A271&gt;=INDIRECT("'Panasonic ERJ Code Table'!$K" &amp; C$1),$A271&lt;=INDIRECT("'Panasonic ERJ Code Table'!$L" &amp; C$1)), AND($A271&gt;=INDIRECT("'Panasonic ERJ Code Table'!$M" &amp; C$1),$A271&lt;=INDIRECT("'Panasonic ERJ Code Table'!$N" &amp; C$1)) ),C$2&amp;_xlfn.XLOOKUP($A271,E96_raw,E96_code),"N/A")</f>
        <v>N/A</v>
      </c>
      <c r="F271" s="5" t="e" cm="1">
        <f t="array" aca="1" ref="F271" ca="1">IF( OR( AND($A271&gt;=INDIRECT("'Panasonic ERJ Code Table'!$K" &amp; F$1),$A271&lt;=INDIRECT("'Panasonic ERJ Code Table'!$L" &amp; F$1)), AND($A271&gt;=INDIRECT("'Panasonic ERJ Code Table'!$M" &amp; F$1),$A271&lt;=INDIRECT("'Panasonic ERJ Code Table'!$N" &amp; F$1)) ),F$2&amp;_xlfn.XLOOKUP($A271,E96_raw,E96_code),"N/A")</f>
        <v>#NAME?</v>
      </c>
      <c r="G271" s="23" t="e" cm="1">
        <f t="array" aca="1" ref="G271" ca="1">"technology "&amp;RIGHT(F271,4)&amp;";"&amp;_xlfn.XLOOKUP(2,eii,eia)&amp;F271&amp;_xlfn.XLOOKUP(16,eii,eia)&amp;_xlfn.XLOOKUP(3,eii,eia)&amp;_xlfn.XLOOKUP($A271,E96_raw,e96_std&amp;" "&amp;e96_sym)&amp;_xlfn.XLOOKUP(16,eii,eia)&amp;_xlfn.XLOOKUP(4,eii,eia)&amp;_xlfn.XLOOKUP(LEFT(F271,7),r_1,r_4)&amp;" W @ 70°C"&amp;_xlfn.XLOOKUP(16,eii,eia)&amp;_xlfn.XLOOKUP(5,eii,eia)&amp;_xlfn.XLOOKUP(MID(F271,4,3),e_code,TEXT(e_size,"0000"))&amp;_xlfn.XLOOKUP(16,eii,eia)&amp;_xlfn.XLOOKUP(6,eii,eia)&amp;ROUND(MIN(SQRT($A271*_xlfn.XLOOKUP(LEFT(F271,7),r_1,r_4)),_xlfn.XLOOKUP(LEFT(F271,7),r_1,r_7)),1)&amp;" V"&amp;_xlfn.XLOOKUP(16,eii,eia)&amp;_xlfn.XLOOKUP(8,eii,eia)&amp;_xlfn.XLOOKUP(LEFT(F271,7),r_1,r_8)&amp;_xlfn.XLOOKUP(16,eii,eia)&amp;_xlfn.XLOOKUP(9,eii,eia)&amp;_xlfn.XLOOKUP($A271,E96_raw,E96_code&amp;" / "&amp;e96_3c)&amp;_xlfn.XLOOKUP(16,eii,eia)&amp;_xlfn.XLOOKUP(10,eii,eia)&amp;_xlfn.XLOOKUP(LEFT(F271,7),r_1,r_10)&amp;_xlfn.XLOOKUP(16,eii,eia)&amp;_xlfn.XLOOKUP(11,eii,eia)&amp;_xlfn.XLOOKUP(LEFT(F271,7),r_1,r_11)&amp;_xlfn.XLOOKUP(16,eii,eia)&amp;_xlfn.XLOOKUP(12,eii,eia)&amp;_xlfn.XLOOKUP(LEFT(F271,7),r_1,r_12)&amp;" ppm/°C"&amp;_xlfn.XLOOKUP(16,eii,eia)&amp;_xlfn.XLOOKUP(13,eii,eia)&amp;MID(F271,4,2)&amp;_xlfn.XLOOKUP(16,eii,eia)&amp;_xlfn.XLOOKUP(14,eii,eia)&amp;_xlfn.XLOOKUP(16,eii,eia)&amp;_xlfn.XLOOKUP(15,eii,eia)&amp;_xlfn.XLOOKUP(16,eii,eia)</f>
        <v>#NAME?</v>
      </c>
      <c r="I271" s="5" t="str" cm="1">
        <f t="array" aca="1" ref="I271" ca="1">IF( OR( AND($A271&gt;=INDIRECT("'Panasonic ERJ Code Table'!$K" &amp; I$1),$A271&lt;=INDIRECT("'Panasonic ERJ Code Table'!$L" &amp; I$1)), AND($A271&gt;=INDIRECT("'Panasonic ERJ Code Table'!$M" &amp; I$1),$A271&lt;=INDIRECT("'Panasonic ERJ Code Table'!$N" &amp; I$1)) ),I$2&amp;_xlfn.XLOOKUP($A271,E96_raw,E96_code),"N/A")</f>
        <v>N/A</v>
      </c>
      <c r="L271" s="5" t="e" cm="1">
        <f t="array" aca="1" ref="L271" ca="1">IF( OR( AND($A271&gt;=INDIRECT("'Panasonic ERJ Code Table'!$K" &amp; L$1),$A271&lt;=INDIRECT("'Panasonic ERJ Code Table'!$L" &amp; L$1)), AND($A271&gt;=INDIRECT("'Panasonic ERJ Code Table'!$M" &amp; L$1),$A271&lt;=INDIRECT("'Panasonic ERJ Code Table'!$N" &amp; L$1)) ),L$2&amp;_xlfn.XLOOKUP($A271,E96_raw,E96_code),"N/A")</f>
        <v>#NAME?</v>
      </c>
      <c r="O271" s="5" t="str" cm="1">
        <f t="array" aca="1" ref="O271" ca="1">IF( OR( AND($A271&gt;=INDIRECT("'Panasonic ERJ Code Table'!$K" &amp; O$1),$A271&lt;=INDIRECT("'Panasonic ERJ Code Table'!$L" &amp; O$1)), AND($A271&gt;=INDIRECT("'Panasonic ERJ Code Table'!$M" &amp; O$1),$A271&lt;=INDIRECT("'Panasonic ERJ Code Table'!$N" &amp; O$1)) ),O$2&amp;_xlfn.XLOOKUP($A271,E96_raw,E96_code),"N/A")</f>
        <v>N/A</v>
      </c>
      <c r="R271" s="5" t="e" cm="1">
        <f t="array" aca="1" ref="R271" ca="1">IF( OR( AND($A271&gt;=INDIRECT("'Panasonic ERJ Code Table'!$K" &amp; R$1),$A271&lt;=INDIRECT("'Panasonic ERJ Code Table'!$L" &amp; R$1)), AND($A271&gt;=INDIRECT("'Panasonic ERJ Code Table'!$M" &amp; R$1),$A271&lt;=INDIRECT("'Panasonic ERJ Code Table'!$N" &amp; R$1)) ),R$2&amp;_xlfn.XLOOKUP($A271,E96_raw,E96_code),"N/A")</f>
        <v>#NAME?</v>
      </c>
      <c r="U271" s="5" t="e" cm="1">
        <f t="array" aca="1" ref="U271" ca="1">IF( OR( AND($A271&gt;=INDIRECT("'Panasonic ERJ Code Table'!$J" &amp; U$1),$A271&lt;=INDIRECT("'Panasonic ERJ Code Table'!$K" &amp; U$1)), AND($A271&gt;=INDIRECT("'Panasonic ERJ Code Table'!$L" &amp; U$1),$A271&lt;=INDIRECT("'Panasonic ERJ Code Table'!$M" &amp; U$1)) ),U$2&amp;_xlfn.XLOOKUP($A271,E96_raw,E96_code),"N/A")</f>
        <v>#NAME?</v>
      </c>
    </row>
    <row r="272" spans="1:21" x14ac:dyDescent="0.3">
      <c r="A272" s="16">
        <v>634</v>
      </c>
      <c r="B272" s="16"/>
      <c r="C272" s="5" t="str" cm="1">
        <f t="array" aca="1" ref="C272" ca="1">IF( OR( AND($A272&gt;=INDIRECT("'Panasonic ERJ Code Table'!$K" &amp; C$1),$A272&lt;=INDIRECT("'Panasonic ERJ Code Table'!$L" &amp; C$1)), AND($A272&gt;=INDIRECT("'Panasonic ERJ Code Table'!$M" &amp; C$1),$A272&lt;=INDIRECT("'Panasonic ERJ Code Table'!$N" &amp; C$1)) ),C$2&amp;_xlfn.XLOOKUP($A272,E96_raw,E96_code),"N/A")</f>
        <v>N/A</v>
      </c>
      <c r="F272" s="5" t="e" cm="1">
        <f t="array" aca="1" ref="F272" ca="1">IF( OR( AND($A272&gt;=INDIRECT("'Panasonic ERJ Code Table'!$K" &amp; F$1),$A272&lt;=INDIRECT("'Panasonic ERJ Code Table'!$L" &amp; F$1)), AND($A272&gt;=INDIRECT("'Panasonic ERJ Code Table'!$M" &amp; F$1),$A272&lt;=INDIRECT("'Panasonic ERJ Code Table'!$N" &amp; F$1)) ),F$2&amp;_xlfn.XLOOKUP($A272,E96_raw,E96_code),"N/A")</f>
        <v>#NAME?</v>
      </c>
      <c r="G272" s="23" t="e" cm="1">
        <f t="array" aca="1" ref="G272" ca="1">"technology "&amp;RIGHT(F272,4)&amp;";"&amp;_xlfn.XLOOKUP(2,eii,eia)&amp;F272&amp;_xlfn.XLOOKUP(16,eii,eia)&amp;_xlfn.XLOOKUP(3,eii,eia)&amp;_xlfn.XLOOKUP($A272,E96_raw,e96_std&amp;" "&amp;e96_sym)&amp;_xlfn.XLOOKUP(16,eii,eia)&amp;_xlfn.XLOOKUP(4,eii,eia)&amp;_xlfn.XLOOKUP(LEFT(F272,7),r_1,r_4)&amp;" W @ 70°C"&amp;_xlfn.XLOOKUP(16,eii,eia)&amp;_xlfn.XLOOKUP(5,eii,eia)&amp;_xlfn.XLOOKUP(MID(F272,4,3),e_code,TEXT(e_size,"0000"))&amp;_xlfn.XLOOKUP(16,eii,eia)&amp;_xlfn.XLOOKUP(6,eii,eia)&amp;ROUND(MIN(SQRT($A272*_xlfn.XLOOKUP(LEFT(F272,7),r_1,r_4)),_xlfn.XLOOKUP(LEFT(F272,7),r_1,r_7)),1)&amp;" V"&amp;_xlfn.XLOOKUP(16,eii,eia)&amp;_xlfn.XLOOKUP(8,eii,eia)&amp;_xlfn.XLOOKUP(LEFT(F272,7),r_1,r_8)&amp;_xlfn.XLOOKUP(16,eii,eia)&amp;_xlfn.XLOOKUP(9,eii,eia)&amp;_xlfn.XLOOKUP($A272,E96_raw,E96_code&amp;" / "&amp;e96_3c)&amp;_xlfn.XLOOKUP(16,eii,eia)&amp;_xlfn.XLOOKUP(10,eii,eia)&amp;_xlfn.XLOOKUP(LEFT(F272,7),r_1,r_10)&amp;_xlfn.XLOOKUP(16,eii,eia)&amp;_xlfn.XLOOKUP(11,eii,eia)&amp;_xlfn.XLOOKUP(LEFT(F272,7),r_1,r_11)&amp;_xlfn.XLOOKUP(16,eii,eia)&amp;_xlfn.XLOOKUP(12,eii,eia)&amp;_xlfn.XLOOKUP(LEFT(F272,7),r_1,r_12)&amp;" ppm/°C"&amp;_xlfn.XLOOKUP(16,eii,eia)&amp;_xlfn.XLOOKUP(13,eii,eia)&amp;MID(F272,4,2)&amp;_xlfn.XLOOKUP(16,eii,eia)&amp;_xlfn.XLOOKUP(14,eii,eia)&amp;_xlfn.XLOOKUP(16,eii,eia)&amp;_xlfn.XLOOKUP(15,eii,eia)&amp;_xlfn.XLOOKUP(16,eii,eia)</f>
        <v>#NAME?</v>
      </c>
      <c r="I272" s="5" t="str" cm="1">
        <f t="array" aca="1" ref="I272" ca="1">IF( OR( AND($A272&gt;=INDIRECT("'Panasonic ERJ Code Table'!$K" &amp; I$1),$A272&lt;=INDIRECT("'Panasonic ERJ Code Table'!$L" &amp; I$1)), AND($A272&gt;=INDIRECT("'Panasonic ERJ Code Table'!$M" &amp; I$1),$A272&lt;=INDIRECT("'Panasonic ERJ Code Table'!$N" &amp; I$1)) ),I$2&amp;_xlfn.XLOOKUP($A272,E96_raw,E96_code),"N/A")</f>
        <v>N/A</v>
      </c>
      <c r="L272" s="5" t="e" cm="1">
        <f t="array" aca="1" ref="L272" ca="1">IF( OR( AND($A272&gt;=INDIRECT("'Panasonic ERJ Code Table'!$K" &amp; L$1),$A272&lt;=INDIRECT("'Panasonic ERJ Code Table'!$L" &amp; L$1)), AND($A272&gt;=INDIRECT("'Panasonic ERJ Code Table'!$M" &amp; L$1),$A272&lt;=INDIRECT("'Panasonic ERJ Code Table'!$N" &amp; L$1)) ),L$2&amp;_xlfn.XLOOKUP($A272,E96_raw,E96_code),"N/A")</f>
        <v>#NAME?</v>
      </c>
      <c r="O272" s="5" t="str" cm="1">
        <f t="array" aca="1" ref="O272" ca="1">IF( OR( AND($A272&gt;=INDIRECT("'Panasonic ERJ Code Table'!$K" &amp; O$1),$A272&lt;=INDIRECT("'Panasonic ERJ Code Table'!$L" &amp; O$1)), AND($A272&gt;=INDIRECT("'Panasonic ERJ Code Table'!$M" &amp; O$1),$A272&lt;=INDIRECT("'Panasonic ERJ Code Table'!$N" &amp; O$1)) ),O$2&amp;_xlfn.XLOOKUP($A272,E96_raw,E96_code),"N/A")</f>
        <v>N/A</v>
      </c>
      <c r="R272" s="5" t="e" cm="1">
        <f t="array" aca="1" ref="R272" ca="1">IF( OR( AND($A272&gt;=INDIRECT("'Panasonic ERJ Code Table'!$K" &amp; R$1),$A272&lt;=INDIRECT("'Panasonic ERJ Code Table'!$L" &amp; R$1)), AND($A272&gt;=INDIRECT("'Panasonic ERJ Code Table'!$M" &amp; R$1),$A272&lt;=INDIRECT("'Panasonic ERJ Code Table'!$N" &amp; R$1)) ),R$2&amp;_xlfn.XLOOKUP($A272,E96_raw,E96_code),"N/A")</f>
        <v>#NAME?</v>
      </c>
      <c r="U272" s="5" t="e" cm="1">
        <f t="array" aca="1" ref="U272" ca="1">IF( OR( AND($A272&gt;=INDIRECT("'Panasonic ERJ Code Table'!$J" &amp; U$1),$A272&lt;=INDIRECT("'Panasonic ERJ Code Table'!$K" &amp; U$1)), AND($A272&gt;=INDIRECT("'Panasonic ERJ Code Table'!$L" &amp; U$1),$A272&lt;=INDIRECT("'Panasonic ERJ Code Table'!$M" &amp; U$1)) ),U$2&amp;_xlfn.XLOOKUP($A272,E96_raw,E96_code),"N/A")</f>
        <v>#NAME?</v>
      </c>
    </row>
    <row r="273" spans="1:21" x14ac:dyDescent="0.3">
      <c r="A273" s="16">
        <v>649</v>
      </c>
      <c r="B273" s="16"/>
      <c r="C273" s="5" t="str" cm="1">
        <f t="array" aca="1" ref="C273" ca="1">IF( OR( AND($A273&gt;=INDIRECT("'Panasonic ERJ Code Table'!$K" &amp; C$1),$A273&lt;=INDIRECT("'Panasonic ERJ Code Table'!$L" &amp; C$1)), AND($A273&gt;=INDIRECT("'Panasonic ERJ Code Table'!$M" &amp; C$1),$A273&lt;=INDIRECT("'Panasonic ERJ Code Table'!$N" &amp; C$1)) ),C$2&amp;_xlfn.XLOOKUP($A273,E96_raw,E96_code),"N/A")</f>
        <v>N/A</v>
      </c>
      <c r="F273" s="5" t="e" cm="1">
        <f t="array" aca="1" ref="F273" ca="1">IF( OR( AND($A273&gt;=INDIRECT("'Panasonic ERJ Code Table'!$K" &amp; F$1),$A273&lt;=INDIRECT("'Panasonic ERJ Code Table'!$L" &amp; F$1)), AND($A273&gt;=INDIRECT("'Panasonic ERJ Code Table'!$M" &amp; F$1),$A273&lt;=INDIRECT("'Panasonic ERJ Code Table'!$N" &amp; F$1)) ),F$2&amp;_xlfn.XLOOKUP($A273,E96_raw,E96_code),"N/A")</f>
        <v>#NAME?</v>
      </c>
      <c r="G273" s="23" t="e" cm="1">
        <f t="array" aca="1" ref="G273" ca="1">"technology "&amp;RIGHT(F273,4)&amp;";"&amp;_xlfn.XLOOKUP(2,eii,eia)&amp;F273&amp;_xlfn.XLOOKUP(16,eii,eia)&amp;_xlfn.XLOOKUP(3,eii,eia)&amp;_xlfn.XLOOKUP($A273,E96_raw,e96_std&amp;" "&amp;e96_sym)&amp;_xlfn.XLOOKUP(16,eii,eia)&amp;_xlfn.XLOOKUP(4,eii,eia)&amp;_xlfn.XLOOKUP(LEFT(F273,7),r_1,r_4)&amp;" W @ 70°C"&amp;_xlfn.XLOOKUP(16,eii,eia)&amp;_xlfn.XLOOKUP(5,eii,eia)&amp;_xlfn.XLOOKUP(MID(F273,4,3),e_code,TEXT(e_size,"0000"))&amp;_xlfn.XLOOKUP(16,eii,eia)&amp;_xlfn.XLOOKUP(6,eii,eia)&amp;ROUND(MIN(SQRT($A273*_xlfn.XLOOKUP(LEFT(F273,7),r_1,r_4)),_xlfn.XLOOKUP(LEFT(F273,7),r_1,r_7)),1)&amp;" V"&amp;_xlfn.XLOOKUP(16,eii,eia)&amp;_xlfn.XLOOKUP(8,eii,eia)&amp;_xlfn.XLOOKUP(LEFT(F273,7),r_1,r_8)&amp;_xlfn.XLOOKUP(16,eii,eia)&amp;_xlfn.XLOOKUP(9,eii,eia)&amp;_xlfn.XLOOKUP($A273,E96_raw,E96_code&amp;" / "&amp;e96_3c)&amp;_xlfn.XLOOKUP(16,eii,eia)&amp;_xlfn.XLOOKUP(10,eii,eia)&amp;_xlfn.XLOOKUP(LEFT(F273,7),r_1,r_10)&amp;_xlfn.XLOOKUP(16,eii,eia)&amp;_xlfn.XLOOKUP(11,eii,eia)&amp;_xlfn.XLOOKUP(LEFT(F273,7),r_1,r_11)&amp;_xlfn.XLOOKUP(16,eii,eia)&amp;_xlfn.XLOOKUP(12,eii,eia)&amp;_xlfn.XLOOKUP(LEFT(F273,7),r_1,r_12)&amp;" ppm/°C"&amp;_xlfn.XLOOKUP(16,eii,eia)&amp;_xlfn.XLOOKUP(13,eii,eia)&amp;MID(F273,4,2)&amp;_xlfn.XLOOKUP(16,eii,eia)&amp;_xlfn.XLOOKUP(14,eii,eia)&amp;_xlfn.XLOOKUP(16,eii,eia)&amp;_xlfn.XLOOKUP(15,eii,eia)&amp;_xlfn.XLOOKUP(16,eii,eia)</f>
        <v>#NAME?</v>
      </c>
      <c r="I273" s="5" t="str" cm="1">
        <f t="array" aca="1" ref="I273" ca="1">IF( OR( AND($A273&gt;=INDIRECT("'Panasonic ERJ Code Table'!$K" &amp; I$1),$A273&lt;=INDIRECT("'Panasonic ERJ Code Table'!$L" &amp; I$1)), AND($A273&gt;=INDIRECT("'Panasonic ERJ Code Table'!$M" &amp; I$1),$A273&lt;=INDIRECT("'Panasonic ERJ Code Table'!$N" &amp; I$1)) ),I$2&amp;_xlfn.XLOOKUP($A273,E96_raw,E96_code),"N/A")</f>
        <v>N/A</v>
      </c>
      <c r="L273" s="5" t="e" cm="1">
        <f t="array" aca="1" ref="L273" ca="1">IF( OR( AND($A273&gt;=INDIRECT("'Panasonic ERJ Code Table'!$K" &amp; L$1),$A273&lt;=INDIRECT("'Panasonic ERJ Code Table'!$L" &amp; L$1)), AND($A273&gt;=INDIRECT("'Panasonic ERJ Code Table'!$M" &amp; L$1),$A273&lt;=INDIRECT("'Panasonic ERJ Code Table'!$N" &amp; L$1)) ),L$2&amp;_xlfn.XLOOKUP($A273,E96_raw,E96_code),"N/A")</f>
        <v>#NAME?</v>
      </c>
      <c r="O273" s="5" t="str" cm="1">
        <f t="array" aca="1" ref="O273" ca="1">IF( OR( AND($A273&gt;=INDIRECT("'Panasonic ERJ Code Table'!$K" &amp; O$1),$A273&lt;=INDIRECT("'Panasonic ERJ Code Table'!$L" &amp; O$1)), AND($A273&gt;=INDIRECT("'Panasonic ERJ Code Table'!$M" &amp; O$1),$A273&lt;=INDIRECT("'Panasonic ERJ Code Table'!$N" &amp; O$1)) ),O$2&amp;_xlfn.XLOOKUP($A273,E96_raw,E96_code),"N/A")</f>
        <v>N/A</v>
      </c>
      <c r="R273" s="5" t="e" cm="1">
        <f t="array" aca="1" ref="R273" ca="1">IF( OR( AND($A273&gt;=INDIRECT("'Panasonic ERJ Code Table'!$K" &amp; R$1),$A273&lt;=INDIRECT("'Panasonic ERJ Code Table'!$L" &amp; R$1)), AND($A273&gt;=INDIRECT("'Panasonic ERJ Code Table'!$M" &amp; R$1),$A273&lt;=INDIRECT("'Panasonic ERJ Code Table'!$N" &amp; R$1)) ),R$2&amp;_xlfn.XLOOKUP($A273,E96_raw,E96_code),"N/A")</f>
        <v>#NAME?</v>
      </c>
      <c r="U273" s="5" t="e" cm="1">
        <f t="array" aca="1" ref="U273" ca="1">IF( OR( AND($A273&gt;=INDIRECT("'Panasonic ERJ Code Table'!$J" &amp; U$1),$A273&lt;=INDIRECT("'Panasonic ERJ Code Table'!$K" &amp; U$1)), AND($A273&gt;=INDIRECT("'Panasonic ERJ Code Table'!$L" &amp; U$1),$A273&lt;=INDIRECT("'Panasonic ERJ Code Table'!$M" &amp; U$1)) ),U$2&amp;_xlfn.XLOOKUP($A273,E96_raw,E96_code),"N/A")</f>
        <v>#NAME?</v>
      </c>
    </row>
    <row r="274" spans="1:21" x14ac:dyDescent="0.3">
      <c r="A274" s="16">
        <v>665</v>
      </c>
      <c r="B274" s="16"/>
      <c r="C274" s="5" t="str" cm="1">
        <f t="array" aca="1" ref="C274" ca="1">IF( OR( AND($A274&gt;=INDIRECT("'Panasonic ERJ Code Table'!$K" &amp; C$1),$A274&lt;=INDIRECT("'Panasonic ERJ Code Table'!$L" &amp; C$1)), AND($A274&gt;=INDIRECT("'Panasonic ERJ Code Table'!$M" &amp; C$1),$A274&lt;=INDIRECT("'Panasonic ERJ Code Table'!$N" &amp; C$1)) ),C$2&amp;_xlfn.XLOOKUP($A274,E96_raw,E96_code),"N/A")</f>
        <v>N/A</v>
      </c>
      <c r="F274" s="5" t="e" cm="1">
        <f t="array" aca="1" ref="F274" ca="1">IF( OR( AND($A274&gt;=INDIRECT("'Panasonic ERJ Code Table'!$K" &amp; F$1),$A274&lt;=INDIRECT("'Panasonic ERJ Code Table'!$L" &amp; F$1)), AND($A274&gt;=INDIRECT("'Panasonic ERJ Code Table'!$M" &amp; F$1),$A274&lt;=INDIRECT("'Panasonic ERJ Code Table'!$N" &amp; F$1)) ),F$2&amp;_xlfn.XLOOKUP($A274,E96_raw,E96_code),"N/A")</f>
        <v>#NAME?</v>
      </c>
      <c r="G274" s="23" t="e" cm="1">
        <f t="array" aca="1" ref="G274" ca="1">"technology "&amp;RIGHT(F274,4)&amp;";"&amp;_xlfn.XLOOKUP(2,eii,eia)&amp;F274&amp;_xlfn.XLOOKUP(16,eii,eia)&amp;_xlfn.XLOOKUP(3,eii,eia)&amp;_xlfn.XLOOKUP($A274,E96_raw,e96_std&amp;" "&amp;e96_sym)&amp;_xlfn.XLOOKUP(16,eii,eia)&amp;_xlfn.XLOOKUP(4,eii,eia)&amp;_xlfn.XLOOKUP(LEFT(F274,7),r_1,r_4)&amp;" W @ 70°C"&amp;_xlfn.XLOOKUP(16,eii,eia)&amp;_xlfn.XLOOKUP(5,eii,eia)&amp;_xlfn.XLOOKUP(MID(F274,4,3),e_code,TEXT(e_size,"0000"))&amp;_xlfn.XLOOKUP(16,eii,eia)&amp;_xlfn.XLOOKUP(6,eii,eia)&amp;ROUND(MIN(SQRT($A274*_xlfn.XLOOKUP(LEFT(F274,7),r_1,r_4)),_xlfn.XLOOKUP(LEFT(F274,7),r_1,r_7)),1)&amp;" V"&amp;_xlfn.XLOOKUP(16,eii,eia)&amp;_xlfn.XLOOKUP(8,eii,eia)&amp;_xlfn.XLOOKUP(LEFT(F274,7),r_1,r_8)&amp;_xlfn.XLOOKUP(16,eii,eia)&amp;_xlfn.XLOOKUP(9,eii,eia)&amp;_xlfn.XLOOKUP($A274,E96_raw,E96_code&amp;" / "&amp;e96_3c)&amp;_xlfn.XLOOKUP(16,eii,eia)&amp;_xlfn.XLOOKUP(10,eii,eia)&amp;_xlfn.XLOOKUP(LEFT(F274,7),r_1,r_10)&amp;_xlfn.XLOOKUP(16,eii,eia)&amp;_xlfn.XLOOKUP(11,eii,eia)&amp;_xlfn.XLOOKUP(LEFT(F274,7),r_1,r_11)&amp;_xlfn.XLOOKUP(16,eii,eia)&amp;_xlfn.XLOOKUP(12,eii,eia)&amp;_xlfn.XLOOKUP(LEFT(F274,7),r_1,r_12)&amp;" ppm/°C"&amp;_xlfn.XLOOKUP(16,eii,eia)&amp;_xlfn.XLOOKUP(13,eii,eia)&amp;MID(F274,4,2)&amp;_xlfn.XLOOKUP(16,eii,eia)&amp;_xlfn.XLOOKUP(14,eii,eia)&amp;_xlfn.XLOOKUP(16,eii,eia)&amp;_xlfn.XLOOKUP(15,eii,eia)&amp;_xlfn.XLOOKUP(16,eii,eia)</f>
        <v>#NAME?</v>
      </c>
      <c r="I274" s="5" t="str" cm="1">
        <f t="array" aca="1" ref="I274" ca="1">IF( OR( AND($A274&gt;=INDIRECT("'Panasonic ERJ Code Table'!$K" &amp; I$1),$A274&lt;=INDIRECT("'Panasonic ERJ Code Table'!$L" &amp; I$1)), AND($A274&gt;=INDIRECT("'Panasonic ERJ Code Table'!$M" &amp; I$1),$A274&lt;=INDIRECT("'Panasonic ERJ Code Table'!$N" &amp; I$1)) ),I$2&amp;_xlfn.XLOOKUP($A274,E96_raw,E96_code),"N/A")</f>
        <v>N/A</v>
      </c>
      <c r="L274" s="5" t="e" cm="1">
        <f t="array" aca="1" ref="L274" ca="1">IF( OR( AND($A274&gt;=INDIRECT("'Panasonic ERJ Code Table'!$K" &amp; L$1),$A274&lt;=INDIRECT("'Panasonic ERJ Code Table'!$L" &amp; L$1)), AND($A274&gt;=INDIRECT("'Panasonic ERJ Code Table'!$M" &amp; L$1),$A274&lt;=INDIRECT("'Panasonic ERJ Code Table'!$N" &amp; L$1)) ),L$2&amp;_xlfn.XLOOKUP($A274,E96_raw,E96_code),"N/A")</f>
        <v>#NAME?</v>
      </c>
      <c r="O274" s="5" t="str" cm="1">
        <f t="array" aca="1" ref="O274" ca="1">IF( OR( AND($A274&gt;=INDIRECT("'Panasonic ERJ Code Table'!$K" &amp; O$1),$A274&lt;=INDIRECT("'Panasonic ERJ Code Table'!$L" &amp; O$1)), AND($A274&gt;=INDIRECT("'Panasonic ERJ Code Table'!$M" &amp; O$1),$A274&lt;=INDIRECT("'Panasonic ERJ Code Table'!$N" &amp; O$1)) ),O$2&amp;_xlfn.XLOOKUP($A274,E96_raw,E96_code),"N/A")</f>
        <v>N/A</v>
      </c>
      <c r="R274" s="5" t="e" cm="1">
        <f t="array" aca="1" ref="R274" ca="1">IF( OR( AND($A274&gt;=INDIRECT("'Panasonic ERJ Code Table'!$K" &amp; R$1),$A274&lt;=INDIRECT("'Panasonic ERJ Code Table'!$L" &amp; R$1)), AND($A274&gt;=INDIRECT("'Panasonic ERJ Code Table'!$M" &amp; R$1),$A274&lt;=INDIRECT("'Panasonic ERJ Code Table'!$N" &amp; R$1)) ),R$2&amp;_xlfn.XLOOKUP($A274,E96_raw,E96_code),"N/A")</f>
        <v>#NAME?</v>
      </c>
      <c r="U274" s="5" t="e" cm="1">
        <f t="array" aca="1" ref="U274" ca="1">IF( OR( AND($A274&gt;=INDIRECT("'Panasonic ERJ Code Table'!$J" &amp; U$1),$A274&lt;=INDIRECT("'Panasonic ERJ Code Table'!$K" &amp; U$1)), AND($A274&gt;=INDIRECT("'Panasonic ERJ Code Table'!$L" &amp; U$1),$A274&lt;=INDIRECT("'Panasonic ERJ Code Table'!$M" &amp; U$1)) ),U$2&amp;_xlfn.XLOOKUP($A274,E96_raw,E96_code),"N/A")</f>
        <v>#NAME?</v>
      </c>
    </row>
    <row r="275" spans="1:21" x14ac:dyDescent="0.3">
      <c r="A275" s="16">
        <v>681</v>
      </c>
      <c r="B275" s="16"/>
      <c r="C275" s="5" t="str" cm="1">
        <f t="array" aca="1" ref="C275" ca="1">IF( OR( AND($A275&gt;=INDIRECT("'Panasonic ERJ Code Table'!$K" &amp; C$1),$A275&lt;=INDIRECT("'Panasonic ERJ Code Table'!$L" &amp; C$1)), AND($A275&gt;=INDIRECT("'Panasonic ERJ Code Table'!$M" &amp; C$1),$A275&lt;=INDIRECT("'Panasonic ERJ Code Table'!$N" &amp; C$1)) ),C$2&amp;_xlfn.XLOOKUP($A275,E96_raw,E96_code),"N/A")</f>
        <v>N/A</v>
      </c>
      <c r="F275" s="5" t="e" cm="1">
        <f t="array" aca="1" ref="F275" ca="1">IF( OR( AND($A275&gt;=INDIRECT("'Panasonic ERJ Code Table'!$K" &amp; F$1),$A275&lt;=INDIRECT("'Panasonic ERJ Code Table'!$L" &amp; F$1)), AND($A275&gt;=INDIRECT("'Panasonic ERJ Code Table'!$M" &amp; F$1),$A275&lt;=INDIRECT("'Panasonic ERJ Code Table'!$N" &amp; F$1)) ),F$2&amp;_xlfn.XLOOKUP($A275,E96_raw,E96_code),"N/A")</f>
        <v>#NAME?</v>
      </c>
      <c r="G275" s="23" t="e" cm="1">
        <f t="array" aca="1" ref="G275" ca="1">"technology "&amp;RIGHT(F275,4)&amp;";"&amp;_xlfn.XLOOKUP(2,eii,eia)&amp;F275&amp;_xlfn.XLOOKUP(16,eii,eia)&amp;_xlfn.XLOOKUP(3,eii,eia)&amp;_xlfn.XLOOKUP($A275,E96_raw,e96_std&amp;" "&amp;e96_sym)&amp;_xlfn.XLOOKUP(16,eii,eia)&amp;_xlfn.XLOOKUP(4,eii,eia)&amp;_xlfn.XLOOKUP(LEFT(F275,7),r_1,r_4)&amp;" W @ 70°C"&amp;_xlfn.XLOOKUP(16,eii,eia)&amp;_xlfn.XLOOKUP(5,eii,eia)&amp;_xlfn.XLOOKUP(MID(F275,4,3),e_code,TEXT(e_size,"0000"))&amp;_xlfn.XLOOKUP(16,eii,eia)&amp;_xlfn.XLOOKUP(6,eii,eia)&amp;ROUND(MIN(SQRT($A275*_xlfn.XLOOKUP(LEFT(F275,7),r_1,r_4)),_xlfn.XLOOKUP(LEFT(F275,7),r_1,r_7)),1)&amp;" V"&amp;_xlfn.XLOOKUP(16,eii,eia)&amp;_xlfn.XLOOKUP(8,eii,eia)&amp;_xlfn.XLOOKUP(LEFT(F275,7),r_1,r_8)&amp;_xlfn.XLOOKUP(16,eii,eia)&amp;_xlfn.XLOOKUP(9,eii,eia)&amp;_xlfn.XLOOKUP($A275,E96_raw,E96_code&amp;" / "&amp;e96_3c)&amp;_xlfn.XLOOKUP(16,eii,eia)&amp;_xlfn.XLOOKUP(10,eii,eia)&amp;_xlfn.XLOOKUP(LEFT(F275,7),r_1,r_10)&amp;_xlfn.XLOOKUP(16,eii,eia)&amp;_xlfn.XLOOKUP(11,eii,eia)&amp;_xlfn.XLOOKUP(LEFT(F275,7),r_1,r_11)&amp;_xlfn.XLOOKUP(16,eii,eia)&amp;_xlfn.XLOOKUP(12,eii,eia)&amp;_xlfn.XLOOKUP(LEFT(F275,7),r_1,r_12)&amp;" ppm/°C"&amp;_xlfn.XLOOKUP(16,eii,eia)&amp;_xlfn.XLOOKUP(13,eii,eia)&amp;MID(F275,4,2)&amp;_xlfn.XLOOKUP(16,eii,eia)&amp;_xlfn.XLOOKUP(14,eii,eia)&amp;_xlfn.XLOOKUP(16,eii,eia)&amp;_xlfn.XLOOKUP(15,eii,eia)&amp;_xlfn.XLOOKUP(16,eii,eia)</f>
        <v>#NAME?</v>
      </c>
      <c r="I275" s="5" t="str" cm="1">
        <f t="array" aca="1" ref="I275" ca="1">IF( OR( AND($A275&gt;=INDIRECT("'Panasonic ERJ Code Table'!$K" &amp; I$1),$A275&lt;=INDIRECT("'Panasonic ERJ Code Table'!$L" &amp; I$1)), AND($A275&gt;=INDIRECT("'Panasonic ERJ Code Table'!$M" &amp; I$1),$A275&lt;=INDIRECT("'Panasonic ERJ Code Table'!$N" &amp; I$1)) ),I$2&amp;_xlfn.XLOOKUP($A275,E96_raw,E96_code),"N/A")</f>
        <v>N/A</v>
      </c>
      <c r="L275" s="5" t="e" cm="1">
        <f t="array" aca="1" ref="L275" ca="1">IF( OR( AND($A275&gt;=INDIRECT("'Panasonic ERJ Code Table'!$K" &amp; L$1),$A275&lt;=INDIRECT("'Panasonic ERJ Code Table'!$L" &amp; L$1)), AND($A275&gt;=INDIRECT("'Panasonic ERJ Code Table'!$M" &amp; L$1),$A275&lt;=INDIRECT("'Panasonic ERJ Code Table'!$N" &amp; L$1)) ),L$2&amp;_xlfn.XLOOKUP($A275,E96_raw,E96_code),"N/A")</f>
        <v>#NAME?</v>
      </c>
      <c r="O275" s="5" t="str" cm="1">
        <f t="array" aca="1" ref="O275" ca="1">IF( OR( AND($A275&gt;=INDIRECT("'Panasonic ERJ Code Table'!$K" &amp; O$1),$A275&lt;=INDIRECT("'Panasonic ERJ Code Table'!$L" &amp; O$1)), AND($A275&gt;=INDIRECT("'Panasonic ERJ Code Table'!$M" &amp; O$1),$A275&lt;=INDIRECT("'Panasonic ERJ Code Table'!$N" &amp; O$1)) ),O$2&amp;_xlfn.XLOOKUP($A275,E96_raw,E96_code),"N/A")</f>
        <v>N/A</v>
      </c>
      <c r="R275" s="5" t="e" cm="1">
        <f t="array" aca="1" ref="R275" ca="1">IF( OR( AND($A275&gt;=INDIRECT("'Panasonic ERJ Code Table'!$K" &amp; R$1),$A275&lt;=INDIRECT("'Panasonic ERJ Code Table'!$L" &amp; R$1)), AND($A275&gt;=INDIRECT("'Panasonic ERJ Code Table'!$M" &amp; R$1),$A275&lt;=INDIRECT("'Panasonic ERJ Code Table'!$N" &amp; R$1)) ),R$2&amp;_xlfn.XLOOKUP($A275,E96_raw,E96_code),"N/A")</f>
        <v>#NAME?</v>
      </c>
      <c r="U275" s="5" t="e" cm="1">
        <f t="array" aca="1" ref="U275" ca="1">IF( OR( AND($A275&gt;=INDIRECT("'Panasonic ERJ Code Table'!$J" &amp; U$1),$A275&lt;=INDIRECT("'Panasonic ERJ Code Table'!$K" &amp; U$1)), AND($A275&gt;=INDIRECT("'Panasonic ERJ Code Table'!$L" &amp; U$1),$A275&lt;=INDIRECT("'Panasonic ERJ Code Table'!$M" &amp; U$1)) ),U$2&amp;_xlfn.XLOOKUP($A275,E96_raw,E96_code),"N/A")</f>
        <v>#NAME?</v>
      </c>
    </row>
    <row r="276" spans="1:21" x14ac:dyDescent="0.3">
      <c r="A276" s="16">
        <v>698</v>
      </c>
      <c r="B276" s="16"/>
      <c r="C276" s="5" t="str" cm="1">
        <f t="array" aca="1" ref="C276" ca="1">IF( OR( AND($A276&gt;=INDIRECT("'Panasonic ERJ Code Table'!$K" &amp; C$1),$A276&lt;=INDIRECT("'Panasonic ERJ Code Table'!$L" &amp; C$1)), AND($A276&gt;=INDIRECT("'Panasonic ERJ Code Table'!$M" &amp; C$1),$A276&lt;=INDIRECT("'Panasonic ERJ Code Table'!$N" &amp; C$1)) ),C$2&amp;_xlfn.XLOOKUP($A276,E96_raw,E96_code),"N/A")</f>
        <v>N/A</v>
      </c>
      <c r="F276" s="5" t="e" cm="1">
        <f t="array" aca="1" ref="F276" ca="1">IF( OR( AND($A276&gt;=INDIRECT("'Panasonic ERJ Code Table'!$K" &amp; F$1),$A276&lt;=INDIRECT("'Panasonic ERJ Code Table'!$L" &amp; F$1)), AND($A276&gt;=INDIRECT("'Panasonic ERJ Code Table'!$M" &amp; F$1),$A276&lt;=INDIRECT("'Panasonic ERJ Code Table'!$N" &amp; F$1)) ),F$2&amp;_xlfn.XLOOKUP($A276,E96_raw,E96_code),"N/A")</f>
        <v>#NAME?</v>
      </c>
      <c r="G276" s="23" t="e" cm="1">
        <f t="array" aca="1" ref="G276" ca="1">"technology "&amp;RIGHT(F276,4)&amp;";"&amp;_xlfn.XLOOKUP(2,eii,eia)&amp;F276&amp;_xlfn.XLOOKUP(16,eii,eia)&amp;_xlfn.XLOOKUP(3,eii,eia)&amp;_xlfn.XLOOKUP($A276,E96_raw,e96_std&amp;" "&amp;e96_sym)&amp;_xlfn.XLOOKUP(16,eii,eia)&amp;_xlfn.XLOOKUP(4,eii,eia)&amp;_xlfn.XLOOKUP(LEFT(F276,7),r_1,r_4)&amp;" W @ 70°C"&amp;_xlfn.XLOOKUP(16,eii,eia)&amp;_xlfn.XLOOKUP(5,eii,eia)&amp;_xlfn.XLOOKUP(MID(F276,4,3),e_code,TEXT(e_size,"0000"))&amp;_xlfn.XLOOKUP(16,eii,eia)&amp;_xlfn.XLOOKUP(6,eii,eia)&amp;ROUND(MIN(SQRT($A276*_xlfn.XLOOKUP(LEFT(F276,7),r_1,r_4)),_xlfn.XLOOKUP(LEFT(F276,7),r_1,r_7)),1)&amp;" V"&amp;_xlfn.XLOOKUP(16,eii,eia)&amp;_xlfn.XLOOKUP(8,eii,eia)&amp;_xlfn.XLOOKUP(LEFT(F276,7),r_1,r_8)&amp;_xlfn.XLOOKUP(16,eii,eia)&amp;_xlfn.XLOOKUP(9,eii,eia)&amp;_xlfn.XLOOKUP($A276,E96_raw,E96_code&amp;" / "&amp;e96_3c)&amp;_xlfn.XLOOKUP(16,eii,eia)&amp;_xlfn.XLOOKUP(10,eii,eia)&amp;_xlfn.XLOOKUP(LEFT(F276,7),r_1,r_10)&amp;_xlfn.XLOOKUP(16,eii,eia)&amp;_xlfn.XLOOKUP(11,eii,eia)&amp;_xlfn.XLOOKUP(LEFT(F276,7),r_1,r_11)&amp;_xlfn.XLOOKUP(16,eii,eia)&amp;_xlfn.XLOOKUP(12,eii,eia)&amp;_xlfn.XLOOKUP(LEFT(F276,7),r_1,r_12)&amp;" ppm/°C"&amp;_xlfn.XLOOKUP(16,eii,eia)&amp;_xlfn.XLOOKUP(13,eii,eia)&amp;MID(F276,4,2)&amp;_xlfn.XLOOKUP(16,eii,eia)&amp;_xlfn.XLOOKUP(14,eii,eia)&amp;_xlfn.XLOOKUP(16,eii,eia)&amp;_xlfn.XLOOKUP(15,eii,eia)&amp;_xlfn.XLOOKUP(16,eii,eia)</f>
        <v>#NAME?</v>
      </c>
      <c r="I276" s="5" t="str" cm="1">
        <f t="array" aca="1" ref="I276" ca="1">IF( OR( AND($A276&gt;=INDIRECT("'Panasonic ERJ Code Table'!$K" &amp; I$1),$A276&lt;=INDIRECT("'Panasonic ERJ Code Table'!$L" &amp; I$1)), AND($A276&gt;=INDIRECT("'Panasonic ERJ Code Table'!$M" &amp; I$1),$A276&lt;=INDIRECT("'Panasonic ERJ Code Table'!$N" &amp; I$1)) ),I$2&amp;_xlfn.XLOOKUP($A276,E96_raw,E96_code),"N/A")</f>
        <v>N/A</v>
      </c>
      <c r="L276" s="5" t="e" cm="1">
        <f t="array" aca="1" ref="L276" ca="1">IF( OR( AND($A276&gt;=INDIRECT("'Panasonic ERJ Code Table'!$K" &amp; L$1),$A276&lt;=INDIRECT("'Panasonic ERJ Code Table'!$L" &amp; L$1)), AND($A276&gt;=INDIRECT("'Panasonic ERJ Code Table'!$M" &amp; L$1),$A276&lt;=INDIRECT("'Panasonic ERJ Code Table'!$N" &amp; L$1)) ),L$2&amp;_xlfn.XLOOKUP($A276,E96_raw,E96_code),"N/A")</f>
        <v>#NAME?</v>
      </c>
      <c r="O276" s="5" t="str" cm="1">
        <f t="array" aca="1" ref="O276" ca="1">IF( OR( AND($A276&gt;=INDIRECT("'Panasonic ERJ Code Table'!$K" &amp; O$1),$A276&lt;=INDIRECT("'Panasonic ERJ Code Table'!$L" &amp; O$1)), AND($A276&gt;=INDIRECT("'Panasonic ERJ Code Table'!$M" &amp; O$1),$A276&lt;=INDIRECT("'Panasonic ERJ Code Table'!$N" &amp; O$1)) ),O$2&amp;_xlfn.XLOOKUP($A276,E96_raw,E96_code),"N/A")</f>
        <v>N/A</v>
      </c>
      <c r="R276" s="5" t="e" cm="1">
        <f t="array" aca="1" ref="R276" ca="1">IF( OR( AND($A276&gt;=INDIRECT("'Panasonic ERJ Code Table'!$K" &amp; R$1),$A276&lt;=INDIRECT("'Panasonic ERJ Code Table'!$L" &amp; R$1)), AND($A276&gt;=INDIRECT("'Panasonic ERJ Code Table'!$M" &amp; R$1),$A276&lt;=INDIRECT("'Panasonic ERJ Code Table'!$N" &amp; R$1)) ),R$2&amp;_xlfn.XLOOKUP($A276,E96_raw,E96_code),"N/A")</f>
        <v>#NAME?</v>
      </c>
      <c r="U276" s="5" t="e" cm="1">
        <f t="array" aca="1" ref="U276" ca="1">IF( OR( AND($A276&gt;=INDIRECT("'Panasonic ERJ Code Table'!$J" &amp; U$1),$A276&lt;=INDIRECT("'Panasonic ERJ Code Table'!$K" &amp; U$1)), AND($A276&gt;=INDIRECT("'Panasonic ERJ Code Table'!$L" &amp; U$1),$A276&lt;=INDIRECT("'Panasonic ERJ Code Table'!$M" &amp; U$1)) ),U$2&amp;_xlfn.XLOOKUP($A276,E96_raw,E96_code),"N/A")</f>
        <v>#NAME?</v>
      </c>
    </row>
    <row r="277" spans="1:21" x14ac:dyDescent="0.3">
      <c r="A277" s="16">
        <v>715</v>
      </c>
      <c r="B277" s="16"/>
      <c r="C277" s="5" t="str" cm="1">
        <f t="array" aca="1" ref="C277" ca="1">IF( OR( AND($A277&gt;=INDIRECT("'Panasonic ERJ Code Table'!$K" &amp; C$1),$A277&lt;=INDIRECT("'Panasonic ERJ Code Table'!$L" &amp; C$1)), AND($A277&gt;=INDIRECT("'Panasonic ERJ Code Table'!$M" &amp; C$1),$A277&lt;=INDIRECT("'Panasonic ERJ Code Table'!$N" &amp; C$1)) ),C$2&amp;_xlfn.XLOOKUP($A277,E96_raw,E96_code),"N/A")</f>
        <v>N/A</v>
      </c>
      <c r="F277" s="5" t="e" cm="1">
        <f t="array" aca="1" ref="F277" ca="1">IF( OR( AND($A277&gt;=INDIRECT("'Panasonic ERJ Code Table'!$K" &amp; F$1),$A277&lt;=INDIRECT("'Panasonic ERJ Code Table'!$L" &amp; F$1)), AND($A277&gt;=INDIRECT("'Panasonic ERJ Code Table'!$M" &amp; F$1),$A277&lt;=INDIRECT("'Panasonic ERJ Code Table'!$N" &amp; F$1)) ),F$2&amp;_xlfn.XLOOKUP($A277,E96_raw,E96_code),"N/A")</f>
        <v>#NAME?</v>
      </c>
      <c r="G277" s="23" t="e" cm="1">
        <f t="array" aca="1" ref="G277" ca="1">"technology "&amp;RIGHT(F277,4)&amp;";"&amp;_xlfn.XLOOKUP(2,eii,eia)&amp;F277&amp;_xlfn.XLOOKUP(16,eii,eia)&amp;_xlfn.XLOOKUP(3,eii,eia)&amp;_xlfn.XLOOKUP($A277,E96_raw,e96_std&amp;" "&amp;e96_sym)&amp;_xlfn.XLOOKUP(16,eii,eia)&amp;_xlfn.XLOOKUP(4,eii,eia)&amp;_xlfn.XLOOKUP(LEFT(F277,7),r_1,r_4)&amp;" W @ 70°C"&amp;_xlfn.XLOOKUP(16,eii,eia)&amp;_xlfn.XLOOKUP(5,eii,eia)&amp;_xlfn.XLOOKUP(MID(F277,4,3),e_code,TEXT(e_size,"0000"))&amp;_xlfn.XLOOKUP(16,eii,eia)&amp;_xlfn.XLOOKUP(6,eii,eia)&amp;ROUND(MIN(SQRT($A277*_xlfn.XLOOKUP(LEFT(F277,7),r_1,r_4)),_xlfn.XLOOKUP(LEFT(F277,7),r_1,r_7)),1)&amp;" V"&amp;_xlfn.XLOOKUP(16,eii,eia)&amp;_xlfn.XLOOKUP(8,eii,eia)&amp;_xlfn.XLOOKUP(LEFT(F277,7),r_1,r_8)&amp;_xlfn.XLOOKUP(16,eii,eia)&amp;_xlfn.XLOOKUP(9,eii,eia)&amp;_xlfn.XLOOKUP($A277,E96_raw,E96_code&amp;" / "&amp;e96_3c)&amp;_xlfn.XLOOKUP(16,eii,eia)&amp;_xlfn.XLOOKUP(10,eii,eia)&amp;_xlfn.XLOOKUP(LEFT(F277,7),r_1,r_10)&amp;_xlfn.XLOOKUP(16,eii,eia)&amp;_xlfn.XLOOKUP(11,eii,eia)&amp;_xlfn.XLOOKUP(LEFT(F277,7),r_1,r_11)&amp;_xlfn.XLOOKUP(16,eii,eia)&amp;_xlfn.XLOOKUP(12,eii,eia)&amp;_xlfn.XLOOKUP(LEFT(F277,7),r_1,r_12)&amp;" ppm/°C"&amp;_xlfn.XLOOKUP(16,eii,eia)&amp;_xlfn.XLOOKUP(13,eii,eia)&amp;MID(F277,4,2)&amp;_xlfn.XLOOKUP(16,eii,eia)&amp;_xlfn.XLOOKUP(14,eii,eia)&amp;_xlfn.XLOOKUP(16,eii,eia)&amp;_xlfn.XLOOKUP(15,eii,eia)&amp;_xlfn.XLOOKUP(16,eii,eia)</f>
        <v>#NAME?</v>
      </c>
      <c r="I277" s="5" t="str" cm="1">
        <f t="array" aca="1" ref="I277" ca="1">IF( OR( AND($A277&gt;=INDIRECT("'Panasonic ERJ Code Table'!$K" &amp; I$1),$A277&lt;=INDIRECT("'Panasonic ERJ Code Table'!$L" &amp; I$1)), AND($A277&gt;=INDIRECT("'Panasonic ERJ Code Table'!$M" &amp; I$1),$A277&lt;=INDIRECT("'Panasonic ERJ Code Table'!$N" &amp; I$1)) ),I$2&amp;_xlfn.XLOOKUP($A277,E96_raw,E96_code),"N/A")</f>
        <v>N/A</v>
      </c>
      <c r="L277" s="5" t="e" cm="1">
        <f t="array" aca="1" ref="L277" ca="1">IF( OR( AND($A277&gt;=INDIRECT("'Panasonic ERJ Code Table'!$K" &amp; L$1),$A277&lt;=INDIRECT("'Panasonic ERJ Code Table'!$L" &amp; L$1)), AND($A277&gt;=INDIRECT("'Panasonic ERJ Code Table'!$M" &amp; L$1),$A277&lt;=INDIRECT("'Panasonic ERJ Code Table'!$N" &amp; L$1)) ),L$2&amp;_xlfn.XLOOKUP($A277,E96_raw,E96_code),"N/A")</f>
        <v>#NAME?</v>
      </c>
      <c r="O277" s="5" t="str" cm="1">
        <f t="array" aca="1" ref="O277" ca="1">IF( OR( AND($A277&gt;=INDIRECT("'Panasonic ERJ Code Table'!$K" &amp; O$1),$A277&lt;=INDIRECT("'Panasonic ERJ Code Table'!$L" &amp; O$1)), AND($A277&gt;=INDIRECT("'Panasonic ERJ Code Table'!$M" &amp; O$1),$A277&lt;=INDIRECT("'Panasonic ERJ Code Table'!$N" &amp; O$1)) ),O$2&amp;_xlfn.XLOOKUP($A277,E96_raw,E96_code),"N/A")</f>
        <v>N/A</v>
      </c>
      <c r="R277" s="5" t="e" cm="1">
        <f t="array" aca="1" ref="R277" ca="1">IF( OR( AND($A277&gt;=INDIRECT("'Panasonic ERJ Code Table'!$K" &amp; R$1),$A277&lt;=INDIRECT("'Panasonic ERJ Code Table'!$L" &amp; R$1)), AND($A277&gt;=INDIRECT("'Panasonic ERJ Code Table'!$M" &amp; R$1),$A277&lt;=INDIRECT("'Panasonic ERJ Code Table'!$N" &amp; R$1)) ),R$2&amp;_xlfn.XLOOKUP($A277,E96_raw,E96_code),"N/A")</f>
        <v>#NAME?</v>
      </c>
      <c r="U277" s="5" t="e" cm="1">
        <f t="array" aca="1" ref="U277" ca="1">IF( OR( AND($A277&gt;=INDIRECT("'Panasonic ERJ Code Table'!$J" &amp; U$1),$A277&lt;=INDIRECT("'Panasonic ERJ Code Table'!$K" &amp; U$1)), AND($A277&gt;=INDIRECT("'Panasonic ERJ Code Table'!$L" &amp; U$1),$A277&lt;=INDIRECT("'Panasonic ERJ Code Table'!$M" &amp; U$1)) ),U$2&amp;_xlfn.XLOOKUP($A277,E96_raw,E96_code),"N/A")</f>
        <v>#NAME?</v>
      </c>
    </row>
    <row r="278" spans="1:21" x14ac:dyDescent="0.3">
      <c r="A278" s="16">
        <v>732</v>
      </c>
      <c r="B278" s="16"/>
      <c r="C278" s="5" t="str" cm="1">
        <f t="array" aca="1" ref="C278" ca="1">IF( OR( AND($A278&gt;=INDIRECT("'Panasonic ERJ Code Table'!$K" &amp; C$1),$A278&lt;=INDIRECT("'Panasonic ERJ Code Table'!$L" &amp; C$1)), AND($A278&gt;=INDIRECT("'Panasonic ERJ Code Table'!$M" &amp; C$1),$A278&lt;=INDIRECT("'Panasonic ERJ Code Table'!$N" &amp; C$1)) ),C$2&amp;_xlfn.XLOOKUP($A278,E96_raw,E96_code),"N/A")</f>
        <v>N/A</v>
      </c>
      <c r="F278" s="5" t="e" cm="1">
        <f t="array" aca="1" ref="F278" ca="1">IF( OR( AND($A278&gt;=INDIRECT("'Panasonic ERJ Code Table'!$K" &amp; F$1),$A278&lt;=INDIRECT("'Panasonic ERJ Code Table'!$L" &amp; F$1)), AND($A278&gt;=INDIRECT("'Panasonic ERJ Code Table'!$M" &amp; F$1),$A278&lt;=INDIRECT("'Panasonic ERJ Code Table'!$N" &amp; F$1)) ),F$2&amp;_xlfn.XLOOKUP($A278,E96_raw,E96_code),"N/A")</f>
        <v>#NAME?</v>
      </c>
      <c r="G278" s="23" t="e" cm="1">
        <f t="array" aca="1" ref="G278" ca="1">"technology "&amp;RIGHT(F278,4)&amp;";"&amp;_xlfn.XLOOKUP(2,eii,eia)&amp;F278&amp;_xlfn.XLOOKUP(16,eii,eia)&amp;_xlfn.XLOOKUP(3,eii,eia)&amp;_xlfn.XLOOKUP($A278,E96_raw,e96_std&amp;" "&amp;e96_sym)&amp;_xlfn.XLOOKUP(16,eii,eia)&amp;_xlfn.XLOOKUP(4,eii,eia)&amp;_xlfn.XLOOKUP(LEFT(F278,7),r_1,r_4)&amp;" W @ 70°C"&amp;_xlfn.XLOOKUP(16,eii,eia)&amp;_xlfn.XLOOKUP(5,eii,eia)&amp;_xlfn.XLOOKUP(MID(F278,4,3),e_code,TEXT(e_size,"0000"))&amp;_xlfn.XLOOKUP(16,eii,eia)&amp;_xlfn.XLOOKUP(6,eii,eia)&amp;ROUND(MIN(SQRT($A278*_xlfn.XLOOKUP(LEFT(F278,7),r_1,r_4)),_xlfn.XLOOKUP(LEFT(F278,7),r_1,r_7)),1)&amp;" V"&amp;_xlfn.XLOOKUP(16,eii,eia)&amp;_xlfn.XLOOKUP(8,eii,eia)&amp;_xlfn.XLOOKUP(LEFT(F278,7),r_1,r_8)&amp;_xlfn.XLOOKUP(16,eii,eia)&amp;_xlfn.XLOOKUP(9,eii,eia)&amp;_xlfn.XLOOKUP($A278,E96_raw,E96_code&amp;" / "&amp;e96_3c)&amp;_xlfn.XLOOKUP(16,eii,eia)&amp;_xlfn.XLOOKUP(10,eii,eia)&amp;_xlfn.XLOOKUP(LEFT(F278,7),r_1,r_10)&amp;_xlfn.XLOOKUP(16,eii,eia)&amp;_xlfn.XLOOKUP(11,eii,eia)&amp;_xlfn.XLOOKUP(LEFT(F278,7),r_1,r_11)&amp;_xlfn.XLOOKUP(16,eii,eia)&amp;_xlfn.XLOOKUP(12,eii,eia)&amp;_xlfn.XLOOKUP(LEFT(F278,7),r_1,r_12)&amp;" ppm/°C"&amp;_xlfn.XLOOKUP(16,eii,eia)&amp;_xlfn.XLOOKUP(13,eii,eia)&amp;MID(F278,4,2)&amp;_xlfn.XLOOKUP(16,eii,eia)&amp;_xlfn.XLOOKUP(14,eii,eia)&amp;_xlfn.XLOOKUP(16,eii,eia)&amp;_xlfn.XLOOKUP(15,eii,eia)&amp;_xlfn.XLOOKUP(16,eii,eia)</f>
        <v>#NAME?</v>
      </c>
      <c r="I278" s="5" t="str" cm="1">
        <f t="array" aca="1" ref="I278" ca="1">IF( OR( AND($A278&gt;=INDIRECT("'Panasonic ERJ Code Table'!$K" &amp; I$1),$A278&lt;=INDIRECT("'Panasonic ERJ Code Table'!$L" &amp; I$1)), AND($A278&gt;=INDIRECT("'Panasonic ERJ Code Table'!$M" &amp; I$1),$A278&lt;=INDIRECT("'Panasonic ERJ Code Table'!$N" &amp; I$1)) ),I$2&amp;_xlfn.XLOOKUP($A278,E96_raw,E96_code),"N/A")</f>
        <v>N/A</v>
      </c>
      <c r="L278" s="5" t="e" cm="1">
        <f t="array" aca="1" ref="L278" ca="1">IF( OR( AND($A278&gt;=INDIRECT("'Panasonic ERJ Code Table'!$K" &amp; L$1),$A278&lt;=INDIRECT("'Panasonic ERJ Code Table'!$L" &amp; L$1)), AND($A278&gt;=INDIRECT("'Panasonic ERJ Code Table'!$M" &amp; L$1),$A278&lt;=INDIRECT("'Panasonic ERJ Code Table'!$N" &amp; L$1)) ),L$2&amp;_xlfn.XLOOKUP($A278,E96_raw,E96_code),"N/A")</f>
        <v>#NAME?</v>
      </c>
      <c r="O278" s="5" t="str" cm="1">
        <f t="array" aca="1" ref="O278" ca="1">IF( OR( AND($A278&gt;=INDIRECT("'Panasonic ERJ Code Table'!$K" &amp; O$1),$A278&lt;=INDIRECT("'Panasonic ERJ Code Table'!$L" &amp; O$1)), AND($A278&gt;=INDIRECT("'Panasonic ERJ Code Table'!$M" &amp; O$1),$A278&lt;=INDIRECT("'Panasonic ERJ Code Table'!$N" &amp; O$1)) ),O$2&amp;_xlfn.XLOOKUP($A278,E96_raw,E96_code),"N/A")</f>
        <v>N/A</v>
      </c>
      <c r="R278" s="5" t="e" cm="1">
        <f t="array" aca="1" ref="R278" ca="1">IF( OR( AND($A278&gt;=INDIRECT("'Panasonic ERJ Code Table'!$K" &amp; R$1),$A278&lt;=INDIRECT("'Panasonic ERJ Code Table'!$L" &amp; R$1)), AND($A278&gt;=INDIRECT("'Panasonic ERJ Code Table'!$M" &amp; R$1),$A278&lt;=INDIRECT("'Panasonic ERJ Code Table'!$N" &amp; R$1)) ),R$2&amp;_xlfn.XLOOKUP($A278,E96_raw,E96_code),"N/A")</f>
        <v>#NAME?</v>
      </c>
      <c r="U278" s="5" t="e" cm="1">
        <f t="array" aca="1" ref="U278" ca="1">IF( OR( AND($A278&gt;=INDIRECT("'Panasonic ERJ Code Table'!$J" &amp; U$1),$A278&lt;=INDIRECT("'Panasonic ERJ Code Table'!$K" &amp; U$1)), AND($A278&gt;=INDIRECT("'Panasonic ERJ Code Table'!$L" &amp; U$1),$A278&lt;=INDIRECT("'Panasonic ERJ Code Table'!$M" &amp; U$1)) ),U$2&amp;_xlfn.XLOOKUP($A278,E96_raw,E96_code),"N/A")</f>
        <v>#NAME?</v>
      </c>
    </row>
    <row r="279" spans="1:21" x14ac:dyDescent="0.3">
      <c r="A279" s="16">
        <v>750</v>
      </c>
      <c r="B279" s="16"/>
      <c r="C279" s="5" t="str" cm="1">
        <f t="array" aca="1" ref="C279" ca="1">IF( OR( AND($A279&gt;=INDIRECT("'Panasonic ERJ Code Table'!$K" &amp; C$1),$A279&lt;=INDIRECT("'Panasonic ERJ Code Table'!$L" &amp; C$1)), AND($A279&gt;=INDIRECT("'Panasonic ERJ Code Table'!$M" &amp; C$1),$A279&lt;=INDIRECT("'Panasonic ERJ Code Table'!$N" &amp; C$1)) ),C$2&amp;_xlfn.XLOOKUP($A279,E96_raw,E96_code),"N/A")</f>
        <v>N/A</v>
      </c>
      <c r="F279" s="5" t="e" cm="1">
        <f t="array" aca="1" ref="F279" ca="1">IF( OR( AND($A279&gt;=INDIRECT("'Panasonic ERJ Code Table'!$K" &amp; F$1),$A279&lt;=INDIRECT("'Panasonic ERJ Code Table'!$L" &amp; F$1)), AND($A279&gt;=INDIRECT("'Panasonic ERJ Code Table'!$M" &amp; F$1),$A279&lt;=INDIRECT("'Panasonic ERJ Code Table'!$N" &amp; F$1)) ),F$2&amp;_xlfn.XLOOKUP($A279,E96_raw,E96_code),"N/A")</f>
        <v>#NAME?</v>
      </c>
      <c r="G279" s="23" t="e" cm="1">
        <f t="array" aca="1" ref="G279" ca="1">"technology "&amp;RIGHT(F279,4)&amp;";"&amp;_xlfn.XLOOKUP(2,eii,eia)&amp;F279&amp;_xlfn.XLOOKUP(16,eii,eia)&amp;_xlfn.XLOOKUP(3,eii,eia)&amp;_xlfn.XLOOKUP($A279,E96_raw,e96_std&amp;" "&amp;e96_sym)&amp;_xlfn.XLOOKUP(16,eii,eia)&amp;_xlfn.XLOOKUP(4,eii,eia)&amp;_xlfn.XLOOKUP(LEFT(F279,7),r_1,r_4)&amp;" W @ 70°C"&amp;_xlfn.XLOOKUP(16,eii,eia)&amp;_xlfn.XLOOKUP(5,eii,eia)&amp;_xlfn.XLOOKUP(MID(F279,4,3),e_code,TEXT(e_size,"0000"))&amp;_xlfn.XLOOKUP(16,eii,eia)&amp;_xlfn.XLOOKUP(6,eii,eia)&amp;ROUND(MIN(SQRT($A279*_xlfn.XLOOKUP(LEFT(F279,7),r_1,r_4)),_xlfn.XLOOKUP(LEFT(F279,7),r_1,r_7)),1)&amp;" V"&amp;_xlfn.XLOOKUP(16,eii,eia)&amp;_xlfn.XLOOKUP(8,eii,eia)&amp;_xlfn.XLOOKUP(LEFT(F279,7),r_1,r_8)&amp;_xlfn.XLOOKUP(16,eii,eia)&amp;_xlfn.XLOOKUP(9,eii,eia)&amp;_xlfn.XLOOKUP($A279,E96_raw,E96_code&amp;" / "&amp;e96_3c)&amp;_xlfn.XLOOKUP(16,eii,eia)&amp;_xlfn.XLOOKUP(10,eii,eia)&amp;_xlfn.XLOOKUP(LEFT(F279,7),r_1,r_10)&amp;_xlfn.XLOOKUP(16,eii,eia)&amp;_xlfn.XLOOKUP(11,eii,eia)&amp;_xlfn.XLOOKUP(LEFT(F279,7),r_1,r_11)&amp;_xlfn.XLOOKUP(16,eii,eia)&amp;_xlfn.XLOOKUP(12,eii,eia)&amp;_xlfn.XLOOKUP(LEFT(F279,7),r_1,r_12)&amp;" ppm/°C"&amp;_xlfn.XLOOKUP(16,eii,eia)&amp;_xlfn.XLOOKUP(13,eii,eia)&amp;MID(F279,4,2)&amp;_xlfn.XLOOKUP(16,eii,eia)&amp;_xlfn.XLOOKUP(14,eii,eia)&amp;_xlfn.XLOOKUP(16,eii,eia)&amp;_xlfn.XLOOKUP(15,eii,eia)&amp;_xlfn.XLOOKUP(16,eii,eia)</f>
        <v>#NAME?</v>
      </c>
      <c r="I279" s="5" t="str" cm="1">
        <f t="array" aca="1" ref="I279" ca="1">IF( OR( AND($A279&gt;=INDIRECT("'Panasonic ERJ Code Table'!$K" &amp; I$1),$A279&lt;=INDIRECT("'Panasonic ERJ Code Table'!$L" &amp; I$1)), AND($A279&gt;=INDIRECT("'Panasonic ERJ Code Table'!$M" &amp; I$1),$A279&lt;=INDIRECT("'Panasonic ERJ Code Table'!$N" &amp; I$1)) ),I$2&amp;_xlfn.XLOOKUP($A279,E96_raw,E96_code),"N/A")</f>
        <v>N/A</v>
      </c>
      <c r="L279" s="5" t="e" cm="1">
        <f t="array" aca="1" ref="L279" ca="1">IF( OR( AND($A279&gt;=INDIRECT("'Panasonic ERJ Code Table'!$K" &amp; L$1),$A279&lt;=INDIRECT("'Panasonic ERJ Code Table'!$L" &amp; L$1)), AND($A279&gt;=INDIRECT("'Panasonic ERJ Code Table'!$M" &amp; L$1),$A279&lt;=INDIRECT("'Panasonic ERJ Code Table'!$N" &amp; L$1)) ),L$2&amp;_xlfn.XLOOKUP($A279,E96_raw,E96_code),"N/A")</f>
        <v>#NAME?</v>
      </c>
      <c r="O279" s="5" t="str" cm="1">
        <f t="array" aca="1" ref="O279" ca="1">IF( OR( AND($A279&gt;=INDIRECT("'Panasonic ERJ Code Table'!$K" &amp; O$1),$A279&lt;=INDIRECT("'Panasonic ERJ Code Table'!$L" &amp; O$1)), AND($A279&gt;=INDIRECT("'Panasonic ERJ Code Table'!$M" &amp; O$1),$A279&lt;=INDIRECT("'Panasonic ERJ Code Table'!$N" &amp; O$1)) ),O$2&amp;_xlfn.XLOOKUP($A279,E96_raw,E96_code),"N/A")</f>
        <v>N/A</v>
      </c>
      <c r="R279" s="5" t="e" cm="1">
        <f t="array" aca="1" ref="R279" ca="1">IF( OR( AND($A279&gt;=INDIRECT("'Panasonic ERJ Code Table'!$K" &amp; R$1),$A279&lt;=INDIRECT("'Panasonic ERJ Code Table'!$L" &amp; R$1)), AND($A279&gt;=INDIRECT("'Panasonic ERJ Code Table'!$M" &amp; R$1),$A279&lt;=INDIRECT("'Panasonic ERJ Code Table'!$N" &amp; R$1)) ),R$2&amp;_xlfn.XLOOKUP($A279,E96_raw,E96_code),"N/A")</f>
        <v>#NAME?</v>
      </c>
      <c r="U279" s="5" t="e" cm="1">
        <f t="array" aca="1" ref="U279" ca="1">IF( OR( AND($A279&gt;=INDIRECT("'Panasonic ERJ Code Table'!$J" &amp; U$1),$A279&lt;=INDIRECT("'Panasonic ERJ Code Table'!$K" &amp; U$1)), AND($A279&gt;=INDIRECT("'Panasonic ERJ Code Table'!$L" &amp; U$1),$A279&lt;=INDIRECT("'Panasonic ERJ Code Table'!$M" &amp; U$1)) ),U$2&amp;_xlfn.XLOOKUP($A279,E96_raw,E96_code),"N/A")</f>
        <v>#NAME?</v>
      </c>
    </row>
    <row r="280" spans="1:21" x14ac:dyDescent="0.3">
      <c r="A280" s="16">
        <v>768</v>
      </c>
      <c r="B280" s="16"/>
      <c r="C280" s="5" t="str" cm="1">
        <f t="array" aca="1" ref="C280" ca="1">IF( OR( AND($A280&gt;=INDIRECT("'Panasonic ERJ Code Table'!$K" &amp; C$1),$A280&lt;=INDIRECT("'Panasonic ERJ Code Table'!$L" &amp; C$1)), AND($A280&gt;=INDIRECT("'Panasonic ERJ Code Table'!$M" &amp; C$1),$A280&lt;=INDIRECT("'Panasonic ERJ Code Table'!$N" &amp; C$1)) ),C$2&amp;_xlfn.XLOOKUP($A280,E96_raw,E96_code),"N/A")</f>
        <v>N/A</v>
      </c>
      <c r="F280" s="5" t="e" cm="1">
        <f t="array" aca="1" ref="F280" ca="1">IF( OR( AND($A280&gt;=INDIRECT("'Panasonic ERJ Code Table'!$K" &amp; F$1),$A280&lt;=INDIRECT("'Panasonic ERJ Code Table'!$L" &amp; F$1)), AND($A280&gt;=INDIRECT("'Panasonic ERJ Code Table'!$M" &amp; F$1),$A280&lt;=INDIRECT("'Panasonic ERJ Code Table'!$N" &amp; F$1)) ),F$2&amp;_xlfn.XLOOKUP($A280,E96_raw,E96_code),"N/A")</f>
        <v>#NAME?</v>
      </c>
      <c r="G280" s="23" t="e" cm="1">
        <f t="array" aca="1" ref="G280" ca="1">"technology "&amp;RIGHT(F280,4)&amp;";"&amp;_xlfn.XLOOKUP(2,eii,eia)&amp;F280&amp;_xlfn.XLOOKUP(16,eii,eia)&amp;_xlfn.XLOOKUP(3,eii,eia)&amp;_xlfn.XLOOKUP($A280,E96_raw,e96_std&amp;" "&amp;e96_sym)&amp;_xlfn.XLOOKUP(16,eii,eia)&amp;_xlfn.XLOOKUP(4,eii,eia)&amp;_xlfn.XLOOKUP(LEFT(F280,7),r_1,r_4)&amp;" W @ 70°C"&amp;_xlfn.XLOOKUP(16,eii,eia)&amp;_xlfn.XLOOKUP(5,eii,eia)&amp;_xlfn.XLOOKUP(MID(F280,4,3),e_code,TEXT(e_size,"0000"))&amp;_xlfn.XLOOKUP(16,eii,eia)&amp;_xlfn.XLOOKUP(6,eii,eia)&amp;ROUND(MIN(SQRT($A280*_xlfn.XLOOKUP(LEFT(F280,7),r_1,r_4)),_xlfn.XLOOKUP(LEFT(F280,7),r_1,r_7)),1)&amp;" V"&amp;_xlfn.XLOOKUP(16,eii,eia)&amp;_xlfn.XLOOKUP(8,eii,eia)&amp;_xlfn.XLOOKUP(LEFT(F280,7),r_1,r_8)&amp;_xlfn.XLOOKUP(16,eii,eia)&amp;_xlfn.XLOOKUP(9,eii,eia)&amp;_xlfn.XLOOKUP($A280,E96_raw,E96_code&amp;" / "&amp;e96_3c)&amp;_xlfn.XLOOKUP(16,eii,eia)&amp;_xlfn.XLOOKUP(10,eii,eia)&amp;_xlfn.XLOOKUP(LEFT(F280,7),r_1,r_10)&amp;_xlfn.XLOOKUP(16,eii,eia)&amp;_xlfn.XLOOKUP(11,eii,eia)&amp;_xlfn.XLOOKUP(LEFT(F280,7),r_1,r_11)&amp;_xlfn.XLOOKUP(16,eii,eia)&amp;_xlfn.XLOOKUP(12,eii,eia)&amp;_xlfn.XLOOKUP(LEFT(F280,7),r_1,r_12)&amp;" ppm/°C"&amp;_xlfn.XLOOKUP(16,eii,eia)&amp;_xlfn.XLOOKUP(13,eii,eia)&amp;MID(F280,4,2)&amp;_xlfn.XLOOKUP(16,eii,eia)&amp;_xlfn.XLOOKUP(14,eii,eia)&amp;_xlfn.XLOOKUP(16,eii,eia)&amp;_xlfn.XLOOKUP(15,eii,eia)&amp;_xlfn.XLOOKUP(16,eii,eia)</f>
        <v>#NAME?</v>
      </c>
      <c r="I280" s="5" t="str" cm="1">
        <f t="array" aca="1" ref="I280" ca="1">IF( OR( AND($A280&gt;=INDIRECT("'Panasonic ERJ Code Table'!$K" &amp; I$1),$A280&lt;=INDIRECT("'Panasonic ERJ Code Table'!$L" &amp; I$1)), AND($A280&gt;=INDIRECT("'Panasonic ERJ Code Table'!$M" &amp; I$1),$A280&lt;=INDIRECT("'Panasonic ERJ Code Table'!$N" &amp; I$1)) ),I$2&amp;_xlfn.XLOOKUP($A280,E96_raw,E96_code),"N/A")</f>
        <v>N/A</v>
      </c>
      <c r="L280" s="5" t="e" cm="1">
        <f t="array" aca="1" ref="L280" ca="1">IF( OR( AND($A280&gt;=INDIRECT("'Panasonic ERJ Code Table'!$K" &amp; L$1),$A280&lt;=INDIRECT("'Panasonic ERJ Code Table'!$L" &amp; L$1)), AND($A280&gt;=INDIRECT("'Panasonic ERJ Code Table'!$M" &amp; L$1),$A280&lt;=INDIRECT("'Panasonic ERJ Code Table'!$N" &amp; L$1)) ),L$2&amp;_xlfn.XLOOKUP($A280,E96_raw,E96_code),"N/A")</f>
        <v>#NAME?</v>
      </c>
      <c r="O280" s="5" t="str" cm="1">
        <f t="array" aca="1" ref="O280" ca="1">IF( OR( AND($A280&gt;=INDIRECT("'Panasonic ERJ Code Table'!$K" &amp; O$1),$A280&lt;=INDIRECT("'Panasonic ERJ Code Table'!$L" &amp; O$1)), AND($A280&gt;=INDIRECT("'Panasonic ERJ Code Table'!$M" &amp; O$1),$A280&lt;=INDIRECT("'Panasonic ERJ Code Table'!$N" &amp; O$1)) ),O$2&amp;_xlfn.XLOOKUP($A280,E96_raw,E96_code),"N/A")</f>
        <v>N/A</v>
      </c>
      <c r="R280" s="5" t="e" cm="1">
        <f t="array" aca="1" ref="R280" ca="1">IF( OR( AND($A280&gt;=INDIRECT("'Panasonic ERJ Code Table'!$K" &amp; R$1),$A280&lt;=INDIRECT("'Panasonic ERJ Code Table'!$L" &amp; R$1)), AND($A280&gt;=INDIRECT("'Panasonic ERJ Code Table'!$M" &amp; R$1),$A280&lt;=INDIRECT("'Panasonic ERJ Code Table'!$N" &amp; R$1)) ),R$2&amp;_xlfn.XLOOKUP($A280,E96_raw,E96_code),"N/A")</f>
        <v>#NAME?</v>
      </c>
      <c r="U280" s="5" t="e" cm="1">
        <f t="array" aca="1" ref="U280" ca="1">IF( OR( AND($A280&gt;=INDIRECT("'Panasonic ERJ Code Table'!$J" &amp; U$1),$A280&lt;=INDIRECT("'Panasonic ERJ Code Table'!$K" &amp; U$1)), AND($A280&gt;=INDIRECT("'Panasonic ERJ Code Table'!$L" &amp; U$1),$A280&lt;=INDIRECT("'Panasonic ERJ Code Table'!$M" &amp; U$1)) ),U$2&amp;_xlfn.XLOOKUP($A280,E96_raw,E96_code),"N/A")</f>
        <v>#NAME?</v>
      </c>
    </row>
    <row r="281" spans="1:21" x14ac:dyDescent="0.3">
      <c r="A281" s="16">
        <v>787</v>
      </c>
      <c r="B281" s="16"/>
      <c r="C281" s="5" t="str" cm="1">
        <f t="array" aca="1" ref="C281" ca="1">IF( OR( AND($A281&gt;=INDIRECT("'Panasonic ERJ Code Table'!$K" &amp; C$1),$A281&lt;=INDIRECT("'Panasonic ERJ Code Table'!$L" &amp; C$1)), AND($A281&gt;=INDIRECT("'Panasonic ERJ Code Table'!$M" &amp; C$1),$A281&lt;=INDIRECT("'Panasonic ERJ Code Table'!$N" &amp; C$1)) ),C$2&amp;_xlfn.XLOOKUP($A281,E96_raw,E96_code),"N/A")</f>
        <v>N/A</v>
      </c>
      <c r="F281" s="5" t="e" cm="1">
        <f t="array" aca="1" ref="F281" ca="1">IF( OR( AND($A281&gt;=INDIRECT("'Panasonic ERJ Code Table'!$K" &amp; F$1),$A281&lt;=INDIRECT("'Panasonic ERJ Code Table'!$L" &amp; F$1)), AND($A281&gt;=INDIRECT("'Panasonic ERJ Code Table'!$M" &amp; F$1),$A281&lt;=INDIRECT("'Panasonic ERJ Code Table'!$N" &amp; F$1)) ),F$2&amp;_xlfn.XLOOKUP($A281,E96_raw,E96_code),"N/A")</f>
        <v>#NAME?</v>
      </c>
      <c r="G281" s="23" t="e" cm="1">
        <f t="array" aca="1" ref="G281" ca="1">"technology "&amp;RIGHT(F281,4)&amp;";"&amp;_xlfn.XLOOKUP(2,eii,eia)&amp;F281&amp;_xlfn.XLOOKUP(16,eii,eia)&amp;_xlfn.XLOOKUP(3,eii,eia)&amp;_xlfn.XLOOKUP($A281,E96_raw,e96_std&amp;" "&amp;e96_sym)&amp;_xlfn.XLOOKUP(16,eii,eia)&amp;_xlfn.XLOOKUP(4,eii,eia)&amp;_xlfn.XLOOKUP(LEFT(F281,7),r_1,r_4)&amp;" W @ 70°C"&amp;_xlfn.XLOOKUP(16,eii,eia)&amp;_xlfn.XLOOKUP(5,eii,eia)&amp;_xlfn.XLOOKUP(MID(F281,4,3),e_code,TEXT(e_size,"0000"))&amp;_xlfn.XLOOKUP(16,eii,eia)&amp;_xlfn.XLOOKUP(6,eii,eia)&amp;ROUND(MIN(SQRT($A281*_xlfn.XLOOKUP(LEFT(F281,7),r_1,r_4)),_xlfn.XLOOKUP(LEFT(F281,7),r_1,r_7)),1)&amp;" V"&amp;_xlfn.XLOOKUP(16,eii,eia)&amp;_xlfn.XLOOKUP(8,eii,eia)&amp;_xlfn.XLOOKUP(LEFT(F281,7),r_1,r_8)&amp;_xlfn.XLOOKUP(16,eii,eia)&amp;_xlfn.XLOOKUP(9,eii,eia)&amp;_xlfn.XLOOKUP($A281,E96_raw,E96_code&amp;" / "&amp;e96_3c)&amp;_xlfn.XLOOKUP(16,eii,eia)&amp;_xlfn.XLOOKUP(10,eii,eia)&amp;_xlfn.XLOOKUP(LEFT(F281,7),r_1,r_10)&amp;_xlfn.XLOOKUP(16,eii,eia)&amp;_xlfn.XLOOKUP(11,eii,eia)&amp;_xlfn.XLOOKUP(LEFT(F281,7),r_1,r_11)&amp;_xlfn.XLOOKUP(16,eii,eia)&amp;_xlfn.XLOOKUP(12,eii,eia)&amp;_xlfn.XLOOKUP(LEFT(F281,7),r_1,r_12)&amp;" ppm/°C"&amp;_xlfn.XLOOKUP(16,eii,eia)&amp;_xlfn.XLOOKUP(13,eii,eia)&amp;MID(F281,4,2)&amp;_xlfn.XLOOKUP(16,eii,eia)&amp;_xlfn.XLOOKUP(14,eii,eia)&amp;_xlfn.XLOOKUP(16,eii,eia)&amp;_xlfn.XLOOKUP(15,eii,eia)&amp;_xlfn.XLOOKUP(16,eii,eia)</f>
        <v>#NAME?</v>
      </c>
      <c r="I281" s="5" t="str" cm="1">
        <f t="array" aca="1" ref="I281" ca="1">IF( OR( AND($A281&gt;=INDIRECT("'Panasonic ERJ Code Table'!$K" &amp; I$1),$A281&lt;=INDIRECT("'Panasonic ERJ Code Table'!$L" &amp; I$1)), AND($A281&gt;=INDIRECT("'Panasonic ERJ Code Table'!$M" &amp; I$1),$A281&lt;=INDIRECT("'Panasonic ERJ Code Table'!$N" &amp; I$1)) ),I$2&amp;_xlfn.XLOOKUP($A281,E96_raw,E96_code),"N/A")</f>
        <v>N/A</v>
      </c>
      <c r="L281" s="5" t="e" cm="1">
        <f t="array" aca="1" ref="L281" ca="1">IF( OR( AND($A281&gt;=INDIRECT("'Panasonic ERJ Code Table'!$K" &amp; L$1),$A281&lt;=INDIRECT("'Panasonic ERJ Code Table'!$L" &amp; L$1)), AND($A281&gt;=INDIRECT("'Panasonic ERJ Code Table'!$M" &amp; L$1),$A281&lt;=INDIRECT("'Panasonic ERJ Code Table'!$N" &amp; L$1)) ),L$2&amp;_xlfn.XLOOKUP($A281,E96_raw,E96_code),"N/A")</f>
        <v>#NAME?</v>
      </c>
      <c r="O281" s="5" t="str" cm="1">
        <f t="array" aca="1" ref="O281" ca="1">IF( OR( AND($A281&gt;=INDIRECT("'Panasonic ERJ Code Table'!$K" &amp; O$1),$A281&lt;=INDIRECT("'Panasonic ERJ Code Table'!$L" &amp; O$1)), AND($A281&gt;=INDIRECT("'Panasonic ERJ Code Table'!$M" &amp; O$1),$A281&lt;=INDIRECT("'Panasonic ERJ Code Table'!$N" &amp; O$1)) ),O$2&amp;_xlfn.XLOOKUP($A281,E96_raw,E96_code),"N/A")</f>
        <v>N/A</v>
      </c>
      <c r="R281" s="5" t="e" cm="1">
        <f t="array" aca="1" ref="R281" ca="1">IF( OR( AND($A281&gt;=INDIRECT("'Panasonic ERJ Code Table'!$K" &amp; R$1),$A281&lt;=INDIRECT("'Panasonic ERJ Code Table'!$L" &amp; R$1)), AND($A281&gt;=INDIRECT("'Panasonic ERJ Code Table'!$M" &amp; R$1),$A281&lt;=INDIRECT("'Panasonic ERJ Code Table'!$N" &amp; R$1)) ),R$2&amp;_xlfn.XLOOKUP($A281,E96_raw,E96_code),"N/A")</f>
        <v>#NAME?</v>
      </c>
      <c r="U281" s="5" t="e" cm="1">
        <f t="array" aca="1" ref="U281" ca="1">IF( OR( AND($A281&gt;=INDIRECT("'Panasonic ERJ Code Table'!$J" &amp; U$1),$A281&lt;=INDIRECT("'Panasonic ERJ Code Table'!$K" &amp; U$1)), AND($A281&gt;=INDIRECT("'Panasonic ERJ Code Table'!$L" &amp; U$1),$A281&lt;=INDIRECT("'Panasonic ERJ Code Table'!$M" &amp; U$1)) ),U$2&amp;_xlfn.XLOOKUP($A281,E96_raw,E96_code),"N/A")</f>
        <v>#NAME?</v>
      </c>
    </row>
    <row r="282" spans="1:21" x14ac:dyDescent="0.3">
      <c r="A282" s="16">
        <v>806.00000000000011</v>
      </c>
      <c r="B282" s="16"/>
      <c r="C282" s="5" t="str" cm="1">
        <f t="array" aca="1" ref="C282" ca="1">IF( OR( AND($A282&gt;=INDIRECT("'Panasonic ERJ Code Table'!$K" &amp; C$1),$A282&lt;=INDIRECT("'Panasonic ERJ Code Table'!$L" &amp; C$1)), AND($A282&gt;=INDIRECT("'Panasonic ERJ Code Table'!$M" &amp; C$1),$A282&lt;=INDIRECT("'Panasonic ERJ Code Table'!$N" &amp; C$1)) ),C$2&amp;_xlfn.XLOOKUP($A282,E96_raw,E96_code),"N/A")</f>
        <v>N/A</v>
      </c>
      <c r="F282" s="5" t="e" cm="1">
        <f t="array" aca="1" ref="F282" ca="1">IF( OR( AND($A282&gt;=INDIRECT("'Panasonic ERJ Code Table'!$K" &amp; F$1),$A282&lt;=INDIRECT("'Panasonic ERJ Code Table'!$L" &amp; F$1)), AND($A282&gt;=INDIRECT("'Panasonic ERJ Code Table'!$M" &amp; F$1),$A282&lt;=INDIRECT("'Panasonic ERJ Code Table'!$N" &amp; F$1)) ),F$2&amp;_xlfn.XLOOKUP($A282,E96_raw,E96_code),"N/A")</f>
        <v>#NAME?</v>
      </c>
      <c r="G282" s="23" t="e" cm="1">
        <f t="array" aca="1" ref="G282" ca="1">"technology "&amp;RIGHT(F282,4)&amp;";"&amp;_xlfn.XLOOKUP(2,eii,eia)&amp;F282&amp;_xlfn.XLOOKUP(16,eii,eia)&amp;_xlfn.XLOOKUP(3,eii,eia)&amp;_xlfn.XLOOKUP($A282,E96_raw,e96_std&amp;" "&amp;e96_sym)&amp;_xlfn.XLOOKUP(16,eii,eia)&amp;_xlfn.XLOOKUP(4,eii,eia)&amp;_xlfn.XLOOKUP(LEFT(F282,7),r_1,r_4)&amp;" W @ 70°C"&amp;_xlfn.XLOOKUP(16,eii,eia)&amp;_xlfn.XLOOKUP(5,eii,eia)&amp;_xlfn.XLOOKUP(MID(F282,4,3),e_code,TEXT(e_size,"0000"))&amp;_xlfn.XLOOKUP(16,eii,eia)&amp;_xlfn.XLOOKUP(6,eii,eia)&amp;ROUND(MIN(SQRT($A282*_xlfn.XLOOKUP(LEFT(F282,7),r_1,r_4)),_xlfn.XLOOKUP(LEFT(F282,7),r_1,r_7)),1)&amp;" V"&amp;_xlfn.XLOOKUP(16,eii,eia)&amp;_xlfn.XLOOKUP(8,eii,eia)&amp;_xlfn.XLOOKUP(LEFT(F282,7),r_1,r_8)&amp;_xlfn.XLOOKUP(16,eii,eia)&amp;_xlfn.XLOOKUP(9,eii,eia)&amp;_xlfn.XLOOKUP($A282,E96_raw,E96_code&amp;" / "&amp;e96_3c)&amp;_xlfn.XLOOKUP(16,eii,eia)&amp;_xlfn.XLOOKUP(10,eii,eia)&amp;_xlfn.XLOOKUP(LEFT(F282,7),r_1,r_10)&amp;_xlfn.XLOOKUP(16,eii,eia)&amp;_xlfn.XLOOKUP(11,eii,eia)&amp;_xlfn.XLOOKUP(LEFT(F282,7),r_1,r_11)&amp;_xlfn.XLOOKUP(16,eii,eia)&amp;_xlfn.XLOOKUP(12,eii,eia)&amp;_xlfn.XLOOKUP(LEFT(F282,7),r_1,r_12)&amp;" ppm/°C"&amp;_xlfn.XLOOKUP(16,eii,eia)&amp;_xlfn.XLOOKUP(13,eii,eia)&amp;MID(F282,4,2)&amp;_xlfn.XLOOKUP(16,eii,eia)&amp;_xlfn.XLOOKUP(14,eii,eia)&amp;_xlfn.XLOOKUP(16,eii,eia)&amp;_xlfn.XLOOKUP(15,eii,eia)&amp;_xlfn.XLOOKUP(16,eii,eia)</f>
        <v>#NAME?</v>
      </c>
      <c r="I282" s="5" t="str" cm="1">
        <f t="array" aca="1" ref="I282" ca="1">IF( OR( AND($A282&gt;=INDIRECT("'Panasonic ERJ Code Table'!$K" &amp; I$1),$A282&lt;=INDIRECT("'Panasonic ERJ Code Table'!$L" &amp; I$1)), AND($A282&gt;=INDIRECT("'Panasonic ERJ Code Table'!$M" &amp; I$1),$A282&lt;=INDIRECT("'Panasonic ERJ Code Table'!$N" &amp; I$1)) ),I$2&amp;_xlfn.XLOOKUP($A282,E96_raw,E96_code),"N/A")</f>
        <v>N/A</v>
      </c>
      <c r="L282" s="5" t="e" cm="1">
        <f t="array" aca="1" ref="L282" ca="1">IF( OR( AND($A282&gt;=INDIRECT("'Panasonic ERJ Code Table'!$K" &amp; L$1),$A282&lt;=INDIRECT("'Panasonic ERJ Code Table'!$L" &amp; L$1)), AND($A282&gt;=INDIRECT("'Panasonic ERJ Code Table'!$M" &amp; L$1),$A282&lt;=INDIRECT("'Panasonic ERJ Code Table'!$N" &amp; L$1)) ),L$2&amp;_xlfn.XLOOKUP($A282,E96_raw,E96_code),"N/A")</f>
        <v>#NAME?</v>
      </c>
      <c r="O282" s="5" t="str" cm="1">
        <f t="array" aca="1" ref="O282" ca="1">IF( OR( AND($A282&gt;=INDIRECT("'Panasonic ERJ Code Table'!$K" &amp; O$1),$A282&lt;=INDIRECT("'Panasonic ERJ Code Table'!$L" &amp; O$1)), AND($A282&gt;=INDIRECT("'Panasonic ERJ Code Table'!$M" &amp; O$1),$A282&lt;=INDIRECT("'Panasonic ERJ Code Table'!$N" &amp; O$1)) ),O$2&amp;_xlfn.XLOOKUP($A282,E96_raw,E96_code),"N/A")</f>
        <v>N/A</v>
      </c>
      <c r="R282" s="5" t="e" cm="1">
        <f t="array" aca="1" ref="R282" ca="1">IF( OR( AND($A282&gt;=INDIRECT("'Panasonic ERJ Code Table'!$K" &amp; R$1),$A282&lt;=INDIRECT("'Panasonic ERJ Code Table'!$L" &amp; R$1)), AND($A282&gt;=INDIRECT("'Panasonic ERJ Code Table'!$M" &amp; R$1),$A282&lt;=INDIRECT("'Panasonic ERJ Code Table'!$N" &amp; R$1)) ),R$2&amp;_xlfn.XLOOKUP($A282,E96_raw,E96_code),"N/A")</f>
        <v>#NAME?</v>
      </c>
      <c r="U282" s="5" t="e" cm="1">
        <f t="array" aca="1" ref="U282" ca="1">IF( OR( AND($A282&gt;=INDIRECT("'Panasonic ERJ Code Table'!$J" &amp; U$1),$A282&lt;=INDIRECT("'Panasonic ERJ Code Table'!$K" &amp; U$1)), AND($A282&gt;=INDIRECT("'Panasonic ERJ Code Table'!$L" &amp; U$1),$A282&lt;=INDIRECT("'Panasonic ERJ Code Table'!$M" &amp; U$1)) ),U$2&amp;_xlfn.XLOOKUP($A282,E96_raw,E96_code),"N/A")</f>
        <v>#NAME?</v>
      </c>
    </row>
    <row r="283" spans="1:21" x14ac:dyDescent="0.3">
      <c r="A283" s="16">
        <v>825</v>
      </c>
      <c r="B283" s="16"/>
      <c r="C283" s="5" t="str" cm="1">
        <f t="array" aca="1" ref="C283" ca="1">IF( OR( AND($A283&gt;=INDIRECT("'Panasonic ERJ Code Table'!$K" &amp; C$1),$A283&lt;=INDIRECT("'Panasonic ERJ Code Table'!$L" &amp; C$1)), AND($A283&gt;=INDIRECT("'Panasonic ERJ Code Table'!$M" &amp; C$1),$A283&lt;=INDIRECT("'Panasonic ERJ Code Table'!$N" &amp; C$1)) ),C$2&amp;_xlfn.XLOOKUP($A283,E96_raw,E96_code),"N/A")</f>
        <v>N/A</v>
      </c>
      <c r="F283" s="5" t="e" cm="1">
        <f t="array" aca="1" ref="F283" ca="1">IF( OR( AND($A283&gt;=INDIRECT("'Panasonic ERJ Code Table'!$K" &amp; F$1),$A283&lt;=INDIRECT("'Panasonic ERJ Code Table'!$L" &amp; F$1)), AND($A283&gt;=INDIRECT("'Panasonic ERJ Code Table'!$M" &amp; F$1),$A283&lt;=INDIRECT("'Panasonic ERJ Code Table'!$N" &amp; F$1)) ),F$2&amp;_xlfn.XLOOKUP($A283,E96_raw,E96_code),"N/A")</f>
        <v>#NAME?</v>
      </c>
      <c r="G283" s="23" t="e" cm="1">
        <f t="array" aca="1" ref="G283" ca="1">"technology "&amp;RIGHT(F283,4)&amp;";"&amp;_xlfn.XLOOKUP(2,eii,eia)&amp;F283&amp;_xlfn.XLOOKUP(16,eii,eia)&amp;_xlfn.XLOOKUP(3,eii,eia)&amp;_xlfn.XLOOKUP($A283,E96_raw,e96_std&amp;" "&amp;e96_sym)&amp;_xlfn.XLOOKUP(16,eii,eia)&amp;_xlfn.XLOOKUP(4,eii,eia)&amp;_xlfn.XLOOKUP(LEFT(F283,7),r_1,r_4)&amp;" W @ 70°C"&amp;_xlfn.XLOOKUP(16,eii,eia)&amp;_xlfn.XLOOKUP(5,eii,eia)&amp;_xlfn.XLOOKUP(MID(F283,4,3),e_code,TEXT(e_size,"0000"))&amp;_xlfn.XLOOKUP(16,eii,eia)&amp;_xlfn.XLOOKUP(6,eii,eia)&amp;ROUND(MIN(SQRT($A283*_xlfn.XLOOKUP(LEFT(F283,7),r_1,r_4)),_xlfn.XLOOKUP(LEFT(F283,7),r_1,r_7)),1)&amp;" V"&amp;_xlfn.XLOOKUP(16,eii,eia)&amp;_xlfn.XLOOKUP(8,eii,eia)&amp;_xlfn.XLOOKUP(LEFT(F283,7),r_1,r_8)&amp;_xlfn.XLOOKUP(16,eii,eia)&amp;_xlfn.XLOOKUP(9,eii,eia)&amp;_xlfn.XLOOKUP($A283,E96_raw,E96_code&amp;" / "&amp;e96_3c)&amp;_xlfn.XLOOKUP(16,eii,eia)&amp;_xlfn.XLOOKUP(10,eii,eia)&amp;_xlfn.XLOOKUP(LEFT(F283,7),r_1,r_10)&amp;_xlfn.XLOOKUP(16,eii,eia)&amp;_xlfn.XLOOKUP(11,eii,eia)&amp;_xlfn.XLOOKUP(LEFT(F283,7),r_1,r_11)&amp;_xlfn.XLOOKUP(16,eii,eia)&amp;_xlfn.XLOOKUP(12,eii,eia)&amp;_xlfn.XLOOKUP(LEFT(F283,7),r_1,r_12)&amp;" ppm/°C"&amp;_xlfn.XLOOKUP(16,eii,eia)&amp;_xlfn.XLOOKUP(13,eii,eia)&amp;MID(F283,4,2)&amp;_xlfn.XLOOKUP(16,eii,eia)&amp;_xlfn.XLOOKUP(14,eii,eia)&amp;_xlfn.XLOOKUP(16,eii,eia)&amp;_xlfn.XLOOKUP(15,eii,eia)&amp;_xlfn.XLOOKUP(16,eii,eia)</f>
        <v>#NAME?</v>
      </c>
      <c r="I283" s="5" t="str" cm="1">
        <f t="array" aca="1" ref="I283" ca="1">IF( OR( AND($A283&gt;=INDIRECT("'Panasonic ERJ Code Table'!$K" &amp; I$1),$A283&lt;=INDIRECT("'Panasonic ERJ Code Table'!$L" &amp; I$1)), AND($A283&gt;=INDIRECT("'Panasonic ERJ Code Table'!$M" &amp; I$1),$A283&lt;=INDIRECT("'Panasonic ERJ Code Table'!$N" &amp; I$1)) ),I$2&amp;_xlfn.XLOOKUP($A283,E96_raw,E96_code),"N/A")</f>
        <v>N/A</v>
      </c>
      <c r="L283" s="5" t="e" cm="1">
        <f t="array" aca="1" ref="L283" ca="1">IF( OR( AND($A283&gt;=INDIRECT("'Panasonic ERJ Code Table'!$K" &amp; L$1),$A283&lt;=INDIRECT("'Panasonic ERJ Code Table'!$L" &amp; L$1)), AND($A283&gt;=INDIRECT("'Panasonic ERJ Code Table'!$M" &amp; L$1),$A283&lt;=INDIRECT("'Panasonic ERJ Code Table'!$N" &amp; L$1)) ),L$2&amp;_xlfn.XLOOKUP($A283,E96_raw,E96_code),"N/A")</f>
        <v>#NAME?</v>
      </c>
      <c r="O283" s="5" t="str" cm="1">
        <f t="array" aca="1" ref="O283" ca="1">IF( OR( AND($A283&gt;=INDIRECT("'Panasonic ERJ Code Table'!$K" &amp; O$1),$A283&lt;=INDIRECT("'Panasonic ERJ Code Table'!$L" &amp; O$1)), AND($A283&gt;=INDIRECT("'Panasonic ERJ Code Table'!$M" &amp; O$1),$A283&lt;=INDIRECT("'Panasonic ERJ Code Table'!$N" &amp; O$1)) ),O$2&amp;_xlfn.XLOOKUP($A283,E96_raw,E96_code),"N/A")</f>
        <v>N/A</v>
      </c>
      <c r="R283" s="5" t="e" cm="1">
        <f t="array" aca="1" ref="R283" ca="1">IF( OR( AND($A283&gt;=INDIRECT("'Panasonic ERJ Code Table'!$K" &amp; R$1),$A283&lt;=INDIRECT("'Panasonic ERJ Code Table'!$L" &amp; R$1)), AND($A283&gt;=INDIRECT("'Panasonic ERJ Code Table'!$M" &amp; R$1),$A283&lt;=INDIRECT("'Panasonic ERJ Code Table'!$N" &amp; R$1)) ),R$2&amp;_xlfn.XLOOKUP($A283,E96_raw,E96_code),"N/A")</f>
        <v>#NAME?</v>
      </c>
      <c r="U283" s="5" t="e" cm="1">
        <f t="array" aca="1" ref="U283" ca="1">IF( OR( AND($A283&gt;=INDIRECT("'Panasonic ERJ Code Table'!$J" &amp; U$1),$A283&lt;=INDIRECT("'Panasonic ERJ Code Table'!$K" &amp; U$1)), AND($A283&gt;=INDIRECT("'Panasonic ERJ Code Table'!$L" &amp; U$1),$A283&lt;=INDIRECT("'Panasonic ERJ Code Table'!$M" &amp; U$1)) ),U$2&amp;_xlfn.XLOOKUP($A283,E96_raw,E96_code),"N/A")</f>
        <v>#NAME?</v>
      </c>
    </row>
    <row r="284" spans="1:21" x14ac:dyDescent="0.3">
      <c r="A284" s="16">
        <v>845</v>
      </c>
      <c r="B284" s="16"/>
      <c r="C284" s="5" t="str" cm="1">
        <f t="array" aca="1" ref="C284" ca="1">IF( OR( AND($A284&gt;=INDIRECT("'Panasonic ERJ Code Table'!$K" &amp; C$1),$A284&lt;=INDIRECT("'Panasonic ERJ Code Table'!$L" &amp; C$1)), AND($A284&gt;=INDIRECT("'Panasonic ERJ Code Table'!$M" &amp; C$1),$A284&lt;=INDIRECT("'Panasonic ERJ Code Table'!$N" &amp; C$1)) ),C$2&amp;_xlfn.XLOOKUP($A284,E96_raw,E96_code),"N/A")</f>
        <v>N/A</v>
      </c>
      <c r="F284" s="5" t="e" cm="1">
        <f t="array" aca="1" ref="F284" ca="1">IF( OR( AND($A284&gt;=INDIRECT("'Panasonic ERJ Code Table'!$K" &amp; F$1),$A284&lt;=INDIRECT("'Panasonic ERJ Code Table'!$L" &amp; F$1)), AND($A284&gt;=INDIRECT("'Panasonic ERJ Code Table'!$M" &amp; F$1),$A284&lt;=INDIRECT("'Panasonic ERJ Code Table'!$N" &amp; F$1)) ),F$2&amp;_xlfn.XLOOKUP($A284,E96_raw,E96_code),"N/A")</f>
        <v>#NAME?</v>
      </c>
      <c r="G284" s="23" t="e" cm="1">
        <f t="array" aca="1" ref="G284" ca="1">"technology "&amp;RIGHT(F284,4)&amp;";"&amp;_xlfn.XLOOKUP(2,eii,eia)&amp;F284&amp;_xlfn.XLOOKUP(16,eii,eia)&amp;_xlfn.XLOOKUP(3,eii,eia)&amp;_xlfn.XLOOKUP($A284,E96_raw,e96_std&amp;" "&amp;e96_sym)&amp;_xlfn.XLOOKUP(16,eii,eia)&amp;_xlfn.XLOOKUP(4,eii,eia)&amp;_xlfn.XLOOKUP(LEFT(F284,7),r_1,r_4)&amp;" W @ 70°C"&amp;_xlfn.XLOOKUP(16,eii,eia)&amp;_xlfn.XLOOKUP(5,eii,eia)&amp;_xlfn.XLOOKUP(MID(F284,4,3),e_code,TEXT(e_size,"0000"))&amp;_xlfn.XLOOKUP(16,eii,eia)&amp;_xlfn.XLOOKUP(6,eii,eia)&amp;ROUND(MIN(SQRT($A284*_xlfn.XLOOKUP(LEFT(F284,7),r_1,r_4)),_xlfn.XLOOKUP(LEFT(F284,7),r_1,r_7)),1)&amp;" V"&amp;_xlfn.XLOOKUP(16,eii,eia)&amp;_xlfn.XLOOKUP(8,eii,eia)&amp;_xlfn.XLOOKUP(LEFT(F284,7),r_1,r_8)&amp;_xlfn.XLOOKUP(16,eii,eia)&amp;_xlfn.XLOOKUP(9,eii,eia)&amp;_xlfn.XLOOKUP($A284,E96_raw,E96_code&amp;" / "&amp;e96_3c)&amp;_xlfn.XLOOKUP(16,eii,eia)&amp;_xlfn.XLOOKUP(10,eii,eia)&amp;_xlfn.XLOOKUP(LEFT(F284,7),r_1,r_10)&amp;_xlfn.XLOOKUP(16,eii,eia)&amp;_xlfn.XLOOKUP(11,eii,eia)&amp;_xlfn.XLOOKUP(LEFT(F284,7),r_1,r_11)&amp;_xlfn.XLOOKUP(16,eii,eia)&amp;_xlfn.XLOOKUP(12,eii,eia)&amp;_xlfn.XLOOKUP(LEFT(F284,7),r_1,r_12)&amp;" ppm/°C"&amp;_xlfn.XLOOKUP(16,eii,eia)&amp;_xlfn.XLOOKUP(13,eii,eia)&amp;MID(F284,4,2)&amp;_xlfn.XLOOKUP(16,eii,eia)&amp;_xlfn.XLOOKUP(14,eii,eia)&amp;_xlfn.XLOOKUP(16,eii,eia)&amp;_xlfn.XLOOKUP(15,eii,eia)&amp;_xlfn.XLOOKUP(16,eii,eia)</f>
        <v>#NAME?</v>
      </c>
      <c r="I284" s="5" t="str" cm="1">
        <f t="array" aca="1" ref="I284" ca="1">IF( OR( AND($A284&gt;=INDIRECT("'Panasonic ERJ Code Table'!$K" &amp; I$1),$A284&lt;=INDIRECT("'Panasonic ERJ Code Table'!$L" &amp; I$1)), AND($A284&gt;=INDIRECT("'Panasonic ERJ Code Table'!$M" &amp; I$1),$A284&lt;=INDIRECT("'Panasonic ERJ Code Table'!$N" &amp; I$1)) ),I$2&amp;_xlfn.XLOOKUP($A284,E96_raw,E96_code),"N/A")</f>
        <v>N/A</v>
      </c>
      <c r="L284" s="5" t="e" cm="1">
        <f t="array" aca="1" ref="L284" ca="1">IF( OR( AND($A284&gt;=INDIRECT("'Panasonic ERJ Code Table'!$K" &amp; L$1),$A284&lt;=INDIRECT("'Panasonic ERJ Code Table'!$L" &amp; L$1)), AND($A284&gt;=INDIRECT("'Panasonic ERJ Code Table'!$M" &amp; L$1),$A284&lt;=INDIRECT("'Panasonic ERJ Code Table'!$N" &amp; L$1)) ),L$2&amp;_xlfn.XLOOKUP($A284,E96_raw,E96_code),"N/A")</f>
        <v>#NAME?</v>
      </c>
      <c r="O284" s="5" t="str" cm="1">
        <f t="array" aca="1" ref="O284" ca="1">IF( OR( AND($A284&gt;=INDIRECT("'Panasonic ERJ Code Table'!$K" &amp; O$1),$A284&lt;=INDIRECT("'Panasonic ERJ Code Table'!$L" &amp; O$1)), AND($A284&gt;=INDIRECT("'Panasonic ERJ Code Table'!$M" &amp; O$1),$A284&lt;=INDIRECT("'Panasonic ERJ Code Table'!$N" &amp; O$1)) ),O$2&amp;_xlfn.XLOOKUP($A284,E96_raw,E96_code),"N/A")</f>
        <v>N/A</v>
      </c>
      <c r="R284" s="5" t="e" cm="1">
        <f t="array" aca="1" ref="R284" ca="1">IF( OR( AND($A284&gt;=INDIRECT("'Panasonic ERJ Code Table'!$K" &amp; R$1),$A284&lt;=INDIRECT("'Panasonic ERJ Code Table'!$L" &amp; R$1)), AND($A284&gt;=INDIRECT("'Panasonic ERJ Code Table'!$M" &amp; R$1),$A284&lt;=INDIRECT("'Panasonic ERJ Code Table'!$N" &amp; R$1)) ),R$2&amp;_xlfn.XLOOKUP($A284,E96_raw,E96_code),"N/A")</f>
        <v>#NAME?</v>
      </c>
      <c r="U284" s="5" t="e" cm="1">
        <f t="array" aca="1" ref="U284" ca="1">IF( OR( AND($A284&gt;=INDIRECT("'Panasonic ERJ Code Table'!$J" &amp; U$1),$A284&lt;=INDIRECT("'Panasonic ERJ Code Table'!$K" &amp; U$1)), AND($A284&gt;=INDIRECT("'Panasonic ERJ Code Table'!$L" &amp; U$1),$A284&lt;=INDIRECT("'Panasonic ERJ Code Table'!$M" &amp; U$1)) ),U$2&amp;_xlfn.XLOOKUP($A284,E96_raw,E96_code),"N/A")</f>
        <v>#NAME?</v>
      </c>
    </row>
    <row r="285" spans="1:21" x14ac:dyDescent="0.3">
      <c r="A285" s="16">
        <v>866</v>
      </c>
      <c r="B285" s="16"/>
      <c r="C285" s="5" t="str" cm="1">
        <f t="array" aca="1" ref="C285" ca="1">IF( OR( AND($A285&gt;=INDIRECT("'Panasonic ERJ Code Table'!$K" &amp; C$1),$A285&lt;=INDIRECT("'Panasonic ERJ Code Table'!$L" &amp; C$1)), AND($A285&gt;=INDIRECT("'Panasonic ERJ Code Table'!$M" &amp; C$1),$A285&lt;=INDIRECT("'Panasonic ERJ Code Table'!$N" &amp; C$1)) ),C$2&amp;_xlfn.XLOOKUP($A285,E96_raw,E96_code),"N/A")</f>
        <v>N/A</v>
      </c>
      <c r="F285" s="5" t="e" cm="1">
        <f t="array" aca="1" ref="F285" ca="1">IF( OR( AND($A285&gt;=INDIRECT("'Panasonic ERJ Code Table'!$K" &amp; F$1),$A285&lt;=INDIRECT("'Panasonic ERJ Code Table'!$L" &amp; F$1)), AND($A285&gt;=INDIRECT("'Panasonic ERJ Code Table'!$M" &amp; F$1),$A285&lt;=INDIRECT("'Panasonic ERJ Code Table'!$N" &amp; F$1)) ),F$2&amp;_xlfn.XLOOKUP($A285,E96_raw,E96_code),"N/A")</f>
        <v>#NAME?</v>
      </c>
      <c r="G285" s="23" t="e" cm="1">
        <f t="array" aca="1" ref="G285" ca="1">"technology "&amp;RIGHT(F285,4)&amp;";"&amp;_xlfn.XLOOKUP(2,eii,eia)&amp;F285&amp;_xlfn.XLOOKUP(16,eii,eia)&amp;_xlfn.XLOOKUP(3,eii,eia)&amp;_xlfn.XLOOKUP($A285,E96_raw,e96_std&amp;" "&amp;e96_sym)&amp;_xlfn.XLOOKUP(16,eii,eia)&amp;_xlfn.XLOOKUP(4,eii,eia)&amp;_xlfn.XLOOKUP(LEFT(F285,7),r_1,r_4)&amp;" W @ 70°C"&amp;_xlfn.XLOOKUP(16,eii,eia)&amp;_xlfn.XLOOKUP(5,eii,eia)&amp;_xlfn.XLOOKUP(MID(F285,4,3),e_code,TEXT(e_size,"0000"))&amp;_xlfn.XLOOKUP(16,eii,eia)&amp;_xlfn.XLOOKUP(6,eii,eia)&amp;ROUND(MIN(SQRT($A285*_xlfn.XLOOKUP(LEFT(F285,7),r_1,r_4)),_xlfn.XLOOKUP(LEFT(F285,7),r_1,r_7)),1)&amp;" V"&amp;_xlfn.XLOOKUP(16,eii,eia)&amp;_xlfn.XLOOKUP(8,eii,eia)&amp;_xlfn.XLOOKUP(LEFT(F285,7),r_1,r_8)&amp;_xlfn.XLOOKUP(16,eii,eia)&amp;_xlfn.XLOOKUP(9,eii,eia)&amp;_xlfn.XLOOKUP($A285,E96_raw,E96_code&amp;" / "&amp;e96_3c)&amp;_xlfn.XLOOKUP(16,eii,eia)&amp;_xlfn.XLOOKUP(10,eii,eia)&amp;_xlfn.XLOOKUP(LEFT(F285,7),r_1,r_10)&amp;_xlfn.XLOOKUP(16,eii,eia)&amp;_xlfn.XLOOKUP(11,eii,eia)&amp;_xlfn.XLOOKUP(LEFT(F285,7),r_1,r_11)&amp;_xlfn.XLOOKUP(16,eii,eia)&amp;_xlfn.XLOOKUP(12,eii,eia)&amp;_xlfn.XLOOKUP(LEFT(F285,7),r_1,r_12)&amp;" ppm/°C"&amp;_xlfn.XLOOKUP(16,eii,eia)&amp;_xlfn.XLOOKUP(13,eii,eia)&amp;MID(F285,4,2)&amp;_xlfn.XLOOKUP(16,eii,eia)&amp;_xlfn.XLOOKUP(14,eii,eia)&amp;_xlfn.XLOOKUP(16,eii,eia)&amp;_xlfn.XLOOKUP(15,eii,eia)&amp;_xlfn.XLOOKUP(16,eii,eia)</f>
        <v>#NAME?</v>
      </c>
      <c r="I285" s="5" t="str" cm="1">
        <f t="array" aca="1" ref="I285" ca="1">IF( OR( AND($A285&gt;=INDIRECT("'Panasonic ERJ Code Table'!$K" &amp; I$1),$A285&lt;=INDIRECT("'Panasonic ERJ Code Table'!$L" &amp; I$1)), AND($A285&gt;=INDIRECT("'Panasonic ERJ Code Table'!$M" &amp; I$1),$A285&lt;=INDIRECT("'Panasonic ERJ Code Table'!$N" &amp; I$1)) ),I$2&amp;_xlfn.XLOOKUP($A285,E96_raw,E96_code),"N/A")</f>
        <v>N/A</v>
      </c>
      <c r="L285" s="5" t="e" cm="1">
        <f t="array" aca="1" ref="L285" ca="1">IF( OR( AND($A285&gt;=INDIRECT("'Panasonic ERJ Code Table'!$K" &amp; L$1),$A285&lt;=INDIRECT("'Panasonic ERJ Code Table'!$L" &amp; L$1)), AND($A285&gt;=INDIRECT("'Panasonic ERJ Code Table'!$M" &amp; L$1),$A285&lt;=INDIRECT("'Panasonic ERJ Code Table'!$N" &amp; L$1)) ),L$2&amp;_xlfn.XLOOKUP($A285,E96_raw,E96_code),"N/A")</f>
        <v>#NAME?</v>
      </c>
      <c r="O285" s="5" t="str" cm="1">
        <f t="array" aca="1" ref="O285" ca="1">IF( OR( AND($A285&gt;=INDIRECT("'Panasonic ERJ Code Table'!$K" &amp; O$1),$A285&lt;=INDIRECT("'Panasonic ERJ Code Table'!$L" &amp; O$1)), AND($A285&gt;=INDIRECT("'Panasonic ERJ Code Table'!$M" &amp; O$1),$A285&lt;=INDIRECT("'Panasonic ERJ Code Table'!$N" &amp; O$1)) ),O$2&amp;_xlfn.XLOOKUP($A285,E96_raw,E96_code),"N/A")</f>
        <v>N/A</v>
      </c>
      <c r="R285" s="5" t="e" cm="1">
        <f t="array" aca="1" ref="R285" ca="1">IF( OR( AND($A285&gt;=INDIRECT("'Panasonic ERJ Code Table'!$K" &amp; R$1),$A285&lt;=INDIRECT("'Panasonic ERJ Code Table'!$L" &amp; R$1)), AND($A285&gt;=INDIRECT("'Panasonic ERJ Code Table'!$M" &amp; R$1),$A285&lt;=INDIRECT("'Panasonic ERJ Code Table'!$N" &amp; R$1)) ),R$2&amp;_xlfn.XLOOKUP($A285,E96_raw,E96_code),"N/A")</f>
        <v>#NAME?</v>
      </c>
      <c r="U285" s="5" t="e" cm="1">
        <f t="array" aca="1" ref="U285" ca="1">IF( OR( AND($A285&gt;=INDIRECT("'Panasonic ERJ Code Table'!$J" &amp; U$1),$A285&lt;=INDIRECT("'Panasonic ERJ Code Table'!$K" &amp; U$1)), AND($A285&gt;=INDIRECT("'Panasonic ERJ Code Table'!$L" &amp; U$1),$A285&lt;=INDIRECT("'Panasonic ERJ Code Table'!$M" &amp; U$1)) ),U$2&amp;_xlfn.XLOOKUP($A285,E96_raw,E96_code),"N/A")</f>
        <v>#NAME?</v>
      </c>
    </row>
    <row r="286" spans="1:21" x14ac:dyDescent="0.3">
      <c r="A286" s="16">
        <v>887</v>
      </c>
      <c r="B286" s="16"/>
      <c r="C286" s="5" t="str" cm="1">
        <f t="array" aca="1" ref="C286" ca="1">IF( OR( AND($A286&gt;=INDIRECT("'Panasonic ERJ Code Table'!$K" &amp; C$1),$A286&lt;=INDIRECT("'Panasonic ERJ Code Table'!$L" &amp; C$1)), AND($A286&gt;=INDIRECT("'Panasonic ERJ Code Table'!$M" &amp; C$1),$A286&lt;=INDIRECT("'Panasonic ERJ Code Table'!$N" &amp; C$1)) ),C$2&amp;_xlfn.XLOOKUP($A286,E96_raw,E96_code),"N/A")</f>
        <v>N/A</v>
      </c>
      <c r="F286" s="5" t="e" cm="1">
        <f t="array" aca="1" ref="F286" ca="1">IF( OR( AND($A286&gt;=INDIRECT("'Panasonic ERJ Code Table'!$K" &amp; F$1),$A286&lt;=INDIRECT("'Panasonic ERJ Code Table'!$L" &amp; F$1)), AND($A286&gt;=INDIRECT("'Panasonic ERJ Code Table'!$M" &amp; F$1),$A286&lt;=INDIRECT("'Panasonic ERJ Code Table'!$N" &amp; F$1)) ),F$2&amp;_xlfn.XLOOKUP($A286,E96_raw,E96_code),"N/A")</f>
        <v>#NAME?</v>
      </c>
      <c r="G286" s="23" t="e" cm="1">
        <f t="array" aca="1" ref="G286" ca="1">"technology "&amp;RIGHT(F286,4)&amp;";"&amp;_xlfn.XLOOKUP(2,eii,eia)&amp;F286&amp;_xlfn.XLOOKUP(16,eii,eia)&amp;_xlfn.XLOOKUP(3,eii,eia)&amp;_xlfn.XLOOKUP($A286,E96_raw,e96_std&amp;" "&amp;e96_sym)&amp;_xlfn.XLOOKUP(16,eii,eia)&amp;_xlfn.XLOOKUP(4,eii,eia)&amp;_xlfn.XLOOKUP(LEFT(F286,7),r_1,r_4)&amp;" W @ 70°C"&amp;_xlfn.XLOOKUP(16,eii,eia)&amp;_xlfn.XLOOKUP(5,eii,eia)&amp;_xlfn.XLOOKUP(MID(F286,4,3),e_code,TEXT(e_size,"0000"))&amp;_xlfn.XLOOKUP(16,eii,eia)&amp;_xlfn.XLOOKUP(6,eii,eia)&amp;ROUND(MIN(SQRT($A286*_xlfn.XLOOKUP(LEFT(F286,7),r_1,r_4)),_xlfn.XLOOKUP(LEFT(F286,7),r_1,r_7)),1)&amp;" V"&amp;_xlfn.XLOOKUP(16,eii,eia)&amp;_xlfn.XLOOKUP(8,eii,eia)&amp;_xlfn.XLOOKUP(LEFT(F286,7),r_1,r_8)&amp;_xlfn.XLOOKUP(16,eii,eia)&amp;_xlfn.XLOOKUP(9,eii,eia)&amp;_xlfn.XLOOKUP($A286,E96_raw,E96_code&amp;" / "&amp;e96_3c)&amp;_xlfn.XLOOKUP(16,eii,eia)&amp;_xlfn.XLOOKUP(10,eii,eia)&amp;_xlfn.XLOOKUP(LEFT(F286,7),r_1,r_10)&amp;_xlfn.XLOOKUP(16,eii,eia)&amp;_xlfn.XLOOKUP(11,eii,eia)&amp;_xlfn.XLOOKUP(LEFT(F286,7),r_1,r_11)&amp;_xlfn.XLOOKUP(16,eii,eia)&amp;_xlfn.XLOOKUP(12,eii,eia)&amp;_xlfn.XLOOKUP(LEFT(F286,7),r_1,r_12)&amp;" ppm/°C"&amp;_xlfn.XLOOKUP(16,eii,eia)&amp;_xlfn.XLOOKUP(13,eii,eia)&amp;MID(F286,4,2)&amp;_xlfn.XLOOKUP(16,eii,eia)&amp;_xlfn.XLOOKUP(14,eii,eia)&amp;_xlfn.XLOOKUP(16,eii,eia)&amp;_xlfn.XLOOKUP(15,eii,eia)&amp;_xlfn.XLOOKUP(16,eii,eia)</f>
        <v>#NAME?</v>
      </c>
      <c r="I286" s="5" t="str" cm="1">
        <f t="array" aca="1" ref="I286" ca="1">IF( OR( AND($A286&gt;=INDIRECT("'Panasonic ERJ Code Table'!$K" &amp; I$1),$A286&lt;=INDIRECT("'Panasonic ERJ Code Table'!$L" &amp; I$1)), AND($A286&gt;=INDIRECT("'Panasonic ERJ Code Table'!$M" &amp; I$1),$A286&lt;=INDIRECT("'Panasonic ERJ Code Table'!$N" &amp; I$1)) ),I$2&amp;_xlfn.XLOOKUP($A286,E96_raw,E96_code),"N/A")</f>
        <v>N/A</v>
      </c>
      <c r="L286" s="5" t="e" cm="1">
        <f t="array" aca="1" ref="L286" ca="1">IF( OR( AND($A286&gt;=INDIRECT("'Panasonic ERJ Code Table'!$K" &amp; L$1),$A286&lt;=INDIRECT("'Panasonic ERJ Code Table'!$L" &amp; L$1)), AND($A286&gt;=INDIRECT("'Panasonic ERJ Code Table'!$M" &amp; L$1),$A286&lt;=INDIRECT("'Panasonic ERJ Code Table'!$N" &amp; L$1)) ),L$2&amp;_xlfn.XLOOKUP($A286,E96_raw,E96_code),"N/A")</f>
        <v>#NAME?</v>
      </c>
      <c r="O286" s="5" t="str" cm="1">
        <f t="array" aca="1" ref="O286" ca="1">IF( OR( AND($A286&gt;=INDIRECT("'Panasonic ERJ Code Table'!$K" &amp; O$1),$A286&lt;=INDIRECT("'Panasonic ERJ Code Table'!$L" &amp; O$1)), AND($A286&gt;=INDIRECT("'Panasonic ERJ Code Table'!$M" &amp; O$1),$A286&lt;=INDIRECT("'Panasonic ERJ Code Table'!$N" &amp; O$1)) ),O$2&amp;_xlfn.XLOOKUP($A286,E96_raw,E96_code),"N/A")</f>
        <v>N/A</v>
      </c>
      <c r="R286" s="5" t="e" cm="1">
        <f t="array" aca="1" ref="R286" ca="1">IF( OR( AND($A286&gt;=INDIRECT("'Panasonic ERJ Code Table'!$K" &amp; R$1),$A286&lt;=INDIRECT("'Panasonic ERJ Code Table'!$L" &amp; R$1)), AND($A286&gt;=INDIRECT("'Panasonic ERJ Code Table'!$M" &amp; R$1),$A286&lt;=INDIRECT("'Panasonic ERJ Code Table'!$N" &amp; R$1)) ),R$2&amp;_xlfn.XLOOKUP($A286,E96_raw,E96_code),"N/A")</f>
        <v>#NAME?</v>
      </c>
      <c r="U286" s="5" t="e" cm="1">
        <f t="array" aca="1" ref="U286" ca="1">IF( OR( AND($A286&gt;=INDIRECT("'Panasonic ERJ Code Table'!$J" &amp; U$1),$A286&lt;=INDIRECT("'Panasonic ERJ Code Table'!$K" &amp; U$1)), AND($A286&gt;=INDIRECT("'Panasonic ERJ Code Table'!$L" &amp; U$1),$A286&lt;=INDIRECT("'Panasonic ERJ Code Table'!$M" &amp; U$1)) ),U$2&amp;_xlfn.XLOOKUP($A286,E96_raw,E96_code),"N/A")</f>
        <v>#NAME?</v>
      </c>
    </row>
    <row r="287" spans="1:21" x14ac:dyDescent="0.3">
      <c r="A287" s="16">
        <v>909</v>
      </c>
      <c r="B287" s="16"/>
      <c r="C287" s="5" t="str" cm="1">
        <f t="array" aca="1" ref="C287" ca="1">IF( OR( AND($A287&gt;=INDIRECT("'Panasonic ERJ Code Table'!$K" &amp; C$1),$A287&lt;=INDIRECT("'Panasonic ERJ Code Table'!$L" &amp; C$1)), AND($A287&gt;=INDIRECT("'Panasonic ERJ Code Table'!$M" &amp; C$1),$A287&lt;=INDIRECT("'Panasonic ERJ Code Table'!$N" &amp; C$1)) ),C$2&amp;_xlfn.XLOOKUP($A287,E96_raw,E96_code),"N/A")</f>
        <v>N/A</v>
      </c>
      <c r="F287" s="5" t="e" cm="1">
        <f t="array" aca="1" ref="F287" ca="1">IF( OR( AND($A287&gt;=INDIRECT("'Panasonic ERJ Code Table'!$K" &amp; F$1),$A287&lt;=INDIRECT("'Panasonic ERJ Code Table'!$L" &amp; F$1)), AND($A287&gt;=INDIRECT("'Panasonic ERJ Code Table'!$M" &amp; F$1),$A287&lt;=INDIRECT("'Panasonic ERJ Code Table'!$N" &amp; F$1)) ),F$2&amp;_xlfn.XLOOKUP($A287,E96_raw,E96_code),"N/A")</f>
        <v>#NAME?</v>
      </c>
      <c r="G287" s="23" t="e" cm="1">
        <f t="array" aca="1" ref="G287" ca="1">"technology "&amp;RIGHT(F287,4)&amp;";"&amp;_xlfn.XLOOKUP(2,eii,eia)&amp;F287&amp;_xlfn.XLOOKUP(16,eii,eia)&amp;_xlfn.XLOOKUP(3,eii,eia)&amp;_xlfn.XLOOKUP($A287,E96_raw,e96_std&amp;" "&amp;e96_sym)&amp;_xlfn.XLOOKUP(16,eii,eia)&amp;_xlfn.XLOOKUP(4,eii,eia)&amp;_xlfn.XLOOKUP(LEFT(F287,7),r_1,r_4)&amp;" W @ 70°C"&amp;_xlfn.XLOOKUP(16,eii,eia)&amp;_xlfn.XLOOKUP(5,eii,eia)&amp;_xlfn.XLOOKUP(MID(F287,4,3),e_code,TEXT(e_size,"0000"))&amp;_xlfn.XLOOKUP(16,eii,eia)&amp;_xlfn.XLOOKUP(6,eii,eia)&amp;ROUND(MIN(SQRT($A287*_xlfn.XLOOKUP(LEFT(F287,7),r_1,r_4)),_xlfn.XLOOKUP(LEFT(F287,7),r_1,r_7)),1)&amp;" V"&amp;_xlfn.XLOOKUP(16,eii,eia)&amp;_xlfn.XLOOKUP(8,eii,eia)&amp;_xlfn.XLOOKUP(LEFT(F287,7),r_1,r_8)&amp;_xlfn.XLOOKUP(16,eii,eia)&amp;_xlfn.XLOOKUP(9,eii,eia)&amp;_xlfn.XLOOKUP($A287,E96_raw,E96_code&amp;" / "&amp;e96_3c)&amp;_xlfn.XLOOKUP(16,eii,eia)&amp;_xlfn.XLOOKUP(10,eii,eia)&amp;_xlfn.XLOOKUP(LEFT(F287,7),r_1,r_10)&amp;_xlfn.XLOOKUP(16,eii,eia)&amp;_xlfn.XLOOKUP(11,eii,eia)&amp;_xlfn.XLOOKUP(LEFT(F287,7),r_1,r_11)&amp;_xlfn.XLOOKUP(16,eii,eia)&amp;_xlfn.XLOOKUP(12,eii,eia)&amp;_xlfn.XLOOKUP(LEFT(F287,7),r_1,r_12)&amp;" ppm/°C"&amp;_xlfn.XLOOKUP(16,eii,eia)&amp;_xlfn.XLOOKUP(13,eii,eia)&amp;MID(F287,4,2)&amp;_xlfn.XLOOKUP(16,eii,eia)&amp;_xlfn.XLOOKUP(14,eii,eia)&amp;_xlfn.XLOOKUP(16,eii,eia)&amp;_xlfn.XLOOKUP(15,eii,eia)&amp;_xlfn.XLOOKUP(16,eii,eia)</f>
        <v>#NAME?</v>
      </c>
      <c r="I287" s="5" t="str" cm="1">
        <f t="array" aca="1" ref="I287" ca="1">IF( OR( AND($A287&gt;=INDIRECT("'Panasonic ERJ Code Table'!$K" &amp; I$1),$A287&lt;=INDIRECT("'Panasonic ERJ Code Table'!$L" &amp; I$1)), AND($A287&gt;=INDIRECT("'Panasonic ERJ Code Table'!$M" &amp; I$1),$A287&lt;=INDIRECT("'Panasonic ERJ Code Table'!$N" &amp; I$1)) ),I$2&amp;_xlfn.XLOOKUP($A287,E96_raw,E96_code),"N/A")</f>
        <v>N/A</v>
      </c>
      <c r="L287" s="5" t="e" cm="1">
        <f t="array" aca="1" ref="L287" ca="1">IF( OR( AND($A287&gt;=INDIRECT("'Panasonic ERJ Code Table'!$K" &amp; L$1),$A287&lt;=INDIRECT("'Panasonic ERJ Code Table'!$L" &amp; L$1)), AND($A287&gt;=INDIRECT("'Panasonic ERJ Code Table'!$M" &amp; L$1),$A287&lt;=INDIRECT("'Panasonic ERJ Code Table'!$N" &amp; L$1)) ),L$2&amp;_xlfn.XLOOKUP($A287,E96_raw,E96_code),"N/A")</f>
        <v>#NAME?</v>
      </c>
      <c r="O287" s="5" t="str" cm="1">
        <f t="array" aca="1" ref="O287" ca="1">IF( OR( AND($A287&gt;=INDIRECT("'Panasonic ERJ Code Table'!$K" &amp; O$1),$A287&lt;=INDIRECT("'Panasonic ERJ Code Table'!$L" &amp; O$1)), AND($A287&gt;=INDIRECT("'Panasonic ERJ Code Table'!$M" &amp; O$1),$A287&lt;=INDIRECT("'Panasonic ERJ Code Table'!$N" &amp; O$1)) ),O$2&amp;_xlfn.XLOOKUP($A287,E96_raw,E96_code),"N/A")</f>
        <v>N/A</v>
      </c>
      <c r="R287" s="5" t="e" cm="1">
        <f t="array" aca="1" ref="R287" ca="1">IF( OR( AND($A287&gt;=INDIRECT("'Panasonic ERJ Code Table'!$K" &amp; R$1),$A287&lt;=INDIRECT("'Panasonic ERJ Code Table'!$L" &amp; R$1)), AND($A287&gt;=INDIRECT("'Panasonic ERJ Code Table'!$M" &amp; R$1),$A287&lt;=INDIRECT("'Panasonic ERJ Code Table'!$N" &amp; R$1)) ),R$2&amp;_xlfn.XLOOKUP($A287,E96_raw,E96_code),"N/A")</f>
        <v>#NAME?</v>
      </c>
      <c r="U287" s="5" t="e" cm="1">
        <f t="array" aca="1" ref="U287" ca="1">IF( OR( AND($A287&gt;=INDIRECT("'Panasonic ERJ Code Table'!$J" &amp; U$1),$A287&lt;=INDIRECT("'Panasonic ERJ Code Table'!$K" &amp; U$1)), AND($A287&gt;=INDIRECT("'Panasonic ERJ Code Table'!$L" &amp; U$1),$A287&lt;=INDIRECT("'Panasonic ERJ Code Table'!$M" &amp; U$1)) ),U$2&amp;_xlfn.XLOOKUP($A287,E96_raw,E96_code),"N/A")</f>
        <v>#NAME?</v>
      </c>
    </row>
    <row r="288" spans="1:21" x14ac:dyDescent="0.3">
      <c r="A288" s="16">
        <v>931</v>
      </c>
      <c r="B288" s="16"/>
      <c r="C288" s="5" t="str" cm="1">
        <f t="array" aca="1" ref="C288" ca="1">IF( OR( AND($A288&gt;=INDIRECT("'Panasonic ERJ Code Table'!$K" &amp; C$1),$A288&lt;=INDIRECT("'Panasonic ERJ Code Table'!$L" &amp; C$1)), AND($A288&gt;=INDIRECT("'Panasonic ERJ Code Table'!$M" &amp; C$1),$A288&lt;=INDIRECT("'Panasonic ERJ Code Table'!$N" &amp; C$1)) ),C$2&amp;_xlfn.XLOOKUP($A288,E96_raw,E96_code),"N/A")</f>
        <v>N/A</v>
      </c>
      <c r="F288" s="5" t="e" cm="1">
        <f t="array" aca="1" ref="F288" ca="1">IF( OR( AND($A288&gt;=INDIRECT("'Panasonic ERJ Code Table'!$K" &amp; F$1),$A288&lt;=INDIRECT("'Panasonic ERJ Code Table'!$L" &amp; F$1)), AND($A288&gt;=INDIRECT("'Panasonic ERJ Code Table'!$M" &amp; F$1),$A288&lt;=INDIRECT("'Panasonic ERJ Code Table'!$N" &amp; F$1)) ),F$2&amp;_xlfn.XLOOKUP($A288,E96_raw,E96_code),"N/A")</f>
        <v>#NAME?</v>
      </c>
      <c r="G288" s="23" t="e" cm="1">
        <f t="array" aca="1" ref="G288" ca="1">"technology "&amp;RIGHT(F288,4)&amp;";"&amp;_xlfn.XLOOKUP(2,eii,eia)&amp;F288&amp;_xlfn.XLOOKUP(16,eii,eia)&amp;_xlfn.XLOOKUP(3,eii,eia)&amp;_xlfn.XLOOKUP($A288,E96_raw,e96_std&amp;" "&amp;e96_sym)&amp;_xlfn.XLOOKUP(16,eii,eia)&amp;_xlfn.XLOOKUP(4,eii,eia)&amp;_xlfn.XLOOKUP(LEFT(F288,7),r_1,r_4)&amp;" W @ 70°C"&amp;_xlfn.XLOOKUP(16,eii,eia)&amp;_xlfn.XLOOKUP(5,eii,eia)&amp;_xlfn.XLOOKUP(MID(F288,4,3),e_code,TEXT(e_size,"0000"))&amp;_xlfn.XLOOKUP(16,eii,eia)&amp;_xlfn.XLOOKUP(6,eii,eia)&amp;ROUND(MIN(SQRT($A288*_xlfn.XLOOKUP(LEFT(F288,7),r_1,r_4)),_xlfn.XLOOKUP(LEFT(F288,7),r_1,r_7)),1)&amp;" V"&amp;_xlfn.XLOOKUP(16,eii,eia)&amp;_xlfn.XLOOKUP(8,eii,eia)&amp;_xlfn.XLOOKUP(LEFT(F288,7),r_1,r_8)&amp;_xlfn.XLOOKUP(16,eii,eia)&amp;_xlfn.XLOOKUP(9,eii,eia)&amp;_xlfn.XLOOKUP($A288,E96_raw,E96_code&amp;" / "&amp;e96_3c)&amp;_xlfn.XLOOKUP(16,eii,eia)&amp;_xlfn.XLOOKUP(10,eii,eia)&amp;_xlfn.XLOOKUP(LEFT(F288,7),r_1,r_10)&amp;_xlfn.XLOOKUP(16,eii,eia)&amp;_xlfn.XLOOKUP(11,eii,eia)&amp;_xlfn.XLOOKUP(LEFT(F288,7),r_1,r_11)&amp;_xlfn.XLOOKUP(16,eii,eia)&amp;_xlfn.XLOOKUP(12,eii,eia)&amp;_xlfn.XLOOKUP(LEFT(F288,7),r_1,r_12)&amp;" ppm/°C"&amp;_xlfn.XLOOKUP(16,eii,eia)&amp;_xlfn.XLOOKUP(13,eii,eia)&amp;MID(F288,4,2)&amp;_xlfn.XLOOKUP(16,eii,eia)&amp;_xlfn.XLOOKUP(14,eii,eia)&amp;_xlfn.XLOOKUP(16,eii,eia)&amp;_xlfn.XLOOKUP(15,eii,eia)&amp;_xlfn.XLOOKUP(16,eii,eia)</f>
        <v>#NAME?</v>
      </c>
      <c r="I288" s="5" t="str" cm="1">
        <f t="array" aca="1" ref="I288" ca="1">IF( OR( AND($A288&gt;=INDIRECT("'Panasonic ERJ Code Table'!$K" &amp; I$1),$A288&lt;=INDIRECT("'Panasonic ERJ Code Table'!$L" &amp; I$1)), AND($A288&gt;=INDIRECT("'Panasonic ERJ Code Table'!$M" &amp; I$1),$A288&lt;=INDIRECT("'Panasonic ERJ Code Table'!$N" &amp; I$1)) ),I$2&amp;_xlfn.XLOOKUP($A288,E96_raw,E96_code),"N/A")</f>
        <v>N/A</v>
      </c>
      <c r="L288" s="5" t="e" cm="1">
        <f t="array" aca="1" ref="L288" ca="1">IF( OR( AND($A288&gt;=INDIRECT("'Panasonic ERJ Code Table'!$K" &amp; L$1),$A288&lt;=INDIRECT("'Panasonic ERJ Code Table'!$L" &amp; L$1)), AND($A288&gt;=INDIRECT("'Panasonic ERJ Code Table'!$M" &amp; L$1),$A288&lt;=INDIRECT("'Panasonic ERJ Code Table'!$N" &amp; L$1)) ),L$2&amp;_xlfn.XLOOKUP($A288,E96_raw,E96_code),"N/A")</f>
        <v>#NAME?</v>
      </c>
      <c r="O288" s="5" t="str" cm="1">
        <f t="array" aca="1" ref="O288" ca="1">IF( OR( AND($A288&gt;=INDIRECT("'Panasonic ERJ Code Table'!$K" &amp; O$1),$A288&lt;=INDIRECT("'Panasonic ERJ Code Table'!$L" &amp; O$1)), AND($A288&gt;=INDIRECT("'Panasonic ERJ Code Table'!$M" &amp; O$1),$A288&lt;=INDIRECT("'Panasonic ERJ Code Table'!$N" &amp; O$1)) ),O$2&amp;_xlfn.XLOOKUP($A288,E96_raw,E96_code),"N/A")</f>
        <v>N/A</v>
      </c>
      <c r="R288" s="5" t="e" cm="1">
        <f t="array" aca="1" ref="R288" ca="1">IF( OR( AND($A288&gt;=INDIRECT("'Panasonic ERJ Code Table'!$K" &amp; R$1),$A288&lt;=INDIRECT("'Panasonic ERJ Code Table'!$L" &amp; R$1)), AND($A288&gt;=INDIRECT("'Panasonic ERJ Code Table'!$M" &amp; R$1),$A288&lt;=INDIRECT("'Panasonic ERJ Code Table'!$N" &amp; R$1)) ),R$2&amp;_xlfn.XLOOKUP($A288,E96_raw,E96_code),"N/A")</f>
        <v>#NAME?</v>
      </c>
      <c r="U288" s="5" t="e" cm="1">
        <f t="array" aca="1" ref="U288" ca="1">IF( OR( AND($A288&gt;=INDIRECT("'Panasonic ERJ Code Table'!$J" &amp; U$1),$A288&lt;=INDIRECT("'Panasonic ERJ Code Table'!$K" &amp; U$1)), AND($A288&gt;=INDIRECT("'Panasonic ERJ Code Table'!$L" &amp; U$1),$A288&lt;=INDIRECT("'Panasonic ERJ Code Table'!$M" &amp; U$1)) ),U$2&amp;_xlfn.XLOOKUP($A288,E96_raw,E96_code),"N/A")</f>
        <v>#NAME?</v>
      </c>
    </row>
    <row r="289" spans="1:21" x14ac:dyDescent="0.3">
      <c r="A289" s="16">
        <v>953</v>
      </c>
      <c r="B289" s="16"/>
      <c r="C289" s="5" t="str" cm="1">
        <f t="array" aca="1" ref="C289" ca="1">IF( OR( AND($A289&gt;=INDIRECT("'Panasonic ERJ Code Table'!$K" &amp; C$1),$A289&lt;=INDIRECT("'Panasonic ERJ Code Table'!$L" &amp; C$1)), AND($A289&gt;=INDIRECT("'Panasonic ERJ Code Table'!$M" &amp; C$1),$A289&lt;=INDIRECT("'Panasonic ERJ Code Table'!$N" &amp; C$1)) ),C$2&amp;_xlfn.XLOOKUP($A289,E96_raw,E96_code),"N/A")</f>
        <v>N/A</v>
      </c>
      <c r="F289" s="5" t="e" cm="1">
        <f t="array" aca="1" ref="F289" ca="1">IF( OR( AND($A289&gt;=INDIRECT("'Panasonic ERJ Code Table'!$K" &amp; F$1),$A289&lt;=INDIRECT("'Panasonic ERJ Code Table'!$L" &amp; F$1)), AND($A289&gt;=INDIRECT("'Panasonic ERJ Code Table'!$M" &amp; F$1),$A289&lt;=INDIRECT("'Panasonic ERJ Code Table'!$N" &amp; F$1)) ),F$2&amp;_xlfn.XLOOKUP($A289,E96_raw,E96_code),"N/A")</f>
        <v>#NAME?</v>
      </c>
      <c r="G289" s="23" t="e" cm="1">
        <f t="array" aca="1" ref="G289" ca="1">"technology "&amp;RIGHT(F289,4)&amp;";"&amp;_xlfn.XLOOKUP(2,eii,eia)&amp;F289&amp;_xlfn.XLOOKUP(16,eii,eia)&amp;_xlfn.XLOOKUP(3,eii,eia)&amp;_xlfn.XLOOKUP($A289,E96_raw,e96_std&amp;" "&amp;e96_sym)&amp;_xlfn.XLOOKUP(16,eii,eia)&amp;_xlfn.XLOOKUP(4,eii,eia)&amp;_xlfn.XLOOKUP(LEFT(F289,7),r_1,r_4)&amp;" W @ 70°C"&amp;_xlfn.XLOOKUP(16,eii,eia)&amp;_xlfn.XLOOKUP(5,eii,eia)&amp;_xlfn.XLOOKUP(MID(F289,4,3),e_code,TEXT(e_size,"0000"))&amp;_xlfn.XLOOKUP(16,eii,eia)&amp;_xlfn.XLOOKUP(6,eii,eia)&amp;ROUND(MIN(SQRT($A289*_xlfn.XLOOKUP(LEFT(F289,7),r_1,r_4)),_xlfn.XLOOKUP(LEFT(F289,7),r_1,r_7)),1)&amp;" V"&amp;_xlfn.XLOOKUP(16,eii,eia)&amp;_xlfn.XLOOKUP(8,eii,eia)&amp;_xlfn.XLOOKUP(LEFT(F289,7),r_1,r_8)&amp;_xlfn.XLOOKUP(16,eii,eia)&amp;_xlfn.XLOOKUP(9,eii,eia)&amp;_xlfn.XLOOKUP($A289,E96_raw,E96_code&amp;" / "&amp;e96_3c)&amp;_xlfn.XLOOKUP(16,eii,eia)&amp;_xlfn.XLOOKUP(10,eii,eia)&amp;_xlfn.XLOOKUP(LEFT(F289,7),r_1,r_10)&amp;_xlfn.XLOOKUP(16,eii,eia)&amp;_xlfn.XLOOKUP(11,eii,eia)&amp;_xlfn.XLOOKUP(LEFT(F289,7),r_1,r_11)&amp;_xlfn.XLOOKUP(16,eii,eia)&amp;_xlfn.XLOOKUP(12,eii,eia)&amp;_xlfn.XLOOKUP(LEFT(F289,7),r_1,r_12)&amp;" ppm/°C"&amp;_xlfn.XLOOKUP(16,eii,eia)&amp;_xlfn.XLOOKUP(13,eii,eia)&amp;MID(F289,4,2)&amp;_xlfn.XLOOKUP(16,eii,eia)&amp;_xlfn.XLOOKUP(14,eii,eia)&amp;_xlfn.XLOOKUP(16,eii,eia)&amp;_xlfn.XLOOKUP(15,eii,eia)&amp;_xlfn.XLOOKUP(16,eii,eia)</f>
        <v>#NAME?</v>
      </c>
      <c r="I289" s="5" t="str" cm="1">
        <f t="array" aca="1" ref="I289" ca="1">IF( OR( AND($A289&gt;=INDIRECT("'Panasonic ERJ Code Table'!$K" &amp; I$1),$A289&lt;=INDIRECT("'Panasonic ERJ Code Table'!$L" &amp; I$1)), AND($A289&gt;=INDIRECT("'Panasonic ERJ Code Table'!$M" &amp; I$1),$A289&lt;=INDIRECT("'Panasonic ERJ Code Table'!$N" &amp; I$1)) ),I$2&amp;_xlfn.XLOOKUP($A289,E96_raw,E96_code),"N/A")</f>
        <v>N/A</v>
      </c>
      <c r="L289" s="5" t="e" cm="1">
        <f t="array" aca="1" ref="L289" ca="1">IF( OR( AND($A289&gt;=INDIRECT("'Panasonic ERJ Code Table'!$K" &amp; L$1),$A289&lt;=INDIRECT("'Panasonic ERJ Code Table'!$L" &amp; L$1)), AND($A289&gt;=INDIRECT("'Panasonic ERJ Code Table'!$M" &amp; L$1),$A289&lt;=INDIRECT("'Panasonic ERJ Code Table'!$N" &amp; L$1)) ),L$2&amp;_xlfn.XLOOKUP($A289,E96_raw,E96_code),"N/A")</f>
        <v>#NAME?</v>
      </c>
      <c r="O289" s="5" t="str" cm="1">
        <f t="array" aca="1" ref="O289" ca="1">IF( OR( AND($A289&gt;=INDIRECT("'Panasonic ERJ Code Table'!$K" &amp; O$1),$A289&lt;=INDIRECT("'Panasonic ERJ Code Table'!$L" &amp; O$1)), AND($A289&gt;=INDIRECT("'Panasonic ERJ Code Table'!$M" &amp; O$1),$A289&lt;=INDIRECT("'Panasonic ERJ Code Table'!$N" &amp; O$1)) ),O$2&amp;_xlfn.XLOOKUP($A289,E96_raw,E96_code),"N/A")</f>
        <v>N/A</v>
      </c>
      <c r="R289" s="5" t="e" cm="1">
        <f t="array" aca="1" ref="R289" ca="1">IF( OR( AND($A289&gt;=INDIRECT("'Panasonic ERJ Code Table'!$K" &amp; R$1),$A289&lt;=INDIRECT("'Panasonic ERJ Code Table'!$L" &amp; R$1)), AND($A289&gt;=INDIRECT("'Panasonic ERJ Code Table'!$M" &amp; R$1),$A289&lt;=INDIRECT("'Panasonic ERJ Code Table'!$N" &amp; R$1)) ),R$2&amp;_xlfn.XLOOKUP($A289,E96_raw,E96_code),"N/A")</f>
        <v>#NAME?</v>
      </c>
      <c r="U289" s="5" t="e" cm="1">
        <f t="array" aca="1" ref="U289" ca="1">IF( OR( AND($A289&gt;=INDIRECT("'Panasonic ERJ Code Table'!$J" &amp; U$1),$A289&lt;=INDIRECT("'Panasonic ERJ Code Table'!$K" &amp; U$1)), AND($A289&gt;=INDIRECT("'Panasonic ERJ Code Table'!$L" &amp; U$1),$A289&lt;=INDIRECT("'Panasonic ERJ Code Table'!$M" &amp; U$1)) ),U$2&amp;_xlfn.XLOOKUP($A289,E96_raw,E96_code),"N/A")</f>
        <v>#NAME?</v>
      </c>
    </row>
    <row r="290" spans="1:21" x14ac:dyDescent="0.3">
      <c r="A290" s="16">
        <v>976</v>
      </c>
      <c r="B290" s="16"/>
      <c r="C290" s="5" t="str" cm="1">
        <f t="array" aca="1" ref="C290" ca="1">IF( OR( AND($A290&gt;=INDIRECT("'Panasonic ERJ Code Table'!$K" &amp; C$1),$A290&lt;=INDIRECT("'Panasonic ERJ Code Table'!$L" &amp; C$1)), AND($A290&gt;=INDIRECT("'Panasonic ERJ Code Table'!$M" &amp; C$1),$A290&lt;=INDIRECT("'Panasonic ERJ Code Table'!$N" &amp; C$1)) ),C$2&amp;_xlfn.XLOOKUP($A290,E96_raw,E96_code),"N/A")</f>
        <v>N/A</v>
      </c>
      <c r="F290" s="5" t="e" cm="1">
        <f t="array" aca="1" ref="F290" ca="1">IF( OR( AND($A290&gt;=INDIRECT("'Panasonic ERJ Code Table'!$K" &amp; F$1),$A290&lt;=INDIRECT("'Panasonic ERJ Code Table'!$L" &amp; F$1)), AND($A290&gt;=INDIRECT("'Panasonic ERJ Code Table'!$M" &amp; F$1),$A290&lt;=INDIRECT("'Panasonic ERJ Code Table'!$N" &amp; F$1)) ),F$2&amp;_xlfn.XLOOKUP($A290,E96_raw,E96_code),"N/A")</f>
        <v>#NAME?</v>
      </c>
      <c r="G290" s="23" t="e" cm="1">
        <f t="array" aca="1" ref="G290" ca="1">"technology "&amp;RIGHT(F290,4)&amp;";"&amp;_xlfn.XLOOKUP(2,eii,eia)&amp;F290&amp;_xlfn.XLOOKUP(16,eii,eia)&amp;_xlfn.XLOOKUP(3,eii,eia)&amp;_xlfn.XLOOKUP($A290,E96_raw,e96_std&amp;" "&amp;e96_sym)&amp;_xlfn.XLOOKUP(16,eii,eia)&amp;_xlfn.XLOOKUP(4,eii,eia)&amp;_xlfn.XLOOKUP(LEFT(F290,7),r_1,r_4)&amp;" W @ 70°C"&amp;_xlfn.XLOOKUP(16,eii,eia)&amp;_xlfn.XLOOKUP(5,eii,eia)&amp;_xlfn.XLOOKUP(MID(F290,4,3),e_code,TEXT(e_size,"0000"))&amp;_xlfn.XLOOKUP(16,eii,eia)&amp;_xlfn.XLOOKUP(6,eii,eia)&amp;ROUND(MIN(SQRT($A290*_xlfn.XLOOKUP(LEFT(F290,7),r_1,r_4)),_xlfn.XLOOKUP(LEFT(F290,7),r_1,r_7)),1)&amp;" V"&amp;_xlfn.XLOOKUP(16,eii,eia)&amp;_xlfn.XLOOKUP(8,eii,eia)&amp;_xlfn.XLOOKUP(LEFT(F290,7),r_1,r_8)&amp;_xlfn.XLOOKUP(16,eii,eia)&amp;_xlfn.XLOOKUP(9,eii,eia)&amp;_xlfn.XLOOKUP($A290,E96_raw,E96_code&amp;" / "&amp;e96_3c)&amp;_xlfn.XLOOKUP(16,eii,eia)&amp;_xlfn.XLOOKUP(10,eii,eia)&amp;_xlfn.XLOOKUP(LEFT(F290,7),r_1,r_10)&amp;_xlfn.XLOOKUP(16,eii,eia)&amp;_xlfn.XLOOKUP(11,eii,eia)&amp;_xlfn.XLOOKUP(LEFT(F290,7),r_1,r_11)&amp;_xlfn.XLOOKUP(16,eii,eia)&amp;_xlfn.XLOOKUP(12,eii,eia)&amp;_xlfn.XLOOKUP(LEFT(F290,7),r_1,r_12)&amp;" ppm/°C"&amp;_xlfn.XLOOKUP(16,eii,eia)&amp;_xlfn.XLOOKUP(13,eii,eia)&amp;MID(F290,4,2)&amp;_xlfn.XLOOKUP(16,eii,eia)&amp;_xlfn.XLOOKUP(14,eii,eia)&amp;_xlfn.XLOOKUP(16,eii,eia)&amp;_xlfn.XLOOKUP(15,eii,eia)&amp;_xlfn.XLOOKUP(16,eii,eia)</f>
        <v>#NAME?</v>
      </c>
      <c r="I290" s="5" t="str" cm="1">
        <f t="array" aca="1" ref="I290" ca="1">IF( OR( AND($A290&gt;=INDIRECT("'Panasonic ERJ Code Table'!$K" &amp; I$1),$A290&lt;=INDIRECT("'Panasonic ERJ Code Table'!$L" &amp; I$1)), AND($A290&gt;=INDIRECT("'Panasonic ERJ Code Table'!$M" &amp; I$1),$A290&lt;=INDIRECT("'Panasonic ERJ Code Table'!$N" &amp; I$1)) ),I$2&amp;_xlfn.XLOOKUP($A290,E96_raw,E96_code),"N/A")</f>
        <v>N/A</v>
      </c>
      <c r="L290" s="5" t="e" cm="1">
        <f t="array" aca="1" ref="L290" ca="1">IF( OR( AND($A290&gt;=INDIRECT("'Panasonic ERJ Code Table'!$K" &amp; L$1),$A290&lt;=INDIRECT("'Panasonic ERJ Code Table'!$L" &amp; L$1)), AND($A290&gt;=INDIRECT("'Panasonic ERJ Code Table'!$M" &amp; L$1),$A290&lt;=INDIRECT("'Panasonic ERJ Code Table'!$N" &amp; L$1)) ),L$2&amp;_xlfn.XLOOKUP($A290,E96_raw,E96_code),"N/A")</f>
        <v>#NAME?</v>
      </c>
      <c r="O290" s="5" t="str" cm="1">
        <f t="array" aca="1" ref="O290" ca="1">IF( OR( AND($A290&gt;=INDIRECT("'Panasonic ERJ Code Table'!$K" &amp; O$1),$A290&lt;=INDIRECT("'Panasonic ERJ Code Table'!$L" &amp; O$1)), AND($A290&gt;=INDIRECT("'Panasonic ERJ Code Table'!$M" &amp; O$1),$A290&lt;=INDIRECT("'Panasonic ERJ Code Table'!$N" &amp; O$1)) ),O$2&amp;_xlfn.XLOOKUP($A290,E96_raw,E96_code),"N/A")</f>
        <v>N/A</v>
      </c>
      <c r="R290" s="5" t="e" cm="1">
        <f t="array" aca="1" ref="R290" ca="1">IF( OR( AND($A290&gt;=INDIRECT("'Panasonic ERJ Code Table'!$K" &amp; R$1),$A290&lt;=INDIRECT("'Panasonic ERJ Code Table'!$L" &amp; R$1)), AND($A290&gt;=INDIRECT("'Panasonic ERJ Code Table'!$M" &amp; R$1),$A290&lt;=INDIRECT("'Panasonic ERJ Code Table'!$N" &amp; R$1)) ),R$2&amp;_xlfn.XLOOKUP($A290,E96_raw,E96_code),"N/A")</f>
        <v>#NAME?</v>
      </c>
      <c r="U290" s="5" t="e" cm="1">
        <f t="array" aca="1" ref="U290" ca="1">IF( OR( AND($A290&gt;=INDIRECT("'Panasonic ERJ Code Table'!$J" &amp; U$1),$A290&lt;=INDIRECT("'Panasonic ERJ Code Table'!$K" &amp; U$1)), AND($A290&gt;=INDIRECT("'Panasonic ERJ Code Table'!$L" &amp; U$1),$A290&lt;=INDIRECT("'Panasonic ERJ Code Table'!$M" &amp; U$1)) ),U$2&amp;_xlfn.XLOOKUP($A290,E96_raw,E96_code),"N/A")</f>
        <v>#NAME?</v>
      </c>
    </row>
    <row r="291" spans="1:21" x14ac:dyDescent="0.3">
      <c r="A291" s="16">
        <v>1000</v>
      </c>
      <c r="B291" s="16"/>
      <c r="C291" s="5" t="e" cm="1">
        <f t="array" aca="1" ref="C291" ca="1">IF( OR( AND($A291&gt;=INDIRECT("'Panasonic ERJ Code Table'!$K" &amp; C$1),$A291&lt;=INDIRECT("'Panasonic ERJ Code Table'!$L" &amp; C$1)), AND($A291&gt;=INDIRECT("'Panasonic ERJ Code Table'!$M" &amp; C$1),$A291&lt;=INDIRECT("'Panasonic ERJ Code Table'!$N" &amp; C$1)) ),C$2&amp;_xlfn.XLOOKUP($A291,E96_raw,E96_code),"N/A")</f>
        <v>#NAME?</v>
      </c>
      <c r="D291" s="23" t="e" cm="1">
        <f t="array" aca="1" ref="D291" ca="1">"technology "&amp;RIGHT(C291,4)&amp;";"&amp;_xlfn.XLOOKUP(2,eii,eia)&amp;C291&amp;_xlfn.XLOOKUP(16,eii,eia)&amp;_xlfn.XLOOKUP(3,eii,eia)&amp;_xlfn.XLOOKUP($A291,E96_raw,e96_std&amp;" "&amp;e96_sym)&amp;_xlfn.XLOOKUP(16,eii,eia)&amp;_xlfn.XLOOKUP(4,eii,eia)&amp;_xlfn.XLOOKUP(LEFT(C291,7),r_1,r_4)&amp;" W @ 70°C"&amp;_xlfn.XLOOKUP(16,eii,eia)&amp;_xlfn.XLOOKUP(5,eii,eia)&amp;_xlfn.XLOOKUP(MID(C291,4,3),e_code,TEXT(e_size,"0000"))&amp;_xlfn.XLOOKUP(16,eii,eia)&amp;_xlfn.XLOOKUP(6,eii,eia)&amp;ROUND(MIN(SQRT($A291*_xlfn.XLOOKUP(LEFT(C291,7),r_1,r_4)),_xlfn.XLOOKUP(LEFT(C291,7),r_1,r_7)),1)&amp;" V"&amp;_xlfn.XLOOKUP(16,eii,eia)&amp;_xlfn.XLOOKUP(8,eii,eia)&amp;_xlfn.XLOOKUP(LEFT(C291,7),r_1,r_8)&amp;_xlfn.XLOOKUP(16,eii,eia)&amp;_xlfn.XLOOKUP(9,eii,eia)&amp;_xlfn.XLOOKUP($A291,E96_raw,E96_code&amp;" / "&amp;e96_3c)&amp;_xlfn.XLOOKUP(16,eii,eia)&amp;_xlfn.XLOOKUP(10,eii,eia)&amp;_xlfn.XLOOKUP(LEFT(C291,7),r_1,r_10)&amp;_xlfn.XLOOKUP(16,eii,eia)&amp;_xlfn.XLOOKUP(11,eii,eia)&amp;_xlfn.XLOOKUP(LEFT(C291,7),r_1,r_11)&amp;_xlfn.XLOOKUP(16,eii,eia)&amp;_xlfn.XLOOKUP(12,eii,eia)&amp;_xlfn.XLOOKUP(LEFT(C291,7),r_1,r_12)&amp;" ppm/°C"&amp;_xlfn.XLOOKUP(16,eii,eia)&amp;_xlfn.XLOOKUP(13,eii,eia)&amp;MID(C291,4,2)&amp;_xlfn.XLOOKUP(16,eii,eia)&amp;_xlfn.XLOOKUP(14,eii,eia)&amp;_xlfn.XLOOKUP(16,eii,eia)&amp;_xlfn.XLOOKUP(15,eii,eia)&amp;_xlfn.XLOOKUP(16,eii,eia)</f>
        <v>#NAME?</v>
      </c>
      <c r="F291" s="5" t="e" cm="1">
        <f t="array" aca="1" ref="F291" ca="1">IF( OR( AND($A291&gt;=INDIRECT("'Panasonic ERJ Code Table'!$K" &amp; F$1),$A291&lt;=INDIRECT("'Panasonic ERJ Code Table'!$L" &amp; F$1)), AND($A291&gt;=INDIRECT("'Panasonic ERJ Code Table'!$M" &amp; F$1),$A291&lt;=INDIRECT("'Panasonic ERJ Code Table'!$N" &amp; F$1)) ),F$2&amp;_xlfn.XLOOKUP($A291,E96_raw,E96_code),"N/A")</f>
        <v>#NAME?</v>
      </c>
      <c r="G291" s="23" t="e" cm="1">
        <f t="array" aca="1" ref="G291" ca="1">"technology "&amp;RIGHT(F291,4)&amp;";"&amp;_xlfn.XLOOKUP(2,eii,eia)&amp;F291&amp;_xlfn.XLOOKUP(16,eii,eia)&amp;_xlfn.XLOOKUP(3,eii,eia)&amp;_xlfn.XLOOKUP($A291,E96_raw,e96_std&amp;" "&amp;e96_sym)&amp;_xlfn.XLOOKUP(16,eii,eia)&amp;_xlfn.XLOOKUP(4,eii,eia)&amp;_xlfn.XLOOKUP(LEFT(F291,7),r_1,r_4)&amp;" W @ 70°C"&amp;_xlfn.XLOOKUP(16,eii,eia)&amp;_xlfn.XLOOKUP(5,eii,eia)&amp;_xlfn.XLOOKUP(MID(F291,4,3),e_code,TEXT(e_size,"0000"))&amp;_xlfn.XLOOKUP(16,eii,eia)&amp;_xlfn.XLOOKUP(6,eii,eia)&amp;ROUND(MIN(SQRT($A291*_xlfn.XLOOKUP(LEFT(F291,7),r_1,r_4)),_xlfn.XLOOKUP(LEFT(F291,7),r_1,r_7)),1)&amp;" V"&amp;_xlfn.XLOOKUP(16,eii,eia)&amp;_xlfn.XLOOKUP(8,eii,eia)&amp;_xlfn.XLOOKUP(LEFT(F291,7),r_1,r_8)&amp;_xlfn.XLOOKUP(16,eii,eia)&amp;_xlfn.XLOOKUP(9,eii,eia)&amp;_xlfn.XLOOKUP($A291,E96_raw,E96_code&amp;" / "&amp;e96_3c)&amp;_xlfn.XLOOKUP(16,eii,eia)&amp;_xlfn.XLOOKUP(10,eii,eia)&amp;_xlfn.XLOOKUP(LEFT(F291,7),r_1,r_10)&amp;_xlfn.XLOOKUP(16,eii,eia)&amp;_xlfn.XLOOKUP(11,eii,eia)&amp;_xlfn.XLOOKUP(LEFT(F291,7),r_1,r_11)&amp;_xlfn.XLOOKUP(16,eii,eia)&amp;_xlfn.XLOOKUP(12,eii,eia)&amp;_xlfn.XLOOKUP(LEFT(F291,7),r_1,r_12)&amp;" ppm/°C"&amp;_xlfn.XLOOKUP(16,eii,eia)&amp;_xlfn.XLOOKUP(13,eii,eia)&amp;MID(F291,4,2)&amp;_xlfn.XLOOKUP(16,eii,eia)&amp;_xlfn.XLOOKUP(14,eii,eia)&amp;_xlfn.XLOOKUP(16,eii,eia)&amp;_xlfn.XLOOKUP(15,eii,eia)&amp;_xlfn.XLOOKUP(16,eii,eia)</f>
        <v>#NAME?</v>
      </c>
      <c r="I291" s="5" t="str" cm="1">
        <f t="array" aca="1" ref="I291" ca="1">IF( OR( AND($A291&gt;=INDIRECT("'Panasonic ERJ Code Table'!$K" &amp; I$1),$A291&lt;=INDIRECT("'Panasonic ERJ Code Table'!$L" &amp; I$1)), AND($A291&gt;=INDIRECT("'Panasonic ERJ Code Table'!$M" &amp; I$1),$A291&lt;=INDIRECT("'Panasonic ERJ Code Table'!$N" &amp; I$1)) ),I$2&amp;_xlfn.XLOOKUP($A291,E96_raw,E96_code),"N/A")</f>
        <v>N/A</v>
      </c>
      <c r="L291" s="5" t="e" cm="1">
        <f t="array" aca="1" ref="L291" ca="1">IF( OR( AND($A291&gt;=INDIRECT("'Panasonic ERJ Code Table'!$K" &amp; L$1),$A291&lt;=INDIRECT("'Panasonic ERJ Code Table'!$L" &amp; L$1)), AND($A291&gt;=INDIRECT("'Panasonic ERJ Code Table'!$M" &amp; L$1),$A291&lt;=INDIRECT("'Panasonic ERJ Code Table'!$N" &amp; L$1)) ),L$2&amp;_xlfn.XLOOKUP($A291,E96_raw,E96_code),"N/A")</f>
        <v>#NAME?</v>
      </c>
      <c r="O291" s="5" t="str" cm="1">
        <f t="array" aca="1" ref="O291" ca="1">IF( OR( AND($A291&gt;=INDIRECT("'Panasonic ERJ Code Table'!$K" &amp; O$1),$A291&lt;=INDIRECT("'Panasonic ERJ Code Table'!$L" &amp; O$1)), AND($A291&gt;=INDIRECT("'Panasonic ERJ Code Table'!$M" &amp; O$1),$A291&lt;=INDIRECT("'Panasonic ERJ Code Table'!$N" &amp; O$1)) ),O$2&amp;_xlfn.XLOOKUP($A291,E96_raw,E96_code),"N/A")</f>
        <v>N/A</v>
      </c>
      <c r="R291" s="5" t="e" cm="1">
        <f t="array" aca="1" ref="R291" ca="1">IF( OR( AND($A291&gt;=INDIRECT("'Panasonic ERJ Code Table'!$K" &amp; R$1),$A291&lt;=INDIRECT("'Panasonic ERJ Code Table'!$L" &amp; R$1)), AND($A291&gt;=INDIRECT("'Panasonic ERJ Code Table'!$M" &amp; R$1),$A291&lt;=INDIRECT("'Panasonic ERJ Code Table'!$N" &amp; R$1)) ),R$2&amp;_xlfn.XLOOKUP($A291,E96_raw,E96_code),"N/A")</f>
        <v>#NAME?</v>
      </c>
      <c r="U291" s="5" t="e" cm="1">
        <f t="array" aca="1" ref="U291" ca="1">IF( OR( AND($A291&gt;=INDIRECT("'Panasonic ERJ Code Table'!$J" &amp; U$1),$A291&lt;=INDIRECT("'Panasonic ERJ Code Table'!$K" &amp; U$1)), AND($A291&gt;=INDIRECT("'Panasonic ERJ Code Table'!$L" &amp; U$1),$A291&lt;=INDIRECT("'Panasonic ERJ Code Table'!$M" &amp; U$1)) ),U$2&amp;_xlfn.XLOOKUP($A291,E96_raw,E96_code),"N/A")</f>
        <v>#NAME?</v>
      </c>
    </row>
    <row r="292" spans="1:21" x14ac:dyDescent="0.3">
      <c r="A292" s="16">
        <v>1020</v>
      </c>
      <c r="B292" s="19"/>
      <c r="C292" s="5" t="e" cm="1">
        <f t="array" aca="1" ref="C292" ca="1">IF( OR( AND($A292&gt;=INDIRECT("'Panasonic ERJ Code Table'!$K" &amp; C$1),$A292&lt;=INDIRECT("'Panasonic ERJ Code Table'!$L" &amp; C$1)), AND($A292&gt;=INDIRECT("'Panasonic ERJ Code Table'!$M" &amp; C$1),$A292&lt;=INDIRECT("'Panasonic ERJ Code Table'!$N" &amp; C$1)) ),C$2&amp;_xlfn.XLOOKUP($A292,E96_raw,E96_code),"N/A")</f>
        <v>#NAME?</v>
      </c>
      <c r="D292" s="23" t="e" cm="1">
        <f t="array" aca="1" ref="D292" ca="1">"technology "&amp;RIGHT(C292,4)&amp;";"&amp;_xlfn.XLOOKUP(2,eii,eia)&amp;C292&amp;_xlfn.XLOOKUP(16,eii,eia)&amp;_xlfn.XLOOKUP(3,eii,eia)&amp;_xlfn.XLOOKUP($A292,E96_raw,e96_std&amp;" "&amp;e96_sym)&amp;_xlfn.XLOOKUP(16,eii,eia)&amp;_xlfn.XLOOKUP(4,eii,eia)&amp;_xlfn.XLOOKUP(LEFT(C292,7),r_1,r_4)&amp;" W @ 70°C"&amp;_xlfn.XLOOKUP(16,eii,eia)&amp;_xlfn.XLOOKUP(5,eii,eia)&amp;_xlfn.XLOOKUP(MID(C292,4,3),e_code,TEXT(e_size,"0000"))&amp;_xlfn.XLOOKUP(16,eii,eia)&amp;_xlfn.XLOOKUP(6,eii,eia)&amp;ROUND(MIN(SQRT($A292*_xlfn.XLOOKUP(LEFT(C292,7),r_1,r_4)),_xlfn.XLOOKUP(LEFT(C292,7),r_1,r_7)),1)&amp;" V"&amp;_xlfn.XLOOKUP(16,eii,eia)&amp;_xlfn.XLOOKUP(8,eii,eia)&amp;_xlfn.XLOOKUP(LEFT(C292,7),r_1,r_8)&amp;_xlfn.XLOOKUP(16,eii,eia)&amp;_xlfn.XLOOKUP(9,eii,eia)&amp;_xlfn.XLOOKUP($A292,E96_raw,E96_code&amp;" / "&amp;e96_3c)&amp;_xlfn.XLOOKUP(16,eii,eia)&amp;_xlfn.XLOOKUP(10,eii,eia)&amp;_xlfn.XLOOKUP(LEFT(C292,7),r_1,r_10)&amp;_xlfn.XLOOKUP(16,eii,eia)&amp;_xlfn.XLOOKUP(11,eii,eia)&amp;_xlfn.XLOOKUP(LEFT(C292,7),r_1,r_11)&amp;_xlfn.XLOOKUP(16,eii,eia)&amp;_xlfn.XLOOKUP(12,eii,eia)&amp;_xlfn.XLOOKUP(LEFT(C292,7),r_1,r_12)&amp;" ppm/°C"&amp;_xlfn.XLOOKUP(16,eii,eia)&amp;_xlfn.XLOOKUP(13,eii,eia)&amp;MID(C292,4,2)&amp;_xlfn.XLOOKUP(16,eii,eia)&amp;_xlfn.XLOOKUP(14,eii,eia)&amp;_xlfn.XLOOKUP(16,eii,eia)&amp;_xlfn.XLOOKUP(15,eii,eia)&amp;_xlfn.XLOOKUP(16,eii,eia)</f>
        <v>#NAME?</v>
      </c>
      <c r="F292" s="5" t="e" cm="1">
        <f t="array" aca="1" ref="F292" ca="1">IF( OR( AND($A292&gt;=INDIRECT("'Panasonic ERJ Code Table'!$K" &amp; F$1),$A292&lt;=INDIRECT("'Panasonic ERJ Code Table'!$L" &amp; F$1)), AND($A292&gt;=INDIRECT("'Panasonic ERJ Code Table'!$M" &amp; F$1),$A292&lt;=INDIRECT("'Panasonic ERJ Code Table'!$N" &amp; F$1)) ),F$2&amp;_xlfn.XLOOKUP($A292,E96_raw,E96_code),"N/A")</f>
        <v>#NAME?</v>
      </c>
      <c r="G292" s="23" t="e" cm="1">
        <f t="array" aca="1" ref="G292" ca="1">"technology "&amp;RIGHT(F292,4)&amp;";"&amp;_xlfn.XLOOKUP(2,eii,eia)&amp;F292&amp;_xlfn.XLOOKUP(16,eii,eia)&amp;_xlfn.XLOOKUP(3,eii,eia)&amp;_xlfn.XLOOKUP($A292,E96_raw,e96_std&amp;" "&amp;e96_sym)&amp;_xlfn.XLOOKUP(16,eii,eia)&amp;_xlfn.XLOOKUP(4,eii,eia)&amp;_xlfn.XLOOKUP(LEFT(F292,7),r_1,r_4)&amp;" W @ 70°C"&amp;_xlfn.XLOOKUP(16,eii,eia)&amp;_xlfn.XLOOKUP(5,eii,eia)&amp;_xlfn.XLOOKUP(MID(F292,4,3),e_code,TEXT(e_size,"0000"))&amp;_xlfn.XLOOKUP(16,eii,eia)&amp;_xlfn.XLOOKUP(6,eii,eia)&amp;ROUND(MIN(SQRT($A292*_xlfn.XLOOKUP(LEFT(F292,7),r_1,r_4)),_xlfn.XLOOKUP(LEFT(F292,7),r_1,r_7)),1)&amp;" V"&amp;_xlfn.XLOOKUP(16,eii,eia)&amp;_xlfn.XLOOKUP(8,eii,eia)&amp;_xlfn.XLOOKUP(LEFT(F292,7),r_1,r_8)&amp;_xlfn.XLOOKUP(16,eii,eia)&amp;_xlfn.XLOOKUP(9,eii,eia)&amp;_xlfn.XLOOKUP($A292,E96_raw,E96_code&amp;" / "&amp;e96_3c)&amp;_xlfn.XLOOKUP(16,eii,eia)&amp;_xlfn.XLOOKUP(10,eii,eia)&amp;_xlfn.XLOOKUP(LEFT(F292,7),r_1,r_10)&amp;_xlfn.XLOOKUP(16,eii,eia)&amp;_xlfn.XLOOKUP(11,eii,eia)&amp;_xlfn.XLOOKUP(LEFT(F292,7),r_1,r_11)&amp;_xlfn.XLOOKUP(16,eii,eia)&amp;_xlfn.XLOOKUP(12,eii,eia)&amp;_xlfn.XLOOKUP(LEFT(F292,7),r_1,r_12)&amp;" ppm/°C"&amp;_xlfn.XLOOKUP(16,eii,eia)&amp;_xlfn.XLOOKUP(13,eii,eia)&amp;MID(F292,4,2)&amp;_xlfn.XLOOKUP(16,eii,eia)&amp;_xlfn.XLOOKUP(14,eii,eia)&amp;_xlfn.XLOOKUP(16,eii,eia)&amp;_xlfn.XLOOKUP(15,eii,eia)&amp;_xlfn.XLOOKUP(16,eii,eia)</f>
        <v>#NAME?</v>
      </c>
      <c r="I292" s="5" t="str" cm="1">
        <f t="array" aca="1" ref="I292" ca="1">IF( OR( AND($A292&gt;=INDIRECT("'Panasonic ERJ Code Table'!$K" &amp; I$1),$A292&lt;=INDIRECT("'Panasonic ERJ Code Table'!$L" &amp; I$1)), AND($A292&gt;=INDIRECT("'Panasonic ERJ Code Table'!$M" &amp; I$1),$A292&lt;=INDIRECT("'Panasonic ERJ Code Table'!$N" &amp; I$1)) ),I$2&amp;_xlfn.XLOOKUP($A292,E96_raw,E96_code),"N/A")</f>
        <v>N/A</v>
      </c>
      <c r="L292" s="5" t="e" cm="1">
        <f t="array" aca="1" ref="L292" ca="1">IF( OR( AND($A292&gt;=INDIRECT("'Panasonic ERJ Code Table'!$K" &amp; L$1),$A292&lt;=INDIRECT("'Panasonic ERJ Code Table'!$L" &amp; L$1)), AND($A292&gt;=INDIRECT("'Panasonic ERJ Code Table'!$M" &amp; L$1),$A292&lt;=INDIRECT("'Panasonic ERJ Code Table'!$N" &amp; L$1)) ),L$2&amp;_xlfn.XLOOKUP($A292,E96_raw,E96_code),"N/A")</f>
        <v>#NAME?</v>
      </c>
      <c r="O292" s="5" t="str" cm="1">
        <f t="array" aca="1" ref="O292" ca="1">IF( OR( AND($A292&gt;=INDIRECT("'Panasonic ERJ Code Table'!$K" &amp; O$1),$A292&lt;=INDIRECT("'Panasonic ERJ Code Table'!$L" &amp; O$1)), AND($A292&gt;=INDIRECT("'Panasonic ERJ Code Table'!$M" &amp; O$1),$A292&lt;=INDIRECT("'Panasonic ERJ Code Table'!$N" &amp; O$1)) ),O$2&amp;_xlfn.XLOOKUP($A292,E96_raw,E96_code),"N/A")</f>
        <v>N/A</v>
      </c>
      <c r="R292" s="5" t="e" cm="1">
        <f t="array" aca="1" ref="R292" ca="1">IF( OR( AND($A292&gt;=INDIRECT("'Panasonic ERJ Code Table'!$K" &amp; R$1),$A292&lt;=INDIRECT("'Panasonic ERJ Code Table'!$L" &amp; R$1)), AND($A292&gt;=INDIRECT("'Panasonic ERJ Code Table'!$M" &amp; R$1),$A292&lt;=INDIRECT("'Panasonic ERJ Code Table'!$N" &amp; R$1)) ),R$2&amp;_xlfn.XLOOKUP($A292,E96_raw,E96_code),"N/A")</f>
        <v>#NAME?</v>
      </c>
      <c r="U292" s="5" t="e" cm="1">
        <f t="array" aca="1" ref="U292" ca="1">IF( OR( AND($A292&gt;=INDIRECT("'Panasonic ERJ Code Table'!$J" &amp; U$1),$A292&lt;=INDIRECT("'Panasonic ERJ Code Table'!$K" &amp; U$1)), AND($A292&gt;=INDIRECT("'Panasonic ERJ Code Table'!$L" &amp; U$1),$A292&lt;=INDIRECT("'Panasonic ERJ Code Table'!$M" &amp; U$1)) ),U$2&amp;_xlfn.XLOOKUP($A292,E96_raw,E96_code),"N/A")</f>
        <v>#NAME?</v>
      </c>
    </row>
    <row r="293" spans="1:21" x14ac:dyDescent="0.3">
      <c r="A293" s="16">
        <v>1050</v>
      </c>
      <c r="B293" s="19"/>
      <c r="C293" s="5" t="e" cm="1">
        <f t="array" aca="1" ref="C293" ca="1">IF( OR( AND($A293&gt;=INDIRECT("'Panasonic ERJ Code Table'!$K" &amp; C$1),$A293&lt;=INDIRECT("'Panasonic ERJ Code Table'!$L" &amp; C$1)), AND($A293&gt;=INDIRECT("'Panasonic ERJ Code Table'!$M" &amp; C$1),$A293&lt;=INDIRECT("'Panasonic ERJ Code Table'!$N" &amp; C$1)) ),C$2&amp;_xlfn.XLOOKUP($A293,E96_raw,E96_code),"N/A")</f>
        <v>#NAME?</v>
      </c>
      <c r="D293" s="23" t="e" cm="1">
        <f t="array" aca="1" ref="D293" ca="1">"technology "&amp;RIGHT(C293,4)&amp;";"&amp;_xlfn.XLOOKUP(2,eii,eia)&amp;C293&amp;_xlfn.XLOOKUP(16,eii,eia)&amp;_xlfn.XLOOKUP(3,eii,eia)&amp;_xlfn.XLOOKUP($A293,E96_raw,e96_std&amp;" "&amp;e96_sym)&amp;_xlfn.XLOOKUP(16,eii,eia)&amp;_xlfn.XLOOKUP(4,eii,eia)&amp;_xlfn.XLOOKUP(LEFT(C293,7),r_1,r_4)&amp;" W @ 70°C"&amp;_xlfn.XLOOKUP(16,eii,eia)&amp;_xlfn.XLOOKUP(5,eii,eia)&amp;_xlfn.XLOOKUP(MID(C293,4,3),e_code,TEXT(e_size,"0000"))&amp;_xlfn.XLOOKUP(16,eii,eia)&amp;_xlfn.XLOOKUP(6,eii,eia)&amp;ROUND(MIN(SQRT($A293*_xlfn.XLOOKUP(LEFT(C293,7),r_1,r_4)),_xlfn.XLOOKUP(LEFT(C293,7),r_1,r_7)),1)&amp;" V"&amp;_xlfn.XLOOKUP(16,eii,eia)&amp;_xlfn.XLOOKUP(8,eii,eia)&amp;_xlfn.XLOOKUP(LEFT(C293,7),r_1,r_8)&amp;_xlfn.XLOOKUP(16,eii,eia)&amp;_xlfn.XLOOKUP(9,eii,eia)&amp;_xlfn.XLOOKUP($A293,E96_raw,E96_code&amp;" / "&amp;e96_3c)&amp;_xlfn.XLOOKUP(16,eii,eia)&amp;_xlfn.XLOOKUP(10,eii,eia)&amp;_xlfn.XLOOKUP(LEFT(C293,7),r_1,r_10)&amp;_xlfn.XLOOKUP(16,eii,eia)&amp;_xlfn.XLOOKUP(11,eii,eia)&amp;_xlfn.XLOOKUP(LEFT(C293,7),r_1,r_11)&amp;_xlfn.XLOOKUP(16,eii,eia)&amp;_xlfn.XLOOKUP(12,eii,eia)&amp;_xlfn.XLOOKUP(LEFT(C293,7),r_1,r_12)&amp;" ppm/°C"&amp;_xlfn.XLOOKUP(16,eii,eia)&amp;_xlfn.XLOOKUP(13,eii,eia)&amp;MID(C293,4,2)&amp;_xlfn.XLOOKUP(16,eii,eia)&amp;_xlfn.XLOOKUP(14,eii,eia)&amp;_xlfn.XLOOKUP(16,eii,eia)&amp;_xlfn.XLOOKUP(15,eii,eia)&amp;_xlfn.XLOOKUP(16,eii,eia)</f>
        <v>#NAME?</v>
      </c>
      <c r="F293" s="5" t="e" cm="1">
        <f t="array" aca="1" ref="F293" ca="1">IF( OR( AND($A293&gt;=INDIRECT("'Panasonic ERJ Code Table'!$K" &amp; F$1),$A293&lt;=INDIRECT("'Panasonic ERJ Code Table'!$L" &amp; F$1)), AND($A293&gt;=INDIRECT("'Panasonic ERJ Code Table'!$M" &amp; F$1),$A293&lt;=INDIRECT("'Panasonic ERJ Code Table'!$N" &amp; F$1)) ),F$2&amp;_xlfn.XLOOKUP($A293,E96_raw,E96_code),"N/A")</f>
        <v>#NAME?</v>
      </c>
      <c r="G293" s="23" t="e" cm="1">
        <f t="array" aca="1" ref="G293" ca="1">"technology "&amp;RIGHT(F293,4)&amp;";"&amp;_xlfn.XLOOKUP(2,eii,eia)&amp;F293&amp;_xlfn.XLOOKUP(16,eii,eia)&amp;_xlfn.XLOOKUP(3,eii,eia)&amp;_xlfn.XLOOKUP($A293,E96_raw,e96_std&amp;" "&amp;e96_sym)&amp;_xlfn.XLOOKUP(16,eii,eia)&amp;_xlfn.XLOOKUP(4,eii,eia)&amp;_xlfn.XLOOKUP(LEFT(F293,7),r_1,r_4)&amp;" W @ 70°C"&amp;_xlfn.XLOOKUP(16,eii,eia)&amp;_xlfn.XLOOKUP(5,eii,eia)&amp;_xlfn.XLOOKUP(MID(F293,4,3),e_code,TEXT(e_size,"0000"))&amp;_xlfn.XLOOKUP(16,eii,eia)&amp;_xlfn.XLOOKUP(6,eii,eia)&amp;ROUND(MIN(SQRT($A293*_xlfn.XLOOKUP(LEFT(F293,7),r_1,r_4)),_xlfn.XLOOKUP(LEFT(F293,7),r_1,r_7)),1)&amp;" V"&amp;_xlfn.XLOOKUP(16,eii,eia)&amp;_xlfn.XLOOKUP(8,eii,eia)&amp;_xlfn.XLOOKUP(LEFT(F293,7),r_1,r_8)&amp;_xlfn.XLOOKUP(16,eii,eia)&amp;_xlfn.XLOOKUP(9,eii,eia)&amp;_xlfn.XLOOKUP($A293,E96_raw,E96_code&amp;" / "&amp;e96_3c)&amp;_xlfn.XLOOKUP(16,eii,eia)&amp;_xlfn.XLOOKUP(10,eii,eia)&amp;_xlfn.XLOOKUP(LEFT(F293,7),r_1,r_10)&amp;_xlfn.XLOOKUP(16,eii,eia)&amp;_xlfn.XLOOKUP(11,eii,eia)&amp;_xlfn.XLOOKUP(LEFT(F293,7),r_1,r_11)&amp;_xlfn.XLOOKUP(16,eii,eia)&amp;_xlfn.XLOOKUP(12,eii,eia)&amp;_xlfn.XLOOKUP(LEFT(F293,7),r_1,r_12)&amp;" ppm/°C"&amp;_xlfn.XLOOKUP(16,eii,eia)&amp;_xlfn.XLOOKUP(13,eii,eia)&amp;MID(F293,4,2)&amp;_xlfn.XLOOKUP(16,eii,eia)&amp;_xlfn.XLOOKUP(14,eii,eia)&amp;_xlfn.XLOOKUP(16,eii,eia)&amp;_xlfn.XLOOKUP(15,eii,eia)&amp;_xlfn.XLOOKUP(16,eii,eia)</f>
        <v>#NAME?</v>
      </c>
      <c r="I293" s="5" t="str" cm="1">
        <f t="array" aca="1" ref="I293" ca="1">IF( OR( AND($A293&gt;=INDIRECT("'Panasonic ERJ Code Table'!$K" &amp; I$1),$A293&lt;=INDIRECT("'Panasonic ERJ Code Table'!$L" &amp; I$1)), AND($A293&gt;=INDIRECT("'Panasonic ERJ Code Table'!$M" &amp; I$1),$A293&lt;=INDIRECT("'Panasonic ERJ Code Table'!$N" &amp; I$1)) ),I$2&amp;_xlfn.XLOOKUP($A293,E96_raw,E96_code),"N/A")</f>
        <v>N/A</v>
      </c>
      <c r="L293" s="5" t="e" cm="1">
        <f t="array" aca="1" ref="L293" ca="1">IF( OR( AND($A293&gt;=INDIRECT("'Panasonic ERJ Code Table'!$K" &amp; L$1),$A293&lt;=INDIRECT("'Panasonic ERJ Code Table'!$L" &amp; L$1)), AND($A293&gt;=INDIRECT("'Panasonic ERJ Code Table'!$M" &amp; L$1),$A293&lt;=INDIRECT("'Panasonic ERJ Code Table'!$N" &amp; L$1)) ),L$2&amp;_xlfn.XLOOKUP($A293,E96_raw,E96_code),"N/A")</f>
        <v>#NAME?</v>
      </c>
      <c r="O293" s="5" t="str" cm="1">
        <f t="array" aca="1" ref="O293" ca="1">IF( OR( AND($A293&gt;=INDIRECT("'Panasonic ERJ Code Table'!$K" &amp; O$1),$A293&lt;=INDIRECT("'Panasonic ERJ Code Table'!$L" &amp; O$1)), AND($A293&gt;=INDIRECT("'Panasonic ERJ Code Table'!$M" &amp; O$1),$A293&lt;=INDIRECT("'Panasonic ERJ Code Table'!$N" &amp; O$1)) ),O$2&amp;_xlfn.XLOOKUP($A293,E96_raw,E96_code),"N/A")</f>
        <v>N/A</v>
      </c>
      <c r="R293" s="5" t="e" cm="1">
        <f t="array" aca="1" ref="R293" ca="1">IF( OR( AND($A293&gt;=INDIRECT("'Panasonic ERJ Code Table'!$K" &amp; R$1),$A293&lt;=INDIRECT("'Panasonic ERJ Code Table'!$L" &amp; R$1)), AND($A293&gt;=INDIRECT("'Panasonic ERJ Code Table'!$M" &amp; R$1),$A293&lt;=INDIRECT("'Panasonic ERJ Code Table'!$N" &amp; R$1)) ),R$2&amp;_xlfn.XLOOKUP($A293,E96_raw,E96_code),"N/A")</f>
        <v>#NAME?</v>
      </c>
      <c r="U293" s="5" t="e" cm="1">
        <f t="array" aca="1" ref="U293" ca="1">IF( OR( AND($A293&gt;=INDIRECT("'Panasonic ERJ Code Table'!$J" &amp; U$1),$A293&lt;=INDIRECT("'Panasonic ERJ Code Table'!$K" &amp; U$1)), AND($A293&gt;=INDIRECT("'Panasonic ERJ Code Table'!$L" &amp; U$1),$A293&lt;=INDIRECT("'Panasonic ERJ Code Table'!$M" &amp; U$1)) ),U$2&amp;_xlfn.XLOOKUP($A293,E96_raw,E96_code),"N/A")</f>
        <v>#NAME?</v>
      </c>
    </row>
    <row r="294" spans="1:21" x14ac:dyDescent="0.3">
      <c r="A294" s="16">
        <v>1070</v>
      </c>
      <c r="B294" s="19"/>
      <c r="C294" s="5" t="e" cm="1">
        <f t="array" aca="1" ref="C294" ca="1">IF( OR( AND($A294&gt;=INDIRECT("'Panasonic ERJ Code Table'!$K" &amp; C$1),$A294&lt;=INDIRECT("'Panasonic ERJ Code Table'!$L" &amp; C$1)), AND($A294&gt;=INDIRECT("'Panasonic ERJ Code Table'!$M" &amp; C$1),$A294&lt;=INDIRECT("'Panasonic ERJ Code Table'!$N" &amp; C$1)) ),C$2&amp;_xlfn.XLOOKUP($A294,E96_raw,E96_code),"N/A")</f>
        <v>#NAME?</v>
      </c>
      <c r="D294" s="23" t="e" cm="1">
        <f t="array" aca="1" ref="D294" ca="1">"technology "&amp;RIGHT(C294,4)&amp;";"&amp;_xlfn.XLOOKUP(2,eii,eia)&amp;C294&amp;_xlfn.XLOOKUP(16,eii,eia)&amp;_xlfn.XLOOKUP(3,eii,eia)&amp;_xlfn.XLOOKUP($A294,E96_raw,e96_std&amp;" "&amp;e96_sym)&amp;_xlfn.XLOOKUP(16,eii,eia)&amp;_xlfn.XLOOKUP(4,eii,eia)&amp;_xlfn.XLOOKUP(LEFT(C294,7),r_1,r_4)&amp;" W @ 70°C"&amp;_xlfn.XLOOKUP(16,eii,eia)&amp;_xlfn.XLOOKUP(5,eii,eia)&amp;_xlfn.XLOOKUP(MID(C294,4,3),e_code,TEXT(e_size,"0000"))&amp;_xlfn.XLOOKUP(16,eii,eia)&amp;_xlfn.XLOOKUP(6,eii,eia)&amp;ROUND(MIN(SQRT($A294*_xlfn.XLOOKUP(LEFT(C294,7),r_1,r_4)),_xlfn.XLOOKUP(LEFT(C294,7),r_1,r_7)),1)&amp;" V"&amp;_xlfn.XLOOKUP(16,eii,eia)&amp;_xlfn.XLOOKUP(8,eii,eia)&amp;_xlfn.XLOOKUP(LEFT(C294,7),r_1,r_8)&amp;_xlfn.XLOOKUP(16,eii,eia)&amp;_xlfn.XLOOKUP(9,eii,eia)&amp;_xlfn.XLOOKUP($A294,E96_raw,E96_code&amp;" / "&amp;e96_3c)&amp;_xlfn.XLOOKUP(16,eii,eia)&amp;_xlfn.XLOOKUP(10,eii,eia)&amp;_xlfn.XLOOKUP(LEFT(C294,7),r_1,r_10)&amp;_xlfn.XLOOKUP(16,eii,eia)&amp;_xlfn.XLOOKUP(11,eii,eia)&amp;_xlfn.XLOOKUP(LEFT(C294,7),r_1,r_11)&amp;_xlfn.XLOOKUP(16,eii,eia)&amp;_xlfn.XLOOKUP(12,eii,eia)&amp;_xlfn.XLOOKUP(LEFT(C294,7),r_1,r_12)&amp;" ppm/°C"&amp;_xlfn.XLOOKUP(16,eii,eia)&amp;_xlfn.XLOOKUP(13,eii,eia)&amp;MID(C294,4,2)&amp;_xlfn.XLOOKUP(16,eii,eia)&amp;_xlfn.XLOOKUP(14,eii,eia)&amp;_xlfn.XLOOKUP(16,eii,eia)&amp;_xlfn.XLOOKUP(15,eii,eia)&amp;_xlfn.XLOOKUP(16,eii,eia)</f>
        <v>#NAME?</v>
      </c>
      <c r="F294" s="5" t="e" cm="1">
        <f t="array" aca="1" ref="F294" ca="1">IF( OR( AND($A294&gt;=INDIRECT("'Panasonic ERJ Code Table'!$K" &amp; F$1),$A294&lt;=INDIRECT("'Panasonic ERJ Code Table'!$L" &amp; F$1)), AND($A294&gt;=INDIRECT("'Panasonic ERJ Code Table'!$M" &amp; F$1),$A294&lt;=INDIRECT("'Panasonic ERJ Code Table'!$N" &amp; F$1)) ),F$2&amp;_xlfn.XLOOKUP($A294,E96_raw,E96_code),"N/A")</f>
        <v>#NAME?</v>
      </c>
      <c r="G294" s="23" t="e" cm="1">
        <f t="array" aca="1" ref="G294" ca="1">"technology "&amp;RIGHT(F294,4)&amp;";"&amp;_xlfn.XLOOKUP(2,eii,eia)&amp;F294&amp;_xlfn.XLOOKUP(16,eii,eia)&amp;_xlfn.XLOOKUP(3,eii,eia)&amp;_xlfn.XLOOKUP($A294,E96_raw,e96_std&amp;" "&amp;e96_sym)&amp;_xlfn.XLOOKUP(16,eii,eia)&amp;_xlfn.XLOOKUP(4,eii,eia)&amp;_xlfn.XLOOKUP(LEFT(F294,7),r_1,r_4)&amp;" W @ 70°C"&amp;_xlfn.XLOOKUP(16,eii,eia)&amp;_xlfn.XLOOKUP(5,eii,eia)&amp;_xlfn.XLOOKUP(MID(F294,4,3),e_code,TEXT(e_size,"0000"))&amp;_xlfn.XLOOKUP(16,eii,eia)&amp;_xlfn.XLOOKUP(6,eii,eia)&amp;ROUND(MIN(SQRT($A294*_xlfn.XLOOKUP(LEFT(F294,7),r_1,r_4)),_xlfn.XLOOKUP(LEFT(F294,7),r_1,r_7)),1)&amp;" V"&amp;_xlfn.XLOOKUP(16,eii,eia)&amp;_xlfn.XLOOKUP(8,eii,eia)&amp;_xlfn.XLOOKUP(LEFT(F294,7),r_1,r_8)&amp;_xlfn.XLOOKUP(16,eii,eia)&amp;_xlfn.XLOOKUP(9,eii,eia)&amp;_xlfn.XLOOKUP($A294,E96_raw,E96_code&amp;" / "&amp;e96_3c)&amp;_xlfn.XLOOKUP(16,eii,eia)&amp;_xlfn.XLOOKUP(10,eii,eia)&amp;_xlfn.XLOOKUP(LEFT(F294,7),r_1,r_10)&amp;_xlfn.XLOOKUP(16,eii,eia)&amp;_xlfn.XLOOKUP(11,eii,eia)&amp;_xlfn.XLOOKUP(LEFT(F294,7),r_1,r_11)&amp;_xlfn.XLOOKUP(16,eii,eia)&amp;_xlfn.XLOOKUP(12,eii,eia)&amp;_xlfn.XLOOKUP(LEFT(F294,7),r_1,r_12)&amp;" ppm/°C"&amp;_xlfn.XLOOKUP(16,eii,eia)&amp;_xlfn.XLOOKUP(13,eii,eia)&amp;MID(F294,4,2)&amp;_xlfn.XLOOKUP(16,eii,eia)&amp;_xlfn.XLOOKUP(14,eii,eia)&amp;_xlfn.XLOOKUP(16,eii,eia)&amp;_xlfn.XLOOKUP(15,eii,eia)&amp;_xlfn.XLOOKUP(16,eii,eia)</f>
        <v>#NAME?</v>
      </c>
      <c r="I294" s="5" t="str" cm="1">
        <f t="array" aca="1" ref="I294" ca="1">IF( OR( AND($A294&gt;=INDIRECT("'Panasonic ERJ Code Table'!$K" &amp; I$1),$A294&lt;=INDIRECT("'Panasonic ERJ Code Table'!$L" &amp; I$1)), AND($A294&gt;=INDIRECT("'Panasonic ERJ Code Table'!$M" &amp; I$1),$A294&lt;=INDIRECT("'Panasonic ERJ Code Table'!$N" &amp; I$1)) ),I$2&amp;_xlfn.XLOOKUP($A294,E96_raw,E96_code),"N/A")</f>
        <v>N/A</v>
      </c>
      <c r="L294" s="5" t="e" cm="1">
        <f t="array" aca="1" ref="L294" ca="1">IF( OR( AND($A294&gt;=INDIRECT("'Panasonic ERJ Code Table'!$K" &amp; L$1),$A294&lt;=INDIRECT("'Panasonic ERJ Code Table'!$L" &amp; L$1)), AND($A294&gt;=INDIRECT("'Panasonic ERJ Code Table'!$M" &amp; L$1),$A294&lt;=INDIRECT("'Panasonic ERJ Code Table'!$N" &amp; L$1)) ),L$2&amp;_xlfn.XLOOKUP($A294,E96_raw,E96_code),"N/A")</f>
        <v>#NAME?</v>
      </c>
      <c r="O294" s="5" t="str" cm="1">
        <f t="array" aca="1" ref="O294" ca="1">IF( OR( AND($A294&gt;=INDIRECT("'Panasonic ERJ Code Table'!$K" &amp; O$1),$A294&lt;=INDIRECT("'Panasonic ERJ Code Table'!$L" &amp; O$1)), AND($A294&gt;=INDIRECT("'Panasonic ERJ Code Table'!$M" &amp; O$1),$A294&lt;=INDIRECT("'Panasonic ERJ Code Table'!$N" &amp; O$1)) ),O$2&amp;_xlfn.XLOOKUP($A294,E96_raw,E96_code),"N/A")</f>
        <v>N/A</v>
      </c>
      <c r="R294" s="5" t="e" cm="1">
        <f t="array" aca="1" ref="R294" ca="1">IF( OR( AND($A294&gt;=INDIRECT("'Panasonic ERJ Code Table'!$K" &amp; R$1),$A294&lt;=INDIRECT("'Panasonic ERJ Code Table'!$L" &amp; R$1)), AND($A294&gt;=INDIRECT("'Panasonic ERJ Code Table'!$M" &amp; R$1),$A294&lt;=INDIRECT("'Panasonic ERJ Code Table'!$N" &amp; R$1)) ),R$2&amp;_xlfn.XLOOKUP($A294,E96_raw,E96_code),"N/A")</f>
        <v>#NAME?</v>
      </c>
      <c r="U294" s="5" t="e" cm="1">
        <f t="array" aca="1" ref="U294" ca="1">IF( OR( AND($A294&gt;=INDIRECT("'Panasonic ERJ Code Table'!$J" &amp; U$1),$A294&lt;=INDIRECT("'Panasonic ERJ Code Table'!$K" &amp; U$1)), AND($A294&gt;=INDIRECT("'Panasonic ERJ Code Table'!$L" &amp; U$1),$A294&lt;=INDIRECT("'Panasonic ERJ Code Table'!$M" &amp; U$1)) ),U$2&amp;_xlfn.XLOOKUP($A294,E96_raw,E96_code),"N/A")</f>
        <v>#NAME?</v>
      </c>
    </row>
    <row r="295" spans="1:21" x14ac:dyDescent="0.3">
      <c r="A295" s="16">
        <v>1100</v>
      </c>
      <c r="B295" s="19"/>
      <c r="C295" s="5" t="e" cm="1">
        <f t="array" aca="1" ref="C295" ca="1">IF( OR( AND($A295&gt;=INDIRECT("'Panasonic ERJ Code Table'!$K" &amp; C$1),$A295&lt;=INDIRECT("'Panasonic ERJ Code Table'!$L" &amp; C$1)), AND($A295&gt;=INDIRECT("'Panasonic ERJ Code Table'!$M" &amp; C$1),$A295&lt;=INDIRECT("'Panasonic ERJ Code Table'!$N" &amp; C$1)) ),C$2&amp;_xlfn.XLOOKUP($A295,E96_raw,E96_code),"N/A")</f>
        <v>#NAME?</v>
      </c>
      <c r="D295" s="23" t="e" cm="1">
        <f t="array" aca="1" ref="D295" ca="1">"technology "&amp;RIGHT(C295,4)&amp;";"&amp;_xlfn.XLOOKUP(2,eii,eia)&amp;C295&amp;_xlfn.XLOOKUP(16,eii,eia)&amp;_xlfn.XLOOKUP(3,eii,eia)&amp;_xlfn.XLOOKUP($A295,E96_raw,e96_std&amp;" "&amp;e96_sym)&amp;_xlfn.XLOOKUP(16,eii,eia)&amp;_xlfn.XLOOKUP(4,eii,eia)&amp;_xlfn.XLOOKUP(LEFT(C295,7),r_1,r_4)&amp;" W @ 70°C"&amp;_xlfn.XLOOKUP(16,eii,eia)&amp;_xlfn.XLOOKUP(5,eii,eia)&amp;_xlfn.XLOOKUP(MID(C295,4,3),e_code,TEXT(e_size,"0000"))&amp;_xlfn.XLOOKUP(16,eii,eia)&amp;_xlfn.XLOOKUP(6,eii,eia)&amp;ROUND(MIN(SQRT($A295*_xlfn.XLOOKUP(LEFT(C295,7),r_1,r_4)),_xlfn.XLOOKUP(LEFT(C295,7),r_1,r_7)),1)&amp;" V"&amp;_xlfn.XLOOKUP(16,eii,eia)&amp;_xlfn.XLOOKUP(8,eii,eia)&amp;_xlfn.XLOOKUP(LEFT(C295,7),r_1,r_8)&amp;_xlfn.XLOOKUP(16,eii,eia)&amp;_xlfn.XLOOKUP(9,eii,eia)&amp;_xlfn.XLOOKUP($A295,E96_raw,E96_code&amp;" / "&amp;e96_3c)&amp;_xlfn.XLOOKUP(16,eii,eia)&amp;_xlfn.XLOOKUP(10,eii,eia)&amp;_xlfn.XLOOKUP(LEFT(C295,7),r_1,r_10)&amp;_xlfn.XLOOKUP(16,eii,eia)&amp;_xlfn.XLOOKUP(11,eii,eia)&amp;_xlfn.XLOOKUP(LEFT(C295,7),r_1,r_11)&amp;_xlfn.XLOOKUP(16,eii,eia)&amp;_xlfn.XLOOKUP(12,eii,eia)&amp;_xlfn.XLOOKUP(LEFT(C295,7),r_1,r_12)&amp;" ppm/°C"&amp;_xlfn.XLOOKUP(16,eii,eia)&amp;_xlfn.XLOOKUP(13,eii,eia)&amp;MID(C295,4,2)&amp;_xlfn.XLOOKUP(16,eii,eia)&amp;_xlfn.XLOOKUP(14,eii,eia)&amp;_xlfn.XLOOKUP(16,eii,eia)&amp;_xlfn.XLOOKUP(15,eii,eia)&amp;_xlfn.XLOOKUP(16,eii,eia)</f>
        <v>#NAME?</v>
      </c>
      <c r="F295" s="5" t="e" cm="1">
        <f t="array" aca="1" ref="F295" ca="1">IF( OR( AND($A295&gt;=INDIRECT("'Panasonic ERJ Code Table'!$K" &amp; F$1),$A295&lt;=INDIRECT("'Panasonic ERJ Code Table'!$L" &amp; F$1)), AND($A295&gt;=INDIRECT("'Panasonic ERJ Code Table'!$M" &amp; F$1),$A295&lt;=INDIRECT("'Panasonic ERJ Code Table'!$N" &amp; F$1)) ),F$2&amp;_xlfn.XLOOKUP($A295,E96_raw,E96_code),"N/A")</f>
        <v>#NAME?</v>
      </c>
      <c r="G295" s="23" t="e" cm="1">
        <f t="array" aca="1" ref="G295" ca="1">"technology "&amp;RIGHT(F295,4)&amp;";"&amp;_xlfn.XLOOKUP(2,eii,eia)&amp;F295&amp;_xlfn.XLOOKUP(16,eii,eia)&amp;_xlfn.XLOOKUP(3,eii,eia)&amp;_xlfn.XLOOKUP($A295,E96_raw,e96_std&amp;" "&amp;e96_sym)&amp;_xlfn.XLOOKUP(16,eii,eia)&amp;_xlfn.XLOOKUP(4,eii,eia)&amp;_xlfn.XLOOKUP(LEFT(F295,7),r_1,r_4)&amp;" W @ 70°C"&amp;_xlfn.XLOOKUP(16,eii,eia)&amp;_xlfn.XLOOKUP(5,eii,eia)&amp;_xlfn.XLOOKUP(MID(F295,4,3),e_code,TEXT(e_size,"0000"))&amp;_xlfn.XLOOKUP(16,eii,eia)&amp;_xlfn.XLOOKUP(6,eii,eia)&amp;ROUND(MIN(SQRT($A295*_xlfn.XLOOKUP(LEFT(F295,7),r_1,r_4)),_xlfn.XLOOKUP(LEFT(F295,7),r_1,r_7)),1)&amp;" V"&amp;_xlfn.XLOOKUP(16,eii,eia)&amp;_xlfn.XLOOKUP(8,eii,eia)&amp;_xlfn.XLOOKUP(LEFT(F295,7),r_1,r_8)&amp;_xlfn.XLOOKUP(16,eii,eia)&amp;_xlfn.XLOOKUP(9,eii,eia)&amp;_xlfn.XLOOKUP($A295,E96_raw,E96_code&amp;" / "&amp;e96_3c)&amp;_xlfn.XLOOKUP(16,eii,eia)&amp;_xlfn.XLOOKUP(10,eii,eia)&amp;_xlfn.XLOOKUP(LEFT(F295,7),r_1,r_10)&amp;_xlfn.XLOOKUP(16,eii,eia)&amp;_xlfn.XLOOKUP(11,eii,eia)&amp;_xlfn.XLOOKUP(LEFT(F295,7),r_1,r_11)&amp;_xlfn.XLOOKUP(16,eii,eia)&amp;_xlfn.XLOOKUP(12,eii,eia)&amp;_xlfn.XLOOKUP(LEFT(F295,7),r_1,r_12)&amp;" ppm/°C"&amp;_xlfn.XLOOKUP(16,eii,eia)&amp;_xlfn.XLOOKUP(13,eii,eia)&amp;MID(F295,4,2)&amp;_xlfn.XLOOKUP(16,eii,eia)&amp;_xlfn.XLOOKUP(14,eii,eia)&amp;_xlfn.XLOOKUP(16,eii,eia)&amp;_xlfn.XLOOKUP(15,eii,eia)&amp;_xlfn.XLOOKUP(16,eii,eia)</f>
        <v>#NAME?</v>
      </c>
      <c r="I295" s="5" t="str" cm="1">
        <f t="array" aca="1" ref="I295" ca="1">IF( OR( AND($A295&gt;=INDIRECT("'Panasonic ERJ Code Table'!$K" &amp; I$1),$A295&lt;=INDIRECT("'Panasonic ERJ Code Table'!$L" &amp; I$1)), AND($A295&gt;=INDIRECT("'Panasonic ERJ Code Table'!$M" &amp; I$1),$A295&lt;=INDIRECT("'Panasonic ERJ Code Table'!$N" &amp; I$1)) ),I$2&amp;_xlfn.XLOOKUP($A295,E96_raw,E96_code),"N/A")</f>
        <v>N/A</v>
      </c>
      <c r="L295" s="5" t="e" cm="1">
        <f t="array" aca="1" ref="L295" ca="1">IF( OR( AND($A295&gt;=INDIRECT("'Panasonic ERJ Code Table'!$K" &amp; L$1),$A295&lt;=INDIRECT("'Panasonic ERJ Code Table'!$L" &amp; L$1)), AND($A295&gt;=INDIRECT("'Panasonic ERJ Code Table'!$M" &amp; L$1),$A295&lt;=INDIRECT("'Panasonic ERJ Code Table'!$N" &amp; L$1)) ),L$2&amp;_xlfn.XLOOKUP($A295,E96_raw,E96_code),"N/A")</f>
        <v>#NAME?</v>
      </c>
      <c r="O295" s="5" t="str" cm="1">
        <f t="array" aca="1" ref="O295" ca="1">IF( OR( AND($A295&gt;=INDIRECT("'Panasonic ERJ Code Table'!$K" &amp; O$1),$A295&lt;=INDIRECT("'Panasonic ERJ Code Table'!$L" &amp; O$1)), AND($A295&gt;=INDIRECT("'Panasonic ERJ Code Table'!$M" &amp; O$1),$A295&lt;=INDIRECT("'Panasonic ERJ Code Table'!$N" &amp; O$1)) ),O$2&amp;_xlfn.XLOOKUP($A295,E96_raw,E96_code),"N/A")</f>
        <v>N/A</v>
      </c>
      <c r="R295" s="5" t="e" cm="1">
        <f t="array" aca="1" ref="R295" ca="1">IF( OR( AND($A295&gt;=INDIRECT("'Panasonic ERJ Code Table'!$K" &amp; R$1),$A295&lt;=INDIRECT("'Panasonic ERJ Code Table'!$L" &amp; R$1)), AND($A295&gt;=INDIRECT("'Panasonic ERJ Code Table'!$M" &amp; R$1),$A295&lt;=INDIRECT("'Panasonic ERJ Code Table'!$N" &amp; R$1)) ),R$2&amp;_xlfn.XLOOKUP($A295,E96_raw,E96_code),"N/A")</f>
        <v>#NAME?</v>
      </c>
      <c r="U295" s="5" t="e" cm="1">
        <f t="array" aca="1" ref="U295" ca="1">IF( OR( AND($A295&gt;=INDIRECT("'Panasonic ERJ Code Table'!$J" &amp; U$1),$A295&lt;=INDIRECT("'Panasonic ERJ Code Table'!$K" &amp; U$1)), AND($A295&gt;=INDIRECT("'Panasonic ERJ Code Table'!$L" &amp; U$1),$A295&lt;=INDIRECT("'Panasonic ERJ Code Table'!$M" &amp; U$1)) ),U$2&amp;_xlfn.XLOOKUP($A295,E96_raw,E96_code),"N/A")</f>
        <v>#NAME?</v>
      </c>
    </row>
    <row r="296" spans="1:21" x14ac:dyDescent="0.3">
      <c r="A296" s="16">
        <v>1129.9999999999998</v>
      </c>
      <c r="B296" s="19"/>
      <c r="C296" s="5" t="e" cm="1">
        <f t="array" aca="1" ref="C296" ca="1">IF( OR( AND($A296&gt;=INDIRECT("'Panasonic ERJ Code Table'!$K" &amp; C$1),$A296&lt;=INDIRECT("'Panasonic ERJ Code Table'!$L" &amp; C$1)), AND($A296&gt;=INDIRECT("'Panasonic ERJ Code Table'!$M" &amp; C$1),$A296&lt;=INDIRECT("'Panasonic ERJ Code Table'!$N" &amp; C$1)) ),C$2&amp;_xlfn.XLOOKUP($A296,E96_raw,E96_code),"N/A")</f>
        <v>#NAME?</v>
      </c>
      <c r="D296" s="23" t="e" cm="1">
        <f t="array" aca="1" ref="D296" ca="1">"technology "&amp;RIGHT(C296,4)&amp;";"&amp;_xlfn.XLOOKUP(2,eii,eia)&amp;C296&amp;_xlfn.XLOOKUP(16,eii,eia)&amp;_xlfn.XLOOKUP(3,eii,eia)&amp;_xlfn.XLOOKUP($A296,E96_raw,e96_std&amp;" "&amp;e96_sym)&amp;_xlfn.XLOOKUP(16,eii,eia)&amp;_xlfn.XLOOKUP(4,eii,eia)&amp;_xlfn.XLOOKUP(LEFT(C296,7),r_1,r_4)&amp;" W @ 70°C"&amp;_xlfn.XLOOKUP(16,eii,eia)&amp;_xlfn.XLOOKUP(5,eii,eia)&amp;_xlfn.XLOOKUP(MID(C296,4,3),e_code,TEXT(e_size,"0000"))&amp;_xlfn.XLOOKUP(16,eii,eia)&amp;_xlfn.XLOOKUP(6,eii,eia)&amp;ROUND(MIN(SQRT($A296*_xlfn.XLOOKUP(LEFT(C296,7),r_1,r_4)),_xlfn.XLOOKUP(LEFT(C296,7),r_1,r_7)),1)&amp;" V"&amp;_xlfn.XLOOKUP(16,eii,eia)&amp;_xlfn.XLOOKUP(8,eii,eia)&amp;_xlfn.XLOOKUP(LEFT(C296,7),r_1,r_8)&amp;_xlfn.XLOOKUP(16,eii,eia)&amp;_xlfn.XLOOKUP(9,eii,eia)&amp;_xlfn.XLOOKUP($A296,E96_raw,E96_code&amp;" / "&amp;e96_3c)&amp;_xlfn.XLOOKUP(16,eii,eia)&amp;_xlfn.XLOOKUP(10,eii,eia)&amp;_xlfn.XLOOKUP(LEFT(C296,7),r_1,r_10)&amp;_xlfn.XLOOKUP(16,eii,eia)&amp;_xlfn.XLOOKUP(11,eii,eia)&amp;_xlfn.XLOOKUP(LEFT(C296,7),r_1,r_11)&amp;_xlfn.XLOOKUP(16,eii,eia)&amp;_xlfn.XLOOKUP(12,eii,eia)&amp;_xlfn.XLOOKUP(LEFT(C296,7),r_1,r_12)&amp;" ppm/°C"&amp;_xlfn.XLOOKUP(16,eii,eia)&amp;_xlfn.XLOOKUP(13,eii,eia)&amp;MID(C296,4,2)&amp;_xlfn.XLOOKUP(16,eii,eia)&amp;_xlfn.XLOOKUP(14,eii,eia)&amp;_xlfn.XLOOKUP(16,eii,eia)&amp;_xlfn.XLOOKUP(15,eii,eia)&amp;_xlfn.XLOOKUP(16,eii,eia)</f>
        <v>#NAME?</v>
      </c>
      <c r="F296" s="5" t="e" cm="1">
        <f t="array" aca="1" ref="F296" ca="1">IF( OR( AND($A296&gt;=INDIRECT("'Panasonic ERJ Code Table'!$K" &amp; F$1),$A296&lt;=INDIRECT("'Panasonic ERJ Code Table'!$L" &amp; F$1)), AND($A296&gt;=INDIRECT("'Panasonic ERJ Code Table'!$M" &amp; F$1),$A296&lt;=INDIRECT("'Panasonic ERJ Code Table'!$N" &amp; F$1)) ),F$2&amp;_xlfn.XLOOKUP($A296,E96_raw,E96_code),"N/A")</f>
        <v>#NAME?</v>
      </c>
      <c r="G296" s="23" t="e" cm="1">
        <f t="array" aca="1" ref="G296" ca="1">"technology "&amp;RIGHT(F296,4)&amp;";"&amp;_xlfn.XLOOKUP(2,eii,eia)&amp;F296&amp;_xlfn.XLOOKUP(16,eii,eia)&amp;_xlfn.XLOOKUP(3,eii,eia)&amp;_xlfn.XLOOKUP($A296,E96_raw,e96_std&amp;" "&amp;e96_sym)&amp;_xlfn.XLOOKUP(16,eii,eia)&amp;_xlfn.XLOOKUP(4,eii,eia)&amp;_xlfn.XLOOKUP(LEFT(F296,7),r_1,r_4)&amp;" W @ 70°C"&amp;_xlfn.XLOOKUP(16,eii,eia)&amp;_xlfn.XLOOKUP(5,eii,eia)&amp;_xlfn.XLOOKUP(MID(F296,4,3),e_code,TEXT(e_size,"0000"))&amp;_xlfn.XLOOKUP(16,eii,eia)&amp;_xlfn.XLOOKUP(6,eii,eia)&amp;ROUND(MIN(SQRT($A296*_xlfn.XLOOKUP(LEFT(F296,7),r_1,r_4)),_xlfn.XLOOKUP(LEFT(F296,7),r_1,r_7)),1)&amp;" V"&amp;_xlfn.XLOOKUP(16,eii,eia)&amp;_xlfn.XLOOKUP(8,eii,eia)&amp;_xlfn.XLOOKUP(LEFT(F296,7),r_1,r_8)&amp;_xlfn.XLOOKUP(16,eii,eia)&amp;_xlfn.XLOOKUP(9,eii,eia)&amp;_xlfn.XLOOKUP($A296,E96_raw,E96_code&amp;" / "&amp;e96_3c)&amp;_xlfn.XLOOKUP(16,eii,eia)&amp;_xlfn.XLOOKUP(10,eii,eia)&amp;_xlfn.XLOOKUP(LEFT(F296,7),r_1,r_10)&amp;_xlfn.XLOOKUP(16,eii,eia)&amp;_xlfn.XLOOKUP(11,eii,eia)&amp;_xlfn.XLOOKUP(LEFT(F296,7),r_1,r_11)&amp;_xlfn.XLOOKUP(16,eii,eia)&amp;_xlfn.XLOOKUP(12,eii,eia)&amp;_xlfn.XLOOKUP(LEFT(F296,7),r_1,r_12)&amp;" ppm/°C"&amp;_xlfn.XLOOKUP(16,eii,eia)&amp;_xlfn.XLOOKUP(13,eii,eia)&amp;MID(F296,4,2)&amp;_xlfn.XLOOKUP(16,eii,eia)&amp;_xlfn.XLOOKUP(14,eii,eia)&amp;_xlfn.XLOOKUP(16,eii,eia)&amp;_xlfn.XLOOKUP(15,eii,eia)&amp;_xlfn.XLOOKUP(16,eii,eia)</f>
        <v>#NAME?</v>
      </c>
      <c r="I296" s="5" t="str" cm="1">
        <f t="array" aca="1" ref="I296" ca="1">IF( OR( AND($A296&gt;=INDIRECT("'Panasonic ERJ Code Table'!$K" &amp; I$1),$A296&lt;=INDIRECT("'Panasonic ERJ Code Table'!$L" &amp; I$1)), AND($A296&gt;=INDIRECT("'Panasonic ERJ Code Table'!$M" &amp; I$1),$A296&lt;=INDIRECT("'Panasonic ERJ Code Table'!$N" &amp; I$1)) ),I$2&amp;_xlfn.XLOOKUP($A296,E96_raw,E96_code),"N/A")</f>
        <v>N/A</v>
      </c>
      <c r="L296" s="5" t="e" cm="1">
        <f t="array" aca="1" ref="L296" ca="1">IF( OR( AND($A296&gt;=INDIRECT("'Panasonic ERJ Code Table'!$K" &amp; L$1),$A296&lt;=INDIRECT("'Panasonic ERJ Code Table'!$L" &amp; L$1)), AND($A296&gt;=INDIRECT("'Panasonic ERJ Code Table'!$M" &amp; L$1),$A296&lt;=INDIRECT("'Panasonic ERJ Code Table'!$N" &amp; L$1)) ),L$2&amp;_xlfn.XLOOKUP($A296,E96_raw,E96_code),"N/A")</f>
        <v>#NAME?</v>
      </c>
      <c r="O296" s="5" t="str" cm="1">
        <f t="array" aca="1" ref="O296" ca="1">IF( OR( AND($A296&gt;=INDIRECT("'Panasonic ERJ Code Table'!$K" &amp; O$1),$A296&lt;=INDIRECT("'Panasonic ERJ Code Table'!$L" &amp; O$1)), AND($A296&gt;=INDIRECT("'Panasonic ERJ Code Table'!$M" &amp; O$1),$A296&lt;=INDIRECT("'Panasonic ERJ Code Table'!$N" &amp; O$1)) ),O$2&amp;_xlfn.XLOOKUP($A296,E96_raw,E96_code),"N/A")</f>
        <v>N/A</v>
      </c>
      <c r="R296" s="5" t="e" cm="1">
        <f t="array" aca="1" ref="R296" ca="1">IF( OR( AND($A296&gt;=INDIRECT("'Panasonic ERJ Code Table'!$K" &amp; R$1),$A296&lt;=INDIRECT("'Panasonic ERJ Code Table'!$L" &amp; R$1)), AND($A296&gt;=INDIRECT("'Panasonic ERJ Code Table'!$M" &amp; R$1),$A296&lt;=INDIRECT("'Panasonic ERJ Code Table'!$N" &amp; R$1)) ),R$2&amp;_xlfn.XLOOKUP($A296,E96_raw,E96_code),"N/A")</f>
        <v>#NAME?</v>
      </c>
      <c r="U296" s="5" t="e" cm="1">
        <f t="array" aca="1" ref="U296" ca="1">IF( OR( AND($A296&gt;=INDIRECT("'Panasonic ERJ Code Table'!$J" &amp; U$1),$A296&lt;=INDIRECT("'Panasonic ERJ Code Table'!$K" &amp; U$1)), AND($A296&gt;=INDIRECT("'Panasonic ERJ Code Table'!$L" &amp; U$1),$A296&lt;=INDIRECT("'Panasonic ERJ Code Table'!$M" &amp; U$1)) ),U$2&amp;_xlfn.XLOOKUP($A296,E96_raw,E96_code),"N/A")</f>
        <v>#NAME?</v>
      </c>
    </row>
    <row r="297" spans="1:21" x14ac:dyDescent="0.3">
      <c r="A297" s="16">
        <v>1150</v>
      </c>
      <c r="B297" s="19"/>
      <c r="C297" s="5" t="e" cm="1">
        <f t="array" aca="1" ref="C297" ca="1">IF( OR( AND($A297&gt;=INDIRECT("'Panasonic ERJ Code Table'!$K" &amp; C$1),$A297&lt;=INDIRECT("'Panasonic ERJ Code Table'!$L" &amp; C$1)), AND($A297&gt;=INDIRECT("'Panasonic ERJ Code Table'!$M" &amp; C$1),$A297&lt;=INDIRECT("'Panasonic ERJ Code Table'!$N" &amp; C$1)) ),C$2&amp;_xlfn.XLOOKUP($A297,E96_raw,E96_code),"N/A")</f>
        <v>#NAME?</v>
      </c>
      <c r="D297" s="23" t="e" cm="1">
        <f t="array" aca="1" ref="D297" ca="1">"technology "&amp;RIGHT(C297,4)&amp;";"&amp;_xlfn.XLOOKUP(2,eii,eia)&amp;C297&amp;_xlfn.XLOOKUP(16,eii,eia)&amp;_xlfn.XLOOKUP(3,eii,eia)&amp;_xlfn.XLOOKUP($A297,E96_raw,e96_std&amp;" "&amp;e96_sym)&amp;_xlfn.XLOOKUP(16,eii,eia)&amp;_xlfn.XLOOKUP(4,eii,eia)&amp;_xlfn.XLOOKUP(LEFT(C297,7),r_1,r_4)&amp;" W @ 70°C"&amp;_xlfn.XLOOKUP(16,eii,eia)&amp;_xlfn.XLOOKUP(5,eii,eia)&amp;_xlfn.XLOOKUP(MID(C297,4,3),e_code,TEXT(e_size,"0000"))&amp;_xlfn.XLOOKUP(16,eii,eia)&amp;_xlfn.XLOOKUP(6,eii,eia)&amp;ROUND(MIN(SQRT($A297*_xlfn.XLOOKUP(LEFT(C297,7),r_1,r_4)),_xlfn.XLOOKUP(LEFT(C297,7),r_1,r_7)),1)&amp;" V"&amp;_xlfn.XLOOKUP(16,eii,eia)&amp;_xlfn.XLOOKUP(8,eii,eia)&amp;_xlfn.XLOOKUP(LEFT(C297,7),r_1,r_8)&amp;_xlfn.XLOOKUP(16,eii,eia)&amp;_xlfn.XLOOKUP(9,eii,eia)&amp;_xlfn.XLOOKUP($A297,E96_raw,E96_code&amp;" / "&amp;e96_3c)&amp;_xlfn.XLOOKUP(16,eii,eia)&amp;_xlfn.XLOOKUP(10,eii,eia)&amp;_xlfn.XLOOKUP(LEFT(C297,7),r_1,r_10)&amp;_xlfn.XLOOKUP(16,eii,eia)&amp;_xlfn.XLOOKUP(11,eii,eia)&amp;_xlfn.XLOOKUP(LEFT(C297,7),r_1,r_11)&amp;_xlfn.XLOOKUP(16,eii,eia)&amp;_xlfn.XLOOKUP(12,eii,eia)&amp;_xlfn.XLOOKUP(LEFT(C297,7),r_1,r_12)&amp;" ppm/°C"&amp;_xlfn.XLOOKUP(16,eii,eia)&amp;_xlfn.XLOOKUP(13,eii,eia)&amp;MID(C297,4,2)&amp;_xlfn.XLOOKUP(16,eii,eia)&amp;_xlfn.XLOOKUP(14,eii,eia)&amp;_xlfn.XLOOKUP(16,eii,eia)&amp;_xlfn.XLOOKUP(15,eii,eia)&amp;_xlfn.XLOOKUP(16,eii,eia)</f>
        <v>#NAME?</v>
      </c>
      <c r="F297" s="5" t="e" cm="1">
        <f t="array" aca="1" ref="F297" ca="1">IF( OR( AND($A297&gt;=INDIRECT("'Panasonic ERJ Code Table'!$K" &amp; F$1),$A297&lt;=INDIRECT("'Panasonic ERJ Code Table'!$L" &amp; F$1)), AND($A297&gt;=INDIRECT("'Panasonic ERJ Code Table'!$M" &amp; F$1),$A297&lt;=INDIRECT("'Panasonic ERJ Code Table'!$N" &amp; F$1)) ),F$2&amp;_xlfn.XLOOKUP($A297,E96_raw,E96_code),"N/A")</f>
        <v>#NAME?</v>
      </c>
      <c r="G297" s="23" t="e" cm="1">
        <f t="array" aca="1" ref="G297" ca="1">"technology "&amp;RIGHT(F297,4)&amp;";"&amp;_xlfn.XLOOKUP(2,eii,eia)&amp;F297&amp;_xlfn.XLOOKUP(16,eii,eia)&amp;_xlfn.XLOOKUP(3,eii,eia)&amp;_xlfn.XLOOKUP($A297,E96_raw,e96_std&amp;" "&amp;e96_sym)&amp;_xlfn.XLOOKUP(16,eii,eia)&amp;_xlfn.XLOOKUP(4,eii,eia)&amp;_xlfn.XLOOKUP(LEFT(F297,7),r_1,r_4)&amp;" W @ 70°C"&amp;_xlfn.XLOOKUP(16,eii,eia)&amp;_xlfn.XLOOKUP(5,eii,eia)&amp;_xlfn.XLOOKUP(MID(F297,4,3),e_code,TEXT(e_size,"0000"))&amp;_xlfn.XLOOKUP(16,eii,eia)&amp;_xlfn.XLOOKUP(6,eii,eia)&amp;ROUND(MIN(SQRT($A297*_xlfn.XLOOKUP(LEFT(F297,7),r_1,r_4)),_xlfn.XLOOKUP(LEFT(F297,7),r_1,r_7)),1)&amp;" V"&amp;_xlfn.XLOOKUP(16,eii,eia)&amp;_xlfn.XLOOKUP(8,eii,eia)&amp;_xlfn.XLOOKUP(LEFT(F297,7),r_1,r_8)&amp;_xlfn.XLOOKUP(16,eii,eia)&amp;_xlfn.XLOOKUP(9,eii,eia)&amp;_xlfn.XLOOKUP($A297,E96_raw,E96_code&amp;" / "&amp;e96_3c)&amp;_xlfn.XLOOKUP(16,eii,eia)&amp;_xlfn.XLOOKUP(10,eii,eia)&amp;_xlfn.XLOOKUP(LEFT(F297,7),r_1,r_10)&amp;_xlfn.XLOOKUP(16,eii,eia)&amp;_xlfn.XLOOKUP(11,eii,eia)&amp;_xlfn.XLOOKUP(LEFT(F297,7),r_1,r_11)&amp;_xlfn.XLOOKUP(16,eii,eia)&amp;_xlfn.XLOOKUP(12,eii,eia)&amp;_xlfn.XLOOKUP(LEFT(F297,7),r_1,r_12)&amp;" ppm/°C"&amp;_xlfn.XLOOKUP(16,eii,eia)&amp;_xlfn.XLOOKUP(13,eii,eia)&amp;MID(F297,4,2)&amp;_xlfn.XLOOKUP(16,eii,eia)&amp;_xlfn.XLOOKUP(14,eii,eia)&amp;_xlfn.XLOOKUP(16,eii,eia)&amp;_xlfn.XLOOKUP(15,eii,eia)&amp;_xlfn.XLOOKUP(16,eii,eia)</f>
        <v>#NAME?</v>
      </c>
      <c r="I297" s="5" t="str" cm="1">
        <f t="array" aca="1" ref="I297" ca="1">IF( OR( AND($A297&gt;=INDIRECT("'Panasonic ERJ Code Table'!$K" &amp; I$1),$A297&lt;=INDIRECT("'Panasonic ERJ Code Table'!$L" &amp; I$1)), AND($A297&gt;=INDIRECT("'Panasonic ERJ Code Table'!$M" &amp; I$1),$A297&lt;=INDIRECT("'Panasonic ERJ Code Table'!$N" &amp; I$1)) ),I$2&amp;_xlfn.XLOOKUP($A297,E96_raw,E96_code),"N/A")</f>
        <v>N/A</v>
      </c>
      <c r="L297" s="5" t="e" cm="1">
        <f t="array" aca="1" ref="L297" ca="1">IF( OR( AND($A297&gt;=INDIRECT("'Panasonic ERJ Code Table'!$K" &amp; L$1),$A297&lt;=INDIRECT("'Panasonic ERJ Code Table'!$L" &amp; L$1)), AND($A297&gt;=INDIRECT("'Panasonic ERJ Code Table'!$M" &amp; L$1),$A297&lt;=INDIRECT("'Panasonic ERJ Code Table'!$N" &amp; L$1)) ),L$2&amp;_xlfn.XLOOKUP($A297,E96_raw,E96_code),"N/A")</f>
        <v>#NAME?</v>
      </c>
      <c r="O297" s="5" t="str" cm="1">
        <f t="array" aca="1" ref="O297" ca="1">IF( OR( AND($A297&gt;=INDIRECT("'Panasonic ERJ Code Table'!$K" &amp; O$1),$A297&lt;=INDIRECT("'Panasonic ERJ Code Table'!$L" &amp; O$1)), AND($A297&gt;=INDIRECT("'Panasonic ERJ Code Table'!$M" &amp; O$1),$A297&lt;=INDIRECT("'Panasonic ERJ Code Table'!$N" &amp; O$1)) ),O$2&amp;_xlfn.XLOOKUP($A297,E96_raw,E96_code),"N/A")</f>
        <v>N/A</v>
      </c>
      <c r="R297" s="5" t="e" cm="1">
        <f t="array" aca="1" ref="R297" ca="1">IF( OR( AND($A297&gt;=INDIRECT("'Panasonic ERJ Code Table'!$K" &amp; R$1),$A297&lt;=INDIRECT("'Panasonic ERJ Code Table'!$L" &amp; R$1)), AND($A297&gt;=INDIRECT("'Panasonic ERJ Code Table'!$M" &amp; R$1),$A297&lt;=INDIRECT("'Panasonic ERJ Code Table'!$N" &amp; R$1)) ),R$2&amp;_xlfn.XLOOKUP($A297,E96_raw,E96_code),"N/A")</f>
        <v>#NAME?</v>
      </c>
      <c r="U297" s="5" t="e" cm="1">
        <f t="array" aca="1" ref="U297" ca="1">IF( OR( AND($A297&gt;=INDIRECT("'Panasonic ERJ Code Table'!$J" &amp; U$1),$A297&lt;=INDIRECT("'Panasonic ERJ Code Table'!$K" &amp; U$1)), AND($A297&gt;=INDIRECT("'Panasonic ERJ Code Table'!$L" &amp; U$1),$A297&lt;=INDIRECT("'Panasonic ERJ Code Table'!$M" &amp; U$1)) ),U$2&amp;_xlfn.XLOOKUP($A297,E96_raw,E96_code),"N/A")</f>
        <v>#NAME?</v>
      </c>
    </row>
    <row r="298" spans="1:21" x14ac:dyDescent="0.3">
      <c r="A298" s="16">
        <v>1180</v>
      </c>
      <c r="B298" s="19"/>
      <c r="C298" s="5" t="e" cm="1">
        <f t="array" aca="1" ref="C298" ca="1">IF( OR( AND($A298&gt;=INDIRECT("'Panasonic ERJ Code Table'!$K" &amp; C$1),$A298&lt;=INDIRECT("'Panasonic ERJ Code Table'!$L" &amp; C$1)), AND($A298&gt;=INDIRECT("'Panasonic ERJ Code Table'!$M" &amp; C$1),$A298&lt;=INDIRECT("'Panasonic ERJ Code Table'!$N" &amp; C$1)) ),C$2&amp;_xlfn.XLOOKUP($A298,E96_raw,E96_code),"N/A")</f>
        <v>#NAME?</v>
      </c>
      <c r="D298" s="23" t="e" cm="1">
        <f t="array" aca="1" ref="D298" ca="1">"technology "&amp;RIGHT(C298,4)&amp;";"&amp;_xlfn.XLOOKUP(2,eii,eia)&amp;C298&amp;_xlfn.XLOOKUP(16,eii,eia)&amp;_xlfn.XLOOKUP(3,eii,eia)&amp;_xlfn.XLOOKUP($A298,E96_raw,e96_std&amp;" "&amp;e96_sym)&amp;_xlfn.XLOOKUP(16,eii,eia)&amp;_xlfn.XLOOKUP(4,eii,eia)&amp;_xlfn.XLOOKUP(LEFT(C298,7),r_1,r_4)&amp;" W @ 70°C"&amp;_xlfn.XLOOKUP(16,eii,eia)&amp;_xlfn.XLOOKUP(5,eii,eia)&amp;_xlfn.XLOOKUP(MID(C298,4,3),e_code,TEXT(e_size,"0000"))&amp;_xlfn.XLOOKUP(16,eii,eia)&amp;_xlfn.XLOOKUP(6,eii,eia)&amp;ROUND(MIN(SQRT($A298*_xlfn.XLOOKUP(LEFT(C298,7),r_1,r_4)),_xlfn.XLOOKUP(LEFT(C298,7),r_1,r_7)),1)&amp;" V"&amp;_xlfn.XLOOKUP(16,eii,eia)&amp;_xlfn.XLOOKUP(8,eii,eia)&amp;_xlfn.XLOOKUP(LEFT(C298,7),r_1,r_8)&amp;_xlfn.XLOOKUP(16,eii,eia)&amp;_xlfn.XLOOKUP(9,eii,eia)&amp;_xlfn.XLOOKUP($A298,E96_raw,E96_code&amp;" / "&amp;e96_3c)&amp;_xlfn.XLOOKUP(16,eii,eia)&amp;_xlfn.XLOOKUP(10,eii,eia)&amp;_xlfn.XLOOKUP(LEFT(C298,7),r_1,r_10)&amp;_xlfn.XLOOKUP(16,eii,eia)&amp;_xlfn.XLOOKUP(11,eii,eia)&amp;_xlfn.XLOOKUP(LEFT(C298,7),r_1,r_11)&amp;_xlfn.XLOOKUP(16,eii,eia)&amp;_xlfn.XLOOKUP(12,eii,eia)&amp;_xlfn.XLOOKUP(LEFT(C298,7),r_1,r_12)&amp;" ppm/°C"&amp;_xlfn.XLOOKUP(16,eii,eia)&amp;_xlfn.XLOOKUP(13,eii,eia)&amp;MID(C298,4,2)&amp;_xlfn.XLOOKUP(16,eii,eia)&amp;_xlfn.XLOOKUP(14,eii,eia)&amp;_xlfn.XLOOKUP(16,eii,eia)&amp;_xlfn.XLOOKUP(15,eii,eia)&amp;_xlfn.XLOOKUP(16,eii,eia)</f>
        <v>#NAME?</v>
      </c>
      <c r="F298" s="5" t="e" cm="1">
        <f t="array" aca="1" ref="F298" ca="1">IF( OR( AND($A298&gt;=INDIRECT("'Panasonic ERJ Code Table'!$K" &amp; F$1),$A298&lt;=INDIRECT("'Panasonic ERJ Code Table'!$L" &amp; F$1)), AND($A298&gt;=INDIRECT("'Panasonic ERJ Code Table'!$M" &amp; F$1),$A298&lt;=INDIRECT("'Panasonic ERJ Code Table'!$N" &amp; F$1)) ),F$2&amp;_xlfn.XLOOKUP($A298,E96_raw,E96_code),"N/A")</f>
        <v>#NAME?</v>
      </c>
      <c r="G298" s="23" t="e" cm="1">
        <f t="array" aca="1" ref="G298" ca="1">"technology "&amp;RIGHT(F298,4)&amp;";"&amp;_xlfn.XLOOKUP(2,eii,eia)&amp;F298&amp;_xlfn.XLOOKUP(16,eii,eia)&amp;_xlfn.XLOOKUP(3,eii,eia)&amp;_xlfn.XLOOKUP($A298,E96_raw,e96_std&amp;" "&amp;e96_sym)&amp;_xlfn.XLOOKUP(16,eii,eia)&amp;_xlfn.XLOOKUP(4,eii,eia)&amp;_xlfn.XLOOKUP(LEFT(F298,7),r_1,r_4)&amp;" W @ 70°C"&amp;_xlfn.XLOOKUP(16,eii,eia)&amp;_xlfn.XLOOKUP(5,eii,eia)&amp;_xlfn.XLOOKUP(MID(F298,4,3),e_code,TEXT(e_size,"0000"))&amp;_xlfn.XLOOKUP(16,eii,eia)&amp;_xlfn.XLOOKUP(6,eii,eia)&amp;ROUND(MIN(SQRT($A298*_xlfn.XLOOKUP(LEFT(F298,7),r_1,r_4)),_xlfn.XLOOKUP(LEFT(F298,7),r_1,r_7)),1)&amp;" V"&amp;_xlfn.XLOOKUP(16,eii,eia)&amp;_xlfn.XLOOKUP(8,eii,eia)&amp;_xlfn.XLOOKUP(LEFT(F298,7),r_1,r_8)&amp;_xlfn.XLOOKUP(16,eii,eia)&amp;_xlfn.XLOOKUP(9,eii,eia)&amp;_xlfn.XLOOKUP($A298,E96_raw,E96_code&amp;" / "&amp;e96_3c)&amp;_xlfn.XLOOKUP(16,eii,eia)&amp;_xlfn.XLOOKUP(10,eii,eia)&amp;_xlfn.XLOOKUP(LEFT(F298,7),r_1,r_10)&amp;_xlfn.XLOOKUP(16,eii,eia)&amp;_xlfn.XLOOKUP(11,eii,eia)&amp;_xlfn.XLOOKUP(LEFT(F298,7),r_1,r_11)&amp;_xlfn.XLOOKUP(16,eii,eia)&amp;_xlfn.XLOOKUP(12,eii,eia)&amp;_xlfn.XLOOKUP(LEFT(F298,7),r_1,r_12)&amp;" ppm/°C"&amp;_xlfn.XLOOKUP(16,eii,eia)&amp;_xlfn.XLOOKUP(13,eii,eia)&amp;MID(F298,4,2)&amp;_xlfn.XLOOKUP(16,eii,eia)&amp;_xlfn.XLOOKUP(14,eii,eia)&amp;_xlfn.XLOOKUP(16,eii,eia)&amp;_xlfn.XLOOKUP(15,eii,eia)&amp;_xlfn.XLOOKUP(16,eii,eia)</f>
        <v>#NAME?</v>
      </c>
      <c r="I298" s="5" t="str" cm="1">
        <f t="array" aca="1" ref="I298" ca="1">IF( OR( AND($A298&gt;=INDIRECT("'Panasonic ERJ Code Table'!$K" &amp; I$1),$A298&lt;=INDIRECT("'Panasonic ERJ Code Table'!$L" &amp; I$1)), AND($A298&gt;=INDIRECT("'Panasonic ERJ Code Table'!$M" &amp; I$1),$A298&lt;=INDIRECT("'Panasonic ERJ Code Table'!$N" &amp; I$1)) ),I$2&amp;_xlfn.XLOOKUP($A298,E96_raw,E96_code),"N/A")</f>
        <v>N/A</v>
      </c>
      <c r="L298" s="5" t="e" cm="1">
        <f t="array" aca="1" ref="L298" ca="1">IF( OR( AND($A298&gt;=INDIRECT("'Panasonic ERJ Code Table'!$K" &amp; L$1),$A298&lt;=INDIRECT("'Panasonic ERJ Code Table'!$L" &amp; L$1)), AND($A298&gt;=INDIRECT("'Panasonic ERJ Code Table'!$M" &amp; L$1),$A298&lt;=INDIRECT("'Panasonic ERJ Code Table'!$N" &amp; L$1)) ),L$2&amp;_xlfn.XLOOKUP($A298,E96_raw,E96_code),"N/A")</f>
        <v>#NAME?</v>
      </c>
      <c r="O298" s="5" t="str" cm="1">
        <f t="array" aca="1" ref="O298" ca="1">IF( OR( AND($A298&gt;=INDIRECT("'Panasonic ERJ Code Table'!$K" &amp; O$1),$A298&lt;=INDIRECT("'Panasonic ERJ Code Table'!$L" &amp; O$1)), AND($A298&gt;=INDIRECT("'Panasonic ERJ Code Table'!$M" &amp; O$1),$A298&lt;=INDIRECT("'Panasonic ERJ Code Table'!$N" &amp; O$1)) ),O$2&amp;_xlfn.XLOOKUP($A298,E96_raw,E96_code),"N/A")</f>
        <v>N/A</v>
      </c>
      <c r="R298" s="5" t="e" cm="1">
        <f t="array" aca="1" ref="R298" ca="1">IF( OR( AND($A298&gt;=INDIRECT("'Panasonic ERJ Code Table'!$K" &amp; R$1),$A298&lt;=INDIRECT("'Panasonic ERJ Code Table'!$L" &amp; R$1)), AND($A298&gt;=INDIRECT("'Panasonic ERJ Code Table'!$M" &amp; R$1),$A298&lt;=INDIRECT("'Panasonic ERJ Code Table'!$N" &amp; R$1)) ),R$2&amp;_xlfn.XLOOKUP($A298,E96_raw,E96_code),"N/A")</f>
        <v>#NAME?</v>
      </c>
      <c r="U298" s="5" t="e" cm="1">
        <f t="array" aca="1" ref="U298" ca="1">IF( OR( AND($A298&gt;=INDIRECT("'Panasonic ERJ Code Table'!$J" &amp; U$1),$A298&lt;=INDIRECT("'Panasonic ERJ Code Table'!$K" &amp; U$1)), AND($A298&gt;=INDIRECT("'Panasonic ERJ Code Table'!$L" &amp; U$1),$A298&lt;=INDIRECT("'Panasonic ERJ Code Table'!$M" &amp; U$1)) ),U$2&amp;_xlfn.XLOOKUP($A298,E96_raw,E96_code),"N/A")</f>
        <v>#NAME?</v>
      </c>
    </row>
    <row r="299" spans="1:21" x14ac:dyDescent="0.3">
      <c r="A299" s="16">
        <v>1210</v>
      </c>
      <c r="B299" s="19"/>
      <c r="C299" s="5" t="e" cm="1">
        <f t="array" aca="1" ref="C299" ca="1">IF( OR( AND($A299&gt;=INDIRECT("'Panasonic ERJ Code Table'!$K" &amp; C$1),$A299&lt;=INDIRECT("'Panasonic ERJ Code Table'!$L" &amp; C$1)), AND($A299&gt;=INDIRECT("'Panasonic ERJ Code Table'!$M" &amp; C$1),$A299&lt;=INDIRECT("'Panasonic ERJ Code Table'!$N" &amp; C$1)) ),C$2&amp;_xlfn.XLOOKUP($A299,E96_raw,E96_code),"N/A")</f>
        <v>#NAME?</v>
      </c>
      <c r="D299" s="23" t="e" cm="1">
        <f t="array" aca="1" ref="D299" ca="1">"technology "&amp;RIGHT(C299,4)&amp;";"&amp;_xlfn.XLOOKUP(2,eii,eia)&amp;C299&amp;_xlfn.XLOOKUP(16,eii,eia)&amp;_xlfn.XLOOKUP(3,eii,eia)&amp;_xlfn.XLOOKUP($A299,E96_raw,e96_std&amp;" "&amp;e96_sym)&amp;_xlfn.XLOOKUP(16,eii,eia)&amp;_xlfn.XLOOKUP(4,eii,eia)&amp;_xlfn.XLOOKUP(LEFT(C299,7),r_1,r_4)&amp;" W @ 70°C"&amp;_xlfn.XLOOKUP(16,eii,eia)&amp;_xlfn.XLOOKUP(5,eii,eia)&amp;_xlfn.XLOOKUP(MID(C299,4,3),e_code,TEXT(e_size,"0000"))&amp;_xlfn.XLOOKUP(16,eii,eia)&amp;_xlfn.XLOOKUP(6,eii,eia)&amp;ROUND(MIN(SQRT($A299*_xlfn.XLOOKUP(LEFT(C299,7),r_1,r_4)),_xlfn.XLOOKUP(LEFT(C299,7),r_1,r_7)),1)&amp;" V"&amp;_xlfn.XLOOKUP(16,eii,eia)&amp;_xlfn.XLOOKUP(8,eii,eia)&amp;_xlfn.XLOOKUP(LEFT(C299,7),r_1,r_8)&amp;_xlfn.XLOOKUP(16,eii,eia)&amp;_xlfn.XLOOKUP(9,eii,eia)&amp;_xlfn.XLOOKUP($A299,E96_raw,E96_code&amp;" / "&amp;e96_3c)&amp;_xlfn.XLOOKUP(16,eii,eia)&amp;_xlfn.XLOOKUP(10,eii,eia)&amp;_xlfn.XLOOKUP(LEFT(C299,7),r_1,r_10)&amp;_xlfn.XLOOKUP(16,eii,eia)&amp;_xlfn.XLOOKUP(11,eii,eia)&amp;_xlfn.XLOOKUP(LEFT(C299,7),r_1,r_11)&amp;_xlfn.XLOOKUP(16,eii,eia)&amp;_xlfn.XLOOKUP(12,eii,eia)&amp;_xlfn.XLOOKUP(LEFT(C299,7),r_1,r_12)&amp;" ppm/°C"&amp;_xlfn.XLOOKUP(16,eii,eia)&amp;_xlfn.XLOOKUP(13,eii,eia)&amp;MID(C299,4,2)&amp;_xlfn.XLOOKUP(16,eii,eia)&amp;_xlfn.XLOOKUP(14,eii,eia)&amp;_xlfn.XLOOKUP(16,eii,eia)&amp;_xlfn.XLOOKUP(15,eii,eia)&amp;_xlfn.XLOOKUP(16,eii,eia)</f>
        <v>#NAME?</v>
      </c>
      <c r="F299" s="5" t="e" cm="1">
        <f t="array" aca="1" ref="F299" ca="1">IF( OR( AND($A299&gt;=INDIRECT("'Panasonic ERJ Code Table'!$K" &amp; F$1),$A299&lt;=INDIRECT("'Panasonic ERJ Code Table'!$L" &amp; F$1)), AND($A299&gt;=INDIRECT("'Panasonic ERJ Code Table'!$M" &amp; F$1),$A299&lt;=INDIRECT("'Panasonic ERJ Code Table'!$N" &amp; F$1)) ),F$2&amp;_xlfn.XLOOKUP($A299,E96_raw,E96_code),"N/A")</f>
        <v>#NAME?</v>
      </c>
      <c r="G299" s="23" t="e" cm="1">
        <f t="array" aca="1" ref="G299" ca="1">"technology "&amp;RIGHT(F299,4)&amp;";"&amp;_xlfn.XLOOKUP(2,eii,eia)&amp;F299&amp;_xlfn.XLOOKUP(16,eii,eia)&amp;_xlfn.XLOOKUP(3,eii,eia)&amp;_xlfn.XLOOKUP($A299,E96_raw,e96_std&amp;" "&amp;e96_sym)&amp;_xlfn.XLOOKUP(16,eii,eia)&amp;_xlfn.XLOOKUP(4,eii,eia)&amp;_xlfn.XLOOKUP(LEFT(F299,7),r_1,r_4)&amp;" W @ 70°C"&amp;_xlfn.XLOOKUP(16,eii,eia)&amp;_xlfn.XLOOKUP(5,eii,eia)&amp;_xlfn.XLOOKUP(MID(F299,4,3),e_code,TEXT(e_size,"0000"))&amp;_xlfn.XLOOKUP(16,eii,eia)&amp;_xlfn.XLOOKUP(6,eii,eia)&amp;ROUND(MIN(SQRT($A299*_xlfn.XLOOKUP(LEFT(F299,7),r_1,r_4)),_xlfn.XLOOKUP(LEFT(F299,7),r_1,r_7)),1)&amp;" V"&amp;_xlfn.XLOOKUP(16,eii,eia)&amp;_xlfn.XLOOKUP(8,eii,eia)&amp;_xlfn.XLOOKUP(LEFT(F299,7),r_1,r_8)&amp;_xlfn.XLOOKUP(16,eii,eia)&amp;_xlfn.XLOOKUP(9,eii,eia)&amp;_xlfn.XLOOKUP($A299,E96_raw,E96_code&amp;" / "&amp;e96_3c)&amp;_xlfn.XLOOKUP(16,eii,eia)&amp;_xlfn.XLOOKUP(10,eii,eia)&amp;_xlfn.XLOOKUP(LEFT(F299,7),r_1,r_10)&amp;_xlfn.XLOOKUP(16,eii,eia)&amp;_xlfn.XLOOKUP(11,eii,eia)&amp;_xlfn.XLOOKUP(LEFT(F299,7),r_1,r_11)&amp;_xlfn.XLOOKUP(16,eii,eia)&amp;_xlfn.XLOOKUP(12,eii,eia)&amp;_xlfn.XLOOKUP(LEFT(F299,7),r_1,r_12)&amp;" ppm/°C"&amp;_xlfn.XLOOKUP(16,eii,eia)&amp;_xlfn.XLOOKUP(13,eii,eia)&amp;MID(F299,4,2)&amp;_xlfn.XLOOKUP(16,eii,eia)&amp;_xlfn.XLOOKUP(14,eii,eia)&amp;_xlfn.XLOOKUP(16,eii,eia)&amp;_xlfn.XLOOKUP(15,eii,eia)&amp;_xlfn.XLOOKUP(16,eii,eia)</f>
        <v>#NAME?</v>
      </c>
      <c r="I299" s="5" t="str" cm="1">
        <f t="array" aca="1" ref="I299" ca="1">IF( OR( AND($A299&gt;=INDIRECT("'Panasonic ERJ Code Table'!$K" &amp; I$1),$A299&lt;=INDIRECT("'Panasonic ERJ Code Table'!$L" &amp; I$1)), AND($A299&gt;=INDIRECT("'Panasonic ERJ Code Table'!$M" &amp; I$1),$A299&lt;=INDIRECT("'Panasonic ERJ Code Table'!$N" &amp; I$1)) ),I$2&amp;_xlfn.XLOOKUP($A299,E96_raw,E96_code),"N/A")</f>
        <v>N/A</v>
      </c>
      <c r="L299" s="5" t="e" cm="1">
        <f t="array" aca="1" ref="L299" ca="1">IF( OR( AND($A299&gt;=INDIRECT("'Panasonic ERJ Code Table'!$K" &amp; L$1),$A299&lt;=INDIRECT("'Panasonic ERJ Code Table'!$L" &amp; L$1)), AND($A299&gt;=INDIRECT("'Panasonic ERJ Code Table'!$M" &amp; L$1),$A299&lt;=INDIRECT("'Panasonic ERJ Code Table'!$N" &amp; L$1)) ),L$2&amp;_xlfn.XLOOKUP($A299,E96_raw,E96_code),"N/A")</f>
        <v>#NAME?</v>
      </c>
      <c r="O299" s="5" t="str" cm="1">
        <f t="array" aca="1" ref="O299" ca="1">IF( OR( AND($A299&gt;=INDIRECT("'Panasonic ERJ Code Table'!$K" &amp; O$1),$A299&lt;=INDIRECT("'Panasonic ERJ Code Table'!$L" &amp; O$1)), AND($A299&gt;=INDIRECT("'Panasonic ERJ Code Table'!$M" &amp; O$1),$A299&lt;=INDIRECT("'Panasonic ERJ Code Table'!$N" &amp; O$1)) ),O$2&amp;_xlfn.XLOOKUP($A299,E96_raw,E96_code),"N/A")</f>
        <v>N/A</v>
      </c>
      <c r="R299" s="5" t="e" cm="1">
        <f t="array" aca="1" ref="R299" ca="1">IF( OR( AND($A299&gt;=INDIRECT("'Panasonic ERJ Code Table'!$K" &amp; R$1),$A299&lt;=INDIRECT("'Panasonic ERJ Code Table'!$L" &amp; R$1)), AND($A299&gt;=INDIRECT("'Panasonic ERJ Code Table'!$M" &amp; R$1),$A299&lt;=INDIRECT("'Panasonic ERJ Code Table'!$N" &amp; R$1)) ),R$2&amp;_xlfn.XLOOKUP($A299,E96_raw,E96_code),"N/A")</f>
        <v>#NAME?</v>
      </c>
      <c r="U299" s="5" t="e" cm="1">
        <f t="array" aca="1" ref="U299" ca="1">IF( OR( AND($A299&gt;=INDIRECT("'Panasonic ERJ Code Table'!$J" &amp; U$1),$A299&lt;=INDIRECT("'Panasonic ERJ Code Table'!$K" &amp; U$1)), AND($A299&gt;=INDIRECT("'Panasonic ERJ Code Table'!$L" &amp; U$1),$A299&lt;=INDIRECT("'Panasonic ERJ Code Table'!$M" &amp; U$1)) ),U$2&amp;_xlfn.XLOOKUP($A299,E96_raw,E96_code),"N/A")</f>
        <v>#NAME?</v>
      </c>
    </row>
    <row r="300" spans="1:21" x14ac:dyDescent="0.3">
      <c r="A300" s="16">
        <v>1240</v>
      </c>
      <c r="B300" s="19"/>
      <c r="C300" s="5" t="e" cm="1">
        <f t="array" aca="1" ref="C300" ca="1">IF( OR( AND($A300&gt;=INDIRECT("'Panasonic ERJ Code Table'!$K" &amp; C$1),$A300&lt;=INDIRECT("'Panasonic ERJ Code Table'!$L" &amp; C$1)), AND($A300&gt;=INDIRECT("'Panasonic ERJ Code Table'!$M" &amp; C$1),$A300&lt;=INDIRECT("'Panasonic ERJ Code Table'!$N" &amp; C$1)) ),C$2&amp;_xlfn.XLOOKUP($A300,E96_raw,E96_code),"N/A")</f>
        <v>#NAME?</v>
      </c>
      <c r="D300" s="23" t="e" cm="1">
        <f t="array" aca="1" ref="D300" ca="1">"technology "&amp;RIGHT(C300,4)&amp;";"&amp;_xlfn.XLOOKUP(2,eii,eia)&amp;C300&amp;_xlfn.XLOOKUP(16,eii,eia)&amp;_xlfn.XLOOKUP(3,eii,eia)&amp;_xlfn.XLOOKUP($A300,E96_raw,e96_std&amp;" "&amp;e96_sym)&amp;_xlfn.XLOOKUP(16,eii,eia)&amp;_xlfn.XLOOKUP(4,eii,eia)&amp;_xlfn.XLOOKUP(LEFT(C300,7),r_1,r_4)&amp;" W @ 70°C"&amp;_xlfn.XLOOKUP(16,eii,eia)&amp;_xlfn.XLOOKUP(5,eii,eia)&amp;_xlfn.XLOOKUP(MID(C300,4,3),e_code,TEXT(e_size,"0000"))&amp;_xlfn.XLOOKUP(16,eii,eia)&amp;_xlfn.XLOOKUP(6,eii,eia)&amp;ROUND(MIN(SQRT($A300*_xlfn.XLOOKUP(LEFT(C300,7),r_1,r_4)),_xlfn.XLOOKUP(LEFT(C300,7),r_1,r_7)),1)&amp;" V"&amp;_xlfn.XLOOKUP(16,eii,eia)&amp;_xlfn.XLOOKUP(8,eii,eia)&amp;_xlfn.XLOOKUP(LEFT(C300,7),r_1,r_8)&amp;_xlfn.XLOOKUP(16,eii,eia)&amp;_xlfn.XLOOKUP(9,eii,eia)&amp;_xlfn.XLOOKUP($A300,E96_raw,E96_code&amp;" / "&amp;e96_3c)&amp;_xlfn.XLOOKUP(16,eii,eia)&amp;_xlfn.XLOOKUP(10,eii,eia)&amp;_xlfn.XLOOKUP(LEFT(C300,7),r_1,r_10)&amp;_xlfn.XLOOKUP(16,eii,eia)&amp;_xlfn.XLOOKUP(11,eii,eia)&amp;_xlfn.XLOOKUP(LEFT(C300,7),r_1,r_11)&amp;_xlfn.XLOOKUP(16,eii,eia)&amp;_xlfn.XLOOKUP(12,eii,eia)&amp;_xlfn.XLOOKUP(LEFT(C300,7),r_1,r_12)&amp;" ppm/°C"&amp;_xlfn.XLOOKUP(16,eii,eia)&amp;_xlfn.XLOOKUP(13,eii,eia)&amp;MID(C300,4,2)&amp;_xlfn.XLOOKUP(16,eii,eia)&amp;_xlfn.XLOOKUP(14,eii,eia)&amp;_xlfn.XLOOKUP(16,eii,eia)&amp;_xlfn.XLOOKUP(15,eii,eia)&amp;_xlfn.XLOOKUP(16,eii,eia)</f>
        <v>#NAME?</v>
      </c>
      <c r="F300" s="5" t="e" cm="1">
        <f t="array" aca="1" ref="F300" ca="1">IF( OR( AND($A300&gt;=INDIRECT("'Panasonic ERJ Code Table'!$K" &amp; F$1),$A300&lt;=INDIRECT("'Panasonic ERJ Code Table'!$L" &amp; F$1)), AND($A300&gt;=INDIRECT("'Panasonic ERJ Code Table'!$M" &amp; F$1),$A300&lt;=INDIRECT("'Panasonic ERJ Code Table'!$N" &amp; F$1)) ),F$2&amp;_xlfn.XLOOKUP($A300,E96_raw,E96_code),"N/A")</f>
        <v>#NAME?</v>
      </c>
      <c r="G300" s="23" t="e" cm="1">
        <f t="array" aca="1" ref="G300" ca="1">"technology "&amp;RIGHT(F300,4)&amp;";"&amp;_xlfn.XLOOKUP(2,eii,eia)&amp;F300&amp;_xlfn.XLOOKUP(16,eii,eia)&amp;_xlfn.XLOOKUP(3,eii,eia)&amp;_xlfn.XLOOKUP($A300,E96_raw,e96_std&amp;" "&amp;e96_sym)&amp;_xlfn.XLOOKUP(16,eii,eia)&amp;_xlfn.XLOOKUP(4,eii,eia)&amp;_xlfn.XLOOKUP(LEFT(F300,7),r_1,r_4)&amp;" W @ 70°C"&amp;_xlfn.XLOOKUP(16,eii,eia)&amp;_xlfn.XLOOKUP(5,eii,eia)&amp;_xlfn.XLOOKUP(MID(F300,4,3),e_code,TEXT(e_size,"0000"))&amp;_xlfn.XLOOKUP(16,eii,eia)&amp;_xlfn.XLOOKUP(6,eii,eia)&amp;ROUND(MIN(SQRT($A300*_xlfn.XLOOKUP(LEFT(F300,7),r_1,r_4)),_xlfn.XLOOKUP(LEFT(F300,7),r_1,r_7)),1)&amp;" V"&amp;_xlfn.XLOOKUP(16,eii,eia)&amp;_xlfn.XLOOKUP(8,eii,eia)&amp;_xlfn.XLOOKUP(LEFT(F300,7),r_1,r_8)&amp;_xlfn.XLOOKUP(16,eii,eia)&amp;_xlfn.XLOOKUP(9,eii,eia)&amp;_xlfn.XLOOKUP($A300,E96_raw,E96_code&amp;" / "&amp;e96_3c)&amp;_xlfn.XLOOKUP(16,eii,eia)&amp;_xlfn.XLOOKUP(10,eii,eia)&amp;_xlfn.XLOOKUP(LEFT(F300,7),r_1,r_10)&amp;_xlfn.XLOOKUP(16,eii,eia)&amp;_xlfn.XLOOKUP(11,eii,eia)&amp;_xlfn.XLOOKUP(LEFT(F300,7),r_1,r_11)&amp;_xlfn.XLOOKUP(16,eii,eia)&amp;_xlfn.XLOOKUP(12,eii,eia)&amp;_xlfn.XLOOKUP(LEFT(F300,7),r_1,r_12)&amp;" ppm/°C"&amp;_xlfn.XLOOKUP(16,eii,eia)&amp;_xlfn.XLOOKUP(13,eii,eia)&amp;MID(F300,4,2)&amp;_xlfn.XLOOKUP(16,eii,eia)&amp;_xlfn.XLOOKUP(14,eii,eia)&amp;_xlfn.XLOOKUP(16,eii,eia)&amp;_xlfn.XLOOKUP(15,eii,eia)&amp;_xlfn.XLOOKUP(16,eii,eia)</f>
        <v>#NAME?</v>
      </c>
      <c r="I300" s="5" t="str" cm="1">
        <f t="array" aca="1" ref="I300" ca="1">IF( OR( AND($A300&gt;=INDIRECT("'Panasonic ERJ Code Table'!$K" &amp; I$1),$A300&lt;=INDIRECT("'Panasonic ERJ Code Table'!$L" &amp; I$1)), AND($A300&gt;=INDIRECT("'Panasonic ERJ Code Table'!$M" &amp; I$1),$A300&lt;=INDIRECT("'Panasonic ERJ Code Table'!$N" &amp; I$1)) ),I$2&amp;_xlfn.XLOOKUP($A300,E96_raw,E96_code),"N/A")</f>
        <v>N/A</v>
      </c>
      <c r="L300" s="5" t="e" cm="1">
        <f t="array" aca="1" ref="L300" ca="1">IF( OR( AND($A300&gt;=INDIRECT("'Panasonic ERJ Code Table'!$K" &amp; L$1),$A300&lt;=INDIRECT("'Panasonic ERJ Code Table'!$L" &amp; L$1)), AND($A300&gt;=INDIRECT("'Panasonic ERJ Code Table'!$M" &amp; L$1),$A300&lt;=INDIRECT("'Panasonic ERJ Code Table'!$N" &amp; L$1)) ),L$2&amp;_xlfn.XLOOKUP($A300,E96_raw,E96_code),"N/A")</f>
        <v>#NAME?</v>
      </c>
      <c r="O300" s="5" t="str" cm="1">
        <f t="array" aca="1" ref="O300" ca="1">IF( OR( AND($A300&gt;=INDIRECT("'Panasonic ERJ Code Table'!$K" &amp; O$1),$A300&lt;=INDIRECT("'Panasonic ERJ Code Table'!$L" &amp; O$1)), AND($A300&gt;=INDIRECT("'Panasonic ERJ Code Table'!$M" &amp; O$1),$A300&lt;=INDIRECT("'Panasonic ERJ Code Table'!$N" &amp; O$1)) ),O$2&amp;_xlfn.XLOOKUP($A300,E96_raw,E96_code),"N/A")</f>
        <v>N/A</v>
      </c>
      <c r="R300" s="5" t="e" cm="1">
        <f t="array" aca="1" ref="R300" ca="1">IF( OR( AND($A300&gt;=INDIRECT("'Panasonic ERJ Code Table'!$K" &amp; R$1),$A300&lt;=INDIRECT("'Panasonic ERJ Code Table'!$L" &amp; R$1)), AND($A300&gt;=INDIRECT("'Panasonic ERJ Code Table'!$M" &amp; R$1),$A300&lt;=INDIRECT("'Panasonic ERJ Code Table'!$N" &amp; R$1)) ),R$2&amp;_xlfn.XLOOKUP($A300,E96_raw,E96_code),"N/A")</f>
        <v>#NAME?</v>
      </c>
      <c r="U300" s="5" t="e" cm="1">
        <f t="array" aca="1" ref="U300" ca="1">IF( OR( AND($A300&gt;=INDIRECT("'Panasonic ERJ Code Table'!$J" &amp; U$1),$A300&lt;=INDIRECT("'Panasonic ERJ Code Table'!$K" &amp; U$1)), AND($A300&gt;=INDIRECT("'Panasonic ERJ Code Table'!$L" &amp; U$1),$A300&lt;=INDIRECT("'Panasonic ERJ Code Table'!$M" &amp; U$1)) ),U$2&amp;_xlfn.XLOOKUP($A300,E96_raw,E96_code),"N/A")</f>
        <v>#NAME?</v>
      </c>
    </row>
    <row r="301" spans="1:21" x14ac:dyDescent="0.3">
      <c r="A301" s="16">
        <v>1270</v>
      </c>
      <c r="B301" s="19"/>
      <c r="C301" s="5" t="e" cm="1">
        <f t="array" aca="1" ref="C301" ca="1">IF( OR( AND($A301&gt;=INDIRECT("'Panasonic ERJ Code Table'!$K" &amp; C$1),$A301&lt;=INDIRECT("'Panasonic ERJ Code Table'!$L" &amp; C$1)), AND($A301&gt;=INDIRECT("'Panasonic ERJ Code Table'!$M" &amp; C$1),$A301&lt;=INDIRECT("'Panasonic ERJ Code Table'!$N" &amp; C$1)) ),C$2&amp;_xlfn.XLOOKUP($A301,E96_raw,E96_code),"N/A")</f>
        <v>#NAME?</v>
      </c>
      <c r="D301" s="23" t="e" cm="1">
        <f t="array" aca="1" ref="D301" ca="1">"technology "&amp;RIGHT(C301,4)&amp;";"&amp;_xlfn.XLOOKUP(2,eii,eia)&amp;C301&amp;_xlfn.XLOOKUP(16,eii,eia)&amp;_xlfn.XLOOKUP(3,eii,eia)&amp;_xlfn.XLOOKUP($A301,E96_raw,e96_std&amp;" "&amp;e96_sym)&amp;_xlfn.XLOOKUP(16,eii,eia)&amp;_xlfn.XLOOKUP(4,eii,eia)&amp;_xlfn.XLOOKUP(LEFT(C301,7),r_1,r_4)&amp;" W @ 70°C"&amp;_xlfn.XLOOKUP(16,eii,eia)&amp;_xlfn.XLOOKUP(5,eii,eia)&amp;_xlfn.XLOOKUP(MID(C301,4,3),e_code,TEXT(e_size,"0000"))&amp;_xlfn.XLOOKUP(16,eii,eia)&amp;_xlfn.XLOOKUP(6,eii,eia)&amp;ROUND(MIN(SQRT($A301*_xlfn.XLOOKUP(LEFT(C301,7),r_1,r_4)),_xlfn.XLOOKUP(LEFT(C301,7),r_1,r_7)),1)&amp;" V"&amp;_xlfn.XLOOKUP(16,eii,eia)&amp;_xlfn.XLOOKUP(8,eii,eia)&amp;_xlfn.XLOOKUP(LEFT(C301,7),r_1,r_8)&amp;_xlfn.XLOOKUP(16,eii,eia)&amp;_xlfn.XLOOKUP(9,eii,eia)&amp;_xlfn.XLOOKUP($A301,E96_raw,E96_code&amp;" / "&amp;e96_3c)&amp;_xlfn.XLOOKUP(16,eii,eia)&amp;_xlfn.XLOOKUP(10,eii,eia)&amp;_xlfn.XLOOKUP(LEFT(C301,7),r_1,r_10)&amp;_xlfn.XLOOKUP(16,eii,eia)&amp;_xlfn.XLOOKUP(11,eii,eia)&amp;_xlfn.XLOOKUP(LEFT(C301,7),r_1,r_11)&amp;_xlfn.XLOOKUP(16,eii,eia)&amp;_xlfn.XLOOKUP(12,eii,eia)&amp;_xlfn.XLOOKUP(LEFT(C301,7),r_1,r_12)&amp;" ppm/°C"&amp;_xlfn.XLOOKUP(16,eii,eia)&amp;_xlfn.XLOOKUP(13,eii,eia)&amp;MID(C301,4,2)&amp;_xlfn.XLOOKUP(16,eii,eia)&amp;_xlfn.XLOOKUP(14,eii,eia)&amp;_xlfn.XLOOKUP(16,eii,eia)&amp;_xlfn.XLOOKUP(15,eii,eia)&amp;_xlfn.XLOOKUP(16,eii,eia)</f>
        <v>#NAME?</v>
      </c>
      <c r="F301" s="5" t="e" cm="1">
        <f t="array" aca="1" ref="F301" ca="1">IF( OR( AND($A301&gt;=INDIRECT("'Panasonic ERJ Code Table'!$K" &amp; F$1),$A301&lt;=INDIRECT("'Panasonic ERJ Code Table'!$L" &amp; F$1)), AND($A301&gt;=INDIRECT("'Panasonic ERJ Code Table'!$M" &amp; F$1),$A301&lt;=INDIRECT("'Panasonic ERJ Code Table'!$N" &amp; F$1)) ),F$2&amp;_xlfn.XLOOKUP($A301,E96_raw,E96_code),"N/A")</f>
        <v>#NAME?</v>
      </c>
      <c r="G301" s="23" t="e" cm="1">
        <f t="array" aca="1" ref="G301" ca="1">"technology "&amp;RIGHT(F301,4)&amp;";"&amp;_xlfn.XLOOKUP(2,eii,eia)&amp;F301&amp;_xlfn.XLOOKUP(16,eii,eia)&amp;_xlfn.XLOOKUP(3,eii,eia)&amp;_xlfn.XLOOKUP($A301,E96_raw,e96_std&amp;" "&amp;e96_sym)&amp;_xlfn.XLOOKUP(16,eii,eia)&amp;_xlfn.XLOOKUP(4,eii,eia)&amp;_xlfn.XLOOKUP(LEFT(F301,7),r_1,r_4)&amp;" W @ 70°C"&amp;_xlfn.XLOOKUP(16,eii,eia)&amp;_xlfn.XLOOKUP(5,eii,eia)&amp;_xlfn.XLOOKUP(MID(F301,4,3),e_code,TEXT(e_size,"0000"))&amp;_xlfn.XLOOKUP(16,eii,eia)&amp;_xlfn.XLOOKUP(6,eii,eia)&amp;ROUND(MIN(SQRT($A301*_xlfn.XLOOKUP(LEFT(F301,7),r_1,r_4)),_xlfn.XLOOKUP(LEFT(F301,7),r_1,r_7)),1)&amp;" V"&amp;_xlfn.XLOOKUP(16,eii,eia)&amp;_xlfn.XLOOKUP(8,eii,eia)&amp;_xlfn.XLOOKUP(LEFT(F301,7),r_1,r_8)&amp;_xlfn.XLOOKUP(16,eii,eia)&amp;_xlfn.XLOOKUP(9,eii,eia)&amp;_xlfn.XLOOKUP($A301,E96_raw,E96_code&amp;" / "&amp;e96_3c)&amp;_xlfn.XLOOKUP(16,eii,eia)&amp;_xlfn.XLOOKUP(10,eii,eia)&amp;_xlfn.XLOOKUP(LEFT(F301,7),r_1,r_10)&amp;_xlfn.XLOOKUP(16,eii,eia)&amp;_xlfn.XLOOKUP(11,eii,eia)&amp;_xlfn.XLOOKUP(LEFT(F301,7),r_1,r_11)&amp;_xlfn.XLOOKUP(16,eii,eia)&amp;_xlfn.XLOOKUP(12,eii,eia)&amp;_xlfn.XLOOKUP(LEFT(F301,7),r_1,r_12)&amp;" ppm/°C"&amp;_xlfn.XLOOKUP(16,eii,eia)&amp;_xlfn.XLOOKUP(13,eii,eia)&amp;MID(F301,4,2)&amp;_xlfn.XLOOKUP(16,eii,eia)&amp;_xlfn.XLOOKUP(14,eii,eia)&amp;_xlfn.XLOOKUP(16,eii,eia)&amp;_xlfn.XLOOKUP(15,eii,eia)&amp;_xlfn.XLOOKUP(16,eii,eia)</f>
        <v>#NAME?</v>
      </c>
      <c r="I301" s="5" t="str" cm="1">
        <f t="array" aca="1" ref="I301" ca="1">IF( OR( AND($A301&gt;=INDIRECT("'Panasonic ERJ Code Table'!$K" &amp; I$1),$A301&lt;=INDIRECT("'Panasonic ERJ Code Table'!$L" &amp; I$1)), AND($A301&gt;=INDIRECT("'Panasonic ERJ Code Table'!$M" &amp; I$1),$A301&lt;=INDIRECT("'Panasonic ERJ Code Table'!$N" &amp; I$1)) ),I$2&amp;_xlfn.XLOOKUP($A301,E96_raw,E96_code),"N/A")</f>
        <v>N/A</v>
      </c>
      <c r="L301" s="5" t="e" cm="1">
        <f t="array" aca="1" ref="L301" ca="1">IF( OR( AND($A301&gt;=INDIRECT("'Panasonic ERJ Code Table'!$K" &amp; L$1),$A301&lt;=INDIRECT("'Panasonic ERJ Code Table'!$L" &amp; L$1)), AND($A301&gt;=INDIRECT("'Panasonic ERJ Code Table'!$M" &amp; L$1),$A301&lt;=INDIRECT("'Panasonic ERJ Code Table'!$N" &amp; L$1)) ),L$2&amp;_xlfn.XLOOKUP($A301,E96_raw,E96_code),"N/A")</f>
        <v>#NAME?</v>
      </c>
      <c r="O301" s="5" t="str" cm="1">
        <f t="array" aca="1" ref="O301" ca="1">IF( OR( AND($A301&gt;=INDIRECT("'Panasonic ERJ Code Table'!$K" &amp; O$1),$A301&lt;=INDIRECT("'Panasonic ERJ Code Table'!$L" &amp; O$1)), AND($A301&gt;=INDIRECT("'Panasonic ERJ Code Table'!$M" &amp; O$1),$A301&lt;=INDIRECT("'Panasonic ERJ Code Table'!$N" &amp; O$1)) ),O$2&amp;_xlfn.XLOOKUP($A301,E96_raw,E96_code),"N/A")</f>
        <v>N/A</v>
      </c>
      <c r="R301" s="5" t="e" cm="1">
        <f t="array" aca="1" ref="R301" ca="1">IF( OR( AND($A301&gt;=INDIRECT("'Panasonic ERJ Code Table'!$K" &amp; R$1),$A301&lt;=INDIRECT("'Panasonic ERJ Code Table'!$L" &amp; R$1)), AND($A301&gt;=INDIRECT("'Panasonic ERJ Code Table'!$M" &amp; R$1),$A301&lt;=INDIRECT("'Panasonic ERJ Code Table'!$N" &amp; R$1)) ),R$2&amp;_xlfn.XLOOKUP($A301,E96_raw,E96_code),"N/A")</f>
        <v>#NAME?</v>
      </c>
      <c r="U301" s="5" t="e" cm="1">
        <f t="array" aca="1" ref="U301" ca="1">IF( OR( AND($A301&gt;=INDIRECT("'Panasonic ERJ Code Table'!$J" &amp; U$1),$A301&lt;=INDIRECT("'Panasonic ERJ Code Table'!$K" &amp; U$1)), AND($A301&gt;=INDIRECT("'Panasonic ERJ Code Table'!$L" &amp; U$1),$A301&lt;=INDIRECT("'Panasonic ERJ Code Table'!$M" &amp; U$1)) ),U$2&amp;_xlfn.XLOOKUP($A301,E96_raw,E96_code),"N/A")</f>
        <v>#NAME?</v>
      </c>
    </row>
    <row r="302" spans="1:21" x14ac:dyDescent="0.3">
      <c r="A302" s="16">
        <v>1300</v>
      </c>
      <c r="B302" s="19"/>
      <c r="C302" s="5" t="e" cm="1">
        <f t="array" aca="1" ref="C302" ca="1">IF( OR( AND($A302&gt;=INDIRECT("'Panasonic ERJ Code Table'!$K" &amp; C$1),$A302&lt;=INDIRECT("'Panasonic ERJ Code Table'!$L" &amp; C$1)), AND($A302&gt;=INDIRECT("'Panasonic ERJ Code Table'!$M" &amp; C$1),$A302&lt;=INDIRECT("'Panasonic ERJ Code Table'!$N" &amp; C$1)) ),C$2&amp;_xlfn.XLOOKUP($A302,E96_raw,E96_code),"N/A")</f>
        <v>#NAME?</v>
      </c>
      <c r="D302" s="23" t="e" cm="1">
        <f t="array" aca="1" ref="D302" ca="1">"technology "&amp;RIGHT(C302,4)&amp;";"&amp;_xlfn.XLOOKUP(2,eii,eia)&amp;C302&amp;_xlfn.XLOOKUP(16,eii,eia)&amp;_xlfn.XLOOKUP(3,eii,eia)&amp;_xlfn.XLOOKUP($A302,E96_raw,e96_std&amp;" "&amp;e96_sym)&amp;_xlfn.XLOOKUP(16,eii,eia)&amp;_xlfn.XLOOKUP(4,eii,eia)&amp;_xlfn.XLOOKUP(LEFT(C302,7),r_1,r_4)&amp;" W @ 70°C"&amp;_xlfn.XLOOKUP(16,eii,eia)&amp;_xlfn.XLOOKUP(5,eii,eia)&amp;_xlfn.XLOOKUP(MID(C302,4,3),e_code,TEXT(e_size,"0000"))&amp;_xlfn.XLOOKUP(16,eii,eia)&amp;_xlfn.XLOOKUP(6,eii,eia)&amp;ROUND(MIN(SQRT($A302*_xlfn.XLOOKUP(LEFT(C302,7),r_1,r_4)),_xlfn.XLOOKUP(LEFT(C302,7),r_1,r_7)),1)&amp;" V"&amp;_xlfn.XLOOKUP(16,eii,eia)&amp;_xlfn.XLOOKUP(8,eii,eia)&amp;_xlfn.XLOOKUP(LEFT(C302,7),r_1,r_8)&amp;_xlfn.XLOOKUP(16,eii,eia)&amp;_xlfn.XLOOKUP(9,eii,eia)&amp;_xlfn.XLOOKUP($A302,E96_raw,E96_code&amp;" / "&amp;e96_3c)&amp;_xlfn.XLOOKUP(16,eii,eia)&amp;_xlfn.XLOOKUP(10,eii,eia)&amp;_xlfn.XLOOKUP(LEFT(C302,7),r_1,r_10)&amp;_xlfn.XLOOKUP(16,eii,eia)&amp;_xlfn.XLOOKUP(11,eii,eia)&amp;_xlfn.XLOOKUP(LEFT(C302,7),r_1,r_11)&amp;_xlfn.XLOOKUP(16,eii,eia)&amp;_xlfn.XLOOKUP(12,eii,eia)&amp;_xlfn.XLOOKUP(LEFT(C302,7),r_1,r_12)&amp;" ppm/°C"&amp;_xlfn.XLOOKUP(16,eii,eia)&amp;_xlfn.XLOOKUP(13,eii,eia)&amp;MID(C302,4,2)&amp;_xlfn.XLOOKUP(16,eii,eia)&amp;_xlfn.XLOOKUP(14,eii,eia)&amp;_xlfn.XLOOKUP(16,eii,eia)&amp;_xlfn.XLOOKUP(15,eii,eia)&amp;_xlfn.XLOOKUP(16,eii,eia)</f>
        <v>#NAME?</v>
      </c>
      <c r="F302" s="5" t="e" cm="1">
        <f t="array" aca="1" ref="F302" ca="1">IF( OR( AND($A302&gt;=INDIRECT("'Panasonic ERJ Code Table'!$K" &amp; F$1),$A302&lt;=INDIRECT("'Panasonic ERJ Code Table'!$L" &amp; F$1)), AND($A302&gt;=INDIRECT("'Panasonic ERJ Code Table'!$M" &amp; F$1),$A302&lt;=INDIRECT("'Panasonic ERJ Code Table'!$N" &amp; F$1)) ),F$2&amp;_xlfn.XLOOKUP($A302,E96_raw,E96_code),"N/A")</f>
        <v>#NAME?</v>
      </c>
      <c r="G302" s="23" t="e" cm="1">
        <f t="array" aca="1" ref="G302" ca="1">"technology "&amp;RIGHT(F302,4)&amp;";"&amp;_xlfn.XLOOKUP(2,eii,eia)&amp;F302&amp;_xlfn.XLOOKUP(16,eii,eia)&amp;_xlfn.XLOOKUP(3,eii,eia)&amp;_xlfn.XLOOKUP($A302,E96_raw,e96_std&amp;" "&amp;e96_sym)&amp;_xlfn.XLOOKUP(16,eii,eia)&amp;_xlfn.XLOOKUP(4,eii,eia)&amp;_xlfn.XLOOKUP(LEFT(F302,7),r_1,r_4)&amp;" W @ 70°C"&amp;_xlfn.XLOOKUP(16,eii,eia)&amp;_xlfn.XLOOKUP(5,eii,eia)&amp;_xlfn.XLOOKUP(MID(F302,4,3),e_code,TEXT(e_size,"0000"))&amp;_xlfn.XLOOKUP(16,eii,eia)&amp;_xlfn.XLOOKUP(6,eii,eia)&amp;ROUND(MIN(SQRT($A302*_xlfn.XLOOKUP(LEFT(F302,7),r_1,r_4)),_xlfn.XLOOKUP(LEFT(F302,7),r_1,r_7)),1)&amp;" V"&amp;_xlfn.XLOOKUP(16,eii,eia)&amp;_xlfn.XLOOKUP(8,eii,eia)&amp;_xlfn.XLOOKUP(LEFT(F302,7),r_1,r_8)&amp;_xlfn.XLOOKUP(16,eii,eia)&amp;_xlfn.XLOOKUP(9,eii,eia)&amp;_xlfn.XLOOKUP($A302,E96_raw,E96_code&amp;" / "&amp;e96_3c)&amp;_xlfn.XLOOKUP(16,eii,eia)&amp;_xlfn.XLOOKUP(10,eii,eia)&amp;_xlfn.XLOOKUP(LEFT(F302,7),r_1,r_10)&amp;_xlfn.XLOOKUP(16,eii,eia)&amp;_xlfn.XLOOKUP(11,eii,eia)&amp;_xlfn.XLOOKUP(LEFT(F302,7),r_1,r_11)&amp;_xlfn.XLOOKUP(16,eii,eia)&amp;_xlfn.XLOOKUP(12,eii,eia)&amp;_xlfn.XLOOKUP(LEFT(F302,7),r_1,r_12)&amp;" ppm/°C"&amp;_xlfn.XLOOKUP(16,eii,eia)&amp;_xlfn.XLOOKUP(13,eii,eia)&amp;MID(F302,4,2)&amp;_xlfn.XLOOKUP(16,eii,eia)&amp;_xlfn.XLOOKUP(14,eii,eia)&amp;_xlfn.XLOOKUP(16,eii,eia)&amp;_xlfn.XLOOKUP(15,eii,eia)&amp;_xlfn.XLOOKUP(16,eii,eia)</f>
        <v>#NAME?</v>
      </c>
      <c r="I302" s="5" t="str" cm="1">
        <f t="array" aca="1" ref="I302" ca="1">IF( OR( AND($A302&gt;=INDIRECT("'Panasonic ERJ Code Table'!$K" &amp; I$1),$A302&lt;=INDIRECT("'Panasonic ERJ Code Table'!$L" &amp; I$1)), AND($A302&gt;=INDIRECT("'Panasonic ERJ Code Table'!$M" &amp; I$1),$A302&lt;=INDIRECT("'Panasonic ERJ Code Table'!$N" &amp; I$1)) ),I$2&amp;_xlfn.XLOOKUP($A302,E96_raw,E96_code),"N/A")</f>
        <v>N/A</v>
      </c>
      <c r="L302" s="5" t="e" cm="1">
        <f t="array" aca="1" ref="L302" ca="1">IF( OR( AND($A302&gt;=INDIRECT("'Panasonic ERJ Code Table'!$K" &amp; L$1),$A302&lt;=INDIRECT("'Panasonic ERJ Code Table'!$L" &amp; L$1)), AND($A302&gt;=INDIRECT("'Panasonic ERJ Code Table'!$M" &amp; L$1),$A302&lt;=INDIRECT("'Panasonic ERJ Code Table'!$N" &amp; L$1)) ),L$2&amp;_xlfn.XLOOKUP($A302,E96_raw,E96_code),"N/A")</f>
        <v>#NAME?</v>
      </c>
      <c r="O302" s="5" t="str" cm="1">
        <f t="array" aca="1" ref="O302" ca="1">IF( OR( AND($A302&gt;=INDIRECT("'Panasonic ERJ Code Table'!$K" &amp; O$1),$A302&lt;=INDIRECT("'Panasonic ERJ Code Table'!$L" &amp; O$1)), AND($A302&gt;=INDIRECT("'Panasonic ERJ Code Table'!$M" &amp; O$1),$A302&lt;=INDIRECT("'Panasonic ERJ Code Table'!$N" &amp; O$1)) ),O$2&amp;_xlfn.XLOOKUP($A302,E96_raw,E96_code),"N/A")</f>
        <v>N/A</v>
      </c>
      <c r="R302" s="5" t="e" cm="1">
        <f t="array" aca="1" ref="R302" ca="1">IF( OR( AND($A302&gt;=INDIRECT("'Panasonic ERJ Code Table'!$K" &amp; R$1),$A302&lt;=INDIRECT("'Panasonic ERJ Code Table'!$L" &amp; R$1)), AND($A302&gt;=INDIRECT("'Panasonic ERJ Code Table'!$M" &amp; R$1),$A302&lt;=INDIRECT("'Panasonic ERJ Code Table'!$N" &amp; R$1)) ),R$2&amp;_xlfn.XLOOKUP($A302,E96_raw,E96_code),"N/A")</f>
        <v>#NAME?</v>
      </c>
      <c r="U302" s="5" t="e" cm="1">
        <f t="array" aca="1" ref="U302" ca="1">IF( OR( AND($A302&gt;=INDIRECT("'Panasonic ERJ Code Table'!$J" &amp; U$1),$A302&lt;=INDIRECT("'Panasonic ERJ Code Table'!$K" &amp; U$1)), AND($A302&gt;=INDIRECT("'Panasonic ERJ Code Table'!$L" &amp; U$1),$A302&lt;=INDIRECT("'Panasonic ERJ Code Table'!$M" &amp; U$1)) ),U$2&amp;_xlfn.XLOOKUP($A302,E96_raw,E96_code),"N/A")</f>
        <v>#NAME?</v>
      </c>
    </row>
    <row r="303" spans="1:21" x14ac:dyDescent="0.3">
      <c r="A303" s="16">
        <v>1330</v>
      </c>
      <c r="B303" s="19"/>
      <c r="C303" s="5" t="e" cm="1">
        <f t="array" aca="1" ref="C303" ca="1">IF( OR( AND($A303&gt;=INDIRECT("'Panasonic ERJ Code Table'!$K" &amp; C$1),$A303&lt;=INDIRECT("'Panasonic ERJ Code Table'!$L" &amp; C$1)), AND($A303&gt;=INDIRECT("'Panasonic ERJ Code Table'!$M" &amp; C$1),$A303&lt;=INDIRECT("'Panasonic ERJ Code Table'!$N" &amp; C$1)) ),C$2&amp;_xlfn.XLOOKUP($A303,E96_raw,E96_code),"N/A")</f>
        <v>#NAME?</v>
      </c>
      <c r="D303" s="23" t="e" cm="1">
        <f t="array" aca="1" ref="D303" ca="1">"technology "&amp;RIGHT(C303,4)&amp;";"&amp;_xlfn.XLOOKUP(2,eii,eia)&amp;C303&amp;_xlfn.XLOOKUP(16,eii,eia)&amp;_xlfn.XLOOKUP(3,eii,eia)&amp;_xlfn.XLOOKUP($A303,E96_raw,e96_std&amp;" "&amp;e96_sym)&amp;_xlfn.XLOOKUP(16,eii,eia)&amp;_xlfn.XLOOKUP(4,eii,eia)&amp;_xlfn.XLOOKUP(LEFT(C303,7),r_1,r_4)&amp;" W @ 70°C"&amp;_xlfn.XLOOKUP(16,eii,eia)&amp;_xlfn.XLOOKUP(5,eii,eia)&amp;_xlfn.XLOOKUP(MID(C303,4,3),e_code,TEXT(e_size,"0000"))&amp;_xlfn.XLOOKUP(16,eii,eia)&amp;_xlfn.XLOOKUP(6,eii,eia)&amp;ROUND(MIN(SQRT($A303*_xlfn.XLOOKUP(LEFT(C303,7),r_1,r_4)),_xlfn.XLOOKUP(LEFT(C303,7),r_1,r_7)),1)&amp;" V"&amp;_xlfn.XLOOKUP(16,eii,eia)&amp;_xlfn.XLOOKUP(8,eii,eia)&amp;_xlfn.XLOOKUP(LEFT(C303,7),r_1,r_8)&amp;_xlfn.XLOOKUP(16,eii,eia)&amp;_xlfn.XLOOKUP(9,eii,eia)&amp;_xlfn.XLOOKUP($A303,E96_raw,E96_code&amp;" / "&amp;e96_3c)&amp;_xlfn.XLOOKUP(16,eii,eia)&amp;_xlfn.XLOOKUP(10,eii,eia)&amp;_xlfn.XLOOKUP(LEFT(C303,7),r_1,r_10)&amp;_xlfn.XLOOKUP(16,eii,eia)&amp;_xlfn.XLOOKUP(11,eii,eia)&amp;_xlfn.XLOOKUP(LEFT(C303,7),r_1,r_11)&amp;_xlfn.XLOOKUP(16,eii,eia)&amp;_xlfn.XLOOKUP(12,eii,eia)&amp;_xlfn.XLOOKUP(LEFT(C303,7),r_1,r_12)&amp;" ppm/°C"&amp;_xlfn.XLOOKUP(16,eii,eia)&amp;_xlfn.XLOOKUP(13,eii,eia)&amp;MID(C303,4,2)&amp;_xlfn.XLOOKUP(16,eii,eia)&amp;_xlfn.XLOOKUP(14,eii,eia)&amp;_xlfn.XLOOKUP(16,eii,eia)&amp;_xlfn.XLOOKUP(15,eii,eia)&amp;_xlfn.XLOOKUP(16,eii,eia)</f>
        <v>#NAME?</v>
      </c>
      <c r="F303" s="5" t="e" cm="1">
        <f t="array" aca="1" ref="F303" ca="1">IF( OR( AND($A303&gt;=INDIRECT("'Panasonic ERJ Code Table'!$K" &amp; F$1),$A303&lt;=INDIRECT("'Panasonic ERJ Code Table'!$L" &amp; F$1)), AND($A303&gt;=INDIRECT("'Panasonic ERJ Code Table'!$M" &amp; F$1),$A303&lt;=INDIRECT("'Panasonic ERJ Code Table'!$N" &amp; F$1)) ),F$2&amp;_xlfn.XLOOKUP($A303,E96_raw,E96_code),"N/A")</f>
        <v>#NAME?</v>
      </c>
      <c r="G303" s="23" t="e" cm="1">
        <f t="array" aca="1" ref="G303" ca="1">"technology "&amp;RIGHT(F303,4)&amp;";"&amp;_xlfn.XLOOKUP(2,eii,eia)&amp;F303&amp;_xlfn.XLOOKUP(16,eii,eia)&amp;_xlfn.XLOOKUP(3,eii,eia)&amp;_xlfn.XLOOKUP($A303,E96_raw,e96_std&amp;" "&amp;e96_sym)&amp;_xlfn.XLOOKUP(16,eii,eia)&amp;_xlfn.XLOOKUP(4,eii,eia)&amp;_xlfn.XLOOKUP(LEFT(F303,7),r_1,r_4)&amp;" W @ 70°C"&amp;_xlfn.XLOOKUP(16,eii,eia)&amp;_xlfn.XLOOKUP(5,eii,eia)&amp;_xlfn.XLOOKUP(MID(F303,4,3),e_code,TEXT(e_size,"0000"))&amp;_xlfn.XLOOKUP(16,eii,eia)&amp;_xlfn.XLOOKUP(6,eii,eia)&amp;ROUND(MIN(SQRT($A303*_xlfn.XLOOKUP(LEFT(F303,7),r_1,r_4)),_xlfn.XLOOKUP(LEFT(F303,7),r_1,r_7)),1)&amp;" V"&amp;_xlfn.XLOOKUP(16,eii,eia)&amp;_xlfn.XLOOKUP(8,eii,eia)&amp;_xlfn.XLOOKUP(LEFT(F303,7),r_1,r_8)&amp;_xlfn.XLOOKUP(16,eii,eia)&amp;_xlfn.XLOOKUP(9,eii,eia)&amp;_xlfn.XLOOKUP($A303,E96_raw,E96_code&amp;" / "&amp;e96_3c)&amp;_xlfn.XLOOKUP(16,eii,eia)&amp;_xlfn.XLOOKUP(10,eii,eia)&amp;_xlfn.XLOOKUP(LEFT(F303,7),r_1,r_10)&amp;_xlfn.XLOOKUP(16,eii,eia)&amp;_xlfn.XLOOKUP(11,eii,eia)&amp;_xlfn.XLOOKUP(LEFT(F303,7),r_1,r_11)&amp;_xlfn.XLOOKUP(16,eii,eia)&amp;_xlfn.XLOOKUP(12,eii,eia)&amp;_xlfn.XLOOKUP(LEFT(F303,7),r_1,r_12)&amp;" ppm/°C"&amp;_xlfn.XLOOKUP(16,eii,eia)&amp;_xlfn.XLOOKUP(13,eii,eia)&amp;MID(F303,4,2)&amp;_xlfn.XLOOKUP(16,eii,eia)&amp;_xlfn.XLOOKUP(14,eii,eia)&amp;_xlfn.XLOOKUP(16,eii,eia)&amp;_xlfn.XLOOKUP(15,eii,eia)&amp;_xlfn.XLOOKUP(16,eii,eia)</f>
        <v>#NAME?</v>
      </c>
      <c r="I303" s="5" t="str" cm="1">
        <f t="array" aca="1" ref="I303" ca="1">IF( OR( AND($A303&gt;=INDIRECT("'Panasonic ERJ Code Table'!$K" &amp; I$1),$A303&lt;=INDIRECT("'Panasonic ERJ Code Table'!$L" &amp; I$1)), AND($A303&gt;=INDIRECT("'Panasonic ERJ Code Table'!$M" &amp; I$1),$A303&lt;=INDIRECT("'Panasonic ERJ Code Table'!$N" &amp; I$1)) ),I$2&amp;_xlfn.XLOOKUP($A303,E96_raw,E96_code),"N/A")</f>
        <v>N/A</v>
      </c>
      <c r="L303" s="5" t="e" cm="1">
        <f t="array" aca="1" ref="L303" ca="1">IF( OR( AND($A303&gt;=INDIRECT("'Panasonic ERJ Code Table'!$K" &amp; L$1),$A303&lt;=INDIRECT("'Panasonic ERJ Code Table'!$L" &amp; L$1)), AND($A303&gt;=INDIRECT("'Panasonic ERJ Code Table'!$M" &amp; L$1),$A303&lt;=INDIRECT("'Panasonic ERJ Code Table'!$N" &amp; L$1)) ),L$2&amp;_xlfn.XLOOKUP($A303,E96_raw,E96_code),"N/A")</f>
        <v>#NAME?</v>
      </c>
      <c r="O303" s="5" t="str" cm="1">
        <f t="array" aca="1" ref="O303" ca="1">IF( OR( AND($A303&gt;=INDIRECT("'Panasonic ERJ Code Table'!$K" &amp; O$1),$A303&lt;=INDIRECT("'Panasonic ERJ Code Table'!$L" &amp; O$1)), AND($A303&gt;=INDIRECT("'Panasonic ERJ Code Table'!$M" &amp; O$1),$A303&lt;=INDIRECT("'Panasonic ERJ Code Table'!$N" &amp; O$1)) ),O$2&amp;_xlfn.XLOOKUP($A303,E96_raw,E96_code),"N/A")</f>
        <v>N/A</v>
      </c>
      <c r="R303" s="5" t="e" cm="1">
        <f t="array" aca="1" ref="R303" ca="1">IF( OR( AND($A303&gt;=INDIRECT("'Panasonic ERJ Code Table'!$K" &amp; R$1),$A303&lt;=INDIRECT("'Panasonic ERJ Code Table'!$L" &amp; R$1)), AND($A303&gt;=INDIRECT("'Panasonic ERJ Code Table'!$M" &amp; R$1),$A303&lt;=INDIRECT("'Panasonic ERJ Code Table'!$N" &amp; R$1)) ),R$2&amp;_xlfn.XLOOKUP($A303,E96_raw,E96_code),"N/A")</f>
        <v>#NAME?</v>
      </c>
      <c r="U303" s="5" t="e" cm="1">
        <f t="array" aca="1" ref="U303" ca="1">IF( OR( AND($A303&gt;=INDIRECT("'Panasonic ERJ Code Table'!$J" &amp; U$1),$A303&lt;=INDIRECT("'Panasonic ERJ Code Table'!$K" &amp; U$1)), AND($A303&gt;=INDIRECT("'Panasonic ERJ Code Table'!$L" &amp; U$1),$A303&lt;=INDIRECT("'Panasonic ERJ Code Table'!$M" &amp; U$1)) ),U$2&amp;_xlfn.XLOOKUP($A303,E96_raw,E96_code),"N/A")</f>
        <v>#NAME?</v>
      </c>
    </row>
    <row r="304" spans="1:21" x14ac:dyDescent="0.3">
      <c r="A304" s="16">
        <v>1370.0000000000002</v>
      </c>
      <c r="B304" s="19"/>
      <c r="C304" s="5" t="e" cm="1">
        <f t="array" aca="1" ref="C304" ca="1">IF( OR( AND($A304&gt;=INDIRECT("'Panasonic ERJ Code Table'!$K" &amp; C$1),$A304&lt;=INDIRECT("'Panasonic ERJ Code Table'!$L" &amp; C$1)), AND($A304&gt;=INDIRECT("'Panasonic ERJ Code Table'!$M" &amp; C$1),$A304&lt;=INDIRECT("'Panasonic ERJ Code Table'!$N" &amp; C$1)) ),C$2&amp;_xlfn.XLOOKUP($A304,E96_raw,E96_code),"N/A")</f>
        <v>#NAME?</v>
      </c>
      <c r="D304" s="23" t="e" cm="1">
        <f t="array" aca="1" ref="D304" ca="1">"technology "&amp;RIGHT(C304,4)&amp;";"&amp;_xlfn.XLOOKUP(2,eii,eia)&amp;C304&amp;_xlfn.XLOOKUP(16,eii,eia)&amp;_xlfn.XLOOKUP(3,eii,eia)&amp;_xlfn.XLOOKUP($A304,E96_raw,e96_std&amp;" "&amp;e96_sym)&amp;_xlfn.XLOOKUP(16,eii,eia)&amp;_xlfn.XLOOKUP(4,eii,eia)&amp;_xlfn.XLOOKUP(LEFT(C304,7),r_1,r_4)&amp;" W @ 70°C"&amp;_xlfn.XLOOKUP(16,eii,eia)&amp;_xlfn.XLOOKUP(5,eii,eia)&amp;_xlfn.XLOOKUP(MID(C304,4,3),e_code,TEXT(e_size,"0000"))&amp;_xlfn.XLOOKUP(16,eii,eia)&amp;_xlfn.XLOOKUP(6,eii,eia)&amp;ROUND(MIN(SQRT($A304*_xlfn.XLOOKUP(LEFT(C304,7),r_1,r_4)),_xlfn.XLOOKUP(LEFT(C304,7),r_1,r_7)),1)&amp;" V"&amp;_xlfn.XLOOKUP(16,eii,eia)&amp;_xlfn.XLOOKUP(8,eii,eia)&amp;_xlfn.XLOOKUP(LEFT(C304,7),r_1,r_8)&amp;_xlfn.XLOOKUP(16,eii,eia)&amp;_xlfn.XLOOKUP(9,eii,eia)&amp;_xlfn.XLOOKUP($A304,E96_raw,E96_code&amp;" / "&amp;e96_3c)&amp;_xlfn.XLOOKUP(16,eii,eia)&amp;_xlfn.XLOOKUP(10,eii,eia)&amp;_xlfn.XLOOKUP(LEFT(C304,7),r_1,r_10)&amp;_xlfn.XLOOKUP(16,eii,eia)&amp;_xlfn.XLOOKUP(11,eii,eia)&amp;_xlfn.XLOOKUP(LEFT(C304,7),r_1,r_11)&amp;_xlfn.XLOOKUP(16,eii,eia)&amp;_xlfn.XLOOKUP(12,eii,eia)&amp;_xlfn.XLOOKUP(LEFT(C304,7),r_1,r_12)&amp;" ppm/°C"&amp;_xlfn.XLOOKUP(16,eii,eia)&amp;_xlfn.XLOOKUP(13,eii,eia)&amp;MID(C304,4,2)&amp;_xlfn.XLOOKUP(16,eii,eia)&amp;_xlfn.XLOOKUP(14,eii,eia)&amp;_xlfn.XLOOKUP(16,eii,eia)&amp;_xlfn.XLOOKUP(15,eii,eia)&amp;_xlfn.XLOOKUP(16,eii,eia)</f>
        <v>#NAME?</v>
      </c>
      <c r="F304" s="5" t="e" cm="1">
        <f t="array" aca="1" ref="F304" ca="1">IF( OR( AND($A304&gt;=INDIRECT("'Panasonic ERJ Code Table'!$K" &amp; F$1),$A304&lt;=INDIRECT("'Panasonic ERJ Code Table'!$L" &amp; F$1)), AND($A304&gt;=INDIRECT("'Panasonic ERJ Code Table'!$M" &amp; F$1),$A304&lt;=INDIRECT("'Panasonic ERJ Code Table'!$N" &amp; F$1)) ),F$2&amp;_xlfn.XLOOKUP($A304,E96_raw,E96_code),"N/A")</f>
        <v>#NAME?</v>
      </c>
      <c r="G304" s="23" t="e" cm="1">
        <f t="array" aca="1" ref="G304" ca="1">"technology "&amp;RIGHT(F304,4)&amp;";"&amp;_xlfn.XLOOKUP(2,eii,eia)&amp;F304&amp;_xlfn.XLOOKUP(16,eii,eia)&amp;_xlfn.XLOOKUP(3,eii,eia)&amp;_xlfn.XLOOKUP($A304,E96_raw,e96_std&amp;" "&amp;e96_sym)&amp;_xlfn.XLOOKUP(16,eii,eia)&amp;_xlfn.XLOOKUP(4,eii,eia)&amp;_xlfn.XLOOKUP(LEFT(F304,7),r_1,r_4)&amp;" W @ 70°C"&amp;_xlfn.XLOOKUP(16,eii,eia)&amp;_xlfn.XLOOKUP(5,eii,eia)&amp;_xlfn.XLOOKUP(MID(F304,4,3),e_code,TEXT(e_size,"0000"))&amp;_xlfn.XLOOKUP(16,eii,eia)&amp;_xlfn.XLOOKUP(6,eii,eia)&amp;ROUND(MIN(SQRT($A304*_xlfn.XLOOKUP(LEFT(F304,7),r_1,r_4)),_xlfn.XLOOKUP(LEFT(F304,7),r_1,r_7)),1)&amp;" V"&amp;_xlfn.XLOOKUP(16,eii,eia)&amp;_xlfn.XLOOKUP(8,eii,eia)&amp;_xlfn.XLOOKUP(LEFT(F304,7),r_1,r_8)&amp;_xlfn.XLOOKUP(16,eii,eia)&amp;_xlfn.XLOOKUP(9,eii,eia)&amp;_xlfn.XLOOKUP($A304,E96_raw,E96_code&amp;" / "&amp;e96_3c)&amp;_xlfn.XLOOKUP(16,eii,eia)&amp;_xlfn.XLOOKUP(10,eii,eia)&amp;_xlfn.XLOOKUP(LEFT(F304,7),r_1,r_10)&amp;_xlfn.XLOOKUP(16,eii,eia)&amp;_xlfn.XLOOKUP(11,eii,eia)&amp;_xlfn.XLOOKUP(LEFT(F304,7),r_1,r_11)&amp;_xlfn.XLOOKUP(16,eii,eia)&amp;_xlfn.XLOOKUP(12,eii,eia)&amp;_xlfn.XLOOKUP(LEFT(F304,7),r_1,r_12)&amp;" ppm/°C"&amp;_xlfn.XLOOKUP(16,eii,eia)&amp;_xlfn.XLOOKUP(13,eii,eia)&amp;MID(F304,4,2)&amp;_xlfn.XLOOKUP(16,eii,eia)&amp;_xlfn.XLOOKUP(14,eii,eia)&amp;_xlfn.XLOOKUP(16,eii,eia)&amp;_xlfn.XLOOKUP(15,eii,eia)&amp;_xlfn.XLOOKUP(16,eii,eia)</f>
        <v>#NAME?</v>
      </c>
      <c r="I304" s="5" t="str" cm="1">
        <f t="array" aca="1" ref="I304" ca="1">IF( OR( AND($A304&gt;=INDIRECT("'Panasonic ERJ Code Table'!$K" &amp; I$1),$A304&lt;=INDIRECT("'Panasonic ERJ Code Table'!$L" &amp; I$1)), AND($A304&gt;=INDIRECT("'Panasonic ERJ Code Table'!$M" &amp; I$1),$A304&lt;=INDIRECT("'Panasonic ERJ Code Table'!$N" &amp; I$1)) ),I$2&amp;_xlfn.XLOOKUP($A304,E96_raw,E96_code),"N/A")</f>
        <v>N/A</v>
      </c>
      <c r="L304" s="5" t="e" cm="1">
        <f t="array" aca="1" ref="L304" ca="1">IF( OR( AND($A304&gt;=INDIRECT("'Panasonic ERJ Code Table'!$K" &amp; L$1),$A304&lt;=INDIRECT("'Panasonic ERJ Code Table'!$L" &amp; L$1)), AND($A304&gt;=INDIRECT("'Panasonic ERJ Code Table'!$M" &amp; L$1),$A304&lt;=INDIRECT("'Panasonic ERJ Code Table'!$N" &amp; L$1)) ),L$2&amp;_xlfn.XLOOKUP($A304,E96_raw,E96_code),"N/A")</f>
        <v>#NAME?</v>
      </c>
      <c r="O304" s="5" t="str" cm="1">
        <f t="array" aca="1" ref="O304" ca="1">IF( OR( AND($A304&gt;=INDIRECT("'Panasonic ERJ Code Table'!$K" &amp; O$1),$A304&lt;=INDIRECT("'Panasonic ERJ Code Table'!$L" &amp; O$1)), AND($A304&gt;=INDIRECT("'Panasonic ERJ Code Table'!$M" &amp; O$1),$A304&lt;=INDIRECT("'Panasonic ERJ Code Table'!$N" &amp; O$1)) ),O$2&amp;_xlfn.XLOOKUP($A304,E96_raw,E96_code),"N/A")</f>
        <v>N/A</v>
      </c>
      <c r="R304" s="5" t="e" cm="1">
        <f t="array" aca="1" ref="R304" ca="1">IF( OR( AND($A304&gt;=INDIRECT("'Panasonic ERJ Code Table'!$K" &amp; R$1),$A304&lt;=INDIRECT("'Panasonic ERJ Code Table'!$L" &amp; R$1)), AND($A304&gt;=INDIRECT("'Panasonic ERJ Code Table'!$M" &amp; R$1),$A304&lt;=INDIRECT("'Panasonic ERJ Code Table'!$N" &amp; R$1)) ),R$2&amp;_xlfn.XLOOKUP($A304,E96_raw,E96_code),"N/A")</f>
        <v>#NAME?</v>
      </c>
      <c r="U304" s="5" t="e" cm="1">
        <f t="array" aca="1" ref="U304" ca="1">IF( OR( AND($A304&gt;=INDIRECT("'Panasonic ERJ Code Table'!$J" &amp; U$1),$A304&lt;=INDIRECT("'Panasonic ERJ Code Table'!$K" &amp; U$1)), AND($A304&gt;=INDIRECT("'Panasonic ERJ Code Table'!$L" &amp; U$1),$A304&lt;=INDIRECT("'Panasonic ERJ Code Table'!$M" &amp; U$1)) ),U$2&amp;_xlfn.XLOOKUP($A304,E96_raw,E96_code),"N/A")</f>
        <v>#NAME?</v>
      </c>
    </row>
    <row r="305" spans="1:21" x14ac:dyDescent="0.3">
      <c r="A305" s="16">
        <v>1400</v>
      </c>
      <c r="B305" s="19"/>
      <c r="C305" s="5" t="e" cm="1">
        <f t="array" aca="1" ref="C305" ca="1">IF( OR( AND($A305&gt;=INDIRECT("'Panasonic ERJ Code Table'!$K" &amp; C$1),$A305&lt;=INDIRECT("'Panasonic ERJ Code Table'!$L" &amp; C$1)), AND($A305&gt;=INDIRECT("'Panasonic ERJ Code Table'!$M" &amp; C$1),$A305&lt;=INDIRECT("'Panasonic ERJ Code Table'!$N" &amp; C$1)) ),C$2&amp;_xlfn.XLOOKUP($A305,E96_raw,E96_code),"N/A")</f>
        <v>#NAME?</v>
      </c>
      <c r="D305" s="23" t="e" cm="1">
        <f t="array" aca="1" ref="D305" ca="1">"technology "&amp;RIGHT(C305,4)&amp;";"&amp;_xlfn.XLOOKUP(2,eii,eia)&amp;C305&amp;_xlfn.XLOOKUP(16,eii,eia)&amp;_xlfn.XLOOKUP(3,eii,eia)&amp;_xlfn.XLOOKUP($A305,E96_raw,e96_std&amp;" "&amp;e96_sym)&amp;_xlfn.XLOOKUP(16,eii,eia)&amp;_xlfn.XLOOKUP(4,eii,eia)&amp;_xlfn.XLOOKUP(LEFT(C305,7),r_1,r_4)&amp;" W @ 70°C"&amp;_xlfn.XLOOKUP(16,eii,eia)&amp;_xlfn.XLOOKUP(5,eii,eia)&amp;_xlfn.XLOOKUP(MID(C305,4,3),e_code,TEXT(e_size,"0000"))&amp;_xlfn.XLOOKUP(16,eii,eia)&amp;_xlfn.XLOOKUP(6,eii,eia)&amp;ROUND(MIN(SQRT($A305*_xlfn.XLOOKUP(LEFT(C305,7),r_1,r_4)),_xlfn.XLOOKUP(LEFT(C305,7),r_1,r_7)),1)&amp;" V"&amp;_xlfn.XLOOKUP(16,eii,eia)&amp;_xlfn.XLOOKUP(8,eii,eia)&amp;_xlfn.XLOOKUP(LEFT(C305,7),r_1,r_8)&amp;_xlfn.XLOOKUP(16,eii,eia)&amp;_xlfn.XLOOKUP(9,eii,eia)&amp;_xlfn.XLOOKUP($A305,E96_raw,E96_code&amp;" / "&amp;e96_3c)&amp;_xlfn.XLOOKUP(16,eii,eia)&amp;_xlfn.XLOOKUP(10,eii,eia)&amp;_xlfn.XLOOKUP(LEFT(C305,7),r_1,r_10)&amp;_xlfn.XLOOKUP(16,eii,eia)&amp;_xlfn.XLOOKUP(11,eii,eia)&amp;_xlfn.XLOOKUP(LEFT(C305,7),r_1,r_11)&amp;_xlfn.XLOOKUP(16,eii,eia)&amp;_xlfn.XLOOKUP(12,eii,eia)&amp;_xlfn.XLOOKUP(LEFT(C305,7),r_1,r_12)&amp;" ppm/°C"&amp;_xlfn.XLOOKUP(16,eii,eia)&amp;_xlfn.XLOOKUP(13,eii,eia)&amp;MID(C305,4,2)&amp;_xlfn.XLOOKUP(16,eii,eia)&amp;_xlfn.XLOOKUP(14,eii,eia)&amp;_xlfn.XLOOKUP(16,eii,eia)&amp;_xlfn.XLOOKUP(15,eii,eia)&amp;_xlfn.XLOOKUP(16,eii,eia)</f>
        <v>#NAME?</v>
      </c>
      <c r="F305" s="5" t="e" cm="1">
        <f t="array" aca="1" ref="F305" ca="1">IF( OR( AND($A305&gt;=INDIRECT("'Panasonic ERJ Code Table'!$K" &amp; F$1),$A305&lt;=INDIRECT("'Panasonic ERJ Code Table'!$L" &amp; F$1)), AND($A305&gt;=INDIRECT("'Panasonic ERJ Code Table'!$M" &amp; F$1),$A305&lt;=INDIRECT("'Panasonic ERJ Code Table'!$N" &amp; F$1)) ),F$2&amp;_xlfn.XLOOKUP($A305,E96_raw,E96_code),"N/A")</f>
        <v>#NAME?</v>
      </c>
      <c r="G305" s="23" t="e" cm="1">
        <f t="array" aca="1" ref="G305" ca="1">"technology "&amp;RIGHT(F305,4)&amp;";"&amp;_xlfn.XLOOKUP(2,eii,eia)&amp;F305&amp;_xlfn.XLOOKUP(16,eii,eia)&amp;_xlfn.XLOOKUP(3,eii,eia)&amp;_xlfn.XLOOKUP($A305,E96_raw,e96_std&amp;" "&amp;e96_sym)&amp;_xlfn.XLOOKUP(16,eii,eia)&amp;_xlfn.XLOOKUP(4,eii,eia)&amp;_xlfn.XLOOKUP(LEFT(F305,7),r_1,r_4)&amp;" W @ 70°C"&amp;_xlfn.XLOOKUP(16,eii,eia)&amp;_xlfn.XLOOKUP(5,eii,eia)&amp;_xlfn.XLOOKUP(MID(F305,4,3),e_code,TEXT(e_size,"0000"))&amp;_xlfn.XLOOKUP(16,eii,eia)&amp;_xlfn.XLOOKUP(6,eii,eia)&amp;ROUND(MIN(SQRT($A305*_xlfn.XLOOKUP(LEFT(F305,7),r_1,r_4)),_xlfn.XLOOKUP(LEFT(F305,7),r_1,r_7)),1)&amp;" V"&amp;_xlfn.XLOOKUP(16,eii,eia)&amp;_xlfn.XLOOKUP(8,eii,eia)&amp;_xlfn.XLOOKUP(LEFT(F305,7),r_1,r_8)&amp;_xlfn.XLOOKUP(16,eii,eia)&amp;_xlfn.XLOOKUP(9,eii,eia)&amp;_xlfn.XLOOKUP($A305,E96_raw,E96_code&amp;" / "&amp;e96_3c)&amp;_xlfn.XLOOKUP(16,eii,eia)&amp;_xlfn.XLOOKUP(10,eii,eia)&amp;_xlfn.XLOOKUP(LEFT(F305,7),r_1,r_10)&amp;_xlfn.XLOOKUP(16,eii,eia)&amp;_xlfn.XLOOKUP(11,eii,eia)&amp;_xlfn.XLOOKUP(LEFT(F305,7),r_1,r_11)&amp;_xlfn.XLOOKUP(16,eii,eia)&amp;_xlfn.XLOOKUP(12,eii,eia)&amp;_xlfn.XLOOKUP(LEFT(F305,7),r_1,r_12)&amp;" ppm/°C"&amp;_xlfn.XLOOKUP(16,eii,eia)&amp;_xlfn.XLOOKUP(13,eii,eia)&amp;MID(F305,4,2)&amp;_xlfn.XLOOKUP(16,eii,eia)&amp;_xlfn.XLOOKUP(14,eii,eia)&amp;_xlfn.XLOOKUP(16,eii,eia)&amp;_xlfn.XLOOKUP(15,eii,eia)&amp;_xlfn.XLOOKUP(16,eii,eia)</f>
        <v>#NAME?</v>
      </c>
      <c r="I305" s="5" t="str" cm="1">
        <f t="array" aca="1" ref="I305" ca="1">IF( OR( AND($A305&gt;=INDIRECT("'Panasonic ERJ Code Table'!$K" &amp; I$1),$A305&lt;=INDIRECT("'Panasonic ERJ Code Table'!$L" &amp; I$1)), AND($A305&gt;=INDIRECT("'Panasonic ERJ Code Table'!$M" &amp; I$1),$A305&lt;=INDIRECT("'Panasonic ERJ Code Table'!$N" &amp; I$1)) ),I$2&amp;_xlfn.XLOOKUP($A305,E96_raw,E96_code),"N/A")</f>
        <v>N/A</v>
      </c>
      <c r="L305" s="5" t="e" cm="1">
        <f t="array" aca="1" ref="L305" ca="1">IF( OR( AND($A305&gt;=INDIRECT("'Panasonic ERJ Code Table'!$K" &amp; L$1),$A305&lt;=INDIRECT("'Panasonic ERJ Code Table'!$L" &amp; L$1)), AND($A305&gt;=INDIRECT("'Panasonic ERJ Code Table'!$M" &amp; L$1),$A305&lt;=INDIRECT("'Panasonic ERJ Code Table'!$N" &amp; L$1)) ),L$2&amp;_xlfn.XLOOKUP($A305,E96_raw,E96_code),"N/A")</f>
        <v>#NAME?</v>
      </c>
      <c r="O305" s="5" t="str" cm="1">
        <f t="array" aca="1" ref="O305" ca="1">IF( OR( AND($A305&gt;=INDIRECT("'Panasonic ERJ Code Table'!$K" &amp; O$1),$A305&lt;=INDIRECT("'Panasonic ERJ Code Table'!$L" &amp; O$1)), AND($A305&gt;=INDIRECT("'Panasonic ERJ Code Table'!$M" &amp; O$1),$A305&lt;=INDIRECT("'Panasonic ERJ Code Table'!$N" &amp; O$1)) ),O$2&amp;_xlfn.XLOOKUP($A305,E96_raw,E96_code),"N/A")</f>
        <v>N/A</v>
      </c>
      <c r="R305" s="5" t="e" cm="1">
        <f t="array" aca="1" ref="R305" ca="1">IF( OR( AND($A305&gt;=INDIRECT("'Panasonic ERJ Code Table'!$K" &amp; R$1),$A305&lt;=INDIRECT("'Panasonic ERJ Code Table'!$L" &amp; R$1)), AND($A305&gt;=INDIRECT("'Panasonic ERJ Code Table'!$M" &amp; R$1),$A305&lt;=INDIRECT("'Panasonic ERJ Code Table'!$N" &amp; R$1)) ),R$2&amp;_xlfn.XLOOKUP($A305,E96_raw,E96_code),"N/A")</f>
        <v>#NAME?</v>
      </c>
      <c r="U305" s="5" t="e" cm="1">
        <f t="array" aca="1" ref="U305" ca="1">IF( OR( AND($A305&gt;=INDIRECT("'Panasonic ERJ Code Table'!$J" &amp; U$1),$A305&lt;=INDIRECT("'Panasonic ERJ Code Table'!$K" &amp; U$1)), AND($A305&gt;=INDIRECT("'Panasonic ERJ Code Table'!$L" &amp; U$1),$A305&lt;=INDIRECT("'Panasonic ERJ Code Table'!$M" &amp; U$1)) ),U$2&amp;_xlfn.XLOOKUP($A305,E96_raw,E96_code),"N/A")</f>
        <v>#NAME?</v>
      </c>
    </row>
    <row r="306" spans="1:21" x14ac:dyDescent="0.3">
      <c r="A306" s="16">
        <v>1430</v>
      </c>
      <c r="B306" s="19"/>
      <c r="C306" s="5" t="e" cm="1">
        <f t="array" aca="1" ref="C306" ca="1">IF( OR( AND($A306&gt;=INDIRECT("'Panasonic ERJ Code Table'!$K" &amp; C$1),$A306&lt;=INDIRECT("'Panasonic ERJ Code Table'!$L" &amp; C$1)), AND($A306&gt;=INDIRECT("'Panasonic ERJ Code Table'!$M" &amp; C$1),$A306&lt;=INDIRECT("'Panasonic ERJ Code Table'!$N" &amp; C$1)) ),C$2&amp;_xlfn.XLOOKUP($A306,E96_raw,E96_code),"N/A")</f>
        <v>#NAME?</v>
      </c>
      <c r="D306" s="23" t="e" cm="1">
        <f t="array" aca="1" ref="D306" ca="1">"technology "&amp;RIGHT(C306,4)&amp;";"&amp;_xlfn.XLOOKUP(2,eii,eia)&amp;C306&amp;_xlfn.XLOOKUP(16,eii,eia)&amp;_xlfn.XLOOKUP(3,eii,eia)&amp;_xlfn.XLOOKUP($A306,E96_raw,e96_std&amp;" "&amp;e96_sym)&amp;_xlfn.XLOOKUP(16,eii,eia)&amp;_xlfn.XLOOKUP(4,eii,eia)&amp;_xlfn.XLOOKUP(LEFT(C306,7),r_1,r_4)&amp;" W @ 70°C"&amp;_xlfn.XLOOKUP(16,eii,eia)&amp;_xlfn.XLOOKUP(5,eii,eia)&amp;_xlfn.XLOOKUP(MID(C306,4,3),e_code,TEXT(e_size,"0000"))&amp;_xlfn.XLOOKUP(16,eii,eia)&amp;_xlfn.XLOOKUP(6,eii,eia)&amp;ROUND(MIN(SQRT($A306*_xlfn.XLOOKUP(LEFT(C306,7),r_1,r_4)),_xlfn.XLOOKUP(LEFT(C306,7),r_1,r_7)),1)&amp;" V"&amp;_xlfn.XLOOKUP(16,eii,eia)&amp;_xlfn.XLOOKUP(8,eii,eia)&amp;_xlfn.XLOOKUP(LEFT(C306,7),r_1,r_8)&amp;_xlfn.XLOOKUP(16,eii,eia)&amp;_xlfn.XLOOKUP(9,eii,eia)&amp;_xlfn.XLOOKUP($A306,E96_raw,E96_code&amp;" / "&amp;e96_3c)&amp;_xlfn.XLOOKUP(16,eii,eia)&amp;_xlfn.XLOOKUP(10,eii,eia)&amp;_xlfn.XLOOKUP(LEFT(C306,7),r_1,r_10)&amp;_xlfn.XLOOKUP(16,eii,eia)&amp;_xlfn.XLOOKUP(11,eii,eia)&amp;_xlfn.XLOOKUP(LEFT(C306,7),r_1,r_11)&amp;_xlfn.XLOOKUP(16,eii,eia)&amp;_xlfn.XLOOKUP(12,eii,eia)&amp;_xlfn.XLOOKUP(LEFT(C306,7),r_1,r_12)&amp;" ppm/°C"&amp;_xlfn.XLOOKUP(16,eii,eia)&amp;_xlfn.XLOOKUP(13,eii,eia)&amp;MID(C306,4,2)&amp;_xlfn.XLOOKUP(16,eii,eia)&amp;_xlfn.XLOOKUP(14,eii,eia)&amp;_xlfn.XLOOKUP(16,eii,eia)&amp;_xlfn.XLOOKUP(15,eii,eia)&amp;_xlfn.XLOOKUP(16,eii,eia)</f>
        <v>#NAME?</v>
      </c>
      <c r="F306" s="5" t="e" cm="1">
        <f t="array" aca="1" ref="F306" ca="1">IF( OR( AND($A306&gt;=INDIRECT("'Panasonic ERJ Code Table'!$K" &amp; F$1),$A306&lt;=INDIRECT("'Panasonic ERJ Code Table'!$L" &amp; F$1)), AND($A306&gt;=INDIRECT("'Panasonic ERJ Code Table'!$M" &amp; F$1),$A306&lt;=INDIRECT("'Panasonic ERJ Code Table'!$N" &amp; F$1)) ),F$2&amp;_xlfn.XLOOKUP($A306,E96_raw,E96_code),"N/A")</f>
        <v>#NAME?</v>
      </c>
      <c r="G306" s="23" t="e" cm="1">
        <f t="array" aca="1" ref="G306" ca="1">"technology "&amp;RIGHT(F306,4)&amp;";"&amp;_xlfn.XLOOKUP(2,eii,eia)&amp;F306&amp;_xlfn.XLOOKUP(16,eii,eia)&amp;_xlfn.XLOOKUP(3,eii,eia)&amp;_xlfn.XLOOKUP($A306,E96_raw,e96_std&amp;" "&amp;e96_sym)&amp;_xlfn.XLOOKUP(16,eii,eia)&amp;_xlfn.XLOOKUP(4,eii,eia)&amp;_xlfn.XLOOKUP(LEFT(F306,7),r_1,r_4)&amp;" W @ 70°C"&amp;_xlfn.XLOOKUP(16,eii,eia)&amp;_xlfn.XLOOKUP(5,eii,eia)&amp;_xlfn.XLOOKUP(MID(F306,4,3),e_code,TEXT(e_size,"0000"))&amp;_xlfn.XLOOKUP(16,eii,eia)&amp;_xlfn.XLOOKUP(6,eii,eia)&amp;ROUND(MIN(SQRT($A306*_xlfn.XLOOKUP(LEFT(F306,7),r_1,r_4)),_xlfn.XLOOKUP(LEFT(F306,7),r_1,r_7)),1)&amp;" V"&amp;_xlfn.XLOOKUP(16,eii,eia)&amp;_xlfn.XLOOKUP(8,eii,eia)&amp;_xlfn.XLOOKUP(LEFT(F306,7),r_1,r_8)&amp;_xlfn.XLOOKUP(16,eii,eia)&amp;_xlfn.XLOOKUP(9,eii,eia)&amp;_xlfn.XLOOKUP($A306,E96_raw,E96_code&amp;" / "&amp;e96_3c)&amp;_xlfn.XLOOKUP(16,eii,eia)&amp;_xlfn.XLOOKUP(10,eii,eia)&amp;_xlfn.XLOOKUP(LEFT(F306,7),r_1,r_10)&amp;_xlfn.XLOOKUP(16,eii,eia)&amp;_xlfn.XLOOKUP(11,eii,eia)&amp;_xlfn.XLOOKUP(LEFT(F306,7),r_1,r_11)&amp;_xlfn.XLOOKUP(16,eii,eia)&amp;_xlfn.XLOOKUP(12,eii,eia)&amp;_xlfn.XLOOKUP(LEFT(F306,7),r_1,r_12)&amp;" ppm/°C"&amp;_xlfn.XLOOKUP(16,eii,eia)&amp;_xlfn.XLOOKUP(13,eii,eia)&amp;MID(F306,4,2)&amp;_xlfn.XLOOKUP(16,eii,eia)&amp;_xlfn.XLOOKUP(14,eii,eia)&amp;_xlfn.XLOOKUP(16,eii,eia)&amp;_xlfn.XLOOKUP(15,eii,eia)&amp;_xlfn.XLOOKUP(16,eii,eia)</f>
        <v>#NAME?</v>
      </c>
      <c r="I306" s="5" t="str" cm="1">
        <f t="array" aca="1" ref="I306" ca="1">IF( OR( AND($A306&gt;=INDIRECT("'Panasonic ERJ Code Table'!$K" &amp; I$1),$A306&lt;=INDIRECT("'Panasonic ERJ Code Table'!$L" &amp; I$1)), AND($A306&gt;=INDIRECT("'Panasonic ERJ Code Table'!$M" &amp; I$1),$A306&lt;=INDIRECT("'Panasonic ERJ Code Table'!$N" &amp; I$1)) ),I$2&amp;_xlfn.XLOOKUP($A306,E96_raw,E96_code),"N/A")</f>
        <v>N/A</v>
      </c>
      <c r="L306" s="5" t="e" cm="1">
        <f t="array" aca="1" ref="L306" ca="1">IF( OR( AND($A306&gt;=INDIRECT("'Panasonic ERJ Code Table'!$K" &amp; L$1),$A306&lt;=INDIRECT("'Panasonic ERJ Code Table'!$L" &amp; L$1)), AND($A306&gt;=INDIRECT("'Panasonic ERJ Code Table'!$M" &amp; L$1),$A306&lt;=INDIRECT("'Panasonic ERJ Code Table'!$N" &amp; L$1)) ),L$2&amp;_xlfn.XLOOKUP($A306,E96_raw,E96_code),"N/A")</f>
        <v>#NAME?</v>
      </c>
      <c r="O306" s="5" t="str" cm="1">
        <f t="array" aca="1" ref="O306" ca="1">IF( OR( AND($A306&gt;=INDIRECT("'Panasonic ERJ Code Table'!$K" &amp; O$1),$A306&lt;=INDIRECT("'Panasonic ERJ Code Table'!$L" &amp; O$1)), AND($A306&gt;=INDIRECT("'Panasonic ERJ Code Table'!$M" &amp; O$1),$A306&lt;=INDIRECT("'Panasonic ERJ Code Table'!$N" &amp; O$1)) ),O$2&amp;_xlfn.XLOOKUP($A306,E96_raw,E96_code),"N/A")</f>
        <v>N/A</v>
      </c>
      <c r="R306" s="5" t="e" cm="1">
        <f t="array" aca="1" ref="R306" ca="1">IF( OR( AND($A306&gt;=INDIRECT("'Panasonic ERJ Code Table'!$K" &amp; R$1),$A306&lt;=INDIRECT("'Panasonic ERJ Code Table'!$L" &amp; R$1)), AND($A306&gt;=INDIRECT("'Panasonic ERJ Code Table'!$M" &amp; R$1),$A306&lt;=INDIRECT("'Panasonic ERJ Code Table'!$N" &amp; R$1)) ),R$2&amp;_xlfn.XLOOKUP($A306,E96_raw,E96_code),"N/A")</f>
        <v>#NAME?</v>
      </c>
      <c r="U306" s="5" t="e" cm="1">
        <f t="array" aca="1" ref="U306" ca="1">IF( OR( AND($A306&gt;=INDIRECT("'Panasonic ERJ Code Table'!$J" &amp; U$1),$A306&lt;=INDIRECT("'Panasonic ERJ Code Table'!$K" &amp; U$1)), AND($A306&gt;=INDIRECT("'Panasonic ERJ Code Table'!$L" &amp; U$1),$A306&lt;=INDIRECT("'Panasonic ERJ Code Table'!$M" &amp; U$1)) ),U$2&amp;_xlfn.XLOOKUP($A306,E96_raw,E96_code),"N/A")</f>
        <v>#NAME?</v>
      </c>
    </row>
    <row r="307" spans="1:21" x14ac:dyDescent="0.3">
      <c r="A307" s="16">
        <v>1470</v>
      </c>
      <c r="B307" s="19"/>
      <c r="C307" s="5" t="e" cm="1">
        <f t="array" aca="1" ref="C307" ca="1">IF( OR( AND($A307&gt;=INDIRECT("'Panasonic ERJ Code Table'!$K" &amp; C$1),$A307&lt;=INDIRECT("'Panasonic ERJ Code Table'!$L" &amp; C$1)), AND($A307&gt;=INDIRECT("'Panasonic ERJ Code Table'!$M" &amp; C$1),$A307&lt;=INDIRECT("'Panasonic ERJ Code Table'!$N" &amp; C$1)) ),C$2&amp;_xlfn.XLOOKUP($A307,E96_raw,E96_code),"N/A")</f>
        <v>#NAME?</v>
      </c>
      <c r="D307" s="23" t="e" cm="1">
        <f t="array" aca="1" ref="D307" ca="1">"technology "&amp;RIGHT(C307,4)&amp;";"&amp;_xlfn.XLOOKUP(2,eii,eia)&amp;C307&amp;_xlfn.XLOOKUP(16,eii,eia)&amp;_xlfn.XLOOKUP(3,eii,eia)&amp;_xlfn.XLOOKUP($A307,E96_raw,e96_std&amp;" "&amp;e96_sym)&amp;_xlfn.XLOOKUP(16,eii,eia)&amp;_xlfn.XLOOKUP(4,eii,eia)&amp;_xlfn.XLOOKUP(LEFT(C307,7),r_1,r_4)&amp;" W @ 70°C"&amp;_xlfn.XLOOKUP(16,eii,eia)&amp;_xlfn.XLOOKUP(5,eii,eia)&amp;_xlfn.XLOOKUP(MID(C307,4,3),e_code,TEXT(e_size,"0000"))&amp;_xlfn.XLOOKUP(16,eii,eia)&amp;_xlfn.XLOOKUP(6,eii,eia)&amp;ROUND(MIN(SQRT($A307*_xlfn.XLOOKUP(LEFT(C307,7),r_1,r_4)),_xlfn.XLOOKUP(LEFT(C307,7),r_1,r_7)),1)&amp;" V"&amp;_xlfn.XLOOKUP(16,eii,eia)&amp;_xlfn.XLOOKUP(8,eii,eia)&amp;_xlfn.XLOOKUP(LEFT(C307,7),r_1,r_8)&amp;_xlfn.XLOOKUP(16,eii,eia)&amp;_xlfn.XLOOKUP(9,eii,eia)&amp;_xlfn.XLOOKUP($A307,E96_raw,E96_code&amp;" / "&amp;e96_3c)&amp;_xlfn.XLOOKUP(16,eii,eia)&amp;_xlfn.XLOOKUP(10,eii,eia)&amp;_xlfn.XLOOKUP(LEFT(C307,7),r_1,r_10)&amp;_xlfn.XLOOKUP(16,eii,eia)&amp;_xlfn.XLOOKUP(11,eii,eia)&amp;_xlfn.XLOOKUP(LEFT(C307,7),r_1,r_11)&amp;_xlfn.XLOOKUP(16,eii,eia)&amp;_xlfn.XLOOKUP(12,eii,eia)&amp;_xlfn.XLOOKUP(LEFT(C307,7),r_1,r_12)&amp;" ppm/°C"&amp;_xlfn.XLOOKUP(16,eii,eia)&amp;_xlfn.XLOOKUP(13,eii,eia)&amp;MID(C307,4,2)&amp;_xlfn.XLOOKUP(16,eii,eia)&amp;_xlfn.XLOOKUP(14,eii,eia)&amp;_xlfn.XLOOKUP(16,eii,eia)&amp;_xlfn.XLOOKUP(15,eii,eia)&amp;_xlfn.XLOOKUP(16,eii,eia)</f>
        <v>#NAME?</v>
      </c>
      <c r="F307" s="5" t="e" cm="1">
        <f t="array" aca="1" ref="F307" ca="1">IF( OR( AND($A307&gt;=INDIRECT("'Panasonic ERJ Code Table'!$K" &amp; F$1),$A307&lt;=INDIRECT("'Panasonic ERJ Code Table'!$L" &amp; F$1)), AND($A307&gt;=INDIRECT("'Panasonic ERJ Code Table'!$M" &amp; F$1),$A307&lt;=INDIRECT("'Panasonic ERJ Code Table'!$N" &amp; F$1)) ),F$2&amp;_xlfn.XLOOKUP($A307,E96_raw,E96_code),"N/A")</f>
        <v>#NAME?</v>
      </c>
      <c r="G307" s="23" t="e" cm="1">
        <f t="array" aca="1" ref="G307" ca="1">"technology "&amp;RIGHT(F307,4)&amp;";"&amp;_xlfn.XLOOKUP(2,eii,eia)&amp;F307&amp;_xlfn.XLOOKUP(16,eii,eia)&amp;_xlfn.XLOOKUP(3,eii,eia)&amp;_xlfn.XLOOKUP($A307,E96_raw,e96_std&amp;" "&amp;e96_sym)&amp;_xlfn.XLOOKUP(16,eii,eia)&amp;_xlfn.XLOOKUP(4,eii,eia)&amp;_xlfn.XLOOKUP(LEFT(F307,7),r_1,r_4)&amp;" W @ 70°C"&amp;_xlfn.XLOOKUP(16,eii,eia)&amp;_xlfn.XLOOKUP(5,eii,eia)&amp;_xlfn.XLOOKUP(MID(F307,4,3),e_code,TEXT(e_size,"0000"))&amp;_xlfn.XLOOKUP(16,eii,eia)&amp;_xlfn.XLOOKUP(6,eii,eia)&amp;ROUND(MIN(SQRT($A307*_xlfn.XLOOKUP(LEFT(F307,7),r_1,r_4)),_xlfn.XLOOKUP(LEFT(F307,7),r_1,r_7)),1)&amp;" V"&amp;_xlfn.XLOOKUP(16,eii,eia)&amp;_xlfn.XLOOKUP(8,eii,eia)&amp;_xlfn.XLOOKUP(LEFT(F307,7),r_1,r_8)&amp;_xlfn.XLOOKUP(16,eii,eia)&amp;_xlfn.XLOOKUP(9,eii,eia)&amp;_xlfn.XLOOKUP($A307,E96_raw,E96_code&amp;" / "&amp;e96_3c)&amp;_xlfn.XLOOKUP(16,eii,eia)&amp;_xlfn.XLOOKUP(10,eii,eia)&amp;_xlfn.XLOOKUP(LEFT(F307,7),r_1,r_10)&amp;_xlfn.XLOOKUP(16,eii,eia)&amp;_xlfn.XLOOKUP(11,eii,eia)&amp;_xlfn.XLOOKUP(LEFT(F307,7),r_1,r_11)&amp;_xlfn.XLOOKUP(16,eii,eia)&amp;_xlfn.XLOOKUP(12,eii,eia)&amp;_xlfn.XLOOKUP(LEFT(F307,7),r_1,r_12)&amp;" ppm/°C"&amp;_xlfn.XLOOKUP(16,eii,eia)&amp;_xlfn.XLOOKUP(13,eii,eia)&amp;MID(F307,4,2)&amp;_xlfn.XLOOKUP(16,eii,eia)&amp;_xlfn.XLOOKUP(14,eii,eia)&amp;_xlfn.XLOOKUP(16,eii,eia)&amp;_xlfn.XLOOKUP(15,eii,eia)&amp;_xlfn.XLOOKUP(16,eii,eia)</f>
        <v>#NAME?</v>
      </c>
      <c r="I307" s="5" t="str" cm="1">
        <f t="array" aca="1" ref="I307" ca="1">IF( OR( AND($A307&gt;=INDIRECT("'Panasonic ERJ Code Table'!$K" &amp; I$1),$A307&lt;=INDIRECT("'Panasonic ERJ Code Table'!$L" &amp; I$1)), AND($A307&gt;=INDIRECT("'Panasonic ERJ Code Table'!$M" &amp; I$1),$A307&lt;=INDIRECT("'Panasonic ERJ Code Table'!$N" &amp; I$1)) ),I$2&amp;_xlfn.XLOOKUP($A307,E96_raw,E96_code),"N/A")</f>
        <v>N/A</v>
      </c>
      <c r="L307" s="5" t="e" cm="1">
        <f t="array" aca="1" ref="L307" ca="1">IF( OR( AND($A307&gt;=INDIRECT("'Panasonic ERJ Code Table'!$K" &amp; L$1),$A307&lt;=INDIRECT("'Panasonic ERJ Code Table'!$L" &amp; L$1)), AND($A307&gt;=INDIRECT("'Panasonic ERJ Code Table'!$M" &amp; L$1),$A307&lt;=INDIRECT("'Panasonic ERJ Code Table'!$N" &amp; L$1)) ),L$2&amp;_xlfn.XLOOKUP($A307,E96_raw,E96_code),"N/A")</f>
        <v>#NAME?</v>
      </c>
      <c r="O307" s="5" t="str" cm="1">
        <f t="array" aca="1" ref="O307" ca="1">IF( OR( AND($A307&gt;=INDIRECT("'Panasonic ERJ Code Table'!$K" &amp; O$1),$A307&lt;=INDIRECT("'Panasonic ERJ Code Table'!$L" &amp; O$1)), AND($A307&gt;=INDIRECT("'Panasonic ERJ Code Table'!$M" &amp; O$1),$A307&lt;=INDIRECT("'Panasonic ERJ Code Table'!$N" &amp; O$1)) ),O$2&amp;_xlfn.XLOOKUP($A307,E96_raw,E96_code),"N/A")</f>
        <v>N/A</v>
      </c>
      <c r="R307" s="5" t="e" cm="1">
        <f t="array" aca="1" ref="R307" ca="1">IF( OR( AND($A307&gt;=INDIRECT("'Panasonic ERJ Code Table'!$K" &amp; R$1),$A307&lt;=INDIRECT("'Panasonic ERJ Code Table'!$L" &amp; R$1)), AND($A307&gt;=INDIRECT("'Panasonic ERJ Code Table'!$M" &amp; R$1),$A307&lt;=INDIRECT("'Panasonic ERJ Code Table'!$N" &amp; R$1)) ),R$2&amp;_xlfn.XLOOKUP($A307,E96_raw,E96_code),"N/A")</f>
        <v>#NAME?</v>
      </c>
      <c r="U307" s="5" t="e" cm="1">
        <f t="array" aca="1" ref="U307" ca="1">IF( OR( AND($A307&gt;=INDIRECT("'Panasonic ERJ Code Table'!$J" &amp; U$1),$A307&lt;=INDIRECT("'Panasonic ERJ Code Table'!$K" &amp; U$1)), AND($A307&gt;=INDIRECT("'Panasonic ERJ Code Table'!$L" &amp; U$1),$A307&lt;=INDIRECT("'Panasonic ERJ Code Table'!$M" &amp; U$1)) ),U$2&amp;_xlfn.XLOOKUP($A307,E96_raw,E96_code),"N/A")</f>
        <v>#NAME?</v>
      </c>
    </row>
    <row r="308" spans="1:21" x14ac:dyDescent="0.3">
      <c r="A308" s="16">
        <v>1500</v>
      </c>
      <c r="B308" s="19"/>
      <c r="C308" s="5" t="e" cm="1">
        <f t="array" aca="1" ref="C308" ca="1">IF( OR( AND($A308&gt;=INDIRECT("'Panasonic ERJ Code Table'!$K" &amp; C$1),$A308&lt;=INDIRECT("'Panasonic ERJ Code Table'!$L" &amp; C$1)), AND($A308&gt;=INDIRECT("'Panasonic ERJ Code Table'!$M" &amp; C$1),$A308&lt;=INDIRECT("'Panasonic ERJ Code Table'!$N" &amp; C$1)) ),C$2&amp;_xlfn.XLOOKUP($A308,E96_raw,E96_code),"N/A")</f>
        <v>#NAME?</v>
      </c>
      <c r="D308" s="23" t="e" cm="1">
        <f t="array" aca="1" ref="D308" ca="1">"technology "&amp;RIGHT(C308,4)&amp;";"&amp;_xlfn.XLOOKUP(2,eii,eia)&amp;C308&amp;_xlfn.XLOOKUP(16,eii,eia)&amp;_xlfn.XLOOKUP(3,eii,eia)&amp;_xlfn.XLOOKUP($A308,E96_raw,e96_std&amp;" "&amp;e96_sym)&amp;_xlfn.XLOOKUP(16,eii,eia)&amp;_xlfn.XLOOKUP(4,eii,eia)&amp;_xlfn.XLOOKUP(LEFT(C308,7),r_1,r_4)&amp;" W @ 70°C"&amp;_xlfn.XLOOKUP(16,eii,eia)&amp;_xlfn.XLOOKUP(5,eii,eia)&amp;_xlfn.XLOOKUP(MID(C308,4,3),e_code,TEXT(e_size,"0000"))&amp;_xlfn.XLOOKUP(16,eii,eia)&amp;_xlfn.XLOOKUP(6,eii,eia)&amp;ROUND(MIN(SQRT($A308*_xlfn.XLOOKUP(LEFT(C308,7),r_1,r_4)),_xlfn.XLOOKUP(LEFT(C308,7),r_1,r_7)),1)&amp;" V"&amp;_xlfn.XLOOKUP(16,eii,eia)&amp;_xlfn.XLOOKUP(8,eii,eia)&amp;_xlfn.XLOOKUP(LEFT(C308,7),r_1,r_8)&amp;_xlfn.XLOOKUP(16,eii,eia)&amp;_xlfn.XLOOKUP(9,eii,eia)&amp;_xlfn.XLOOKUP($A308,E96_raw,E96_code&amp;" / "&amp;e96_3c)&amp;_xlfn.XLOOKUP(16,eii,eia)&amp;_xlfn.XLOOKUP(10,eii,eia)&amp;_xlfn.XLOOKUP(LEFT(C308,7),r_1,r_10)&amp;_xlfn.XLOOKUP(16,eii,eia)&amp;_xlfn.XLOOKUP(11,eii,eia)&amp;_xlfn.XLOOKUP(LEFT(C308,7),r_1,r_11)&amp;_xlfn.XLOOKUP(16,eii,eia)&amp;_xlfn.XLOOKUP(12,eii,eia)&amp;_xlfn.XLOOKUP(LEFT(C308,7),r_1,r_12)&amp;" ppm/°C"&amp;_xlfn.XLOOKUP(16,eii,eia)&amp;_xlfn.XLOOKUP(13,eii,eia)&amp;MID(C308,4,2)&amp;_xlfn.XLOOKUP(16,eii,eia)&amp;_xlfn.XLOOKUP(14,eii,eia)&amp;_xlfn.XLOOKUP(16,eii,eia)&amp;_xlfn.XLOOKUP(15,eii,eia)&amp;_xlfn.XLOOKUP(16,eii,eia)</f>
        <v>#NAME?</v>
      </c>
      <c r="F308" s="5" t="e" cm="1">
        <f t="array" aca="1" ref="F308" ca="1">IF( OR( AND($A308&gt;=INDIRECT("'Panasonic ERJ Code Table'!$K" &amp; F$1),$A308&lt;=INDIRECT("'Panasonic ERJ Code Table'!$L" &amp; F$1)), AND($A308&gt;=INDIRECT("'Panasonic ERJ Code Table'!$M" &amp; F$1),$A308&lt;=INDIRECT("'Panasonic ERJ Code Table'!$N" &amp; F$1)) ),F$2&amp;_xlfn.XLOOKUP($A308,E96_raw,E96_code),"N/A")</f>
        <v>#NAME?</v>
      </c>
      <c r="G308" s="23" t="e" cm="1">
        <f t="array" aca="1" ref="G308" ca="1">"technology "&amp;RIGHT(F308,4)&amp;";"&amp;_xlfn.XLOOKUP(2,eii,eia)&amp;F308&amp;_xlfn.XLOOKUP(16,eii,eia)&amp;_xlfn.XLOOKUP(3,eii,eia)&amp;_xlfn.XLOOKUP($A308,E96_raw,e96_std&amp;" "&amp;e96_sym)&amp;_xlfn.XLOOKUP(16,eii,eia)&amp;_xlfn.XLOOKUP(4,eii,eia)&amp;_xlfn.XLOOKUP(LEFT(F308,7),r_1,r_4)&amp;" W @ 70°C"&amp;_xlfn.XLOOKUP(16,eii,eia)&amp;_xlfn.XLOOKUP(5,eii,eia)&amp;_xlfn.XLOOKUP(MID(F308,4,3),e_code,TEXT(e_size,"0000"))&amp;_xlfn.XLOOKUP(16,eii,eia)&amp;_xlfn.XLOOKUP(6,eii,eia)&amp;ROUND(MIN(SQRT($A308*_xlfn.XLOOKUP(LEFT(F308,7),r_1,r_4)),_xlfn.XLOOKUP(LEFT(F308,7),r_1,r_7)),1)&amp;" V"&amp;_xlfn.XLOOKUP(16,eii,eia)&amp;_xlfn.XLOOKUP(8,eii,eia)&amp;_xlfn.XLOOKUP(LEFT(F308,7),r_1,r_8)&amp;_xlfn.XLOOKUP(16,eii,eia)&amp;_xlfn.XLOOKUP(9,eii,eia)&amp;_xlfn.XLOOKUP($A308,E96_raw,E96_code&amp;" / "&amp;e96_3c)&amp;_xlfn.XLOOKUP(16,eii,eia)&amp;_xlfn.XLOOKUP(10,eii,eia)&amp;_xlfn.XLOOKUP(LEFT(F308,7),r_1,r_10)&amp;_xlfn.XLOOKUP(16,eii,eia)&amp;_xlfn.XLOOKUP(11,eii,eia)&amp;_xlfn.XLOOKUP(LEFT(F308,7),r_1,r_11)&amp;_xlfn.XLOOKUP(16,eii,eia)&amp;_xlfn.XLOOKUP(12,eii,eia)&amp;_xlfn.XLOOKUP(LEFT(F308,7),r_1,r_12)&amp;" ppm/°C"&amp;_xlfn.XLOOKUP(16,eii,eia)&amp;_xlfn.XLOOKUP(13,eii,eia)&amp;MID(F308,4,2)&amp;_xlfn.XLOOKUP(16,eii,eia)&amp;_xlfn.XLOOKUP(14,eii,eia)&amp;_xlfn.XLOOKUP(16,eii,eia)&amp;_xlfn.XLOOKUP(15,eii,eia)&amp;_xlfn.XLOOKUP(16,eii,eia)</f>
        <v>#NAME?</v>
      </c>
      <c r="I308" s="5" t="str" cm="1">
        <f t="array" aca="1" ref="I308" ca="1">IF( OR( AND($A308&gt;=INDIRECT("'Panasonic ERJ Code Table'!$K" &amp; I$1),$A308&lt;=INDIRECT("'Panasonic ERJ Code Table'!$L" &amp; I$1)), AND($A308&gt;=INDIRECT("'Panasonic ERJ Code Table'!$M" &amp; I$1),$A308&lt;=INDIRECT("'Panasonic ERJ Code Table'!$N" &amp; I$1)) ),I$2&amp;_xlfn.XLOOKUP($A308,E96_raw,E96_code),"N/A")</f>
        <v>N/A</v>
      </c>
      <c r="L308" s="5" t="e" cm="1">
        <f t="array" aca="1" ref="L308" ca="1">IF( OR( AND($A308&gt;=INDIRECT("'Panasonic ERJ Code Table'!$K" &amp; L$1),$A308&lt;=INDIRECT("'Panasonic ERJ Code Table'!$L" &amp; L$1)), AND($A308&gt;=INDIRECT("'Panasonic ERJ Code Table'!$M" &amp; L$1),$A308&lt;=INDIRECT("'Panasonic ERJ Code Table'!$N" &amp; L$1)) ),L$2&amp;_xlfn.XLOOKUP($A308,E96_raw,E96_code),"N/A")</f>
        <v>#NAME?</v>
      </c>
      <c r="O308" s="5" t="str" cm="1">
        <f t="array" aca="1" ref="O308" ca="1">IF( OR( AND($A308&gt;=INDIRECT("'Panasonic ERJ Code Table'!$K" &amp; O$1),$A308&lt;=INDIRECT("'Panasonic ERJ Code Table'!$L" &amp; O$1)), AND($A308&gt;=INDIRECT("'Panasonic ERJ Code Table'!$M" &amp; O$1),$A308&lt;=INDIRECT("'Panasonic ERJ Code Table'!$N" &amp; O$1)) ),O$2&amp;_xlfn.XLOOKUP($A308,E96_raw,E96_code),"N/A")</f>
        <v>N/A</v>
      </c>
      <c r="R308" s="5" t="e" cm="1">
        <f t="array" aca="1" ref="R308" ca="1">IF( OR( AND($A308&gt;=INDIRECT("'Panasonic ERJ Code Table'!$K" &amp; R$1),$A308&lt;=INDIRECT("'Panasonic ERJ Code Table'!$L" &amp; R$1)), AND($A308&gt;=INDIRECT("'Panasonic ERJ Code Table'!$M" &amp; R$1),$A308&lt;=INDIRECT("'Panasonic ERJ Code Table'!$N" &amp; R$1)) ),R$2&amp;_xlfn.XLOOKUP($A308,E96_raw,E96_code),"N/A")</f>
        <v>#NAME?</v>
      </c>
      <c r="U308" s="5" t="e" cm="1">
        <f t="array" aca="1" ref="U308" ca="1">IF( OR( AND($A308&gt;=INDIRECT("'Panasonic ERJ Code Table'!$J" &amp; U$1),$A308&lt;=INDIRECT("'Panasonic ERJ Code Table'!$K" &amp; U$1)), AND($A308&gt;=INDIRECT("'Panasonic ERJ Code Table'!$L" &amp; U$1),$A308&lt;=INDIRECT("'Panasonic ERJ Code Table'!$M" &amp; U$1)) ),U$2&amp;_xlfn.XLOOKUP($A308,E96_raw,E96_code),"N/A")</f>
        <v>#NAME?</v>
      </c>
    </row>
    <row r="309" spans="1:21" x14ac:dyDescent="0.3">
      <c r="A309" s="16">
        <v>1540</v>
      </c>
      <c r="B309" s="19"/>
      <c r="C309" s="5" t="e" cm="1">
        <f t="array" aca="1" ref="C309" ca="1">IF( OR( AND($A309&gt;=INDIRECT("'Panasonic ERJ Code Table'!$K" &amp; C$1),$A309&lt;=INDIRECT("'Panasonic ERJ Code Table'!$L" &amp; C$1)), AND($A309&gt;=INDIRECT("'Panasonic ERJ Code Table'!$M" &amp; C$1),$A309&lt;=INDIRECT("'Panasonic ERJ Code Table'!$N" &amp; C$1)) ),C$2&amp;_xlfn.XLOOKUP($A309,E96_raw,E96_code),"N/A")</f>
        <v>#NAME?</v>
      </c>
      <c r="D309" s="23" t="e" cm="1">
        <f t="array" aca="1" ref="D309" ca="1">"technology "&amp;RIGHT(C309,4)&amp;";"&amp;_xlfn.XLOOKUP(2,eii,eia)&amp;C309&amp;_xlfn.XLOOKUP(16,eii,eia)&amp;_xlfn.XLOOKUP(3,eii,eia)&amp;_xlfn.XLOOKUP($A309,E96_raw,e96_std&amp;" "&amp;e96_sym)&amp;_xlfn.XLOOKUP(16,eii,eia)&amp;_xlfn.XLOOKUP(4,eii,eia)&amp;_xlfn.XLOOKUP(LEFT(C309,7),r_1,r_4)&amp;" W @ 70°C"&amp;_xlfn.XLOOKUP(16,eii,eia)&amp;_xlfn.XLOOKUP(5,eii,eia)&amp;_xlfn.XLOOKUP(MID(C309,4,3),e_code,TEXT(e_size,"0000"))&amp;_xlfn.XLOOKUP(16,eii,eia)&amp;_xlfn.XLOOKUP(6,eii,eia)&amp;ROUND(MIN(SQRT($A309*_xlfn.XLOOKUP(LEFT(C309,7),r_1,r_4)),_xlfn.XLOOKUP(LEFT(C309,7),r_1,r_7)),1)&amp;" V"&amp;_xlfn.XLOOKUP(16,eii,eia)&amp;_xlfn.XLOOKUP(8,eii,eia)&amp;_xlfn.XLOOKUP(LEFT(C309,7),r_1,r_8)&amp;_xlfn.XLOOKUP(16,eii,eia)&amp;_xlfn.XLOOKUP(9,eii,eia)&amp;_xlfn.XLOOKUP($A309,E96_raw,E96_code&amp;" / "&amp;e96_3c)&amp;_xlfn.XLOOKUP(16,eii,eia)&amp;_xlfn.XLOOKUP(10,eii,eia)&amp;_xlfn.XLOOKUP(LEFT(C309,7),r_1,r_10)&amp;_xlfn.XLOOKUP(16,eii,eia)&amp;_xlfn.XLOOKUP(11,eii,eia)&amp;_xlfn.XLOOKUP(LEFT(C309,7),r_1,r_11)&amp;_xlfn.XLOOKUP(16,eii,eia)&amp;_xlfn.XLOOKUP(12,eii,eia)&amp;_xlfn.XLOOKUP(LEFT(C309,7),r_1,r_12)&amp;" ppm/°C"&amp;_xlfn.XLOOKUP(16,eii,eia)&amp;_xlfn.XLOOKUP(13,eii,eia)&amp;MID(C309,4,2)&amp;_xlfn.XLOOKUP(16,eii,eia)&amp;_xlfn.XLOOKUP(14,eii,eia)&amp;_xlfn.XLOOKUP(16,eii,eia)&amp;_xlfn.XLOOKUP(15,eii,eia)&amp;_xlfn.XLOOKUP(16,eii,eia)</f>
        <v>#NAME?</v>
      </c>
      <c r="F309" s="5" t="e" cm="1">
        <f t="array" aca="1" ref="F309" ca="1">IF( OR( AND($A309&gt;=INDIRECT("'Panasonic ERJ Code Table'!$K" &amp; F$1),$A309&lt;=INDIRECT("'Panasonic ERJ Code Table'!$L" &amp; F$1)), AND($A309&gt;=INDIRECT("'Panasonic ERJ Code Table'!$M" &amp; F$1),$A309&lt;=INDIRECT("'Panasonic ERJ Code Table'!$N" &amp; F$1)) ),F$2&amp;_xlfn.XLOOKUP($A309,E96_raw,E96_code),"N/A")</f>
        <v>#NAME?</v>
      </c>
      <c r="G309" s="23" t="e" cm="1">
        <f t="array" aca="1" ref="G309" ca="1">"technology "&amp;RIGHT(F309,4)&amp;";"&amp;_xlfn.XLOOKUP(2,eii,eia)&amp;F309&amp;_xlfn.XLOOKUP(16,eii,eia)&amp;_xlfn.XLOOKUP(3,eii,eia)&amp;_xlfn.XLOOKUP($A309,E96_raw,e96_std&amp;" "&amp;e96_sym)&amp;_xlfn.XLOOKUP(16,eii,eia)&amp;_xlfn.XLOOKUP(4,eii,eia)&amp;_xlfn.XLOOKUP(LEFT(F309,7),r_1,r_4)&amp;" W @ 70°C"&amp;_xlfn.XLOOKUP(16,eii,eia)&amp;_xlfn.XLOOKUP(5,eii,eia)&amp;_xlfn.XLOOKUP(MID(F309,4,3),e_code,TEXT(e_size,"0000"))&amp;_xlfn.XLOOKUP(16,eii,eia)&amp;_xlfn.XLOOKUP(6,eii,eia)&amp;ROUND(MIN(SQRT($A309*_xlfn.XLOOKUP(LEFT(F309,7),r_1,r_4)),_xlfn.XLOOKUP(LEFT(F309,7),r_1,r_7)),1)&amp;" V"&amp;_xlfn.XLOOKUP(16,eii,eia)&amp;_xlfn.XLOOKUP(8,eii,eia)&amp;_xlfn.XLOOKUP(LEFT(F309,7),r_1,r_8)&amp;_xlfn.XLOOKUP(16,eii,eia)&amp;_xlfn.XLOOKUP(9,eii,eia)&amp;_xlfn.XLOOKUP($A309,E96_raw,E96_code&amp;" / "&amp;e96_3c)&amp;_xlfn.XLOOKUP(16,eii,eia)&amp;_xlfn.XLOOKUP(10,eii,eia)&amp;_xlfn.XLOOKUP(LEFT(F309,7),r_1,r_10)&amp;_xlfn.XLOOKUP(16,eii,eia)&amp;_xlfn.XLOOKUP(11,eii,eia)&amp;_xlfn.XLOOKUP(LEFT(F309,7),r_1,r_11)&amp;_xlfn.XLOOKUP(16,eii,eia)&amp;_xlfn.XLOOKUP(12,eii,eia)&amp;_xlfn.XLOOKUP(LEFT(F309,7),r_1,r_12)&amp;" ppm/°C"&amp;_xlfn.XLOOKUP(16,eii,eia)&amp;_xlfn.XLOOKUP(13,eii,eia)&amp;MID(F309,4,2)&amp;_xlfn.XLOOKUP(16,eii,eia)&amp;_xlfn.XLOOKUP(14,eii,eia)&amp;_xlfn.XLOOKUP(16,eii,eia)&amp;_xlfn.XLOOKUP(15,eii,eia)&amp;_xlfn.XLOOKUP(16,eii,eia)</f>
        <v>#NAME?</v>
      </c>
      <c r="I309" s="5" t="str" cm="1">
        <f t="array" aca="1" ref="I309" ca="1">IF( OR( AND($A309&gt;=INDIRECT("'Panasonic ERJ Code Table'!$K" &amp; I$1),$A309&lt;=INDIRECT("'Panasonic ERJ Code Table'!$L" &amp; I$1)), AND($A309&gt;=INDIRECT("'Panasonic ERJ Code Table'!$M" &amp; I$1),$A309&lt;=INDIRECT("'Panasonic ERJ Code Table'!$N" &amp; I$1)) ),I$2&amp;_xlfn.XLOOKUP($A309,E96_raw,E96_code),"N/A")</f>
        <v>N/A</v>
      </c>
      <c r="L309" s="5" t="e" cm="1">
        <f t="array" aca="1" ref="L309" ca="1">IF( OR( AND($A309&gt;=INDIRECT("'Panasonic ERJ Code Table'!$K" &amp; L$1),$A309&lt;=INDIRECT("'Panasonic ERJ Code Table'!$L" &amp; L$1)), AND($A309&gt;=INDIRECT("'Panasonic ERJ Code Table'!$M" &amp; L$1),$A309&lt;=INDIRECT("'Panasonic ERJ Code Table'!$N" &amp; L$1)) ),L$2&amp;_xlfn.XLOOKUP($A309,E96_raw,E96_code),"N/A")</f>
        <v>#NAME?</v>
      </c>
      <c r="O309" s="5" t="str" cm="1">
        <f t="array" aca="1" ref="O309" ca="1">IF( OR( AND($A309&gt;=INDIRECT("'Panasonic ERJ Code Table'!$K" &amp; O$1),$A309&lt;=INDIRECT("'Panasonic ERJ Code Table'!$L" &amp; O$1)), AND($A309&gt;=INDIRECT("'Panasonic ERJ Code Table'!$M" &amp; O$1),$A309&lt;=INDIRECT("'Panasonic ERJ Code Table'!$N" &amp; O$1)) ),O$2&amp;_xlfn.XLOOKUP($A309,E96_raw,E96_code),"N/A")</f>
        <v>N/A</v>
      </c>
      <c r="R309" s="5" t="e" cm="1">
        <f t="array" aca="1" ref="R309" ca="1">IF( OR( AND($A309&gt;=INDIRECT("'Panasonic ERJ Code Table'!$K" &amp; R$1),$A309&lt;=INDIRECT("'Panasonic ERJ Code Table'!$L" &amp; R$1)), AND($A309&gt;=INDIRECT("'Panasonic ERJ Code Table'!$M" &amp; R$1),$A309&lt;=INDIRECT("'Panasonic ERJ Code Table'!$N" &amp; R$1)) ),R$2&amp;_xlfn.XLOOKUP($A309,E96_raw,E96_code),"N/A")</f>
        <v>#NAME?</v>
      </c>
      <c r="U309" s="5" t="e" cm="1">
        <f t="array" aca="1" ref="U309" ca="1">IF( OR( AND($A309&gt;=INDIRECT("'Panasonic ERJ Code Table'!$J" &amp; U$1),$A309&lt;=INDIRECT("'Panasonic ERJ Code Table'!$K" &amp; U$1)), AND($A309&gt;=INDIRECT("'Panasonic ERJ Code Table'!$L" &amp; U$1),$A309&lt;=INDIRECT("'Panasonic ERJ Code Table'!$M" &amp; U$1)) ),U$2&amp;_xlfn.XLOOKUP($A309,E96_raw,E96_code),"N/A")</f>
        <v>#NAME?</v>
      </c>
    </row>
    <row r="310" spans="1:21" x14ac:dyDescent="0.3">
      <c r="A310" s="16">
        <v>1580</v>
      </c>
      <c r="B310" s="19"/>
      <c r="C310" s="5" t="e" cm="1">
        <f t="array" aca="1" ref="C310" ca="1">IF( OR( AND($A310&gt;=INDIRECT("'Panasonic ERJ Code Table'!$K" &amp; C$1),$A310&lt;=INDIRECT("'Panasonic ERJ Code Table'!$L" &amp; C$1)), AND($A310&gt;=INDIRECT("'Panasonic ERJ Code Table'!$M" &amp; C$1),$A310&lt;=INDIRECT("'Panasonic ERJ Code Table'!$N" &amp; C$1)) ),C$2&amp;_xlfn.XLOOKUP($A310,E96_raw,E96_code),"N/A")</f>
        <v>#NAME?</v>
      </c>
      <c r="D310" s="23" t="e" cm="1">
        <f t="array" aca="1" ref="D310" ca="1">"technology "&amp;RIGHT(C310,4)&amp;";"&amp;_xlfn.XLOOKUP(2,eii,eia)&amp;C310&amp;_xlfn.XLOOKUP(16,eii,eia)&amp;_xlfn.XLOOKUP(3,eii,eia)&amp;_xlfn.XLOOKUP($A310,E96_raw,e96_std&amp;" "&amp;e96_sym)&amp;_xlfn.XLOOKUP(16,eii,eia)&amp;_xlfn.XLOOKUP(4,eii,eia)&amp;_xlfn.XLOOKUP(LEFT(C310,7),r_1,r_4)&amp;" W @ 70°C"&amp;_xlfn.XLOOKUP(16,eii,eia)&amp;_xlfn.XLOOKUP(5,eii,eia)&amp;_xlfn.XLOOKUP(MID(C310,4,3),e_code,TEXT(e_size,"0000"))&amp;_xlfn.XLOOKUP(16,eii,eia)&amp;_xlfn.XLOOKUP(6,eii,eia)&amp;ROUND(MIN(SQRT($A310*_xlfn.XLOOKUP(LEFT(C310,7),r_1,r_4)),_xlfn.XLOOKUP(LEFT(C310,7),r_1,r_7)),1)&amp;" V"&amp;_xlfn.XLOOKUP(16,eii,eia)&amp;_xlfn.XLOOKUP(8,eii,eia)&amp;_xlfn.XLOOKUP(LEFT(C310,7),r_1,r_8)&amp;_xlfn.XLOOKUP(16,eii,eia)&amp;_xlfn.XLOOKUP(9,eii,eia)&amp;_xlfn.XLOOKUP($A310,E96_raw,E96_code&amp;" / "&amp;e96_3c)&amp;_xlfn.XLOOKUP(16,eii,eia)&amp;_xlfn.XLOOKUP(10,eii,eia)&amp;_xlfn.XLOOKUP(LEFT(C310,7),r_1,r_10)&amp;_xlfn.XLOOKUP(16,eii,eia)&amp;_xlfn.XLOOKUP(11,eii,eia)&amp;_xlfn.XLOOKUP(LEFT(C310,7),r_1,r_11)&amp;_xlfn.XLOOKUP(16,eii,eia)&amp;_xlfn.XLOOKUP(12,eii,eia)&amp;_xlfn.XLOOKUP(LEFT(C310,7),r_1,r_12)&amp;" ppm/°C"&amp;_xlfn.XLOOKUP(16,eii,eia)&amp;_xlfn.XLOOKUP(13,eii,eia)&amp;MID(C310,4,2)&amp;_xlfn.XLOOKUP(16,eii,eia)&amp;_xlfn.XLOOKUP(14,eii,eia)&amp;_xlfn.XLOOKUP(16,eii,eia)&amp;_xlfn.XLOOKUP(15,eii,eia)&amp;_xlfn.XLOOKUP(16,eii,eia)</f>
        <v>#NAME?</v>
      </c>
      <c r="F310" s="5" t="e" cm="1">
        <f t="array" aca="1" ref="F310" ca="1">IF( OR( AND($A310&gt;=INDIRECT("'Panasonic ERJ Code Table'!$K" &amp; F$1),$A310&lt;=INDIRECT("'Panasonic ERJ Code Table'!$L" &amp; F$1)), AND($A310&gt;=INDIRECT("'Panasonic ERJ Code Table'!$M" &amp; F$1),$A310&lt;=INDIRECT("'Panasonic ERJ Code Table'!$N" &amp; F$1)) ),F$2&amp;_xlfn.XLOOKUP($A310,E96_raw,E96_code),"N/A")</f>
        <v>#NAME?</v>
      </c>
      <c r="G310" s="23" t="e" cm="1">
        <f t="array" aca="1" ref="G310" ca="1">"technology "&amp;RIGHT(F310,4)&amp;";"&amp;_xlfn.XLOOKUP(2,eii,eia)&amp;F310&amp;_xlfn.XLOOKUP(16,eii,eia)&amp;_xlfn.XLOOKUP(3,eii,eia)&amp;_xlfn.XLOOKUP($A310,E96_raw,e96_std&amp;" "&amp;e96_sym)&amp;_xlfn.XLOOKUP(16,eii,eia)&amp;_xlfn.XLOOKUP(4,eii,eia)&amp;_xlfn.XLOOKUP(LEFT(F310,7),r_1,r_4)&amp;" W @ 70°C"&amp;_xlfn.XLOOKUP(16,eii,eia)&amp;_xlfn.XLOOKUP(5,eii,eia)&amp;_xlfn.XLOOKUP(MID(F310,4,3),e_code,TEXT(e_size,"0000"))&amp;_xlfn.XLOOKUP(16,eii,eia)&amp;_xlfn.XLOOKUP(6,eii,eia)&amp;ROUND(MIN(SQRT($A310*_xlfn.XLOOKUP(LEFT(F310,7),r_1,r_4)),_xlfn.XLOOKUP(LEFT(F310,7),r_1,r_7)),1)&amp;" V"&amp;_xlfn.XLOOKUP(16,eii,eia)&amp;_xlfn.XLOOKUP(8,eii,eia)&amp;_xlfn.XLOOKUP(LEFT(F310,7),r_1,r_8)&amp;_xlfn.XLOOKUP(16,eii,eia)&amp;_xlfn.XLOOKUP(9,eii,eia)&amp;_xlfn.XLOOKUP($A310,E96_raw,E96_code&amp;" / "&amp;e96_3c)&amp;_xlfn.XLOOKUP(16,eii,eia)&amp;_xlfn.XLOOKUP(10,eii,eia)&amp;_xlfn.XLOOKUP(LEFT(F310,7),r_1,r_10)&amp;_xlfn.XLOOKUP(16,eii,eia)&amp;_xlfn.XLOOKUP(11,eii,eia)&amp;_xlfn.XLOOKUP(LEFT(F310,7),r_1,r_11)&amp;_xlfn.XLOOKUP(16,eii,eia)&amp;_xlfn.XLOOKUP(12,eii,eia)&amp;_xlfn.XLOOKUP(LEFT(F310,7),r_1,r_12)&amp;" ppm/°C"&amp;_xlfn.XLOOKUP(16,eii,eia)&amp;_xlfn.XLOOKUP(13,eii,eia)&amp;MID(F310,4,2)&amp;_xlfn.XLOOKUP(16,eii,eia)&amp;_xlfn.XLOOKUP(14,eii,eia)&amp;_xlfn.XLOOKUP(16,eii,eia)&amp;_xlfn.XLOOKUP(15,eii,eia)&amp;_xlfn.XLOOKUP(16,eii,eia)</f>
        <v>#NAME?</v>
      </c>
      <c r="I310" s="5" t="str" cm="1">
        <f t="array" aca="1" ref="I310" ca="1">IF( OR( AND($A310&gt;=INDIRECT("'Panasonic ERJ Code Table'!$K" &amp; I$1),$A310&lt;=INDIRECT("'Panasonic ERJ Code Table'!$L" &amp; I$1)), AND($A310&gt;=INDIRECT("'Panasonic ERJ Code Table'!$M" &amp; I$1),$A310&lt;=INDIRECT("'Panasonic ERJ Code Table'!$N" &amp; I$1)) ),I$2&amp;_xlfn.XLOOKUP($A310,E96_raw,E96_code),"N/A")</f>
        <v>N/A</v>
      </c>
      <c r="L310" s="5" t="e" cm="1">
        <f t="array" aca="1" ref="L310" ca="1">IF( OR( AND($A310&gt;=INDIRECT("'Panasonic ERJ Code Table'!$K" &amp; L$1),$A310&lt;=INDIRECT("'Panasonic ERJ Code Table'!$L" &amp; L$1)), AND($A310&gt;=INDIRECT("'Panasonic ERJ Code Table'!$M" &amp; L$1),$A310&lt;=INDIRECT("'Panasonic ERJ Code Table'!$N" &amp; L$1)) ),L$2&amp;_xlfn.XLOOKUP($A310,E96_raw,E96_code),"N/A")</f>
        <v>#NAME?</v>
      </c>
      <c r="O310" s="5" t="str" cm="1">
        <f t="array" aca="1" ref="O310" ca="1">IF( OR( AND($A310&gt;=INDIRECT("'Panasonic ERJ Code Table'!$K" &amp; O$1),$A310&lt;=INDIRECT("'Panasonic ERJ Code Table'!$L" &amp; O$1)), AND($A310&gt;=INDIRECT("'Panasonic ERJ Code Table'!$M" &amp; O$1),$A310&lt;=INDIRECT("'Panasonic ERJ Code Table'!$N" &amp; O$1)) ),O$2&amp;_xlfn.XLOOKUP($A310,E96_raw,E96_code),"N/A")</f>
        <v>N/A</v>
      </c>
      <c r="R310" s="5" t="e" cm="1">
        <f t="array" aca="1" ref="R310" ca="1">IF( OR( AND($A310&gt;=INDIRECT("'Panasonic ERJ Code Table'!$K" &amp; R$1),$A310&lt;=INDIRECT("'Panasonic ERJ Code Table'!$L" &amp; R$1)), AND($A310&gt;=INDIRECT("'Panasonic ERJ Code Table'!$M" &amp; R$1),$A310&lt;=INDIRECT("'Panasonic ERJ Code Table'!$N" &amp; R$1)) ),R$2&amp;_xlfn.XLOOKUP($A310,E96_raw,E96_code),"N/A")</f>
        <v>#NAME?</v>
      </c>
      <c r="U310" s="5" t="e" cm="1">
        <f t="array" aca="1" ref="U310" ca="1">IF( OR( AND($A310&gt;=INDIRECT("'Panasonic ERJ Code Table'!$J" &amp; U$1),$A310&lt;=INDIRECT("'Panasonic ERJ Code Table'!$K" &amp; U$1)), AND($A310&gt;=INDIRECT("'Panasonic ERJ Code Table'!$L" &amp; U$1),$A310&lt;=INDIRECT("'Panasonic ERJ Code Table'!$M" &amp; U$1)) ),U$2&amp;_xlfn.XLOOKUP($A310,E96_raw,E96_code),"N/A")</f>
        <v>#NAME?</v>
      </c>
    </row>
    <row r="311" spans="1:21" x14ac:dyDescent="0.3">
      <c r="A311" s="16">
        <v>1620.0000000000002</v>
      </c>
      <c r="B311" s="19"/>
      <c r="C311" s="5" t="e" cm="1">
        <f t="array" aca="1" ref="C311" ca="1">IF( OR( AND($A311&gt;=INDIRECT("'Panasonic ERJ Code Table'!$K" &amp; C$1),$A311&lt;=INDIRECT("'Panasonic ERJ Code Table'!$L" &amp; C$1)), AND($A311&gt;=INDIRECT("'Panasonic ERJ Code Table'!$M" &amp; C$1),$A311&lt;=INDIRECT("'Panasonic ERJ Code Table'!$N" &amp; C$1)) ),C$2&amp;_xlfn.XLOOKUP($A311,E96_raw,E96_code),"N/A")</f>
        <v>#NAME?</v>
      </c>
      <c r="D311" s="23" t="e" cm="1">
        <f t="array" aca="1" ref="D311" ca="1">"technology "&amp;RIGHT(C311,4)&amp;";"&amp;_xlfn.XLOOKUP(2,eii,eia)&amp;C311&amp;_xlfn.XLOOKUP(16,eii,eia)&amp;_xlfn.XLOOKUP(3,eii,eia)&amp;_xlfn.XLOOKUP($A311,E96_raw,e96_std&amp;" "&amp;e96_sym)&amp;_xlfn.XLOOKUP(16,eii,eia)&amp;_xlfn.XLOOKUP(4,eii,eia)&amp;_xlfn.XLOOKUP(LEFT(C311,7),r_1,r_4)&amp;" W @ 70°C"&amp;_xlfn.XLOOKUP(16,eii,eia)&amp;_xlfn.XLOOKUP(5,eii,eia)&amp;_xlfn.XLOOKUP(MID(C311,4,3),e_code,TEXT(e_size,"0000"))&amp;_xlfn.XLOOKUP(16,eii,eia)&amp;_xlfn.XLOOKUP(6,eii,eia)&amp;ROUND(MIN(SQRT($A311*_xlfn.XLOOKUP(LEFT(C311,7),r_1,r_4)),_xlfn.XLOOKUP(LEFT(C311,7),r_1,r_7)),1)&amp;" V"&amp;_xlfn.XLOOKUP(16,eii,eia)&amp;_xlfn.XLOOKUP(8,eii,eia)&amp;_xlfn.XLOOKUP(LEFT(C311,7),r_1,r_8)&amp;_xlfn.XLOOKUP(16,eii,eia)&amp;_xlfn.XLOOKUP(9,eii,eia)&amp;_xlfn.XLOOKUP($A311,E96_raw,E96_code&amp;" / "&amp;e96_3c)&amp;_xlfn.XLOOKUP(16,eii,eia)&amp;_xlfn.XLOOKUP(10,eii,eia)&amp;_xlfn.XLOOKUP(LEFT(C311,7),r_1,r_10)&amp;_xlfn.XLOOKUP(16,eii,eia)&amp;_xlfn.XLOOKUP(11,eii,eia)&amp;_xlfn.XLOOKUP(LEFT(C311,7),r_1,r_11)&amp;_xlfn.XLOOKUP(16,eii,eia)&amp;_xlfn.XLOOKUP(12,eii,eia)&amp;_xlfn.XLOOKUP(LEFT(C311,7),r_1,r_12)&amp;" ppm/°C"&amp;_xlfn.XLOOKUP(16,eii,eia)&amp;_xlfn.XLOOKUP(13,eii,eia)&amp;MID(C311,4,2)&amp;_xlfn.XLOOKUP(16,eii,eia)&amp;_xlfn.XLOOKUP(14,eii,eia)&amp;_xlfn.XLOOKUP(16,eii,eia)&amp;_xlfn.XLOOKUP(15,eii,eia)&amp;_xlfn.XLOOKUP(16,eii,eia)</f>
        <v>#NAME?</v>
      </c>
      <c r="F311" s="5" t="e" cm="1">
        <f t="array" aca="1" ref="F311" ca="1">IF( OR( AND($A311&gt;=INDIRECT("'Panasonic ERJ Code Table'!$K" &amp; F$1),$A311&lt;=INDIRECT("'Panasonic ERJ Code Table'!$L" &amp; F$1)), AND($A311&gt;=INDIRECT("'Panasonic ERJ Code Table'!$M" &amp; F$1),$A311&lt;=INDIRECT("'Panasonic ERJ Code Table'!$N" &amp; F$1)) ),F$2&amp;_xlfn.XLOOKUP($A311,E96_raw,E96_code),"N/A")</f>
        <v>#NAME?</v>
      </c>
      <c r="G311" s="23" t="e" cm="1">
        <f t="array" aca="1" ref="G311" ca="1">"technology "&amp;RIGHT(F311,4)&amp;";"&amp;_xlfn.XLOOKUP(2,eii,eia)&amp;F311&amp;_xlfn.XLOOKUP(16,eii,eia)&amp;_xlfn.XLOOKUP(3,eii,eia)&amp;_xlfn.XLOOKUP($A311,E96_raw,e96_std&amp;" "&amp;e96_sym)&amp;_xlfn.XLOOKUP(16,eii,eia)&amp;_xlfn.XLOOKUP(4,eii,eia)&amp;_xlfn.XLOOKUP(LEFT(F311,7),r_1,r_4)&amp;" W @ 70°C"&amp;_xlfn.XLOOKUP(16,eii,eia)&amp;_xlfn.XLOOKUP(5,eii,eia)&amp;_xlfn.XLOOKUP(MID(F311,4,3),e_code,TEXT(e_size,"0000"))&amp;_xlfn.XLOOKUP(16,eii,eia)&amp;_xlfn.XLOOKUP(6,eii,eia)&amp;ROUND(MIN(SQRT($A311*_xlfn.XLOOKUP(LEFT(F311,7),r_1,r_4)),_xlfn.XLOOKUP(LEFT(F311,7),r_1,r_7)),1)&amp;" V"&amp;_xlfn.XLOOKUP(16,eii,eia)&amp;_xlfn.XLOOKUP(8,eii,eia)&amp;_xlfn.XLOOKUP(LEFT(F311,7),r_1,r_8)&amp;_xlfn.XLOOKUP(16,eii,eia)&amp;_xlfn.XLOOKUP(9,eii,eia)&amp;_xlfn.XLOOKUP($A311,E96_raw,E96_code&amp;" / "&amp;e96_3c)&amp;_xlfn.XLOOKUP(16,eii,eia)&amp;_xlfn.XLOOKUP(10,eii,eia)&amp;_xlfn.XLOOKUP(LEFT(F311,7),r_1,r_10)&amp;_xlfn.XLOOKUP(16,eii,eia)&amp;_xlfn.XLOOKUP(11,eii,eia)&amp;_xlfn.XLOOKUP(LEFT(F311,7),r_1,r_11)&amp;_xlfn.XLOOKUP(16,eii,eia)&amp;_xlfn.XLOOKUP(12,eii,eia)&amp;_xlfn.XLOOKUP(LEFT(F311,7),r_1,r_12)&amp;" ppm/°C"&amp;_xlfn.XLOOKUP(16,eii,eia)&amp;_xlfn.XLOOKUP(13,eii,eia)&amp;MID(F311,4,2)&amp;_xlfn.XLOOKUP(16,eii,eia)&amp;_xlfn.XLOOKUP(14,eii,eia)&amp;_xlfn.XLOOKUP(16,eii,eia)&amp;_xlfn.XLOOKUP(15,eii,eia)&amp;_xlfn.XLOOKUP(16,eii,eia)</f>
        <v>#NAME?</v>
      </c>
      <c r="I311" s="5" t="str" cm="1">
        <f t="array" aca="1" ref="I311" ca="1">IF( OR( AND($A311&gt;=INDIRECT("'Panasonic ERJ Code Table'!$K" &amp; I$1),$A311&lt;=INDIRECT("'Panasonic ERJ Code Table'!$L" &amp; I$1)), AND($A311&gt;=INDIRECT("'Panasonic ERJ Code Table'!$M" &amp; I$1),$A311&lt;=INDIRECT("'Panasonic ERJ Code Table'!$N" &amp; I$1)) ),I$2&amp;_xlfn.XLOOKUP($A311,E96_raw,E96_code),"N/A")</f>
        <v>N/A</v>
      </c>
      <c r="L311" s="5" t="e" cm="1">
        <f t="array" aca="1" ref="L311" ca="1">IF( OR( AND($A311&gt;=INDIRECT("'Panasonic ERJ Code Table'!$K" &amp; L$1),$A311&lt;=INDIRECT("'Panasonic ERJ Code Table'!$L" &amp; L$1)), AND($A311&gt;=INDIRECT("'Panasonic ERJ Code Table'!$M" &amp; L$1),$A311&lt;=INDIRECT("'Panasonic ERJ Code Table'!$N" &amp; L$1)) ),L$2&amp;_xlfn.XLOOKUP($A311,E96_raw,E96_code),"N/A")</f>
        <v>#NAME?</v>
      </c>
      <c r="O311" s="5" t="str" cm="1">
        <f t="array" aca="1" ref="O311" ca="1">IF( OR( AND($A311&gt;=INDIRECT("'Panasonic ERJ Code Table'!$K" &amp; O$1),$A311&lt;=INDIRECT("'Panasonic ERJ Code Table'!$L" &amp; O$1)), AND($A311&gt;=INDIRECT("'Panasonic ERJ Code Table'!$M" &amp; O$1),$A311&lt;=INDIRECT("'Panasonic ERJ Code Table'!$N" &amp; O$1)) ),O$2&amp;_xlfn.XLOOKUP($A311,E96_raw,E96_code),"N/A")</f>
        <v>N/A</v>
      </c>
      <c r="R311" s="5" t="e" cm="1">
        <f t="array" aca="1" ref="R311" ca="1">IF( OR( AND($A311&gt;=INDIRECT("'Panasonic ERJ Code Table'!$K" &amp; R$1),$A311&lt;=INDIRECT("'Panasonic ERJ Code Table'!$L" &amp; R$1)), AND($A311&gt;=INDIRECT("'Panasonic ERJ Code Table'!$M" &amp; R$1),$A311&lt;=INDIRECT("'Panasonic ERJ Code Table'!$N" &amp; R$1)) ),R$2&amp;_xlfn.XLOOKUP($A311,E96_raw,E96_code),"N/A")</f>
        <v>#NAME?</v>
      </c>
      <c r="U311" s="5" t="e" cm="1">
        <f t="array" aca="1" ref="U311" ca="1">IF( OR( AND($A311&gt;=INDIRECT("'Panasonic ERJ Code Table'!$J" &amp; U$1),$A311&lt;=INDIRECT("'Panasonic ERJ Code Table'!$K" &amp; U$1)), AND($A311&gt;=INDIRECT("'Panasonic ERJ Code Table'!$L" &amp; U$1),$A311&lt;=INDIRECT("'Panasonic ERJ Code Table'!$M" &amp; U$1)) ),U$2&amp;_xlfn.XLOOKUP($A311,E96_raw,E96_code),"N/A")</f>
        <v>#NAME?</v>
      </c>
    </row>
    <row r="312" spans="1:21" x14ac:dyDescent="0.3">
      <c r="A312" s="16">
        <v>1650</v>
      </c>
      <c r="B312" s="19"/>
      <c r="C312" s="5" t="e" cm="1">
        <f t="array" aca="1" ref="C312" ca="1">IF( OR( AND($A312&gt;=INDIRECT("'Panasonic ERJ Code Table'!$K" &amp; C$1),$A312&lt;=INDIRECT("'Panasonic ERJ Code Table'!$L" &amp; C$1)), AND($A312&gt;=INDIRECT("'Panasonic ERJ Code Table'!$M" &amp; C$1),$A312&lt;=INDIRECT("'Panasonic ERJ Code Table'!$N" &amp; C$1)) ),C$2&amp;_xlfn.XLOOKUP($A312,E96_raw,E96_code),"N/A")</f>
        <v>#NAME?</v>
      </c>
      <c r="D312" s="23" t="e" cm="1">
        <f t="array" aca="1" ref="D312" ca="1">"technology "&amp;RIGHT(C312,4)&amp;";"&amp;_xlfn.XLOOKUP(2,eii,eia)&amp;C312&amp;_xlfn.XLOOKUP(16,eii,eia)&amp;_xlfn.XLOOKUP(3,eii,eia)&amp;_xlfn.XLOOKUP($A312,E96_raw,e96_std&amp;" "&amp;e96_sym)&amp;_xlfn.XLOOKUP(16,eii,eia)&amp;_xlfn.XLOOKUP(4,eii,eia)&amp;_xlfn.XLOOKUP(LEFT(C312,7),r_1,r_4)&amp;" W @ 70°C"&amp;_xlfn.XLOOKUP(16,eii,eia)&amp;_xlfn.XLOOKUP(5,eii,eia)&amp;_xlfn.XLOOKUP(MID(C312,4,3),e_code,TEXT(e_size,"0000"))&amp;_xlfn.XLOOKUP(16,eii,eia)&amp;_xlfn.XLOOKUP(6,eii,eia)&amp;ROUND(MIN(SQRT($A312*_xlfn.XLOOKUP(LEFT(C312,7),r_1,r_4)),_xlfn.XLOOKUP(LEFT(C312,7),r_1,r_7)),1)&amp;" V"&amp;_xlfn.XLOOKUP(16,eii,eia)&amp;_xlfn.XLOOKUP(8,eii,eia)&amp;_xlfn.XLOOKUP(LEFT(C312,7),r_1,r_8)&amp;_xlfn.XLOOKUP(16,eii,eia)&amp;_xlfn.XLOOKUP(9,eii,eia)&amp;_xlfn.XLOOKUP($A312,E96_raw,E96_code&amp;" / "&amp;e96_3c)&amp;_xlfn.XLOOKUP(16,eii,eia)&amp;_xlfn.XLOOKUP(10,eii,eia)&amp;_xlfn.XLOOKUP(LEFT(C312,7),r_1,r_10)&amp;_xlfn.XLOOKUP(16,eii,eia)&amp;_xlfn.XLOOKUP(11,eii,eia)&amp;_xlfn.XLOOKUP(LEFT(C312,7),r_1,r_11)&amp;_xlfn.XLOOKUP(16,eii,eia)&amp;_xlfn.XLOOKUP(12,eii,eia)&amp;_xlfn.XLOOKUP(LEFT(C312,7),r_1,r_12)&amp;" ppm/°C"&amp;_xlfn.XLOOKUP(16,eii,eia)&amp;_xlfn.XLOOKUP(13,eii,eia)&amp;MID(C312,4,2)&amp;_xlfn.XLOOKUP(16,eii,eia)&amp;_xlfn.XLOOKUP(14,eii,eia)&amp;_xlfn.XLOOKUP(16,eii,eia)&amp;_xlfn.XLOOKUP(15,eii,eia)&amp;_xlfn.XLOOKUP(16,eii,eia)</f>
        <v>#NAME?</v>
      </c>
      <c r="F312" s="5" t="e" cm="1">
        <f t="array" aca="1" ref="F312" ca="1">IF( OR( AND($A312&gt;=INDIRECT("'Panasonic ERJ Code Table'!$K" &amp; F$1),$A312&lt;=INDIRECT("'Panasonic ERJ Code Table'!$L" &amp; F$1)), AND($A312&gt;=INDIRECT("'Panasonic ERJ Code Table'!$M" &amp; F$1),$A312&lt;=INDIRECT("'Panasonic ERJ Code Table'!$N" &amp; F$1)) ),F$2&amp;_xlfn.XLOOKUP($A312,E96_raw,E96_code),"N/A")</f>
        <v>#NAME?</v>
      </c>
      <c r="G312" s="23" t="e" cm="1">
        <f t="array" aca="1" ref="G312" ca="1">"technology "&amp;RIGHT(F312,4)&amp;";"&amp;_xlfn.XLOOKUP(2,eii,eia)&amp;F312&amp;_xlfn.XLOOKUP(16,eii,eia)&amp;_xlfn.XLOOKUP(3,eii,eia)&amp;_xlfn.XLOOKUP($A312,E96_raw,e96_std&amp;" "&amp;e96_sym)&amp;_xlfn.XLOOKUP(16,eii,eia)&amp;_xlfn.XLOOKUP(4,eii,eia)&amp;_xlfn.XLOOKUP(LEFT(F312,7),r_1,r_4)&amp;" W @ 70°C"&amp;_xlfn.XLOOKUP(16,eii,eia)&amp;_xlfn.XLOOKUP(5,eii,eia)&amp;_xlfn.XLOOKUP(MID(F312,4,3),e_code,TEXT(e_size,"0000"))&amp;_xlfn.XLOOKUP(16,eii,eia)&amp;_xlfn.XLOOKUP(6,eii,eia)&amp;ROUND(MIN(SQRT($A312*_xlfn.XLOOKUP(LEFT(F312,7),r_1,r_4)),_xlfn.XLOOKUP(LEFT(F312,7),r_1,r_7)),1)&amp;" V"&amp;_xlfn.XLOOKUP(16,eii,eia)&amp;_xlfn.XLOOKUP(8,eii,eia)&amp;_xlfn.XLOOKUP(LEFT(F312,7),r_1,r_8)&amp;_xlfn.XLOOKUP(16,eii,eia)&amp;_xlfn.XLOOKUP(9,eii,eia)&amp;_xlfn.XLOOKUP($A312,E96_raw,E96_code&amp;" / "&amp;e96_3c)&amp;_xlfn.XLOOKUP(16,eii,eia)&amp;_xlfn.XLOOKUP(10,eii,eia)&amp;_xlfn.XLOOKUP(LEFT(F312,7),r_1,r_10)&amp;_xlfn.XLOOKUP(16,eii,eia)&amp;_xlfn.XLOOKUP(11,eii,eia)&amp;_xlfn.XLOOKUP(LEFT(F312,7),r_1,r_11)&amp;_xlfn.XLOOKUP(16,eii,eia)&amp;_xlfn.XLOOKUP(12,eii,eia)&amp;_xlfn.XLOOKUP(LEFT(F312,7),r_1,r_12)&amp;" ppm/°C"&amp;_xlfn.XLOOKUP(16,eii,eia)&amp;_xlfn.XLOOKUP(13,eii,eia)&amp;MID(F312,4,2)&amp;_xlfn.XLOOKUP(16,eii,eia)&amp;_xlfn.XLOOKUP(14,eii,eia)&amp;_xlfn.XLOOKUP(16,eii,eia)&amp;_xlfn.XLOOKUP(15,eii,eia)&amp;_xlfn.XLOOKUP(16,eii,eia)</f>
        <v>#NAME?</v>
      </c>
      <c r="I312" s="5" t="str" cm="1">
        <f t="array" aca="1" ref="I312" ca="1">IF( OR( AND($A312&gt;=INDIRECT("'Panasonic ERJ Code Table'!$K" &amp; I$1),$A312&lt;=INDIRECT("'Panasonic ERJ Code Table'!$L" &amp; I$1)), AND($A312&gt;=INDIRECT("'Panasonic ERJ Code Table'!$M" &amp; I$1),$A312&lt;=INDIRECT("'Panasonic ERJ Code Table'!$N" &amp; I$1)) ),I$2&amp;_xlfn.XLOOKUP($A312,E96_raw,E96_code),"N/A")</f>
        <v>N/A</v>
      </c>
      <c r="L312" s="5" t="e" cm="1">
        <f t="array" aca="1" ref="L312" ca="1">IF( OR( AND($A312&gt;=INDIRECT("'Panasonic ERJ Code Table'!$K" &amp; L$1),$A312&lt;=INDIRECT("'Panasonic ERJ Code Table'!$L" &amp; L$1)), AND($A312&gt;=INDIRECT("'Panasonic ERJ Code Table'!$M" &amp; L$1),$A312&lt;=INDIRECT("'Panasonic ERJ Code Table'!$N" &amp; L$1)) ),L$2&amp;_xlfn.XLOOKUP($A312,E96_raw,E96_code),"N/A")</f>
        <v>#NAME?</v>
      </c>
      <c r="O312" s="5" t="str" cm="1">
        <f t="array" aca="1" ref="O312" ca="1">IF( OR( AND($A312&gt;=INDIRECT("'Panasonic ERJ Code Table'!$K" &amp; O$1),$A312&lt;=INDIRECT("'Panasonic ERJ Code Table'!$L" &amp; O$1)), AND($A312&gt;=INDIRECT("'Panasonic ERJ Code Table'!$M" &amp; O$1),$A312&lt;=INDIRECT("'Panasonic ERJ Code Table'!$N" &amp; O$1)) ),O$2&amp;_xlfn.XLOOKUP($A312,E96_raw,E96_code),"N/A")</f>
        <v>N/A</v>
      </c>
      <c r="R312" s="5" t="e" cm="1">
        <f t="array" aca="1" ref="R312" ca="1">IF( OR( AND($A312&gt;=INDIRECT("'Panasonic ERJ Code Table'!$K" &amp; R$1),$A312&lt;=INDIRECT("'Panasonic ERJ Code Table'!$L" &amp; R$1)), AND($A312&gt;=INDIRECT("'Panasonic ERJ Code Table'!$M" &amp; R$1),$A312&lt;=INDIRECT("'Panasonic ERJ Code Table'!$N" &amp; R$1)) ),R$2&amp;_xlfn.XLOOKUP($A312,E96_raw,E96_code),"N/A")</f>
        <v>#NAME?</v>
      </c>
      <c r="U312" s="5" t="e" cm="1">
        <f t="array" aca="1" ref="U312" ca="1">IF( OR( AND($A312&gt;=INDIRECT("'Panasonic ERJ Code Table'!$J" &amp; U$1),$A312&lt;=INDIRECT("'Panasonic ERJ Code Table'!$K" &amp; U$1)), AND($A312&gt;=INDIRECT("'Panasonic ERJ Code Table'!$L" &amp; U$1),$A312&lt;=INDIRECT("'Panasonic ERJ Code Table'!$M" &amp; U$1)) ),U$2&amp;_xlfn.XLOOKUP($A312,E96_raw,E96_code),"N/A")</f>
        <v>#NAME?</v>
      </c>
    </row>
    <row r="313" spans="1:21" x14ac:dyDescent="0.3">
      <c r="A313" s="16">
        <v>1690</v>
      </c>
      <c r="B313" s="19"/>
      <c r="C313" s="5" t="e" cm="1">
        <f t="array" aca="1" ref="C313" ca="1">IF( OR( AND($A313&gt;=INDIRECT("'Panasonic ERJ Code Table'!$K" &amp; C$1),$A313&lt;=INDIRECT("'Panasonic ERJ Code Table'!$L" &amp; C$1)), AND($A313&gt;=INDIRECT("'Panasonic ERJ Code Table'!$M" &amp; C$1),$A313&lt;=INDIRECT("'Panasonic ERJ Code Table'!$N" &amp; C$1)) ),C$2&amp;_xlfn.XLOOKUP($A313,E96_raw,E96_code),"N/A")</f>
        <v>#NAME?</v>
      </c>
      <c r="D313" s="23" t="e" cm="1">
        <f t="array" aca="1" ref="D313" ca="1">"technology "&amp;RIGHT(C313,4)&amp;";"&amp;_xlfn.XLOOKUP(2,eii,eia)&amp;C313&amp;_xlfn.XLOOKUP(16,eii,eia)&amp;_xlfn.XLOOKUP(3,eii,eia)&amp;_xlfn.XLOOKUP($A313,E96_raw,e96_std&amp;" "&amp;e96_sym)&amp;_xlfn.XLOOKUP(16,eii,eia)&amp;_xlfn.XLOOKUP(4,eii,eia)&amp;_xlfn.XLOOKUP(LEFT(C313,7),r_1,r_4)&amp;" W @ 70°C"&amp;_xlfn.XLOOKUP(16,eii,eia)&amp;_xlfn.XLOOKUP(5,eii,eia)&amp;_xlfn.XLOOKUP(MID(C313,4,3),e_code,TEXT(e_size,"0000"))&amp;_xlfn.XLOOKUP(16,eii,eia)&amp;_xlfn.XLOOKUP(6,eii,eia)&amp;ROUND(MIN(SQRT($A313*_xlfn.XLOOKUP(LEFT(C313,7),r_1,r_4)),_xlfn.XLOOKUP(LEFT(C313,7),r_1,r_7)),1)&amp;" V"&amp;_xlfn.XLOOKUP(16,eii,eia)&amp;_xlfn.XLOOKUP(8,eii,eia)&amp;_xlfn.XLOOKUP(LEFT(C313,7),r_1,r_8)&amp;_xlfn.XLOOKUP(16,eii,eia)&amp;_xlfn.XLOOKUP(9,eii,eia)&amp;_xlfn.XLOOKUP($A313,E96_raw,E96_code&amp;" / "&amp;e96_3c)&amp;_xlfn.XLOOKUP(16,eii,eia)&amp;_xlfn.XLOOKUP(10,eii,eia)&amp;_xlfn.XLOOKUP(LEFT(C313,7),r_1,r_10)&amp;_xlfn.XLOOKUP(16,eii,eia)&amp;_xlfn.XLOOKUP(11,eii,eia)&amp;_xlfn.XLOOKUP(LEFT(C313,7),r_1,r_11)&amp;_xlfn.XLOOKUP(16,eii,eia)&amp;_xlfn.XLOOKUP(12,eii,eia)&amp;_xlfn.XLOOKUP(LEFT(C313,7),r_1,r_12)&amp;" ppm/°C"&amp;_xlfn.XLOOKUP(16,eii,eia)&amp;_xlfn.XLOOKUP(13,eii,eia)&amp;MID(C313,4,2)&amp;_xlfn.XLOOKUP(16,eii,eia)&amp;_xlfn.XLOOKUP(14,eii,eia)&amp;_xlfn.XLOOKUP(16,eii,eia)&amp;_xlfn.XLOOKUP(15,eii,eia)&amp;_xlfn.XLOOKUP(16,eii,eia)</f>
        <v>#NAME?</v>
      </c>
      <c r="F313" s="5" t="e" cm="1">
        <f t="array" aca="1" ref="F313" ca="1">IF( OR( AND($A313&gt;=INDIRECT("'Panasonic ERJ Code Table'!$K" &amp; F$1),$A313&lt;=INDIRECT("'Panasonic ERJ Code Table'!$L" &amp; F$1)), AND($A313&gt;=INDIRECT("'Panasonic ERJ Code Table'!$M" &amp; F$1),$A313&lt;=INDIRECT("'Panasonic ERJ Code Table'!$N" &amp; F$1)) ),F$2&amp;_xlfn.XLOOKUP($A313,E96_raw,E96_code),"N/A")</f>
        <v>#NAME?</v>
      </c>
      <c r="G313" s="23" t="e" cm="1">
        <f t="array" aca="1" ref="G313" ca="1">"technology "&amp;RIGHT(F313,4)&amp;";"&amp;_xlfn.XLOOKUP(2,eii,eia)&amp;F313&amp;_xlfn.XLOOKUP(16,eii,eia)&amp;_xlfn.XLOOKUP(3,eii,eia)&amp;_xlfn.XLOOKUP($A313,E96_raw,e96_std&amp;" "&amp;e96_sym)&amp;_xlfn.XLOOKUP(16,eii,eia)&amp;_xlfn.XLOOKUP(4,eii,eia)&amp;_xlfn.XLOOKUP(LEFT(F313,7),r_1,r_4)&amp;" W @ 70°C"&amp;_xlfn.XLOOKUP(16,eii,eia)&amp;_xlfn.XLOOKUP(5,eii,eia)&amp;_xlfn.XLOOKUP(MID(F313,4,3),e_code,TEXT(e_size,"0000"))&amp;_xlfn.XLOOKUP(16,eii,eia)&amp;_xlfn.XLOOKUP(6,eii,eia)&amp;ROUND(MIN(SQRT($A313*_xlfn.XLOOKUP(LEFT(F313,7),r_1,r_4)),_xlfn.XLOOKUP(LEFT(F313,7),r_1,r_7)),1)&amp;" V"&amp;_xlfn.XLOOKUP(16,eii,eia)&amp;_xlfn.XLOOKUP(8,eii,eia)&amp;_xlfn.XLOOKUP(LEFT(F313,7),r_1,r_8)&amp;_xlfn.XLOOKUP(16,eii,eia)&amp;_xlfn.XLOOKUP(9,eii,eia)&amp;_xlfn.XLOOKUP($A313,E96_raw,E96_code&amp;" / "&amp;e96_3c)&amp;_xlfn.XLOOKUP(16,eii,eia)&amp;_xlfn.XLOOKUP(10,eii,eia)&amp;_xlfn.XLOOKUP(LEFT(F313,7),r_1,r_10)&amp;_xlfn.XLOOKUP(16,eii,eia)&amp;_xlfn.XLOOKUP(11,eii,eia)&amp;_xlfn.XLOOKUP(LEFT(F313,7),r_1,r_11)&amp;_xlfn.XLOOKUP(16,eii,eia)&amp;_xlfn.XLOOKUP(12,eii,eia)&amp;_xlfn.XLOOKUP(LEFT(F313,7),r_1,r_12)&amp;" ppm/°C"&amp;_xlfn.XLOOKUP(16,eii,eia)&amp;_xlfn.XLOOKUP(13,eii,eia)&amp;MID(F313,4,2)&amp;_xlfn.XLOOKUP(16,eii,eia)&amp;_xlfn.XLOOKUP(14,eii,eia)&amp;_xlfn.XLOOKUP(16,eii,eia)&amp;_xlfn.XLOOKUP(15,eii,eia)&amp;_xlfn.XLOOKUP(16,eii,eia)</f>
        <v>#NAME?</v>
      </c>
      <c r="I313" s="5" t="str" cm="1">
        <f t="array" aca="1" ref="I313" ca="1">IF( OR( AND($A313&gt;=INDIRECT("'Panasonic ERJ Code Table'!$K" &amp; I$1),$A313&lt;=INDIRECT("'Panasonic ERJ Code Table'!$L" &amp; I$1)), AND($A313&gt;=INDIRECT("'Panasonic ERJ Code Table'!$M" &amp; I$1),$A313&lt;=INDIRECT("'Panasonic ERJ Code Table'!$N" &amp; I$1)) ),I$2&amp;_xlfn.XLOOKUP($A313,E96_raw,E96_code),"N/A")</f>
        <v>N/A</v>
      </c>
      <c r="L313" s="5" t="e" cm="1">
        <f t="array" aca="1" ref="L313" ca="1">IF( OR( AND($A313&gt;=INDIRECT("'Panasonic ERJ Code Table'!$K" &amp; L$1),$A313&lt;=INDIRECT("'Panasonic ERJ Code Table'!$L" &amp; L$1)), AND($A313&gt;=INDIRECT("'Panasonic ERJ Code Table'!$M" &amp; L$1),$A313&lt;=INDIRECT("'Panasonic ERJ Code Table'!$N" &amp; L$1)) ),L$2&amp;_xlfn.XLOOKUP($A313,E96_raw,E96_code),"N/A")</f>
        <v>#NAME?</v>
      </c>
      <c r="O313" s="5" t="str" cm="1">
        <f t="array" aca="1" ref="O313" ca="1">IF( OR( AND($A313&gt;=INDIRECT("'Panasonic ERJ Code Table'!$K" &amp; O$1),$A313&lt;=INDIRECT("'Panasonic ERJ Code Table'!$L" &amp; O$1)), AND($A313&gt;=INDIRECT("'Panasonic ERJ Code Table'!$M" &amp; O$1),$A313&lt;=INDIRECT("'Panasonic ERJ Code Table'!$N" &amp; O$1)) ),O$2&amp;_xlfn.XLOOKUP($A313,E96_raw,E96_code),"N/A")</f>
        <v>N/A</v>
      </c>
      <c r="R313" s="5" t="e" cm="1">
        <f t="array" aca="1" ref="R313" ca="1">IF( OR( AND($A313&gt;=INDIRECT("'Panasonic ERJ Code Table'!$K" &amp; R$1),$A313&lt;=INDIRECT("'Panasonic ERJ Code Table'!$L" &amp; R$1)), AND($A313&gt;=INDIRECT("'Panasonic ERJ Code Table'!$M" &amp; R$1),$A313&lt;=INDIRECT("'Panasonic ERJ Code Table'!$N" &amp; R$1)) ),R$2&amp;_xlfn.XLOOKUP($A313,E96_raw,E96_code),"N/A")</f>
        <v>#NAME?</v>
      </c>
      <c r="U313" s="5" t="e" cm="1">
        <f t="array" aca="1" ref="U313" ca="1">IF( OR( AND($A313&gt;=INDIRECT("'Panasonic ERJ Code Table'!$J" &amp; U$1),$A313&lt;=INDIRECT("'Panasonic ERJ Code Table'!$K" &amp; U$1)), AND($A313&gt;=INDIRECT("'Panasonic ERJ Code Table'!$L" &amp; U$1),$A313&lt;=INDIRECT("'Panasonic ERJ Code Table'!$M" &amp; U$1)) ),U$2&amp;_xlfn.XLOOKUP($A313,E96_raw,E96_code),"N/A")</f>
        <v>#NAME?</v>
      </c>
    </row>
    <row r="314" spans="1:21" x14ac:dyDescent="0.3">
      <c r="A314" s="16">
        <v>1740</v>
      </c>
      <c r="B314" s="19"/>
      <c r="C314" s="5" t="e" cm="1">
        <f t="array" aca="1" ref="C314" ca="1">IF( OR( AND($A314&gt;=INDIRECT("'Panasonic ERJ Code Table'!$K" &amp; C$1),$A314&lt;=INDIRECT("'Panasonic ERJ Code Table'!$L" &amp; C$1)), AND($A314&gt;=INDIRECT("'Panasonic ERJ Code Table'!$M" &amp; C$1),$A314&lt;=INDIRECT("'Panasonic ERJ Code Table'!$N" &amp; C$1)) ),C$2&amp;_xlfn.XLOOKUP($A314,E96_raw,E96_code),"N/A")</f>
        <v>#NAME?</v>
      </c>
      <c r="D314" s="23" t="e" cm="1">
        <f t="array" aca="1" ref="D314" ca="1">"technology "&amp;RIGHT(C314,4)&amp;";"&amp;_xlfn.XLOOKUP(2,eii,eia)&amp;C314&amp;_xlfn.XLOOKUP(16,eii,eia)&amp;_xlfn.XLOOKUP(3,eii,eia)&amp;_xlfn.XLOOKUP($A314,E96_raw,e96_std&amp;" "&amp;e96_sym)&amp;_xlfn.XLOOKUP(16,eii,eia)&amp;_xlfn.XLOOKUP(4,eii,eia)&amp;_xlfn.XLOOKUP(LEFT(C314,7),r_1,r_4)&amp;" W @ 70°C"&amp;_xlfn.XLOOKUP(16,eii,eia)&amp;_xlfn.XLOOKUP(5,eii,eia)&amp;_xlfn.XLOOKUP(MID(C314,4,3),e_code,TEXT(e_size,"0000"))&amp;_xlfn.XLOOKUP(16,eii,eia)&amp;_xlfn.XLOOKUP(6,eii,eia)&amp;ROUND(MIN(SQRT($A314*_xlfn.XLOOKUP(LEFT(C314,7),r_1,r_4)),_xlfn.XLOOKUP(LEFT(C314,7),r_1,r_7)),1)&amp;" V"&amp;_xlfn.XLOOKUP(16,eii,eia)&amp;_xlfn.XLOOKUP(8,eii,eia)&amp;_xlfn.XLOOKUP(LEFT(C314,7),r_1,r_8)&amp;_xlfn.XLOOKUP(16,eii,eia)&amp;_xlfn.XLOOKUP(9,eii,eia)&amp;_xlfn.XLOOKUP($A314,E96_raw,E96_code&amp;" / "&amp;e96_3c)&amp;_xlfn.XLOOKUP(16,eii,eia)&amp;_xlfn.XLOOKUP(10,eii,eia)&amp;_xlfn.XLOOKUP(LEFT(C314,7),r_1,r_10)&amp;_xlfn.XLOOKUP(16,eii,eia)&amp;_xlfn.XLOOKUP(11,eii,eia)&amp;_xlfn.XLOOKUP(LEFT(C314,7),r_1,r_11)&amp;_xlfn.XLOOKUP(16,eii,eia)&amp;_xlfn.XLOOKUP(12,eii,eia)&amp;_xlfn.XLOOKUP(LEFT(C314,7),r_1,r_12)&amp;" ppm/°C"&amp;_xlfn.XLOOKUP(16,eii,eia)&amp;_xlfn.XLOOKUP(13,eii,eia)&amp;MID(C314,4,2)&amp;_xlfn.XLOOKUP(16,eii,eia)&amp;_xlfn.XLOOKUP(14,eii,eia)&amp;_xlfn.XLOOKUP(16,eii,eia)&amp;_xlfn.XLOOKUP(15,eii,eia)&amp;_xlfn.XLOOKUP(16,eii,eia)</f>
        <v>#NAME?</v>
      </c>
      <c r="F314" s="5" t="e" cm="1">
        <f t="array" aca="1" ref="F314" ca="1">IF( OR( AND($A314&gt;=INDIRECT("'Panasonic ERJ Code Table'!$K" &amp; F$1),$A314&lt;=INDIRECT("'Panasonic ERJ Code Table'!$L" &amp; F$1)), AND($A314&gt;=INDIRECT("'Panasonic ERJ Code Table'!$M" &amp; F$1),$A314&lt;=INDIRECT("'Panasonic ERJ Code Table'!$N" &amp; F$1)) ),F$2&amp;_xlfn.XLOOKUP($A314,E96_raw,E96_code),"N/A")</f>
        <v>#NAME?</v>
      </c>
      <c r="G314" s="23" t="e" cm="1">
        <f t="array" aca="1" ref="G314" ca="1">"technology "&amp;RIGHT(F314,4)&amp;";"&amp;_xlfn.XLOOKUP(2,eii,eia)&amp;F314&amp;_xlfn.XLOOKUP(16,eii,eia)&amp;_xlfn.XLOOKUP(3,eii,eia)&amp;_xlfn.XLOOKUP($A314,E96_raw,e96_std&amp;" "&amp;e96_sym)&amp;_xlfn.XLOOKUP(16,eii,eia)&amp;_xlfn.XLOOKUP(4,eii,eia)&amp;_xlfn.XLOOKUP(LEFT(F314,7),r_1,r_4)&amp;" W @ 70°C"&amp;_xlfn.XLOOKUP(16,eii,eia)&amp;_xlfn.XLOOKUP(5,eii,eia)&amp;_xlfn.XLOOKUP(MID(F314,4,3),e_code,TEXT(e_size,"0000"))&amp;_xlfn.XLOOKUP(16,eii,eia)&amp;_xlfn.XLOOKUP(6,eii,eia)&amp;ROUND(MIN(SQRT($A314*_xlfn.XLOOKUP(LEFT(F314,7),r_1,r_4)),_xlfn.XLOOKUP(LEFT(F314,7),r_1,r_7)),1)&amp;" V"&amp;_xlfn.XLOOKUP(16,eii,eia)&amp;_xlfn.XLOOKUP(8,eii,eia)&amp;_xlfn.XLOOKUP(LEFT(F314,7),r_1,r_8)&amp;_xlfn.XLOOKUP(16,eii,eia)&amp;_xlfn.XLOOKUP(9,eii,eia)&amp;_xlfn.XLOOKUP($A314,E96_raw,E96_code&amp;" / "&amp;e96_3c)&amp;_xlfn.XLOOKUP(16,eii,eia)&amp;_xlfn.XLOOKUP(10,eii,eia)&amp;_xlfn.XLOOKUP(LEFT(F314,7),r_1,r_10)&amp;_xlfn.XLOOKUP(16,eii,eia)&amp;_xlfn.XLOOKUP(11,eii,eia)&amp;_xlfn.XLOOKUP(LEFT(F314,7),r_1,r_11)&amp;_xlfn.XLOOKUP(16,eii,eia)&amp;_xlfn.XLOOKUP(12,eii,eia)&amp;_xlfn.XLOOKUP(LEFT(F314,7),r_1,r_12)&amp;" ppm/°C"&amp;_xlfn.XLOOKUP(16,eii,eia)&amp;_xlfn.XLOOKUP(13,eii,eia)&amp;MID(F314,4,2)&amp;_xlfn.XLOOKUP(16,eii,eia)&amp;_xlfn.XLOOKUP(14,eii,eia)&amp;_xlfn.XLOOKUP(16,eii,eia)&amp;_xlfn.XLOOKUP(15,eii,eia)&amp;_xlfn.XLOOKUP(16,eii,eia)</f>
        <v>#NAME?</v>
      </c>
      <c r="I314" s="5" t="str" cm="1">
        <f t="array" aca="1" ref="I314" ca="1">IF( OR( AND($A314&gt;=INDIRECT("'Panasonic ERJ Code Table'!$K" &amp; I$1),$A314&lt;=INDIRECT("'Panasonic ERJ Code Table'!$L" &amp; I$1)), AND($A314&gt;=INDIRECT("'Panasonic ERJ Code Table'!$M" &amp; I$1),$A314&lt;=INDIRECT("'Panasonic ERJ Code Table'!$N" &amp; I$1)) ),I$2&amp;_xlfn.XLOOKUP($A314,E96_raw,E96_code),"N/A")</f>
        <v>N/A</v>
      </c>
      <c r="L314" s="5" t="e" cm="1">
        <f t="array" aca="1" ref="L314" ca="1">IF( OR( AND($A314&gt;=INDIRECT("'Panasonic ERJ Code Table'!$K" &amp; L$1),$A314&lt;=INDIRECT("'Panasonic ERJ Code Table'!$L" &amp; L$1)), AND($A314&gt;=INDIRECT("'Panasonic ERJ Code Table'!$M" &amp; L$1),$A314&lt;=INDIRECT("'Panasonic ERJ Code Table'!$N" &amp; L$1)) ),L$2&amp;_xlfn.XLOOKUP($A314,E96_raw,E96_code),"N/A")</f>
        <v>#NAME?</v>
      </c>
      <c r="O314" s="5" t="str" cm="1">
        <f t="array" aca="1" ref="O314" ca="1">IF( OR( AND($A314&gt;=INDIRECT("'Panasonic ERJ Code Table'!$K" &amp; O$1),$A314&lt;=INDIRECT("'Panasonic ERJ Code Table'!$L" &amp; O$1)), AND($A314&gt;=INDIRECT("'Panasonic ERJ Code Table'!$M" &amp; O$1),$A314&lt;=INDIRECT("'Panasonic ERJ Code Table'!$N" &amp; O$1)) ),O$2&amp;_xlfn.XLOOKUP($A314,E96_raw,E96_code),"N/A")</f>
        <v>N/A</v>
      </c>
      <c r="R314" s="5" t="e" cm="1">
        <f t="array" aca="1" ref="R314" ca="1">IF( OR( AND($A314&gt;=INDIRECT("'Panasonic ERJ Code Table'!$K" &amp; R$1),$A314&lt;=INDIRECT("'Panasonic ERJ Code Table'!$L" &amp; R$1)), AND($A314&gt;=INDIRECT("'Panasonic ERJ Code Table'!$M" &amp; R$1),$A314&lt;=INDIRECT("'Panasonic ERJ Code Table'!$N" &amp; R$1)) ),R$2&amp;_xlfn.XLOOKUP($A314,E96_raw,E96_code),"N/A")</f>
        <v>#NAME?</v>
      </c>
      <c r="U314" s="5" t="e" cm="1">
        <f t="array" aca="1" ref="U314" ca="1">IF( OR( AND($A314&gt;=INDIRECT("'Panasonic ERJ Code Table'!$J" &amp; U$1),$A314&lt;=INDIRECT("'Panasonic ERJ Code Table'!$K" &amp; U$1)), AND($A314&gt;=INDIRECT("'Panasonic ERJ Code Table'!$L" &amp; U$1),$A314&lt;=INDIRECT("'Panasonic ERJ Code Table'!$M" &amp; U$1)) ),U$2&amp;_xlfn.XLOOKUP($A314,E96_raw,E96_code),"N/A")</f>
        <v>#NAME?</v>
      </c>
    </row>
    <row r="315" spans="1:21" x14ac:dyDescent="0.3">
      <c r="A315" s="16">
        <v>1780</v>
      </c>
      <c r="B315" s="19"/>
      <c r="C315" s="5" t="e" cm="1">
        <f t="array" aca="1" ref="C315" ca="1">IF( OR( AND($A315&gt;=INDIRECT("'Panasonic ERJ Code Table'!$K" &amp; C$1),$A315&lt;=INDIRECT("'Panasonic ERJ Code Table'!$L" &amp; C$1)), AND($A315&gt;=INDIRECT("'Panasonic ERJ Code Table'!$M" &amp; C$1),$A315&lt;=INDIRECT("'Panasonic ERJ Code Table'!$N" &amp; C$1)) ),C$2&amp;_xlfn.XLOOKUP($A315,E96_raw,E96_code),"N/A")</f>
        <v>#NAME?</v>
      </c>
      <c r="D315" s="23" t="e" cm="1">
        <f t="array" aca="1" ref="D315" ca="1">"technology "&amp;RIGHT(C315,4)&amp;";"&amp;_xlfn.XLOOKUP(2,eii,eia)&amp;C315&amp;_xlfn.XLOOKUP(16,eii,eia)&amp;_xlfn.XLOOKUP(3,eii,eia)&amp;_xlfn.XLOOKUP($A315,E96_raw,e96_std&amp;" "&amp;e96_sym)&amp;_xlfn.XLOOKUP(16,eii,eia)&amp;_xlfn.XLOOKUP(4,eii,eia)&amp;_xlfn.XLOOKUP(LEFT(C315,7),r_1,r_4)&amp;" W @ 70°C"&amp;_xlfn.XLOOKUP(16,eii,eia)&amp;_xlfn.XLOOKUP(5,eii,eia)&amp;_xlfn.XLOOKUP(MID(C315,4,3),e_code,TEXT(e_size,"0000"))&amp;_xlfn.XLOOKUP(16,eii,eia)&amp;_xlfn.XLOOKUP(6,eii,eia)&amp;ROUND(MIN(SQRT($A315*_xlfn.XLOOKUP(LEFT(C315,7),r_1,r_4)),_xlfn.XLOOKUP(LEFT(C315,7),r_1,r_7)),1)&amp;" V"&amp;_xlfn.XLOOKUP(16,eii,eia)&amp;_xlfn.XLOOKUP(8,eii,eia)&amp;_xlfn.XLOOKUP(LEFT(C315,7),r_1,r_8)&amp;_xlfn.XLOOKUP(16,eii,eia)&amp;_xlfn.XLOOKUP(9,eii,eia)&amp;_xlfn.XLOOKUP($A315,E96_raw,E96_code&amp;" / "&amp;e96_3c)&amp;_xlfn.XLOOKUP(16,eii,eia)&amp;_xlfn.XLOOKUP(10,eii,eia)&amp;_xlfn.XLOOKUP(LEFT(C315,7),r_1,r_10)&amp;_xlfn.XLOOKUP(16,eii,eia)&amp;_xlfn.XLOOKUP(11,eii,eia)&amp;_xlfn.XLOOKUP(LEFT(C315,7),r_1,r_11)&amp;_xlfn.XLOOKUP(16,eii,eia)&amp;_xlfn.XLOOKUP(12,eii,eia)&amp;_xlfn.XLOOKUP(LEFT(C315,7),r_1,r_12)&amp;" ppm/°C"&amp;_xlfn.XLOOKUP(16,eii,eia)&amp;_xlfn.XLOOKUP(13,eii,eia)&amp;MID(C315,4,2)&amp;_xlfn.XLOOKUP(16,eii,eia)&amp;_xlfn.XLOOKUP(14,eii,eia)&amp;_xlfn.XLOOKUP(16,eii,eia)&amp;_xlfn.XLOOKUP(15,eii,eia)&amp;_xlfn.XLOOKUP(16,eii,eia)</f>
        <v>#NAME?</v>
      </c>
      <c r="F315" s="5" t="e" cm="1">
        <f t="array" aca="1" ref="F315" ca="1">IF( OR( AND($A315&gt;=INDIRECT("'Panasonic ERJ Code Table'!$K" &amp; F$1),$A315&lt;=INDIRECT("'Panasonic ERJ Code Table'!$L" &amp; F$1)), AND($A315&gt;=INDIRECT("'Panasonic ERJ Code Table'!$M" &amp; F$1),$A315&lt;=INDIRECT("'Panasonic ERJ Code Table'!$N" &amp; F$1)) ),F$2&amp;_xlfn.XLOOKUP($A315,E96_raw,E96_code),"N/A")</f>
        <v>#NAME?</v>
      </c>
      <c r="G315" s="23" t="e" cm="1">
        <f t="array" aca="1" ref="G315" ca="1">"technology "&amp;RIGHT(F315,4)&amp;";"&amp;_xlfn.XLOOKUP(2,eii,eia)&amp;F315&amp;_xlfn.XLOOKUP(16,eii,eia)&amp;_xlfn.XLOOKUP(3,eii,eia)&amp;_xlfn.XLOOKUP($A315,E96_raw,e96_std&amp;" "&amp;e96_sym)&amp;_xlfn.XLOOKUP(16,eii,eia)&amp;_xlfn.XLOOKUP(4,eii,eia)&amp;_xlfn.XLOOKUP(LEFT(F315,7),r_1,r_4)&amp;" W @ 70°C"&amp;_xlfn.XLOOKUP(16,eii,eia)&amp;_xlfn.XLOOKUP(5,eii,eia)&amp;_xlfn.XLOOKUP(MID(F315,4,3),e_code,TEXT(e_size,"0000"))&amp;_xlfn.XLOOKUP(16,eii,eia)&amp;_xlfn.XLOOKUP(6,eii,eia)&amp;ROUND(MIN(SQRT($A315*_xlfn.XLOOKUP(LEFT(F315,7),r_1,r_4)),_xlfn.XLOOKUP(LEFT(F315,7),r_1,r_7)),1)&amp;" V"&amp;_xlfn.XLOOKUP(16,eii,eia)&amp;_xlfn.XLOOKUP(8,eii,eia)&amp;_xlfn.XLOOKUP(LEFT(F315,7),r_1,r_8)&amp;_xlfn.XLOOKUP(16,eii,eia)&amp;_xlfn.XLOOKUP(9,eii,eia)&amp;_xlfn.XLOOKUP($A315,E96_raw,E96_code&amp;" / "&amp;e96_3c)&amp;_xlfn.XLOOKUP(16,eii,eia)&amp;_xlfn.XLOOKUP(10,eii,eia)&amp;_xlfn.XLOOKUP(LEFT(F315,7),r_1,r_10)&amp;_xlfn.XLOOKUP(16,eii,eia)&amp;_xlfn.XLOOKUP(11,eii,eia)&amp;_xlfn.XLOOKUP(LEFT(F315,7),r_1,r_11)&amp;_xlfn.XLOOKUP(16,eii,eia)&amp;_xlfn.XLOOKUP(12,eii,eia)&amp;_xlfn.XLOOKUP(LEFT(F315,7),r_1,r_12)&amp;" ppm/°C"&amp;_xlfn.XLOOKUP(16,eii,eia)&amp;_xlfn.XLOOKUP(13,eii,eia)&amp;MID(F315,4,2)&amp;_xlfn.XLOOKUP(16,eii,eia)&amp;_xlfn.XLOOKUP(14,eii,eia)&amp;_xlfn.XLOOKUP(16,eii,eia)&amp;_xlfn.XLOOKUP(15,eii,eia)&amp;_xlfn.XLOOKUP(16,eii,eia)</f>
        <v>#NAME?</v>
      </c>
      <c r="I315" s="5" t="str" cm="1">
        <f t="array" aca="1" ref="I315" ca="1">IF( OR( AND($A315&gt;=INDIRECT("'Panasonic ERJ Code Table'!$K" &amp; I$1),$A315&lt;=INDIRECT("'Panasonic ERJ Code Table'!$L" &amp; I$1)), AND($A315&gt;=INDIRECT("'Panasonic ERJ Code Table'!$M" &amp; I$1),$A315&lt;=INDIRECT("'Panasonic ERJ Code Table'!$N" &amp; I$1)) ),I$2&amp;_xlfn.XLOOKUP($A315,E96_raw,E96_code),"N/A")</f>
        <v>N/A</v>
      </c>
      <c r="L315" s="5" t="e" cm="1">
        <f t="array" aca="1" ref="L315" ca="1">IF( OR( AND($A315&gt;=INDIRECT("'Panasonic ERJ Code Table'!$K" &amp; L$1),$A315&lt;=INDIRECT("'Panasonic ERJ Code Table'!$L" &amp; L$1)), AND($A315&gt;=INDIRECT("'Panasonic ERJ Code Table'!$M" &amp; L$1),$A315&lt;=INDIRECT("'Panasonic ERJ Code Table'!$N" &amp; L$1)) ),L$2&amp;_xlfn.XLOOKUP($A315,E96_raw,E96_code),"N/A")</f>
        <v>#NAME?</v>
      </c>
      <c r="O315" s="5" t="str" cm="1">
        <f t="array" aca="1" ref="O315" ca="1">IF( OR( AND($A315&gt;=INDIRECT("'Panasonic ERJ Code Table'!$K" &amp; O$1),$A315&lt;=INDIRECT("'Panasonic ERJ Code Table'!$L" &amp; O$1)), AND($A315&gt;=INDIRECT("'Panasonic ERJ Code Table'!$M" &amp; O$1),$A315&lt;=INDIRECT("'Panasonic ERJ Code Table'!$N" &amp; O$1)) ),O$2&amp;_xlfn.XLOOKUP($A315,E96_raw,E96_code),"N/A")</f>
        <v>N/A</v>
      </c>
      <c r="R315" s="5" t="e" cm="1">
        <f t="array" aca="1" ref="R315" ca="1">IF( OR( AND($A315&gt;=INDIRECT("'Panasonic ERJ Code Table'!$K" &amp; R$1),$A315&lt;=INDIRECT("'Panasonic ERJ Code Table'!$L" &amp; R$1)), AND($A315&gt;=INDIRECT("'Panasonic ERJ Code Table'!$M" &amp; R$1),$A315&lt;=INDIRECT("'Panasonic ERJ Code Table'!$N" &amp; R$1)) ),R$2&amp;_xlfn.XLOOKUP($A315,E96_raw,E96_code),"N/A")</f>
        <v>#NAME?</v>
      </c>
      <c r="U315" s="5" t="e" cm="1">
        <f t="array" aca="1" ref="U315" ca="1">IF( OR( AND($A315&gt;=INDIRECT("'Panasonic ERJ Code Table'!$J" &amp; U$1),$A315&lt;=INDIRECT("'Panasonic ERJ Code Table'!$K" &amp; U$1)), AND($A315&gt;=INDIRECT("'Panasonic ERJ Code Table'!$L" &amp; U$1),$A315&lt;=INDIRECT("'Panasonic ERJ Code Table'!$M" &amp; U$1)) ),U$2&amp;_xlfn.XLOOKUP($A315,E96_raw,E96_code),"N/A")</f>
        <v>#NAME?</v>
      </c>
    </row>
    <row r="316" spans="1:21" x14ac:dyDescent="0.3">
      <c r="A316" s="16">
        <v>1820</v>
      </c>
      <c r="B316" s="19"/>
      <c r="C316" s="5" t="e" cm="1">
        <f t="array" aca="1" ref="C316" ca="1">IF( OR( AND($A316&gt;=INDIRECT("'Panasonic ERJ Code Table'!$K" &amp; C$1),$A316&lt;=INDIRECT("'Panasonic ERJ Code Table'!$L" &amp; C$1)), AND($A316&gt;=INDIRECT("'Panasonic ERJ Code Table'!$M" &amp; C$1),$A316&lt;=INDIRECT("'Panasonic ERJ Code Table'!$N" &amp; C$1)) ),C$2&amp;_xlfn.XLOOKUP($A316,E96_raw,E96_code),"N/A")</f>
        <v>#NAME?</v>
      </c>
      <c r="D316" s="23" t="e" cm="1">
        <f t="array" aca="1" ref="D316" ca="1">"technology "&amp;RIGHT(C316,4)&amp;";"&amp;_xlfn.XLOOKUP(2,eii,eia)&amp;C316&amp;_xlfn.XLOOKUP(16,eii,eia)&amp;_xlfn.XLOOKUP(3,eii,eia)&amp;_xlfn.XLOOKUP($A316,E96_raw,e96_std&amp;" "&amp;e96_sym)&amp;_xlfn.XLOOKUP(16,eii,eia)&amp;_xlfn.XLOOKUP(4,eii,eia)&amp;_xlfn.XLOOKUP(LEFT(C316,7),r_1,r_4)&amp;" W @ 70°C"&amp;_xlfn.XLOOKUP(16,eii,eia)&amp;_xlfn.XLOOKUP(5,eii,eia)&amp;_xlfn.XLOOKUP(MID(C316,4,3),e_code,TEXT(e_size,"0000"))&amp;_xlfn.XLOOKUP(16,eii,eia)&amp;_xlfn.XLOOKUP(6,eii,eia)&amp;ROUND(MIN(SQRT($A316*_xlfn.XLOOKUP(LEFT(C316,7),r_1,r_4)),_xlfn.XLOOKUP(LEFT(C316,7),r_1,r_7)),1)&amp;" V"&amp;_xlfn.XLOOKUP(16,eii,eia)&amp;_xlfn.XLOOKUP(8,eii,eia)&amp;_xlfn.XLOOKUP(LEFT(C316,7),r_1,r_8)&amp;_xlfn.XLOOKUP(16,eii,eia)&amp;_xlfn.XLOOKUP(9,eii,eia)&amp;_xlfn.XLOOKUP($A316,E96_raw,E96_code&amp;" / "&amp;e96_3c)&amp;_xlfn.XLOOKUP(16,eii,eia)&amp;_xlfn.XLOOKUP(10,eii,eia)&amp;_xlfn.XLOOKUP(LEFT(C316,7),r_1,r_10)&amp;_xlfn.XLOOKUP(16,eii,eia)&amp;_xlfn.XLOOKUP(11,eii,eia)&amp;_xlfn.XLOOKUP(LEFT(C316,7),r_1,r_11)&amp;_xlfn.XLOOKUP(16,eii,eia)&amp;_xlfn.XLOOKUP(12,eii,eia)&amp;_xlfn.XLOOKUP(LEFT(C316,7),r_1,r_12)&amp;" ppm/°C"&amp;_xlfn.XLOOKUP(16,eii,eia)&amp;_xlfn.XLOOKUP(13,eii,eia)&amp;MID(C316,4,2)&amp;_xlfn.XLOOKUP(16,eii,eia)&amp;_xlfn.XLOOKUP(14,eii,eia)&amp;_xlfn.XLOOKUP(16,eii,eia)&amp;_xlfn.XLOOKUP(15,eii,eia)&amp;_xlfn.XLOOKUP(16,eii,eia)</f>
        <v>#NAME?</v>
      </c>
      <c r="F316" s="5" t="e" cm="1">
        <f t="array" aca="1" ref="F316" ca="1">IF( OR( AND($A316&gt;=INDIRECT("'Panasonic ERJ Code Table'!$K" &amp; F$1),$A316&lt;=INDIRECT("'Panasonic ERJ Code Table'!$L" &amp; F$1)), AND($A316&gt;=INDIRECT("'Panasonic ERJ Code Table'!$M" &amp; F$1),$A316&lt;=INDIRECT("'Panasonic ERJ Code Table'!$N" &amp; F$1)) ),F$2&amp;_xlfn.XLOOKUP($A316,E96_raw,E96_code),"N/A")</f>
        <v>#NAME?</v>
      </c>
      <c r="G316" s="23" t="e" cm="1">
        <f t="array" aca="1" ref="G316" ca="1">"technology "&amp;RIGHT(F316,4)&amp;";"&amp;_xlfn.XLOOKUP(2,eii,eia)&amp;F316&amp;_xlfn.XLOOKUP(16,eii,eia)&amp;_xlfn.XLOOKUP(3,eii,eia)&amp;_xlfn.XLOOKUP($A316,E96_raw,e96_std&amp;" "&amp;e96_sym)&amp;_xlfn.XLOOKUP(16,eii,eia)&amp;_xlfn.XLOOKUP(4,eii,eia)&amp;_xlfn.XLOOKUP(LEFT(F316,7),r_1,r_4)&amp;" W @ 70°C"&amp;_xlfn.XLOOKUP(16,eii,eia)&amp;_xlfn.XLOOKUP(5,eii,eia)&amp;_xlfn.XLOOKUP(MID(F316,4,3),e_code,TEXT(e_size,"0000"))&amp;_xlfn.XLOOKUP(16,eii,eia)&amp;_xlfn.XLOOKUP(6,eii,eia)&amp;ROUND(MIN(SQRT($A316*_xlfn.XLOOKUP(LEFT(F316,7),r_1,r_4)),_xlfn.XLOOKUP(LEFT(F316,7),r_1,r_7)),1)&amp;" V"&amp;_xlfn.XLOOKUP(16,eii,eia)&amp;_xlfn.XLOOKUP(8,eii,eia)&amp;_xlfn.XLOOKUP(LEFT(F316,7),r_1,r_8)&amp;_xlfn.XLOOKUP(16,eii,eia)&amp;_xlfn.XLOOKUP(9,eii,eia)&amp;_xlfn.XLOOKUP($A316,E96_raw,E96_code&amp;" / "&amp;e96_3c)&amp;_xlfn.XLOOKUP(16,eii,eia)&amp;_xlfn.XLOOKUP(10,eii,eia)&amp;_xlfn.XLOOKUP(LEFT(F316,7),r_1,r_10)&amp;_xlfn.XLOOKUP(16,eii,eia)&amp;_xlfn.XLOOKUP(11,eii,eia)&amp;_xlfn.XLOOKUP(LEFT(F316,7),r_1,r_11)&amp;_xlfn.XLOOKUP(16,eii,eia)&amp;_xlfn.XLOOKUP(12,eii,eia)&amp;_xlfn.XLOOKUP(LEFT(F316,7),r_1,r_12)&amp;" ppm/°C"&amp;_xlfn.XLOOKUP(16,eii,eia)&amp;_xlfn.XLOOKUP(13,eii,eia)&amp;MID(F316,4,2)&amp;_xlfn.XLOOKUP(16,eii,eia)&amp;_xlfn.XLOOKUP(14,eii,eia)&amp;_xlfn.XLOOKUP(16,eii,eia)&amp;_xlfn.XLOOKUP(15,eii,eia)&amp;_xlfn.XLOOKUP(16,eii,eia)</f>
        <v>#NAME?</v>
      </c>
      <c r="I316" s="5" t="str" cm="1">
        <f t="array" aca="1" ref="I316" ca="1">IF( OR( AND($A316&gt;=INDIRECT("'Panasonic ERJ Code Table'!$K" &amp; I$1),$A316&lt;=INDIRECT("'Panasonic ERJ Code Table'!$L" &amp; I$1)), AND($A316&gt;=INDIRECT("'Panasonic ERJ Code Table'!$M" &amp; I$1),$A316&lt;=INDIRECT("'Panasonic ERJ Code Table'!$N" &amp; I$1)) ),I$2&amp;_xlfn.XLOOKUP($A316,E96_raw,E96_code),"N/A")</f>
        <v>N/A</v>
      </c>
      <c r="L316" s="5" t="e" cm="1">
        <f t="array" aca="1" ref="L316" ca="1">IF( OR( AND($A316&gt;=INDIRECT("'Panasonic ERJ Code Table'!$K" &amp; L$1),$A316&lt;=INDIRECT("'Panasonic ERJ Code Table'!$L" &amp; L$1)), AND($A316&gt;=INDIRECT("'Panasonic ERJ Code Table'!$M" &amp; L$1),$A316&lt;=INDIRECT("'Panasonic ERJ Code Table'!$N" &amp; L$1)) ),L$2&amp;_xlfn.XLOOKUP($A316,E96_raw,E96_code),"N/A")</f>
        <v>#NAME?</v>
      </c>
      <c r="O316" s="5" t="str" cm="1">
        <f t="array" aca="1" ref="O316" ca="1">IF( OR( AND($A316&gt;=INDIRECT("'Panasonic ERJ Code Table'!$K" &amp; O$1),$A316&lt;=INDIRECT("'Panasonic ERJ Code Table'!$L" &amp; O$1)), AND($A316&gt;=INDIRECT("'Panasonic ERJ Code Table'!$M" &amp; O$1),$A316&lt;=INDIRECT("'Panasonic ERJ Code Table'!$N" &amp; O$1)) ),O$2&amp;_xlfn.XLOOKUP($A316,E96_raw,E96_code),"N/A")</f>
        <v>N/A</v>
      </c>
      <c r="R316" s="5" t="e" cm="1">
        <f t="array" aca="1" ref="R316" ca="1">IF( OR( AND($A316&gt;=INDIRECT("'Panasonic ERJ Code Table'!$K" &amp; R$1),$A316&lt;=INDIRECT("'Panasonic ERJ Code Table'!$L" &amp; R$1)), AND($A316&gt;=INDIRECT("'Panasonic ERJ Code Table'!$M" &amp; R$1),$A316&lt;=INDIRECT("'Panasonic ERJ Code Table'!$N" &amp; R$1)) ),R$2&amp;_xlfn.XLOOKUP($A316,E96_raw,E96_code),"N/A")</f>
        <v>#NAME?</v>
      </c>
      <c r="U316" s="5" t="e" cm="1">
        <f t="array" aca="1" ref="U316" ca="1">IF( OR( AND($A316&gt;=INDIRECT("'Panasonic ERJ Code Table'!$J" &amp; U$1),$A316&lt;=INDIRECT("'Panasonic ERJ Code Table'!$K" &amp; U$1)), AND($A316&gt;=INDIRECT("'Panasonic ERJ Code Table'!$L" &amp; U$1),$A316&lt;=INDIRECT("'Panasonic ERJ Code Table'!$M" &amp; U$1)) ),U$2&amp;_xlfn.XLOOKUP($A316,E96_raw,E96_code),"N/A")</f>
        <v>#NAME?</v>
      </c>
    </row>
    <row r="317" spans="1:21" x14ac:dyDescent="0.3">
      <c r="A317" s="16">
        <v>1870</v>
      </c>
      <c r="B317" s="19"/>
      <c r="C317" s="5" t="e" cm="1">
        <f t="array" aca="1" ref="C317" ca="1">IF( OR( AND($A317&gt;=INDIRECT("'Panasonic ERJ Code Table'!$K" &amp; C$1),$A317&lt;=INDIRECT("'Panasonic ERJ Code Table'!$L" &amp; C$1)), AND($A317&gt;=INDIRECT("'Panasonic ERJ Code Table'!$M" &amp; C$1),$A317&lt;=INDIRECT("'Panasonic ERJ Code Table'!$N" &amp; C$1)) ),C$2&amp;_xlfn.XLOOKUP($A317,E96_raw,E96_code),"N/A")</f>
        <v>#NAME?</v>
      </c>
      <c r="D317" s="23" t="e" cm="1">
        <f t="array" aca="1" ref="D317" ca="1">"technology "&amp;RIGHT(C317,4)&amp;";"&amp;_xlfn.XLOOKUP(2,eii,eia)&amp;C317&amp;_xlfn.XLOOKUP(16,eii,eia)&amp;_xlfn.XLOOKUP(3,eii,eia)&amp;_xlfn.XLOOKUP($A317,E96_raw,e96_std&amp;" "&amp;e96_sym)&amp;_xlfn.XLOOKUP(16,eii,eia)&amp;_xlfn.XLOOKUP(4,eii,eia)&amp;_xlfn.XLOOKUP(LEFT(C317,7),r_1,r_4)&amp;" W @ 70°C"&amp;_xlfn.XLOOKUP(16,eii,eia)&amp;_xlfn.XLOOKUP(5,eii,eia)&amp;_xlfn.XLOOKUP(MID(C317,4,3),e_code,TEXT(e_size,"0000"))&amp;_xlfn.XLOOKUP(16,eii,eia)&amp;_xlfn.XLOOKUP(6,eii,eia)&amp;ROUND(MIN(SQRT($A317*_xlfn.XLOOKUP(LEFT(C317,7),r_1,r_4)),_xlfn.XLOOKUP(LEFT(C317,7),r_1,r_7)),1)&amp;" V"&amp;_xlfn.XLOOKUP(16,eii,eia)&amp;_xlfn.XLOOKUP(8,eii,eia)&amp;_xlfn.XLOOKUP(LEFT(C317,7),r_1,r_8)&amp;_xlfn.XLOOKUP(16,eii,eia)&amp;_xlfn.XLOOKUP(9,eii,eia)&amp;_xlfn.XLOOKUP($A317,E96_raw,E96_code&amp;" / "&amp;e96_3c)&amp;_xlfn.XLOOKUP(16,eii,eia)&amp;_xlfn.XLOOKUP(10,eii,eia)&amp;_xlfn.XLOOKUP(LEFT(C317,7),r_1,r_10)&amp;_xlfn.XLOOKUP(16,eii,eia)&amp;_xlfn.XLOOKUP(11,eii,eia)&amp;_xlfn.XLOOKUP(LEFT(C317,7),r_1,r_11)&amp;_xlfn.XLOOKUP(16,eii,eia)&amp;_xlfn.XLOOKUP(12,eii,eia)&amp;_xlfn.XLOOKUP(LEFT(C317,7),r_1,r_12)&amp;" ppm/°C"&amp;_xlfn.XLOOKUP(16,eii,eia)&amp;_xlfn.XLOOKUP(13,eii,eia)&amp;MID(C317,4,2)&amp;_xlfn.XLOOKUP(16,eii,eia)&amp;_xlfn.XLOOKUP(14,eii,eia)&amp;_xlfn.XLOOKUP(16,eii,eia)&amp;_xlfn.XLOOKUP(15,eii,eia)&amp;_xlfn.XLOOKUP(16,eii,eia)</f>
        <v>#NAME?</v>
      </c>
      <c r="F317" s="5" t="e" cm="1">
        <f t="array" aca="1" ref="F317" ca="1">IF( OR( AND($A317&gt;=INDIRECT("'Panasonic ERJ Code Table'!$K" &amp; F$1),$A317&lt;=INDIRECT("'Panasonic ERJ Code Table'!$L" &amp; F$1)), AND($A317&gt;=INDIRECT("'Panasonic ERJ Code Table'!$M" &amp; F$1),$A317&lt;=INDIRECT("'Panasonic ERJ Code Table'!$N" &amp; F$1)) ),F$2&amp;_xlfn.XLOOKUP($A317,E96_raw,E96_code),"N/A")</f>
        <v>#NAME?</v>
      </c>
      <c r="G317" s="23" t="e" cm="1">
        <f t="array" aca="1" ref="G317" ca="1">"technology "&amp;RIGHT(F317,4)&amp;";"&amp;_xlfn.XLOOKUP(2,eii,eia)&amp;F317&amp;_xlfn.XLOOKUP(16,eii,eia)&amp;_xlfn.XLOOKUP(3,eii,eia)&amp;_xlfn.XLOOKUP($A317,E96_raw,e96_std&amp;" "&amp;e96_sym)&amp;_xlfn.XLOOKUP(16,eii,eia)&amp;_xlfn.XLOOKUP(4,eii,eia)&amp;_xlfn.XLOOKUP(LEFT(F317,7),r_1,r_4)&amp;" W @ 70°C"&amp;_xlfn.XLOOKUP(16,eii,eia)&amp;_xlfn.XLOOKUP(5,eii,eia)&amp;_xlfn.XLOOKUP(MID(F317,4,3),e_code,TEXT(e_size,"0000"))&amp;_xlfn.XLOOKUP(16,eii,eia)&amp;_xlfn.XLOOKUP(6,eii,eia)&amp;ROUND(MIN(SQRT($A317*_xlfn.XLOOKUP(LEFT(F317,7),r_1,r_4)),_xlfn.XLOOKUP(LEFT(F317,7),r_1,r_7)),1)&amp;" V"&amp;_xlfn.XLOOKUP(16,eii,eia)&amp;_xlfn.XLOOKUP(8,eii,eia)&amp;_xlfn.XLOOKUP(LEFT(F317,7),r_1,r_8)&amp;_xlfn.XLOOKUP(16,eii,eia)&amp;_xlfn.XLOOKUP(9,eii,eia)&amp;_xlfn.XLOOKUP($A317,E96_raw,E96_code&amp;" / "&amp;e96_3c)&amp;_xlfn.XLOOKUP(16,eii,eia)&amp;_xlfn.XLOOKUP(10,eii,eia)&amp;_xlfn.XLOOKUP(LEFT(F317,7),r_1,r_10)&amp;_xlfn.XLOOKUP(16,eii,eia)&amp;_xlfn.XLOOKUP(11,eii,eia)&amp;_xlfn.XLOOKUP(LEFT(F317,7),r_1,r_11)&amp;_xlfn.XLOOKUP(16,eii,eia)&amp;_xlfn.XLOOKUP(12,eii,eia)&amp;_xlfn.XLOOKUP(LEFT(F317,7),r_1,r_12)&amp;" ppm/°C"&amp;_xlfn.XLOOKUP(16,eii,eia)&amp;_xlfn.XLOOKUP(13,eii,eia)&amp;MID(F317,4,2)&amp;_xlfn.XLOOKUP(16,eii,eia)&amp;_xlfn.XLOOKUP(14,eii,eia)&amp;_xlfn.XLOOKUP(16,eii,eia)&amp;_xlfn.XLOOKUP(15,eii,eia)&amp;_xlfn.XLOOKUP(16,eii,eia)</f>
        <v>#NAME?</v>
      </c>
      <c r="I317" s="5" t="str" cm="1">
        <f t="array" aca="1" ref="I317" ca="1">IF( OR( AND($A317&gt;=INDIRECT("'Panasonic ERJ Code Table'!$K" &amp; I$1),$A317&lt;=INDIRECT("'Panasonic ERJ Code Table'!$L" &amp; I$1)), AND($A317&gt;=INDIRECT("'Panasonic ERJ Code Table'!$M" &amp; I$1),$A317&lt;=INDIRECT("'Panasonic ERJ Code Table'!$N" &amp; I$1)) ),I$2&amp;_xlfn.XLOOKUP($A317,E96_raw,E96_code),"N/A")</f>
        <v>N/A</v>
      </c>
      <c r="L317" s="5" t="e" cm="1">
        <f t="array" aca="1" ref="L317" ca="1">IF( OR( AND($A317&gt;=INDIRECT("'Panasonic ERJ Code Table'!$K" &amp; L$1),$A317&lt;=INDIRECT("'Panasonic ERJ Code Table'!$L" &amp; L$1)), AND($A317&gt;=INDIRECT("'Panasonic ERJ Code Table'!$M" &amp; L$1),$A317&lt;=INDIRECT("'Panasonic ERJ Code Table'!$N" &amp; L$1)) ),L$2&amp;_xlfn.XLOOKUP($A317,E96_raw,E96_code),"N/A")</f>
        <v>#NAME?</v>
      </c>
      <c r="O317" s="5" t="str" cm="1">
        <f t="array" aca="1" ref="O317" ca="1">IF( OR( AND($A317&gt;=INDIRECT("'Panasonic ERJ Code Table'!$K" &amp; O$1),$A317&lt;=INDIRECT("'Panasonic ERJ Code Table'!$L" &amp; O$1)), AND($A317&gt;=INDIRECT("'Panasonic ERJ Code Table'!$M" &amp; O$1),$A317&lt;=INDIRECT("'Panasonic ERJ Code Table'!$N" &amp; O$1)) ),O$2&amp;_xlfn.XLOOKUP($A317,E96_raw,E96_code),"N/A")</f>
        <v>N/A</v>
      </c>
      <c r="R317" s="5" t="e" cm="1">
        <f t="array" aca="1" ref="R317" ca="1">IF( OR( AND($A317&gt;=INDIRECT("'Panasonic ERJ Code Table'!$K" &amp; R$1),$A317&lt;=INDIRECT("'Panasonic ERJ Code Table'!$L" &amp; R$1)), AND($A317&gt;=INDIRECT("'Panasonic ERJ Code Table'!$M" &amp; R$1),$A317&lt;=INDIRECT("'Panasonic ERJ Code Table'!$N" &amp; R$1)) ),R$2&amp;_xlfn.XLOOKUP($A317,E96_raw,E96_code),"N/A")</f>
        <v>#NAME?</v>
      </c>
      <c r="U317" s="5" t="e" cm="1">
        <f t="array" aca="1" ref="U317" ca="1">IF( OR( AND($A317&gt;=INDIRECT("'Panasonic ERJ Code Table'!$J" &amp; U$1),$A317&lt;=INDIRECT("'Panasonic ERJ Code Table'!$K" &amp; U$1)), AND($A317&gt;=INDIRECT("'Panasonic ERJ Code Table'!$L" &amp; U$1),$A317&lt;=INDIRECT("'Panasonic ERJ Code Table'!$M" &amp; U$1)) ),U$2&amp;_xlfn.XLOOKUP($A317,E96_raw,E96_code),"N/A")</f>
        <v>#NAME?</v>
      </c>
    </row>
    <row r="318" spans="1:21" x14ac:dyDescent="0.3">
      <c r="A318" s="16">
        <v>1910</v>
      </c>
      <c r="B318" s="19"/>
      <c r="C318" s="5" t="e" cm="1">
        <f t="array" aca="1" ref="C318" ca="1">IF( OR( AND($A318&gt;=INDIRECT("'Panasonic ERJ Code Table'!$K" &amp; C$1),$A318&lt;=INDIRECT("'Panasonic ERJ Code Table'!$L" &amp; C$1)), AND($A318&gt;=INDIRECT("'Panasonic ERJ Code Table'!$M" &amp; C$1),$A318&lt;=INDIRECT("'Panasonic ERJ Code Table'!$N" &amp; C$1)) ),C$2&amp;_xlfn.XLOOKUP($A318,E96_raw,E96_code),"N/A")</f>
        <v>#NAME?</v>
      </c>
      <c r="D318" s="23" t="e" cm="1">
        <f t="array" aca="1" ref="D318" ca="1">"technology "&amp;RIGHT(C318,4)&amp;";"&amp;_xlfn.XLOOKUP(2,eii,eia)&amp;C318&amp;_xlfn.XLOOKUP(16,eii,eia)&amp;_xlfn.XLOOKUP(3,eii,eia)&amp;_xlfn.XLOOKUP($A318,E96_raw,e96_std&amp;" "&amp;e96_sym)&amp;_xlfn.XLOOKUP(16,eii,eia)&amp;_xlfn.XLOOKUP(4,eii,eia)&amp;_xlfn.XLOOKUP(LEFT(C318,7),r_1,r_4)&amp;" W @ 70°C"&amp;_xlfn.XLOOKUP(16,eii,eia)&amp;_xlfn.XLOOKUP(5,eii,eia)&amp;_xlfn.XLOOKUP(MID(C318,4,3),e_code,TEXT(e_size,"0000"))&amp;_xlfn.XLOOKUP(16,eii,eia)&amp;_xlfn.XLOOKUP(6,eii,eia)&amp;ROUND(MIN(SQRT($A318*_xlfn.XLOOKUP(LEFT(C318,7),r_1,r_4)),_xlfn.XLOOKUP(LEFT(C318,7),r_1,r_7)),1)&amp;" V"&amp;_xlfn.XLOOKUP(16,eii,eia)&amp;_xlfn.XLOOKUP(8,eii,eia)&amp;_xlfn.XLOOKUP(LEFT(C318,7),r_1,r_8)&amp;_xlfn.XLOOKUP(16,eii,eia)&amp;_xlfn.XLOOKUP(9,eii,eia)&amp;_xlfn.XLOOKUP($A318,E96_raw,E96_code&amp;" / "&amp;e96_3c)&amp;_xlfn.XLOOKUP(16,eii,eia)&amp;_xlfn.XLOOKUP(10,eii,eia)&amp;_xlfn.XLOOKUP(LEFT(C318,7),r_1,r_10)&amp;_xlfn.XLOOKUP(16,eii,eia)&amp;_xlfn.XLOOKUP(11,eii,eia)&amp;_xlfn.XLOOKUP(LEFT(C318,7),r_1,r_11)&amp;_xlfn.XLOOKUP(16,eii,eia)&amp;_xlfn.XLOOKUP(12,eii,eia)&amp;_xlfn.XLOOKUP(LEFT(C318,7),r_1,r_12)&amp;" ppm/°C"&amp;_xlfn.XLOOKUP(16,eii,eia)&amp;_xlfn.XLOOKUP(13,eii,eia)&amp;MID(C318,4,2)&amp;_xlfn.XLOOKUP(16,eii,eia)&amp;_xlfn.XLOOKUP(14,eii,eia)&amp;_xlfn.XLOOKUP(16,eii,eia)&amp;_xlfn.XLOOKUP(15,eii,eia)&amp;_xlfn.XLOOKUP(16,eii,eia)</f>
        <v>#NAME?</v>
      </c>
      <c r="F318" s="5" t="e" cm="1">
        <f t="array" aca="1" ref="F318" ca="1">IF( OR( AND($A318&gt;=INDIRECT("'Panasonic ERJ Code Table'!$K" &amp; F$1),$A318&lt;=INDIRECT("'Panasonic ERJ Code Table'!$L" &amp; F$1)), AND($A318&gt;=INDIRECT("'Panasonic ERJ Code Table'!$M" &amp; F$1),$A318&lt;=INDIRECT("'Panasonic ERJ Code Table'!$N" &amp; F$1)) ),F$2&amp;_xlfn.XLOOKUP($A318,E96_raw,E96_code),"N/A")</f>
        <v>#NAME?</v>
      </c>
      <c r="G318" s="23" t="e" cm="1">
        <f t="array" aca="1" ref="G318" ca="1">"technology "&amp;RIGHT(F318,4)&amp;";"&amp;_xlfn.XLOOKUP(2,eii,eia)&amp;F318&amp;_xlfn.XLOOKUP(16,eii,eia)&amp;_xlfn.XLOOKUP(3,eii,eia)&amp;_xlfn.XLOOKUP($A318,E96_raw,e96_std&amp;" "&amp;e96_sym)&amp;_xlfn.XLOOKUP(16,eii,eia)&amp;_xlfn.XLOOKUP(4,eii,eia)&amp;_xlfn.XLOOKUP(LEFT(F318,7),r_1,r_4)&amp;" W @ 70°C"&amp;_xlfn.XLOOKUP(16,eii,eia)&amp;_xlfn.XLOOKUP(5,eii,eia)&amp;_xlfn.XLOOKUP(MID(F318,4,3),e_code,TEXT(e_size,"0000"))&amp;_xlfn.XLOOKUP(16,eii,eia)&amp;_xlfn.XLOOKUP(6,eii,eia)&amp;ROUND(MIN(SQRT($A318*_xlfn.XLOOKUP(LEFT(F318,7),r_1,r_4)),_xlfn.XLOOKUP(LEFT(F318,7),r_1,r_7)),1)&amp;" V"&amp;_xlfn.XLOOKUP(16,eii,eia)&amp;_xlfn.XLOOKUP(8,eii,eia)&amp;_xlfn.XLOOKUP(LEFT(F318,7),r_1,r_8)&amp;_xlfn.XLOOKUP(16,eii,eia)&amp;_xlfn.XLOOKUP(9,eii,eia)&amp;_xlfn.XLOOKUP($A318,E96_raw,E96_code&amp;" / "&amp;e96_3c)&amp;_xlfn.XLOOKUP(16,eii,eia)&amp;_xlfn.XLOOKUP(10,eii,eia)&amp;_xlfn.XLOOKUP(LEFT(F318,7),r_1,r_10)&amp;_xlfn.XLOOKUP(16,eii,eia)&amp;_xlfn.XLOOKUP(11,eii,eia)&amp;_xlfn.XLOOKUP(LEFT(F318,7),r_1,r_11)&amp;_xlfn.XLOOKUP(16,eii,eia)&amp;_xlfn.XLOOKUP(12,eii,eia)&amp;_xlfn.XLOOKUP(LEFT(F318,7),r_1,r_12)&amp;" ppm/°C"&amp;_xlfn.XLOOKUP(16,eii,eia)&amp;_xlfn.XLOOKUP(13,eii,eia)&amp;MID(F318,4,2)&amp;_xlfn.XLOOKUP(16,eii,eia)&amp;_xlfn.XLOOKUP(14,eii,eia)&amp;_xlfn.XLOOKUP(16,eii,eia)&amp;_xlfn.XLOOKUP(15,eii,eia)&amp;_xlfn.XLOOKUP(16,eii,eia)</f>
        <v>#NAME?</v>
      </c>
      <c r="I318" s="5" t="str" cm="1">
        <f t="array" aca="1" ref="I318" ca="1">IF( OR( AND($A318&gt;=INDIRECT("'Panasonic ERJ Code Table'!$K" &amp; I$1),$A318&lt;=INDIRECT("'Panasonic ERJ Code Table'!$L" &amp; I$1)), AND($A318&gt;=INDIRECT("'Panasonic ERJ Code Table'!$M" &amp; I$1),$A318&lt;=INDIRECT("'Panasonic ERJ Code Table'!$N" &amp; I$1)) ),I$2&amp;_xlfn.XLOOKUP($A318,E96_raw,E96_code),"N/A")</f>
        <v>N/A</v>
      </c>
      <c r="L318" s="5" t="e" cm="1">
        <f t="array" aca="1" ref="L318" ca="1">IF( OR( AND($A318&gt;=INDIRECT("'Panasonic ERJ Code Table'!$K" &amp; L$1),$A318&lt;=INDIRECT("'Panasonic ERJ Code Table'!$L" &amp; L$1)), AND($A318&gt;=INDIRECT("'Panasonic ERJ Code Table'!$M" &amp; L$1),$A318&lt;=INDIRECT("'Panasonic ERJ Code Table'!$N" &amp; L$1)) ),L$2&amp;_xlfn.XLOOKUP($A318,E96_raw,E96_code),"N/A")</f>
        <v>#NAME?</v>
      </c>
      <c r="O318" s="5" t="str" cm="1">
        <f t="array" aca="1" ref="O318" ca="1">IF( OR( AND($A318&gt;=INDIRECT("'Panasonic ERJ Code Table'!$K" &amp; O$1),$A318&lt;=INDIRECT("'Panasonic ERJ Code Table'!$L" &amp; O$1)), AND($A318&gt;=INDIRECT("'Panasonic ERJ Code Table'!$M" &amp; O$1),$A318&lt;=INDIRECT("'Panasonic ERJ Code Table'!$N" &amp; O$1)) ),O$2&amp;_xlfn.XLOOKUP($A318,E96_raw,E96_code),"N/A")</f>
        <v>N/A</v>
      </c>
      <c r="R318" s="5" t="e" cm="1">
        <f t="array" aca="1" ref="R318" ca="1">IF( OR( AND($A318&gt;=INDIRECT("'Panasonic ERJ Code Table'!$K" &amp; R$1),$A318&lt;=INDIRECT("'Panasonic ERJ Code Table'!$L" &amp; R$1)), AND($A318&gt;=INDIRECT("'Panasonic ERJ Code Table'!$M" &amp; R$1),$A318&lt;=INDIRECT("'Panasonic ERJ Code Table'!$N" &amp; R$1)) ),R$2&amp;_xlfn.XLOOKUP($A318,E96_raw,E96_code),"N/A")</f>
        <v>#NAME?</v>
      </c>
      <c r="U318" s="5" t="e" cm="1">
        <f t="array" aca="1" ref="U318" ca="1">IF( OR( AND($A318&gt;=INDIRECT("'Panasonic ERJ Code Table'!$J" &amp; U$1),$A318&lt;=INDIRECT("'Panasonic ERJ Code Table'!$K" &amp; U$1)), AND($A318&gt;=INDIRECT("'Panasonic ERJ Code Table'!$L" &amp; U$1),$A318&lt;=INDIRECT("'Panasonic ERJ Code Table'!$M" &amp; U$1)) ),U$2&amp;_xlfn.XLOOKUP($A318,E96_raw,E96_code),"N/A")</f>
        <v>#NAME?</v>
      </c>
    </row>
    <row r="319" spans="1:21" x14ac:dyDescent="0.3">
      <c r="A319" s="16">
        <v>1960</v>
      </c>
      <c r="B319" s="19"/>
      <c r="C319" s="5" t="e" cm="1">
        <f t="array" aca="1" ref="C319" ca="1">IF( OR( AND($A319&gt;=INDIRECT("'Panasonic ERJ Code Table'!$K" &amp; C$1),$A319&lt;=INDIRECT("'Panasonic ERJ Code Table'!$L" &amp; C$1)), AND($A319&gt;=INDIRECT("'Panasonic ERJ Code Table'!$M" &amp; C$1),$A319&lt;=INDIRECT("'Panasonic ERJ Code Table'!$N" &amp; C$1)) ),C$2&amp;_xlfn.XLOOKUP($A319,E96_raw,E96_code),"N/A")</f>
        <v>#NAME?</v>
      </c>
      <c r="D319" s="23" t="e" cm="1">
        <f t="array" aca="1" ref="D319" ca="1">"technology "&amp;RIGHT(C319,4)&amp;";"&amp;_xlfn.XLOOKUP(2,eii,eia)&amp;C319&amp;_xlfn.XLOOKUP(16,eii,eia)&amp;_xlfn.XLOOKUP(3,eii,eia)&amp;_xlfn.XLOOKUP($A319,E96_raw,e96_std&amp;" "&amp;e96_sym)&amp;_xlfn.XLOOKUP(16,eii,eia)&amp;_xlfn.XLOOKUP(4,eii,eia)&amp;_xlfn.XLOOKUP(LEFT(C319,7),r_1,r_4)&amp;" W @ 70°C"&amp;_xlfn.XLOOKUP(16,eii,eia)&amp;_xlfn.XLOOKUP(5,eii,eia)&amp;_xlfn.XLOOKUP(MID(C319,4,3),e_code,TEXT(e_size,"0000"))&amp;_xlfn.XLOOKUP(16,eii,eia)&amp;_xlfn.XLOOKUP(6,eii,eia)&amp;ROUND(MIN(SQRT($A319*_xlfn.XLOOKUP(LEFT(C319,7),r_1,r_4)),_xlfn.XLOOKUP(LEFT(C319,7),r_1,r_7)),1)&amp;" V"&amp;_xlfn.XLOOKUP(16,eii,eia)&amp;_xlfn.XLOOKUP(8,eii,eia)&amp;_xlfn.XLOOKUP(LEFT(C319,7),r_1,r_8)&amp;_xlfn.XLOOKUP(16,eii,eia)&amp;_xlfn.XLOOKUP(9,eii,eia)&amp;_xlfn.XLOOKUP($A319,E96_raw,E96_code&amp;" / "&amp;e96_3c)&amp;_xlfn.XLOOKUP(16,eii,eia)&amp;_xlfn.XLOOKUP(10,eii,eia)&amp;_xlfn.XLOOKUP(LEFT(C319,7),r_1,r_10)&amp;_xlfn.XLOOKUP(16,eii,eia)&amp;_xlfn.XLOOKUP(11,eii,eia)&amp;_xlfn.XLOOKUP(LEFT(C319,7),r_1,r_11)&amp;_xlfn.XLOOKUP(16,eii,eia)&amp;_xlfn.XLOOKUP(12,eii,eia)&amp;_xlfn.XLOOKUP(LEFT(C319,7),r_1,r_12)&amp;" ppm/°C"&amp;_xlfn.XLOOKUP(16,eii,eia)&amp;_xlfn.XLOOKUP(13,eii,eia)&amp;MID(C319,4,2)&amp;_xlfn.XLOOKUP(16,eii,eia)&amp;_xlfn.XLOOKUP(14,eii,eia)&amp;_xlfn.XLOOKUP(16,eii,eia)&amp;_xlfn.XLOOKUP(15,eii,eia)&amp;_xlfn.XLOOKUP(16,eii,eia)</f>
        <v>#NAME?</v>
      </c>
      <c r="F319" s="5" t="e" cm="1">
        <f t="array" aca="1" ref="F319" ca="1">IF( OR( AND($A319&gt;=INDIRECT("'Panasonic ERJ Code Table'!$K" &amp; F$1),$A319&lt;=INDIRECT("'Panasonic ERJ Code Table'!$L" &amp; F$1)), AND($A319&gt;=INDIRECT("'Panasonic ERJ Code Table'!$M" &amp; F$1),$A319&lt;=INDIRECT("'Panasonic ERJ Code Table'!$N" &amp; F$1)) ),F$2&amp;_xlfn.XLOOKUP($A319,E96_raw,E96_code),"N/A")</f>
        <v>#NAME?</v>
      </c>
      <c r="G319" s="23" t="e" cm="1">
        <f t="array" aca="1" ref="G319" ca="1">"technology "&amp;RIGHT(F319,4)&amp;";"&amp;_xlfn.XLOOKUP(2,eii,eia)&amp;F319&amp;_xlfn.XLOOKUP(16,eii,eia)&amp;_xlfn.XLOOKUP(3,eii,eia)&amp;_xlfn.XLOOKUP($A319,E96_raw,e96_std&amp;" "&amp;e96_sym)&amp;_xlfn.XLOOKUP(16,eii,eia)&amp;_xlfn.XLOOKUP(4,eii,eia)&amp;_xlfn.XLOOKUP(LEFT(F319,7),r_1,r_4)&amp;" W @ 70°C"&amp;_xlfn.XLOOKUP(16,eii,eia)&amp;_xlfn.XLOOKUP(5,eii,eia)&amp;_xlfn.XLOOKUP(MID(F319,4,3),e_code,TEXT(e_size,"0000"))&amp;_xlfn.XLOOKUP(16,eii,eia)&amp;_xlfn.XLOOKUP(6,eii,eia)&amp;ROUND(MIN(SQRT($A319*_xlfn.XLOOKUP(LEFT(F319,7),r_1,r_4)),_xlfn.XLOOKUP(LEFT(F319,7),r_1,r_7)),1)&amp;" V"&amp;_xlfn.XLOOKUP(16,eii,eia)&amp;_xlfn.XLOOKUP(8,eii,eia)&amp;_xlfn.XLOOKUP(LEFT(F319,7),r_1,r_8)&amp;_xlfn.XLOOKUP(16,eii,eia)&amp;_xlfn.XLOOKUP(9,eii,eia)&amp;_xlfn.XLOOKUP($A319,E96_raw,E96_code&amp;" / "&amp;e96_3c)&amp;_xlfn.XLOOKUP(16,eii,eia)&amp;_xlfn.XLOOKUP(10,eii,eia)&amp;_xlfn.XLOOKUP(LEFT(F319,7),r_1,r_10)&amp;_xlfn.XLOOKUP(16,eii,eia)&amp;_xlfn.XLOOKUP(11,eii,eia)&amp;_xlfn.XLOOKUP(LEFT(F319,7),r_1,r_11)&amp;_xlfn.XLOOKUP(16,eii,eia)&amp;_xlfn.XLOOKUP(12,eii,eia)&amp;_xlfn.XLOOKUP(LEFT(F319,7),r_1,r_12)&amp;" ppm/°C"&amp;_xlfn.XLOOKUP(16,eii,eia)&amp;_xlfn.XLOOKUP(13,eii,eia)&amp;MID(F319,4,2)&amp;_xlfn.XLOOKUP(16,eii,eia)&amp;_xlfn.XLOOKUP(14,eii,eia)&amp;_xlfn.XLOOKUP(16,eii,eia)&amp;_xlfn.XLOOKUP(15,eii,eia)&amp;_xlfn.XLOOKUP(16,eii,eia)</f>
        <v>#NAME?</v>
      </c>
      <c r="I319" s="5" t="str" cm="1">
        <f t="array" aca="1" ref="I319" ca="1">IF( OR( AND($A319&gt;=INDIRECT("'Panasonic ERJ Code Table'!$K" &amp; I$1),$A319&lt;=INDIRECT("'Panasonic ERJ Code Table'!$L" &amp; I$1)), AND($A319&gt;=INDIRECT("'Panasonic ERJ Code Table'!$M" &amp; I$1),$A319&lt;=INDIRECT("'Panasonic ERJ Code Table'!$N" &amp; I$1)) ),I$2&amp;_xlfn.XLOOKUP($A319,E96_raw,E96_code),"N/A")</f>
        <v>N/A</v>
      </c>
      <c r="L319" s="5" t="e" cm="1">
        <f t="array" aca="1" ref="L319" ca="1">IF( OR( AND($A319&gt;=INDIRECT("'Panasonic ERJ Code Table'!$K" &amp; L$1),$A319&lt;=INDIRECT("'Panasonic ERJ Code Table'!$L" &amp; L$1)), AND($A319&gt;=INDIRECT("'Panasonic ERJ Code Table'!$M" &amp; L$1),$A319&lt;=INDIRECT("'Panasonic ERJ Code Table'!$N" &amp; L$1)) ),L$2&amp;_xlfn.XLOOKUP($A319,E96_raw,E96_code),"N/A")</f>
        <v>#NAME?</v>
      </c>
      <c r="O319" s="5" t="str" cm="1">
        <f t="array" aca="1" ref="O319" ca="1">IF( OR( AND($A319&gt;=INDIRECT("'Panasonic ERJ Code Table'!$K" &amp; O$1),$A319&lt;=INDIRECT("'Panasonic ERJ Code Table'!$L" &amp; O$1)), AND($A319&gt;=INDIRECT("'Panasonic ERJ Code Table'!$M" &amp; O$1),$A319&lt;=INDIRECT("'Panasonic ERJ Code Table'!$N" &amp; O$1)) ),O$2&amp;_xlfn.XLOOKUP($A319,E96_raw,E96_code),"N/A")</f>
        <v>N/A</v>
      </c>
      <c r="R319" s="5" t="e" cm="1">
        <f t="array" aca="1" ref="R319" ca="1">IF( OR( AND($A319&gt;=INDIRECT("'Panasonic ERJ Code Table'!$K" &amp; R$1),$A319&lt;=INDIRECT("'Panasonic ERJ Code Table'!$L" &amp; R$1)), AND($A319&gt;=INDIRECT("'Panasonic ERJ Code Table'!$M" &amp; R$1),$A319&lt;=INDIRECT("'Panasonic ERJ Code Table'!$N" &amp; R$1)) ),R$2&amp;_xlfn.XLOOKUP($A319,E96_raw,E96_code),"N/A")</f>
        <v>#NAME?</v>
      </c>
      <c r="U319" s="5" t="e" cm="1">
        <f t="array" aca="1" ref="U319" ca="1">IF( OR( AND($A319&gt;=INDIRECT("'Panasonic ERJ Code Table'!$J" &amp; U$1),$A319&lt;=INDIRECT("'Panasonic ERJ Code Table'!$K" &amp; U$1)), AND($A319&gt;=INDIRECT("'Panasonic ERJ Code Table'!$L" &amp; U$1),$A319&lt;=INDIRECT("'Panasonic ERJ Code Table'!$M" &amp; U$1)) ),U$2&amp;_xlfn.XLOOKUP($A319,E96_raw,E96_code),"N/A")</f>
        <v>#NAME?</v>
      </c>
    </row>
    <row r="320" spans="1:21" x14ac:dyDescent="0.3">
      <c r="A320" s="16">
        <v>2000</v>
      </c>
      <c r="B320" s="19"/>
      <c r="C320" s="5" t="e" cm="1">
        <f t="array" aca="1" ref="C320" ca="1">IF( OR( AND($A320&gt;=INDIRECT("'Panasonic ERJ Code Table'!$K" &amp; C$1),$A320&lt;=INDIRECT("'Panasonic ERJ Code Table'!$L" &amp; C$1)), AND($A320&gt;=INDIRECT("'Panasonic ERJ Code Table'!$M" &amp; C$1),$A320&lt;=INDIRECT("'Panasonic ERJ Code Table'!$N" &amp; C$1)) ),C$2&amp;_xlfn.XLOOKUP($A320,E96_raw,E96_code),"N/A")</f>
        <v>#NAME?</v>
      </c>
      <c r="D320" s="23" t="e" cm="1">
        <f t="array" aca="1" ref="D320" ca="1">"technology "&amp;RIGHT(C320,4)&amp;";"&amp;_xlfn.XLOOKUP(2,eii,eia)&amp;C320&amp;_xlfn.XLOOKUP(16,eii,eia)&amp;_xlfn.XLOOKUP(3,eii,eia)&amp;_xlfn.XLOOKUP($A320,E96_raw,e96_std&amp;" "&amp;e96_sym)&amp;_xlfn.XLOOKUP(16,eii,eia)&amp;_xlfn.XLOOKUP(4,eii,eia)&amp;_xlfn.XLOOKUP(LEFT(C320,7),r_1,r_4)&amp;" W @ 70°C"&amp;_xlfn.XLOOKUP(16,eii,eia)&amp;_xlfn.XLOOKUP(5,eii,eia)&amp;_xlfn.XLOOKUP(MID(C320,4,3),e_code,TEXT(e_size,"0000"))&amp;_xlfn.XLOOKUP(16,eii,eia)&amp;_xlfn.XLOOKUP(6,eii,eia)&amp;ROUND(MIN(SQRT($A320*_xlfn.XLOOKUP(LEFT(C320,7),r_1,r_4)),_xlfn.XLOOKUP(LEFT(C320,7),r_1,r_7)),1)&amp;" V"&amp;_xlfn.XLOOKUP(16,eii,eia)&amp;_xlfn.XLOOKUP(8,eii,eia)&amp;_xlfn.XLOOKUP(LEFT(C320,7),r_1,r_8)&amp;_xlfn.XLOOKUP(16,eii,eia)&amp;_xlfn.XLOOKUP(9,eii,eia)&amp;_xlfn.XLOOKUP($A320,E96_raw,E96_code&amp;" / "&amp;e96_3c)&amp;_xlfn.XLOOKUP(16,eii,eia)&amp;_xlfn.XLOOKUP(10,eii,eia)&amp;_xlfn.XLOOKUP(LEFT(C320,7),r_1,r_10)&amp;_xlfn.XLOOKUP(16,eii,eia)&amp;_xlfn.XLOOKUP(11,eii,eia)&amp;_xlfn.XLOOKUP(LEFT(C320,7),r_1,r_11)&amp;_xlfn.XLOOKUP(16,eii,eia)&amp;_xlfn.XLOOKUP(12,eii,eia)&amp;_xlfn.XLOOKUP(LEFT(C320,7),r_1,r_12)&amp;" ppm/°C"&amp;_xlfn.XLOOKUP(16,eii,eia)&amp;_xlfn.XLOOKUP(13,eii,eia)&amp;MID(C320,4,2)&amp;_xlfn.XLOOKUP(16,eii,eia)&amp;_xlfn.XLOOKUP(14,eii,eia)&amp;_xlfn.XLOOKUP(16,eii,eia)&amp;_xlfn.XLOOKUP(15,eii,eia)&amp;_xlfn.XLOOKUP(16,eii,eia)</f>
        <v>#NAME?</v>
      </c>
      <c r="F320" s="5" t="e" cm="1">
        <f t="array" aca="1" ref="F320" ca="1">IF( OR( AND($A320&gt;=INDIRECT("'Panasonic ERJ Code Table'!$K" &amp; F$1),$A320&lt;=INDIRECT("'Panasonic ERJ Code Table'!$L" &amp; F$1)), AND($A320&gt;=INDIRECT("'Panasonic ERJ Code Table'!$M" &amp; F$1),$A320&lt;=INDIRECT("'Panasonic ERJ Code Table'!$N" &amp; F$1)) ),F$2&amp;_xlfn.XLOOKUP($A320,E96_raw,E96_code),"N/A")</f>
        <v>#NAME?</v>
      </c>
      <c r="G320" s="23" t="e" cm="1">
        <f t="array" aca="1" ref="G320" ca="1">"technology "&amp;RIGHT(F320,4)&amp;";"&amp;_xlfn.XLOOKUP(2,eii,eia)&amp;F320&amp;_xlfn.XLOOKUP(16,eii,eia)&amp;_xlfn.XLOOKUP(3,eii,eia)&amp;_xlfn.XLOOKUP($A320,E96_raw,e96_std&amp;" "&amp;e96_sym)&amp;_xlfn.XLOOKUP(16,eii,eia)&amp;_xlfn.XLOOKUP(4,eii,eia)&amp;_xlfn.XLOOKUP(LEFT(F320,7),r_1,r_4)&amp;" W @ 70°C"&amp;_xlfn.XLOOKUP(16,eii,eia)&amp;_xlfn.XLOOKUP(5,eii,eia)&amp;_xlfn.XLOOKUP(MID(F320,4,3),e_code,TEXT(e_size,"0000"))&amp;_xlfn.XLOOKUP(16,eii,eia)&amp;_xlfn.XLOOKUP(6,eii,eia)&amp;ROUND(MIN(SQRT($A320*_xlfn.XLOOKUP(LEFT(F320,7),r_1,r_4)),_xlfn.XLOOKUP(LEFT(F320,7),r_1,r_7)),1)&amp;" V"&amp;_xlfn.XLOOKUP(16,eii,eia)&amp;_xlfn.XLOOKUP(8,eii,eia)&amp;_xlfn.XLOOKUP(LEFT(F320,7),r_1,r_8)&amp;_xlfn.XLOOKUP(16,eii,eia)&amp;_xlfn.XLOOKUP(9,eii,eia)&amp;_xlfn.XLOOKUP($A320,E96_raw,E96_code&amp;" / "&amp;e96_3c)&amp;_xlfn.XLOOKUP(16,eii,eia)&amp;_xlfn.XLOOKUP(10,eii,eia)&amp;_xlfn.XLOOKUP(LEFT(F320,7),r_1,r_10)&amp;_xlfn.XLOOKUP(16,eii,eia)&amp;_xlfn.XLOOKUP(11,eii,eia)&amp;_xlfn.XLOOKUP(LEFT(F320,7),r_1,r_11)&amp;_xlfn.XLOOKUP(16,eii,eia)&amp;_xlfn.XLOOKUP(12,eii,eia)&amp;_xlfn.XLOOKUP(LEFT(F320,7),r_1,r_12)&amp;" ppm/°C"&amp;_xlfn.XLOOKUP(16,eii,eia)&amp;_xlfn.XLOOKUP(13,eii,eia)&amp;MID(F320,4,2)&amp;_xlfn.XLOOKUP(16,eii,eia)&amp;_xlfn.XLOOKUP(14,eii,eia)&amp;_xlfn.XLOOKUP(16,eii,eia)&amp;_xlfn.XLOOKUP(15,eii,eia)&amp;_xlfn.XLOOKUP(16,eii,eia)</f>
        <v>#NAME?</v>
      </c>
      <c r="I320" s="5" t="str" cm="1">
        <f t="array" aca="1" ref="I320" ca="1">IF( OR( AND($A320&gt;=INDIRECT("'Panasonic ERJ Code Table'!$K" &amp; I$1),$A320&lt;=INDIRECT("'Panasonic ERJ Code Table'!$L" &amp; I$1)), AND($A320&gt;=INDIRECT("'Panasonic ERJ Code Table'!$M" &amp; I$1),$A320&lt;=INDIRECT("'Panasonic ERJ Code Table'!$N" &amp; I$1)) ),I$2&amp;_xlfn.XLOOKUP($A320,E96_raw,E96_code),"N/A")</f>
        <v>N/A</v>
      </c>
      <c r="L320" s="5" t="e" cm="1">
        <f t="array" aca="1" ref="L320" ca="1">IF( OR( AND($A320&gt;=INDIRECT("'Panasonic ERJ Code Table'!$K" &amp; L$1),$A320&lt;=INDIRECT("'Panasonic ERJ Code Table'!$L" &amp; L$1)), AND($A320&gt;=INDIRECT("'Panasonic ERJ Code Table'!$M" &amp; L$1),$A320&lt;=INDIRECT("'Panasonic ERJ Code Table'!$N" &amp; L$1)) ),L$2&amp;_xlfn.XLOOKUP($A320,E96_raw,E96_code),"N/A")</f>
        <v>#NAME?</v>
      </c>
      <c r="O320" s="5" t="str" cm="1">
        <f t="array" aca="1" ref="O320" ca="1">IF( OR( AND($A320&gt;=INDIRECT("'Panasonic ERJ Code Table'!$K" &amp; O$1),$A320&lt;=INDIRECT("'Panasonic ERJ Code Table'!$L" &amp; O$1)), AND($A320&gt;=INDIRECT("'Panasonic ERJ Code Table'!$M" &amp; O$1),$A320&lt;=INDIRECT("'Panasonic ERJ Code Table'!$N" &amp; O$1)) ),O$2&amp;_xlfn.XLOOKUP($A320,E96_raw,E96_code),"N/A")</f>
        <v>N/A</v>
      </c>
      <c r="R320" s="5" t="e" cm="1">
        <f t="array" aca="1" ref="R320" ca="1">IF( OR( AND($A320&gt;=INDIRECT("'Panasonic ERJ Code Table'!$K" &amp; R$1),$A320&lt;=INDIRECT("'Panasonic ERJ Code Table'!$L" &amp; R$1)), AND($A320&gt;=INDIRECT("'Panasonic ERJ Code Table'!$M" &amp; R$1),$A320&lt;=INDIRECT("'Panasonic ERJ Code Table'!$N" &amp; R$1)) ),R$2&amp;_xlfn.XLOOKUP($A320,E96_raw,E96_code),"N/A")</f>
        <v>#NAME?</v>
      </c>
      <c r="U320" s="5" t="e" cm="1">
        <f t="array" aca="1" ref="U320" ca="1">IF( OR( AND($A320&gt;=INDIRECT("'Panasonic ERJ Code Table'!$J" &amp; U$1),$A320&lt;=INDIRECT("'Panasonic ERJ Code Table'!$K" &amp; U$1)), AND($A320&gt;=INDIRECT("'Panasonic ERJ Code Table'!$L" &amp; U$1),$A320&lt;=INDIRECT("'Panasonic ERJ Code Table'!$M" &amp; U$1)) ),U$2&amp;_xlfn.XLOOKUP($A320,E96_raw,E96_code),"N/A")</f>
        <v>#NAME?</v>
      </c>
    </row>
    <row r="321" spans="1:21" x14ac:dyDescent="0.3">
      <c r="A321" s="16">
        <v>2050</v>
      </c>
      <c r="B321" s="19"/>
      <c r="C321" s="5" t="e" cm="1">
        <f t="array" aca="1" ref="C321" ca="1">IF( OR( AND($A321&gt;=INDIRECT("'Panasonic ERJ Code Table'!$K" &amp; C$1),$A321&lt;=INDIRECT("'Panasonic ERJ Code Table'!$L" &amp; C$1)), AND($A321&gt;=INDIRECT("'Panasonic ERJ Code Table'!$M" &amp; C$1),$A321&lt;=INDIRECT("'Panasonic ERJ Code Table'!$N" &amp; C$1)) ),C$2&amp;_xlfn.XLOOKUP($A321,E96_raw,E96_code),"N/A")</f>
        <v>#NAME?</v>
      </c>
      <c r="D321" s="23" t="e" cm="1">
        <f t="array" aca="1" ref="D321" ca="1">"technology "&amp;RIGHT(C321,4)&amp;";"&amp;_xlfn.XLOOKUP(2,eii,eia)&amp;C321&amp;_xlfn.XLOOKUP(16,eii,eia)&amp;_xlfn.XLOOKUP(3,eii,eia)&amp;_xlfn.XLOOKUP($A321,E96_raw,e96_std&amp;" "&amp;e96_sym)&amp;_xlfn.XLOOKUP(16,eii,eia)&amp;_xlfn.XLOOKUP(4,eii,eia)&amp;_xlfn.XLOOKUP(LEFT(C321,7),r_1,r_4)&amp;" W @ 70°C"&amp;_xlfn.XLOOKUP(16,eii,eia)&amp;_xlfn.XLOOKUP(5,eii,eia)&amp;_xlfn.XLOOKUP(MID(C321,4,3),e_code,TEXT(e_size,"0000"))&amp;_xlfn.XLOOKUP(16,eii,eia)&amp;_xlfn.XLOOKUP(6,eii,eia)&amp;ROUND(MIN(SQRT($A321*_xlfn.XLOOKUP(LEFT(C321,7),r_1,r_4)),_xlfn.XLOOKUP(LEFT(C321,7),r_1,r_7)),1)&amp;" V"&amp;_xlfn.XLOOKUP(16,eii,eia)&amp;_xlfn.XLOOKUP(8,eii,eia)&amp;_xlfn.XLOOKUP(LEFT(C321,7),r_1,r_8)&amp;_xlfn.XLOOKUP(16,eii,eia)&amp;_xlfn.XLOOKUP(9,eii,eia)&amp;_xlfn.XLOOKUP($A321,E96_raw,E96_code&amp;" / "&amp;e96_3c)&amp;_xlfn.XLOOKUP(16,eii,eia)&amp;_xlfn.XLOOKUP(10,eii,eia)&amp;_xlfn.XLOOKUP(LEFT(C321,7),r_1,r_10)&amp;_xlfn.XLOOKUP(16,eii,eia)&amp;_xlfn.XLOOKUP(11,eii,eia)&amp;_xlfn.XLOOKUP(LEFT(C321,7),r_1,r_11)&amp;_xlfn.XLOOKUP(16,eii,eia)&amp;_xlfn.XLOOKUP(12,eii,eia)&amp;_xlfn.XLOOKUP(LEFT(C321,7),r_1,r_12)&amp;" ppm/°C"&amp;_xlfn.XLOOKUP(16,eii,eia)&amp;_xlfn.XLOOKUP(13,eii,eia)&amp;MID(C321,4,2)&amp;_xlfn.XLOOKUP(16,eii,eia)&amp;_xlfn.XLOOKUP(14,eii,eia)&amp;_xlfn.XLOOKUP(16,eii,eia)&amp;_xlfn.XLOOKUP(15,eii,eia)&amp;_xlfn.XLOOKUP(16,eii,eia)</f>
        <v>#NAME?</v>
      </c>
      <c r="F321" s="5" t="e" cm="1">
        <f t="array" aca="1" ref="F321" ca="1">IF( OR( AND($A321&gt;=INDIRECT("'Panasonic ERJ Code Table'!$K" &amp; F$1),$A321&lt;=INDIRECT("'Panasonic ERJ Code Table'!$L" &amp; F$1)), AND($A321&gt;=INDIRECT("'Panasonic ERJ Code Table'!$M" &amp; F$1),$A321&lt;=INDIRECT("'Panasonic ERJ Code Table'!$N" &amp; F$1)) ),F$2&amp;_xlfn.XLOOKUP($A321,E96_raw,E96_code),"N/A")</f>
        <v>#NAME?</v>
      </c>
      <c r="G321" s="23" t="e" cm="1">
        <f t="array" aca="1" ref="G321" ca="1">"technology "&amp;RIGHT(F321,4)&amp;";"&amp;_xlfn.XLOOKUP(2,eii,eia)&amp;F321&amp;_xlfn.XLOOKUP(16,eii,eia)&amp;_xlfn.XLOOKUP(3,eii,eia)&amp;_xlfn.XLOOKUP($A321,E96_raw,e96_std&amp;" "&amp;e96_sym)&amp;_xlfn.XLOOKUP(16,eii,eia)&amp;_xlfn.XLOOKUP(4,eii,eia)&amp;_xlfn.XLOOKUP(LEFT(F321,7),r_1,r_4)&amp;" W @ 70°C"&amp;_xlfn.XLOOKUP(16,eii,eia)&amp;_xlfn.XLOOKUP(5,eii,eia)&amp;_xlfn.XLOOKUP(MID(F321,4,3),e_code,TEXT(e_size,"0000"))&amp;_xlfn.XLOOKUP(16,eii,eia)&amp;_xlfn.XLOOKUP(6,eii,eia)&amp;ROUND(MIN(SQRT($A321*_xlfn.XLOOKUP(LEFT(F321,7),r_1,r_4)),_xlfn.XLOOKUP(LEFT(F321,7),r_1,r_7)),1)&amp;" V"&amp;_xlfn.XLOOKUP(16,eii,eia)&amp;_xlfn.XLOOKUP(8,eii,eia)&amp;_xlfn.XLOOKUP(LEFT(F321,7),r_1,r_8)&amp;_xlfn.XLOOKUP(16,eii,eia)&amp;_xlfn.XLOOKUP(9,eii,eia)&amp;_xlfn.XLOOKUP($A321,E96_raw,E96_code&amp;" / "&amp;e96_3c)&amp;_xlfn.XLOOKUP(16,eii,eia)&amp;_xlfn.XLOOKUP(10,eii,eia)&amp;_xlfn.XLOOKUP(LEFT(F321,7),r_1,r_10)&amp;_xlfn.XLOOKUP(16,eii,eia)&amp;_xlfn.XLOOKUP(11,eii,eia)&amp;_xlfn.XLOOKUP(LEFT(F321,7),r_1,r_11)&amp;_xlfn.XLOOKUP(16,eii,eia)&amp;_xlfn.XLOOKUP(12,eii,eia)&amp;_xlfn.XLOOKUP(LEFT(F321,7),r_1,r_12)&amp;" ppm/°C"&amp;_xlfn.XLOOKUP(16,eii,eia)&amp;_xlfn.XLOOKUP(13,eii,eia)&amp;MID(F321,4,2)&amp;_xlfn.XLOOKUP(16,eii,eia)&amp;_xlfn.XLOOKUP(14,eii,eia)&amp;_xlfn.XLOOKUP(16,eii,eia)&amp;_xlfn.XLOOKUP(15,eii,eia)&amp;_xlfn.XLOOKUP(16,eii,eia)</f>
        <v>#NAME?</v>
      </c>
      <c r="I321" s="5" t="str" cm="1">
        <f t="array" aca="1" ref="I321" ca="1">IF( OR( AND($A321&gt;=INDIRECT("'Panasonic ERJ Code Table'!$K" &amp; I$1),$A321&lt;=INDIRECT("'Panasonic ERJ Code Table'!$L" &amp; I$1)), AND($A321&gt;=INDIRECT("'Panasonic ERJ Code Table'!$M" &amp; I$1),$A321&lt;=INDIRECT("'Panasonic ERJ Code Table'!$N" &amp; I$1)) ),I$2&amp;_xlfn.XLOOKUP($A321,E96_raw,E96_code),"N/A")</f>
        <v>N/A</v>
      </c>
      <c r="L321" s="5" t="e" cm="1">
        <f t="array" aca="1" ref="L321" ca="1">IF( OR( AND($A321&gt;=INDIRECT("'Panasonic ERJ Code Table'!$K" &amp; L$1),$A321&lt;=INDIRECT("'Panasonic ERJ Code Table'!$L" &amp; L$1)), AND($A321&gt;=INDIRECT("'Panasonic ERJ Code Table'!$M" &amp; L$1),$A321&lt;=INDIRECT("'Panasonic ERJ Code Table'!$N" &amp; L$1)) ),L$2&amp;_xlfn.XLOOKUP($A321,E96_raw,E96_code),"N/A")</f>
        <v>#NAME?</v>
      </c>
      <c r="O321" s="5" t="str" cm="1">
        <f t="array" aca="1" ref="O321" ca="1">IF( OR( AND($A321&gt;=INDIRECT("'Panasonic ERJ Code Table'!$K" &amp; O$1),$A321&lt;=INDIRECT("'Panasonic ERJ Code Table'!$L" &amp; O$1)), AND($A321&gt;=INDIRECT("'Panasonic ERJ Code Table'!$M" &amp; O$1),$A321&lt;=INDIRECT("'Panasonic ERJ Code Table'!$N" &amp; O$1)) ),O$2&amp;_xlfn.XLOOKUP($A321,E96_raw,E96_code),"N/A")</f>
        <v>N/A</v>
      </c>
      <c r="R321" s="5" t="e" cm="1">
        <f t="array" aca="1" ref="R321" ca="1">IF( OR( AND($A321&gt;=INDIRECT("'Panasonic ERJ Code Table'!$K" &amp; R$1),$A321&lt;=INDIRECT("'Panasonic ERJ Code Table'!$L" &amp; R$1)), AND($A321&gt;=INDIRECT("'Panasonic ERJ Code Table'!$M" &amp; R$1),$A321&lt;=INDIRECT("'Panasonic ERJ Code Table'!$N" &amp; R$1)) ),R$2&amp;_xlfn.XLOOKUP($A321,E96_raw,E96_code),"N/A")</f>
        <v>#NAME?</v>
      </c>
      <c r="U321" s="5" t="e" cm="1">
        <f t="array" aca="1" ref="U321" ca="1">IF( OR( AND($A321&gt;=INDIRECT("'Panasonic ERJ Code Table'!$J" &amp; U$1),$A321&lt;=INDIRECT("'Panasonic ERJ Code Table'!$K" &amp; U$1)), AND($A321&gt;=INDIRECT("'Panasonic ERJ Code Table'!$L" &amp; U$1),$A321&lt;=INDIRECT("'Panasonic ERJ Code Table'!$M" &amp; U$1)) ),U$2&amp;_xlfn.XLOOKUP($A321,E96_raw,E96_code),"N/A")</f>
        <v>#NAME?</v>
      </c>
    </row>
    <row r="322" spans="1:21" x14ac:dyDescent="0.3">
      <c r="A322" s="16">
        <v>2100</v>
      </c>
      <c r="B322" s="19"/>
      <c r="C322" s="5" t="e" cm="1">
        <f t="array" aca="1" ref="C322" ca="1">IF( OR( AND($A322&gt;=INDIRECT("'Panasonic ERJ Code Table'!$K" &amp; C$1),$A322&lt;=INDIRECT("'Panasonic ERJ Code Table'!$L" &amp; C$1)), AND($A322&gt;=INDIRECT("'Panasonic ERJ Code Table'!$M" &amp; C$1),$A322&lt;=INDIRECT("'Panasonic ERJ Code Table'!$N" &amp; C$1)) ),C$2&amp;_xlfn.XLOOKUP($A322,E96_raw,E96_code),"N/A")</f>
        <v>#NAME?</v>
      </c>
      <c r="D322" s="23" t="e" cm="1">
        <f t="array" aca="1" ref="D322" ca="1">"technology "&amp;RIGHT(C322,4)&amp;";"&amp;_xlfn.XLOOKUP(2,eii,eia)&amp;C322&amp;_xlfn.XLOOKUP(16,eii,eia)&amp;_xlfn.XLOOKUP(3,eii,eia)&amp;_xlfn.XLOOKUP($A322,E96_raw,e96_std&amp;" "&amp;e96_sym)&amp;_xlfn.XLOOKUP(16,eii,eia)&amp;_xlfn.XLOOKUP(4,eii,eia)&amp;_xlfn.XLOOKUP(LEFT(C322,7),r_1,r_4)&amp;" W @ 70°C"&amp;_xlfn.XLOOKUP(16,eii,eia)&amp;_xlfn.XLOOKUP(5,eii,eia)&amp;_xlfn.XLOOKUP(MID(C322,4,3),e_code,TEXT(e_size,"0000"))&amp;_xlfn.XLOOKUP(16,eii,eia)&amp;_xlfn.XLOOKUP(6,eii,eia)&amp;ROUND(MIN(SQRT($A322*_xlfn.XLOOKUP(LEFT(C322,7),r_1,r_4)),_xlfn.XLOOKUP(LEFT(C322,7),r_1,r_7)),1)&amp;" V"&amp;_xlfn.XLOOKUP(16,eii,eia)&amp;_xlfn.XLOOKUP(8,eii,eia)&amp;_xlfn.XLOOKUP(LEFT(C322,7),r_1,r_8)&amp;_xlfn.XLOOKUP(16,eii,eia)&amp;_xlfn.XLOOKUP(9,eii,eia)&amp;_xlfn.XLOOKUP($A322,E96_raw,E96_code&amp;" / "&amp;e96_3c)&amp;_xlfn.XLOOKUP(16,eii,eia)&amp;_xlfn.XLOOKUP(10,eii,eia)&amp;_xlfn.XLOOKUP(LEFT(C322,7),r_1,r_10)&amp;_xlfn.XLOOKUP(16,eii,eia)&amp;_xlfn.XLOOKUP(11,eii,eia)&amp;_xlfn.XLOOKUP(LEFT(C322,7),r_1,r_11)&amp;_xlfn.XLOOKUP(16,eii,eia)&amp;_xlfn.XLOOKUP(12,eii,eia)&amp;_xlfn.XLOOKUP(LEFT(C322,7),r_1,r_12)&amp;" ppm/°C"&amp;_xlfn.XLOOKUP(16,eii,eia)&amp;_xlfn.XLOOKUP(13,eii,eia)&amp;MID(C322,4,2)&amp;_xlfn.XLOOKUP(16,eii,eia)&amp;_xlfn.XLOOKUP(14,eii,eia)&amp;_xlfn.XLOOKUP(16,eii,eia)&amp;_xlfn.XLOOKUP(15,eii,eia)&amp;_xlfn.XLOOKUP(16,eii,eia)</f>
        <v>#NAME?</v>
      </c>
      <c r="F322" s="5" t="e" cm="1">
        <f t="array" aca="1" ref="F322" ca="1">IF( OR( AND($A322&gt;=INDIRECT("'Panasonic ERJ Code Table'!$K" &amp; F$1),$A322&lt;=INDIRECT("'Panasonic ERJ Code Table'!$L" &amp; F$1)), AND($A322&gt;=INDIRECT("'Panasonic ERJ Code Table'!$M" &amp; F$1),$A322&lt;=INDIRECT("'Panasonic ERJ Code Table'!$N" &amp; F$1)) ),F$2&amp;_xlfn.XLOOKUP($A322,E96_raw,E96_code),"N/A")</f>
        <v>#NAME?</v>
      </c>
      <c r="G322" s="23" t="e" cm="1">
        <f t="array" aca="1" ref="G322" ca="1">"technology "&amp;RIGHT(F322,4)&amp;";"&amp;_xlfn.XLOOKUP(2,eii,eia)&amp;F322&amp;_xlfn.XLOOKUP(16,eii,eia)&amp;_xlfn.XLOOKUP(3,eii,eia)&amp;_xlfn.XLOOKUP($A322,E96_raw,e96_std&amp;" "&amp;e96_sym)&amp;_xlfn.XLOOKUP(16,eii,eia)&amp;_xlfn.XLOOKUP(4,eii,eia)&amp;_xlfn.XLOOKUP(LEFT(F322,7),r_1,r_4)&amp;" W @ 70°C"&amp;_xlfn.XLOOKUP(16,eii,eia)&amp;_xlfn.XLOOKUP(5,eii,eia)&amp;_xlfn.XLOOKUP(MID(F322,4,3),e_code,TEXT(e_size,"0000"))&amp;_xlfn.XLOOKUP(16,eii,eia)&amp;_xlfn.XLOOKUP(6,eii,eia)&amp;ROUND(MIN(SQRT($A322*_xlfn.XLOOKUP(LEFT(F322,7),r_1,r_4)),_xlfn.XLOOKUP(LEFT(F322,7),r_1,r_7)),1)&amp;" V"&amp;_xlfn.XLOOKUP(16,eii,eia)&amp;_xlfn.XLOOKUP(8,eii,eia)&amp;_xlfn.XLOOKUP(LEFT(F322,7),r_1,r_8)&amp;_xlfn.XLOOKUP(16,eii,eia)&amp;_xlfn.XLOOKUP(9,eii,eia)&amp;_xlfn.XLOOKUP($A322,E96_raw,E96_code&amp;" / "&amp;e96_3c)&amp;_xlfn.XLOOKUP(16,eii,eia)&amp;_xlfn.XLOOKUP(10,eii,eia)&amp;_xlfn.XLOOKUP(LEFT(F322,7),r_1,r_10)&amp;_xlfn.XLOOKUP(16,eii,eia)&amp;_xlfn.XLOOKUP(11,eii,eia)&amp;_xlfn.XLOOKUP(LEFT(F322,7),r_1,r_11)&amp;_xlfn.XLOOKUP(16,eii,eia)&amp;_xlfn.XLOOKUP(12,eii,eia)&amp;_xlfn.XLOOKUP(LEFT(F322,7),r_1,r_12)&amp;" ppm/°C"&amp;_xlfn.XLOOKUP(16,eii,eia)&amp;_xlfn.XLOOKUP(13,eii,eia)&amp;MID(F322,4,2)&amp;_xlfn.XLOOKUP(16,eii,eia)&amp;_xlfn.XLOOKUP(14,eii,eia)&amp;_xlfn.XLOOKUP(16,eii,eia)&amp;_xlfn.XLOOKUP(15,eii,eia)&amp;_xlfn.XLOOKUP(16,eii,eia)</f>
        <v>#NAME?</v>
      </c>
      <c r="I322" s="5" t="str" cm="1">
        <f t="array" aca="1" ref="I322" ca="1">IF( OR( AND($A322&gt;=INDIRECT("'Panasonic ERJ Code Table'!$K" &amp; I$1),$A322&lt;=INDIRECT("'Panasonic ERJ Code Table'!$L" &amp; I$1)), AND($A322&gt;=INDIRECT("'Panasonic ERJ Code Table'!$M" &amp; I$1),$A322&lt;=INDIRECT("'Panasonic ERJ Code Table'!$N" &amp; I$1)) ),I$2&amp;_xlfn.XLOOKUP($A322,E96_raw,E96_code),"N/A")</f>
        <v>N/A</v>
      </c>
      <c r="L322" s="5" t="e" cm="1">
        <f t="array" aca="1" ref="L322" ca="1">IF( OR( AND($A322&gt;=INDIRECT("'Panasonic ERJ Code Table'!$K" &amp; L$1),$A322&lt;=INDIRECT("'Panasonic ERJ Code Table'!$L" &amp; L$1)), AND($A322&gt;=INDIRECT("'Panasonic ERJ Code Table'!$M" &amp; L$1),$A322&lt;=INDIRECT("'Panasonic ERJ Code Table'!$N" &amp; L$1)) ),L$2&amp;_xlfn.XLOOKUP($A322,E96_raw,E96_code),"N/A")</f>
        <v>#NAME?</v>
      </c>
      <c r="O322" s="5" t="str" cm="1">
        <f t="array" aca="1" ref="O322" ca="1">IF( OR( AND($A322&gt;=INDIRECT("'Panasonic ERJ Code Table'!$K" &amp; O$1),$A322&lt;=INDIRECT("'Panasonic ERJ Code Table'!$L" &amp; O$1)), AND($A322&gt;=INDIRECT("'Panasonic ERJ Code Table'!$M" &amp; O$1),$A322&lt;=INDIRECT("'Panasonic ERJ Code Table'!$N" &amp; O$1)) ),O$2&amp;_xlfn.XLOOKUP($A322,E96_raw,E96_code),"N/A")</f>
        <v>N/A</v>
      </c>
      <c r="R322" s="5" t="e" cm="1">
        <f t="array" aca="1" ref="R322" ca="1">IF( OR( AND($A322&gt;=INDIRECT("'Panasonic ERJ Code Table'!$K" &amp; R$1),$A322&lt;=INDIRECT("'Panasonic ERJ Code Table'!$L" &amp; R$1)), AND($A322&gt;=INDIRECT("'Panasonic ERJ Code Table'!$M" &amp; R$1),$A322&lt;=INDIRECT("'Panasonic ERJ Code Table'!$N" &amp; R$1)) ),R$2&amp;_xlfn.XLOOKUP($A322,E96_raw,E96_code),"N/A")</f>
        <v>#NAME?</v>
      </c>
      <c r="U322" s="5" t="e" cm="1">
        <f t="array" aca="1" ref="U322" ca="1">IF( OR( AND($A322&gt;=INDIRECT("'Panasonic ERJ Code Table'!$J" &amp; U$1),$A322&lt;=INDIRECT("'Panasonic ERJ Code Table'!$K" &amp; U$1)), AND($A322&gt;=INDIRECT("'Panasonic ERJ Code Table'!$L" &amp; U$1),$A322&lt;=INDIRECT("'Panasonic ERJ Code Table'!$M" &amp; U$1)) ),U$2&amp;_xlfn.XLOOKUP($A322,E96_raw,E96_code),"N/A")</f>
        <v>#NAME?</v>
      </c>
    </row>
    <row r="323" spans="1:21" x14ac:dyDescent="0.3">
      <c r="A323" s="16">
        <v>2150</v>
      </c>
      <c r="B323" s="19"/>
      <c r="C323" s="5" t="e" cm="1">
        <f t="array" aca="1" ref="C323" ca="1">IF( OR( AND($A323&gt;=INDIRECT("'Panasonic ERJ Code Table'!$K" &amp; C$1),$A323&lt;=INDIRECT("'Panasonic ERJ Code Table'!$L" &amp; C$1)), AND($A323&gt;=INDIRECT("'Panasonic ERJ Code Table'!$M" &amp; C$1),$A323&lt;=INDIRECT("'Panasonic ERJ Code Table'!$N" &amp; C$1)) ),C$2&amp;_xlfn.XLOOKUP($A323,E96_raw,E96_code),"N/A")</f>
        <v>#NAME?</v>
      </c>
      <c r="D323" s="23" t="e" cm="1">
        <f t="array" aca="1" ref="D323" ca="1">"technology "&amp;RIGHT(C323,4)&amp;";"&amp;_xlfn.XLOOKUP(2,eii,eia)&amp;C323&amp;_xlfn.XLOOKUP(16,eii,eia)&amp;_xlfn.XLOOKUP(3,eii,eia)&amp;_xlfn.XLOOKUP($A323,E96_raw,e96_std&amp;" "&amp;e96_sym)&amp;_xlfn.XLOOKUP(16,eii,eia)&amp;_xlfn.XLOOKUP(4,eii,eia)&amp;_xlfn.XLOOKUP(LEFT(C323,7),r_1,r_4)&amp;" W @ 70°C"&amp;_xlfn.XLOOKUP(16,eii,eia)&amp;_xlfn.XLOOKUP(5,eii,eia)&amp;_xlfn.XLOOKUP(MID(C323,4,3),e_code,TEXT(e_size,"0000"))&amp;_xlfn.XLOOKUP(16,eii,eia)&amp;_xlfn.XLOOKUP(6,eii,eia)&amp;ROUND(MIN(SQRT($A323*_xlfn.XLOOKUP(LEFT(C323,7),r_1,r_4)),_xlfn.XLOOKUP(LEFT(C323,7),r_1,r_7)),1)&amp;" V"&amp;_xlfn.XLOOKUP(16,eii,eia)&amp;_xlfn.XLOOKUP(8,eii,eia)&amp;_xlfn.XLOOKUP(LEFT(C323,7),r_1,r_8)&amp;_xlfn.XLOOKUP(16,eii,eia)&amp;_xlfn.XLOOKUP(9,eii,eia)&amp;_xlfn.XLOOKUP($A323,E96_raw,E96_code&amp;" / "&amp;e96_3c)&amp;_xlfn.XLOOKUP(16,eii,eia)&amp;_xlfn.XLOOKUP(10,eii,eia)&amp;_xlfn.XLOOKUP(LEFT(C323,7),r_1,r_10)&amp;_xlfn.XLOOKUP(16,eii,eia)&amp;_xlfn.XLOOKUP(11,eii,eia)&amp;_xlfn.XLOOKUP(LEFT(C323,7),r_1,r_11)&amp;_xlfn.XLOOKUP(16,eii,eia)&amp;_xlfn.XLOOKUP(12,eii,eia)&amp;_xlfn.XLOOKUP(LEFT(C323,7),r_1,r_12)&amp;" ppm/°C"&amp;_xlfn.XLOOKUP(16,eii,eia)&amp;_xlfn.XLOOKUP(13,eii,eia)&amp;MID(C323,4,2)&amp;_xlfn.XLOOKUP(16,eii,eia)&amp;_xlfn.XLOOKUP(14,eii,eia)&amp;_xlfn.XLOOKUP(16,eii,eia)&amp;_xlfn.XLOOKUP(15,eii,eia)&amp;_xlfn.XLOOKUP(16,eii,eia)</f>
        <v>#NAME?</v>
      </c>
      <c r="F323" s="5" t="e" cm="1">
        <f t="array" aca="1" ref="F323" ca="1">IF( OR( AND($A323&gt;=INDIRECT("'Panasonic ERJ Code Table'!$K" &amp; F$1),$A323&lt;=INDIRECT("'Panasonic ERJ Code Table'!$L" &amp; F$1)), AND($A323&gt;=INDIRECT("'Panasonic ERJ Code Table'!$M" &amp; F$1),$A323&lt;=INDIRECT("'Panasonic ERJ Code Table'!$N" &amp; F$1)) ),F$2&amp;_xlfn.XLOOKUP($A323,E96_raw,E96_code),"N/A")</f>
        <v>#NAME?</v>
      </c>
      <c r="G323" s="23" t="e" cm="1">
        <f t="array" aca="1" ref="G323" ca="1">"technology "&amp;RIGHT(F323,4)&amp;";"&amp;_xlfn.XLOOKUP(2,eii,eia)&amp;F323&amp;_xlfn.XLOOKUP(16,eii,eia)&amp;_xlfn.XLOOKUP(3,eii,eia)&amp;_xlfn.XLOOKUP($A323,E96_raw,e96_std&amp;" "&amp;e96_sym)&amp;_xlfn.XLOOKUP(16,eii,eia)&amp;_xlfn.XLOOKUP(4,eii,eia)&amp;_xlfn.XLOOKUP(LEFT(F323,7),r_1,r_4)&amp;" W @ 70°C"&amp;_xlfn.XLOOKUP(16,eii,eia)&amp;_xlfn.XLOOKUP(5,eii,eia)&amp;_xlfn.XLOOKUP(MID(F323,4,3),e_code,TEXT(e_size,"0000"))&amp;_xlfn.XLOOKUP(16,eii,eia)&amp;_xlfn.XLOOKUP(6,eii,eia)&amp;ROUND(MIN(SQRT($A323*_xlfn.XLOOKUP(LEFT(F323,7),r_1,r_4)),_xlfn.XLOOKUP(LEFT(F323,7),r_1,r_7)),1)&amp;" V"&amp;_xlfn.XLOOKUP(16,eii,eia)&amp;_xlfn.XLOOKUP(8,eii,eia)&amp;_xlfn.XLOOKUP(LEFT(F323,7),r_1,r_8)&amp;_xlfn.XLOOKUP(16,eii,eia)&amp;_xlfn.XLOOKUP(9,eii,eia)&amp;_xlfn.XLOOKUP($A323,E96_raw,E96_code&amp;" / "&amp;e96_3c)&amp;_xlfn.XLOOKUP(16,eii,eia)&amp;_xlfn.XLOOKUP(10,eii,eia)&amp;_xlfn.XLOOKUP(LEFT(F323,7),r_1,r_10)&amp;_xlfn.XLOOKUP(16,eii,eia)&amp;_xlfn.XLOOKUP(11,eii,eia)&amp;_xlfn.XLOOKUP(LEFT(F323,7),r_1,r_11)&amp;_xlfn.XLOOKUP(16,eii,eia)&amp;_xlfn.XLOOKUP(12,eii,eia)&amp;_xlfn.XLOOKUP(LEFT(F323,7),r_1,r_12)&amp;" ppm/°C"&amp;_xlfn.XLOOKUP(16,eii,eia)&amp;_xlfn.XLOOKUP(13,eii,eia)&amp;MID(F323,4,2)&amp;_xlfn.XLOOKUP(16,eii,eia)&amp;_xlfn.XLOOKUP(14,eii,eia)&amp;_xlfn.XLOOKUP(16,eii,eia)&amp;_xlfn.XLOOKUP(15,eii,eia)&amp;_xlfn.XLOOKUP(16,eii,eia)</f>
        <v>#NAME?</v>
      </c>
      <c r="I323" s="5" t="str" cm="1">
        <f t="array" aca="1" ref="I323" ca="1">IF( OR( AND($A323&gt;=INDIRECT("'Panasonic ERJ Code Table'!$K" &amp; I$1),$A323&lt;=INDIRECT("'Panasonic ERJ Code Table'!$L" &amp; I$1)), AND($A323&gt;=INDIRECT("'Panasonic ERJ Code Table'!$M" &amp; I$1),$A323&lt;=INDIRECT("'Panasonic ERJ Code Table'!$N" &amp; I$1)) ),I$2&amp;_xlfn.XLOOKUP($A323,E96_raw,E96_code),"N/A")</f>
        <v>N/A</v>
      </c>
      <c r="L323" s="5" t="e" cm="1">
        <f t="array" aca="1" ref="L323" ca="1">IF( OR( AND($A323&gt;=INDIRECT("'Panasonic ERJ Code Table'!$K" &amp; L$1),$A323&lt;=INDIRECT("'Panasonic ERJ Code Table'!$L" &amp; L$1)), AND($A323&gt;=INDIRECT("'Panasonic ERJ Code Table'!$M" &amp; L$1),$A323&lt;=INDIRECT("'Panasonic ERJ Code Table'!$N" &amp; L$1)) ),L$2&amp;_xlfn.XLOOKUP($A323,E96_raw,E96_code),"N/A")</f>
        <v>#NAME?</v>
      </c>
      <c r="O323" s="5" t="str" cm="1">
        <f t="array" aca="1" ref="O323" ca="1">IF( OR( AND($A323&gt;=INDIRECT("'Panasonic ERJ Code Table'!$K" &amp; O$1),$A323&lt;=INDIRECT("'Panasonic ERJ Code Table'!$L" &amp; O$1)), AND($A323&gt;=INDIRECT("'Panasonic ERJ Code Table'!$M" &amp; O$1),$A323&lt;=INDIRECT("'Panasonic ERJ Code Table'!$N" &amp; O$1)) ),O$2&amp;_xlfn.XLOOKUP($A323,E96_raw,E96_code),"N/A")</f>
        <v>N/A</v>
      </c>
      <c r="R323" s="5" t="e" cm="1">
        <f t="array" aca="1" ref="R323" ca="1">IF( OR( AND($A323&gt;=INDIRECT("'Panasonic ERJ Code Table'!$K" &amp; R$1),$A323&lt;=INDIRECT("'Panasonic ERJ Code Table'!$L" &amp; R$1)), AND($A323&gt;=INDIRECT("'Panasonic ERJ Code Table'!$M" &amp; R$1),$A323&lt;=INDIRECT("'Panasonic ERJ Code Table'!$N" &amp; R$1)) ),R$2&amp;_xlfn.XLOOKUP($A323,E96_raw,E96_code),"N/A")</f>
        <v>#NAME?</v>
      </c>
      <c r="U323" s="5" t="e" cm="1">
        <f t="array" aca="1" ref="U323" ca="1">IF( OR( AND($A323&gt;=INDIRECT("'Panasonic ERJ Code Table'!$J" &amp; U$1),$A323&lt;=INDIRECT("'Panasonic ERJ Code Table'!$K" &amp; U$1)), AND($A323&gt;=INDIRECT("'Panasonic ERJ Code Table'!$L" &amp; U$1),$A323&lt;=INDIRECT("'Panasonic ERJ Code Table'!$M" &amp; U$1)) ),U$2&amp;_xlfn.XLOOKUP($A323,E96_raw,E96_code),"N/A")</f>
        <v>#NAME?</v>
      </c>
    </row>
    <row r="324" spans="1:21" x14ac:dyDescent="0.3">
      <c r="A324" s="16">
        <v>2210</v>
      </c>
      <c r="B324" s="19"/>
      <c r="C324" s="5" t="e" cm="1">
        <f t="array" aca="1" ref="C324" ca="1">IF( OR( AND($A324&gt;=INDIRECT("'Panasonic ERJ Code Table'!$K" &amp; C$1),$A324&lt;=INDIRECT("'Panasonic ERJ Code Table'!$L" &amp; C$1)), AND($A324&gt;=INDIRECT("'Panasonic ERJ Code Table'!$M" &amp; C$1),$A324&lt;=INDIRECT("'Panasonic ERJ Code Table'!$N" &amp; C$1)) ),C$2&amp;_xlfn.XLOOKUP($A324,E96_raw,E96_code),"N/A")</f>
        <v>#NAME?</v>
      </c>
      <c r="D324" s="23" t="e" cm="1">
        <f t="array" aca="1" ref="D324" ca="1">"technology "&amp;RIGHT(C324,4)&amp;";"&amp;_xlfn.XLOOKUP(2,eii,eia)&amp;C324&amp;_xlfn.XLOOKUP(16,eii,eia)&amp;_xlfn.XLOOKUP(3,eii,eia)&amp;_xlfn.XLOOKUP($A324,E96_raw,e96_std&amp;" "&amp;e96_sym)&amp;_xlfn.XLOOKUP(16,eii,eia)&amp;_xlfn.XLOOKUP(4,eii,eia)&amp;_xlfn.XLOOKUP(LEFT(C324,7),r_1,r_4)&amp;" W @ 70°C"&amp;_xlfn.XLOOKUP(16,eii,eia)&amp;_xlfn.XLOOKUP(5,eii,eia)&amp;_xlfn.XLOOKUP(MID(C324,4,3),e_code,TEXT(e_size,"0000"))&amp;_xlfn.XLOOKUP(16,eii,eia)&amp;_xlfn.XLOOKUP(6,eii,eia)&amp;ROUND(MIN(SQRT($A324*_xlfn.XLOOKUP(LEFT(C324,7),r_1,r_4)),_xlfn.XLOOKUP(LEFT(C324,7),r_1,r_7)),1)&amp;" V"&amp;_xlfn.XLOOKUP(16,eii,eia)&amp;_xlfn.XLOOKUP(8,eii,eia)&amp;_xlfn.XLOOKUP(LEFT(C324,7),r_1,r_8)&amp;_xlfn.XLOOKUP(16,eii,eia)&amp;_xlfn.XLOOKUP(9,eii,eia)&amp;_xlfn.XLOOKUP($A324,E96_raw,E96_code&amp;" / "&amp;e96_3c)&amp;_xlfn.XLOOKUP(16,eii,eia)&amp;_xlfn.XLOOKUP(10,eii,eia)&amp;_xlfn.XLOOKUP(LEFT(C324,7),r_1,r_10)&amp;_xlfn.XLOOKUP(16,eii,eia)&amp;_xlfn.XLOOKUP(11,eii,eia)&amp;_xlfn.XLOOKUP(LEFT(C324,7),r_1,r_11)&amp;_xlfn.XLOOKUP(16,eii,eia)&amp;_xlfn.XLOOKUP(12,eii,eia)&amp;_xlfn.XLOOKUP(LEFT(C324,7),r_1,r_12)&amp;" ppm/°C"&amp;_xlfn.XLOOKUP(16,eii,eia)&amp;_xlfn.XLOOKUP(13,eii,eia)&amp;MID(C324,4,2)&amp;_xlfn.XLOOKUP(16,eii,eia)&amp;_xlfn.XLOOKUP(14,eii,eia)&amp;_xlfn.XLOOKUP(16,eii,eia)&amp;_xlfn.XLOOKUP(15,eii,eia)&amp;_xlfn.XLOOKUP(16,eii,eia)</f>
        <v>#NAME?</v>
      </c>
      <c r="F324" s="5" t="e" cm="1">
        <f t="array" aca="1" ref="F324" ca="1">IF( OR( AND($A324&gt;=INDIRECT("'Panasonic ERJ Code Table'!$K" &amp; F$1),$A324&lt;=INDIRECT("'Panasonic ERJ Code Table'!$L" &amp; F$1)), AND($A324&gt;=INDIRECT("'Panasonic ERJ Code Table'!$M" &amp; F$1),$A324&lt;=INDIRECT("'Panasonic ERJ Code Table'!$N" &amp; F$1)) ),F$2&amp;_xlfn.XLOOKUP($A324,E96_raw,E96_code),"N/A")</f>
        <v>#NAME?</v>
      </c>
      <c r="G324" s="23" t="e" cm="1">
        <f t="array" aca="1" ref="G324" ca="1">"technology "&amp;RIGHT(F324,4)&amp;";"&amp;_xlfn.XLOOKUP(2,eii,eia)&amp;F324&amp;_xlfn.XLOOKUP(16,eii,eia)&amp;_xlfn.XLOOKUP(3,eii,eia)&amp;_xlfn.XLOOKUP($A324,E96_raw,e96_std&amp;" "&amp;e96_sym)&amp;_xlfn.XLOOKUP(16,eii,eia)&amp;_xlfn.XLOOKUP(4,eii,eia)&amp;_xlfn.XLOOKUP(LEFT(F324,7),r_1,r_4)&amp;" W @ 70°C"&amp;_xlfn.XLOOKUP(16,eii,eia)&amp;_xlfn.XLOOKUP(5,eii,eia)&amp;_xlfn.XLOOKUP(MID(F324,4,3),e_code,TEXT(e_size,"0000"))&amp;_xlfn.XLOOKUP(16,eii,eia)&amp;_xlfn.XLOOKUP(6,eii,eia)&amp;ROUND(MIN(SQRT($A324*_xlfn.XLOOKUP(LEFT(F324,7),r_1,r_4)),_xlfn.XLOOKUP(LEFT(F324,7),r_1,r_7)),1)&amp;" V"&amp;_xlfn.XLOOKUP(16,eii,eia)&amp;_xlfn.XLOOKUP(8,eii,eia)&amp;_xlfn.XLOOKUP(LEFT(F324,7),r_1,r_8)&amp;_xlfn.XLOOKUP(16,eii,eia)&amp;_xlfn.XLOOKUP(9,eii,eia)&amp;_xlfn.XLOOKUP($A324,E96_raw,E96_code&amp;" / "&amp;e96_3c)&amp;_xlfn.XLOOKUP(16,eii,eia)&amp;_xlfn.XLOOKUP(10,eii,eia)&amp;_xlfn.XLOOKUP(LEFT(F324,7),r_1,r_10)&amp;_xlfn.XLOOKUP(16,eii,eia)&amp;_xlfn.XLOOKUP(11,eii,eia)&amp;_xlfn.XLOOKUP(LEFT(F324,7),r_1,r_11)&amp;_xlfn.XLOOKUP(16,eii,eia)&amp;_xlfn.XLOOKUP(12,eii,eia)&amp;_xlfn.XLOOKUP(LEFT(F324,7),r_1,r_12)&amp;" ppm/°C"&amp;_xlfn.XLOOKUP(16,eii,eia)&amp;_xlfn.XLOOKUP(13,eii,eia)&amp;MID(F324,4,2)&amp;_xlfn.XLOOKUP(16,eii,eia)&amp;_xlfn.XLOOKUP(14,eii,eia)&amp;_xlfn.XLOOKUP(16,eii,eia)&amp;_xlfn.XLOOKUP(15,eii,eia)&amp;_xlfn.XLOOKUP(16,eii,eia)</f>
        <v>#NAME?</v>
      </c>
      <c r="I324" s="5" t="str" cm="1">
        <f t="array" aca="1" ref="I324" ca="1">IF( OR( AND($A324&gt;=INDIRECT("'Panasonic ERJ Code Table'!$K" &amp; I$1),$A324&lt;=INDIRECT("'Panasonic ERJ Code Table'!$L" &amp; I$1)), AND($A324&gt;=INDIRECT("'Panasonic ERJ Code Table'!$M" &amp; I$1),$A324&lt;=INDIRECT("'Panasonic ERJ Code Table'!$N" &amp; I$1)) ),I$2&amp;_xlfn.XLOOKUP($A324,E96_raw,E96_code),"N/A")</f>
        <v>N/A</v>
      </c>
      <c r="L324" s="5" t="e" cm="1">
        <f t="array" aca="1" ref="L324" ca="1">IF( OR( AND($A324&gt;=INDIRECT("'Panasonic ERJ Code Table'!$K" &amp; L$1),$A324&lt;=INDIRECT("'Panasonic ERJ Code Table'!$L" &amp; L$1)), AND($A324&gt;=INDIRECT("'Panasonic ERJ Code Table'!$M" &amp; L$1),$A324&lt;=INDIRECT("'Panasonic ERJ Code Table'!$N" &amp; L$1)) ),L$2&amp;_xlfn.XLOOKUP($A324,E96_raw,E96_code),"N/A")</f>
        <v>#NAME?</v>
      </c>
      <c r="O324" s="5" t="str" cm="1">
        <f t="array" aca="1" ref="O324" ca="1">IF( OR( AND($A324&gt;=INDIRECT("'Panasonic ERJ Code Table'!$K" &amp; O$1),$A324&lt;=INDIRECT("'Panasonic ERJ Code Table'!$L" &amp; O$1)), AND($A324&gt;=INDIRECT("'Panasonic ERJ Code Table'!$M" &amp; O$1),$A324&lt;=INDIRECT("'Panasonic ERJ Code Table'!$N" &amp; O$1)) ),O$2&amp;_xlfn.XLOOKUP($A324,E96_raw,E96_code),"N/A")</f>
        <v>N/A</v>
      </c>
      <c r="R324" s="5" t="e" cm="1">
        <f t="array" aca="1" ref="R324" ca="1">IF( OR( AND($A324&gt;=INDIRECT("'Panasonic ERJ Code Table'!$K" &amp; R$1),$A324&lt;=INDIRECT("'Panasonic ERJ Code Table'!$L" &amp; R$1)), AND($A324&gt;=INDIRECT("'Panasonic ERJ Code Table'!$M" &amp; R$1),$A324&lt;=INDIRECT("'Panasonic ERJ Code Table'!$N" &amp; R$1)) ),R$2&amp;_xlfn.XLOOKUP($A324,E96_raw,E96_code),"N/A")</f>
        <v>#NAME?</v>
      </c>
      <c r="U324" s="5" t="e" cm="1">
        <f t="array" aca="1" ref="U324" ca="1">IF( OR( AND($A324&gt;=INDIRECT("'Panasonic ERJ Code Table'!$J" &amp; U$1),$A324&lt;=INDIRECT("'Panasonic ERJ Code Table'!$K" &amp; U$1)), AND($A324&gt;=INDIRECT("'Panasonic ERJ Code Table'!$L" &amp; U$1),$A324&lt;=INDIRECT("'Panasonic ERJ Code Table'!$M" &amp; U$1)) ),U$2&amp;_xlfn.XLOOKUP($A324,E96_raw,E96_code),"N/A")</f>
        <v>#NAME?</v>
      </c>
    </row>
    <row r="325" spans="1:21" x14ac:dyDescent="0.3">
      <c r="A325" s="16">
        <v>2259.9999999999995</v>
      </c>
      <c r="B325" s="19"/>
      <c r="C325" s="5" t="e" cm="1">
        <f t="array" aca="1" ref="C325" ca="1">IF( OR( AND($A325&gt;=INDIRECT("'Panasonic ERJ Code Table'!$K" &amp; C$1),$A325&lt;=INDIRECT("'Panasonic ERJ Code Table'!$L" &amp; C$1)), AND($A325&gt;=INDIRECT("'Panasonic ERJ Code Table'!$M" &amp; C$1),$A325&lt;=INDIRECT("'Panasonic ERJ Code Table'!$N" &amp; C$1)) ),C$2&amp;_xlfn.XLOOKUP($A325,E96_raw,E96_code),"N/A")</f>
        <v>#NAME?</v>
      </c>
      <c r="D325" s="23" t="e" cm="1">
        <f t="array" aca="1" ref="D325" ca="1">"technology "&amp;RIGHT(C325,4)&amp;";"&amp;_xlfn.XLOOKUP(2,eii,eia)&amp;C325&amp;_xlfn.XLOOKUP(16,eii,eia)&amp;_xlfn.XLOOKUP(3,eii,eia)&amp;_xlfn.XLOOKUP($A325,E96_raw,e96_std&amp;" "&amp;e96_sym)&amp;_xlfn.XLOOKUP(16,eii,eia)&amp;_xlfn.XLOOKUP(4,eii,eia)&amp;_xlfn.XLOOKUP(LEFT(C325,7),r_1,r_4)&amp;" W @ 70°C"&amp;_xlfn.XLOOKUP(16,eii,eia)&amp;_xlfn.XLOOKUP(5,eii,eia)&amp;_xlfn.XLOOKUP(MID(C325,4,3),e_code,TEXT(e_size,"0000"))&amp;_xlfn.XLOOKUP(16,eii,eia)&amp;_xlfn.XLOOKUP(6,eii,eia)&amp;ROUND(MIN(SQRT($A325*_xlfn.XLOOKUP(LEFT(C325,7),r_1,r_4)),_xlfn.XLOOKUP(LEFT(C325,7),r_1,r_7)),1)&amp;" V"&amp;_xlfn.XLOOKUP(16,eii,eia)&amp;_xlfn.XLOOKUP(8,eii,eia)&amp;_xlfn.XLOOKUP(LEFT(C325,7),r_1,r_8)&amp;_xlfn.XLOOKUP(16,eii,eia)&amp;_xlfn.XLOOKUP(9,eii,eia)&amp;_xlfn.XLOOKUP($A325,E96_raw,E96_code&amp;" / "&amp;e96_3c)&amp;_xlfn.XLOOKUP(16,eii,eia)&amp;_xlfn.XLOOKUP(10,eii,eia)&amp;_xlfn.XLOOKUP(LEFT(C325,7),r_1,r_10)&amp;_xlfn.XLOOKUP(16,eii,eia)&amp;_xlfn.XLOOKUP(11,eii,eia)&amp;_xlfn.XLOOKUP(LEFT(C325,7),r_1,r_11)&amp;_xlfn.XLOOKUP(16,eii,eia)&amp;_xlfn.XLOOKUP(12,eii,eia)&amp;_xlfn.XLOOKUP(LEFT(C325,7),r_1,r_12)&amp;" ppm/°C"&amp;_xlfn.XLOOKUP(16,eii,eia)&amp;_xlfn.XLOOKUP(13,eii,eia)&amp;MID(C325,4,2)&amp;_xlfn.XLOOKUP(16,eii,eia)&amp;_xlfn.XLOOKUP(14,eii,eia)&amp;_xlfn.XLOOKUP(16,eii,eia)&amp;_xlfn.XLOOKUP(15,eii,eia)&amp;_xlfn.XLOOKUP(16,eii,eia)</f>
        <v>#NAME?</v>
      </c>
      <c r="F325" s="5" t="e" cm="1">
        <f t="array" aca="1" ref="F325" ca="1">IF( OR( AND($A325&gt;=INDIRECT("'Panasonic ERJ Code Table'!$K" &amp; F$1),$A325&lt;=INDIRECT("'Panasonic ERJ Code Table'!$L" &amp; F$1)), AND($A325&gt;=INDIRECT("'Panasonic ERJ Code Table'!$M" &amp; F$1),$A325&lt;=INDIRECT("'Panasonic ERJ Code Table'!$N" &amp; F$1)) ),F$2&amp;_xlfn.XLOOKUP($A325,E96_raw,E96_code),"N/A")</f>
        <v>#NAME?</v>
      </c>
      <c r="G325" s="23" t="e" cm="1">
        <f t="array" aca="1" ref="G325" ca="1">"technology "&amp;RIGHT(F325,4)&amp;";"&amp;_xlfn.XLOOKUP(2,eii,eia)&amp;F325&amp;_xlfn.XLOOKUP(16,eii,eia)&amp;_xlfn.XLOOKUP(3,eii,eia)&amp;_xlfn.XLOOKUP($A325,E96_raw,e96_std&amp;" "&amp;e96_sym)&amp;_xlfn.XLOOKUP(16,eii,eia)&amp;_xlfn.XLOOKUP(4,eii,eia)&amp;_xlfn.XLOOKUP(LEFT(F325,7),r_1,r_4)&amp;" W @ 70°C"&amp;_xlfn.XLOOKUP(16,eii,eia)&amp;_xlfn.XLOOKUP(5,eii,eia)&amp;_xlfn.XLOOKUP(MID(F325,4,3),e_code,TEXT(e_size,"0000"))&amp;_xlfn.XLOOKUP(16,eii,eia)&amp;_xlfn.XLOOKUP(6,eii,eia)&amp;ROUND(MIN(SQRT($A325*_xlfn.XLOOKUP(LEFT(F325,7),r_1,r_4)),_xlfn.XLOOKUP(LEFT(F325,7),r_1,r_7)),1)&amp;" V"&amp;_xlfn.XLOOKUP(16,eii,eia)&amp;_xlfn.XLOOKUP(8,eii,eia)&amp;_xlfn.XLOOKUP(LEFT(F325,7),r_1,r_8)&amp;_xlfn.XLOOKUP(16,eii,eia)&amp;_xlfn.XLOOKUP(9,eii,eia)&amp;_xlfn.XLOOKUP($A325,E96_raw,E96_code&amp;" / "&amp;e96_3c)&amp;_xlfn.XLOOKUP(16,eii,eia)&amp;_xlfn.XLOOKUP(10,eii,eia)&amp;_xlfn.XLOOKUP(LEFT(F325,7),r_1,r_10)&amp;_xlfn.XLOOKUP(16,eii,eia)&amp;_xlfn.XLOOKUP(11,eii,eia)&amp;_xlfn.XLOOKUP(LEFT(F325,7),r_1,r_11)&amp;_xlfn.XLOOKUP(16,eii,eia)&amp;_xlfn.XLOOKUP(12,eii,eia)&amp;_xlfn.XLOOKUP(LEFT(F325,7),r_1,r_12)&amp;" ppm/°C"&amp;_xlfn.XLOOKUP(16,eii,eia)&amp;_xlfn.XLOOKUP(13,eii,eia)&amp;MID(F325,4,2)&amp;_xlfn.XLOOKUP(16,eii,eia)&amp;_xlfn.XLOOKUP(14,eii,eia)&amp;_xlfn.XLOOKUP(16,eii,eia)&amp;_xlfn.XLOOKUP(15,eii,eia)&amp;_xlfn.XLOOKUP(16,eii,eia)</f>
        <v>#NAME?</v>
      </c>
      <c r="I325" s="5" t="str" cm="1">
        <f t="array" aca="1" ref="I325" ca="1">IF( OR( AND($A325&gt;=INDIRECT("'Panasonic ERJ Code Table'!$K" &amp; I$1),$A325&lt;=INDIRECT("'Panasonic ERJ Code Table'!$L" &amp; I$1)), AND($A325&gt;=INDIRECT("'Panasonic ERJ Code Table'!$M" &amp; I$1),$A325&lt;=INDIRECT("'Panasonic ERJ Code Table'!$N" &amp; I$1)) ),I$2&amp;_xlfn.XLOOKUP($A325,E96_raw,E96_code),"N/A")</f>
        <v>N/A</v>
      </c>
      <c r="L325" s="5" t="e" cm="1">
        <f t="array" aca="1" ref="L325" ca="1">IF( OR( AND($A325&gt;=INDIRECT("'Panasonic ERJ Code Table'!$K" &amp; L$1),$A325&lt;=INDIRECT("'Panasonic ERJ Code Table'!$L" &amp; L$1)), AND($A325&gt;=INDIRECT("'Panasonic ERJ Code Table'!$M" &amp; L$1),$A325&lt;=INDIRECT("'Panasonic ERJ Code Table'!$N" &amp; L$1)) ),L$2&amp;_xlfn.XLOOKUP($A325,E96_raw,E96_code),"N/A")</f>
        <v>#NAME?</v>
      </c>
      <c r="O325" s="5" t="str" cm="1">
        <f t="array" aca="1" ref="O325" ca="1">IF( OR( AND($A325&gt;=INDIRECT("'Panasonic ERJ Code Table'!$K" &amp; O$1),$A325&lt;=INDIRECT("'Panasonic ERJ Code Table'!$L" &amp; O$1)), AND($A325&gt;=INDIRECT("'Panasonic ERJ Code Table'!$M" &amp; O$1),$A325&lt;=INDIRECT("'Panasonic ERJ Code Table'!$N" &amp; O$1)) ),O$2&amp;_xlfn.XLOOKUP($A325,E96_raw,E96_code),"N/A")</f>
        <v>N/A</v>
      </c>
      <c r="R325" s="5" t="e" cm="1">
        <f t="array" aca="1" ref="R325" ca="1">IF( OR( AND($A325&gt;=INDIRECT("'Panasonic ERJ Code Table'!$K" &amp; R$1),$A325&lt;=INDIRECT("'Panasonic ERJ Code Table'!$L" &amp; R$1)), AND($A325&gt;=INDIRECT("'Panasonic ERJ Code Table'!$M" &amp; R$1),$A325&lt;=INDIRECT("'Panasonic ERJ Code Table'!$N" &amp; R$1)) ),R$2&amp;_xlfn.XLOOKUP($A325,E96_raw,E96_code),"N/A")</f>
        <v>#NAME?</v>
      </c>
      <c r="U325" s="5" t="e" cm="1">
        <f t="array" aca="1" ref="U325" ca="1">IF( OR( AND($A325&gt;=INDIRECT("'Panasonic ERJ Code Table'!$J" &amp; U$1),$A325&lt;=INDIRECT("'Panasonic ERJ Code Table'!$K" &amp; U$1)), AND($A325&gt;=INDIRECT("'Panasonic ERJ Code Table'!$L" &amp; U$1),$A325&lt;=INDIRECT("'Panasonic ERJ Code Table'!$M" &amp; U$1)) ),U$2&amp;_xlfn.XLOOKUP($A325,E96_raw,E96_code),"N/A")</f>
        <v>#NAME?</v>
      </c>
    </row>
    <row r="326" spans="1:21" x14ac:dyDescent="0.3">
      <c r="A326" s="16">
        <v>2320</v>
      </c>
      <c r="B326" s="19"/>
      <c r="C326" s="5" t="e" cm="1">
        <f t="array" aca="1" ref="C326" ca="1">IF( OR( AND($A326&gt;=INDIRECT("'Panasonic ERJ Code Table'!$K" &amp; C$1),$A326&lt;=INDIRECT("'Panasonic ERJ Code Table'!$L" &amp; C$1)), AND($A326&gt;=INDIRECT("'Panasonic ERJ Code Table'!$M" &amp; C$1),$A326&lt;=INDIRECT("'Panasonic ERJ Code Table'!$N" &amp; C$1)) ),C$2&amp;_xlfn.XLOOKUP($A326,E96_raw,E96_code),"N/A")</f>
        <v>#NAME?</v>
      </c>
      <c r="D326" s="23" t="e" cm="1">
        <f t="array" aca="1" ref="D326" ca="1">"technology "&amp;RIGHT(C326,4)&amp;";"&amp;_xlfn.XLOOKUP(2,eii,eia)&amp;C326&amp;_xlfn.XLOOKUP(16,eii,eia)&amp;_xlfn.XLOOKUP(3,eii,eia)&amp;_xlfn.XLOOKUP($A326,E96_raw,e96_std&amp;" "&amp;e96_sym)&amp;_xlfn.XLOOKUP(16,eii,eia)&amp;_xlfn.XLOOKUP(4,eii,eia)&amp;_xlfn.XLOOKUP(LEFT(C326,7),r_1,r_4)&amp;" W @ 70°C"&amp;_xlfn.XLOOKUP(16,eii,eia)&amp;_xlfn.XLOOKUP(5,eii,eia)&amp;_xlfn.XLOOKUP(MID(C326,4,3),e_code,TEXT(e_size,"0000"))&amp;_xlfn.XLOOKUP(16,eii,eia)&amp;_xlfn.XLOOKUP(6,eii,eia)&amp;ROUND(MIN(SQRT($A326*_xlfn.XLOOKUP(LEFT(C326,7),r_1,r_4)),_xlfn.XLOOKUP(LEFT(C326,7),r_1,r_7)),1)&amp;" V"&amp;_xlfn.XLOOKUP(16,eii,eia)&amp;_xlfn.XLOOKUP(8,eii,eia)&amp;_xlfn.XLOOKUP(LEFT(C326,7),r_1,r_8)&amp;_xlfn.XLOOKUP(16,eii,eia)&amp;_xlfn.XLOOKUP(9,eii,eia)&amp;_xlfn.XLOOKUP($A326,E96_raw,E96_code&amp;" / "&amp;e96_3c)&amp;_xlfn.XLOOKUP(16,eii,eia)&amp;_xlfn.XLOOKUP(10,eii,eia)&amp;_xlfn.XLOOKUP(LEFT(C326,7),r_1,r_10)&amp;_xlfn.XLOOKUP(16,eii,eia)&amp;_xlfn.XLOOKUP(11,eii,eia)&amp;_xlfn.XLOOKUP(LEFT(C326,7),r_1,r_11)&amp;_xlfn.XLOOKUP(16,eii,eia)&amp;_xlfn.XLOOKUP(12,eii,eia)&amp;_xlfn.XLOOKUP(LEFT(C326,7),r_1,r_12)&amp;" ppm/°C"&amp;_xlfn.XLOOKUP(16,eii,eia)&amp;_xlfn.XLOOKUP(13,eii,eia)&amp;MID(C326,4,2)&amp;_xlfn.XLOOKUP(16,eii,eia)&amp;_xlfn.XLOOKUP(14,eii,eia)&amp;_xlfn.XLOOKUP(16,eii,eia)&amp;_xlfn.XLOOKUP(15,eii,eia)&amp;_xlfn.XLOOKUP(16,eii,eia)</f>
        <v>#NAME?</v>
      </c>
      <c r="F326" s="5" t="e" cm="1">
        <f t="array" aca="1" ref="F326" ca="1">IF( OR( AND($A326&gt;=INDIRECT("'Panasonic ERJ Code Table'!$K" &amp; F$1),$A326&lt;=INDIRECT("'Panasonic ERJ Code Table'!$L" &amp; F$1)), AND($A326&gt;=INDIRECT("'Panasonic ERJ Code Table'!$M" &amp; F$1),$A326&lt;=INDIRECT("'Panasonic ERJ Code Table'!$N" &amp; F$1)) ),F$2&amp;_xlfn.XLOOKUP($A326,E96_raw,E96_code),"N/A")</f>
        <v>#NAME?</v>
      </c>
      <c r="G326" s="23" t="e" cm="1">
        <f t="array" aca="1" ref="G326" ca="1">"technology "&amp;RIGHT(F326,4)&amp;";"&amp;_xlfn.XLOOKUP(2,eii,eia)&amp;F326&amp;_xlfn.XLOOKUP(16,eii,eia)&amp;_xlfn.XLOOKUP(3,eii,eia)&amp;_xlfn.XLOOKUP($A326,E96_raw,e96_std&amp;" "&amp;e96_sym)&amp;_xlfn.XLOOKUP(16,eii,eia)&amp;_xlfn.XLOOKUP(4,eii,eia)&amp;_xlfn.XLOOKUP(LEFT(F326,7),r_1,r_4)&amp;" W @ 70°C"&amp;_xlfn.XLOOKUP(16,eii,eia)&amp;_xlfn.XLOOKUP(5,eii,eia)&amp;_xlfn.XLOOKUP(MID(F326,4,3),e_code,TEXT(e_size,"0000"))&amp;_xlfn.XLOOKUP(16,eii,eia)&amp;_xlfn.XLOOKUP(6,eii,eia)&amp;ROUND(MIN(SQRT($A326*_xlfn.XLOOKUP(LEFT(F326,7),r_1,r_4)),_xlfn.XLOOKUP(LEFT(F326,7),r_1,r_7)),1)&amp;" V"&amp;_xlfn.XLOOKUP(16,eii,eia)&amp;_xlfn.XLOOKUP(8,eii,eia)&amp;_xlfn.XLOOKUP(LEFT(F326,7),r_1,r_8)&amp;_xlfn.XLOOKUP(16,eii,eia)&amp;_xlfn.XLOOKUP(9,eii,eia)&amp;_xlfn.XLOOKUP($A326,E96_raw,E96_code&amp;" / "&amp;e96_3c)&amp;_xlfn.XLOOKUP(16,eii,eia)&amp;_xlfn.XLOOKUP(10,eii,eia)&amp;_xlfn.XLOOKUP(LEFT(F326,7),r_1,r_10)&amp;_xlfn.XLOOKUP(16,eii,eia)&amp;_xlfn.XLOOKUP(11,eii,eia)&amp;_xlfn.XLOOKUP(LEFT(F326,7),r_1,r_11)&amp;_xlfn.XLOOKUP(16,eii,eia)&amp;_xlfn.XLOOKUP(12,eii,eia)&amp;_xlfn.XLOOKUP(LEFT(F326,7),r_1,r_12)&amp;" ppm/°C"&amp;_xlfn.XLOOKUP(16,eii,eia)&amp;_xlfn.XLOOKUP(13,eii,eia)&amp;MID(F326,4,2)&amp;_xlfn.XLOOKUP(16,eii,eia)&amp;_xlfn.XLOOKUP(14,eii,eia)&amp;_xlfn.XLOOKUP(16,eii,eia)&amp;_xlfn.XLOOKUP(15,eii,eia)&amp;_xlfn.XLOOKUP(16,eii,eia)</f>
        <v>#NAME?</v>
      </c>
      <c r="I326" s="5" t="str" cm="1">
        <f t="array" aca="1" ref="I326" ca="1">IF( OR( AND($A326&gt;=INDIRECT("'Panasonic ERJ Code Table'!$K" &amp; I$1),$A326&lt;=INDIRECT("'Panasonic ERJ Code Table'!$L" &amp; I$1)), AND($A326&gt;=INDIRECT("'Panasonic ERJ Code Table'!$M" &amp; I$1),$A326&lt;=INDIRECT("'Panasonic ERJ Code Table'!$N" &amp; I$1)) ),I$2&amp;_xlfn.XLOOKUP($A326,E96_raw,E96_code),"N/A")</f>
        <v>N/A</v>
      </c>
      <c r="L326" s="5" t="e" cm="1">
        <f t="array" aca="1" ref="L326" ca="1">IF( OR( AND($A326&gt;=INDIRECT("'Panasonic ERJ Code Table'!$K" &amp; L$1),$A326&lt;=INDIRECT("'Panasonic ERJ Code Table'!$L" &amp; L$1)), AND($A326&gt;=INDIRECT("'Panasonic ERJ Code Table'!$M" &amp; L$1),$A326&lt;=INDIRECT("'Panasonic ERJ Code Table'!$N" &amp; L$1)) ),L$2&amp;_xlfn.XLOOKUP($A326,E96_raw,E96_code),"N/A")</f>
        <v>#NAME?</v>
      </c>
      <c r="O326" s="5" t="str" cm="1">
        <f t="array" aca="1" ref="O326" ca="1">IF( OR( AND($A326&gt;=INDIRECT("'Panasonic ERJ Code Table'!$K" &amp; O$1),$A326&lt;=INDIRECT("'Panasonic ERJ Code Table'!$L" &amp; O$1)), AND($A326&gt;=INDIRECT("'Panasonic ERJ Code Table'!$M" &amp; O$1),$A326&lt;=INDIRECT("'Panasonic ERJ Code Table'!$N" &amp; O$1)) ),O$2&amp;_xlfn.XLOOKUP($A326,E96_raw,E96_code),"N/A")</f>
        <v>N/A</v>
      </c>
      <c r="R326" s="5" t="e" cm="1">
        <f t="array" aca="1" ref="R326" ca="1">IF( OR( AND($A326&gt;=INDIRECT("'Panasonic ERJ Code Table'!$K" &amp; R$1),$A326&lt;=INDIRECT("'Panasonic ERJ Code Table'!$L" &amp; R$1)), AND($A326&gt;=INDIRECT("'Panasonic ERJ Code Table'!$M" &amp; R$1),$A326&lt;=INDIRECT("'Panasonic ERJ Code Table'!$N" &amp; R$1)) ),R$2&amp;_xlfn.XLOOKUP($A326,E96_raw,E96_code),"N/A")</f>
        <v>#NAME?</v>
      </c>
      <c r="U326" s="5" t="e" cm="1">
        <f t="array" aca="1" ref="U326" ca="1">IF( OR( AND($A326&gt;=INDIRECT("'Panasonic ERJ Code Table'!$J" &amp; U$1),$A326&lt;=INDIRECT("'Panasonic ERJ Code Table'!$K" &amp; U$1)), AND($A326&gt;=INDIRECT("'Panasonic ERJ Code Table'!$L" &amp; U$1),$A326&lt;=INDIRECT("'Panasonic ERJ Code Table'!$M" &amp; U$1)) ),U$2&amp;_xlfn.XLOOKUP($A326,E96_raw,E96_code),"N/A")</f>
        <v>#NAME?</v>
      </c>
    </row>
    <row r="327" spans="1:21" x14ac:dyDescent="0.3">
      <c r="A327" s="16">
        <v>2370</v>
      </c>
      <c r="B327" s="19"/>
      <c r="C327" s="5" t="e" cm="1">
        <f t="array" aca="1" ref="C327" ca="1">IF( OR( AND($A327&gt;=INDIRECT("'Panasonic ERJ Code Table'!$K" &amp; C$1),$A327&lt;=INDIRECT("'Panasonic ERJ Code Table'!$L" &amp; C$1)), AND($A327&gt;=INDIRECT("'Panasonic ERJ Code Table'!$M" &amp; C$1),$A327&lt;=INDIRECT("'Panasonic ERJ Code Table'!$N" &amp; C$1)) ),C$2&amp;_xlfn.XLOOKUP($A327,E96_raw,E96_code),"N/A")</f>
        <v>#NAME?</v>
      </c>
      <c r="D327" s="23" t="e" cm="1">
        <f t="array" aca="1" ref="D327" ca="1">"technology "&amp;RIGHT(C327,4)&amp;";"&amp;_xlfn.XLOOKUP(2,eii,eia)&amp;C327&amp;_xlfn.XLOOKUP(16,eii,eia)&amp;_xlfn.XLOOKUP(3,eii,eia)&amp;_xlfn.XLOOKUP($A327,E96_raw,e96_std&amp;" "&amp;e96_sym)&amp;_xlfn.XLOOKUP(16,eii,eia)&amp;_xlfn.XLOOKUP(4,eii,eia)&amp;_xlfn.XLOOKUP(LEFT(C327,7),r_1,r_4)&amp;" W @ 70°C"&amp;_xlfn.XLOOKUP(16,eii,eia)&amp;_xlfn.XLOOKUP(5,eii,eia)&amp;_xlfn.XLOOKUP(MID(C327,4,3),e_code,TEXT(e_size,"0000"))&amp;_xlfn.XLOOKUP(16,eii,eia)&amp;_xlfn.XLOOKUP(6,eii,eia)&amp;ROUND(MIN(SQRT($A327*_xlfn.XLOOKUP(LEFT(C327,7),r_1,r_4)),_xlfn.XLOOKUP(LEFT(C327,7),r_1,r_7)),1)&amp;" V"&amp;_xlfn.XLOOKUP(16,eii,eia)&amp;_xlfn.XLOOKUP(8,eii,eia)&amp;_xlfn.XLOOKUP(LEFT(C327,7),r_1,r_8)&amp;_xlfn.XLOOKUP(16,eii,eia)&amp;_xlfn.XLOOKUP(9,eii,eia)&amp;_xlfn.XLOOKUP($A327,E96_raw,E96_code&amp;" / "&amp;e96_3c)&amp;_xlfn.XLOOKUP(16,eii,eia)&amp;_xlfn.XLOOKUP(10,eii,eia)&amp;_xlfn.XLOOKUP(LEFT(C327,7),r_1,r_10)&amp;_xlfn.XLOOKUP(16,eii,eia)&amp;_xlfn.XLOOKUP(11,eii,eia)&amp;_xlfn.XLOOKUP(LEFT(C327,7),r_1,r_11)&amp;_xlfn.XLOOKUP(16,eii,eia)&amp;_xlfn.XLOOKUP(12,eii,eia)&amp;_xlfn.XLOOKUP(LEFT(C327,7),r_1,r_12)&amp;" ppm/°C"&amp;_xlfn.XLOOKUP(16,eii,eia)&amp;_xlfn.XLOOKUP(13,eii,eia)&amp;MID(C327,4,2)&amp;_xlfn.XLOOKUP(16,eii,eia)&amp;_xlfn.XLOOKUP(14,eii,eia)&amp;_xlfn.XLOOKUP(16,eii,eia)&amp;_xlfn.XLOOKUP(15,eii,eia)&amp;_xlfn.XLOOKUP(16,eii,eia)</f>
        <v>#NAME?</v>
      </c>
      <c r="F327" s="5" t="e" cm="1">
        <f t="array" aca="1" ref="F327" ca="1">IF( OR( AND($A327&gt;=INDIRECT("'Panasonic ERJ Code Table'!$K" &amp; F$1),$A327&lt;=INDIRECT("'Panasonic ERJ Code Table'!$L" &amp; F$1)), AND($A327&gt;=INDIRECT("'Panasonic ERJ Code Table'!$M" &amp; F$1),$A327&lt;=INDIRECT("'Panasonic ERJ Code Table'!$N" &amp; F$1)) ),F$2&amp;_xlfn.XLOOKUP($A327,E96_raw,E96_code),"N/A")</f>
        <v>#NAME?</v>
      </c>
      <c r="G327" s="23" t="e" cm="1">
        <f t="array" aca="1" ref="G327" ca="1">"technology "&amp;RIGHT(F327,4)&amp;";"&amp;_xlfn.XLOOKUP(2,eii,eia)&amp;F327&amp;_xlfn.XLOOKUP(16,eii,eia)&amp;_xlfn.XLOOKUP(3,eii,eia)&amp;_xlfn.XLOOKUP($A327,E96_raw,e96_std&amp;" "&amp;e96_sym)&amp;_xlfn.XLOOKUP(16,eii,eia)&amp;_xlfn.XLOOKUP(4,eii,eia)&amp;_xlfn.XLOOKUP(LEFT(F327,7),r_1,r_4)&amp;" W @ 70°C"&amp;_xlfn.XLOOKUP(16,eii,eia)&amp;_xlfn.XLOOKUP(5,eii,eia)&amp;_xlfn.XLOOKUP(MID(F327,4,3),e_code,TEXT(e_size,"0000"))&amp;_xlfn.XLOOKUP(16,eii,eia)&amp;_xlfn.XLOOKUP(6,eii,eia)&amp;ROUND(MIN(SQRT($A327*_xlfn.XLOOKUP(LEFT(F327,7),r_1,r_4)),_xlfn.XLOOKUP(LEFT(F327,7),r_1,r_7)),1)&amp;" V"&amp;_xlfn.XLOOKUP(16,eii,eia)&amp;_xlfn.XLOOKUP(8,eii,eia)&amp;_xlfn.XLOOKUP(LEFT(F327,7),r_1,r_8)&amp;_xlfn.XLOOKUP(16,eii,eia)&amp;_xlfn.XLOOKUP(9,eii,eia)&amp;_xlfn.XLOOKUP($A327,E96_raw,E96_code&amp;" / "&amp;e96_3c)&amp;_xlfn.XLOOKUP(16,eii,eia)&amp;_xlfn.XLOOKUP(10,eii,eia)&amp;_xlfn.XLOOKUP(LEFT(F327,7),r_1,r_10)&amp;_xlfn.XLOOKUP(16,eii,eia)&amp;_xlfn.XLOOKUP(11,eii,eia)&amp;_xlfn.XLOOKUP(LEFT(F327,7),r_1,r_11)&amp;_xlfn.XLOOKUP(16,eii,eia)&amp;_xlfn.XLOOKUP(12,eii,eia)&amp;_xlfn.XLOOKUP(LEFT(F327,7),r_1,r_12)&amp;" ppm/°C"&amp;_xlfn.XLOOKUP(16,eii,eia)&amp;_xlfn.XLOOKUP(13,eii,eia)&amp;MID(F327,4,2)&amp;_xlfn.XLOOKUP(16,eii,eia)&amp;_xlfn.XLOOKUP(14,eii,eia)&amp;_xlfn.XLOOKUP(16,eii,eia)&amp;_xlfn.XLOOKUP(15,eii,eia)&amp;_xlfn.XLOOKUP(16,eii,eia)</f>
        <v>#NAME?</v>
      </c>
      <c r="I327" s="5" t="str" cm="1">
        <f t="array" aca="1" ref="I327" ca="1">IF( OR( AND($A327&gt;=INDIRECT("'Panasonic ERJ Code Table'!$K" &amp; I$1),$A327&lt;=INDIRECT("'Panasonic ERJ Code Table'!$L" &amp; I$1)), AND($A327&gt;=INDIRECT("'Panasonic ERJ Code Table'!$M" &amp; I$1),$A327&lt;=INDIRECT("'Panasonic ERJ Code Table'!$N" &amp; I$1)) ),I$2&amp;_xlfn.XLOOKUP($A327,E96_raw,E96_code),"N/A")</f>
        <v>N/A</v>
      </c>
      <c r="L327" s="5" t="e" cm="1">
        <f t="array" aca="1" ref="L327" ca="1">IF( OR( AND($A327&gt;=INDIRECT("'Panasonic ERJ Code Table'!$K" &amp; L$1),$A327&lt;=INDIRECT("'Panasonic ERJ Code Table'!$L" &amp; L$1)), AND($A327&gt;=INDIRECT("'Panasonic ERJ Code Table'!$M" &amp; L$1),$A327&lt;=INDIRECT("'Panasonic ERJ Code Table'!$N" &amp; L$1)) ),L$2&amp;_xlfn.XLOOKUP($A327,E96_raw,E96_code),"N/A")</f>
        <v>#NAME?</v>
      </c>
      <c r="O327" s="5" t="str" cm="1">
        <f t="array" aca="1" ref="O327" ca="1">IF( OR( AND($A327&gt;=INDIRECT("'Panasonic ERJ Code Table'!$K" &amp; O$1),$A327&lt;=INDIRECT("'Panasonic ERJ Code Table'!$L" &amp; O$1)), AND($A327&gt;=INDIRECT("'Panasonic ERJ Code Table'!$M" &amp; O$1),$A327&lt;=INDIRECT("'Panasonic ERJ Code Table'!$N" &amp; O$1)) ),O$2&amp;_xlfn.XLOOKUP($A327,E96_raw,E96_code),"N/A")</f>
        <v>N/A</v>
      </c>
      <c r="R327" s="5" t="e" cm="1">
        <f t="array" aca="1" ref="R327" ca="1">IF( OR( AND($A327&gt;=INDIRECT("'Panasonic ERJ Code Table'!$K" &amp; R$1),$A327&lt;=INDIRECT("'Panasonic ERJ Code Table'!$L" &amp; R$1)), AND($A327&gt;=INDIRECT("'Panasonic ERJ Code Table'!$M" &amp; R$1),$A327&lt;=INDIRECT("'Panasonic ERJ Code Table'!$N" &amp; R$1)) ),R$2&amp;_xlfn.XLOOKUP($A327,E96_raw,E96_code),"N/A")</f>
        <v>#NAME?</v>
      </c>
      <c r="U327" s="5" t="e" cm="1">
        <f t="array" aca="1" ref="U327" ca="1">IF( OR( AND($A327&gt;=INDIRECT("'Panasonic ERJ Code Table'!$J" &amp; U$1),$A327&lt;=INDIRECT("'Panasonic ERJ Code Table'!$K" &amp; U$1)), AND($A327&gt;=INDIRECT("'Panasonic ERJ Code Table'!$L" &amp; U$1),$A327&lt;=INDIRECT("'Panasonic ERJ Code Table'!$M" &amp; U$1)) ),U$2&amp;_xlfn.XLOOKUP($A327,E96_raw,E96_code),"N/A")</f>
        <v>#NAME?</v>
      </c>
    </row>
    <row r="328" spans="1:21" x14ac:dyDescent="0.3">
      <c r="A328" s="16">
        <v>2430</v>
      </c>
      <c r="B328" s="19"/>
      <c r="C328" s="5" t="e" cm="1">
        <f t="array" aca="1" ref="C328" ca="1">IF( OR( AND($A328&gt;=INDIRECT("'Panasonic ERJ Code Table'!$K" &amp; C$1),$A328&lt;=INDIRECT("'Panasonic ERJ Code Table'!$L" &amp; C$1)), AND($A328&gt;=INDIRECT("'Panasonic ERJ Code Table'!$M" &amp; C$1),$A328&lt;=INDIRECT("'Panasonic ERJ Code Table'!$N" &amp; C$1)) ),C$2&amp;_xlfn.XLOOKUP($A328,E96_raw,E96_code),"N/A")</f>
        <v>#NAME?</v>
      </c>
      <c r="D328" s="23" t="e" cm="1">
        <f t="array" aca="1" ref="D328" ca="1">"technology "&amp;RIGHT(C328,4)&amp;";"&amp;_xlfn.XLOOKUP(2,eii,eia)&amp;C328&amp;_xlfn.XLOOKUP(16,eii,eia)&amp;_xlfn.XLOOKUP(3,eii,eia)&amp;_xlfn.XLOOKUP($A328,E96_raw,e96_std&amp;" "&amp;e96_sym)&amp;_xlfn.XLOOKUP(16,eii,eia)&amp;_xlfn.XLOOKUP(4,eii,eia)&amp;_xlfn.XLOOKUP(LEFT(C328,7),r_1,r_4)&amp;" W @ 70°C"&amp;_xlfn.XLOOKUP(16,eii,eia)&amp;_xlfn.XLOOKUP(5,eii,eia)&amp;_xlfn.XLOOKUP(MID(C328,4,3),e_code,TEXT(e_size,"0000"))&amp;_xlfn.XLOOKUP(16,eii,eia)&amp;_xlfn.XLOOKUP(6,eii,eia)&amp;ROUND(MIN(SQRT($A328*_xlfn.XLOOKUP(LEFT(C328,7),r_1,r_4)),_xlfn.XLOOKUP(LEFT(C328,7),r_1,r_7)),1)&amp;" V"&amp;_xlfn.XLOOKUP(16,eii,eia)&amp;_xlfn.XLOOKUP(8,eii,eia)&amp;_xlfn.XLOOKUP(LEFT(C328,7),r_1,r_8)&amp;_xlfn.XLOOKUP(16,eii,eia)&amp;_xlfn.XLOOKUP(9,eii,eia)&amp;_xlfn.XLOOKUP($A328,E96_raw,E96_code&amp;" / "&amp;e96_3c)&amp;_xlfn.XLOOKUP(16,eii,eia)&amp;_xlfn.XLOOKUP(10,eii,eia)&amp;_xlfn.XLOOKUP(LEFT(C328,7),r_1,r_10)&amp;_xlfn.XLOOKUP(16,eii,eia)&amp;_xlfn.XLOOKUP(11,eii,eia)&amp;_xlfn.XLOOKUP(LEFT(C328,7),r_1,r_11)&amp;_xlfn.XLOOKUP(16,eii,eia)&amp;_xlfn.XLOOKUP(12,eii,eia)&amp;_xlfn.XLOOKUP(LEFT(C328,7),r_1,r_12)&amp;" ppm/°C"&amp;_xlfn.XLOOKUP(16,eii,eia)&amp;_xlfn.XLOOKUP(13,eii,eia)&amp;MID(C328,4,2)&amp;_xlfn.XLOOKUP(16,eii,eia)&amp;_xlfn.XLOOKUP(14,eii,eia)&amp;_xlfn.XLOOKUP(16,eii,eia)&amp;_xlfn.XLOOKUP(15,eii,eia)&amp;_xlfn.XLOOKUP(16,eii,eia)</f>
        <v>#NAME?</v>
      </c>
      <c r="F328" s="5" t="e" cm="1">
        <f t="array" aca="1" ref="F328" ca="1">IF( OR( AND($A328&gt;=INDIRECT("'Panasonic ERJ Code Table'!$K" &amp; F$1),$A328&lt;=INDIRECT("'Panasonic ERJ Code Table'!$L" &amp; F$1)), AND($A328&gt;=INDIRECT("'Panasonic ERJ Code Table'!$M" &amp; F$1),$A328&lt;=INDIRECT("'Panasonic ERJ Code Table'!$N" &amp; F$1)) ),F$2&amp;_xlfn.XLOOKUP($A328,E96_raw,E96_code),"N/A")</f>
        <v>#NAME?</v>
      </c>
      <c r="G328" s="23" t="e" cm="1">
        <f t="array" aca="1" ref="G328" ca="1">"technology "&amp;RIGHT(F328,4)&amp;";"&amp;_xlfn.XLOOKUP(2,eii,eia)&amp;F328&amp;_xlfn.XLOOKUP(16,eii,eia)&amp;_xlfn.XLOOKUP(3,eii,eia)&amp;_xlfn.XLOOKUP($A328,E96_raw,e96_std&amp;" "&amp;e96_sym)&amp;_xlfn.XLOOKUP(16,eii,eia)&amp;_xlfn.XLOOKUP(4,eii,eia)&amp;_xlfn.XLOOKUP(LEFT(F328,7),r_1,r_4)&amp;" W @ 70°C"&amp;_xlfn.XLOOKUP(16,eii,eia)&amp;_xlfn.XLOOKUP(5,eii,eia)&amp;_xlfn.XLOOKUP(MID(F328,4,3),e_code,TEXT(e_size,"0000"))&amp;_xlfn.XLOOKUP(16,eii,eia)&amp;_xlfn.XLOOKUP(6,eii,eia)&amp;ROUND(MIN(SQRT($A328*_xlfn.XLOOKUP(LEFT(F328,7),r_1,r_4)),_xlfn.XLOOKUP(LEFT(F328,7),r_1,r_7)),1)&amp;" V"&amp;_xlfn.XLOOKUP(16,eii,eia)&amp;_xlfn.XLOOKUP(8,eii,eia)&amp;_xlfn.XLOOKUP(LEFT(F328,7),r_1,r_8)&amp;_xlfn.XLOOKUP(16,eii,eia)&amp;_xlfn.XLOOKUP(9,eii,eia)&amp;_xlfn.XLOOKUP($A328,E96_raw,E96_code&amp;" / "&amp;e96_3c)&amp;_xlfn.XLOOKUP(16,eii,eia)&amp;_xlfn.XLOOKUP(10,eii,eia)&amp;_xlfn.XLOOKUP(LEFT(F328,7),r_1,r_10)&amp;_xlfn.XLOOKUP(16,eii,eia)&amp;_xlfn.XLOOKUP(11,eii,eia)&amp;_xlfn.XLOOKUP(LEFT(F328,7),r_1,r_11)&amp;_xlfn.XLOOKUP(16,eii,eia)&amp;_xlfn.XLOOKUP(12,eii,eia)&amp;_xlfn.XLOOKUP(LEFT(F328,7),r_1,r_12)&amp;" ppm/°C"&amp;_xlfn.XLOOKUP(16,eii,eia)&amp;_xlfn.XLOOKUP(13,eii,eia)&amp;MID(F328,4,2)&amp;_xlfn.XLOOKUP(16,eii,eia)&amp;_xlfn.XLOOKUP(14,eii,eia)&amp;_xlfn.XLOOKUP(16,eii,eia)&amp;_xlfn.XLOOKUP(15,eii,eia)&amp;_xlfn.XLOOKUP(16,eii,eia)</f>
        <v>#NAME?</v>
      </c>
      <c r="I328" s="5" t="str" cm="1">
        <f t="array" aca="1" ref="I328" ca="1">IF( OR( AND($A328&gt;=INDIRECT("'Panasonic ERJ Code Table'!$K" &amp; I$1),$A328&lt;=INDIRECT("'Panasonic ERJ Code Table'!$L" &amp; I$1)), AND($A328&gt;=INDIRECT("'Panasonic ERJ Code Table'!$M" &amp; I$1),$A328&lt;=INDIRECT("'Panasonic ERJ Code Table'!$N" &amp; I$1)) ),I$2&amp;_xlfn.XLOOKUP($A328,E96_raw,E96_code),"N/A")</f>
        <v>N/A</v>
      </c>
      <c r="L328" s="5" t="e" cm="1">
        <f t="array" aca="1" ref="L328" ca="1">IF( OR( AND($A328&gt;=INDIRECT("'Panasonic ERJ Code Table'!$K" &amp; L$1),$A328&lt;=INDIRECT("'Panasonic ERJ Code Table'!$L" &amp; L$1)), AND($A328&gt;=INDIRECT("'Panasonic ERJ Code Table'!$M" &amp; L$1),$A328&lt;=INDIRECT("'Panasonic ERJ Code Table'!$N" &amp; L$1)) ),L$2&amp;_xlfn.XLOOKUP($A328,E96_raw,E96_code),"N/A")</f>
        <v>#NAME?</v>
      </c>
      <c r="O328" s="5" t="str" cm="1">
        <f t="array" aca="1" ref="O328" ca="1">IF( OR( AND($A328&gt;=INDIRECT("'Panasonic ERJ Code Table'!$K" &amp; O$1),$A328&lt;=INDIRECT("'Panasonic ERJ Code Table'!$L" &amp; O$1)), AND($A328&gt;=INDIRECT("'Panasonic ERJ Code Table'!$M" &amp; O$1),$A328&lt;=INDIRECT("'Panasonic ERJ Code Table'!$N" &amp; O$1)) ),O$2&amp;_xlfn.XLOOKUP($A328,E96_raw,E96_code),"N/A")</f>
        <v>N/A</v>
      </c>
      <c r="R328" s="5" t="e" cm="1">
        <f t="array" aca="1" ref="R328" ca="1">IF( OR( AND($A328&gt;=INDIRECT("'Panasonic ERJ Code Table'!$K" &amp; R$1),$A328&lt;=INDIRECT("'Panasonic ERJ Code Table'!$L" &amp; R$1)), AND($A328&gt;=INDIRECT("'Panasonic ERJ Code Table'!$M" &amp; R$1),$A328&lt;=INDIRECT("'Panasonic ERJ Code Table'!$N" &amp; R$1)) ),R$2&amp;_xlfn.XLOOKUP($A328,E96_raw,E96_code),"N/A")</f>
        <v>#NAME?</v>
      </c>
      <c r="U328" s="5" t="e" cm="1">
        <f t="array" aca="1" ref="U328" ca="1">IF( OR( AND($A328&gt;=INDIRECT("'Panasonic ERJ Code Table'!$J" &amp; U$1),$A328&lt;=INDIRECT("'Panasonic ERJ Code Table'!$K" &amp; U$1)), AND($A328&gt;=INDIRECT("'Panasonic ERJ Code Table'!$L" &amp; U$1),$A328&lt;=INDIRECT("'Panasonic ERJ Code Table'!$M" &amp; U$1)) ),U$2&amp;_xlfn.XLOOKUP($A328,E96_raw,E96_code),"N/A")</f>
        <v>#NAME?</v>
      </c>
    </row>
    <row r="329" spans="1:21" x14ac:dyDescent="0.3">
      <c r="A329" s="16">
        <v>2490.0000000000005</v>
      </c>
      <c r="B329" s="19"/>
      <c r="C329" s="5" t="e" cm="1">
        <f t="array" aca="1" ref="C329" ca="1">IF( OR( AND($A329&gt;=INDIRECT("'Panasonic ERJ Code Table'!$K" &amp; C$1),$A329&lt;=INDIRECT("'Panasonic ERJ Code Table'!$L" &amp; C$1)), AND($A329&gt;=INDIRECT("'Panasonic ERJ Code Table'!$M" &amp; C$1),$A329&lt;=INDIRECT("'Panasonic ERJ Code Table'!$N" &amp; C$1)) ),C$2&amp;_xlfn.XLOOKUP($A329,E96_raw,E96_code),"N/A")</f>
        <v>#NAME?</v>
      </c>
      <c r="D329" s="23" t="e" cm="1">
        <f t="array" aca="1" ref="D329" ca="1">"technology "&amp;RIGHT(C329,4)&amp;";"&amp;_xlfn.XLOOKUP(2,eii,eia)&amp;C329&amp;_xlfn.XLOOKUP(16,eii,eia)&amp;_xlfn.XLOOKUP(3,eii,eia)&amp;_xlfn.XLOOKUP($A329,E96_raw,e96_std&amp;" "&amp;e96_sym)&amp;_xlfn.XLOOKUP(16,eii,eia)&amp;_xlfn.XLOOKUP(4,eii,eia)&amp;_xlfn.XLOOKUP(LEFT(C329,7),r_1,r_4)&amp;" W @ 70°C"&amp;_xlfn.XLOOKUP(16,eii,eia)&amp;_xlfn.XLOOKUP(5,eii,eia)&amp;_xlfn.XLOOKUP(MID(C329,4,3),e_code,TEXT(e_size,"0000"))&amp;_xlfn.XLOOKUP(16,eii,eia)&amp;_xlfn.XLOOKUP(6,eii,eia)&amp;ROUND(MIN(SQRT($A329*_xlfn.XLOOKUP(LEFT(C329,7),r_1,r_4)),_xlfn.XLOOKUP(LEFT(C329,7),r_1,r_7)),1)&amp;" V"&amp;_xlfn.XLOOKUP(16,eii,eia)&amp;_xlfn.XLOOKUP(8,eii,eia)&amp;_xlfn.XLOOKUP(LEFT(C329,7),r_1,r_8)&amp;_xlfn.XLOOKUP(16,eii,eia)&amp;_xlfn.XLOOKUP(9,eii,eia)&amp;_xlfn.XLOOKUP($A329,E96_raw,E96_code&amp;" / "&amp;e96_3c)&amp;_xlfn.XLOOKUP(16,eii,eia)&amp;_xlfn.XLOOKUP(10,eii,eia)&amp;_xlfn.XLOOKUP(LEFT(C329,7),r_1,r_10)&amp;_xlfn.XLOOKUP(16,eii,eia)&amp;_xlfn.XLOOKUP(11,eii,eia)&amp;_xlfn.XLOOKUP(LEFT(C329,7),r_1,r_11)&amp;_xlfn.XLOOKUP(16,eii,eia)&amp;_xlfn.XLOOKUP(12,eii,eia)&amp;_xlfn.XLOOKUP(LEFT(C329,7),r_1,r_12)&amp;" ppm/°C"&amp;_xlfn.XLOOKUP(16,eii,eia)&amp;_xlfn.XLOOKUP(13,eii,eia)&amp;MID(C329,4,2)&amp;_xlfn.XLOOKUP(16,eii,eia)&amp;_xlfn.XLOOKUP(14,eii,eia)&amp;_xlfn.XLOOKUP(16,eii,eia)&amp;_xlfn.XLOOKUP(15,eii,eia)&amp;_xlfn.XLOOKUP(16,eii,eia)</f>
        <v>#NAME?</v>
      </c>
      <c r="F329" s="5" t="e" cm="1">
        <f t="array" aca="1" ref="F329" ca="1">IF( OR( AND($A329&gt;=INDIRECT("'Panasonic ERJ Code Table'!$K" &amp; F$1),$A329&lt;=INDIRECT("'Panasonic ERJ Code Table'!$L" &amp; F$1)), AND($A329&gt;=INDIRECT("'Panasonic ERJ Code Table'!$M" &amp; F$1),$A329&lt;=INDIRECT("'Panasonic ERJ Code Table'!$N" &amp; F$1)) ),F$2&amp;_xlfn.XLOOKUP($A329,E96_raw,E96_code),"N/A")</f>
        <v>#NAME?</v>
      </c>
      <c r="G329" s="23" t="e" cm="1">
        <f t="array" aca="1" ref="G329" ca="1">"technology "&amp;RIGHT(F329,4)&amp;";"&amp;_xlfn.XLOOKUP(2,eii,eia)&amp;F329&amp;_xlfn.XLOOKUP(16,eii,eia)&amp;_xlfn.XLOOKUP(3,eii,eia)&amp;_xlfn.XLOOKUP($A329,E96_raw,e96_std&amp;" "&amp;e96_sym)&amp;_xlfn.XLOOKUP(16,eii,eia)&amp;_xlfn.XLOOKUP(4,eii,eia)&amp;_xlfn.XLOOKUP(LEFT(F329,7),r_1,r_4)&amp;" W @ 70°C"&amp;_xlfn.XLOOKUP(16,eii,eia)&amp;_xlfn.XLOOKUP(5,eii,eia)&amp;_xlfn.XLOOKUP(MID(F329,4,3),e_code,TEXT(e_size,"0000"))&amp;_xlfn.XLOOKUP(16,eii,eia)&amp;_xlfn.XLOOKUP(6,eii,eia)&amp;ROUND(MIN(SQRT($A329*_xlfn.XLOOKUP(LEFT(F329,7),r_1,r_4)),_xlfn.XLOOKUP(LEFT(F329,7),r_1,r_7)),1)&amp;" V"&amp;_xlfn.XLOOKUP(16,eii,eia)&amp;_xlfn.XLOOKUP(8,eii,eia)&amp;_xlfn.XLOOKUP(LEFT(F329,7),r_1,r_8)&amp;_xlfn.XLOOKUP(16,eii,eia)&amp;_xlfn.XLOOKUP(9,eii,eia)&amp;_xlfn.XLOOKUP($A329,E96_raw,E96_code&amp;" / "&amp;e96_3c)&amp;_xlfn.XLOOKUP(16,eii,eia)&amp;_xlfn.XLOOKUP(10,eii,eia)&amp;_xlfn.XLOOKUP(LEFT(F329,7),r_1,r_10)&amp;_xlfn.XLOOKUP(16,eii,eia)&amp;_xlfn.XLOOKUP(11,eii,eia)&amp;_xlfn.XLOOKUP(LEFT(F329,7),r_1,r_11)&amp;_xlfn.XLOOKUP(16,eii,eia)&amp;_xlfn.XLOOKUP(12,eii,eia)&amp;_xlfn.XLOOKUP(LEFT(F329,7),r_1,r_12)&amp;" ppm/°C"&amp;_xlfn.XLOOKUP(16,eii,eia)&amp;_xlfn.XLOOKUP(13,eii,eia)&amp;MID(F329,4,2)&amp;_xlfn.XLOOKUP(16,eii,eia)&amp;_xlfn.XLOOKUP(14,eii,eia)&amp;_xlfn.XLOOKUP(16,eii,eia)&amp;_xlfn.XLOOKUP(15,eii,eia)&amp;_xlfn.XLOOKUP(16,eii,eia)</f>
        <v>#NAME?</v>
      </c>
      <c r="I329" s="5" t="str" cm="1">
        <f t="array" aca="1" ref="I329" ca="1">IF( OR( AND($A329&gt;=INDIRECT("'Panasonic ERJ Code Table'!$K" &amp; I$1),$A329&lt;=INDIRECT("'Panasonic ERJ Code Table'!$L" &amp; I$1)), AND($A329&gt;=INDIRECT("'Panasonic ERJ Code Table'!$M" &amp; I$1),$A329&lt;=INDIRECT("'Panasonic ERJ Code Table'!$N" &amp; I$1)) ),I$2&amp;_xlfn.XLOOKUP($A329,E96_raw,E96_code),"N/A")</f>
        <v>N/A</v>
      </c>
      <c r="L329" s="5" t="e" cm="1">
        <f t="array" aca="1" ref="L329" ca="1">IF( OR( AND($A329&gt;=INDIRECT("'Panasonic ERJ Code Table'!$K" &amp; L$1),$A329&lt;=INDIRECT("'Panasonic ERJ Code Table'!$L" &amp; L$1)), AND($A329&gt;=INDIRECT("'Panasonic ERJ Code Table'!$M" &amp; L$1),$A329&lt;=INDIRECT("'Panasonic ERJ Code Table'!$N" &amp; L$1)) ),L$2&amp;_xlfn.XLOOKUP($A329,E96_raw,E96_code),"N/A")</f>
        <v>#NAME?</v>
      </c>
      <c r="O329" s="5" t="str" cm="1">
        <f t="array" aca="1" ref="O329" ca="1">IF( OR( AND($A329&gt;=INDIRECT("'Panasonic ERJ Code Table'!$K" &amp; O$1),$A329&lt;=INDIRECT("'Panasonic ERJ Code Table'!$L" &amp; O$1)), AND($A329&gt;=INDIRECT("'Panasonic ERJ Code Table'!$M" &amp; O$1),$A329&lt;=INDIRECT("'Panasonic ERJ Code Table'!$N" &amp; O$1)) ),O$2&amp;_xlfn.XLOOKUP($A329,E96_raw,E96_code),"N/A")</f>
        <v>N/A</v>
      </c>
      <c r="R329" s="5" t="e" cm="1">
        <f t="array" aca="1" ref="R329" ca="1">IF( OR( AND($A329&gt;=INDIRECT("'Panasonic ERJ Code Table'!$K" &amp; R$1),$A329&lt;=INDIRECT("'Panasonic ERJ Code Table'!$L" &amp; R$1)), AND($A329&gt;=INDIRECT("'Panasonic ERJ Code Table'!$M" &amp; R$1),$A329&lt;=INDIRECT("'Panasonic ERJ Code Table'!$N" &amp; R$1)) ),R$2&amp;_xlfn.XLOOKUP($A329,E96_raw,E96_code),"N/A")</f>
        <v>#NAME?</v>
      </c>
      <c r="U329" s="5" t="e" cm="1">
        <f t="array" aca="1" ref="U329" ca="1">IF( OR( AND($A329&gt;=INDIRECT("'Panasonic ERJ Code Table'!$J" &amp; U$1),$A329&lt;=INDIRECT("'Panasonic ERJ Code Table'!$K" &amp; U$1)), AND($A329&gt;=INDIRECT("'Panasonic ERJ Code Table'!$L" &amp; U$1),$A329&lt;=INDIRECT("'Panasonic ERJ Code Table'!$M" &amp; U$1)) ),U$2&amp;_xlfn.XLOOKUP($A329,E96_raw,E96_code),"N/A")</f>
        <v>#NAME?</v>
      </c>
    </row>
    <row r="330" spans="1:21" x14ac:dyDescent="0.3">
      <c r="A330" s="16">
        <v>2550</v>
      </c>
      <c r="B330" s="19"/>
      <c r="C330" s="5" t="e" cm="1">
        <f t="array" aca="1" ref="C330" ca="1">IF( OR( AND($A330&gt;=INDIRECT("'Panasonic ERJ Code Table'!$K" &amp; C$1),$A330&lt;=INDIRECT("'Panasonic ERJ Code Table'!$L" &amp; C$1)), AND($A330&gt;=INDIRECT("'Panasonic ERJ Code Table'!$M" &amp; C$1),$A330&lt;=INDIRECT("'Panasonic ERJ Code Table'!$N" &amp; C$1)) ),C$2&amp;_xlfn.XLOOKUP($A330,E96_raw,E96_code),"N/A")</f>
        <v>#NAME?</v>
      </c>
      <c r="D330" s="23" t="e" cm="1">
        <f t="array" aca="1" ref="D330" ca="1">"technology "&amp;RIGHT(C330,4)&amp;";"&amp;_xlfn.XLOOKUP(2,eii,eia)&amp;C330&amp;_xlfn.XLOOKUP(16,eii,eia)&amp;_xlfn.XLOOKUP(3,eii,eia)&amp;_xlfn.XLOOKUP($A330,E96_raw,e96_std&amp;" "&amp;e96_sym)&amp;_xlfn.XLOOKUP(16,eii,eia)&amp;_xlfn.XLOOKUP(4,eii,eia)&amp;_xlfn.XLOOKUP(LEFT(C330,7),r_1,r_4)&amp;" W @ 70°C"&amp;_xlfn.XLOOKUP(16,eii,eia)&amp;_xlfn.XLOOKUP(5,eii,eia)&amp;_xlfn.XLOOKUP(MID(C330,4,3),e_code,TEXT(e_size,"0000"))&amp;_xlfn.XLOOKUP(16,eii,eia)&amp;_xlfn.XLOOKUP(6,eii,eia)&amp;ROUND(MIN(SQRT($A330*_xlfn.XLOOKUP(LEFT(C330,7),r_1,r_4)),_xlfn.XLOOKUP(LEFT(C330,7),r_1,r_7)),1)&amp;" V"&amp;_xlfn.XLOOKUP(16,eii,eia)&amp;_xlfn.XLOOKUP(8,eii,eia)&amp;_xlfn.XLOOKUP(LEFT(C330,7),r_1,r_8)&amp;_xlfn.XLOOKUP(16,eii,eia)&amp;_xlfn.XLOOKUP(9,eii,eia)&amp;_xlfn.XLOOKUP($A330,E96_raw,E96_code&amp;" / "&amp;e96_3c)&amp;_xlfn.XLOOKUP(16,eii,eia)&amp;_xlfn.XLOOKUP(10,eii,eia)&amp;_xlfn.XLOOKUP(LEFT(C330,7),r_1,r_10)&amp;_xlfn.XLOOKUP(16,eii,eia)&amp;_xlfn.XLOOKUP(11,eii,eia)&amp;_xlfn.XLOOKUP(LEFT(C330,7),r_1,r_11)&amp;_xlfn.XLOOKUP(16,eii,eia)&amp;_xlfn.XLOOKUP(12,eii,eia)&amp;_xlfn.XLOOKUP(LEFT(C330,7),r_1,r_12)&amp;" ppm/°C"&amp;_xlfn.XLOOKUP(16,eii,eia)&amp;_xlfn.XLOOKUP(13,eii,eia)&amp;MID(C330,4,2)&amp;_xlfn.XLOOKUP(16,eii,eia)&amp;_xlfn.XLOOKUP(14,eii,eia)&amp;_xlfn.XLOOKUP(16,eii,eia)&amp;_xlfn.XLOOKUP(15,eii,eia)&amp;_xlfn.XLOOKUP(16,eii,eia)</f>
        <v>#NAME?</v>
      </c>
      <c r="F330" s="5" t="e" cm="1">
        <f t="array" aca="1" ref="F330" ca="1">IF( OR( AND($A330&gt;=INDIRECT("'Panasonic ERJ Code Table'!$K" &amp; F$1),$A330&lt;=INDIRECT("'Panasonic ERJ Code Table'!$L" &amp; F$1)), AND($A330&gt;=INDIRECT("'Panasonic ERJ Code Table'!$M" &amp; F$1),$A330&lt;=INDIRECT("'Panasonic ERJ Code Table'!$N" &amp; F$1)) ),F$2&amp;_xlfn.XLOOKUP($A330,E96_raw,E96_code),"N/A")</f>
        <v>#NAME?</v>
      </c>
      <c r="G330" s="23" t="e" cm="1">
        <f t="array" aca="1" ref="G330" ca="1">"technology "&amp;RIGHT(F330,4)&amp;";"&amp;_xlfn.XLOOKUP(2,eii,eia)&amp;F330&amp;_xlfn.XLOOKUP(16,eii,eia)&amp;_xlfn.XLOOKUP(3,eii,eia)&amp;_xlfn.XLOOKUP($A330,E96_raw,e96_std&amp;" "&amp;e96_sym)&amp;_xlfn.XLOOKUP(16,eii,eia)&amp;_xlfn.XLOOKUP(4,eii,eia)&amp;_xlfn.XLOOKUP(LEFT(F330,7),r_1,r_4)&amp;" W @ 70°C"&amp;_xlfn.XLOOKUP(16,eii,eia)&amp;_xlfn.XLOOKUP(5,eii,eia)&amp;_xlfn.XLOOKUP(MID(F330,4,3),e_code,TEXT(e_size,"0000"))&amp;_xlfn.XLOOKUP(16,eii,eia)&amp;_xlfn.XLOOKUP(6,eii,eia)&amp;ROUND(MIN(SQRT($A330*_xlfn.XLOOKUP(LEFT(F330,7),r_1,r_4)),_xlfn.XLOOKUP(LEFT(F330,7),r_1,r_7)),1)&amp;" V"&amp;_xlfn.XLOOKUP(16,eii,eia)&amp;_xlfn.XLOOKUP(8,eii,eia)&amp;_xlfn.XLOOKUP(LEFT(F330,7),r_1,r_8)&amp;_xlfn.XLOOKUP(16,eii,eia)&amp;_xlfn.XLOOKUP(9,eii,eia)&amp;_xlfn.XLOOKUP($A330,E96_raw,E96_code&amp;" / "&amp;e96_3c)&amp;_xlfn.XLOOKUP(16,eii,eia)&amp;_xlfn.XLOOKUP(10,eii,eia)&amp;_xlfn.XLOOKUP(LEFT(F330,7),r_1,r_10)&amp;_xlfn.XLOOKUP(16,eii,eia)&amp;_xlfn.XLOOKUP(11,eii,eia)&amp;_xlfn.XLOOKUP(LEFT(F330,7),r_1,r_11)&amp;_xlfn.XLOOKUP(16,eii,eia)&amp;_xlfn.XLOOKUP(12,eii,eia)&amp;_xlfn.XLOOKUP(LEFT(F330,7),r_1,r_12)&amp;" ppm/°C"&amp;_xlfn.XLOOKUP(16,eii,eia)&amp;_xlfn.XLOOKUP(13,eii,eia)&amp;MID(F330,4,2)&amp;_xlfn.XLOOKUP(16,eii,eia)&amp;_xlfn.XLOOKUP(14,eii,eia)&amp;_xlfn.XLOOKUP(16,eii,eia)&amp;_xlfn.XLOOKUP(15,eii,eia)&amp;_xlfn.XLOOKUP(16,eii,eia)</f>
        <v>#NAME?</v>
      </c>
      <c r="I330" s="5" t="str" cm="1">
        <f t="array" aca="1" ref="I330" ca="1">IF( OR( AND($A330&gt;=INDIRECT("'Panasonic ERJ Code Table'!$K" &amp; I$1),$A330&lt;=INDIRECT("'Panasonic ERJ Code Table'!$L" &amp; I$1)), AND($A330&gt;=INDIRECT("'Panasonic ERJ Code Table'!$M" &amp; I$1),$A330&lt;=INDIRECT("'Panasonic ERJ Code Table'!$N" &amp; I$1)) ),I$2&amp;_xlfn.XLOOKUP($A330,E96_raw,E96_code),"N/A")</f>
        <v>N/A</v>
      </c>
      <c r="L330" s="5" t="e" cm="1">
        <f t="array" aca="1" ref="L330" ca="1">IF( OR( AND($A330&gt;=INDIRECT("'Panasonic ERJ Code Table'!$K" &amp; L$1),$A330&lt;=INDIRECT("'Panasonic ERJ Code Table'!$L" &amp; L$1)), AND($A330&gt;=INDIRECT("'Panasonic ERJ Code Table'!$M" &amp; L$1),$A330&lt;=INDIRECT("'Panasonic ERJ Code Table'!$N" &amp; L$1)) ),L$2&amp;_xlfn.XLOOKUP($A330,E96_raw,E96_code),"N/A")</f>
        <v>#NAME?</v>
      </c>
      <c r="O330" s="5" t="str" cm="1">
        <f t="array" aca="1" ref="O330" ca="1">IF( OR( AND($A330&gt;=INDIRECT("'Panasonic ERJ Code Table'!$K" &amp; O$1),$A330&lt;=INDIRECT("'Panasonic ERJ Code Table'!$L" &amp; O$1)), AND($A330&gt;=INDIRECT("'Panasonic ERJ Code Table'!$M" &amp; O$1),$A330&lt;=INDIRECT("'Panasonic ERJ Code Table'!$N" &amp; O$1)) ),O$2&amp;_xlfn.XLOOKUP($A330,E96_raw,E96_code),"N/A")</f>
        <v>N/A</v>
      </c>
      <c r="R330" s="5" t="e" cm="1">
        <f t="array" aca="1" ref="R330" ca="1">IF( OR( AND($A330&gt;=INDIRECT("'Panasonic ERJ Code Table'!$K" &amp; R$1),$A330&lt;=INDIRECT("'Panasonic ERJ Code Table'!$L" &amp; R$1)), AND($A330&gt;=INDIRECT("'Panasonic ERJ Code Table'!$M" &amp; R$1),$A330&lt;=INDIRECT("'Panasonic ERJ Code Table'!$N" &amp; R$1)) ),R$2&amp;_xlfn.XLOOKUP($A330,E96_raw,E96_code),"N/A")</f>
        <v>#NAME?</v>
      </c>
      <c r="U330" s="5" t="e" cm="1">
        <f t="array" aca="1" ref="U330" ca="1">IF( OR( AND($A330&gt;=INDIRECT("'Panasonic ERJ Code Table'!$J" &amp; U$1),$A330&lt;=INDIRECT("'Panasonic ERJ Code Table'!$K" &amp; U$1)), AND($A330&gt;=INDIRECT("'Panasonic ERJ Code Table'!$L" &amp; U$1),$A330&lt;=INDIRECT("'Panasonic ERJ Code Table'!$M" &amp; U$1)) ),U$2&amp;_xlfn.XLOOKUP($A330,E96_raw,E96_code),"N/A")</f>
        <v>#NAME?</v>
      </c>
    </row>
    <row r="331" spans="1:21" x14ac:dyDescent="0.3">
      <c r="A331" s="16">
        <v>2610</v>
      </c>
      <c r="B331" s="19"/>
      <c r="C331" s="5" t="e" cm="1">
        <f t="array" aca="1" ref="C331" ca="1">IF( OR( AND($A331&gt;=INDIRECT("'Panasonic ERJ Code Table'!$K" &amp; C$1),$A331&lt;=INDIRECT("'Panasonic ERJ Code Table'!$L" &amp; C$1)), AND($A331&gt;=INDIRECT("'Panasonic ERJ Code Table'!$M" &amp; C$1),$A331&lt;=INDIRECT("'Panasonic ERJ Code Table'!$N" &amp; C$1)) ),C$2&amp;_xlfn.XLOOKUP($A331,E96_raw,E96_code),"N/A")</f>
        <v>#NAME?</v>
      </c>
      <c r="D331" s="23" t="e" cm="1">
        <f t="array" aca="1" ref="D331" ca="1">"technology "&amp;RIGHT(C331,4)&amp;";"&amp;_xlfn.XLOOKUP(2,eii,eia)&amp;C331&amp;_xlfn.XLOOKUP(16,eii,eia)&amp;_xlfn.XLOOKUP(3,eii,eia)&amp;_xlfn.XLOOKUP($A331,E96_raw,e96_std&amp;" "&amp;e96_sym)&amp;_xlfn.XLOOKUP(16,eii,eia)&amp;_xlfn.XLOOKUP(4,eii,eia)&amp;_xlfn.XLOOKUP(LEFT(C331,7),r_1,r_4)&amp;" W @ 70°C"&amp;_xlfn.XLOOKUP(16,eii,eia)&amp;_xlfn.XLOOKUP(5,eii,eia)&amp;_xlfn.XLOOKUP(MID(C331,4,3),e_code,TEXT(e_size,"0000"))&amp;_xlfn.XLOOKUP(16,eii,eia)&amp;_xlfn.XLOOKUP(6,eii,eia)&amp;ROUND(MIN(SQRT($A331*_xlfn.XLOOKUP(LEFT(C331,7),r_1,r_4)),_xlfn.XLOOKUP(LEFT(C331,7),r_1,r_7)),1)&amp;" V"&amp;_xlfn.XLOOKUP(16,eii,eia)&amp;_xlfn.XLOOKUP(8,eii,eia)&amp;_xlfn.XLOOKUP(LEFT(C331,7),r_1,r_8)&amp;_xlfn.XLOOKUP(16,eii,eia)&amp;_xlfn.XLOOKUP(9,eii,eia)&amp;_xlfn.XLOOKUP($A331,E96_raw,E96_code&amp;" / "&amp;e96_3c)&amp;_xlfn.XLOOKUP(16,eii,eia)&amp;_xlfn.XLOOKUP(10,eii,eia)&amp;_xlfn.XLOOKUP(LEFT(C331,7),r_1,r_10)&amp;_xlfn.XLOOKUP(16,eii,eia)&amp;_xlfn.XLOOKUP(11,eii,eia)&amp;_xlfn.XLOOKUP(LEFT(C331,7),r_1,r_11)&amp;_xlfn.XLOOKUP(16,eii,eia)&amp;_xlfn.XLOOKUP(12,eii,eia)&amp;_xlfn.XLOOKUP(LEFT(C331,7),r_1,r_12)&amp;" ppm/°C"&amp;_xlfn.XLOOKUP(16,eii,eia)&amp;_xlfn.XLOOKUP(13,eii,eia)&amp;MID(C331,4,2)&amp;_xlfn.XLOOKUP(16,eii,eia)&amp;_xlfn.XLOOKUP(14,eii,eia)&amp;_xlfn.XLOOKUP(16,eii,eia)&amp;_xlfn.XLOOKUP(15,eii,eia)&amp;_xlfn.XLOOKUP(16,eii,eia)</f>
        <v>#NAME?</v>
      </c>
      <c r="F331" s="5" t="e" cm="1">
        <f t="array" aca="1" ref="F331" ca="1">IF( OR( AND($A331&gt;=INDIRECT("'Panasonic ERJ Code Table'!$K" &amp; F$1),$A331&lt;=INDIRECT("'Panasonic ERJ Code Table'!$L" &amp; F$1)), AND($A331&gt;=INDIRECT("'Panasonic ERJ Code Table'!$M" &amp; F$1),$A331&lt;=INDIRECT("'Panasonic ERJ Code Table'!$N" &amp; F$1)) ),F$2&amp;_xlfn.XLOOKUP($A331,E96_raw,E96_code),"N/A")</f>
        <v>#NAME?</v>
      </c>
      <c r="G331" s="23" t="e" cm="1">
        <f t="array" aca="1" ref="G331" ca="1">"technology "&amp;RIGHT(F331,4)&amp;";"&amp;_xlfn.XLOOKUP(2,eii,eia)&amp;F331&amp;_xlfn.XLOOKUP(16,eii,eia)&amp;_xlfn.XLOOKUP(3,eii,eia)&amp;_xlfn.XLOOKUP($A331,E96_raw,e96_std&amp;" "&amp;e96_sym)&amp;_xlfn.XLOOKUP(16,eii,eia)&amp;_xlfn.XLOOKUP(4,eii,eia)&amp;_xlfn.XLOOKUP(LEFT(F331,7),r_1,r_4)&amp;" W @ 70°C"&amp;_xlfn.XLOOKUP(16,eii,eia)&amp;_xlfn.XLOOKUP(5,eii,eia)&amp;_xlfn.XLOOKUP(MID(F331,4,3),e_code,TEXT(e_size,"0000"))&amp;_xlfn.XLOOKUP(16,eii,eia)&amp;_xlfn.XLOOKUP(6,eii,eia)&amp;ROUND(MIN(SQRT($A331*_xlfn.XLOOKUP(LEFT(F331,7),r_1,r_4)),_xlfn.XLOOKUP(LEFT(F331,7),r_1,r_7)),1)&amp;" V"&amp;_xlfn.XLOOKUP(16,eii,eia)&amp;_xlfn.XLOOKUP(8,eii,eia)&amp;_xlfn.XLOOKUP(LEFT(F331,7),r_1,r_8)&amp;_xlfn.XLOOKUP(16,eii,eia)&amp;_xlfn.XLOOKUP(9,eii,eia)&amp;_xlfn.XLOOKUP($A331,E96_raw,E96_code&amp;" / "&amp;e96_3c)&amp;_xlfn.XLOOKUP(16,eii,eia)&amp;_xlfn.XLOOKUP(10,eii,eia)&amp;_xlfn.XLOOKUP(LEFT(F331,7),r_1,r_10)&amp;_xlfn.XLOOKUP(16,eii,eia)&amp;_xlfn.XLOOKUP(11,eii,eia)&amp;_xlfn.XLOOKUP(LEFT(F331,7),r_1,r_11)&amp;_xlfn.XLOOKUP(16,eii,eia)&amp;_xlfn.XLOOKUP(12,eii,eia)&amp;_xlfn.XLOOKUP(LEFT(F331,7),r_1,r_12)&amp;" ppm/°C"&amp;_xlfn.XLOOKUP(16,eii,eia)&amp;_xlfn.XLOOKUP(13,eii,eia)&amp;MID(F331,4,2)&amp;_xlfn.XLOOKUP(16,eii,eia)&amp;_xlfn.XLOOKUP(14,eii,eia)&amp;_xlfn.XLOOKUP(16,eii,eia)&amp;_xlfn.XLOOKUP(15,eii,eia)&amp;_xlfn.XLOOKUP(16,eii,eia)</f>
        <v>#NAME?</v>
      </c>
      <c r="I331" s="5" t="str" cm="1">
        <f t="array" aca="1" ref="I331" ca="1">IF( OR( AND($A331&gt;=INDIRECT("'Panasonic ERJ Code Table'!$K" &amp; I$1),$A331&lt;=INDIRECT("'Panasonic ERJ Code Table'!$L" &amp; I$1)), AND($A331&gt;=INDIRECT("'Panasonic ERJ Code Table'!$M" &amp; I$1),$A331&lt;=INDIRECT("'Panasonic ERJ Code Table'!$N" &amp; I$1)) ),I$2&amp;_xlfn.XLOOKUP($A331,E96_raw,E96_code),"N/A")</f>
        <v>N/A</v>
      </c>
      <c r="L331" s="5" t="e" cm="1">
        <f t="array" aca="1" ref="L331" ca="1">IF( OR( AND($A331&gt;=INDIRECT("'Panasonic ERJ Code Table'!$K" &amp; L$1),$A331&lt;=INDIRECT("'Panasonic ERJ Code Table'!$L" &amp; L$1)), AND($A331&gt;=INDIRECT("'Panasonic ERJ Code Table'!$M" &amp; L$1),$A331&lt;=INDIRECT("'Panasonic ERJ Code Table'!$N" &amp; L$1)) ),L$2&amp;_xlfn.XLOOKUP($A331,E96_raw,E96_code),"N/A")</f>
        <v>#NAME?</v>
      </c>
      <c r="O331" s="5" t="str" cm="1">
        <f t="array" aca="1" ref="O331" ca="1">IF( OR( AND($A331&gt;=INDIRECT("'Panasonic ERJ Code Table'!$K" &amp; O$1),$A331&lt;=INDIRECT("'Panasonic ERJ Code Table'!$L" &amp; O$1)), AND($A331&gt;=INDIRECT("'Panasonic ERJ Code Table'!$M" &amp; O$1),$A331&lt;=INDIRECT("'Panasonic ERJ Code Table'!$N" &amp; O$1)) ),O$2&amp;_xlfn.XLOOKUP($A331,E96_raw,E96_code),"N/A")</f>
        <v>N/A</v>
      </c>
      <c r="R331" s="5" t="e" cm="1">
        <f t="array" aca="1" ref="R331" ca="1">IF( OR( AND($A331&gt;=INDIRECT("'Panasonic ERJ Code Table'!$K" &amp; R$1),$A331&lt;=INDIRECT("'Panasonic ERJ Code Table'!$L" &amp; R$1)), AND($A331&gt;=INDIRECT("'Panasonic ERJ Code Table'!$M" &amp; R$1),$A331&lt;=INDIRECT("'Panasonic ERJ Code Table'!$N" &amp; R$1)) ),R$2&amp;_xlfn.XLOOKUP($A331,E96_raw,E96_code),"N/A")</f>
        <v>#NAME?</v>
      </c>
      <c r="U331" s="5" t="e" cm="1">
        <f t="array" aca="1" ref="U331" ca="1">IF( OR( AND($A331&gt;=INDIRECT("'Panasonic ERJ Code Table'!$J" &amp; U$1),$A331&lt;=INDIRECT("'Panasonic ERJ Code Table'!$K" &amp; U$1)), AND($A331&gt;=INDIRECT("'Panasonic ERJ Code Table'!$L" &amp; U$1),$A331&lt;=INDIRECT("'Panasonic ERJ Code Table'!$M" &amp; U$1)) ),U$2&amp;_xlfn.XLOOKUP($A331,E96_raw,E96_code),"N/A")</f>
        <v>#NAME?</v>
      </c>
    </row>
    <row r="332" spans="1:21" x14ac:dyDescent="0.3">
      <c r="A332" s="16">
        <v>2670</v>
      </c>
      <c r="B332" s="19"/>
      <c r="C332" s="5" t="e" cm="1">
        <f t="array" aca="1" ref="C332" ca="1">IF( OR( AND($A332&gt;=INDIRECT("'Panasonic ERJ Code Table'!$K" &amp; C$1),$A332&lt;=INDIRECT("'Panasonic ERJ Code Table'!$L" &amp; C$1)), AND($A332&gt;=INDIRECT("'Panasonic ERJ Code Table'!$M" &amp; C$1),$A332&lt;=INDIRECT("'Panasonic ERJ Code Table'!$N" &amp; C$1)) ),C$2&amp;_xlfn.XLOOKUP($A332,E96_raw,E96_code),"N/A")</f>
        <v>#NAME?</v>
      </c>
      <c r="D332" s="23" t="e" cm="1">
        <f t="array" aca="1" ref="D332" ca="1">"technology "&amp;RIGHT(C332,4)&amp;";"&amp;_xlfn.XLOOKUP(2,eii,eia)&amp;C332&amp;_xlfn.XLOOKUP(16,eii,eia)&amp;_xlfn.XLOOKUP(3,eii,eia)&amp;_xlfn.XLOOKUP($A332,E96_raw,e96_std&amp;" "&amp;e96_sym)&amp;_xlfn.XLOOKUP(16,eii,eia)&amp;_xlfn.XLOOKUP(4,eii,eia)&amp;_xlfn.XLOOKUP(LEFT(C332,7),r_1,r_4)&amp;" W @ 70°C"&amp;_xlfn.XLOOKUP(16,eii,eia)&amp;_xlfn.XLOOKUP(5,eii,eia)&amp;_xlfn.XLOOKUP(MID(C332,4,3),e_code,TEXT(e_size,"0000"))&amp;_xlfn.XLOOKUP(16,eii,eia)&amp;_xlfn.XLOOKUP(6,eii,eia)&amp;ROUND(MIN(SQRT($A332*_xlfn.XLOOKUP(LEFT(C332,7),r_1,r_4)),_xlfn.XLOOKUP(LEFT(C332,7),r_1,r_7)),1)&amp;" V"&amp;_xlfn.XLOOKUP(16,eii,eia)&amp;_xlfn.XLOOKUP(8,eii,eia)&amp;_xlfn.XLOOKUP(LEFT(C332,7),r_1,r_8)&amp;_xlfn.XLOOKUP(16,eii,eia)&amp;_xlfn.XLOOKUP(9,eii,eia)&amp;_xlfn.XLOOKUP($A332,E96_raw,E96_code&amp;" / "&amp;e96_3c)&amp;_xlfn.XLOOKUP(16,eii,eia)&amp;_xlfn.XLOOKUP(10,eii,eia)&amp;_xlfn.XLOOKUP(LEFT(C332,7),r_1,r_10)&amp;_xlfn.XLOOKUP(16,eii,eia)&amp;_xlfn.XLOOKUP(11,eii,eia)&amp;_xlfn.XLOOKUP(LEFT(C332,7),r_1,r_11)&amp;_xlfn.XLOOKUP(16,eii,eia)&amp;_xlfn.XLOOKUP(12,eii,eia)&amp;_xlfn.XLOOKUP(LEFT(C332,7),r_1,r_12)&amp;" ppm/°C"&amp;_xlfn.XLOOKUP(16,eii,eia)&amp;_xlfn.XLOOKUP(13,eii,eia)&amp;MID(C332,4,2)&amp;_xlfn.XLOOKUP(16,eii,eia)&amp;_xlfn.XLOOKUP(14,eii,eia)&amp;_xlfn.XLOOKUP(16,eii,eia)&amp;_xlfn.XLOOKUP(15,eii,eia)&amp;_xlfn.XLOOKUP(16,eii,eia)</f>
        <v>#NAME?</v>
      </c>
      <c r="F332" s="5" t="e" cm="1">
        <f t="array" aca="1" ref="F332" ca="1">IF( OR( AND($A332&gt;=INDIRECT("'Panasonic ERJ Code Table'!$K" &amp; F$1),$A332&lt;=INDIRECT("'Panasonic ERJ Code Table'!$L" &amp; F$1)), AND($A332&gt;=INDIRECT("'Panasonic ERJ Code Table'!$M" &amp; F$1),$A332&lt;=INDIRECT("'Panasonic ERJ Code Table'!$N" &amp; F$1)) ),F$2&amp;_xlfn.XLOOKUP($A332,E96_raw,E96_code),"N/A")</f>
        <v>#NAME?</v>
      </c>
      <c r="G332" s="23" t="e" cm="1">
        <f t="array" aca="1" ref="G332" ca="1">"technology "&amp;RIGHT(F332,4)&amp;";"&amp;_xlfn.XLOOKUP(2,eii,eia)&amp;F332&amp;_xlfn.XLOOKUP(16,eii,eia)&amp;_xlfn.XLOOKUP(3,eii,eia)&amp;_xlfn.XLOOKUP($A332,E96_raw,e96_std&amp;" "&amp;e96_sym)&amp;_xlfn.XLOOKUP(16,eii,eia)&amp;_xlfn.XLOOKUP(4,eii,eia)&amp;_xlfn.XLOOKUP(LEFT(F332,7),r_1,r_4)&amp;" W @ 70°C"&amp;_xlfn.XLOOKUP(16,eii,eia)&amp;_xlfn.XLOOKUP(5,eii,eia)&amp;_xlfn.XLOOKUP(MID(F332,4,3),e_code,TEXT(e_size,"0000"))&amp;_xlfn.XLOOKUP(16,eii,eia)&amp;_xlfn.XLOOKUP(6,eii,eia)&amp;ROUND(MIN(SQRT($A332*_xlfn.XLOOKUP(LEFT(F332,7),r_1,r_4)),_xlfn.XLOOKUP(LEFT(F332,7),r_1,r_7)),1)&amp;" V"&amp;_xlfn.XLOOKUP(16,eii,eia)&amp;_xlfn.XLOOKUP(8,eii,eia)&amp;_xlfn.XLOOKUP(LEFT(F332,7),r_1,r_8)&amp;_xlfn.XLOOKUP(16,eii,eia)&amp;_xlfn.XLOOKUP(9,eii,eia)&amp;_xlfn.XLOOKUP($A332,E96_raw,E96_code&amp;" / "&amp;e96_3c)&amp;_xlfn.XLOOKUP(16,eii,eia)&amp;_xlfn.XLOOKUP(10,eii,eia)&amp;_xlfn.XLOOKUP(LEFT(F332,7),r_1,r_10)&amp;_xlfn.XLOOKUP(16,eii,eia)&amp;_xlfn.XLOOKUP(11,eii,eia)&amp;_xlfn.XLOOKUP(LEFT(F332,7),r_1,r_11)&amp;_xlfn.XLOOKUP(16,eii,eia)&amp;_xlfn.XLOOKUP(12,eii,eia)&amp;_xlfn.XLOOKUP(LEFT(F332,7),r_1,r_12)&amp;" ppm/°C"&amp;_xlfn.XLOOKUP(16,eii,eia)&amp;_xlfn.XLOOKUP(13,eii,eia)&amp;MID(F332,4,2)&amp;_xlfn.XLOOKUP(16,eii,eia)&amp;_xlfn.XLOOKUP(14,eii,eia)&amp;_xlfn.XLOOKUP(16,eii,eia)&amp;_xlfn.XLOOKUP(15,eii,eia)&amp;_xlfn.XLOOKUP(16,eii,eia)</f>
        <v>#NAME?</v>
      </c>
      <c r="I332" s="5" t="str" cm="1">
        <f t="array" aca="1" ref="I332" ca="1">IF( OR( AND($A332&gt;=INDIRECT("'Panasonic ERJ Code Table'!$K" &amp; I$1),$A332&lt;=INDIRECT("'Panasonic ERJ Code Table'!$L" &amp; I$1)), AND($A332&gt;=INDIRECT("'Panasonic ERJ Code Table'!$M" &amp; I$1),$A332&lt;=INDIRECT("'Panasonic ERJ Code Table'!$N" &amp; I$1)) ),I$2&amp;_xlfn.XLOOKUP($A332,E96_raw,E96_code),"N/A")</f>
        <v>N/A</v>
      </c>
      <c r="L332" s="5" t="e" cm="1">
        <f t="array" aca="1" ref="L332" ca="1">IF( OR( AND($A332&gt;=INDIRECT("'Panasonic ERJ Code Table'!$K" &amp; L$1),$A332&lt;=INDIRECT("'Panasonic ERJ Code Table'!$L" &amp; L$1)), AND($A332&gt;=INDIRECT("'Panasonic ERJ Code Table'!$M" &amp; L$1),$A332&lt;=INDIRECT("'Panasonic ERJ Code Table'!$N" &amp; L$1)) ),L$2&amp;_xlfn.XLOOKUP($A332,E96_raw,E96_code),"N/A")</f>
        <v>#NAME?</v>
      </c>
      <c r="O332" s="5" t="str" cm="1">
        <f t="array" aca="1" ref="O332" ca="1">IF( OR( AND($A332&gt;=INDIRECT("'Panasonic ERJ Code Table'!$K" &amp; O$1),$A332&lt;=INDIRECT("'Panasonic ERJ Code Table'!$L" &amp; O$1)), AND($A332&gt;=INDIRECT("'Panasonic ERJ Code Table'!$M" &amp; O$1),$A332&lt;=INDIRECT("'Panasonic ERJ Code Table'!$N" &amp; O$1)) ),O$2&amp;_xlfn.XLOOKUP($A332,E96_raw,E96_code),"N/A")</f>
        <v>N/A</v>
      </c>
      <c r="R332" s="5" t="e" cm="1">
        <f t="array" aca="1" ref="R332" ca="1">IF( OR( AND($A332&gt;=INDIRECT("'Panasonic ERJ Code Table'!$K" &amp; R$1),$A332&lt;=INDIRECT("'Panasonic ERJ Code Table'!$L" &amp; R$1)), AND($A332&gt;=INDIRECT("'Panasonic ERJ Code Table'!$M" &amp; R$1),$A332&lt;=INDIRECT("'Panasonic ERJ Code Table'!$N" &amp; R$1)) ),R$2&amp;_xlfn.XLOOKUP($A332,E96_raw,E96_code),"N/A")</f>
        <v>#NAME?</v>
      </c>
      <c r="U332" s="5" t="e" cm="1">
        <f t="array" aca="1" ref="U332" ca="1">IF( OR( AND($A332&gt;=INDIRECT("'Panasonic ERJ Code Table'!$J" &amp; U$1),$A332&lt;=INDIRECT("'Panasonic ERJ Code Table'!$K" &amp; U$1)), AND($A332&gt;=INDIRECT("'Panasonic ERJ Code Table'!$L" &amp; U$1),$A332&lt;=INDIRECT("'Panasonic ERJ Code Table'!$M" &amp; U$1)) ),U$2&amp;_xlfn.XLOOKUP($A332,E96_raw,E96_code),"N/A")</f>
        <v>#NAME?</v>
      </c>
    </row>
    <row r="333" spans="1:21" x14ac:dyDescent="0.3">
      <c r="A333" s="16">
        <v>2740.0000000000005</v>
      </c>
      <c r="B333" s="19"/>
      <c r="C333" s="5" t="e" cm="1">
        <f t="array" aca="1" ref="C333" ca="1">IF( OR( AND($A333&gt;=INDIRECT("'Panasonic ERJ Code Table'!$K" &amp; C$1),$A333&lt;=INDIRECT("'Panasonic ERJ Code Table'!$L" &amp; C$1)), AND($A333&gt;=INDIRECT("'Panasonic ERJ Code Table'!$M" &amp; C$1),$A333&lt;=INDIRECT("'Panasonic ERJ Code Table'!$N" &amp; C$1)) ),C$2&amp;_xlfn.XLOOKUP($A333,E96_raw,E96_code),"N/A")</f>
        <v>#NAME?</v>
      </c>
      <c r="D333" s="23" t="e" cm="1">
        <f t="array" aca="1" ref="D333" ca="1">"technology "&amp;RIGHT(C333,4)&amp;";"&amp;_xlfn.XLOOKUP(2,eii,eia)&amp;C333&amp;_xlfn.XLOOKUP(16,eii,eia)&amp;_xlfn.XLOOKUP(3,eii,eia)&amp;_xlfn.XLOOKUP($A333,E96_raw,e96_std&amp;" "&amp;e96_sym)&amp;_xlfn.XLOOKUP(16,eii,eia)&amp;_xlfn.XLOOKUP(4,eii,eia)&amp;_xlfn.XLOOKUP(LEFT(C333,7),r_1,r_4)&amp;" W @ 70°C"&amp;_xlfn.XLOOKUP(16,eii,eia)&amp;_xlfn.XLOOKUP(5,eii,eia)&amp;_xlfn.XLOOKUP(MID(C333,4,3),e_code,TEXT(e_size,"0000"))&amp;_xlfn.XLOOKUP(16,eii,eia)&amp;_xlfn.XLOOKUP(6,eii,eia)&amp;ROUND(MIN(SQRT($A333*_xlfn.XLOOKUP(LEFT(C333,7),r_1,r_4)),_xlfn.XLOOKUP(LEFT(C333,7),r_1,r_7)),1)&amp;" V"&amp;_xlfn.XLOOKUP(16,eii,eia)&amp;_xlfn.XLOOKUP(8,eii,eia)&amp;_xlfn.XLOOKUP(LEFT(C333,7),r_1,r_8)&amp;_xlfn.XLOOKUP(16,eii,eia)&amp;_xlfn.XLOOKUP(9,eii,eia)&amp;_xlfn.XLOOKUP($A333,E96_raw,E96_code&amp;" / "&amp;e96_3c)&amp;_xlfn.XLOOKUP(16,eii,eia)&amp;_xlfn.XLOOKUP(10,eii,eia)&amp;_xlfn.XLOOKUP(LEFT(C333,7),r_1,r_10)&amp;_xlfn.XLOOKUP(16,eii,eia)&amp;_xlfn.XLOOKUP(11,eii,eia)&amp;_xlfn.XLOOKUP(LEFT(C333,7),r_1,r_11)&amp;_xlfn.XLOOKUP(16,eii,eia)&amp;_xlfn.XLOOKUP(12,eii,eia)&amp;_xlfn.XLOOKUP(LEFT(C333,7),r_1,r_12)&amp;" ppm/°C"&amp;_xlfn.XLOOKUP(16,eii,eia)&amp;_xlfn.XLOOKUP(13,eii,eia)&amp;MID(C333,4,2)&amp;_xlfn.XLOOKUP(16,eii,eia)&amp;_xlfn.XLOOKUP(14,eii,eia)&amp;_xlfn.XLOOKUP(16,eii,eia)&amp;_xlfn.XLOOKUP(15,eii,eia)&amp;_xlfn.XLOOKUP(16,eii,eia)</f>
        <v>#NAME?</v>
      </c>
      <c r="F333" s="5" t="e" cm="1">
        <f t="array" aca="1" ref="F333" ca="1">IF( OR( AND($A333&gt;=INDIRECT("'Panasonic ERJ Code Table'!$K" &amp; F$1),$A333&lt;=INDIRECT("'Panasonic ERJ Code Table'!$L" &amp; F$1)), AND($A333&gt;=INDIRECT("'Panasonic ERJ Code Table'!$M" &amp; F$1),$A333&lt;=INDIRECT("'Panasonic ERJ Code Table'!$N" &amp; F$1)) ),F$2&amp;_xlfn.XLOOKUP($A333,E96_raw,E96_code),"N/A")</f>
        <v>#NAME?</v>
      </c>
      <c r="G333" s="23" t="e" cm="1">
        <f t="array" aca="1" ref="G333" ca="1">"technology "&amp;RIGHT(F333,4)&amp;";"&amp;_xlfn.XLOOKUP(2,eii,eia)&amp;F333&amp;_xlfn.XLOOKUP(16,eii,eia)&amp;_xlfn.XLOOKUP(3,eii,eia)&amp;_xlfn.XLOOKUP($A333,E96_raw,e96_std&amp;" "&amp;e96_sym)&amp;_xlfn.XLOOKUP(16,eii,eia)&amp;_xlfn.XLOOKUP(4,eii,eia)&amp;_xlfn.XLOOKUP(LEFT(F333,7),r_1,r_4)&amp;" W @ 70°C"&amp;_xlfn.XLOOKUP(16,eii,eia)&amp;_xlfn.XLOOKUP(5,eii,eia)&amp;_xlfn.XLOOKUP(MID(F333,4,3),e_code,TEXT(e_size,"0000"))&amp;_xlfn.XLOOKUP(16,eii,eia)&amp;_xlfn.XLOOKUP(6,eii,eia)&amp;ROUND(MIN(SQRT($A333*_xlfn.XLOOKUP(LEFT(F333,7),r_1,r_4)),_xlfn.XLOOKUP(LEFT(F333,7),r_1,r_7)),1)&amp;" V"&amp;_xlfn.XLOOKUP(16,eii,eia)&amp;_xlfn.XLOOKUP(8,eii,eia)&amp;_xlfn.XLOOKUP(LEFT(F333,7),r_1,r_8)&amp;_xlfn.XLOOKUP(16,eii,eia)&amp;_xlfn.XLOOKUP(9,eii,eia)&amp;_xlfn.XLOOKUP($A333,E96_raw,E96_code&amp;" / "&amp;e96_3c)&amp;_xlfn.XLOOKUP(16,eii,eia)&amp;_xlfn.XLOOKUP(10,eii,eia)&amp;_xlfn.XLOOKUP(LEFT(F333,7),r_1,r_10)&amp;_xlfn.XLOOKUP(16,eii,eia)&amp;_xlfn.XLOOKUP(11,eii,eia)&amp;_xlfn.XLOOKUP(LEFT(F333,7),r_1,r_11)&amp;_xlfn.XLOOKUP(16,eii,eia)&amp;_xlfn.XLOOKUP(12,eii,eia)&amp;_xlfn.XLOOKUP(LEFT(F333,7),r_1,r_12)&amp;" ppm/°C"&amp;_xlfn.XLOOKUP(16,eii,eia)&amp;_xlfn.XLOOKUP(13,eii,eia)&amp;MID(F333,4,2)&amp;_xlfn.XLOOKUP(16,eii,eia)&amp;_xlfn.XLOOKUP(14,eii,eia)&amp;_xlfn.XLOOKUP(16,eii,eia)&amp;_xlfn.XLOOKUP(15,eii,eia)&amp;_xlfn.XLOOKUP(16,eii,eia)</f>
        <v>#NAME?</v>
      </c>
      <c r="I333" s="5" t="str" cm="1">
        <f t="array" aca="1" ref="I333" ca="1">IF( OR( AND($A333&gt;=INDIRECT("'Panasonic ERJ Code Table'!$K" &amp; I$1),$A333&lt;=INDIRECT("'Panasonic ERJ Code Table'!$L" &amp; I$1)), AND($A333&gt;=INDIRECT("'Panasonic ERJ Code Table'!$M" &amp; I$1),$A333&lt;=INDIRECT("'Panasonic ERJ Code Table'!$N" &amp; I$1)) ),I$2&amp;_xlfn.XLOOKUP($A333,E96_raw,E96_code),"N/A")</f>
        <v>N/A</v>
      </c>
      <c r="L333" s="5" t="e" cm="1">
        <f t="array" aca="1" ref="L333" ca="1">IF( OR( AND($A333&gt;=INDIRECT("'Panasonic ERJ Code Table'!$K" &amp; L$1),$A333&lt;=INDIRECT("'Panasonic ERJ Code Table'!$L" &amp; L$1)), AND($A333&gt;=INDIRECT("'Panasonic ERJ Code Table'!$M" &amp; L$1),$A333&lt;=INDIRECT("'Panasonic ERJ Code Table'!$N" &amp; L$1)) ),L$2&amp;_xlfn.XLOOKUP($A333,E96_raw,E96_code),"N/A")</f>
        <v>#NAME?</v>
      </c>
      <c r="O333" s="5" t="str" cm="1">
        <f t="array" aca="1" ref="O333" ca="1">IF( OR( AND($A333&gt;=INDIRECT("'Panasonic ERJ Code Table'!$K" &amp; O$1),$A333&lt;=INDIRECT("'Panasonic ERJ Code Table'!$L" &amp; O$1)), AND($A333&gt;=INDIRECT("'Panasonic ERJ Code Table'!$M" &amp; O$1),$A333&lt;=INDIRECT("'Panasonic ERJ Code Table'!$N" &amp; O$1)) ),O$2&amp;_xlfn.XLOOKUP($A333,E96_raw,E96_code),"N/A")</f>
        <v>N/A</v>
      </c>
      <c r="R333" s="5" t="e" cm="1">
        <f t="array" aca="1" ref="R333" ca="1">IF( OR( AND($A333&gt;=INDIRECT("'Panasonic ERJ Code Table'!$K" &amp; R$1),$A333&lt;=INDIRECT("'Panasonic ERJ Code Table'!$L" &amp; R$1)), AND($A333&gt;=INDIRECT("'Panasonic ERJ Code Table'!$M" &amp; R$1),$A333&lt;=INDIRECT("'Panasonic ERJ Code Table'!$N" &amp; R$1)) ),R$2&amp;_xlfn.XLOOKUP($A333,E96_raw,E96_code),"N/A")</f>
        <v>#NAME?</v>
      </c>
      <c r="U333" s="5" t="e" cm="1">
        <f t="array" aca="1" ref="U333" ca="1">IF( OR( AND($A333&gt;=INDIRECT("'Panasonic ERJ Code Table'!$J" &amp; U$1),$A333&lt;=INDIRECT("'Panasonic ERJ Code Table'!$K" &amp; U$1)), AND($A333&gt;=INDIRECT("'Panasonic ERJ Code Table'!$L" &amp; U$1),$A333&lt;=INDIRECT("'Panasonic ERJ Code Table'!$M" &amp; U$1)) ),U$2&amp;_xlfn.XLOOKUP($A333,E96_raw,E96_code),"N/A")</f>
        <v>#NAME?</v>
      </c>
    </row>
    <row r="334" spans="1:21" x14ac:dyDescent="0.3">
      <c r="A334" s="16">
        <v>2800</v>
      </c>
      <c r="B334" s="19"/>
      <c r="C334" s="5" t="e" cm="1">
        <f t="array" aca="1" ref="C334" ca="1">IF( OR( AND($A334&gt;=INDIRECT("'Panasonic ERJ Code Table'!$K" &amp; C$1),$A334&lt;=INDIRECT("'Panasonic ERJ Code Table'!$L" &amp; C$1)), AND($A334&gt;=INDIRECT("'Panasonic ERJ Code Table'!$M" &amp; C$1),$A334&lt;=INDIRECT("'Panasonic ERJ Code Table'!$N" &amp; C$1)) ),C$2&amp;_xlfn.XLOOKUP($A334,E96_raw,E96_code),"N/A")</f>
        <v>#NAME?</v>
      </c>
      <c r="D334" s="23" t="e" cm="1">
        <f t="array" aca="1" ref="D334" ca="1">"technology "&amp;RIGHT(C334,4)&amp;";"&amp;_xlfn.XLOOKUP(2,eii,eia)&amp;C334&amp;_xlfn.XLOOKUP(16,eii,eia)&amp;_xlfn.XLOOKUP(3,eii,eia)&amp;_xlfn.XLOOKUP($A334,E96_raw,e96_std&amp;" "&amp;e96_sym)&amp;_xlfn.XLOOKUP(16,eii,eia)&amp;_xlfn.XLOOKUP(4,eii,eia)&amp;_xlfn.XLOOKUP(LEFT(C334,7),r_1,r_4)&amp;" W @ 70°C"&amp;_xlfn.XLOOKUP(16,eii,eia)&amp;_xlfn.XLOOKUP(5,eii,eia)&amp;_xlfn.XLOOKUP(MID(C334,4,3),e_code,TEXT(e_size,"0000"))&amp;_xlfn.XLOOKUP(16,eii,eia)&amp;_xlfn.XLOOKUP(6,eii,eia)&amp;ROUND(MIN(SQRT($A334*_xlfn.XLOOKUP(LEFT(C334,7),r_1,r_4)),_xlfn.XLOOKUP(LEFT(C334,7),r_1,r_7)),1)&amp;" V"&amp;_xlfn.XLOOKUP(16,eii,eia)&amp;_xlfn.XLOOKUP(8,eii,eia)&amp;_xlfn.XLOOKUP(LEFT(C334,7),r_1,r_8)&amp;_xlfn.XLOOKUP(16,eii,eia)&amp;_xlfn.XLOOKUP(9,eii,eia)&amp;_xlfn.XLOOKUP($A334,E96_raw,E96_code&amp;" / "&amp;e96_3c)&amp;_xlfn.XLOOKUP(16,eii,eia)&amp;_xlfn.XLOOKUP(10,eii,eia)&amp;_xlfn.XLOOKUP(LEFT(C334,7),r_1,r_10)&amp;_xlfn.XLOOKUP(16,eii,eia)&amp;_xlfn.XLOOKUP(11,eii,eia)&amp;_xlfn.XLOOKUP(LEFT(C334,7),r_1,r_11)&amp;_xlfn.XLOOKUP(16,eii,eia)&amp;_xlfn.XLOOKUP(12,eii,eia)&amp;_xlfn.XLOOKUP(LEFT(C334,7),r_1,r_12)&amp;" ppm/°C"&amp;_xlfn.XLOOKUP(16,eii,eia)&amp;_xlfn.XLOOKUP(13,eii,eia)&amp;MID(C334,4,2)&amp;_xlfn.XLOOKUP(16,eii,eia)&amp;_xlfn.XLOOKUP(14,eii,eia)&amp;_xlfn.XLOOKUP(16,eii,eia)&amp;_xlfn.XLOOKUP(15,eii,eia)&amp;_xlfn.XLOOKUP(16,eii,eia)</f>
        <v>#NAME?</v>
      </c>
      <c r="F334" s="5" t="e" cm="1">
        <f t="array" aca="1" ref="F334" ca="1">IF( OR( AND($A334&gt;=INDIRECT("'Panasonic ERJ Code Table'!$K" &amp; F$1),$A334&lt;=INDIRECT("'Panasonic ERJ Code Table'!$L" &amp; F$1)), AND($A334&gt;=INDIRECT("'Panasonic ERJ Code Table'!$M" &amp; F$1),$A334&lt;=INDIRECT("'Panasonic ERJ Code Table'!$N" &amp; F$1)) ),F$2&amp;_xlfn.XLOOKUP($A334,E96_raw,E96_code),"N/A")</f>
        <v>#NAME?</v>
      </c>
      <c r="G334" s="23" t="e" cm="1">
        <f t="array" aca="1" ref="G334" ca="1">"technology "&amp;RIGHT(F334,4)&amp;";"&amp;_xlfn.XLOOKUP(2,eii,eia)&amp;F334&amp;_xlfn.XLOOKUP(16,eii,eia)&amp;_xlfn.XLOOKUP(3,eii,eia)&amp;_xlfn.XLOOKUP($A334,E96_raw,e96_std&amp;" "&amp;e96_sym)&amp;_xlfn.XLOOKUP(16,eii,eia)&amp;_xlfn.XLOOKUP(4,eii,eia)&amp;_xlfn.XLOOKUP(LEFT(F334,7),r_1,r_4)&amp;" W @ 70°C"&amp;_xlfn.XLOOKUP(16,eii,eia)&amp;_xlfn.XLOOKUP(5,eii,eia)&amp;_xlfn.XLOOKUP(MID(F334,4,3),e_code,TEXT(e_size,"0000"))&amp;_xlfn.XLOOKUP(16,eii,eia)&amp;_xlfn.XLOOKUP(6,eii,eia)&amp;ROUND(MIN(SQRT($A334*_xlfn.XLOOKUP(LEFT(F334,7),r_1,r_4)),_xlfn.XLOOKUP(LEFT(F334,7),r_1,r_7)),1)&amp;" V"&amp;_xlfn.XLOOKUP(16,eii,eia)&amp;_xlfn.XLOOKUP(8,eii,eia)&amp;_xlfn.XLOOKUP(LEFT(F334,7),r_1,r_8)&amp;_xlfn.XLOOKUP(16,eii,eia)&amp;_xlfn.XLOOKUP(9,eii,eia)&amp;_xlfn.XLOOKUP($A334,E96_raw,E96_code&amp;" / "&amp;e96_3c)&amp;_xlfn.XLOOKUP(16,eii,eia)&amp;_xlfn.XLOOKUP(10,eii,eia)&amp;_xlfn.XLOOKUP(LEFT(F334,7),r_1,r_10)&amp;_xlfn.XLOOKUP(16,eii,eia)&amp;_xlfn.XLOOKUP(11,eii,eia)&amp;_xlfn.XLOOKUP(LEFT(F334,7),r_1,r_11)&amp;_xlfn.XLOOKUP(16,eii,eia)&amp;_xlfn.XLOOKUP(12,eii,eia)&amp;_xlfn.XLOOKUP(LEFT(F334,7),r_1,r_12)&amp;" ppm/°C"&amp;_xlfn.XLOOKUP(16,eii,eia)&amp;_xlfn.XLOOKUP(13,eii,eia)&amp;MID(F334,4,2)&amp;_xlfn.XLOOKUP(16,eii,eia)&amp;_xlfn.XLOOKUP(14,eii,eia)&amp;_xlfn.XLOOKUP(16,eii,eia)&amp;_xlfn.XLOOKUP(15,eii,eia)&amp;_xlfn.XLOOKUP(16,eii,eia)</f>
        <v>#NAME?</v>
      </c>
      <c r="I334" s="5" t="str" cm="1">
        <f t="array" aca="1" ref="I334" ca="1">IF( OR( AND($A334&gt;=INDIRECT("'Panasonic ERJ Code Table'!$K" &amp; I$1),$A334&lt;=INDIRECT("'Panasonic ERJ Code Table'!$L" &amp; I$1)), AND($A334&gt;=INDIRECT("'Panasonic ERJ Code Table'!$M" &amp; I$1),$A334&lt;=INDIRECT("'Panasonic ERJ Code Table'!$N" &amp; I$1)) ),I$2&amp;_xlfn.XLOOKUP($A334,E96_raw,E96_code),"N/A")</f>
        <v>N/A</v>
      </c>
      <c r="L334" s="5" t="e" cm="1">
        <f t="array" aca="1" ref="L334" ca="1">IF( OR( AND($A334&gt;=INDIRECT("'Panasonic ERJ Code Table'!$K" &amp; L$1),$A334&lt;=INDIRECT("'Panasonic ERJ Code Table'!$L" &amp; L$1)), AND($A334&gt;=INDIRECT("'Panasonic ERJ Code Table'!$M" &amp; L$1),$A334&lt;=INDIRECT("'Panasonic ERJ Code Table'!$N" &amp; L$1)) ),L$2&amp;_xlfn.XLOOKUP($A334,E96_raw,E96_code),"N/A")</f>
        <v>#NAME?</v>
      </c>
      <c r="O334" s="5" t="str" cm="1">
        <f t="array" aca="1" ref="O334" ca="1">IF( OR( AND($A334&gt;=INDIRECT("'Panasonic ERJ Code Table'!$K" &amp; O$1),$A334&lt;=INDIRECT("'Panasonic ERJ Code Table'!$L" &amp; O$1)), AND($A334&gt;=INDIRECT("'Panasonic ERJ Code Table'!$M" &amp; O$1),$A334&lt;=INDIRECT("'Panasonic ERJ Code Table'!$N" &amp; O$1)) ),O$2&amp;_xlfn.XLOOKUP($A334,E96_raw,E96_code),"N/A")</f>
        <v>N/A</v>
      </c>
      <c r="R334" s="5" t="e" cm="1">
        <f t="array" aca="1" ref="R334" ca="1">IF( OR( AND($A334&gt;=INDIRECT("'Panasonic ERJ Code Table'!$K" &amp; R$1),$A334&lt;=INDIRECT("'Panasonic ERJ Code Table'!$L" &amp; R$1)), AND($A334&gt;=INDIRECT("'Panasonic ERJ Code Table'!$M" &amp; R$1),$A334&lt;=INDIRECT("'Panasonic ERJ Code Table'!$N" &amp; R$1)) ),R$2&amp;_xlfn.XLOOKUP($A334,E96_raw,E96_code),"N/A")</f>
        <v>#NAME?</v>
      </c>
      <c r="U334" s="5" t="e" cm="1">
        <f t="array" aca="1" ref="U334" ca="1">IF( OR( AND($A334&gt;=INDIRECT("'Panasonic ERJ Code Table'!$J" &amp; U$1),$A334&lt;=INDIRECT("'Panasonic ERJ Code Table'!$K" &amp; U$1)), AND($A334&gt;=INDIRECT("'Panasonic ERJ Code Table'!$L" &amp; U$1),$A334&lt;=INDIRECT("'Panasonic ERJ Code Table'!$M" &amp; U$1)) ),U$2&amp;_xlfn.XLOOKUP($A334,E96_raw,E96_code),"N/A")</f>
        <v>#NAME?</v>
      </c>
    </row>
    <row r="335" spans="1:21" x14ac:dyDescent="0.3">
      <c r="A335" s="16">
        <v>2870</v>
      </c>
      <c r="B335" s="19"/>
      <c r="C335" s="5" t="e" cm="1">
        <f t="array" aca="1" ref="C335" ca="1">IF( OR( AND($A335&gt;=INDIRECT("'Panasonic ERJ Code Table'!$K" &amp; C$1),$A335&lt;=INDIRECT("'Panasonic ERJ Code Table'!$L" &amp; C$1)), AND($A335&gt;=INDIRECT("'Panasonic ERJ Code Table'!$M" &amp; C$1),$A335&lt;=INDIRECT("'Panasonic ERJ Code Table'!$N" &amp; C$1)) ),C$2&amp;_xlfn.XLOOKUP($A335,E96_raw,E96_code),"N/A")</f>
        <v>#NAME?</v>
      </c>
      <c r="D335" s="23" t="e" cm="1">
        <f t="array" aca="1" ref="D335" ca="1">"technology "&amp;RIGHT(C335,4)&amp;";"&amp;_xlfn.XLOOKUP(2,eii,eia)&amp;C335&amp;_xlfn.XLOOKUP(16,eii,eia)&amp;_xlfn.XLOOKUP(3,eii,eia)&amp;_xlfn.XLOOKUP($A335,E96_raw,e96_std&amp;" "&amp;e96_sym)&amp;_xlfn.XLOOKUP(16,eii,eia)&amp;_xlfn.XLOOKUP(4,eii,eia)&amp;_xlfn.XLOOKUP(LEFT(C335,7),r_1,r_4)&amp;" W @ 70°C"&amp;_xlfn.XLOOKUP(16,eii,eia)&amp;_xlfn.XLOOKUP(5,eii,eia)&amp;_xlfn.XLOOKUP(MID(C335,4,3),e_code,TEXT(e_size,"0000"))&amp;_xlfn.XLOOKUP(16,eii,eia)&amp;_xlfn.XLOOKUP(6,eii,eia)&amp;ROUND(MIN(SQRT($A335*_xlfn.XLOOKUP(LEFT(C335,7),r_1,r_4)),_xlfn.XLOOKUP(LEFT(C335,7),r_1,r_7)),1)&amp;" V"&amp;_xlfn.XLOOKUP(16,eii,eia)&amp;_xlfn.XLOOKUP(8,eii,eia)&amp;_xlfn.XLOOKUP(LEFT(C335,7),r_1,r_8)&amp;_xlfn.XLOOKUP(16,eii,eia)&amp;_xlfn.XLOOKUP(9,eii,eia)&amp;_xlfn.XLOOKUP($A335,E96_raw,E96_code&amp;" / "&amp;e96_3c)&amp;_xlfn.XLOOKUP(16,eii,eia)&amp;_xlfn.XLOOKUP(10,eii,eia)&amp;_xlfn.XLOOKUP(LEFT(C335,7),r_1,r_10)&amp;_xlfn.XLOOKUP(16,eii,eia)&amp;_xlfn.XLOOKUP(11,eii,eia)&amp;_xlfn.XLOOKUP(LEFT(C335,7),r_1,r_11)&amp;_xlfn.XLOOKUP(16,eii,eia)&amp;_xlfn.XLOOKUP(12,eii,eia)&amp;_xlfn.XLOOKUP(LEFT(C335,7),r_1,r_12)&amp;" ppm/°C"&amp;_xlfn.XLOOKUP(16,eii,eia)&amp;_xlfn.XLOOKUP(13,eii,eia)&amp;MID(C335,4,2)&amp;_xlfn.XLOOKUP(16,eii,eia)&amp;_xlfn.XLOOKUP(14,eii,eia)&amp;_xlfn.XLOOKUP(16,eii,eia)&amp;_xlfn.XLOOKUP(15,eii,eia)&amp;_xlfn.XLOOKUP(16,eii,eia)</f>
        <v>#NAME?</v>
      </c>
      <c r="F335" s="5" t="e" cm="1">
        <f t="array" aca="1" ref="F335" ca="1">IF( OR( AND($A335&gt;=INDIRECT("'Panasonic ERJ Code Table'!$K" &amp; F$1),$A335&lt;=INDIRECT("'Panasonic ERJ Code Table'!$L" &amp; F$1)), AND($A335&gt;=INDIRECT("'Panasonic ERJ Code Table'!$M" &amp; F$1),$A335&lt;=INDIRECT("'Panasonic ERJ Code Table'!$N" &amp; F$1)) ),F$2&amp;_xlfn.XLOOKUP($A335,E96_raw,E96_code),"N/A")</f>
        <v>#NAME?</v>
      </c>
      <c r="G335" s="23" t="e" cm="1">
        <f t="array" aca="1" ref="G335" ca="1">"technology "&amp;RIGHT(F335,4)&amp;";"&amp;_xlfn.XLOOKUP(2,eii,eia)&amp;F335&amp;_xlfn.XLOOKUP(16,eii,eia)&amp;_xlfn.XLOOKUP(3,eii,eia)&amp;_xlfn.XLOOKUP($A335,E96_raw,e96_std&amp;" "&amp;e96_sym)&amp;_xlfn.XLOOKUP(16,eii,eia)&amp;_xlfn.XLOOKUP(4,eii,eia)&amp;_xlfn.XLOOKUP(LEFT(F335,7),r_1,r_4)&amp;" W @ 70°C"&amp;_xlfn.XLOOKUP(16,eii,eia)&amp;_xlfn.XLOOKUP(5,eii,eia)&amp;_xlfn.XLOOKUP(MID(F335,4,3),e_code,TEXT(e_size,"0000"))&amp;_xlfn.XLOOKUP(16,eii,eia)&amp;_xlfn.XLOOKUP(6,eii,eia)&amp;ROUND(MIN(SQRT($A335*_xlfn.XLOOKUP(LEFT(F335,7),r_1,r_4)),_xlfn.XLOOKUP(LEFT(F335,7),r_1,r_7)),1)&amp;" V"&amp;_xlfn.XLOOKUP(16,eii,eia)&amp;_xlfn.XLOOKUP(8,eii,eia)&amp;_xlfn.XLOOKUP(LEFT(F335,7),r_1,r_8)&amp;_xlfn.XLOOKUP(16,eii,eia)&amp;_xlfn.XLOOKUP(9,eii,eia)&amp;_xlfn.XLOOKUP($A335,E96_raw,E96_code&amp;" / "&amp;e96_3c)&amp;_xlfn.XLOOKUP(16,eii,eia)&amp;_xlfn.XLOOKUP(10,eii,eia)&amp;_xlfn.XLOOKUP(LEFT(F335,7),r_1,r_10)&amp;_xlfn.XLOOKUP(16,eii,eia)&amp;_xlfn.XLOOKUP(11,eii,eia)&amp;_xlfn.XLOOKUP(LEFT(F335,7),r_1,r_11)&amp;_xlfn.XLOOKUP(16,eii,eia)&amp;_xlfn.XLOOKUP(12,eii,eia)&amp;_xlfn.XLOOKUP(LEFT(F335,7),r_1,r_12)&amp;" ppm/°C"&amp;_xlfn.XLOOKUP(16,eii,eia)&amp;_xlfn.XLOOKUP(13,eii,eia)&amp;MID(F335,4,2)&amp;_xlfn.XLOOKUP(16,eii,eia)&amp;_xlfn.XLOOKUP(14,eii,eia)&amp;_xlfn.XLOOKUP(16,eii,eia)&amp;_xlfn.XLOOKUP(15,eii,eia)&amp;_xlfn.XLOOKUP(16,eii,eia)</f>
        <v>#NAME?</v>
      </c>
      <c r="I335" s="5" t="str" cm="1">
        <f t="array" aca="1" ref="I335" ca="1">IF( OR( AND($A335&gt;=INDIRECT("'Panasonic ERJ Code Table'!$K" &amp; I$1),$A335&lt;=INDIRECT("'Panasonic ERJ Code Table'!$L" &amp; I$1)), AND($A335&gt;=INDIRECT("'Panasonic ERJ Code Table'!$M" &amp; I$1),$A335&lt;=INDIRECT("'Panasonic ERJ Code Table'!$N" &amp; I$1)) ),I$2&amp;_xlfn.XLOOKUP($A335,E96_raw,E96_code),"N/A")</f>
        <v>N/A</v>
      </c>
      <c r="L335" s="5" t="e" cm="1">
        <f t="array" aca="1" ref="L335" ca="1">IF( OR( AND($A335&gt;=INDIRECT("'Panasonic ERJ Code Table'!$K" &amp; L$1),$A335&lt;=INDIRECT("'Panasonic ERJ Code Table'!$L" &amp; L$1)), AND($A335&gt;=INDIRECT("'Panasonic ERJ Code Table'!$M" &amp; L$1),$A335&lt;=INDIRECT("'Panasonic ERJ Code Table'!$N" &amp; L$1)) ),L$2&amp;_xlfn.XLOOKUP($A335,E96_raw,E96_code),"N/A")</f>
        <v>#NAME?</v>
      </c>
      <c r="O335" s="5" t="str" cm="1">
        <f t="array" aca="1" ref="O335" ca="1">IF( OR( AND($A335&gt;=INDIRECT("'Panasonic ERJ Code Table'!$K" &amp; O$1),$A335&lt;=INDIRECT("'Panasonic ERJ Code Table'!$L" &amp; O$1)), AND($A335&gt;=INDIRECT("'Panasonic ERJ Code Table'!$M" &amp; O$1),$A335&lt;=INDIRECT("'Panasonic ERJ Code Table'!$N" &amp; O$1)) ),O$2&amp;_xlfn.XLOOKUP($A335,E96_raw,E96_code),"N/A")</f>
        <v>N/A</v>
      </c>
      <c r="R335" s="5" t="e" cm="1">
        <f t="array" aca="1" ref="R335" ca="1">IF( OR( AND($A335&gt;=INDIRECT("'Panasonic ERJ Code Table'!$K" &amp; R$1),$A335&lt;=INDIRECT("'Panasonic ERJ Code Table'!$L" &amp; R$1)), AND($A335&gt;=INDIRECT("'Panasonic ERJ Code Table'!$M" &amp; R$1),$A335&lt;=INDIRECT("'Panasonic ERJ Code Table'!$N" &amp; R$1)) ),R$2&amp;_xlfn.XLOOKUP($A335,E96_raw,E96_code),"N/A")</f>
        <v>#NAME?</v>
      </c>
      <c r="U335" s="5" t="e" cm="1">
        <f t="array" aca="1" ref="U335" ca="1">IF( OR( AND($A335&gt;=INDIRECT("'Panasonic ERJ Code Table'!$J" &amp; U$1),$A335&lt;=INDIRECT("'Panasonic ERJ Code Table'!$K" &amp; U$1)), AND($A335&gt;=INDIRECT("'Panasonic ERJ Code Table'!$L" &amp; U$1),$A335&lt;=INDIRECT("'Panasonic ERJ Code Table'!$M" &amp; U$1)) ),U$2&amp;_xlfn.XLOOKUP($A335,E96_raw,E96_code),"N/A")</f>
        <v>#NAME?</v>
      </c>
    </row>
    <row r="336" spans="1:21" x14ac:dyDescent="0.3">
      <c r="A336" s="16">
        <v>2940</v>
      </c>
      <c r="B336" s="19"/>
      <c r="C336" s="5" t="e" cm="1">
        <f t="array" aca="1" ref="C336" ca="1">IF( OR( AND($A336&gt;=INDIRECT("'Panasonic ERJ Code Table'!$K" &amp; C$1),$A336&lt;=INDIRECT("'Panasonic ERJ Code Table'!$L" &amp; C$1)), AND($A336&gt;=INDIRECT("'Panasonic ERJ Code Table'!$M" &amp; C$1),$A336&lt;=INDIRECT("'Panasonic ERJ Code Table'!$N" &amp; C$1)) ),C$2&amp;_xlfn.XLOOKUP($A336,E96_raw,E96_code),"N/A")</f>
        <v>#NAME?</v>
      </c>
      <c r="D336" s="23" t="e" cm="1">
        <f t="array" aca="1" ref="D336" ca="1">"technology "&amp;RIGHT(C336,4)&amp;";"&amp;_xlfn.XLOOKUP(2,eii,eia)&amp;C336&amp;_xlfn.XLOOKUP(16,eii,eia)&amp;_xlfn.XLOOKUP(3,eii,eia)&amp;_xlfn.XLOOKUP($A336,E96_raw,e96_std&amp;" "&amp;e96_sym)&amp;_xlfn.XLOOKUP(16,eii,eia)&amp;_xlfn.XLOOKUP(4,eii,eia)&amp;_xlfn.XLOOKUP(LEFT(C336,7),r_1,r_4)&amp;" W @ 70°C"&amp;_xlfn.XLOOKUP(16,eii,eia)&amp;_xlfn.XLOOKUP(5,eii,eia)&amp;_xlfn.XLOOKUP(MID(C336,4,3),e_code,TEXT(e_size,"0000"))&amp;_xlfn.XLOOKUP(16,eii,eia)&amp;_xlfn.XLOOKUP(6,eii,eia)&amp;ROUND(MIN(SQRT($A336*_xlfn.XLOOKUP(LEFT(C336,7),r_1,r_4)),_xlfn.XLOOKUP(LEFT(C336,7),r_1,r_7)),1)&amp;" V"&amp;_xlfn.XLOOKUP(16,eii,eia)&amp;_xlfn.XLOOKUP(8,eii,eia)&amp;_xlfn.XLOOKUP(LEFT(C336,7),r_1,r_8)&amp;_xlfn.XLOOKUP(16,eii,eia)&amp;_xlfn.XLOOKUP(9,eii,eia)&amp;_xlfn.XLOOKUP($A336,E96_raw,E96_code&amp;" / "&amp;e96_3c)&amp;_xlfn.XLOOKUP(16,eii,eia)&amp;_xlfn.XLOOKUP(10,eii,eia)&amp;_xlfn.XLOOKUP(LEFT(C336,7),r_1,r_10)&amp;_xlfn.XLOOKUP(16,eii,eia)&amp;_xlfn.XLOOKUP(11,eii,eia)&amp;_xlfn.XLOOKUP(LEFT(C336,7),r_1,r_11)&amp;_xlfn.XLOOKUP(16,eii,eia)&amp;_xlfn.XLOOKUP(12,eii,eia)&amp;_xlfn.XLOOKUP(LEFT(C336,7),r_1,r_12)&amp;" ppm/°C"&amp;_xlfn.XLOOKUP(16,eii,eia)&amp;_xlfn.XLOOKUP(13,eii,eia)&amp;MID(C336,4,2)&amp;_xlfn.XLOOKUP(16,eii,eia)&amp;_xlfn.XLOOKUP(14,eii,eia)&amp;_xlfn.XLOOKUP(16,eii,eia)&amp;_xlfn.XLOOKUP(15,eii,eia)&amp;_xlfn.XLOOKUP(16,eii,eia)</f>
        <v>#NAME?</v>
      </c>
      <c r="F336" s="5" t="e" cm="1">
        <f t="array" aca="1" ref="F336" ca="1">IF( OR( AND($A336&gt;=INDIRECT("'Panasonic ERJ Code Table'!$K" &amp; F$1),$A336&lt;=INDIRECT("'Panasonic ERJ Code Table'!$L" &amp; F$1)), AND($A336&gt;=INDIRECT("'Panasonic ERJ Code Table'!$M" &amp; F$1),$A336&lt;=INDIRECT("'Panasonic ERJ Code Table'!$N" &amp; F$1)) ),F$2&amp;_xlfn.XLOOKUP($A336,E96_raw,E96_code),"N/A")</f>
        <v>#NAME?</v>
      </c>
      <c r="G336" s="23" t="e" cm="1">
        <f t="array" aca="1" ref="G336" ca="1">"technology "&amp;RIGHT(F336,4)&amp;";"&amp;_xlfn.XLOOKUP(2,eii,eia)&amp;F336&amp;_xlfn.XLOOKUP(16,eii,eia)&amp;_xlfn.XLOOKUP(3,eii,eia)&amp;_xlfn.XLOOKUP($A336,E96_raw,e96_std&amp;" "&amp;e96_sym)&amp;_xlfn.XLOOKUP(16,eii,eia)&amp;_xlfn.XLOOKUP(4,eii,eia)&amp;_xlfn.XLOOKUP(LEFT(F336,7),r_1,r_4)&amp;" W @ 70°C"&amp;_xlfn.XLOOKUP(16,eii,eia)&amp;_xlfn.XLOOKUP(5,eii,eia)&amp;_xlfn.XLOOKUP(MID(F336,4,3),e_code,TEXT(e_size,"0000"))&amp;_xlfn.XLOOKUP(16,eii,eia)&amp;_xlfn.XLOOKUP(6,eii,eia)&amp;ROUND(MIN(SQRT($A336*_xlfn.XLOOKUP(LEFT(F336,7),r_1,r_4)),_xlfn.XLOOKUP(LEFT(F336,7),r_1,r_7)),1)&amp;" V"&amp;_xlfn.XLOOKUP(16,eii,eia)&amp;_xlfn.XLOOKUP(8,eii,eia)&amp;_xlfn.XLOOKUP(LEFT(F336,7),r_1,r_8)&amp;_xlfn.XLOOKUP(16,eii,eia)&amp;_xlfn.XLOOKUP(9,eii,eia)&amp;_xlfn.XLOOKUP($A336,E96_raw,E96_code&amp;" / "&amp;e96_3c)&amp;_xlfn.XLOOKUP(16,eii,eia)&amp;_xlfn.XLOOKUP(10,eii,eia)&amp;_xlfn.XLOOKUP(LEFT(F336,7),r_1,r_10)&amp;_xlfn.XLOOKUP(16,eii,eia)&amp;_xlfn.XLOOKUP(11,eii,eia)&amp;_xlfn.XLOOKUP(LEFT(F336,7),r_1,r_11)&amp;_xlfn.XLOOKUP(16,eii,eia)&amp;_xlfn.XLOOKUP(12,eii,eia)&amp;_xlfn.XLOOKUP(LEFT(F336,7),r_1,r_12)&amp;" ppm/°C"&amp;_xlfn.XLOOKUP(16,eii,eia)&amp;_xlfn.XLOOKUP(13,eii,eia)&amp;MID(F336,4,2)&amp;_xlfn.XLOOKUP(16,eii,eia)&amp;_xlfn.XLOOKUP(14,eii,eia)&amp;_xlfn.XLOOKUP(16,eii,eia)&amp;_xlfn.XLOOKUP(15,eii,eia)&amp;_xlfn.XLOOKUP(16,eii,eia)</f>
        <v>#NAME?</v>
      </c>
      <c r="I336" s="5" t="str" cm="1">
        <f t="array" aca="1" ref="I336" ca="1">IF( OR( AND($A336&gt;=INDIRECT("'Panasonic ERJ Code Table'!$K" &amp; I$1),$A336&lt;=INDIRECT("'Panasonic ERJ Code Table'!$L" &amp; I$1)), AND($A336&gt;=INDIRECT("'Panasonic ERJ Code Table'!$M" &amp; I$1),$A336&lt;=INDIRECT("'Panasonic ERJ Code Table'!$N" &amp; I$1)) ),I$2&amp;_xlfn.XLOOKUP($A336,E96_raw,E96_code),"N/A")</f>
        <v>N/A</v>
      </c>
      <c r="L336" s="5" t="e" cm="1">
        <f t="array" aca="1" ref="L336" ca="1">IF( OR( AND($A336&gt;=INDIRECT("'Panasonic ERJ Code Table'!$K" &amp; L$1),$A336&lt;=INDIRECT("'Panasonic ERJ Code Table'!$L" &amp; L$1)), AND($A336&gt;=INDIRECT("'Panasonic ERJ Code Table'!$M" &amp; L$1),$A336&lt;=INDIRECT("'Panasonic ERJ Code Table'!$N" &amp; L$1)) ),L$2&amp;_xlfn.XLOOKUP($A336,E96_raw,E96_code),"N/A")</f>
        <v>#NAME?</v>
      </c>
      <c r="O336" s="5" t="str" cm="1">
        <f t="array" aca="1" ref="O336" ca="1">IF( OR( AND($A336&gt;=INDIRECT("'Panasonic ERJ Code Table'!$K" &amp; O$1),$A336&lt;=INDIRECT("'Panasonic ERJ Code Table'!$L" &amp; O$1)), AND($A336&gt;=INDIRECT("'Panasonic ERJ Code Table'!$M" &amp; O$1),$A336&lt;=INDIRECT("'Panasonic ERJ Code Table'!$N" &amp; O$1)) ),O$2&amp;_xlfn.XLOOKUP($A336,E96_raw,E96_code),"N/A")</f>
        <v>N/A</v>
      </c>
      <c r="R336" s="5" t="e" cm="1">
        <f t="array" aca="1" ref="R336" ca="1">IF( OR( AND($A336&gt;=INDIRECT("'Panasonic ERJ Code Table'!$K" &amp; R$1),$A336&lt;=INDIRECT("'Panasonic ERJ Code Table'!$L" &amp; R$1)), AND($A336&gt;=INDIRECT("'Panasonic ERJ Code Table'!$M" &amp; R$1),$A336&lt;=INDIRECT("'Panasonic ERJ Code Table'!$N" &amp; R$1)) ),R$2&amp;_xlfn.XLOOKUP($A336,E96_raw,E96_code),"N/A")</f>
        <v>#NAME?</v>
      </c>
      <c r="U336" s="5" t="e" cm="1">
        <f t="array" aca="1" ref="U336" ca="1">IF( OR( AND($A336&gt;=INDIRECT("'Panasonic ERJ Code Table'!$J" &amp; U$1),$A336&lt;=INDIRECT("'Panasonic ERJ Code Table'!$K" &amp; U$1)), AND($A336&gt;=INDIRECT("'Panasonic ERJ Code Table'!$L" &amp; U$1),$A336&lt;=INDIRECT("'Panasonic ERJ Code Table'!$M" &amp; U$1)) ),U$2&amp;_xlfn.XLOOKUP($A336,E96_raw,E96_code),"N/A")</f>
        <v>#NAME?</v>
      </c>
    </row>
    <row r="337" spans="1:21" x14ac:dyDescent="0.3">
      <c r="A337" s="16">
        <v>3009.9999999999995</v>
      </c>
      <c r="B337" s="19"/>
      <c r="C337" s="5" t="e" cm="1">
        <f t="array" aca="1" ref="C337" ca="1">IF( OR( AND($A337&gt;=INDIRECT("'Panasonic ERJ Code Table'!$K" &amp; C$1),$A337&lt;=INDIRECT("'Panasonic ERJ Code Table'!$L" &amp; C$1)), AND($A337&gt;=INDIRECT("'Panasonic ERJ Code Table'!$M" &amp; C$1),$A337&lt;=INDIRECT("'Panasonic ERJ Code Table'!$N" &amp; C$1)) ),C$2&amp;_xlfn.XLOOKUP($A337,E96_raw,E96_code),"N/A")</f>
        <v>#NAME?</v>
      </c>
      <c r="D337" s="23" t="e" cm="1">
        <f t="array" aca="1" ref="D337" ca="1">"technology "&amp;RIGHT(C337,4)&amp;";"&amp;_xlfn.XLOOKUP(2,eii,eia)&amp;C337&amp;_xlfn.XLOOKUP(16,eii,eia)&amp;_xlfn.XLOOKUP(3,eii,eia)&amp;_xlfn.XLOOKUP($A337,E96_raw,e96_std&amp;" "&amp;e96_sym)&amp;_xlfn.XLOOKUP(16,eii,eia)&amp;_xlfn.XLOOKUP(4,eii,eia)&amp;_xlfn.XLOOKUP(LEFT(C337,7),r_1,r_4)&amp;" W @ 70°C"&amp;_xlfn.XLOOKUP(16,eii,eia)&amp;_xlfn.XLOOKUP(5,eii,eia)&amp;_xlfn.XLOOKUP(MID(C337,4,3),e_code,TEXT(e_size,"0000"))&amp;_xlfn.XLOOKUP(16,eii,eia)&amp;_xlfn.XLOOKUP(6,eii,eia)&amp;ROUND(MIN(SQRT($A337*_xlfn.XLOOKUP(LEFT(C337,7),r_1,r_4)),_xlfn.XLOOKUP(LEFT(C337,7),r_1,r_7)),1)&amp;" V"&amp;_xlfn.XLOOKUP(16,eii,eia)&amp;_xlfn.XLOOKUP(8,eii,eia)&amp;_xlfn.XLOOKUP(LEFT(C337,7),r_1,r_8)&amp;_xlfn.XLOOKUP(16,eii,eia)&amp;_xlfn.XLOOKUP(9,eii,eia)&amp;_xlfn.XLOOKUP($A337,E96_raw,E96_code&amp;" / "&amp;e96_3c)&amp;_xlfn.XLOOKUP(16,eii,eia)&amp;_xlfn.XLOOKUP(10,eii,eia)&amp;_xlfn.XLOOKUP(LEFT(C337,7),r_1,r_10)&amp;_xlfn.XLOOKUP(16,eii,eia)&amp;_xlfn.XLOOKUP(11,eii,eia)&amp;_xlfn.XLOOKUP(LEFT(C337,7),r_1,r_11)&amp;_xlfn.XLOOKUP(16,eii,eia)&amp;_xlfn.XLOOKUP(12,eii,eia)&amp;_xlfn.XLOOKUP(LEFT(C337,7),r_1,r_12)&amp;" ppm/°C"&amp;_xlfn.XLOOKUP(16,eii,eia)&amp;_xlfn.XLOOKUP(13,eii,eia)&amp;MID(C337,4,2)&amp;_xlfn.XLOOKUP(16,eii,eia)&amp;_xlfn.XLOOKUP(14,eii,eia)&amp;_xlfn.XLOOKUP(16,eii,eia)&amp;_xlfn.XLOOKUP(15,eii,eia)&amp;_xlfn.XLOOKUP(16,eii,eia)</f>
        <v>#NAME?</v>
      </c>
      <c r="F337" s="5" t="e" cm="1">
        <f t="array" aca="1" ref="F337" ca="1">IF( OR( AND($A337&gt;=INDIRECT("'Panasonic ERJ Code Table'!$K" &amp; F$1),$A337&lt;=INDIRECT("'Panasonic ERJ Code Table'!$L" &amp; F$1)), AND($A337&gt;=INDIRECT("'Panasonic ERJ Code Table'!$M" &amp; F$1),$A337&lt;=INDIRECT("'Panasonic ERJ Code Table'!$N" &amp; F$1)) ),F$2&amp;_xlfn.XLOOKUP($A337,E96_raw,E96_code),"N/A")</f>
        <v>#NAME?</v>
      </c>
      <c r="G337" s="23" t="e" cm="1">
        <f t="array" aca="1" ref="G337" ca="1">"technology "&amp;RIGHT(F337,4)&amp;";"&amp;_xlfn.XLOOKUP(2,eii,eia)&amp;F337&amp;_xlfn.XLOOKUP(16,eii,eia)&amp;_xlfn.XLOOKUP(3,eii,eia)&amp;_xlfn.XLOOKUP($A337,E96_raw,e96_std&amp;" "&amp;e96_sym)&amp;_xlfn.XLOOKUP(16,eii,eia)&amp;_xlfn.XLOOKUP(4,eii,eia)&amp;_xlfn.XLOOKUP(LEFT(F337,7),r_1,r_4)&amp;" W @ 70°C"&amp;_xlfn.XLOOKUP(16,eii,eia)&amp;_xlfn.XLOOKUP(5,eii,eia)&amp;_xlfn.XLOOKUP(MID(F337,4,3),e_code,TEXT(e_size,"0000"))&amp;_xlfn.XLOOKUP(16,eii,eia)&amp;_xlfn.XLOOKUP(6,eii,eia)&amp;ROUND(MIN(SQRT($A337*_xlfn.XLOOKUP(LEFT(F337,7),r_1,r_4)),_xlfn.XLOOKUP(LEFT(F337,7),r_1,r_7)),1)&amp;" V"&amp;_xlfn.XLOOKUP(16,eii,eia)&amp;_xlfn.XLOOKUP(8,eii,eia)&amp;_xlfn.XLOOKUP(LEFT(F337,7),r_1,r_8)&amp;_xlfn.XLOOKUP(16,eii,eia)&amp;_xlfn.XLOOKUP(9,eii,eia)&amp;_xlfn.XLOOKUP($A337,E96_raw,E96_code&amp;" / "&amp;e96_3c)&amp;_xlfn.XLOOKUP(16,eii,eia)&amp;_xlfn.XLOOKUP(10,eii,eia)&amp;_xlfn.XLOOKUP(LEFT(F337,7),r_1,r_10)&amp;_xlfn.XLOOKUP(16,eii,eia)&amp;_xlfn.XLOOKUP(11,eii,eia)&amp;_xlfn.XLOOKUP(LEFT(F337,7),r_1,r_11)&amp;_xlfn.XLOOKUP(16,eii,eia)&amp;_xlfn.XLOOKUP(12,eii,eia)&amp;_xlfn.XLOOKUP(LEFT(F337,7),r_1,r_12)&amp;" ppm/°C"&amp;_xlfn.XLOOKUP(16,eii,eia)&amp;_xlfn.XLOOKUP(13,eii,eia)&amp;MID(F337,4,2)&amp;_xlfn.XLOOKUP(16,eii,eia)&amp;_xlfn.XLOOKUP(14,eii,eia)&amp;_xlfn.XLOOKUP(16,eii,eia)&amp;_xlfn.XLOOKUP(15,eii,eia)&amp;_xlfn.XLOOKUP(16,eii,eia)</f>
        <v>#NAME?</v>
      </c>
      <c r="I337" s="5" t="str" cm="1">
        <f t="array" aca="1" ref="I337" ca="1">IF( OR( AND($A337&gt;=INDIRECT("'Panasonic ERJ Code Table'!$K" &amp; I$1),$A337&lt;=INDIRECT("'Panasonic ERJ Code Table'!$L" &amp; I$1)), AND($A337&gt;=INDIRECT("'Panasonic ERJ Code Table'!$M" &amp; I$1),$A337&lt;=INDIRECT("'Panasonic ERJ Code Table'!$N" &amp; I$1)) ),I$2&amp;_xlfn.XLOOKUP($A337,E96_raw,E96_code),"N/A")</f>
        <v>N/A</v>
      </c>
      <c r="L337" s="5" t="e" cm="1">
        <f t="array" aca="1" ref="L337" ca="1">IF( OR( AND($A337&gt;=INDIRECT("'Panasonic ERJ Code Table'!$K" &amp; L$1),$A337&lt;=INDIRECT("'Panasonic ERJ Code Table'!$L" &amp; L$1)), AND($A337&gt;=INDIRECT("'Panasonic ERJ Code Table'!$M" &amp; L$1),$A337&lt;=INDIRECT("'Panasonic ERJ Code Table'!$N" &amp; L$1)) ),L$2&amp;_xlfn.XLOOKUP($A337,E96_raw,E96_code),"N/A")</f>
        <v>#NAME?</v>
      </c>
      <c r="O337" s="5" t="str" cm="1">
        <f t="array" aca="1" ref="O337" ca="1">IF( OR( AND($A337&gt;=INDIRECT("'Panasonic ERJ Code Table'!$K" &amp; O$1),$A337&lt;=INDIRECT("'Panasonic ERJ Code Table'!$L" &amp; O$1)), AND($A337&gt;=INDIRECT("'Panasonic ERJ Code Table'!$M" &amp; O$1),$A337&lt;=INDIRECT("'Panasonic ERJ Code Table'!$N" &amp; O$1)) ),O$2&amp;_xlfn.XLOOKUP($A337,E96_raw,E96_code),"N/A")</f>
        <v>N/A</v>
      </c>
      <c r="R337" s="5" t="e" cm="1">
        <f t="array" aca="1" ref="R337" ca="1">IF( OR( AND($A337&gt;=INDIRECT("'Panasonic ERJ Code Table'!$K" &amp; R$1),$A337&lt;=INDIRECT("'Panasonic ERJ Code Table'!$L" &amp; R$1)), AND($A337&gt;=INDIRECT("'Panasonic ERJ Code Table'!$M" &amp; R$1),$A337&lt;=INDIRECT("'Panasonic ERJ Code Table'!$N" &amp; R$1)) ),R$2&amp;_xlfn.XLOOKUP($A337,E96_raw,E96_code),"N/A")</f>
        <v>#NAME?</v>
      </c>
      <c r="U337" s="5" t="e" cm="1">
        <f t="array" aca="1" ref="U337" ca="1">IF( OR( AND($A337&gt;=INDIRECT("'Panasonic ERJ Code Table'!$J" &amp; U$1),$A337&lt;=INDIRECT("'Panasonic ERJ Code Table'!$K" &amp; U$1)), AND($A337&gt;=INDIRECT("'Panasonic ERJ Code Table'!$L" &amp; U$1),$A337&lt;=INDIRECT("'Panasonic ERJ Code Table'!$M" &amp; U$1)) ),U$2&amp;_xlfn.XLOOKUP($A337,E96_raw,E96_code),"N/A")</f>
        <v>#NAME?</v>
      </c>
    </row>
    <row r="338" spans="1:21" x14ac:dyDescent="0.3">
      <c r="A338" s="16">
        <v>3090</v>
      </c>
      <c r="B338" s="19"/>
      <c r="C338" s="5" t="e" cm="1">
        <f t="array" aca="1" ref="C338" ca="1">IF( OR( AND($A338&gt;=INDIRECT("'Panasonic ERJ Code Table'!$K" &amp; C$1),$A338&lt;=INDIRECT("'Panasonic ERJ Code Table'!$L" &amp; C$1)), AND($A338&gt;=INDIRECT("'Panasonic ERJ Code Table'!$M" &amp; C$1),$A338&lt;=INDIRECT("'Panasonic ERJ Code Table'!$N" &amp; C$1)) ),C$2&amp;_xlfn.XLOOKUP($A338,E96_raw,E96_code),"N/A")</f>
        <v>#NAME?</v>
      </c>
      <c r="D338" s="23" t="e" cm="1">
        <f t="array" aca="1" ref="D338" ca="1">"technology "&amp;RIGHT(C338,4)&amp;";"&amp;_xlfn.XLOOKUP(2,eii,eia)&amp;C338&amp;_xlfn.XLOOKUP(16,eii,eia)&amp;_xlfn.XLOOKUP(3,eii,eia)&amp;_xlfn.XLOOKUP($A338,E96_raw,e96_std&amp;" "&amp;e96_sym)&amp;_xlfn.XLOOKUP(16,eii,eia)&amp;_xlfn.XLOOKUP(4,eii,eia)&amp;_xlfn.XLOOKUP(LEFT(C338,7),r_1,r_4)&amp;" W @ 70°C"&amp;_xlfn.XLOOKUP(16,eii,eia)&amp;_xlfn.XLOOKUP(5,eii,eia)&amp;_xlfn.XLOOKUP(MID(C338,4,3),e_code,TEXT(e_size,"0000"))&amp;_xlfn.XLOOKUP(16,eii,eia)&amp;_xlfn.XLOOKUP(6,eii,eia)&amp;ROUND(MIN(SQRT($A338*_xlfn.XLOOKUP(LEFT(C338,7),r_1,r_4)),_xlfn.XLOOKUP(LEFT(C338,7),r_1,r_7)),1)&amp;" V"&amp;_xlfn.XLOOKUP(16,eii,eia)&amp;_xlfn.XLOOKUP(8,eii,eia)&amp;_xlfn.XLOOKUP(LEFT(C338,7),r_1,r_8)&amp;_xlfn.XLOOKUP(16,eii,eia)&amp;_xlfn.XLOOKUP(9,eii,eia)&amp;_xlfn.XLOOKUP($A338,E96_raw,E96_code&amp;" / "&amp;e96_3c)&amp;_xlfn.XLOOKUP(16,eii,eia)&amp;_xlfn.XLOOKUP(10,eii,eia)&amp;_xlfn.XLOOKUP(LEFT(C338,7),r_1,r_10)&amp;_xlfn.XLOOKUP(16,eii,eia)&amp;_xlfn.XLOOKUP(11,eii,eia)&amp;_xlfn.XLOOKUP(LEFT(C338,7),r_1,r_11)&amp;_xlfn.XLOOKUP(16,eii,eia)&amp;_xlfn.XLOOKUP(12,eii,eia)&amp;_xlfn.XLOOKUP(LEFT(C338,7),r_1,r_12)&amp;" ppm/°C"&amp;_xlfn.XLOOKUP(16,eii,eia)&amp;_xlfn.XLOOKUP(13,eii,eia)&amp;MID(C338,4,2)&amp;_xlfn.XLOOKUP(16,eii,eia)&amp;_xlfn.XLOOKUP(14,eii,eia)&amp;_xlfn.XLOOKUP(16,eii,eia)&amp;_xlfn.XLOOKUP(15,eii,eia)&amp;_xlfn.XLOOKUP(16,eii,eia)</f>
        <v>#NAME?</v>
      </c>
      <c r="F338" s="5" t="e" cm="1">
        <f t="array" aca="1" ref="F338" ca="1">IF( OR( AND($A338&gt;=INDIRECT("'Panasonic ERJ Code Table'!$K" &amp; F$1),$A338&lt;=INDIRECT("'Panasonic ERJ Code Table'!$L" &amp; F$1)), AND($A338&gt;=INDIRECT("'Panasonic ERJ Code Table'!$M" &amp; F$1),$A338&lt;=INDIRECT("'Panasonic ERJ Code Table'!$N" &amp; F$1)) ),F$2&amp;_xlfn.XLOOKUP($A338,E96_raw,E96_code),"N/A")</f>
        <v>#NAME?</v>
      </c>
      <c r="G338" s="23" t="e" cm="1">
        <f t="array" aca="1" ref="G338" ca="1">"technology "&amp;RIGHT(F338,4)&amp;";"&amp;_xlfn.XLOOKUP(2,eii,eia)&amp;F338&amp;_xlfn.XLOOKUP(16,eii,eia)&amp;_xlfn.XLOOKUP(3,eii,eia)&amp;_xlfn.XLOOKUP($A338,E96_raw,e96_std&amp;" "&amp;e96_sym)&amp;_xlfn.XLOOKUP(16,eii,eia)&amp;_xlfn.XLOOKUP(4,eii,eia)&amp;_xlfn.XLOOKUP(LEFT(F338,7),r_1,r_4)&amp;" W @ 70°C"&amp;_xlfn.XLOOKUP(16,eii,eia)&amp;_xlfn.XLOOKUP(5,eii,eia)&amp;_xlfn.XLOOKUP(MID(F338,4,3),e_code,TEXT(e_size,"0000"))&amp;_xlfn.XLOOKUP(16,eii,eia)&amp;_xlfn.XLOOKUP(6,eii,eia)&amp;ROUND(MIN(SQRT($A338*_xlfn.XLOOKUP(LEFT(F338,7),r_1,r_4)),_xlfn.XLOOKUP(LEFT(F338,7),r_1,r_7)),1)&amp;" V"&amp;_xlfn.XLOOKUP(16,eii,eia)&amp;_xlfn.XLOOKUP(8,eii,eia)&amp;_xlfn.XLOOKUP(LEFT(F338,7),r_1,r_8)&amp;_xlfn.XLOOKUP(16,eii,eia)&amp;_xlfn.XLOOKUP(9,eii,eia)&amp;_xlfn.XLOOKUP($A338,E96_raw,E96_code&amp;" / "&amp;e96_3c)&amp;_xlfn.XLOOKUP(16,eii,eia)&amp;_xlfn.XLOOKUP(10,eii,eia)&amp;_xlfn.XLOOKUP(LEFT(F338,7),r_1,r_10)&amp;_xlfn.XLOOKUP(16,eii,eia)&amp;_xlfn.XLOOKUP(11,eii,eia)&amp;_xlfn.XLOOKUP(LEFT(F338,7),r_1,r_11)&amp;_xlfn.XLOOKUP(16,eii,eia)&amp;_xlfn.XLOOKUP(12,eii,eia)&amp;_xlfn.XLOOKUP(LEFT(F338,7),r_1,r_12)&amp;" ppm/°C"&amp;_xlfn.XLOOKUP(16,eii,eia)&amp;_xlfn.XLOOKUP(13,eii,eia)&amp;MID(F338,4,2)&amp;_xlfn.XLOOKUP(16,eii,eia)&amp;_xlfn.XLOOKUP(14,eii,eia)&amp;_xlfn.XLOOKUP(16,eii,eia)&amp;_xlfn.XLOOKUP(15,eii,eia)&amp;_xlfn.XLOOKUP(16,eii,eia)</f>
        <v>#NAME?</v>
      </c>
      <c r="I338" s="5" t="str" cm="1">
        <f t="array" aca="1" ref="I338" ca="1">IF( OR( AND($A338&gt;=INDIRECT("'Panasonic ERJ Code Table'!$K" &amp; I$1),$A338&lt;=INDIRECT("'Panasonic ERJ Code Table'!$L" &amp; I$1)), AND($A338&gt;=INDIRECT("'Panasonic ERJ Code Table'!$M" &amp; I$1),$A338&lt;=INDIRECT("'Panasonic ERJ Code Table'!$N" &amp; I$1)) ),I$2&amp;_xlfn.XLOOKUP($A338,E96_raw,E96_code),"N/A")</f>
        <v>N/A</v>
      </c>
      <c r="L338" s="5" t="e" cm="1">
        <f t="array" aca="1" ref="L338" ca="1">IF( OR( AND($A338&gt;=INDIRECT("'Panasonic ERJ Code Table'!$K" &amp; L$1),$A338&lt;=INDIRECT("'Panasonic ERJ Code Table'!$L" &amp; L$1)), AND($A338&gt;=INDIRECT("'Panasonic ERJ Code Table'!$M" &amp; L$1),$A338&lt;=INDIRECT("'Panasonic ERJ Code Table'!$N" &amp; L$1)) ),L$2&amp;_xlfn.XLOOKUP($A338,E96_raw,E96_code),"N/A")</f>
        <v>#NAME?</v>
      </c>
      <c r="O338" s="5" t="str" cm="1">
        <f t="array" aca="1" ref="O338" ca="1">IF( OR( AND($A338&gt;=INDIRECT("'Panasonic ERJ Code Table'!$K" &amp; O$1),$A338&lt;=INDIRECT("'Panasonic ERJ Code Table'!$L" &amp; O$1)), AND($A338&gt;=INDIRECT("'Panasonic ERJ Code Table'!$M" &amp; O$1),$A338&lt;=INDIRECT("'Panasonic ERJ Code Table'!$N" &amp; O$1)) ),O$2&amp;_xlfn.XLOOKUP($A338,E96_raw,E96_code),"N/A")</f>
        <v>N/A</v>
      </c>
      <c r="R338" s="5" t="e" cm="1">
        <f t="array" aca="1" ref="R338" ca="1">IF( OR( AND($A338&gt;=INDIRECT("'Panasonic ERJ Code Table'!$K" &amp; R$1),$A338&lt;=INDIRECT("'Panasonic ERJ Code Table'!$L" &amp; R$1)), AND($A338&gt;=INDIRECT("'Panasonic ERJ Code Table'!$M" &amp; R$1),$A338&lt;=INDIRECT("'Panasonic ERJ Code Table'!$N" &amp; R$1)) ),R$2&amp;_xlfn.XLOOKUP($A338,E96_raw,E96_code),"N/A")</f>
        <v>#NAME?</v>
      </c>
      <c r="U338" s="5" t="e" cm="1">
        <f t="array" aca="1" ref="U338" ca="1">IF( OR( AND($A338&gt;=INDIRECT("'Panasonic ERJ Code Table'!$J" &amp; U$1),$A338&lt;=INDIRECT("'Panasonic ERJ Code Table'!$K" &amp; U$1)), AND($A338&gt;=INDIRECT("'Panasonic ERJ Code Table'!$L" &amp; U$1),$A338&lt;=INDIRECT("'Panasonic ERJ Code Table'!$M" &amp; U$1)) ),U$2&amp;_xlfn.XLOOKUP($A338,E96_raw,E96_code),"N/A")</f>
        <v>#NAME?</v>
      </c>
    </row>
    <row r="339" spans="1:21" x14ac:dyDescent="0.3">
      <c r="A339" s="16">
        <v>3160</v>
      </c>
      <c r="B339" s="19"/>
      <c r="C339" s="5" t="e" cm="1">
        <f t="array" aca="1" ref="C339" ca="1">IF( OR( AND($A339&gt;=INDIRECT("'Panasonic ERJ Code Table'!$K" &amp; C$1),$A339&lt;=INDIRECT("'Panasonic ERJ Code Table'!$L" &amp; C$1)), AND($A339&gt;=INDIRECT("'Panasonic ERJ Code Table'!$M" &amp; C$1),$A339&lt;=INDIRECT("'Panasonic ERJ Code Table'!$N" &amp; C$1)) ),C$2&amp;_xlfn.XLOOKUP($A339,E96_raw,E96_code),"N/A")</f>
        <v>#NAME?</v>
      </c>
      <c r="D339" s="23" t="e" cm="1">
        <f t="array" aca="1" ref="D339" ca="1">"technology "&amp;RIGHT(C339,4)&amp;";"&amp;_xlfn.XLOOKUP(2,eii,eia)&amp;C339&amp;_xlfn.XLOOKUP(16,eii,eia)&amp;_xlfn.XLOOKUP(3,eii,eia)&amp;_xlfn.XLOOKUP($A339,E96_raw,e96_std&amp;" "&amp;e96_sym)&amp;_xlfn.XLOOKUP(16,eii,eia)&amp;_xlfn.XLOOKUP(4,eii,eia)&amp;_xlfn.XLOOKUP(LEFT(C339,7),r_1,r_4)&amp;" W @ 70°C"&amp;_xlfn.XLOOKUP(16,eii,eia)&amp;_xlfn.XLOOKUP(5,eii,eia)&amp;_xlfn.XLOOKUP(MID(C339,4,3),e_code,TEXT(e_size,"0000"))&amp;_xlfn.XLOOKUP(16,eii,eia)&amp;_xlfn.XLOOKUP(6,eii,eia)&amp;ROUND(MIN(SQRT($A339*_xlfn.XLOOKUP(LEFT(C339,7),r_1,r_4)),_xlfn.XLOOKUP(LEFT(C339,7),r_1,r_7)),1)&amp;" V"&amp;_xlfn.XLOOKUP(16,eii,eia)&amp;_xlfn.XLOOKUP(8,eii,eia)&amp;_xlfn.XLOOKUP(LEFT(C339,7),r_1,r_8)&amp;_xlfn.XLOOKUP(16,eii,eia)&amp;_xlfn.XLOOKUP(9,eii,eia)&amp;_xlfn.XLOOKUP($A339,E96_raw,E96_code&amp;" / "&amp;e96_3c)&amp;_xlfn.XLOOKUP(16,eii,eia)&amp;_xlfn.XLOOKUP(10,eii,eia)&amp;_xlfn.XLOOKUP(LEFT(C339,7),r_1,r_10)&amp;_xlfn.XLOOKUP(16,eii,eia)&amp;_xlfn.XLOOKUP(11,eii,eia)&amp;_xlfn.XLOOKUP(LEFT(C339,7),r_1,r_11)&amp;_xlfn.XLOOKUP(16,eii,eia)&amp;_xlfn.XLOOKUP(12,eii,eia)&amp;_xlfn.XLOOKUP(LEFT(C339,7),r_1,r_12)&amp;" ppm/°C"&amp;_xlfn.XLOOKUP(16,eii,eia)&amp;_xlfn.XLOOKUP(13,eii,eia)&amp;MID(C339,4,2)&amp;_xlfn.XLOOKUP(16,eii,eia)&amp;_xlfn.XLOOKUP(14,eii,eia)&amp;_xlfn.XLOOKUP(16,eii,eia)&amp;_xlfn.XLOOKUP(15,eii,eia)&amp;_xlfn.XLOOKUP(16,eii,eia)</f>
        <v>#NAME?</v>
      </c>
      <c r="F339" s="5" t="e" cm="1">
        <f t="array" aca="1" ref="F339" ca="1">IF( OR( AND($A339&gt;=INDIRECT("'Panasonic ERJ Code Table'!$K" &amp; F$1),$A339&lt;=INDIRECT("'Panasonic ERJ Code Table'!$L" &amp; F$1)), AND($A339&gt;=INDIRECT("'Panasonic ERJ Code Table'!$M" &amp; F$1),$A339&lt;=INDIRECT("'Panasonic ERJ Code Table'!$N" &amp; F$1)) ),F$2&amp;_xlfn.XLOOKUP($A339,E96_raw,E96_code),"N/A")</f>
        <v>#NAME?</v>
      </c>
      <c r="G339" s="23" t="e" cm="1">
        <f t="array" aca="1" ref="G339" ca="1">"technology "&amp;RIGHT(F339,4)&amp;";"&amp;_xlfn.XLOOKUP(2,eii,eia)&amp;F339&amp;_xlfn.XLOOKUP(16,eii,eia)&amp;_xlfn.XLOOKUP(3,eii,eia)&amp;_xlfn.XLOOKUP($A339,E96_raw,e96_std&amp;" "&amp;e96_sym)&amp;_xlfn.XLOOKUP(16,eii,eia)&amp;_xlfn.XLOOKUP(4,eii,eia)&amp;_xlfn.XLOOKUP(LEFT(F339,7),r_1,r_4)&amp;" W @ 70°C"&amp;_xlfn.XLOOKUP(16,eii,eia)&amp;_xlfn.XLOOKUP(5,eii,eia)&amp;_xlfn.XLOOKUP(MID(F339,4,3),e_code,TEXT(e_size,"0000"))&amp;_xlfn.XLOOKUP(16,eii,eia)&amp;_xlfn.XLOOKUP(6,eii,eia)&amp;ROUND(MIN(SQRT($A339*_xlfn.XLOOKUP(LEFT(F339,7),r_1,r_4)),_xlfn.XLOOKUP(LEFT(F339,7),r_1,r_7)),1)&amp;" V"&amp;_xlfn.XLOOKUP(16,eii,eia)&amp;_xlfn.XLOOKUP(8,eii,eia)&amp;_xlfn.XLOOKUP(LEFT(F339,7),r_1,r_8)&amp;_xlfn.XLOOKUP(16,eii,eia)&amp;_xlfn.XLOOKUP(9,eii,eia)&amp;_xlfn.XLOOKUP($A339,E96_raw,E96_code&amp;" / "&amp;e96_3c)&amp;_xlfn.XLOOKUP(16,eii,eia)&amp;_xlfn.XLOOKUP(10,eii,eia)&amp;_xlfn.XLOOKUP(LEFT(F339,7),r_1,r_10)&amp;_xlfn.XLOOKUP(16,eii,eia)&amp;_xlfn.XLOOKUP(11,eii,eia)&amp;_xlfn.XLOOKUP(LEFT(F339,7),r_1,r_11)&amp;_xlfn.XLOOKUP(16,eii,eia)&amp;_xlfn.XLOOKUP(12,eii,eia)&amp;_xlfn.XLOOKUP(LEFT(F339,7),r_1,r_12)&amp;" ppm/°C"&amp;_xlfn.XLOOKUP(16,eii,eia)&amp;_xlfn.XLOOKUP(13,eii,eia)&amp;MID(F339,4,2)&amp;_xlfn.XLOOKUP(16,eii,eia)&amp;_xlfn.XLOOKUP(14,eii,eia)&amp;_xlfn.XLOOKUP(16,eii,eia)&amp;_xlfn.XLOOKUP(15,eii,eia)&amp;_xlfn.XLOOKUP(16,eii,eia)</f>
        <v>#NAME?</v>
      </c>
      <c r="I339" s="5" t="str" cm="1">
        <f t="array" aca="1" ref="I339" ca="1">IF( OR( AND($A339&gt;=INDIRECT("'Panasonic ERJ Code Table'!$K" &amp; I$1),$A339&lt;=INDIRECT("'Panasonic ERJ Code Table'!$L" &amp; I$1)), AND($A339&gt;=INDIRECT("'Panasonic ERJ Code Table'!$M" &amp; I$1),$A339&lt;=INDIRECT("'Panasonic ERJ Code Table'!$N" &amp; I$1)) ),I$2&amp;_xlfn.XLOOKUP($A339,E96_raw,E96_code),"N/A")</f>
        <v>N/A</v>
      </c>
      <c r="L339" s="5" t="e" cm="1">
        <f t="array" aca="1" ref="L339" ca="1">IF( OR( AND($A339&gt;=INDIRECT("'Panasonic ERJ Code Table'!$K" &amp; L$1),$A339&lt;=INDIRECT("'Panasonic ERJ Code Table'!$L" &amp; L$1)), AND($A339&gt;=INDIRECT("'Panasonic ERJ Code Table'!$M" &amp; L$1),$A339&lt;=INDIRECT("'Panasonic ERJ Code Table'!$N" &amp; L$1)) ),L$2&amp;_xlfn.XLOOKUP($A339,E96_raw,E96_code),"N/A")</f>
        <v>#NAME?</v>
      </c>
      <c r="O339" s="5" t="str" cm="1">
        <f t="array" aca="1" ref="O339" ca="1">IF( OR( AND($A339&gt;=INDIRECT("'Panasonic ERJ Code Table'!$K" &amp; O$1),$A339&lt;=INDIRECT("'Panasonic ERJ Code Table'!$L" &amp; O$1)), AND($A339&gt;=INDIRECT("'Panasonic ERJ Code Table'!$M" &amp; O$1),$A339&lt;=INDIRECT("'Panasonic ERJ Code Table'!$N" &amp; O$1)) ),O$2&amp;_xlfn.XLOOKUP($A339,E96_raw,E96_code),"N/A")</f>
        <v>N/A</v>
      </c>
      <c r="R339" s="5" t="e" cm="1">
        <f t="array" aca="1" ref="R339" ca="1">IF( OR( AND($A339&gt;=INDIRECT("'Panasonic ERJ Code Table'!$K" &amp; R$1),$A339&lt;=INDIRECT("'Panasonic ERJ Code Table'!$L" &amp; R$1)), AND($A339&gt;=INDIRECT("'Panasonic ERJ Code Table'!$M" &amp; R$1),$A339&lt;=INDIRECT("'Panasonic ERJ Code Table'!$N" &amp; R$1)) ),R$2&amp;_xlfn.XLOOKUP($A339,E96_raw,E96_code),"N/A")</f>
        <v>#NAME?</v>
      </c>
      <c r="U339" s="5" t="e" cm="1">
        <f t="array" aca="1" ref="U339" ca="1">IF( OR( AND($A339&gt;=INDIRECT("'Panasonic ERJ Code Table'!$J" &amp; U$1),$A339&lt;=INDIRECT("'Panasonic ERJ Code Table'!$K" &amp; U$1)), AND($A339&gt;=INDIRECT("'Panasonic ERJ Code Table'!$L" &amp; U$1),$A339&lt;=INDIRECT("'Panasonic ERJ Code Table'!$M" &amp; U$1)) ),U$2&amp;_xlfn.XLOOKUP($A339,E96_raw,E96_code),"N/A")</f>
        <v>#NAME?</v>
      </c>
    </row>
    <row r="340" spans="1:21" x14ac:dyDescent="0.3">
      <c r="A340" s="16">
        <v>3240.0000000000005</v>
      </c>
      <c r="B340" s="19"/>
      <c r="C340" s="5" t="e" cm="1">
        <f t="array" aca="1" ref="C340" ca="1">IF( OR( AND($A340&gt;=INDIRECT("'Panasonic ERJ Code Table'!$K" &amp; C$1),$A340&lt;=INDIRECT("'Panasonic ERJ Code Table'!$L" &amp; C$1)), AND($A340&gt;=INDIRECT("'Panasonic ERJ Code Table'!$M" &amp; C$1),$A340&lt;=INDIRECT("'Panasonic ERJ Code Table'!$N" &amp; C$1)) ),C$2&amp;_xlfn.XLOOKUP($A340,E96_raw,E96_code),"N/A")</f>
        <v>#NAME?</v>
      </c>
      <c r="D340" s="23" t="e" cm="1">
        <f t="array" aca="1" ref="D340" ca="1">"technology "&amp;RIGHT(C340,4)&amp;";"&amp;_xlfn.XLOOKUP(2,eii,eia)&amp;C340&amp;_xlfn.XLOOKUP(16,eii,eia)&amp;_xlfn.XLOOKUP(3,eii,eia)&amp;_xlfn.XLOOKUP($A340,E96_raw,e96_std&amp;" "&amp;e96_sym)&amp;_xlfn.XLOOKUP(16,eii,eia)&amp;_xlfn.XLOOKUP(4,eii,eia)&amp;_xlfn.XLOOKUP(LEFT(C340,7),r_1,r_4)&amp;" W @ 70°C"&amp;_xlfn.XLOOKUP(16,eii,eia)&amp;_xlfn.XLOOKUP(5,eii,eia)&amp;_xlfn.XLOOKUP(MID(C340,4,3),e_code,TEXT(e_size,"0000"))&amp;_xlfn.XLOOKUP(16,eii,eia)&amp;_xlfn.XLOOKUP(6,eii,eia)&amp;ROUND(MIN(SQRT($A340*_xlfn.XLOOKUP(LEFT(C340,7),r_1,r_4)),_xlfn.XLOOKUP(LEFT(C340,7),r_1,r_7)),1)&amp;" V"&amp;_xlfn.XLOOKUP(16,eii,eia)&amp;_xlfn.XLOOKUP(8,eii,eia)&amp;_xlfn.XLOOKUP(LEFT(C340,7),r_1,r_8)&amp;_xlfn.XLOOKUP(16,eii,eia)&amp;_xlfn.XLOOKUP(9,eii,eia)&amp;_xlfn.XLOOKUP($A340,E96_raw,E96_code&amp;" / "&amp;e96_3c)&amp;_xlfn.XLOOKUP(16,eii,eia)&amp;_xlfn.XLOOKUP(10,eii,eia)&amp;_xlfn.XLOOKUP(LEFT(C340,7),r_1,r_10)&amp;_xlfn.XLOOKUP(16,eii,eia)&amp;_xlfn.XLOOKUP(11,eii,eia)&amp;_xlfn.XLOOKUP(LEFT(C340,7),r_1,r_11)&amp;_xlfn.XLOOKUP(16,eii,eia)&amp;_xlfn.XLOOKUP(12,eii,eia)&amp;_xlfn.XLOOKUP(LEFT(C340,7),r_1,r_12)&amp;" ppm/°C"&amp;_xlfn.XLOOKUP(16,eii,eia)&amp;_xlfn.XLOOKUP(13,eii,eia)&amp;MID(C340,4,2)&amp;_xlfn.XLOOKUP(16,eii,eia)&amp;_xlfn.XLOOKUP(14,eii,eia)&amp;_xlfn.XLOOKUP(16,eii,eia)&amp;_xlfn.XLOOKUP(15,eii,eia)&amp;_xlfn.XLOOKUP(16,eii,eia)</f>
        <v>#NAME?</v>
      </c>
      <c r="F340" s="5" t="e" cm="1">
        <f t="array" aca="1" ref="F340" ca="1">IF( OR( AND($A340&gt;=INDIRECT("'Panasonic ERJ Code Table'!$K" &amp; F$1),$A340&lt;=INDIRECT("'Panasonic ERJ Code Table'!$L" &amp; F$1)), AND($A340&gt;=INDIRECT("'Panasonic ERJ Code Table'!$M" &amp; F$1),$A340&lt;=INDIRECT("'Panasonic ERJ Code Table'!$N" &amp; F$1)) ),F$2&amp;_xlfn.XLOOKUP($A340,E96_raw,E96_code),"N/A")</f>
        <v>#NAME?</v>
      </c>
      <c r="G340" s="23" t="e" cm="1">
        <f t="array" aca="1" ref="G340" ca="1">"technology "&amp;RIGHT(F340,4)&amp;";"&amp;_xlfn.XLOOKUP(2,eii,eia)&amp;F340&amp;_xlfn.XLOOKUP(16,eii,eia)&amp;_xlfn.XLOOKUP(3,eii,eia)&amp;_xlfn.XLOOKUP($A340,E96_raw,e96_std&amp;" "&amp;e96_sym)&amp;_xlfn.XLOOKUP(16,eii,eia)&amp;_xlfn.XLOOKUP(4,eii,eia)&amp;_xlfn.XLOOKUP(LEFT(F340,7),r_1,r_4)&amp;" W @ 70°C"&amp;_xlfn.XLOOKUP(16,eii,eia)&amp;_xlfn.XLOOKUP(5,eii,eia)&amp;_xlfn.XLOOKUP(MID(F340,4,3),e_code,TEXT(e_size,"0000"))&amp;_xlfn.XLOOKUP(16,eii,eia)&amp;_xlfn.XLOOKUP(6,eii,eia)&amp;ROUND(MIN(SQRT($A340*_xlfn.XLOOKUP(LEFT(F340,7),r_1,r_4)),_xlfn.XLOOKUP(LEFT(F340,7),r_1,r_7)),1)&amp;" V"&amp;_xlfn.XLOOKUP(16,eii,eia)&amp;_xlfn.XLOOKUP(8,eii,eia)&amp;_xlfn.XLOOKUP(LEFT(F340,7),r_1,r_8)&amp;_xlfn.XLOOKUP(16,eii,eia)&amp;_xlfn.XLOOKUP(9,eii,eia)&amp;_xlfn.XLOOKUP($A340,E96_raw,E96_code&amp;" / "&amp;e96_3c)&amp;_xlfn.XLOOKUP(16,eii,eia)&amp;_xlfn.XLOOKUP(10,eii,eia)&amp;_xlfn.XLOOKUP(LEFT(F340,7),r_1,r_10)&amp;_xlfn.XLOOKUP(16,eii,eia)&amp;_xlfn.XLOOKUP(11,eii,eia)&amp;_xlfn.XLOOKUP(LEFT(F340,7),r_1,r_11)&amp;_xlfn.XLOOKUP(16,eii,eia)&amp;_xlfn.XLOOKUP(12,eii,eia)&amp;_xlfn.XLOOKUP(LEFT(F340,7),r_1,r_12)&amp;" ppm/°C"&amp;_xlfn.XLOOKUP(16,eii,eia)&amp;_xlfn.XLOOKUP(13,eii,eia)&amp;MID(F340,4,2)&amp;_xlfn.XLOOKUP(16,eii,eia)&amp;_xlfn.XLOOKUP(14,eii,eia)&amp;_xlfn.XLOOKUP(16,eii,eia)&amp;_xlfn.XLOOKUP(15,eii,eia)&amp;_xlfn.XLOOKUP(16,eii,eia)</f>
        <v>#NAME?</v>
      </c>
      <c r="I340" s="5" t="str" cm="1">
        <f t="array" aca="1" ref="I340" ca="1">IF( OR( AND($A340&gt;=INDIRECT("'Panasonic ERJ Code Table'!$K" &amp; I$1),$A340&lt;=INDIRECT("'Panasonic ERJ Code Table'!$L" &amp; I$1)), AND($A340&gt;=INDIRECT("'Panasonic ERJ Code Table'!$M" &amp; I$1),$A340&lt;=INDIRECT("'Panasonic ERJ Code Table'!$N" &amp; I$1)) ),I$2&amp;_xlfn.XLOOKUP($A340,E96_raw,E96_code),"N/A")</f>
        <v>N/A</v>
      </c>
      <c r="L340" s="5" t="e" cm="1">
        <f t="array" aca="1" ref="L340" ca="1">IF( OR( AND($A340&gt;=INDIRECT("'Panasonic ERJ Code Table'!$K" &amp; L$1),$A340&lt;=INDIRECT("'Panasonic ERJ Code Table'!$L" &amp; L$1)), AND($A340&gt;=INDIRECT("'Panasonic ERJ Code Table'!$M" &amp; L$1),$A340&lt;=INDIRECT("'Panasonic ERJ Code Table'!$N" &amp; L$1)) ),L$2&amp;_xlfn.XLOOKUP($A340,E96_raw,E96_code),"N/A")</f>
        <v>#NAME?</v>
      </c>
      <c r="O340" s="5" t="str" cm="1">
        <f t="array" aca="1" ref="O340" ca="1">IF( OR( AND($A340&gt;=INDIRECT("'Panasonic ERJ Code Table'!$K" &amp; O$1),$A340&lt;=INDIRECT("'Panasonic ERJ Code Table'!$L" &amp; O$1)), AND($A340&gt;=INDIRECT("'Panasonic ERJ Code Table'!$M" &amp; O$1),$A340&lt;=INDIRECT("'Panasonic ERJ Code Table'!$N" &amp; O$1)) ),O$2&amp;_xlfn.XLOOKUP($A340,E96_raw,E96_code),"N/A")</f>
        <v>N/A</v>
      </c>
      <c r="R340" s="5" t="e" cm="1">
        <f t="array" aca="1" ref="R340" ca="1">IF( OR( AND($A340&gt;=INDIRECT("'Panasonic ERJ Code Table'!$K" &amp; R$1),$A340&lt;=INDIRECT("'Panasonic ERJ Code Table'!$L" &amp; R$1)), AND($A340&gt;=INDIRECT("'Panasonic ERJ Code Table'!$M" &amp; R$1),$A340&lt;=INDIRECT("'Panasonic ERJ Code Table'!$N" &amp; R$1)) ),R$2&amp;_xlfn.XLOOKUP($A340,E96_raw,E96_code),"N/A")</f>
        <v>#NAME?</v>
      </c>
      <c r="U340" s="5" t="e" cm="1">
        <f t="array" aca="1" ref="U340" ca="1">IF( OR( AND($A340&gt;=INDIRECT("'Panasonic ERJ Code Table'!$J" &amp; U$1),$A340&lt;=INDIRECT("'Panasonic ERJ Code Table'!$K" &amp; U$1)), AND($A340&gt;=INDIRECT("'Panasonic ERJ Code Table'!$L" &amp; U$1),$A340&lt;=INDIRECT("'Panasonic ERJ Code Table'!$M" &amp; U$1)) ),U$2&amp;_xlfn.XLOOKUP($A340,E96_raw,E96_code),"N/A")</f>
        <v>#NAME?</v>
      </c>
    </row>
    <row r="341" spans="1:21" x14ac:dyDescent="0.3">
      <c r="A341" s="16">
        <v>3320</v>
      </c>
      <c r="B341" s="19"/>
      <c r="C341" s="5" t="e" cm="1">
        <f t="array" aca="1" ref="C341" ca="1">IF( OR( AND($A341&gt;=INDIRECT("'Panasonic ERJ Code Table'!$K" &amp; C$1),$A341&lt;=INDIRECT("'Panasonic ERJ Code Table'!$L" &amp; C$1)), AND($A341&gt;=INDIRECT("'Panasonic ERJ Code Table'!$M" &amp; C$1),$A341&lt;=INDIRECT("'Panasonic ERJ Code Table'!$N" &amp; C$1)) ),C$2&amp;_xlfn.XLOOKUP($A341,E96_raw,E96_code),"N/A")</f>
        <v>#NAME?</v>
      </c>
      <c r="D341" s="23" t="e" cm="1">
        <f t="array" aca="1" ref="D341" ca="1">"technology "&amp;RIGHT(C341,4)&amp;";"&amp;_xlfn.XLOOKUP(2,eii,eia)&amp;C341&amp;_xlfn.XLOOKUP(16,eii,eia)&amp;_xlfn.XLOOKUP(3,eii,eia)&amp;_xlfn.XLOOKUP($A341,E96_raw,e96_std&amp;" "&amp;e96_sym)&amp;_xlfn.XLOOKUP(16,eii,eia)&amp;_xlfn.XLOOKUP(4,eii,eia)&amp;_xlfn.XLOOKUP(LEFT(C341,7),r_1,r_4)&amp;" W @ 70°C"&amp;_xlfn.XLOOKUP(16,eii,eia)&amp;_xlfn.XLOOKUP(5,eii,eia)&amp;_xlfn.XLOOKUP(MID(C341,4,3),e_code,TEXT(e_size,"0000"))&amp;_xlfn.XLOOKUP(16,eii,eia)&amp;_xlfn.XLOOKUP(6,eii,eia)&amp;ROUND(MIN(SQRT($A341*_xlfn.XLOOKUP(LEFT(C341,7),r_1,r_4)),_xlfn.XLOOKUP(LEFT(C341,7),r_1,r_7)),1)&amp;" V"&amp;_xlfn.XLOOKUP(16,eii,eia)&amp;_xlfn.XLOOKUP(8,eii,eia)&amp;_xlfn.XLOOKUP(LEFT(C341,7),r_1,r_8)&amp;_xlfn.XLOOKUP(16,eii,eia)&amp;_xlfn.XLOOKUP(9,eii,eia)&amp;_xlfn.XLOOKUP($A341,E96_raw,E96_code&amp;" / "&amp;e96_3c)&amp;_xlfn.XLOOKUP(16,eii,eia)&amp;_xlfn.XLOOKUP(10,eii,eia)&amp;_xlfn.XLOOKUP(LEFT(C341,7),r_1,r_10)&amp;_xlfn.XLOOKUP(16,eii,eia)&amp;_xlfn.XLOOKUP(11,eii,eia)&amp;_xlfn.XLOOKUP(LEFT(C341,7),r_1,r_11)&amp;_xlfn.XLOOKUP(16,eii,eia)&amp;_xlfn.XLOOKUP(12,eii,eia)&amp;_xlfn.XLOOKUP(LEFT(C341,7),r_1,r_12)&amp;" ppm/°C"&amp;_xlfn.XLOOKUP(16,eii,eia)&amp;_xlfn.XLOOKUP(13,eii,eia)&amp;MID(C341,4,2)&amp;_xlfn.XLOOKUP(16,eii,eia)&amp;_xlfn.XLOOKUP(14,eii,eia)&amp;_xlfn.XLOOKUP(16,eii,eia)&amp;_xlfn.XLOOKUP(15,eii,eia)&amp;_xlfn.XLOOKUP(16,eii,eia)</f>
        <v>#NAME?</v>
      </c>
      <c r="F341" s="5" t="e" cm="1">
        <f t="array" aca="1" ref="F341" ca="1">IF( OR( AND($A341&gt;=INDIRECT("'Panasonic ERJ Code Table'!$K" &amp; F$1),$A341&lt;=INDIRECT("'Panasonic ERJ Code Table'!$L" &amp; F$1)), AND($A341&gt;=INDIRECT("'Panasonic ERJ Code Table'!$M" &amp; F$1),$A341&lt;=INDIRECT("'Panasonic ERJ Code Table'!$N" &amp; F$1)) ),F$2&amp;_xlfn.XLOOKUP($A341,E96_raw,E96_code),"N/A")</f>
        <v>#NAME?</v>
      </c>
      <c r="G341" s="23" t="e" cm="1">
        <f t="array" aca="1" ref="G341" ca="1">"technology "&amp;RIGHT(F341,4)&amp;";"&amp;_xlfn.XLOOKUP(2,eii,eia)&amp;F341&amp;_xlfn.XLOOKUP(16,eii,eia)&amp;_xlfn.XLOOKUP(3,eii,eia)&amp;_xlfn.XLOOKUP($A341,E96_raw,e96_std&amp;" "&amp;e96_sym)&amp;_xlfn.XLOOKUP(16,eii,eia)&amp;_xlfn.XLOOKUP(4,eii,eia)&amp;_xlfn.XLOOKUP(LEFT(F341,7),r_1,r_4)&amp;" W @ 70°C"&amp;_xlfn.XLOOKUP(16,eii,eia)&amp;_xlfn.XLOOKUP(5,eii,eia)&amp;_xlfn.XLOOKUP(MID(F341,4,3),e_code,TEXT(e_size,"0000"))&amp;_xlfn.XLOOKUP(16,eii,eia)&amp;_xlfn.XLOOKUP(6,eii,eia)&amp;ROUND(MIN(SQRT($A341*_xlfn.XLOOKUP(LEFT(F341,7),r_1,r_4)),_xlfn.XLOOKUP(LEFT(F341,7),r_1,r_7)),1)&amp;" V"&amp;_xlfn.XLOOKUP(16,eii,eia)&amp;_xlfn.XLOOKUP(8,eii,eia)&amp;_xlfn.XLOOKUP(LEFT(F341,7),r_1,r_8)&amp;_xlfn.XLOOKUP(16,eii,eia)&amp;_xlfn.XLOOKUP(9,eii,eia)&amp;_xlfn.XLOOKUP($A341,E96_raw,E96_code&amp;" / "&amp;e96_3c)&amp;_xlfn.XLOOKUP(16,eii,eia)&amp;_xlfn.XLOOKUP(10,eii,eia)&amp;_xlfn.XLOOKUP(LEFT(F341,7),r_1,r_10)&amp;_xlfn.XLOOKUP(16,eii,eia)&amp;_xlfn.XLOOKUP(11,eii,eia)&amp;_xlfn.XLOOKUP(LEFT(F341,7),r_1,r_11)&amp;_xlfn.XLOOKUP(16,eii,eia)&amp;_xlfn.XLOOKUP(12,eii,eia)&amp;_xlfn.XLOOKUP(LEFT(F341,7),r_1,r_12)&amp;" ppm/°C"&amp;_xlfn.XLOOKUP(16,eii,eia)&amp;_xlfn.XLOOKUP(13,eii,eia)&amp;MID(F341,4,2)&amp;_xlfn.XLOOKUP(16,eii,eia)&amp;_xlfn.XLOOKUP(14,eii,eia)&amp;_xlfn.XLOOKUP(16,eii,eia)&amp;_xlfn.XLOOKUP(15,eii,eia)&amp;_xlfn.XLOOKUP(16,eii,eia)</f>
        <v>#NAME?</v>
      </c>
      <c r="I341" s="5" t="str" cm="1">
        <f t="array" aca="1" ref="I341" ca="1">IF( OR( AND($A341&gt;=INDIRECT("'Panasonic ERJ Code Table'!$K" &amp; I$1),$A341&lt;=INDIRECT("'Panasonic ERJ Code Table'!$L" &amp; I$1)), AND($A341&gt;=INDIRECT("'Panasonic ERJ Code Table'!$M" &amp; I$1),$A341&lt;=INDIRECT("'Panasonic ERJ Code Table'!$N" &amp; I$1)) ),I$2&amp;_xlfn.XLOOKUP($A341,E96_raw,E96_code),"N/A")</f>
        <v>N/A</v>
      </c>
      <c r="L341" s="5" t="e" cm="1">
        <f t="array" aca="1" ref="L341" ca="1">IF( OR( AND($A341&gt;=INDIRECT("'Panasonic ERJ Code Table'!$K" &amp; L$1),$A341&lt;=INDIRECT("'Panasonic ERJ Code Table'!$L" &amp; L$1)), AND($A341&gt;=INDIRECT("'Panasonic ERJ Code Table'!$M" &amp; L$1),$A341&lt;=INDIRECT("'Panasonic ERJ Code Table'!$N" &amp; L$1)) ),L$2&amp;_xlfn.XLOOKUP($A341,E96_raw,E96_code),"N/A")</f>
        <v>#NAME?</v>
      </c>
      <c r="O341" s="5" t="str" cm="1">
        <f t="array" aca="1" ref="O341" ca="1">IF( OR( AND($A341&gt;=INDIRECT("'Panasonic ERJ Code Table'!$K" &amp; O$1),$A341&lt;=INDIRECT("'Panasonic ERJ Code Table'!$L" &amp; O$1)), AND($A341&gt;=INDIRECT("'Panasonic ERJ Code Table'!$M" &amp; O$1),$A341&lt;=INDIRECT("'Panasonic ERJ Code Table'!$N" &amp; O$1)) ),O$2&amp;_xlfn.XLOOKUP($A341,E96_raw,E96_code),"N/A")</f>
        <v>N/A</v>
      </c>
      <c r="R341" s="5" t="e" cm="1">
        <f t="array" aca="1" ref="R341" ca="1">IF( OR( AND($A341&gt;=INDIRECT("'Panasonic ERJ Code Table'!$K" &amp; R$1),$A341&lt;=INDIRECT("'Panasonic ERJ Code Table'!$L" &amp; R$1)), AND($A341&gt;=INDIRECT("'Panasonic ERJ Code Table'!$M" &amp; R$1),$A341&lt;=INDIRECT("'Panasonic ERJ Code Table'!$N" &amp; R$1)) ),R$2&amp;_xlfn.XLOOKUP($A341,E96_raw,E96_code),"N/A")</f>
        <v>#NAME?</v>
      </c>
      <c r="U341" s="5" t="e" cm="1">
        <f t="array" aca="1" ref="U341" ca="1">IF( OR( AND($A341&gt;=INDIRECT("'Panasonic ERJ Code Table'!$J" &amp; U$1),$A341&lt;=INDIRECT("'Panasonic ERJ Code Table'!$K" &amp; U$1)), AND($A341&gt;=INDIRECT("'Panasonic ERJ Code Table'!$L" &amp; U$1),$A341&lt;=INDIRECT("'Panasonic ERJ Code Table'!$M" &amp; U$1)) ),U$2&amp;_xlfn.XLOOKUP($A341,E96_raw,E96_code),"N/A")</f>
        <v>#NAME?</v>
      </c>
    </row>
    <row r="342" spans="1:21" x14ac:dyDescent="0.3">
      <c r="A342" s="16">
        <v>3400</v>
      </c>
      <c r="B342" s="19"/>
      <c r="C342" s="5" t="e" cm="1">
        <f t="array" aca="1" ref="C342" ca="1">IF( OR( AND($A342&gt;=INDIRECT("'Panasonic ERJ Code Table'!$K" &amp; C$1),$A342&lt;=INDIRECT("'Panasonic ERJ Code Table'!$L" &amp; C$1)), AND($A342&gt;=INDIRECT("'Panasonic ERJ Code Table'!$M" &amp; C$1),$A342&lt;=INDIRECT("'Panasonic ERJ Code Table'!$N" &amp; C$1)) ),C$2&amp;_xlfn.XLOOKUP($A342,E96_raw,E96_code),"N/A")</f>
        <v>#NAME?</v>
      </c>
      <c r="D342" s="23" t="e" cm="1">
        <f t="array" aca="1" ref="D342" ca="1">"technology "&amp;RIGHT(C342,4)&amp;";"&amp;_xlfn.XLOOKUP(2,eii,eia)&amp;C342&amp;_xlfn.XLOOKUP(16,eii,eia)&amp;_xlfn.XLOOKUP(3,eii,eia)&amp;_xlfn.XLOOKUP($A342,E96_raw,e96_std&amp;" "&amp;e96_sym)&amp;_xlfn.XLOOKUP(16,eii,eia)&amp;_xlfn.XLOOKUP(4,eii,eia)&amp;_xlfn.XLOOKUP(LEFT(C342,7),r_1,r_4)&amp;" W @ 70°C"&amp;_xlfn.XLOOKUP(16,eii,eia)&amp;_xlfn.XLOOKUP(5,eii,eia)&amp;_xlfn.XLOOKUP(MID(C342,4,3),e_code,TEXT(e_size,"0000"))&amp;_xlfn.XLOOKUP(16,eii,eia)&amp;_xlfn.XLOOKUP(6,eii,eia)&amp;ROUND(MIN(SQRT($A342*_xlfn.XLOOKUP(LEFT(C342,7),r_1,r_4)),_xlfn.XLOOKUP(LEFT(C342,7),r_1,r_7)),1)&amp;" V"&amp;_xlfn.XLOOKUP(16,eii,eia)&amp;_xlfn.XLOOKUP(8,eii,eia)&amp;_xlfn.XLOOKUP(LEFT(C342,7),r_1,r_8)&amp;_xlfn.XLOOKUP(16,eii,eia)&amp;_xlfn.XLOOKUP(9,eii,eia)&amp;_xlfn.XLOOKUP($A342,E96_raw,E96_code&amp;" / "&amp;e96_3c)&amp;_xlfn.XLOOKUP(16,eii,eia)&amp;_xlfn.XLOOKUP(10,eii,eia)&amp;_xlfn.XLOOKUP(LEFT(C342,7),r_1,r_10)&amp;_xlfn.XLOOKUP(16,eii,eia)&amp;_xlfn.XLOOKUP(11,eii,eia)&amp;_xlfn.XLOOKUP(LEFT(C342,7),r_1,r_11)&amp;_xlfn.XLOOKUP(16,eii,eia)&amp;_xlfn.XLOOKUP(12,eii,eia)&amp;_xlfn.XLOOKUP(LEFT(C342,7),r_1,r_12)&amp;" ppm/°C"&amp;_xlfn.XLOOKUP(16,eii,eia)&amp;_xlfn.XLOOKUP(13,eii,eia)&amp;MID(C342,4,2)&amp;_xlfn.XLOOKUP(16,eii,eia)&amp;_xlfn.XLOOKUP(14,eii,eia)&amp;_xlfn.XLOOKUP(16,eii,eia)&amp;_xlfn.XLOOKUP(15,eii,eia)&amp;_xlfn.XLOOKUP(16,eii,eia)</f>
        <v>#NAME?</v>
      </c>
      <c r="F342" s="5" t="e" cm="1">
        <f t="array" aca="1" ref="F342" ca="1">IF( OR( AND($A342&gt;=INDIRECT("'Panasonic ERJ Code Table'!$K" &amp; F$1),$A342&lt;=INDIRECT("'Panasonic ERJ Code Table'!$L" &amp; F$1)), AND($A342&gt;=INDIRECT("'Panasonic ERJ Code Table'!$M" &amp; F$1),$A342&lt;=INDIRECT("'Panasonic ERJ Code Table'!$N" &amp; F$1)) ),F$2&amp;_xlfn.XLOOKUP($A342,E96_raw,E96_code),"N/A")</f>
        <v>#NAME?</v>
      </c>
      <c r="G342" s="23" t="e" cm="1">
        <f t="array" aca="1" ref="G342" ca="1">"technology "&amp;RIGHT(F342,4)&amp;";"&amp;_xlfn.XLOOKUP(2,eii,eia)&amp;F342&amp;_xlfn.XLOOKUP(16,eii,eia)&amp;_xlfn.XLOOKUP(3,eii,eia)&amp;_xlfn.XLOOKUP($A342,E96_raw,e96_std&amp;" "&amp;e96_sym)&amp;_xlfn.XLOOKUP(16,eii,eia)&amp;_xlfn.XLOOKUP(4,eii,eia)&amp;_xlfn.XLOOKUP(LEFT(F342,7),r_1,r_4)&amp;" W @ 70°C"&amp;_xlfn.XLOOKUP(16,eii,eia)&amp;_xlfn.XLOOKUP(5,eii,eia)&amp;_xlfn.XLOOKUP(MID(F342,4,3),e_code,TEXT(e_size,"0000"))&amp;_xlfn.XLOOKUP(16,eii,eia)&amp;_xlfn.XLOOKUP(6,eii,eia)&amp;ROUND(MIN(SQRT($A342*_xlfn.XLOOKUP(LEFT(F342,7),r_1,r_4)),_xlfn.XLOOKUP(LEFT(F342,7),r_1,r_7)),1)&amp;" V"&amp;_xlfn.XLOOKUP(16,eii,eia)&amp;_xlfn.XLOOKUP(8,eii,eia)&amp;_xlfn.XLOOKUP(LEFT(F342,7),r_1,r_8)&amp;_xlfn.XLOOKUP(16,eii,eia)&amp;_xlfn.XLOOKUP(9,eii,eia)&amp;_xlfn.XLOOKUP($A342,E96_raw,E96_code&amp;" / "&amp;e96_3c)&amp;_xlfn.XLOOKUP(16,eii,eia)&amp;_xlfn.XLOOKUP(10,eii,eia)&amp;_xlfn.XLOOKUP(LEFT(F342,7),r_1,r_10)&amp;_xlfn.XLOOKUP(16,eii,eia)&amp;_xlfn.XLOOKUP(11,eii,eia)&amp;_xlfn.XLOOKUP(LEFT(F342,7),r_1,r_11)&amp;_xlfn.XLOOKUP(16,eii,eia)&amp;_xlfn.XLOOKUP(12,eii,eia)&amp;_xlfn.XLOOKUP(LEFT(F342,7),r_1,r_12)&amp;" ppm/°C"&amp;_xlfn.XLOOKUP(16,eii,eia)&amp;_xlfn.XLOOKUP(13,eii,eia)&amp;MID(F342,4,2)&amp;_xlfn.XLOOKUP(16,eii,eia)&amp;_xlfn.XLOOKUP(14,eii,eia)&amp;_xlfn.XLOOKUP(16,eii,eia)&amp;_xlfn.XLOOKUP(15,eii,eia)&amp;_xlfn.XLOOKUP(16,eii,eia)</f>
        <v>#NAME?</v>
      </c>
      <c r="I342" s="5" t="str" cm="1">
        <f t="array" aca="1" ref="I342" ca="1">IF( OR( AND($A342&gt;=INDIRECT("'Panasonic ERJ Code Table'!$K" &amp; I$1),$A342&lt;=INDIRECT("'Panasonic ERJ Code Table'!$L" &amp; I$1)), AND($A342&gt;=INDIRECT("'Panasonic ERJ Code Table'!$M" &amp; I$1),$A342&lt;=INDIRECT("'Panasonic ERJ Code Table'!$N" &amp; I$1)) ),I$2&amp;_xlfn.XLOOKUP($A342,E96_raw,E96_code),"N/A")</f>
        <v>N/A</v>
      </c>
      <c r="L342" s="5" t="e" cm="1">
        <f t="array" aca="1" ref="L342" ca="1">IF( OR( AND($A342&gt;=INDIRECT("'Panasonic ERJ Code Table'!$K" &amp; L$1),$A342&lt;=INDIRECT("'Panasonic ERJ Code Table'!$L" &amp; L$1)), AND($A342&gt;=INDIRECT("'Panasonic ERJ Code Table'!$M" &amp; L$1),$A342&lt;=INDIRECT("'Panasonic ERJ Code Table'!$N" &amp; L$1)) ),L$2&amp;_xlfn.XLOOKUP($A342,E96_raw,E96_code),"N/A")</f>
        <v>#NAME?</v>
      </c>
      <c r="O342" s="5" t="str" cm="1">
        <f t="array" aca="1" ref="O342" ca="1">IF( OR( AND($A342&gt;=INDIRECT("'Panasonic ERJ Code Table'!$K" &amp; O$1),$A342&lt;=INDIRECT("'Panasonic ERJ Code Table'!$L" &amp; O$1)), AND($A342&gt;=INDIRECT("'Panasonic ERJ Code Table'!$M" &amp; O$1),$A342&lt;=INDIRECT("'Panasonic ERJ Code Table'!$N" &amp; O$1)) ),O$2&amp;_xlfn.XLOOKUP($A342,E96_raw,E96_code),"N/A")</f>
        <v>N/A</v>
      </c>
      <c r="R342" s="5" t="e" cm="1">
        <f t="array" aca="1" ref="R342" ca="1">IF( OR( AND($A342&gt;=INDIRECT("'Panasonic ERJ Code Table'!$K" &amp; R$1),$A342&lt;=INDIRECT("'Panasonic ERJ Code Table'!$L" &amp; R$1)), AND($A342&gt;=INDIRECT("'Panasonic ERJ Code Table'!$M" &amp; R$1),$A342&lt;=INDIRECT("'Panasonic ERJ Code Table'!$N" &amp; R$1)) ),R$2&amp;_xlfn.XLOOKUP($A342,E96_raw,E96_code),"N/A")</f>
        <v>#NAME?</v>
      </c>
      <c r="U342" s="5" t="e" cm="1">
        <f t="array" aca="1" ref="U342" ca="1">IF( OR( AND($A342&gt;=INDIRECT("'Panasonic ERJ Code Table'!$J" &amp; U$1),$A342&lt;=INDIRECT("'Panasonic ERJ Code Table'!$K" &amp; U$1)), AND($A342&gt;=INDIRECT("'Panasonic ERJ Code Table'!$L" &amp; U$1),$A342&lt;=INDIRECT("'Panasonic ERJ Code Table'!$M" &amp; U$1)) ),U$2&amp;_xlfn.XLOOKUP($A342,E96_raw,E96_code),"N/A")</f>
        <v>#NAME?</v>
      </c>
    </row>
    <row r="343" spans="1:21" x14ac:dyDescent="0.3">
      <c r="A343" s="16">
        <v>3480</v>
      </c>
      <c r="B343" s="19"/>
      <c r="C343" s="5" t="e" cm="1">
        <f t="array" aca="1" ref="C343" ca="1">IF( OR( AND($A343&gt;=INDIRECT("'Panasonic ERJ Code Table'!$K" &amp; C$1),$A343&lt;=INDIRECT("'Panasonic ERJ Code Table'!$L" &amp; C$1)), AND($A343&gt;=INDIRECT("'Panasonic ERJ Code Table'!$M" &amp; C$1),$A343&lt;=INDIRECT("'Panasonic ERJ Code Table'!$N" &amp; C$1)) ),C$2&amp;_xlfn.XLOOKUP($A343,E96_raw,E96_code),"N/A")</f>
        <v>#NAME?</v>
      </c>
      <c r="D343" s="23" t="e" cm="1">
        <f t="array" aca="1" ref="D343" ca="1">"technology "&amp;RIGHT(C343,4)&amp;";"&amp;_xlfn.XLOOKUP(2,eii,eia)&amp;C343&amp;_xlfn.XLOOKUP(16,eii,eia)&amp;_xlfn.XLOOKUP(3,eii,eia)&amp;_xlfn.XLOOKUP($A343,E96_raw,e96_std&amp;" "&amp;e96_sym)&amp;_xlfn.XLOOKUP(16,eii,eia)&amp;_xlfn.XLOOKUP(4,eii,eia)&amp;_xlfn.XLOOKUP(LEFT(C343,7),r_1,r_4)&amp;" W @ 70°C"&amp;_xlfn.XLOOKUP(16,eii,eia)&amp;_xlfn.XLOOKUP(5,eii,eia)&amp;_xlfn.XLOOKUP(MID(C343,4,3),e_code,TEXT(e_size,"0000"))&amp;_xlfn.XLOOKUP(16,eii,eia)&amp;_xlfn.XLOOKUP(6,eii,eia)&amp;ROUND(MIN(SQRT($A343*_xlfn.XLOOKUP(LEFT(C343,7),r_1,r_4)),_xlfn.XLOOKUP(LEFT(C343,7),r_1,r_7)),1)&amp;" V"&amp;_xlfn.XLOOKUP(16,eii,eia)&amp;_xlfn.XLOOKUP(8,eii,eia)&amp;_xlfn.XLOOKUP(LEFT(C343,7),r_1,r_8)&amp;_xlfn.XLOOKUP(16,eii,eia)&amp;_xlfn.XLOOKUP(9,eii,eia)&amp;_xlfn.XLOOKUP($A343,E96_raw,E96_code&amp;" / "&amp;e96_3c)&amp;_xlfn.XLOOKUP(16,eii,eia)&amp;_xlfn.XLOOKUP(10,eii,eia)&amp;_xlfn.XLOOKUP(LEFT(C343,7),r_1,r_10)&amp;_xlfn.XLOOKUP(16,eii,eia)&amp;_xlfn.XLOOKUP(11,eii,eia)&amp;_xlfn.XLOOKUP(LEFT(C343,7),r_1,r_11)&amp;_xlfn.XLOOKUP(16,eii,eia)&amp;_xlfn.XLOOKUP(12,eii,eia)&amp;_xlfn.XLOOKUP(LEFT(C343,7),r_1,r_12)&amp;" ppm/°C"&amp;_xlfn.XLOOKUP(16,eii,eia)&amp;_xlfn.XLOOKUP(13,eii,eia)&amp;MID(C343,4,2)&amp;_xlfn.XLOOKUP(16,eii,eia)&amp;_xlfn.XLOOKUP(14,eii,eia)&amp;_xlfn.XLOOKUP(16,eii,eia)&amp;_xlfn.XLOOKUP(15,eii,eia)&amp;_xlfn.XLOOKUP(16,eii,eia)</f>
        <v>#NAME?</v>
      </c>
      <c r="F343" s="5" t="e" cm="1">
        <f t="array" aca="1" ref="F343" ca="1">IF( OR( AND($A343&gt;=INDIRECT("'Panasonic ERJ Code Table'!$K" &amp; F$1),$A343&lt;=INDIRECT("'Panasonic ERJ Code Table'!$L" &amp; F$1)), AND($A343&gt;=INDIRECT("'Panasonic ERJ Code Table'!$M" &amp; F$1),$A343&lt;=INDIRECT("'Panasonic ERJ Code Table'!$N" &amp; F$1)) ),F$2&amp;_xlfn.XLOOKUP($A343,E96_raw,E96_code),"N/A")</f>
        <v>#NAME?</v>
      </c>
      <c r="G343" s="23" t="e" cm="1">
        <f t="array" aca="1" ref="G343" ca="1">"technology "&amp;RIGHT(F343,4)&amp;";"&amp;_xlfn.XLOOKUP(2,eii,eia)&amp;F343&amp;_xlfn.XLOOKUP(16,eii,eia)&amp;_xlfn.XLOOKUP(3,eii,eia)&amp;_xlfn.XLOOKUP($A343,E96_raw,e96_std&amp;" "&amp;e96_sym)&amp;_xlfn.XLOOKUP(16,eii,eia)&amp;_xlfn.XLOOKUP(4,eii,eia)&amp;_xlfn.XLOOKUP(LEFT(F343,7),r_1,r_4)&amp;" W @ 70°C"&amp;_xlfn.XLOOKUP(16,eii,eia)&amp;_xlfn.XLOOKUP(5,eii,eia)&amp;_xlfn.XLOOKUP(MID(F343,4,3),e_code,TEXT(e_size,"0000"))&amp;_xlfn.XLOOKUP(16,eii,eia)&amp;_xlfn.XLOOKUP(6,eii,eia)&amp;ROUND(MIN(SQRT($A343*_xlfn.XLOOKUP(LEFT(F343,7),r_1,r_4)),_xlfn.XLOOKUP(LEFT(F343,7),r_1,r_7)),1)&amp;" V"&amp;_xlfn.XLOOKUP(16,eii,eia)&amp;_xlfn.XLOOKUP(8,eii,eia)&amp;_xlfn.XLOOKUP(LEFT(F343,7),r_1,r_8)&amp;_xlfn.XLOOKUP(16,eii,eia)&amp;_xlfn.XLOOKUP(9,eii,eia)&amp;_xlfn.XLOOKUP($A343,E96_raw,E96_code&amp;" / "&amp;e96_3c)&amp;_xlfn.XLOOKUP(16,eii,eia)&amp;_xlfn.XLOOKUP(10,eii,eia)&amp;_xlfn.XLOOKUP(LEFT(F343,7),r_1,r_10)&amp;_xlfn.XLOOKUP(16,eii,eia)&amp;_xlfn.XLOOKUP(11,eii,eia)&amp;_xlfn.XLOOKUP(LEFT(F343,7),r_1,r_11)&amp;_xlfn.XLOOKUP(16,eii,eia)&amp;_xlfn.XLOOKUP(12,eii,eia)&amp;_xlfn.XLOOKUP(LEFT(F343,7),r_1,r_12)&amp;" ppm/°C"&amp;_xlfn.XLOOKUP(16,eii,eia)&amp;_xlfn.XLOOKUP(13,eii,eia)&amp;MID(F343,4,2)&amp;_xlfn.XLOOKUP(16,eii,eia)&amp;_xlfn.XLOOKUP(14,eii,eia)&amp;_xlfn.XLOOKUP(16,eii,eia)&amp;_xlfn.XLOOKUP(15,eii,eia)&amp;_xlfn.XLOOKUP(16,eii,eia)</f>
        <v>#NAME?</v>
      </c>
      <c r="I343" s="5" t="str" cm="1">
        <f t="array" aca="1" ref="I343" ca="1">IF( OR( AND($A343&gt;=INDIRECT("'Panasonic ERJ Code Table'!$K" &amp; I$1),$A343&lt;=INDIRECT("'Panasonic ERJ Code Table'!$L" &amp; I$1)), AND($A343&gt;=INDIRECT("'Panasonic ERJ Code Table'!$M" &amp; I$1),$A343&lt;=INDIRECT("'Panasonic ERJ Code Table'!$N" &amp; I$1)) ),I$2&amp;_xlfn.XLOOKUP($A343,E96_raw,E96_code),"N/A")</f>
        <v>N/A</v>
      </c>
      <c r="L343" s="5" t="e" cm="1">
        <f t="array" aca="1" ref="L343" ca="1">IF( OR( AND($A343&gt;=INDIRECT("'Panasonic ERJ Code Table'!$K" &amp; L$1),$A343&lt;=INDIRECT("'Panasonic ERJ Code Table'!$L" &amp; L$1)), AND($A343&gt;=INDIRECT("'Panasonic ERJ Code Table'!$M" &amp; L$1),$A343&lt;=INDIRECT("'Panasonic ERJ Code Table'!$N" &amp; L$1)) ),L$2&amp;_xlfn.XLOOKUP($A343,E96_raw,E96_code),"N/A")</f>
        <v>#NAME?</v>
      </c>
      <c r="O343" s="5" t="str" cm="1">
        <f t="array" aca="1" ref="O343" ca="1">IF( OR( AND($A343&gt;=INDIRECT("'Panasonic ERJ Code Table'!$K" &amp; O$1),$A343&lt;=INDIRECT("'Panasonic ERJ Code Table'!$L" &amp; O$1)), AND($A343&gt;=INDIRECT("'Panasonic ERJ Code Table'!$M" &amp; O$1),$A343&lt;=INDIRECT("'Panasonic ERJ Code Table'!$N" &amp; O$1)) ),O$2&amp;_xlfn.XLOOKUP($A343,E96_raw,E96_code),"N/A")</f>
        <v>N/A</v>
      </c>
      <c r="R343" s="5" t="e" cm="1">
        <f t="array" aca="1" ref="R343" ca="1">IF( OR( AND($A343&gt;=INDIRECT("'Panasonic ERJ Code Table'!$K" &amp; R$1),$A343&lt;=INDIRECT("'Panasonic ERJ Code Table'!$L" &amp; R$1)), AND($A343&gt;=INDIRECT("'Panasonic ERJ Code Table'!$M" &amp; R$1),$A343&lt;=INDIRECT("'Panasonic ERJ Code Table'!$N" &amp; R$1)) ),R$2&amp;_xlfn.XLOOKUP($A343,E96_raw,E96_code),"N/A")</f>
        <v>#NAME?</v>
      </c>
      <c r="U343" s="5" t="e" cm="1">
        <f t="array" aca="1" ref="U343" ca="1">IF( OR( AND($A343&gt;=INDIRECT("'Panasonic ERJ Code Table'!$J" &amp; U$1),$A343&lt;=INDIRECT("'Panasonic ERJ Code Table'!$K" &amp; U$1)), AND($A343&gt;=INDIRECT("'Panasonic ERJ Code Table'!$L" &amp; U$1),$A343&lt;=INDIRECT("'Panasonic ERJ Code Table'!$M" &amp; U$1)) ),U$2&amp;_xlfn.XLOOKUP($A343,E96_raw,E96_code),"N/A")</f>
        <v>#NAME?</v>
      </c>
    </row>
    <row r="344" spans="1:21" x14ac:dyDescent="0.3">
      <c r="A344" s="16">
        <v>3570</v>
      </c>
      <c r="B344" s="19"/>
      <c r="C344" s="5" t="e" cm="1">
        <f t="array" aca="1" ref="C344" ca="1">IF( OR( AND($A344&gt;=INDIRECT("'Panasonic ERJ Code Table'!$K" &amp; C$1),$A344&lt;=INDIRECT("'Panasonic ERJ Code Table'!$L" &amp; C$1)), AND($A344&gt;=INDIRECT("'Panasonic ERJ Code Table'!$M" &amp; C$1),$A344&lt;=INDIRECT("'Panasonic ERJ Code Table'!$N" &amp; C$1)) ),C$2&amp;_xlfn.XLOOKUP($A344,E96_raw,E96_code),"N/A")</f>
        <v>#NAME?</v>
      </c>
      <c r="D344" s="23" t="e" cm="1">
        <f t="array" aca="1" ref="D344" ca="1">"technology "&amp;RIGHT(C344,4)&amp;";"&amp;_xlfn.XLOOKUP(2,eii,eia)&amp;C344&amp;_xlfn.XLOOKUP(16,eii,eia)&amp;_xlfn.XLOOKUP(3,eii,eia)&amp;_xlfn.XLOOKUP($A344,E96_raw,e96_std&amp;" "&amp;e96_sym)&amp;_xlfn.XLOOKUP(16,eii,eia)&amp;_xlfn.XLOOKUP(4,eii,eia)&amp;_xlfn.XLOOKUP(LEFT(C344,7),r_1,r_4)&amp;" W @ 70°C"&amp;_xlfn.XLOOKUP(16,eii,eia)&amp;_xlfn.XLOOKUP(5,eii,eia)&amp;_xlfn.XLOOKUP(MID(C344,4,3),e_code,TEXT(e_size,"0000"))&amp;_xlfn.XLOOKUP(16,eii,eia)&amp;_xlfn.XLOOKUP(6,eii,eia)&amp;ROUND(MIN(SQRT($A344*_xlfn.XLOOKUP(LEFT(C344,7),r_1,r_4)),_xlfn.XLOOKUP(LEFT(C344,7),r_1,r_7)),1)&amp;" V"&amp;_xlfn.XLOOKUP(16,eii,eia)&amp;_xlfn.XLOOKUP(8,eii,eia)&amp;_xlfn.XLOOKUP(LEFT(C344,7),r_1,r_8)&amp;_xlfn.XLOOKUP(16,eii,eia)&amp;_xlfn.XLOOKUP(9,eii,eia)&amp;_xlfn.XLOOKUP($A344,E96_raw,E96_code&amp;" / "&amp;e96_3c)&amp;_xlfn.XLOOKUP(16,eii,eia)&amp;_xlfn.XLOOKUP(10,eii,eia)&amp;_xlfn.XLOOKUP(LEFT(C344,7),r_1,r_10)&amp;_xlfn.XLOOKUP(16,eii,eia)&amp;_xlfn.XLOOKUP(11,eii,eia)&amp;_xlfn.XLOOKUP(LEFT(C344,7),r_1,r_11)&amp;_xlfn.XLOOKUP(16,eii,eia)&amp;_xlfn.XLOOKUP(12,eii,eia)&amp;_xlfn.XLOOKUP(LEFT(C344,7),r_1,r_12)&amp;" ppm/°C"&amp;_xlfn.XLOOKUP(16,eii,eia)&amp;_xlfn.XLOOKUP(13,eii,eia)&amp;MID(C344,4,2)&amp;_xlfn.XLOOKUP(16,eii,eia)&amp;_xlfn.XLOOKUP(14,eii,eia)&amp;_xlfn.XLOOKUP(16,eii,eia)&amp;_xlfn.XLOOKUP(15,eii,eia)&amp;_xlfn.XLOOKUP(16,eii,eia)</f>
        <v>#NAME?</v>
      </c>
      <c r="F344" s="5" t="e" cm="1">
        <f t="array" aca="1" ref="F344" ca="1">IF( OR( AND($A344&gt;=INDIRECT("'Panasonic ERJ Code Table'!$K" &amp; F$1),$A344&lt;=INDIRECT("'Panasonic ERJ Code Table'!$L" &amp; F$1)), AND($A344&gt;=INDIRECT("'Panasonic ERJ Code Table'!$M" &amp; F$1),$A344&lt;=INDIRECT("'Panasonic ERJ Code Table'!$N" &amp; F$1)) ),F$2&amp;_xlfn.XLOOKUP($A344,E96_raw,E96_code),"N/A")</f>
        <v>#NAME?</v>
      </c>
      <c r="G344" s="23" t="e" cm="1">
        <f t="array" aca="1" ref="G344" ca="1">"technology "&amp;RIGHT(F344,4)&amp;";"&amp;_xlfn.XLOOKUP(2,eii,eia)&amp;F344&amp;_xlfn.XLOOKUP(16,eii,eia)&amp;_xlfn.XLOOKUP(3,eii,eia)&amp;_xlfn.XLOOKUP($A344,E96_raw,e96_std&amp;" "&amp;e96_sym)&amp;_xlfn.XLOOKUP(16,eii,eia)&amp;_xlfn.XLOOKUP(4,eii,eia)&amp;_xlfn.XLOOKUP(LEFT(F344,7),r_1,r_4)&amp;" W @ 70°C"&amp;_xlfn.XLOOKUP(16,eii,eia)&amp;_xlfn.XLOOKUP(5,eii,eia)&amp;_xlfn.XLOOKUP(MID(F344,4,3),e_code,TEXT(e_size,"0000"))&amp;_xlfn.XLOOKUP(16,eii,eia)&amp;_xlfn.XLOOKUP(6,eii,eia)&amp;ROUND(MIN(SQRT($A344*_xlfn.XLOOKUP(LEFT(F344,7),r_1,r_4)),_xlfn.XLOOKUP(LEFT(F344,7),r_1,r_7)),1)&amp;" V"&amp;_xlfn.XLOOKUP(16,eii,eia)&amp;_xlfn.XLOOKUP(8,eii,eia)&amp;_xlfn.XLOOKUP(LEFT(F344,7),r_1,r_8)&amp;_xlfn.XLOOKUP(16,eii,eia)&amp;_xlfn.XLOOKUP(9,eii,eia)&amp;_xlfn.XLOOKUP($A344,E96_raw,E96_code&amp;" / "&amp;e96_3c)&amp;_xlfn.XLOOKUP(16,eii,eia)&amp;_xlfn.XLOOKUP(10,eii,eia)&amp;_xlfn.XLOOKUP(LEFT(F344,7),r_1,r_10)&amp;_xlfn.XLOOKUP(16,eii,eia)&amp;_xlfn.XLOOKUP(11,eii,eia)&amp;_xlfn.XLOOKUP(LEFT(F344,7),r_1,r_11)&amp;_xlfn.XLOOKUP(16,eii,eia)&amp;_xlfn.XLOOKUP(12,eii,eia)&amp;_xlfn.XLOOKUP(LEFT(F344,7),r_1,r_12)&amp;" ppm/°C"&amp;_xlfn.XLOOKUP(16,eii,eia)&amp;_xlfn.XLOOKUP(13,eii,eia)&amp;MID(F344,4,2)&amp;_xlfn.XLOOKUP(16,eii,eia)&amp;_xlfn.XLOOKUP(14,eii,eia)&amp;_xlfn.XLOOKUP(16,eii,eia)&amp;_xlfn.XLOOKUP(15,eii,eia)&amp;_xlfn.XLOOKUP(16,eii,eia)</f>
        <v>#NAME?</v>
      </c>
      <c r="I344" s="5" t="str" cm="1">
        <f t="array" aca="1" ref="I344" ca="1">IF( OR( AND($A344&gt;=INDIRECT("'Panasonic ERJ Code Table'!$K" &amp; I$1),$A344&lt;=INDIRECT("'Panasonic ERJ Code Table'!$L" &amp; I$1)), AND($A344&gt;=INDIRECT("'Panasonic ERJ Code Table'!$M" &amp; I$1),$A344&lt;=INDIRECT("'Panasonic ERJ Code Table'!$N" &amp; I$1)) ),I$2&amp;_xlfn.XLOOKUP($A344,E96_raw,E96_code),"N/A")</f>
        <v>N/A</v>
      </c>
      <c r="L344" s="5" t="e" cm="1">
        <f t="array" aca="1" ref="L344" ca="1">IF( OR( AND($A344&gt;=INDIRECT("'Panasonic ERJ Code Table'!$K" &amp; L$1),$A344&lt;=INDIRECT("'Panasonic ERJ Code Table'!$L" &amp; L$1)), AND($A344&gt;=INDIRECT("'Panasonic ERJ Code Table'!$M" &amp; L$1),$A344&lt;=INDIRECT("'Panasonic ERJ Code Table'!$N" &amp; L$1)) ),L$2&amp;_xlfn.XLOOKUP($A344,E96_raw,E96_code),"N/A")</f>
        <v>#NAME?</v>
      </c>
      <c r="O344" s="5" t="str" cm="1">
        <f t="array" aca="1" ref="O344" ca="1">IF( OR( AND($A344&gt;=INDIRECT("'Panasonic ERJ Code Table'!$K" &amp; O$1),$A344&lt;=INDIRECT("'Panasonic ERJ Code Table'!$L" &amp; O$1)), AND($A344&gt;=INDIRECT("'Panasonic ERJ Code Table'!$M" &amp; O$1),$A344&lt;=INDIRECT("'Panasonic ERJ Code Table'!$N" &amp; O$1)) ),O$2&amp;_xlfn.XLOOKUP($A344,E96_raw,E96_code),"N/A")</f>
        <v>N/A</v>
      </c>
      <c r="R344" s="5" t="e" cm="1">
        <f t="array" aca="1" ref="R344" ca="1">IF( OR( AND($A344&gt;=INDIRECT("'Panasonic ERJ Code Table'!$K" &amp; R$1),$A344&lt;=INDIRECT("'Panasonic ERJ Code Table'!$L" &amp; R$1)), AND($A344&gt;=INDIRECT("'Panasonic ERJ Code Table'!$M" &amp; R$1),$A344&lt;=INDIRECT("'Panasonic ERJ Code Table'!$N" &amp; R$1)) ),R$2&amp;_xlfn.XLOOKUP($A344,E96_raw,E96_code),"N/A")</f>
        <v>#NAME?</v>
      </c>
      <c r="U344" s="5" t="e" cm="1">
        <f t="array" aca="1" ref="U344" ca="1">IF( OR( AND($A344&gt;=INDIRECT("'Panasonic ERJ Code Table'!$J" &amp; U$1),$A344&lt;=INDIRECT("'Panasonic ERJ Code Table'!$K" &amp; U$1)), AND($A344&gt;=INDIRECT("'Panasonic ERJ Code Table'!$L" &amp; U$1),$A344&lt;=INDIRECT("'Panasonic ERJ Code Table'!$M" &amp; U$1)) ),U$2&amp;_xlfn.XLOOKUP($A344,E96_raw,E96_code),"N/A")</f>
        <v>#NAME?</v>
      </c>
    </row>
    <row r="345" spans="1:21" x14ac:dyDescent="0.3">
      <c r="A345" s="16">
        <v>3650</v>
      </c>
      <c r="B345" s="19"/>
      <c r="C345" s="5" t="e" cm="1">
        <f t="array" aca="1" ref="C345" ca="1">IF( OR( AND($A345&gt;=INDIRECT("'Panasonic ERJ Code Table'!$K" &amp; C$1),$A345&lt;=INDIRECT("'Panasonic ERJ Code Table'!$L" &amp; C$1)), AND($A345&gt;=INDIRECT("'Panasonic ERJ Code Table'!$M" &amp; C$1),$A345&lt;=INDIRECT("'Panasonic ERJ Code Table'!$N" &amp; C$1)) ),C$2&amp;_xlfn.XLOOKUP($A345,E96_raw,E96_code),"N/A")</f>
        <v>#NAME?</v>
      </c>
      <c r="D345" s="23" t="e" cm="1">
        <f t="array" aca="1" ref="D345" ca="1">"technology "&amp;RIGHT(C345,4)&amp;";"&amp;_xlfn.XLOOKUP(2,eii,eia)&amp;C345&amp;_xlfn.XLOOKUP(16,eii,eia)&amp;_xlfn.XLOOKUP(3,eii,eia)&amp;_xlfn.XLOOKUP($A345,E96_raw,e96_std&amp;" "&amp;e96_sym)&amp;_xlfn.XLOOKUP(16,eii,eia)&amp;_xlfn.XLOOKUP(4,eii,eia)&amp;_xlfn.XLOOKUP(LEFT(C345,7),r_1,r_4)&amp;" W @ 70°C"&amp;_xlfn.XLOOKUP(16,eii,eia)&amp;_xlfn.XLOOKUP(5,eii,eia)&amp;_xlfn.XLOOKUP(MID(C345,4,3),e_code,TEXT(e_size,"0000"))&amp;_xlfn.XLOOKUP(16,eii,eia)&amp;_xlfn.XLOOKUP(6,eii,eia)&amp;ROUND(MIN(SQRT($A345*_xlfn.XLOOKUP(LEFT(C345,7),r_1,r_4)),_xlfn.XLOOKUP(LEFT(C345,7),r_1,r_7)),1)&amp;" V"&amp;_xlfn.XLOOKUP(16,eii,eia)&amp;_xlfn.XLOOKUP(8,eii,eia)&amp;_xlfn.XLOOKUP(LEFT(C345,7),r_1,r_8)&amp;_xlfn.XLOOKUP(16,eii,eia)&amp;_xlfn.XLOOKUP(9,eii,eia)&amp;_xlfn.XLOOKUP($A345,E96_raw,E96_code&amp;" / "&amp;e96_3c)&amp;_xlfn.XLOOKUP(16,eii,eia)&amp;_xlfn.XLOOKUP(10,eii,eia)&amp;_xlfn.XLOOKUP(LEFT(C345,7),r_1,r_10)&amp;_xlfn.XLOOKUP(16,eii,eia)&amp;_xlfn.XLOOKUP(11,eii,eia)&amp;_xlfn.XLOOKUP(LEFT(C345,7),r_1,r_11)&amp;_xlfn.XLOOKUP(16,eii,eia)&amp;_xlfn.XLOOKUP(12,eii,eia)&amp;_xlfn.XLOOKUP(LEFT(C345,7),r_1,r_12)&amp;" ppm/°C"&amp;_xlfn.XLOOKUP(16,eii,eia)&amp;_xlfn.XLOOKUP(13,eii,eia)&amp;MID(C345,4,2)&amp;_xlfn.XLOOKUP(16,eii,eia)&amp;_xlfn.XLOOKUP(14,eii,eia)&amp;_xlfn.XLOOKUP(16,eii,eia)&amp;_xlfn.XLOOKUP(15,eii,eia)&amp;_xlfn.XLOOKUP(16,eii,eia)</f>
        <v>#NAME?</v>
      </c>
      <c r="F345" s="5" t="e" cm="1">
        <f t="array" aca="1" ref="F345" ca="1">IF( OR( AND($A345&gt;=INDIRECT("'Panasonic ERJ Code Table'!$K" &amp; F$1),$A345&lt;=INDIRECT("'Panasonic ERJ Code Table'!$L" &amp; F$1)), AND($A345&gt;=INDIRECT("'Panasonic ERJ Code Table'!$M" &amp; F$1),$A345&lt;=INDIRECT("'Panasonic ERJ Code Table'!$N" &amp; F$1)) ),F$2&amp;_xlfn.XLOOKUP($A345,E96_raw,E96_code),"N/A")</f>
        <v>#NAME?</v>
      </c>
      <c r="G345" s="23" t="e" cm="1">
        <f t="array" aca="1" ref="G345" ca="1">"technology "&amp;RIGHT(F345,4)&amp;";"&amp;_xlfn.XLOOKUP(2,eii,eia)&amp;F345&amp;_xlfn.XLOOKUP(16,eii,eia)&amp;_xlfn.XLOOKUP(3,eii,eia)&amp;_xlfn.XLOOKUP($A345,E96_raw,e96_std&amp;" "&amp;e96_sym)&amp;_xlfn.XLOOKUP(16,eii,eia)&amp;_xlfn.XLOOKUP(4,eii,eia)&amp;_xlfn.XLOOKUP(LEFT(F345,7),r_1,r_4)&amp;" W @ 70°C"&amp;_xlfn.XLOOKUP(16,eii,eia)&amp;_xlfn.XLOOKUP(5,eii,eia)&amp;_xlfn.XLOOKUP(MID(F345,4,3),e_code,TEXT(e_size,"0000"))&amp;_xlfn.XLOOKUP(16,eii,eia)&amp;_xlfn.XLOOKUP(6,eii,eia)&amp;ROUND(MIN(SQRT($A345*_xlfn.XLOOKUP(LEFT(F345,7),r_1,r_4)),_xlfn.XLOOKUP(LEFT(F345,7),r_1,r_7)),1)&amp;" V"&amp;_xlfn.XLOOKUP(16,eii,eia)&amp;_xlfn.XLOOKUP(8,eii,eia)&amp;_xlfn.XLOOKUP(LEFT(F345,7),r_1,r_8)&amp;_xlfn.XLOOKUP(16,eii,eia)&amp;_xlfn.XLOOKUP(9,eii,eia)&amp;_xlfn.XLOOKUP($A345,E96_raw,E96_code&amp;" / "&amp;e96_3c)&amp;_xlfn.XLOOKUP(16,eii,eia)&amp;_xlfn.XLOOKUP(10,eii,eia)&amp;_xlfn.XLOOKUP(LEFT(F345,7),r_1,r_10)&amp;_xlfn.XLOOKUP(16,eii,eia)&amp;_xlfn.XLOOKUP(11,eii,eia)&amp;_xlfn.XLOOKUP(LEFT(F345,7),r_1,r_11)&amp;_xlfn.XLOOKUP(16,eii,eia)&amp;_xlfn.XLOOKUP(12,eii,eia)&amp;_xlfn.XLOOKUP(LEFT(F345,7),r_1,r_12)&amp;" ppm/°C"&amp;_xlfn.XLOOKUP(16,eii,eia)&amp;_xlfn.XLOOKUP(13,eii,eia)&amp;MID(F345,4,2)&amp;_xlfn.XLOOKUP(16,eii,eia)&amp;_xlfn.XLOOKUP(14,eii,eia)&amp;_xlfn.XLOOKUP(16,eii,eia)&amp;_xlfn.XLOOKUP(15,eii,eia)&amp;_xlfn.XLOOKUP(16,eii,eia)</f>
        <v>#NAME?</v>
      </c>
      <c r="I345" s="5" t="str" cm="1">
        <f t="array" aca="1" ref="I345" ca="1">IF( OR( AND($A345&gt;=INDIRECT("'Panasonic ERJ Code Table'!$K" &amp; I$1),$A345&lt;=INDIRECT("'Panasonic ERJ Code Table'!$L" &amp; I$1)), AND($A345&gt;=INDIRECT("'Panasonic ERJ Code Table'!$M" &amp; I$1),$A345&lt;=INDIRECT("'Panasonic ERJ Code Table'!$N" &amp; I$1)) ),I$2&amp;_xlfn.XLOOKUP($A345,E96_raw,E96_code),"N/A")</f>
        <v>N/A</v>
      </c>
      <c r="L345" s="5" t="e" cm="1">
        <f t="array" aca="1" ref="L345" ca="1">IF( OR( AND($A345&gt;=INDIRECT("'Panasonic ERJ Code Table'!$K" &amp; L$1),$A345&lt;=INDIRECT("'Panasonic ERJ Code Table'!$L" &amp; L$1)), AND($A345&gt;=INDIRECT("'Panasonic ERJ Code Table'!$M" &amp; L$1),$A345&lt;=INDIRECT("'Panasonic ERJ Code Table'!$N" &amp; L$1)) ),L$2&amp;_xlfn.XLOOKUP($A345,E96_raw,E96_code),"N/A")</f>
        <v>#NAME?</v>
      </c>
      <c r="O345" s="5" t="str" cm="1">
        <f t="array" aca="1" ref="O345" ca="1">IF( OR( AND($A345&gt;=INDIRECT("'Panasonic ERJ Code Table'!$K" &amp; O$1),$A345&lt;=INDIRECT("'Panasonic ERJ Code Table'!$L" &amp; O$1)), AND($A345&gt;=INDIRECT("'Panasonic ERJ Code Table'!$M" &amp; O$1),$A345&lt;=INDIRECT("'Panasonic ERJ Code Table'!$N" &amp; O$1)) ),O$2&amp;_xlfn.XLOOKUP($A345,E96_raw,E96_code),"N/A")</f>
        <v>N/A</v>
      </c>
      <c r="R345" s="5" t="e" cm="1">
        <f t="array" aca="1" ref="R345" ca="1">IF( OR( AND($A345&gt;=INDIRECT("'Panasonic ERJ Code Table'!$K" &amp; R$1),$A345&lt;=INDIRECT("'Panasonic ERJ Code Table'!$L" &amp; R$1)), AND($A345&gt;=INDIRECT("'Panasonic ERJ Code Table'!$M" &amp; R$1),$A345&lt;=INDIRECT("'Panasonic ERJ Code Table'!$N" &amp; R$1)) ),R$2&amp;_xlfn.XLOOKUP($A345,E96_raw,E96_code),"N/A")</f>
        <v>#NAME?</v>
      </c>
      <c r="U345" s="5" t="e" cm="1">
        <f t="array" aca="1" ref="U345" ca="1">IF( OR( AND($A345&gt;=INDIRECT("'Panasonic ERJ Code Table'!$J" &amp; U$1),$A345&lt;=INDIRECT("'Panasonic ERJ Code Table'!$K" &amp; U$1)), AND($A345&gt;=INDIRECT("'Panasonic ERJ Code Table'!$L" &amp; U$1),$A345&lt;=INDIRECT("'Panasonic ERJ Code Table'!$M" &amp; U$1)) ),U$2&amp;_xlfn.XLOOKUP($A345,E96_raw,E96_code),"N/A")</f>
        <v>#NAME?</v>
      </c>
    </row>
    <row r="346" spans="1:21" x14ac:dyDescent="0.3">
      <c r="A346" s="16">
        <v>3740</v>
      </c>
      <c r="B346" s="19"/>
      <c r="C346" s="5" t="e" cm="1">
        <f t="array" aca="1" ref="C346" ca="1">IF( OR( AND($A346&gt;=INDIRECT("'Panasonic ERJ Code Table'!$K" &amp; C$1),$A346&lt;=INDIRECT("'Panasonic ERJ Code Table'!$L" &amp; C$1)), AND($A346&gt;=INDIRECT("'Panasonic ERJ Code Table'!$M" &amp; C$1),$A346&lt;=INDIRECT("'Panasonic ERJ Code Table'!$N" &amp; C$1)) ),C$2&amp;_xlfn.XLOOKUP($A346,E96_raw,E96_code),"N/A")</f>
        <v>#NAME?</v>
      </c>
      <c r="D346" s="23" t="e" cm="1">
        <f t="array" aca="1" ref="D346" ca="1">"technology "&amp;RIGHT(C346,4)&amp;";"&amp;_xlfn.XLOOKUP(2,eii,eia)&amp;C346&amp;_xlfn.XLOOKUP(16,eii,eia)&amp;_xlfn.XLOOKUP(3,eii,eia)&amp;_xlfn.XLOOKUP($A346,E96_raw,e96_std&amp;" "&amp;e96_sym)&amp;_xlfn.XLOOKUP(16,eii,eia)&amp;_xlfn.XLOOKUP(4,eii,eia)&amp;_xlfn.XLOOKUP(LEFT(C346,7),r_1,r_4)&amp;" W @ 70°C"&amp;_xlfn.XLOOKUP(16,eii,eia)&amp;_xlfn.XLOOKUP(5,eii,eia)&amp;_xlfn.XLOOKUP(MID(C346,4,3),e_code,TEXT(e_size,"0000"))&amp;_xlfn.XLOOKUP(16,eii,eia)&amp;_xlfn.XLOOKUP(6,eii,eia)&amp;ROUND(MIN(SQRT($A346*_xlfn.XLOOKUP(LEFT(C346,7),r_1,r_4)),_xlfn.XLOOKUP(LEFT(C346,7),r_1,r_7)),1)&amp;" V"&amp;_xlfn.XLOOKUP(16,eii,eia)&amp;_xlfn.XLOOKUP(8,eii,eia)&amp;_xlfn.XLOOKUP(LEFT(C346,7),r_1,r_8)&amp;_xlfn.XLOOKUP(16,eii,eia)&amp;_xlfn.XLOOKUP(9,eii,eia)&amp;_xlfn.XLOOKUP($A346,E96_raw,E96_code&amp;" / "&amp;e96_3c)&amp;_xlfn.XLOOKUP(16,eii,eia)&amp;_xlfn.XLOOKUP(10,eii,eia)&amp;_xlfn.XLOOKUP(LEFT(C346,7),r_1,r_10)&amp;_xlfn.XLOOKUP(16,eii,eia)&amp;_xlfn.XLOOKUP(11,eii,eia)&amp;_xlfn.XLOOKUP(LEFT(C346,7),r_1,r_11)&amp;_xlfn.XLOOKUP(16,eii,eia)&amp;_xlfn.XLOOKUP(12,eii,eia)&amp;_xlfn.XLOOKUP(LEFT(C346,7),r_1,r_12)&amp;" ppm/°C"&amp;_xlfn.XLOOKUP(16,eii,eia)&amp;_xlfn.XLOOKUP(13,eii,eia)&amp;MID(C346,4,2)&amp;_xlfn.XLOOKUP(16,eii,eia)&amp;_xlfn.XLOOKUP(14,eii,eia)&amp;_xlfn.XLOOKUP(16,eii,eia)&amp;_xlfn.XLOOKUP(15,eii,eia)&amp;_xlfn.XLOOKUP(16,eii,eia)</f>
        <v>#NAME?</v>
      </c>
      <c r="F346" s="5" t="e" cm="1">
        <f t="array" aca="1" ref="F346" ca="1">IF( OR( AND($A346&gt;=INDIRECT("'Panasonic ERJ Code Table'!$K" &amp; F$1),$A346&lt;=INDIRECT("'Panasonic ERJ Code Table'!$L" &amp; F$1)), AND($A346&gt;=INDIRECT("'Panasonic ERJ Code Table'!$M" &amp; F$1),$A346&lt;=INDIRECT("'Panasonic ERJ Code Table'!$N" &amp; F$1)) ),F$2&amp;_xlfn.XLOOKUP($A346,E96_raw,E96_code),"N/A")</f>
        <v>#NAME?</v>
      </c>
      <c r="G346" s="23" t="e" cm="1">
        <f t="array" aca="1" ref="G346" ca="1">"technology "&amp;RIGHT(F346,4)&amp;";"&amp;_xlfn.XLOOKUP(2,eii,eia)&amp;F346&amp;_xlfn.XLOOKUP(16,eii,eia)&amp;_xlfn.XLOOKUP(3,eii,eia)&amp;_xlfn.XLOOKUP($A346,E96_raw,e96_std&amp;" "&amp;e96_sym)&amp;_xlfn.XLOOKUP(16,eii,eia)&amp;_xlfn.XLOOKUP(4,eii,eia)&amp;_xlfn.XLOOKUP(LEFT(F346,7),r_1,r_4)&amp;" W @ 70°C"&amp;_xlfn.XLOOKUP(16,eii,eia)&amp;_xlfn.XLOOKUP(5,eii,eia)&amp;_xlfn.XLOOKUP(MID(F346,4,3),e_code,TEXT(e_size,"0000"))&amp;_xlfn.XLOOKUP(16,eii,eia)&amp;_xlfn.XLOOKUP(6,eii,eia)&amp;ROUND(MIN(SQRT($A346*_xlfn.XLOOKUP(LEFT(F346,7),r_1,r_4)),_xlfn.XLOOKUP(LEFT(F346,7),r_1,r_7)),1)&amp;" V"&amp;_xlfn.XLOOKUP(16,eii,eia)&amp;_xlfn.XLOOKUP(8,eii,eia)&amp;_xlfn.XLOOKUP(LEFT(F346,7),r_1,r_8)&amp;_xlfn.XLOOKUP(16,eii,eia)&amp;_xlfn.XLOOKUP(9,eii,eia)&amp;_xlfn.XLOOKUP($A346,E96_raw,E96_code&amp;" / "&amp;e96_3c)&amp;_xlfn.XLOOKUP(16,eii,eia)&amp;_xlfn.XLOOKUP(10,eii,eia)&amp;_xlfn.XLOOKUP(LEFT(F346,7),r_1,r_10)&amp;_xlfn.XLOOKUP(16,eii,eia)&amp;_xlfn.XLOOKUP(11,eii,eia)&amp;_xlfn.XLOOKUP(LEFT(F346,7),r_1,r_11)&amp;_xlfn.XLOOKUP(16,eii,eia)&amp;_xlfn.XLOOKUP(12,eii,eia)&amp;_xlfn.XLOOKUP(LEFT(F346,7),r_1,r_12)&amp;" ppm/°C"&amp;_xlfn.XLOOKUP(16,eii,eia)&amp;_xlfn.XLOOKUP(13,eii,eia)&amp;MID(F346,4,2)&amp;_xlfn.XLOOKUP(16,eii,eia)&amp;_xlfn.XLOOKUP(14,eii,eia)&amp;_xlfn.XLOOKUP(16,eii,eia)&amp;_xlfn.XLOOKUP(15,eii,eia)&amp;_xlfn.XLOOKUP(16,eii,eia)</f>
        <v>#NAME?</v>
      </c>
      <c r="I346" s="5" t="str" cm="1">
        <f t="array" aca="1" ref="I346" ca="1">IF( OR( AND($A346&gt;=INDIRECT("'Panasonic ERJ Code Table'!$K" &amp; I$1),$A346&lt;=INDIRECT("'Panasonic ERJ Code Table'!$L" &amp; I$1)), AND($A346&gt;=INDIRECT("'Panasonic ERJ Code Table'!$M" &amp; I$1),$A346&lt;=INDIRECT("'Panasonic ERJ Code Table'!$N" &amp; I$1)) ),I$2&amp;_xlfn.XLOOKUP($A346,E96_raw,E96_code),"N/A")</f>
        <v>N/A</v>
      </c>
      <c r="L346" s="5" t="e" cm="1">
        <f t="array" aca="1" ref="L346" ca="1">IF( OR( AND($A346&gt;=INDIRECT("'Panasonic ERJ Code Table'!$K" &amp; L$1),$A346&lt;=INDIRECT("'Panasonic ERJ Code Table'!$L" &amp; L$1)), AND($A346&gt;=INDIRECT("'Panasonic ERJ Code Table'!$M" &amp; L$1),$A346&lt;=INDIRECT("'Panasonic ERJ Code Table'!$N" &amp; L$1)) ),L$2&amp;_xlfn.XLOOKUP($A346,E96_raw,E96_code),"N/A")</f>
        <v>#NAME?</v>
      </c>
      <c r="O346" s="5" t="str" cm="1">
        <f t="array" aca="1" ref="O346" ca="1">IF( OR( AND($A346&gt;=INDIRECT("'Panasonic ERJ Code Table'!$K" &amp; O$1),$A346&lt;=INDIRECT("'Panasonic ERJ Code Table'!$L" &amp; O$1)), AND($A346&gt;=INDIRECT("'Panasonic ERJ Code Table'!$M" &amp; O$1),$A346&lt;=INDIRECT("'Panasonic ERJ Code Table'!$N" &amp; O$1)) ),O$2&amp;_xlfn.XLOOKUP($A346,E96_raw,E96_code),"N/A")</f>
        <v>N/A</v>
      </c>
      <c r="R346" s="5" t="e" cm="1">
        <f t="array" aca="1" ref="R346" ca="1">IF( OR( AND($A346&gt;=INDIRECT("'Panasonic ERJ Code Table'!$K" &amp; R$1),$A346&lt;=INDIRECT("'Panasonic ERJ Code Table'!$L" &amp; R$1)), AND($A346&gt;=INDIRECT("'Panasonic ERJ Code Table'!$M" &amp; R$1),$A346&lt;=INDIRECT("'Panasonic ERJ Code Table'!$N" &amp; R$1)) ),R$2&amp;_xlfn.XLOOKUP($A346,E96_raw,E96_code),"N/A")</f>
        <v>#NAME?</v>
      </c>
      <c r="U346" s="5" t="e" cm="1">
        <f t="array" aca="1" ref="U346" ca="1">IF( OR( AND($A346&gt;=INDIRECT("'Panasonic ERJ Code Table'!$J" &amp; U$1),$A346&lt;=INDIRECT("'Panasonic ERJ Code Table'!$K" &amp; U$1)), AND($A346&gt;=INDIRECT("'Panasonic ERJ Code Table'!$L" &amp; U$1),$A346&lt;=INDIRECT("'Panasonic ERJ Code Table'!$M" &amp; U$1)) ),U$2&amp;_xlfn.XLOOKUP($A346,E96_raw,E96_code),"N/A")</f>
        <v>#NAME?</v>
      </c>
    </row>
    <row r="347" spans="1:21" x14ac:dyDescent="0.3">
      <c r="A347" s="16">
        <v>3830</v>
      </c>
      <c r="B347" s="19"/>
      <c r="C347" s="5" t="e" cm="1">
        <f t="array" aca="1" ref="C347" ca="1">IF( OR( AND($A347&gt;=INDIRECT("'Panasonic ERJ Code Table'!$K" &amp; C$1),$A347&lt;=INDIRECT("'Panasonic ERJ Code Table'!$L" &amp; C$1)), AND($A347&gt;=INDIRECT("'Panasonic ERJ Code Table'!$M" &amp; C$1),$A347&lt;=INDIRECT("'Panasonic ERJ Code Table'!$N" &amp; C$1)) ),C$2&amp;_xlfn.XLOOKUP($A347,E96_raw,E96_code),"N/A")</f>
        <v>#NAME?</v>
      </c>
      <c r="D347" s="23" t="e" cm="1">
        <f t="array" aca="1" ref="D347" ca="1">"technology "&amp;RIGHT(C347,4)&amp;";"&amp;_xlfn.XLOOKUP(2,eii,eia)&amp;C347&amp;_xlfn.XLOOKUP(16,eii,eia)&amp;_xlfn.XLOOKUP(3,eii,eia)&amp;_xlfn.XLOOKUP($A347,E96_raw,e96_std&amp;" "&amp;e96_sym)&amp;_xlfn.XLOOKUP(16,eii,eia)&amp;_xlfn.XLOOKUP(4,eii,eia)&amp;_xlfn.XLOOKUP(LEFT(C347,7),r_1,r_4)&amp;" W @ 70°C"&amp;_xlfn.XLOOKUP(16,eii,eia)&amp;_xlfn.XLOOKUP(5,eii,eia)&amp;_xlfn.XLOOKUP(MID(C347,4,3),e_code,TEXT(e_size,"0000"))&amp;_xlfn.XLOOKUP(16,eii,eia)&amp;_xlfn.XLOOKUP(6,eii,eia)&amp;ROUND(MIN(SQRT($A347*_xlfn.XLOOKUP(LEFT(C347,7),r_1,r_4)),_xlfn.XLOOKUP(LEFT(C347,7),r_1,r_7)),1)&amp;" V"&amp;_xlfn.XLOOKUP(16,eii,eia)&amp;_xlfn.XLOOKUP(8,eii,eia)&amp;_xlfn.XLOOKUP(LEFT(C347,7),r_1,r_8)&amp;_xlfn.XLOOKUP(16,eii,eia)&amp;_xlfn.XLOOKUP(9,eii,eia)&amp;_xlfn.XLOOKUP($A347,E96_raw,E96_code&amp;" / "&amp;e96_3c)&amp;_xlfn.XLOOKUP(16,eii,eia)&amp;_xlfn.XLOOKUP(10,eii,eia)&amp;_xlfn.XLOOKUP(LEFT(C347,7),r_1,r_10)&amp;_xlfn.XLOOKUP(16,eii,eia)&amp;_xlfn.XLOOKUP(11,eii,eia)&amp;_xlfn.XLOOKUP(LEFT(C347,7),r_1,r_11)&amp;_xlfn.XLOOKUP(16,eii,eia)&amp;_xlfn.XLOOKUP(12,eii,eia)&amp;_xlfn.XLOOKUP(LEFT(C347,7),r_1,r_12)&amp;" ppm/°C"&amp;_xlfn.XLOOKUP(16,eii,eia)&amp;_xlfn.XLOOKUP(13,eii,eia)&amp;MID(C347,4,2)&amp;_xlfn.XLOOKUP(16,eii,eia)&amp;_xlfn.XLOOKUP(14,eii,eia)&amp;_xlfn.XLOOKUP(16,eii,eia)&amp;_xlfn.XLOOKUP(15,eii,eia)&amp;_xlfn.XLOOKUP(16,eii,eia)</f>
        <v>#NAME?</v>
      </c>
      <c r="F347" s="5" t="e" cm="1">
        <f t="array" aca="1" ref="F347" ca="1">IF( OR( AND($A347&gt;=INDIRECT("'Panasonic ERJ Code Table'!$K" &amp; F$1),$A347&lt;=INDIRECT("'Panasonic ERJ Code Table'!$L" &amp; F$1)), AND($A347&gt;=INDIRECT("'Panasonic ERJ Code Table'!$M" &amp; F$1),$A347&lt;=INDIRECT("'Panasonic ERJ Code Table'!$N" &amp; F$1)) ),F$2&amp;_xlfn.XLOOKUP($A347,E96_raw,E96_code),"N/A")</f>
        <v>#NAME?</v>
      </c>
      <c r="G347" s="23" t="e" cm="1">
        <f t="array" aca="1" ref="G347" ca="1">"technology "&amp;RIGHT(F347,4)&amp;";"&amp;_xlfn.XLOOKUP(2,eii,eia)&amp;F347&amp;_xlfn.XLOOKUP(16,eii,eia)&amp;_xlfn.XLOOKUP(3,eii,eia)&amp;_xlfn.XLOOKUP($A347,E96_raw,e96_std&amp;" "&amp;e96_sym)&amp;_xlfn.XLOOKUP(16,eii,eia)&amp;_xlfn.XLOOKUP(4,eii,eia)&amp;_xlfn.XLOOKUP(LEFT(F347,7),r_1,r_4)&amp;" W @ 70°C"&amp;_xlfn.XLOOKUP(16,eii,eia)&amp;_xlfn.XLOOKUP(5,eii,eia)&amp;_xlfn.XLOOKUP(MID(F347,4,3),e_code,TEXT(e_size,"0000"))&amp;_xlfn.XLOOKUP(16,eii,eia)&amp;_xlfn.XLOOKUP(6,eii,eia)&amp;ROUND(MIN(SQRT($A347*_xlfn.XLOOKUP(LEFT(F347,7),r_1,r_4)),_xlfn.XLOOKUP(LEFT(F347,7),r_1,r_7)),1)&amp;" V"&amp;_xlfn.XLOOKUP(16,eii,eia)&amp;_xlfn.XLOOKUP(8,eii,eia)&amp;_xlfn.XLOOKUP(LEFT(F347,7),r_1,r_8)&amp;_xlfn.XLOOKUP(16,eii,eia)&amp;_xlfn.XLOOKUP(9,eii,eia)&amp;_xlfn.XLOOKUP($A347,E96_raw,E96_code&amp;" / "&amp;e96_3c)&amp;_xlfn.XLOOKUP(16,eii,eia)&amp;_xlfn.XLOOKUP(10,eii,eia)&amp;_xlfn.XLOOKUP(LEFT(F347,7),r_1,r_10)&amp;_xlfn.XLOOKUP(16,eii,eia)&amp;_xlfn.XLOOKUP(11,eii,eia)&amp;_xlfn.XLOOKUP(LEFT(F347,7),r_1,r_11)&amp;_xlfn.XLOOKUP(16,eii,eia)&amp;_xlfn.XLOOKUP(12,eii,eia)&amp;_xlfn.XLOOKUP(LEFT(F347,7),r_1,r_12)&amp;" ppm/°C"&amp;_xlfn.XLOOKUP(16,eii,eia)&amp;_xlfn.XLOOKUP(13,eii,eia)&amp;MID(F347,4,2)&amp;_xlfn.XLOOKUP(16,eii,eia)&amp;_xlfn.XLOOKUP(14,eii,eia)&amp;_xlfn.XLOOKUP(16,eii,eia)&amp;_xlfn.XLOOKUP(15,eii,eia)&amp;_xlfn.XLOOKUP(16,eii,eia)</f>
        <v>#NAME?</v>
      </c>
      <c r="I347" s="5" t="str" cm="1">
        <f t="array" aca="1" ref="I347" ca="1">IF( OR( AND($A347&gt;=INDIRECT("'Panasonic ERJ Code Table'!$K" &amp; I$1),$A347&lt;=INDIRECT("'Panasonic ERJ Code Table'!$L" &amp; I$1)), AND($A347&gt;=INDIRECT("'Panasonic ERJ Code Table'!$M" &amp; I$1),$A347&lt;=INDIRECT("'Panasonic ERJ Code Table'!$N" &amp; I$1)) ),I$2&amp;_xlfn.XLOOKUP($A347,E96_raw,E96_code),"N/A")</f>
        <v>N/A</v>
      </c>
      <c r="L347" s="5" t="e" cm="1">
        <f t="array" aca="1" ref="L347" ca="1">IF( OR( AND($A347&gt;=INDIRECT("'Panasonic ERJ Code Table'!$K" &amp; L$1),$A347&lt;=INDIRECT("'Panasonic ERJ Code Table'!$L" &amp; L$1)), AND($A347&gt;=INDIRECT("'Panasonic ERJ Code Table'!$M" &amp; L$1),$A347&lt;=INDIRECT("'Panasonic ERJ Code Table'!$N" &amp; L$1)) ),L$2&amp;_xlfn.XLOOKUP($A347,E96_raw,E96_code),"N/A")</f>
        <v>#NAME?</v>
      </c>
      <c r="O347" s="5" t="str" cm="1">
        <f t="array" aca="1" ref="O347" ca="1">IF( OR( AND($A347&gt;=INDIRECT("'Panasonic ERJ Code Table'!$K" &amp; O$1),$A347&lt;=INDIRECT("'Panasonic ERJ Code Table'!$L" &amp; O$1)), AND($A347&gt;=INDIRECT("'Panasonic ERJ Code Table'!$M" &amp; O$1),$A347&lt;=INDIRECT("'Panasonic ERJ Code Table'!$N" &amp; O$1)) ),O$2&amp;_xlfn.XLOOKUP($A347,E96_raw,E96_code),"N/A")</f>
        <v>N/A</v>
      </c>
      <c r="R347" s="5" t="e" cm="1">
        <f t="array" aca="1" ref="R347" ca="1">IF( OR( AND($A347&gt;=INDIRECT("'Panasonic ERJ Code Table'!$K" &amp; R$1),$A347&lt;=INDIRECT("'Panasonic ERJ Code Table'!$L" &amp; R$1)), AND($A347&gt;=INDIRECT("'Panasonic ERJ Code Table'!$M" &amp; R$1),$A347&lt;=INDIRECT("'Panasonic ERJ Code Table'!$N" &amp; R$1)) ),R$2&amp;_xlfn.XLOOKUP($A347,E96_raw,E96_code),"N/A")</f>
        <v>#NAME?</v>
      </c>
      <c r="U347" s="5" t="e" cm="1">
        <f t="array" aca="1" ref="U347" ca="1">IF( OR( AND($A347&gt;=INDIRECT("'Panasonic ERJ Code Table'!$J" &amp; U$1),$A347&lt;=INDIRECT("'Panasonic ERJ Code Table'!$K" &amp; U$1)), AND($A347&gt;=INDIRECT("'Panasonic ERJ Code Table'!$L" &amp; U$1),$A347&lt;=INDIRECT("'Panasonic ERJ Code Table'!$M" &amp; U$1)) ),U$2&amp;_xlfn.XLOOKUP($A347,E96_raw,E96_code),"N/A")</f>
        <v>#NAME?</v>
      </c>
    </row>
    <row r="348" spans="1:21" x14ac:dyDescent="0.3">
      <c r="A348" s="16">
        <v>3920</v>
      </c>
      <c r="B348" s="19"/>
      <c r="C348" s="5" t="e" cm="1">
        <f t="array" aca="1" ref="C348" ca="1">IF( OR( AND($A348&gt;=INDIRECT("'Panasonic ERJ Code Table'!$K" &amp; C$1),$A348&lt;=INDIRECT("'Panasonic ERJ Code Table'!$L" &amp; C$1)), AND($A348&gt;=INDIRECT("'Panasonic ERJ Code Table'!$M" &amp; C$1),$A348&lt;=INDIRECT("'Panasonic ERJ Code Table'!$N" &amp; C$1)) ),C$2&amp;_xlfn.XLOOKUP($A348,E96_raw,E96_code),"N/A")</f>
        <v>#NAME?</v>
      </c>
      <c r="D348" s="23" t="e" cm="1">
        <f t="array" aca="1" ref="D348" ca="1">"technology "&amp;RIGHT(C348,4)&amp;";"&amp;_xlfn.XLOOKUP(2,eii,eia)&amp;C348&amp;_xlfn.XLOOKUP(16,eii,eia)&amp;_xlfn.XLOOKUP(3,eii,eia)&amp;_xlfn.XLOOKUP($A348,E96_raw,e96_std&amp;" "&amp;e96_sym)&amp;_xlfn.XLOOKUP(16,eii,eia)&amp;_xlfn.XLOOKUP(4,eii,eia)&amp;_xlfn.XLOOKUP(LEFT(C348,7),r_1,r_4)&amp;" W @ 70°C"&amp;_xlfn.XLOOKUP(16,eii,eia)&amp;_xlfn.XLOOKUP(5,eii,eia)&amp;_xlfn.XLOOKUP(MID(C348,4,3),e_code,TEXT(e_size,"0000"))&amp;_xlfn.XLOOKUP(16,eii,eia)&amp;_xlfn.XLOOKUP(6,eii,eia)&amp;ROUND(MIN(SQRT($A348*_xlfn.XLOOKUP(LEFT(C348,7),r_1,r_4)),_xlfn.XLOOKUP(LEFT(C348,7),r_1,r_7)),1)&amp;" V"&amp;_xlfn.XLOOKUP(16,eii,eia)&amp;_xlfn.XLOOKUP(8,eii,eia)&amp;_xlfn.XLOOKUP(LEFT(C348,7),r_1,r_8)&amp;_xlfn.XLOOKUP(16,eii,eia)&amp;_xlfn.XLOOKUP(9,eii,eia)&amp;_xlfn.XLOOKUP($A348,E96_raw,E96_code&amp;" / "&amp;e96_3c)&amp;_xlfn.XLOOKUP(16,eii,eia)&amp;_xlfn.XLOOKUP(10,eii,eia)&amp;_xlfn.XLOOKUP(LEFT(C348,7),r_1,r_10)&amp;_xlfn.XLOOKUP(16,eii,eia)&amp;_xlfn.XLOOKUP(11,eii,eia)&amp;_xlfn.XLOOKUP(LEFT(C348,7),r_1,r_11)&amp;_xlfn.XLOOKUP(16,eii,eia)&amp;_xlfn.XLOOKUP(12,eii,eia)&amp;_xlfn.XLOOKUP(LEFT(C348,7),r_1,r_12)&amp;" ppm/°C"&amp;_xlfn.XLOOKUP(16,eii,eia)&amp;_xlfn.XLOOKUP(13,eii,eia)&amp;MID(C348,4,2)&amp;_xlfn.XLOOKUP(16,eii,eia)&amp;_xlfn.XLOOKUP(14,eii,eia)&amp;_xlfn.XLOOKUP(16,eii,eia)&amp;_xlfn.XLOOKUP(15,eii,eia)&amp;_xlfn.XLOOKUP(16,eii,eia)</f>
        <v>#NAME?</v>
      </c>
      <c r="F348" s="5" t="e" cm="1">
        <f t="array" aca="1" ref="F348" ca="1">IF( OR( AND($A348&gt;=INDIRECT("'Panasonic ERJ Code Table'!$K" &amp; F$1),$A348&lt;=INDIRECT("'Panasonic ERJ Code Table'!$L" &amp; F$1)), AND($A348&gt;=INDIRECT("'Panasonic ERJ Code Table'!$M" &amp; F$1),$A348&lt;=INDIRECT("'Panasonic ERJ Code Table'!$N" &amp; F$1)) ),F$2&amp;_xlfn.XLOOKUP($A348,E96_raw,E96_code),"N/A")</f>
        <v>#NAME?</v>
      </c>
      <c r="G348" s="23" t="e" cm="1">
        <f t="array" aca="1" ref="G348" ca="1">"technology "&amp;RIGHT(F348,4)&amp;";"&amp;_xlfn.XLOOKUP(2,eii,eia)&amp;F348&amp;_xlfn.XLOOKUP(16,eii,eia)&amp;_xlfn.XLOOKUP(3,eii,eia)&amp;_xlfn.XLOOKUP($A348,E96_raw,e96_std&amp;" "&amp;e96_sym)&amp;_xlfn.XLOOKUP(16,eii,eia)&amp;_xlfn.XLOOKUP(4,eii,eia)&amp;_xlfn.XLOOKUP(LEFT(F348,7),r_1,r_4)&amp;" W @ 70°C"&amp;_xlfn.XLOOKUP(16,eii,eia)&amp;_xlfn.XLOOKUP(5,eii,eia)&amp;_xlfn.XLOOKUP(MID(F348,4,3),e_code,TEXT(e_size,"0000"))&amp;_xlfn.XLOOKUP(16,eii,eia)&amp;_xlfn.XLOOKUP(6,eii,eia)&amp;ROUND(MIN(SQRT($A348*_xlfn.XLOOKUP(LEFT(F348,7),r_1,r_4)),_xlfn.XLOOKUP(LEFT(F348,7),r_1,r_7)),1)&amp;" V"&amp;_xlfn.XLOOKUP(16,eii,eia)&amp;_xlfn.XLOOKUP(8,eii,eia)&amp;_xlfn.XLOOKUP(LEFT(F348,7),r_1,r_8)&amp;_xlfn.XLOOKUP(16,eii,eia)&amp;_xlfn.XLOOKUP(9,eii,eia)&amp;_xlfn.XLOOKUP($A348,E96_raw,E96_code&amp;" / "&amp;e96_3c)&amp;_xlfn.XLOOKUP(16,eii,eia)&amp;_xlfn.XLOOKUP(10,eii,eia)&amp;_xlfn.XLOOKUP(LEFT(F348,7),r_1,r_10)&amp;_xlfn.XLOOKUP(16,eii,eia)&amp;_xlfn.XLOOKUP(11,eii,eia)&amp;_xlfn.XLOOKUP(LEFT(F348,7),r_1,r_11)&amp;_xlfn.XLOOKUP(16,eii,eia)&amp;_xlfn.XLOOKUP(12,eii,eia)&amp;_xlfn.XLOOKUP(LEFT(F348,7),r_1,r_12)&amp;" ppm/°C"&amp;_xlfn.XLOOKUP(16,eii,eia)&amp;_xlfn.XLOOKUP(13,eii,eia)&amp;MID(F348,4,2)&amp;_xlfn.XLOOKUP(16,eii,eia)&amp;_xlfn.XLOOKUP(14,eii,eia)&amp;_xlfn.XLOOKUP(16,eii,eia)&amp;_xlfn.XLOOKUP(15,eii,eia)&amp;_xlfn.XLOOKUP(16,eii,eia)</f>
        <v>#NAME?</v>
      </c>
      <c r="I348" s="5" t="str" cm="1">
        <f t="array" aca="1" ref="I348" ca="1">IF( OR( AND($A348&gt;=INDIRECT("'Panasonic ERJ Code Table'!$K" &amp; I$1),$A348&lt;=INDIRECT("'Panasonic ERJ Code Table'!$L" &amp; I$1)), AND($A348&gt;=INDIRECT("'Panasonic ERJ Code Table'!$M" &amp; I$1),$A348&lt;=INDIRECT("'Panasonic ERJ Code Table'!$N" &amp; I$1)) ),I$2&amp;_xlfn.XLOOKUP($A348,E96_raw,E96_code),"N/A")</f>
        <v>N/A</v>
      </c>
      <c r="L348" s="5" t="e" cm="1">
        <f t="array" aca="1" ref="L348" ca="1">IF( OR( AND($A348&gt;=INDIRECT("'Panasonic ERJ Code Table'!$K" &amp; L$1),$A348&lt;=INDIRECT("'Panasonic ERJ Code Table'!$L" &amp; L$1)), AND($A348&gt;=INDIRECT("'Panasonic ERJ Code Table'!$M" &amp; L$1),$A348&lt;=INDIRECT("'Panasonic ERJ Code Table'!$N" &amp; L$1)) ),L$2&amp;_xlfn.XLOOKUP($A348,E96_raw,E96_code),"N/A")</f>
        <v>#NAME?</v>
      </c>
      <c r="O348" s="5" t="str" cm="1">
        <f t="array" aca="1" ref="O348" ca="1">IF( OR( AND($A348&gt;=INDIRECT("'Panasonic ERJ Code Table'!$K" &amp; O$1),$A348&lt;=INDIRECT("'Panasonic ERJ Code Table'!$L" &amp; O$1)), AND($A348&gt;=INDIRECT("'Panasonic ERJ Code Table'!$M" &amp; O$1),$A348&lt;=INDIRECT("'Panasonic ERJ Code Table'!$N" &amp; O$1)) ),O$2&amp;_xlfn.XLOOKUP($A348,E96_raw,E96_code),"N/A")</f>
        <v>N/A</v>
      </c>
      <c r="R348" s="5" t="e" cm="1">
        <f t="array" aca="1" ref="R348" ca="1">IF( OR( AND($A348&gt;=INDIRECT("'Panasonic ERJ Code Table'!$K" &amp; R$1),$A348&lt;=INDIRECT("'Panasonic ERJ Code Table'!$L" &amp; R$1)), AND($A348&gt;=INDIRECT("'Panasonic ERJ Code Table'!$M" &amp; R$1),$A348&lt;=INDIRECT("'Panasonic ERJ Code Table'!$N" &amp; R$1)) ),R$2&amp;_xlfn.XLOOKUP($A348,E96_raw,E96_code),"N/A")</f>
        <v>#NAME?</v>
      </c>
      <c r="U348" s="5" t="e" cm="1">
        <f t="array" aca="1" ref="U348" ca="1">IF( OR( AND($A348&gt;=INDIRECT("'Panasonic ERJ Code Table'!$J" &amp; U$1),$A348&lt;=INDIRECT("'Panasonic ERJ Code Table'!$K" &amp; U$1)), AND($A348&gt;=INDIRECT("'Panasonic ERJ Code Table'!$L" &amp; U$1),$A348&lt;=INDIRECT("'Panasonic ERJ Code Table'!$M" &amp; U$1)) ),U$2&amp;_xlfn.XLOOKUP($A348,E96_raw,E96_code),"N/A")</f>
        <v>#NAME?</v>
      </c>
    </row>
    <row r="349" spans="1:21" x14ac:dyDescent="0.3">
      <c r="A349" s="16">
        <v>4019.9999999999991</v>
      </c>
      <c r="B349" s="19"/>
      <c r="C349" s="5" t="e" cm="1">
        <f t="array" aca="1" ref="C349" ca="1">IF( OR( AND($A349&gt;=INDIRECT("'Panasonic ERJ Code Table'!$K" &amp; C$1),$A349&lt;=INDIRECT("'Panasonic ERJ Code Table'!$L" &amp; C$1)), AND($A349&gt;=INDIRECT("'Panasonic ERJ Code Table'!$M" &amp; C$1),$A349&lt;=INDIRECT("'Panasonic ERJ Code Table'!$N" &amp; C$1)) ),C$2&amp;_xlfn.XLOOKUP($A349,E96_raw,E96_code),"N/A")</f>
        <v>#NAME?</v>
      </c>
      <c r="D349" s="23" t="e" cm="1">
        <f t="array" aca="1" ref="D349" ca="1">"technology "&amp;RIGHT(C349,4)&amp;";"&amp;_xlfn.XLOOKUP(2,eii,eia)&amp;C349&amp;_xlfn.XLOOKUP(16,eii,eia)&amp;_xlfn.XLOOKUP(3,eii,eia)&amp;_xlfn.XLOOKUP($A349,E96_raw,e96_std&amp;" "&amp;e96_sym)&amp;_xlfn.XLOOKUP(16,eii,eia)&amp;_xlfn.XLOOKUP(4,eii,eia)&amp;_xlfn.XLOOKUP(LEFT(C349,7),r_1,r_4)&amp;" W @ 70°C"&amp;_xlfn.XLOOKUP(16,eii,eia)&amp;_xlfn.XLOOKUP(5,eii,eia)&amp;_xlfn.XLOOKUP(MID(C349,4,3),e_code,TEXT(e_size,"0000"))&amp;_xlfn.XLOOKUP(16,eii,eia)&amp;_xlfn.XLOOKUP(6,eii,eia)&amp;ROUND(MIN(SQRT($A349*_xlfn.XLOOKUP(LEFT(C349,7),r_1,r_4)),_xlfn.XLOOKUP(LEFT(C349,7),r_1,r_7)),1)&amp;" V"&amp;_xlfn.XLOOKUP(16,eii,eia)&amp;_xlfn.XLOOKUP(8,eii,eia)&amp;_xlfn.XLOOKUP(LEFT(C349,7),r_1,r_8)&amp;_xlfn.XLOOKUP(16,eii,eia)&amp;_xlfn.XLOOKUP(9,eii,eia)&amp;_xlfn.XLOOKUP($A349,E96_raw,E96_code&amp;" / "&amp;e96_3c)&amp;_xlfn.XLOOKUP(16,eii,eia)&amp;_xlfn.XLOOKUP(10,eii,eia)&amp;_xlfn.XLOOKUP(LEFT(C349,7),r_1,r_10)&amp;_xlfn.XLOOKUP(16,eii,eia)&amp;_xlfn.XLOOKUP(11,eii,eia)&amp;_xlfn.XLOOKUP(LEFT(C349,7),r_1,r_11)&amp;_xlfn.XLOOKUP(16,eii,eia)&amp;_xlfn.XLOOKUP(12,eii,eia)&amp;_xlfn.XLOOKUP(LEFT(C349,7),r_1,r_12)&amp;" ppm/°C"&amp;_xlfn.XLOOKUP(16,eii,eia)&amp;_xlfn.XLOOKUP(13,eii,eia)&amp;MID(C349,4,2)&amp;_xlfn.XLOOKUP(16,eii,eia)&amp;_xlfn.XLOOKUP(14,eii,eia)&amp;_xlfn.XLOOKUP(16,eii,eia)&amp;_xlfn.XLOOKUP(15,eii,eia)&amp;_xlfn.XLOOKUP(16,eii,eia)</f>
        <v>#NAME?</v>
      </c>
      <c r="F349" s="5" t="e" cm="1">
        <f t="array" aca="1" ref="F349" ca="1">IF( OR( AND($A349&gt;=INDIRECT("'Panasonic ERJ Code Table'!$K" &amp; F$1),$A349&lt;=INDIRECT("'Panasonic ERJ Code Table'!$L" &amp; F$1)), AND($A349&gt;=INDIRECT("'Panasonic ERJ Code Table'!$M" &amp; F$1),$A349&lt;=INDIRECT("'Panasonic ERJ Code Table'!$N" &amp; F$1)) ),F$2&amp;_xlfn.XLOOKUP($A349,E96_raw,E96_code),"N/A")</f>
        <v>#NAME?</v>
      </c>
      <c r="G349" s="23" t="e" cm="1">
        <f t="array" aca="1" ref="G349" ca="1">"technology "&amp;RIGHT(F349,4)&amp;";"&amp;_xlfn.XLOOKUP(2,eii,eia)&amp;F349&amp;_xlfn.XLOOKUP(16,eii,eia)&amp;_xlfn.XLOOKUP(3,eii,eia)&amp;_xlfn.XLOOKUP($A349,E96_raw,e96_std&amp;" "&amp;e96_sym)&amp;_xlfn.XLOOKUP(16,eii,eia)&amp;_xlfn.XLOOKUP(4,eii,eia)&amp;_xlfn.XLOOKUP(LEFT(F349,7),r_1,r_4)&amp;" W @ 70°C"&amp;_xlfn.XLOOKUP(16,eii,eia)&amp;_xlfn.XLOOKUP(5,eii,eia)&amp;_xlfn.XLOOKUP(MID(F349,4,3),e_code,TEXT(e_size,"0000"))&amp;_xlfn.XLOOKUP(16,eii,eia)&amp;_xlfn.XLOOKUP(6,eii,eia)&amp;ROUND(MIN(SQRT($A349*_xlfn.XLOOKUP(LEFT(F349,7),r_1,r_4)),_xlfn.XLOOKUP(LEFT(F349,7),r_1,r_7)),1)&amp;" V"&amp;_xlfn.XLOOKUP(16,eii,eia)&amp;_xlfn.XLOOKUP(8,eii,eia)&amp;_xlfn.XLOOKUP(LEFT(F349,7),r_1,r_8)&amp;_xlfn.XLOOKUP(16,eii,eia)&amp;_xlfn.XLOOKUP(9,eii,eia)&amp;_xlfn.XLOOKUP($A349,E96_raw,E96_code&amp;" / "&amp;e96_3c)&amp;_xlfn.XLOOKUP(16,eii,eia)&amp;_xlfn.XLOOKUP(10,eii,eia)&amp;_xlfn.XLOOKUP(LEFT(F349,7),r_1,r_10)&amp;_xlfn.XLOOKUP(16,eii,eia)&amp;_xlfn.XLOOKUP(11,eii,eia)&amp;_xlfn.XLOOKUP(LEFT(F349,7),r_1,r_11)&amp;_xlfn.XLOOKUP(16,eii,eia)&amp;_xlfn.XLOOKUP(12,eii,eia)&amp;_xlfn.XLOOKUP(LEFT(F349,7),r_1,r_12)&amp;" ppm/°C"&amp;_xlfn.XLOOKUP(16,eii,eia)&amp;_xlfn.XLOOKUP(13,eii,eia)&amp;MID(F349,4,2)&amp;_xlfn.XLOOKUP(16,eii,eia)&amp;_xlfn.XLOOKUP(14,eii,eia)&amp;_xlfn.XLOOKUP(16,eii,eia)&amp;_xlfn.XLOOKUP(15,eii,eia)&amp;_xlfn.XLOOKUP(16,eii,eia)</f>
        <v>#NAME?</v>
      </c>
      <c r="I349" s="5" t="str" cm="1">
        <f t="array" aca="1" ref="I349" ca="1">IF( OR( AND($A349&gt;=INDIRECT("'Panasonic ERJ Code Table'!$K" &amp; I$1),$A349&lt;=INDIRECT("'Panasonic ERJ Code Table'!$L" &amp; I$1)), AND($A349&gt;=INDIRECT("'Panasonic ERJ Code Table'!$M" &amp; I$1),$A349&lt;=INDIRECT("'Panasonic ERJ Code Table'!$N" &amp; I$1)) ),I$2&amp;_xlfn.XLOOKUP($A349,E96_raw,E96_code),"N/A")</f>
        <v>N/A</v>
      </c>
      <c r="L349" s="5" t="e" cm="1">
        <f t="array" aca="1" ref="L349" ca="1">IF( OR( AND($A349&gt;=INDIRECT("'Panasonic ERJ Code Table'!$K" &amp; L$1),$A349&lt;=INDIRECT("'Panasonic ERJ Code Table'!$L" &amp; L$1)), AND($A349&gt;=INDIRECT("'Panasonic ERJ Code Table'!$M" &amp; L$1),$A349&lt;=INDIRECT("'Panasonic ERJ Code Table'!$N" &amp; L$1)) ),L$2&amp;_xlfn.XLOOKUP($A349,E96_raw,E96_code),"N/A")</f>
        <v>#NAME?</v>
      </c>
      <c r="O349" s="5" t="str" cm="1">
        <f t="array" aca="1" ref="O349" ca="1">IF( OR( AND($A349&gt;=INDIRECT("'Panasonic ERJ Code Table'!$K" &amp; O$1),$A349&lt;=INDIRECT("'Panasonic ERJ Code Table'!$L" &amp; O$1)), AND($A349&gt;=INDIRECT("'Panasonic ERJ Code Table'!$M" &amp; O$1),$A349&lt;=INDIRECT("'Panasonic ERJ Code Table'!$N" &amp; O$1)) ),O$2&amp;_xlfn.XLOOKUP($A349,E96_raw,E96_code),"N/A")</f>
        <v>N/A</v>
      </c>
      <c r="R349" s="5" t="e" cm="1">
        <f t="array" aca="1" ref="R349" ca="1">IF( OR( AND($A349&gt;=INDIRECT("'Panasonic ERJ Code Table'!$K" &amp; R$1),$A349&lt;=INDIRECT("'Panasonic ERJ Code Table'!$L" &amp; R$1)), AND($A349&gt;=INDIRECT("'Panasonic ERJ Code Table'!$M" &amp; R$1),$A349&lt;=INDIRECT("'Panasonic ERJ Code Table'!$N" &amp; R$1)) ),R$2&amp;_xlfn.XLOOKUP($A349,E96_raw,E96_code),"N/A")</f>
        <v>#NAME?</v>
      </c>
      <c r="U349" s="5" t="e" cm="1">
        <f t="array" aca="1" ref="U349" ca="1">IF( OR( AND($A349&gt;=INDIRECT("'Panasonic ERJ Code Table'!$J" &amp; U$1),$A349&lt;=INDIRECT("'Panasonic ERJ Code Table'!$K" &amp; U$1)), AND($A349&gt;=INDIRECT("'Panasonic ERJ Code Table'!$L" &amp; U$1),$A349&lt;=INDIRECT("'Panasonic ERJ Code Table'!$M" &amp; U$1)) ),U$2&amp;_xlfn.XLOOKUP($A349,E96_raw,E96_code),"N/A")</f>
        <v>#NAME?</v>
      </c>
    </row>
    <row r="350" spans="1:21" x14ac:dyDescent="0.3">
      <c r="A350" s="16">
        <v>4120</v>
      </c>
      <c r="B350" s="19"/>
      <c r="C350" s="5" t="e" cm="1">
        <f t="array" aca="1" ref="C350" ca="1">IF( OR( AND($A350&gt;=INDIRECT("'Panasonic ERJ Code Table'!$K" &amp; C$1),$A350&lt;=INDIRECT("'Panasonic ERJ Code Table'!$L" &amp; C$1)), AND($A350&gt;=INDIRECT("'Panasonic ERJ Code Table'!$M" &amp; C$1),$A350&lt;=INDIRECT("'Panasonic ERJ Code Table'!$N" &amp; C$1)) ),C$2&amp;_xlfn.XLOOKUP($A350,E96_raw,E96_code),"N/A")</f>
        <v>#NAME?</v>
      </c>
      <c r="D350" s="23" t="e" cm="1">
        <f t="array" aca="1" ref="D350" ca="1">"technology "&amp;RIGHT(C350,4)&amp;";"&amp;_xlfn.XLOOKUP(2,eii,eia)&amp;C350&amp;_xlfn.XLOOKUP(16,eii,eia)&amp;_xlfn.XLOOKUP(3,eii,eia)&amp;_xlfn.XLOOKUP($A350,E96_raw,e96_std&amp;" "&amp;e96_sym)&amp;_xlfn.XLOOKUP(16,eii,eia)&amp;_xlfn.XLOOKUP(4,eii,eia)&amp;_xlfn.XLOOKUP(LEFT(C350,7),r_1,r_4)&amp;" W @ 70°C"&amp;_xlfn.XLOOKUP(16,eii,eia)&amp;_xlfn.XLOOKUP(5,eii,eia)&amp;_xlfn.XLOOKUP(MID(C350,4,3),e_code,TEXT(e_size,"0000"))&amp;_xlfn.XLOOKUP(16,eii,eia)&amp;_xlfn.XLOOKUP(6,eii,eia)&amp;ROUND(MIN(SQRT($A350*_xlfn.XLOOKUP(LEFT(C350,7),r_1,r_4)),_xlfn.XLOOKUP(LEFT(C350,7),r_1,r_7)),1)&amp;" V"&amp;_xlfn.XLOOKUP(16,eii,eia)&amp;_xlfn.XLOOKUP(8,eii,eia)&amp;_xlfn.XLOOKUP(LEFT(C350,7),r_1,r_8)&amp;_xlfn.XLOOKUP(16,eii,eia)&amp;_xlfn.XLOOKUP(9,eii,eia)&amp;_xlfn.XLOOKUP($A350,E96_raw,E96_code&amp;" / "&amp;e96_3c)&amp;_xlfn.XLOOKUP(16,eii,eia)&amp;_xlfn.XLOOKUP(10,eii,eia)&amp;_xlfn.XLOOKUP(LEFT(C350,7),r_1,r_10)&amp;_xlfn.XLOOKUP(16,eii,eia)&amp;_xlfn.XLOOKUP(11,eii,eia)&amp;_xlfn.XLOOKUP(LEFT(C350,7),r_1,r_11)&amp;_xlfn.XLOOKUP(16,eii,eia)&amp;_xlfn.XLOOKUP(12,eii,eia)&amp;_xlfn.XLOOKUP(LEFT(C350,7),r_1,r_12)&amp;" ppm/°C"&amp;_xlfn.XLOOKUP(16,eii,eia)&amp;_xlfn.XLOOKUP(13,eii,eia)&amp;MID(C350,4,2)&amp;_xlfn.XLOOKUP(16,eii,eia)&amp;_xlfn.XLOOKUP(14,eii,eia)&amp;_xlfn.XLOOKUP(16,eii,eia)&amp;_xlfn.XLOOKUP(15,eii,eia)&amp;_xlfn.XLOOKUP(16,eii,eia)</f>
        <v>#NAME?</v>
      </c>
      <c r="F350" s="5" t="e" cm="1">
        <f t="array" aca="1" ref="F350" ca="1">IF( OR( AND($A350&gt;=INDIRECT("'Panasonic ERJ Code Table'!$K" &amp; F$1),$A350&lt;=INDIRECT("'Panasonic ERJ Code Table'!$L" &amp; F$1)), AND($A350&gt;=INDIRECT("'Panasonic ERJ Code Table'!$M" &amp; F$1),$A350&lt;=INDIRECT("'Panasonic ERJ Code Table'!$N" &amp; F$1)) ),F$2&amp;_xlfn.XLOOKUP($A350,E96_raw,E96_code),"N/A")</f>
        <v>#NAME?</v>
      </c>
      <c r="G350" s="23" t="e" cm="1">
        <f t="array" aca="1" ref="G350" ca="1">"technology "&amp;RIGHT(F350,4)&amp;";"&amp;_xlfn.XLOOKUP(2,eii,eia)&amp;F350&amp;_xlfn.XLOOKUP(16,eii,eia)&amp;_xlfn.XLOOKUP(3,eii,eia)&amp;_xlfn.XLOOKUP($A350,E96_raw,e96_std&amp;" "&amp;e96_sym)&amp;_xlfn.XLOOKUP(16,eii,eia)&amp;_xlfn.XLOOKUP(4,eii,eia)&amp;_xlfn.XLOOKUP(LEFT(F350,7),r_1,r_4)&amp;" W @ 70°C"&amp;_xlfn.XLOOKUP(16,eii,eia)&amp;_xlfn.XLOOKUP(5,eii,eia)&amp;_xlfn.XLOOKUP(MID(F350,4,3),e_code,TEXT(e_size,"0000"))&amp;_xlfn.XLOOKUP(16,eii,eia)&amp;_xlfn.XLOOKUP(6,eii,eia)&amp;ROUND(MIN(SQRT($A350*_xlfn.XLOOKUP(LEFT(F350,7),r_1,r_4)),_xlfn.XLOOKUP(LEFT(F350,7),r_1,r_7)),1)&amp;" V"&amp;_xlfn.XLOOKUP(16,eii,eia)&amp;_xlfn.XLOOKUP(8,eii,eia)&amp;_xlfn.XLOOKUP(LEFT(F350,7),r_1,r_8)&amp;_xlfn.XLOOKUP(16,eii,eia)&amp;_xlfn.XLOOKUP(9,eii,eia)&amp;_xlfn.XLOOKUP($A350,E96_raw,E96_code&amp;" / "&amp;e96_3c)&amp;_xlfn.XLOOKUP(16,eii,eia)&amp;_xlfn.XLOOKUP(10,eii,eia)&amp;_xlfn.XLOOKUP(LEFT(F350,7),r_1,r_10)&amp;_xlfn.XLOOKUP(16,eii,eia)&amp;_xlfn.XLOOKUP(11,eii,eia)&amp;_xlfn.XLOOKUP(LEFT(F350,7),r_1,r_11)&amp;_xlfn.XLOOKUP(16,eii,eia)&amp;_xlfn.XLOOKUP(12,eii,eia)&amp;_xlfn.XLOOKUP(LEFT(F350,7),r_1,r_12)&amp;" ppm/°C"&amp;_xlfn.XLOOKUP(16,eii,eia)&amp;_xlfn.XLOOKUP(13,eii,eia)&amp;MID(F350,4,2)&amp;_xlfn.XLOOKUP(16,eii,eia)&amp;_xlfn.XLOOKUP(14,eii,eia)&amp;_xlfn.XLOOKUP(16,eii,eia)&amp;_xlfn.XLOOKUP(15,eii,eia)&amp;_xlfn.XLOOKUP(16,eii,eia)</f>
        <v>#NAME?</v>
      </c>
      <c r="I350" s="5" t="str" cm="1">
        <f t="array" aca="1" ref="I350" ca="1">IF( OR( AND($A350&gt;=INDIRECT("'Panasonic ERJ Code Table'!$K" &amp; I$1),$A350&lt;=INDIRECT("'Panasonic ERJ Code Table'!$L" &amp; I$1)), AND($A350&gt;=INDIRECT("'Panasonic ERJ Code Table'!$M" &amp; I$1),$A350&lt;=INDIRECT("'Panasonic ERJ Code Table'!$N" &amp; I$1)) ),I$2&amp;_xlfn.XLOOKUP($A350,E96_raw,E96_code),"N/A")</f>
        <v>N/A</v>
      </c>
      <c r="L350" s="5" t="e" cm="1">
        <f t="array" aca="1" ref="L350" ca="1">IF( OR( AND($A350&gt;=INDIRECT("'Panasonic ERJ Code Table'!$K" &amp; L$1),$A350&lt;=INDIRECT("'Panasonic ERJ Code Table'!$L" &amp; L$1)), AND($A350&gt;=INDIRECT("'Panasonic ERJ Code Table'!$M" &amp; L$1),$A350&lt;=INDIRECT("'Panasonic ERJ Code Table'!$N" &amp; L$1)) ),L$2&amp;_xlfn.XLOOKUP($A350,E96_raw,E96_code),"N/A")</f>
        <v>#NAME?</v>
      </c>
      <c r="O350" s="5" t="str" cm="1">
        <f t="array" aca="1" ref="O350" ca="1">IF( OR( AND($A350&gt;=INDIRECT("'Panasonic ERJ Code Table'!$K" &amp; O$1),$A350&lt;=INDIRECT("'Panasonic ERJ Code Table'!$L" &amp; O$1)), AND($A350&gt;=INDIRECT("'Panasonic ERJ Code Table'!$M" &amp; O$1),$A350&lt;=INDIRECT("'Panasonic ERJ Code Table'!$N" &amp; O$1)) ),O$2&amp;_xlfn.XLOOKUP($A350,E96_raw,E96_code),"N/A")</f>
        <v>N/A</v>
      </c>
      <c r="R350" s="5" t="e" cm="1">
        <f t="array" aca="1" ref="R350" ca="1">IF( OR( AND($A350&gt;=INDIRECT("'Panasonic ERJ Code Table'!$K" &amp; R$1),$A350&lt;=INDIRECT("'Panasonic ERJ Code Table'!$L" &amp; R$1)), AND($A350&gt;=INDIRECT("'Panasonic ERJ Code Table'!$M" &amp; R$1),$A350&lt;=INDIRECT("'Panasonic ERJ Code Table'!$N" &amp; R$1)) ),R$2&amp;_xlfn.XLOOKUP($A350,E96_raw,E96_code),"N/A")</f>
        <v>#NAME?</v>
      </c>
      <c r="U350" s="5" t="e" cm="1">
        <f t="array" aca="1" ref="U350" ca="1">IF( OR( AND($A350&gt;=INDIRECT("'Panasonic ERJ Code Table'!$J" &amp; U$1),$A350&lt;=INDIRECT("'Panasonic ERJ Code Table'!$K" &amp; U$1)), AND($A350&gt;=INDIRECT("'Panasonic ERJ Code Table'!$L" &amp; U$1),$A350&lt;=INDIRECT("'Panasonic ERJ Code Table'!$M" &amp; U$1)) ),U$2&amp;_xlfn.XLOOKUP($A350,E96_raw,E96_code),"N/A")</f>
        <v>#NAME?</v>
      </c>
    </row>
    <row r="351" spans="1:21" x14ac:dyDescent="0.3">
      <c r="A351" s="16">
        <v>4220</v>
      </c>
      <c r="B351" s="19"/>
      <c r="C351" s="5" t="e" cm="1">
        <f t="array" aca="1" ref="C351" ca="1">IF( OR( AND($A351&gt;=INDIRECT("'Panasonic ERJ Code Table'!$K" &amp; C$1),$A351&lt;=INDIRECT("'Panasonic ERJ Code Table'!$L" &amp; C$1)), AND($A351&gt;=INDIRECT("'Panasonic ERJ Code Table'!$M" &amp; C$1),$A351&lt;=INDIRECT("'Panasonic ERJ Code Table'!$N" &amp; C$1)) ),C$2&amp;_xlfn.XLOOKUP($A351,E96_raw,E96_code),"N/A")</f>
        <v>#NAME?</v>
      </c>
      <c r="D351" s="23" t="e" cm="1">
        <f t="array" aca="1" ref="D351" ca="1">"technology "&amp;RIGHT(C351,4)&amp;";"&amp;_xlfn.XLOOKUP(2,eii,eia)&amp;C351&amp;_xlfn.XLOOKUP(16,eii,eia)&amp;_xlfn.XLOOKUP(3,eii,eia)&amp;_xlfn.XLOOKUP($A351,E96_raw,e96_std&amp;" "&amp;e96_sym)&amp;_xlfn.XLOOKUP(16,eii,eia)&amp;_xlfn.XLOOKUP(4,eii,eia)&amp;_xlfn.XLOOKUP(LEFT(C351,7),r_1,r_4)&amp;" W @ 70°C"&amp;_xlfn.XLOOKUP(16,eii,eia)&amp;_xlfn.XLOOKUP(5,eii,eia)&amp;_xlfn.XLOOKUP(MID(C351,4,3),e_code,TEXT(e_size,"0000"))&amp;_xlfn.XLOOKUP(16,eii,eia)&amp;_xlfn.XLOOKUP(6,eii,eia)&amp;ROUND(MIN(SQRT($A351*_xlfn.XLOOKUP(LEFT(C351,7),r_1,r_4)),_xlfn.XLOOKUP(LEFT(C351,7),r_1,r_7)),1)&amp;" V"&amp;_xlfn.XLOOKUP(16,eii,eia)&amp;_xlfn.XLOOKUP(8,eii,eia)&amp;_xlfn.XLOOKUP(LEFT(C351,7),r_1,r_8)&amp;_xlfn.XLOOKUP(16,eii,eia)&amp;_xlfn.XLOOKUP(9,eii,eia)&amp;_xlfn.XLOOKUP($A351,E96_raw,E96_code&amp;" / "&amp;e96_3c)&amp;_xlfn.XLOOKUP(16,eii,eia)&amp;_xlfn.XLOOKUP(10,eii,eia)&amp;_xlfn.XLOOKUP(LEFT(C351,7),r_1,r_10)&amp;_xlfn.XLOOKUP(16,eii,eia)&amp;_xlfn.XLOOKUP(11,eii,eia)&amp;_xlfn.XLOOKUP(LEFT(C351,7),r_1,r_11)&amp;_xlfn.XLOOKUP(16,eii,eia)&amp;_xlfn.XLOOKUP(12,eii,eia)&amp;_xlfn.XLOOKUP(LEFT(C351,7),r_1,r_12)&amp;" ppm/°C"&amp;_xlfn.XLOOKUP(16,eii,eia)&amp;_xlfn.XLOOKUP(13,eii,eia)&amp;MID(C351,4,2)&amp;_xlfn.XLOOKUP(16,eii,eia)&amp;_xlfn.XLOOKUP(14,eii,eia)&amp;_xlfn.XLOOKUP(16,eii,eia)&amp;_xlfn.XLOOKUP(15,eii,eia)&amp;_xlfn.XLOOKUP(16,eii,eia)</f>
        <v>#NAME?</v>
      </c>
      <c r="F351" s="5" t="e" cm="1">
        <f t="array" aca="1" ref="F351" ca="1">IF( OR( AND($A351&gt;=INDIRECT("'Panasonic ERJ Code Table'!$K" &amp; F$1),$A351&lt;=INDIRECT("'Panasonic ERJ Code Table'!$L" &amp; F$1)), AND($A351&gt;=INDIRECT("'Panasonic ERJ Code Table'!$M" &amp; F$1),$A351&lt;=INDIRECT("'Panasonic ERJ Code Table'!$N" &amp; F$1)) ),F$2&amp;_xlfn.XLOOKUP($A351,E96_raw,E96_code),"N/A")</f>
        <v>#NAME?</v>
      </c>
      <c r="G351" s="23" t="e" cm="1">
        <f t="array" aca="1" ref="G351" ca="1">"technology "&amp;RIGHT(F351,4)&amp;";"&amp;_xlfn.XLOOKUP(2,eii,eia)&amp;F351&amp;_xlfn.XLOOKUP(16,eii,eia)&amp;_xlfn.XLOOKUP(3,eii,eia)&amp;_xlfn.XLOOKUP($A351,E96_raw,e96_std&amp;" "&amp;e96_sym)&amp;_xlfn.XLOOKUP(16,eii,eia)&amp;_xlfn.XLOOKUP(4,eii,eia)&amp;_xlfn.XLOOKUP(LEFT(F351,7),r_1,r_4)&amp;" W @ 70°C"&amp;_xlfn.XLOOKUP(16,eii,eia)&amp;_xlfn.XLOOKUP(5,eii,eia)&amp;_xlfn.XLOOKUP(MID(F351,4,3),e_code,TEXT(e_size,"0000"))&amp;_xlfn.XLOOKUP(16,eii,eia)&amp;_xlfn.XLOOKUP(6,eii,eia)&amp;ROUND(MIN(SQRT($A351*_xlfn.XLOOKUP(LEFT(F351,7),r_1,r_4)),_xlfn.XLOOKUP(LEFT(F351,7),r_1,r_7)),1)&amp;" V"&amp;_xlfn.XLOOKUP(16,eii,eia)&amp;_xlfn.XLOOKUP(8,eii,eia)&amp;_xlfn.XLOOKUP(LEFT(F351,7),r_1,r_8)&amp;_xlfn.XLOOKUP(16,eii,eia)&amp;_xlfn.XLOOKUP(9,eii,eia)&amp;_xlfn.XLOOKUP($A351,E96_raw,E96_code&amp;" / "&amp;e96_3c)&amp;_xlfn.XLOOKUP(16,eii,eia)&amp;_xlfn.XLOOKUP(10,eii,eia)&amp;_xlfn.XLOOKUP(LEFT(F351,7),r_1,r_10)&amp;_xlfn.XLOOKUP(16,eii,eia)&amp;_xlfn.XLOOKUP(11,eii,eia)&amp;_xlfn.XLOOKUP(LEFT(F351,7),r_1,r_11)&amp;_xlfn.XLOOKUP(16,eii,eia)&amp;_xlfn.XLOOKUP(12,eii,eia)&amp;_xlfn.XLOOKUP(LEFT(F351,7),r_1,r_12)&amp;" ppm/°C"&amp;_xlfn.XLOOKUP(16,eii,eia)&amp;_xlfn.XLOOKUP(13,eii,eia)&amp;MID(F351,4,2)&amp;_xlfn.XLOOKUP(16,eii,eia)&amp;_xlfn.XLOOKUP(14,eii,eia)&amp;_xlfn.XLOOKUP(16,eii,eia)&amp;_xlfn.XLOOKUP(15,eii,eia)&amp;_xlfn.XLOOKUP(16,eii,eia)</f>
        <v>#NAME?</v>
      </c>
      <c r="I351" s="5" t="str" cm="1">
        <f t="array" aca="1" ref="I351" ca="1">IF( OR( AND($A351&gt;=INDIRECT("'Panasonic ERJ Code Table'!$K" &amp; I$1),$A351&lt;=INDIRECT("'Panasonic ERJ Code Table'!$L" &amp; I$1)), AND($A351&gt;=INDIRECT("'Panasonic ERJ Code Table'!$M" &amp; I$1),$A351&lt;=INDIRECT("'Panasonic ERJ Code Table'!$N" &amp; I$1)) ),I$2&amp;_xlfn.XLOOKUP($A351,E96_raw,E96_code),"N/A")</f>
        <v>N/A</v>
      </c>
      <c r="L351" s="5" t="e" cm="1">
        <f t="array" aca="1" ref="L351" ca="1">IF( OR( AND($A351&gt;=INDIRECT("'Panasonic ERJ Code Table'!$K" &amp; L$1),$A351&lt;=INDIRECT("'Panasonic ERJ Code Table'!$L" &amp; L$1)), AND($A351&gt;=INDIRECT("'Panasonic ERJ Code Table'!$M" &amp; L$1),$A351&lt;=INDIRECT("'Panasonic ERJ Code Table'!$N" &amp; L$1)) ),L$2&amp;_xlfn.XLOOKUP($A351,E96_raw,E96_code),"N/A")</f>
        <v>#NAME?</v>
      </c>
      <c r="O351" s="5" t="str" cm="1">
        <f t="array" aca="1" ref="O351" ca="1">IF( OR( AND($A351&gt;=INDIRECT("'Panasonic ERJ Code Table'!$K" &amp; O$1),$A351&lt;=INDIRECT("'Panasonic ERJ Code Table'!$L" &amp; O$1)), AND($A351&gt;=INDIRECT("'Panasonic ERJ Code Table'!$M" &amp; O$1),$A351&lt;=INDIRECT("'Panasonic ERJ Code Table'!$N" &amp; O$1)) ),O$2&amp;_xlfn.XLOOKUP($A351,E96_raw,E96_code),"N/A")</f>
        <v>N/A</v>
      </c>
      <c r="R351" s="5" t="e" cm="1">
        <f t="array" aca="1" ref="R351" ca="1">IF( OR( AND($A351&gt;=INDIRECT("'Panasonic ERJ Code Table'!$K" &amp; R$1),$A351&lt;=INDIRECT("'Panasonic ERJ Code Table'!$L" &amp; R$1)), AND($A351&gt;=INDIRECT("'Panasonic ERJ Code Table'!$M" &amp; R$1),$A351&lt;=INDIRECT("'Panasonic ERJ Code Table'!$N" &amp; R$1)) ),R$2&amp;_xlfn.XLOOKUP($A351,E96_raw,E96_code),"N/A")</f>
        <v>#NAME?</v>
      </c>
      <c r="U351" s="5" t="e" cm="1">
        <f t="array" aca="1" ref="U351" ca="1">IF( OR( AND($A351&gt;=INDIRECT("'Panasonic ERJ Code Table'!$J" &amp; U$1),$A351&lt;=INDIRECT("'Panasonic ERJ Code Table'!$K" &amp; U$1)), AND($A351&gt;=INDIRECT("'Panasonic ERJ Code Table'!$L" &amp; U$1),$A351&lt;=INDIRECT("'Panasonic ERJ Code Table'!$M" &amp; U$1)) ),U$2&amp;_xlfn.XLOOKUP($A351,E96_raw,E96_code),"N/A")</f>
        <v>#NAME?</v>
      </c>
    </row>
    <row r="352" spans="1:21" x14ac:dyDescent="0.3">
      <c r="A352" s="16">
        <v>4320</v>
      </c>
      <c r="B352" s="19"/>
      <c r="C352" s="5" t="e" cm="1">
        <f t="array" aca="1" ref="C352" ca="1">IF( OR( AND($A352&gt;=INDIRECT("'Panasonic ERJ Code Table'!$K" &amp; C$1),$A352&lt;=INDIRECT("'Panasonic ERJ Code Table'!$L" &amp; C$1)), AND($A352&gt;=INDIRECT("'Panasonic ERJ Code Table'!$M" &amp; C$1),$A352&lt;=INDIRECT("'Panasonic ERJ Code Table'!$N" &amp; C$1)) ),C$2&amp;_xlfn.XLOOKUP($A352,E96_raw,E96_code),"N/A")</f>
        <v>#NAME?</v>
      </c>
      <c r="D352" s="23" t="e" cm="1">
        <f t="array" aca="1" ref="D352" ca="1">"technology "&amp;RIGHT(C352,4)&amp;";"&amp;_xlfn.XLOOKUP(2,eii,eia)&amp;C352&amp;_xlfn.XLOOKUP(16,eii,eia)&amp;_xlfn.XLOOKUP(3,eii,eia)&amp;_xlfn.XLOOKUP($A352,E96_raw,e96_std&amp;" "&amp;e96_sym)&amp;_xlfn.XLOOKUP(16,eii,eia)&amp;_xlfn.XLOOKUP(4,eii,eia)&amp;_xlfn.XLOOKUP(LEFT(C352,7),r_1,r_4)&amp;" W @ 70°C"&amp;_xlfn.XLOOKUP(16,eii,eia)&amp;_xlfn.XLOOKUP(5,eii,eia)&amp;_xlfn.XLOOKUP(MID(C352,4,3),e_code,TEXT(e_size,"0000"))&amp;_xlfn.XLOOKUP(16,eii,eia)&amp;_xlfn.XLOOKUP(6,eii,eia)&amp;ROUND(MIN(SQRT($A352*_xlfn.XLOOKUP(LEFT(C352,7),r_1,r_4)),_xlfn.XLOOKUP(LEFT(C352,7),r_1,r_7)),1)&amp;" V"&amp;_xlfn.XLOOKUP(16,eii,eia)&amp;_xlfn.XLOOKUP(8,eii,eia)&amp;_xlfn.XLOOKUP(LEFT(C352,7),r_1,r_8)&amp;_xlfn.XLOOKUP(16,eii,eia)&amp;_xlfn.XLOOKUP(9,eii,eia)&amp;_xlfn.XLOOKUP($A352,E96_raw,E96_code&amp;" / "&amp;e96_3c)&amp;_xlfn.XLOOKUP(16,eii,eia)&amp;_xlfn.XLOOKUP(10,eii,eia)&amp;_xlfn.XLOOKUP(LEFT(C352,7),r_1,r_10)&amp;_xlfn.XLOOKUP(16,eii,eia)&amp;_xlfn.XLOOKUP(11,eii,eia)&amp;_xlfn.XLOOKUP(LEFT(C352,7),r_1,r_11)&amp;_xlfn.XLOOKUP(16,eii,eia)&amp;_xlfn.XLOOKUP(12,eii,eia)&amp;_xlfn.XLOOKUP(LEFT(C352,7),r_1,r_12)&amp;" ppm/°C"&amp;_xlfn.XLOOKUP(16,eii,eia)&amp;_xlfn.XLOOKUP(13,eii,eia)&amp;MID(C352,4,2)&amp;_xlfn.XLOOKUP(16,eii,eia)&amp;_xlfn.XLOOKUP(14,eii,eia)&amp;_xlfn.XLOOKUP(16,eii,eia)&amp;_xlfn.XLOOKUP(15,eii,eia)&amp;_xlfn.XLOOKUP(16,eii,eia)</f>
        <v>#NAME?</v>
      </c>
      <c r="F352" s="5" t="e" cm="1">
        <f t="array" aca="1" ref="F352" ca="1">IF( OR( AND($A352&gt;=INDIRECT("'Panasonic ERJ Code Table'!$K" &amp; F$1),$A352&lt;=INDIRECT("'Panasonic ERJ Code Table'!$L" &amp; F$1)), AND($A352&gt;=INDIRECT("'Panasonic ERJ Code Table'!$M" &amp; F$1),$A352&lt;=INDIRECT("'Panasonic ERJ Code Table'!$N" &amp; F$1)) ),F$2&amp;_xlfn.XLOOKUP($A352,E96_raw,E96_code),"N/A")</f>
        <v>#NAME?</v>
      </c>
      <c r="G352" s="23" t="e" cm="1">
        <f t="array" aca="1" ref="G352" ca="1">"technology "&amp;RIGHT(F352,4)&amp;";"&amp;_xlfn.XLOOKUP(2,eii,eia)&amp;F352&amp;_xlfn.XLOOKUP(16,eii,eia)&amp;_xlfn.XLOOKUP(3,eii,eia)&amp;_xlfn.XLOOKUP($A352,E96_raw,e96_std&amp;" "&amp;e96_sym)&amp;_xlfn.XLOOKUP(16,eii,eia)&amp;_xlfn.XLOOKUP(4,eii,eia)&amp;_xlfn.XLOOKUP(LEFT(F352,7),r_1,r_4)&amp;" W @ 70°C"&amp;_xlfn.XLOOKUP(16,eii,eia)&amp;_xlfn.XLOOKUP(5,eii,eia)&amp;_xlfn.XLOOKUP(MID(F352,4,3),e_code,TEXT(e_size,"0000"))&amp;_xlfn.XLOOKUP(16,eii,eia)&amp;_xlfn.XLOOKUP(6,eii,eia)&amp;ROUND(MIN(SQRT($A352*_xlfn.XLOOKUP(LEFT(F352,7),r_1,r_4)),_xlfn.XLOOKUP(LEFT(F352,7),r_1,r_7)),1)&amp;" V"&amp;_xlfn.XLOOKUP(16,eii,eia)&amp;_xlfn.XLOOKUP(8,eii,eia)&amp;_xlfn.XLOOKUP(LEFT(F352,7),r_1,r_8)&amp;_xlfn.XLOOKUP(16,eii,eia)&amp;_xlfn.XLOOKUP(9,eii,eia)&amp;_xlfn.XLOOKUP($A352,E96_raw,E96_code&amp;" / "&amp;e96_3c)&amp;_xlfn.XLOOKUP(16,eii,eia)&amp;_xlfn.XLOOKUP(10,eii,eia)&amp;_xlfn.XLOOKUP(LEFT(F352,7),r_1,r_10)&amp;_xlfn.XLOOKUP(16,eii,eia)&amp;_xlfn.XLOOKUP(11,eii,eia)&amp;_xlfn.XLOOKUP(LEFT(F352,7),r_1,r_11)&amp;_xlfn.XLOOKUP(16,eii,eia)&amp;_xlfn.XLOOKUP(12,eii,eia)&amp;_xlfn.XLOOKUP(LEFT(F352,7),r_1,r_12)&amp;" ppm/°C"&amp;_xlfn.XLOOKUP(16,eii,eia)&amp;_xlfn.XLOOKUP(13,eii,eia)&amp;MID(F352,4,2)&amp;_xlfn.XLOOKUP(16,eii,eia)&amp;_xlfn.XLOOKUP(14,eii,eia)&amp;_xlfn.XLOOKUP(16,eii,eia)&amp;_xlfn.XLOOKUP(15,eii,eia)&amp;_xlfn.XLOOKUP(16,eii,eia)</f>
        <v>#NAME?</v>
      </c>
      <c r="I352" s="5" t="str" cm="1">
        <f t="array" aca="1" ref="I352" ca="1">IF( OR( AND($A352&gt;=INDIRECT("'Panasonic ERJ Code Table'!$K" &amp; I$1),$A352&lt;=INDIRECT("'Panasonic ERJ Code Table'!$L" &amp; I$1)), AND($A352&gt;=INDIRECT("'Panasonic ERJ Code Table'!$M" &amp; I$1),$A352&lt;=INDIRECT("'Panasonic ERJ Code Table'!$N" &amp; I$1)) ),I$2&amp;_xlfn.XLOOKUP($A352,E96_raw,E96_code),"N/A")</f>
        <v>N/A</v>
      </c>
      <c r="L352" s="5" t="e" cm="1">
        <f t="array" aca="1" ref="L352" ca="1">IF( OR( AND($A352&gt;=INDIRECT("'Panasonic ERJ Code Table'!$K" &amp; L$1),$A352&lt;=INDIRECT("'Panasonic ERJ Code Table'!$L" &amp; L$1)), AND($A352&gt;=INDIRECT("'Panasonic ERJ Code Table'!$M" &amp; L$1),$A352&lt;=INDIRECT("'Panasonic ERJ Code Table'!$N" &amp; L$1)) ),L$2&amp;_xlfn.XLOOKUP($A352,E96_raw,E96_code),"N/A")</f>
        <v>#NAME?</v>
      </c>
      <c r="O352" s="5" t="str" cm="1">
        <f t="array" aca="1" ref="O352" ca="1">IF( OR( AND($A352&gt;=INDIRECT("'Panasonic ERJ Code Table'!$K" &amp; O$1),$A352&lt;=INDIRECT("'Panasonic ERJ Code Table'!$L" &amp; O$1)), AND($A352&gt;=INDIRECT("'Panasonic ERJ Code Table'!$M" &amp; O$1),$A352&lt;=INDIRECT("'Panasonic ERJ Code Table'!$N" &amp; O$1)) ),O$2&amp;_xlfn.XLOOKUP($A352,E96_raw,E96_code),"N/A")</f>
        <v>N/A</v>
      </c>
      <c r="R352" s="5" t="e" cm="1">
        <f t="array" aca="1" ref="R352" ca="1">IF( OR( AND($A352&gt;=INDIRECT("'Panasonic ERJ Code Table'!$K" &amp; R$1),$A352&lt;=INDIRECT("'Panasonic ERJ Code Table'!$L" &amp; R$1)), AND($A352&gt;=INDIRECT("'Panasonic ERJ Code Table'!$M" &amp; R$1),$A352&lt;=INDIRECT("'Panasonic ERJ Code Table'!$N" &amp; R$1)) ),R$2&amp;_xlfn.XLOOKUP($A352,E96_raw,E96_code),"N/A")</f>
        <v>#NAME?</v>
      </c>
      <c r="U352" s="5" t="e" cm="1">
        <f t="array" aca="1" ref="U352" ca="1">IF( OR( AND($A352&gt;=INDIRECT("'Panasonic ERJ Code Table'!$J" &amp; U$1),$A352&lt;=INDIRECT("'Panasonic ERJ Code Table'!$K" &amp; U$1)), AND($A352&gt;=INDIRECT("'Panasonic ERJ Code Table'!$L" &amp; U$1),$A352&lt;=INDIRECT("'Panasonic ERJ Code Table'!$M" &amp; U$1)) ),U$2&amp;_xlfn.XLOOKUP($A352,E96_raw,E96_code),"N/A")</f>
        <v>#NAME?</v>
      </c>
    </row>
    <row r="353" spans="1:21" x14ac:dyDescent="0.3">
      <c r="A353" s="16">
        <v>4420</v>
      </c>
      <c r="B353" s="19"/>
      <c r="C353" s="5" t="e" cm="1">
        <f t="array" aca="1" ref="C353" ca="1">IF( OR( AND($A353&gt;=INDIRECT("'Panasonic ERJ Code Table'!$K" &amp; C$1),$A353&lt;=INDIRECT("'Panasonic ERJ Code Table'!$L" &amp; C$1)), AND($A353&gt;=INDIRECT("'Panasonic ERJ Code Table'!$M" &amp; C$1),$A353&lt;=INDIRECT("'Panasonic ERJ Code Table'!$N" &amp; C$1)) ),C$2&amp;_xlfn.XLOOKUP($A353,E96_raw,E96_code),"N/A")</f>
        <v>#NAME?</v>
      </c>
      <c r="D353" s="23" t="e" cm="1">
        <f t="array" aca="1" ref="D353" ca="1">"technology "&amp;RIGHT(C353,4)&amp;";"&amp;_xlfn.XLOOKUP(2,eii,eia)&amp;C353&amp;_xlfn.XLOOKUP(16,eii,eia)&amp;_xlfn.XLOOKUP(3,eii,eia)&amp;_xlfn.XLOOKUP($A353,E96_raw,e96_std&amp;" "&amp;e96_sym)&amp;_xlfn.XLOOKUP(16,eii,eia)&amp;_xlfn.XLOOKUP(4,eii,eia)&amp;_xlfn.XLOOKUP(LEFT(C353,7),r_1,r_4)&amp;" W @ 70°C"&amp;_xlfn.XLOOKUP(16,eii,eia)&amp;_xlfn.XLOOKUP(5,eii,eia)&amp;_xlfn.XLOOKUP(MID(C353,4,3),e_code,TEXT(e_size,"0000"))&amp;_xlfn.XLOOKUP(16,eii,eia)&amp;_xlfn.XLOOKUP(6,eii,eia)&amp;ROUND(MIN(SQRT($A353*_xlfn.XLOOKUP(LEFT(C353,7),r_1,r_4)),_xlfn.XLOOKUP(LEFT(C353,7),r_1,r_7)),1)&amp;" V"&amp;_xlfn.XLOOKUP(16,eii,eia)&amp;_xlfn.XLOOKUP(8,eii,eia)&amp;_xlfn.XLOOKUP(LEFT(C353,7),r_1,r_8)&amp;_xlfn.XLOOKUP(16,eii,eia)&amp;_xlfn.XLOOKUP(9,eii,eia)&amp;_xlfn.XLOOKUP($A353,E96_raw,E96_code&amp;" / "&amp;e96_3c)&amp;_xlfn.XLOOKUP(16,eii,eia)&amp;_xlfn.XLOOKUP(10,eii,eia)&amp;_xlfn.XLOOKUP(LEFT(C353,7),r_1,r_10)&amp;_xlfn.XLOOKUP(16,eii,eia)&amp;_xlfn.XLOOKUP(11,eii,eia)&amp;_xlfn.XLOOKUP(LEFT(C353,7),r_1,r_11)&amp;_xlfn.XLOOKUP(16,eii,eia)&amp;_xlfn.XLOOKUP(12,eii,eia)&amp;_xlfn.XLOOKUP(LEFT(C353,7),r_1,r_12)&amp;" ppm/°C"&amp;_xlfn.XLOOKUP(16,eii,eia)&amp;_xlfn.XLOOKUP(13,eii,eia)&amp;MID(C353,4,2)&amp;_xlfn.XLOOKUP(16,eii,eia)&amp;_xlfn.XLOOKUP(14,eii,eia)&amp;_xlfn.XLOOKUP(16,eii,eia)&amp;_xlfn.XLOOKUP(15,eii,eia)&amp;_xlfn.XLOOKUP(16,eii,eia)</f>
        <v>#NAME?</v>
      </c>
      <c r="F353" s="5" t="e" cm="1">
        <f t="array" aca="1" ref="F353" ca="1">IF( OR( AND($A353&gt;=INDIRECT("'Panasonic ERJ Code Table'!$K" &amp; F$1),$A353&lt;=INDIRECT("'Panasonic ERJ Code Table'!$L" &amp; F$1)), AND($A353&gt;=INDIRECT("'Panasonic ERJ Code Table'!$M" &amp; F$1),$A353&lt;=INDIRECT("'Panasonic ERJ Code Table'!$N" &amp; F$1)) ),F$2&amp;_xlfn.XLOOKUP($A353,E96_raw,E96_code),"N/A")</f>
        <v>#NAME?</v>
      </c>
      <c r="G353" s="23" t="e" cm="1">
        <f t="array" aca="1" ref="G353" ca="1">"technology "&amp;RIGHT(F353,4)&amp;";"&amp;_xlfn.XLOOKUP(2,eii,eia)&amp;F353&amp;_xlfn.XLOOKUP(16,eii,eia)&amp;_xlfn.XLOOKUP(3,eii,eia)&amp;_xlfn.XLOOKUP($A353,E96_raw,e96_std&amp;" "&amp;e96_sym)&amp;_xlfn.XLOOKUP(16,eii,eia)&amp;_xlfn.XLOOKUP(4,eii,eia)&amp;_xlfn.XLOOKUP(LEFT(F353,7),r_1,r_4)&amp;" W @ 70°C"&amp;_xlfn.XLOOKUP(16,eii,eia)&amp;_xlfn.XLOOKUP(5,eii,eia)&amp;_xlfn.XLOOKUP(MID(F353,4,3),e_code,TEXT(e_size,"0000"))&amp;_xlfn.XLOOKUP(16,eii,eia)&amp;_xlfn.XLOOKUP(6,eii,eia)&amp;ROUND(MIN(SQRT($A353*_xlfn.XLOOKUP(LEFT(F353,7),r_1,r_4)),_xlfn.XLOOKUP(LEFT(F353,7),r_1,r_7)),1)&amp;" V"&amp;_xlfn.XLOOKUP(16,eii,eia)&amp;_xlfn.XLOOKUP(8,eii,eia)&amp;_xlfn.XLOOKUP(LEFT(F353,7),r_1,r_8)&amp;_xlfn.XLOOKUP(16,eii,eia)&amp;_xlfn.XLOOKUP(9,eii,eia)&amp;_xlfn.XLOOKUP($A353,E96_raw,E96_code&amp;" / "&amp;e96_3c)&amp;_xlfn.XLOOKUP(16,eii,eia)&amp;_xlfn.XLOOKUP(10,eii,eia)&amp;_xlfn.XLOOKUP(LEFT(F353,7),r_1,r_10)&amp;_xlfn.XLOOKUP(16,eii,eia)&amp;_xlfn.XLOOKUP(11,eii,eia)&amp;_xlfn.XLOOKUP(LEFT(F353,7),r_1,r_11)&amp;_xlfn.XLOOKUP(16,eii,eia)&amp;_xlfn.XLOOKUP(12,eii,eia)&amp;_xlfn.XLOOKUP(LEFT(F353,7),r_1,r_12)&amp;" ppm/°C"&amp;_xlfn.XLOOKUP(16,eii,eia)&amp;_xlfn.XLOOKUP(13,eii,eia)&amp;MID(F353,4,2)&amp;_xlfn.XLOOKUP(16,eii,eia)&amp;_xlfn.XLOOKUP(14,eii,eia)&amp;_xlfn.XLOOKUP(16,eii,eia)&amp;_xlfn.XLOOKUP(15,eii,eia)&amp;_xlfn.XLOOKUP(16,eii,eia)</f>
        <v>#NAME?</v>
      </c>
      <c r="I353" s="5" t="str" cm="1">
        <f t="array" aca="1" ref="I353" ca="1">IF( OR( AND($A353&gt;=INDIRECT("'Panasonic ERJ Code Table'!$K" &amp; I$1),$A353&lt;=INDIRECT("'Panasonic ERJ Code Table'!$L" &amp; I$1)), AND($A353&gt;=INDIRECT("'Panasonic ERJ Code Table'!$M" &amp; I$1),$A353&lt;=INDIRECT("'Panasonic ERJ Code Table'!$N" &amp; I$1)) ),I$2&amp;_xlfn.XLOOKUP($A353,E96_raw,E96_code),"N/A")</f>
        <v>N/A</v>
      </c>
      <c r="L353" s="5" t="e" cm="1">
        <f t="array" aca="1" ref="L353" ca="1">IF( OR( AND($A353&gt;=INDIRECT("'Panasonic ERJ Code Table'!$K" &amp; L$1),$A353&lt;=INDIRECT("'Panasonic ERJ Code Table'!$L" &amp; L$1)), AND($A353&gt;=INDIRECT("'Panasonic ERJ Code Table'!$M" &amp; L$1),$A353&lt;=INDIRECT("'Panasonic ERJ Code Table'!$N" &amp; L$1)) ),L$2&amp;_xlfn.XLOOKUP($A353,E96_raw,E96_code),"N/A")</f>
        <v>#NAME?</v>
      </c>
      <c r="O353" s="5" t="str" cm="1">
        <f t="array" aca="1" ref="O353" ca="1">IF( OR( AND($A353&gt;=INDIRECT("'Panasonic ERJ Code Table'!$K" &amp; O$1),$A353&lt;=INDIRECT("'Panasonic ERJ Code Table'!$L" &amp; O$1)), AND($A353&gt;=INDIRECT("'Panasonic ERJ Code Table'!$M" &amp; O$1),$A353&lt;=INDIRECT("'Panasonic ERJ Code Table'!$N" &amp; O$1)) ),O$2&amp;_xlfn.XLOOKUP($A353,E96_raw,E96_code),"N/A")</f>
        <v>N/A</v>
      </c>
      <c r="R353" s="5" t="e" cm="1">
        <f t="array" aca="1" ref="R353" ca="1">IF( OR( AND($A353&gt;=INDIRECT("'Panasonic ERJ Code Table'!$K" &amp; R$1),$A353&lt;=INDIRECT("'Panasonic ERJ Code Table'!$L" &amp; R$1)), AND($A353&gt;=INDIRECT("'Panasonic ERJ Code Table'!$M" &amp; R$1),$A353&lt;=INDIRECT("'Panasonic ERJ Code Table'!$N" &amp; R$1)) ),R$2&amp;_xlfn.XLOOKUP($A353,E96_raw,E96_code),"N/A")</f>
        <v>#NAME?</v>
      </c>
      <c r="U353" s="5" t="e" cm="1">
        <f t="array" aca="1" ref="U353" ca="1">IF( OR( AND($A353&gt;=INDIRECT("'Panasonic ERJ Code Table'!$J" &amp; U$1),$A353&lt;=INDIRECT("'Panasonic ERJ Code Table'!$K" &amp; U$1)), AND($A353&gt;=INDIRECT("'Panasonic ERJ Code Table'!$L" &amp; U$1),$A353&lt;=INDIRECT("'Panasonic ERJ Code Table'!$M" &amp; U$1)) ),U$2&amp;_xlfn.XLOOKUP($A353,E96_raw,E96_code),"N/A")</f>
        <v>#NAME?</v>
      </c>
    </row>
    <row r="354" spans="1:21" x14ac:dyDescent="0.3">
      <c r="A354" s="16">
        <v>4530</v>
      </c>
      <c r="B354" s="19"/>
      <c r="C354" s="5" t="e" cm="1">
        <f t="array" aca="1" ref="C354" ca="1">IF( OR( AND($A354&gt;=INDIRECT("'Panasonic ERJ Code Table'!$K" &amp; C$1),$A354&lt;=INDIRECT("'Panasonic ERJ Code Table'!$L" &amp; C$1)), AND($A354&gt;=INDIRECT("'Panasonic ERJ Code Table'!$M" &amp; C$1),$A354&lt;=INDIRECT("'Panasonic ERJ Code Table'!$N" &amp; C$1)) ),C$2&amp;_xlfn.XLOOKUP($A354,E96_raw,E96_code),"N/A")</f>
        <v>#NAME?</v>
      </c>
      <c r="D354" s="23" t="e" cm="1">
        <f t="array" aca="1" ref="D354" ca="1">"technology "&amp;RIGHT(C354,4)&amp;";"&amp;_xlfn.XLOOKUP(2,eii,eia)&amp;C354&amp;_xlfn.XLOOKUP(16,eii,eia)&amp;_xlfn.XLOOKUP(3,eii,eia)&amp;_xlfn.XLOOKUP($A354,E96_raw,e96_std&amp;" "&amp;e96_sym)&amp;_xlfn.XLOOKUP(16,eii,eia)&amp;_xlfn.XLOOKUP(4,eii,eia)&amp;_xlfn.XLOOKUP(LEFT(C354,7),r_1,r_4)&amp;" W @ 70°C"&amp;_xlfn.XLOOKUP(16,eii,eia)&amp;_xlfn.XLOOKUP(5,eii,eia)&amp;_xlfn.XLOOKUP(MID(C354,4,3),e_code,TEXT(e_size,"0000"))&amp;_xlfn.XLOOKUP(16,eii,eia)&amp;_xlfn.XLOOKUP(6,eii,eia)&amp;ROUND(MIN(SQRT($A354*_xlfn.XLOOKUP(LEFT(C354,7),r_1,r_4)),_xlfn.XLOOKUP(LEFT(C354,7),r_1,r_7)),1)&amp;" V"&amp;_xlfn.XLOOKUP(16,eii,eia)&amp;_xlfn.XLOOKUP(8,eii,eia)&amp;_xlfn.XLOOKUP(LEFT(C354,7),r_1,r_8)&amp;_xlfn.XLOOKUP(16,eii,eia)&amp;_xlfn.XLOOKUP(9,eii,eia)&amp;_xlfn.XLOOKUP($A354,E96_raw,E96_code&amp;" / "&amp;e96_3c)&amp;_xlfn.XLOOKUP(16,eii,eia)&amp;_xlfn.XLOOKUP(10,eii,eia)&amp;_xlfn.XLOOKUP(LEFT(C354,7),r_1,r_10)&amp;_xlfn.XLOOKUP(16,eii,eia)&amp;_xlfn.XLOOKUP(11,eii,eia)&amp;_xlfn.XLOOKUP(LEFT(C354,7),r_1,r_11)&amp;_xlfn.XLOOKUP(16,eii,eia)&amp;_xlfn.XLOOKUP(12,eii,eia)&amp;_xlfn.XLOOKUP(LEFT(C354,7),r_1,r_12)&amp;" ppm/°C"&amp;_xlfn.XLOOKUP(16,eii,eia)&amp;_xlfn.XLOOKUP(13,eii,eia)&amp;MID(C354,4,2)&amp;_xlfn.XLOOKUP(16,eii,eia)&amp;_xlfn.XLOOKUP(14,eii,eia)&amp;_xlfn.XLOOKUP(16,eii,eia)&amp;_xlfn.XLOOKUP(15,eii,eia)&amp;_xlfn.XLOOKUP(16,eii,eia)</f>
        <v>#NAME?</v>
      </c>
      <c r="F354" s="5" t="e" cm="1">
        <f t="array" aca="1" ref="F354" ca="1">IF( OR( AND($A354&gt;=INDIRECT("'Panasonic ERJ Code Table'!$K" &amp; F$1),$A354&lt;=INDIRECT("'Panasonic ERJ Code Table'!$L" &amp; F$1)), AND($A354&gt;=INDIRECT("'Panasonic ERJ Code Table'!$M" &amp; F$1),$A354&lt;=INDIRECT("'Panasonic ERJ Code Table'!$N" &amp; F$1)) ),F$2&amp;_xlfn.XLOOKUP($A354,E96_raw,E96_code),"N/A")</f>
        <v>#NAME?</v>
      </c>
      <c r="G354" s="23" t="e" cm="1">
        <f t="array" aca="1" ref="G354" ca="1">"technology "&amp;RIGHT(F354,4)&amp;";"&amp;_xlfn.XLOOKUP(2,eii,eia)&amp;F354&amp;_xlfn.XLOOKUP(16,eii,eia)&amp;_xlfn.XLOOKUP(3,eii,eia)&amp;_xlfn.XLOOKUP($A354,E96_raw,e96_std&amp;" "&amp;e96_sym)&amp;_xlfn.XLOOKUP(16,eii,eia)&amp;_xlfn.XLOOKUP(4,eii,eia)&amp;_xlfn.XLOOKUP(LEFT(F354,7),r_1,r_4)&amp;" W @ 70°C"&amp;_xlfn.XLOOKUP(16,eii,eia)&amp;_xlfn.XLOOKUP(5,eii,eia)&amp;_xlfn.XLOOKUP(MID(F354,4,3),e_code,TEXT(e_size,"0000"))&amp;_xlfn.XLOOKUP(16,eii,eia)&amp;_xlfn.XLOOKUP(6,eii,eia)&amp;ROUND(MIN(SQRT($A354*_xlfn.XLOOKUP(LEFT(F354,7),r_1,r_4)),_xlfn.XLOOKUP(LEFT(F354,7),r_1,r_7)),1)&amp;" V"&amp;_xlfn.XLOOKUP(16,eii,eia)&amp;_xlfn.XLOOKUP(8,eii,eia)&amp;_xlfn.XLOOKUP(LEFT(F354,7),r_1,r_8)&amp;_xlfn.XLOOKUP(16,eii,eia)&amp;_xlfn.XLOOKUP(9,eii,eia)&amp;_xlfn.XLOOKUP($A354,E96_raw,E96_code&amp;" / "&amp;e96_3c)&amp;_xlfn.XLOOKUP(16,eii,eia)&amp;_xlfn.XLOOKUP(10,eii,eia)&amp;_xlfn.XLOOKUP(LEFT(F354,7),r_1,r_10)&amp;_xlfn.XLOOKUP(16,eii,eia)&amp;_xlfn.XLOOKUP(11,eii,eia)&amp;_xlfn.XLOOKUP(LEFT(F354,7),r_1,r_11)&amp;_xlfn.XLOOKUP(16,eii,eia)&amp;_xlfn.XLOOKUP(12,eii,eia)&amp;_xlfn.XLOOKUP(LEFT(F354,7),r_1,r_12)&amp;" ppm/°C"&amp;_xlfn.XLOOKUP(16,eii,eia)&amp;_xlfn.XLOOKUP(13,eii,eia)&amp;MID(F354,4,2)&amp;_xlfn.XLOOKUP(16,eii,eia)&amp;_xlfn.XLOOKUP(14,eii,eia)&amp;_xlfn.XLOOKUP(16,eii,eia)&amp;_xlfn.XLOOKUP(15,eii,eia)&amp;_xlfn.XLOOKUP(16,eii,eia)</f>
        <v>#NAME?</v>
      </c>
      <c r="I354" s="5" t="str" cm="1">
        <f t="array" aca="1" ref="I354" ca="1">IF( OR( AND($A354&gt;=INDIRECT("'Panasonic ERJ Code Table'!$K" &amp; I$1),$A354&lt;=INDIRECT("'Panasonic ERJ Code Table'!$L" &amp; I$1)), AND($A354&gt;=INDIRECT("'Panasonic ERJ Code Table'!$M" &amp; I$1),$A354&lt;=INDIRECT("'Panasonic ERJ Code Table'!$N" &amp; I$1)) ),I$2&amp;_xlfn.XLOOKUP($A354,E96_raw,E96_code),"N/A")</f>
        <v>N/A</v>
      </c>
      <c r="L354" s="5" t="e" cm="1">
        <f t="array" aca="1" ref="L354" ca="1">IF( OR( AND($A354&gt;=INDIRECT("'Panasonic ERJ Code Table'!$K" &amp; L$1),$A354&lt;=INDIRECT("'Panasonic ERJ Code Table'!$L" &amp; L$1)), AND($A354&gt;=INDIRECT("'Panasonic ERJ Code Table'!$M" &amp; L$1),$A354&lt;=INDIRECT("'Panasonic ERJ Code Table'!$N" &amp; L$1)) ),L$2&amp;_xlfn.XLOOKUP($A354,E96_raw,E96_code),"N/A")</f>
        <v>#NAME?</v>
      </c>
      <c r="O354" s="5" t="str" cm="1">
        <f t="array" aca="1" ref="O354" ca="1">IF( OR( AND($A354&gt;=INDIRECT("'Panasonic ERJ Code Table'!$K" &amp; O$1),$A354&lt;=INDIRECT("'Panasonic ERJ Code Table'!$L" &amp; O$1)), AND($A354&gt;=INDIRECT("'Panasonic ERJ Code Table'!$M" &amp; O$1),$A354&lt;=INDIRECT("'Panasonic ERJ Code Table'!$N" &amp; O$1)) ),O$2&amp;_xlfn.XLOOKUP($A354,E96_raw,E96_code),"N/A")</f>
        <v>N/A</v>
      </c>
      <c r="R354" s="5" t="e" cm="1">
        <f t="array" aca="1" ref="R354" ca="1">IF( OR( AND($A354&gt;=INDIRECT("'Panasonic ERJ Code Table'!$K" &amp; R$1),$A354&lt;=INDIRECT("'Panasonic ERJ Code Table'!$L" &amp; R$1)), AND($A354&gt;=INDIRECT("'Panasonic ERJ Code Table'!$M" &amp; R$1),$A354&lt;=INDIRECT("'Panasonic ERJ Code Table'!$N" &amp; R$1)) ),R$2&amp;_xlfn.XLOOKUP($A354,E96_raw,E96_code),"N/A")</f>
        <v>#NAME?</v>
      </c>
      <c r="U354" s="5" t="e" cm="1">
        <f t="array" aca="1" ref="U354" ca="1">IF( OR( AND($A354&gt;=INDIRECT("'Panasonic ERJ Code Table'!$J" &amp; U$1),$A354&lt;=INDIRECT("'Panasonic ERJ Code Table'!$K" &amp; U$1)), AND($A354&gt;=INDIRECT("'Panasonic ERJ Code Table'!$L" &amp; U$1),$A354&lt;=INDIRECT("'Panasonic ERJ Code Table'!$M" &amp; U$1)) ),U$2&amp;_xlfn.XLOOKUP($A354,E96_raw,E96_code),"N/A")</f>
        <v>#NAME?</v>
      </c>
    </row>
    <row r="355" spans="1:21" x14ac:dyDescent="0.3">
      <c r="A355" s="16">
        <v>4640</v>
      </c>
      <c r="B355" s="19"/>
      <c r="C355" s="5" t="e" cm="1">
        <f t="array" aca="1" ref="C355" ca="1">IF( OR( AND($A355&gt;=INDIRECT("'Panasonic ERJ Code Table'!$K" &amp; C$1),$A355&lt;=INDIRECT("'Panasonic ERJ Code Table'!$L" &amp; C$1)), AND($A355&gt;=INDIRECT("'Panasonic ERJ Code Table'!$M" &amp; C$1),$A355&lt;=INDIRECT("'Panasonic ERJ Code Table'!$N" &amp; C$1)) ),C$2&amp;_xlfn.XLOOKUP($A355,E96_raw,E96_code),"N/A")</f>
        <v>#NAME?</v>
      </c>
      <c r="D355" s="23" t="e" cm="1">
        <f t="array" aca="1" ref="D355" ca="1">"technology "&amp;RIGHT(C355,4)&amp;";"&amp;_xlfn.XLOOKUP(2,eii,eia)&amp;C355&amp;_xlfn.XLOOKUP(16,eii,eia)&amp;_xlfn.XLOOKUP(3,eii,eia)&amp;_xlfn.XLOOKUP($A355,E96_raw,e96_std&amp;" "&amp;e96_sym)&amp;_xlfn.XLOOKUP(16,eii,eia)&amp;_xlfn.XLOOKUP(4,eii,eia)&amp;_xlfn.XLOOKUP(LEFT(C355,7),r_1,r_4)&amp;" W @ 70°C"&amp;_xlfn.XLOOKUP(16,eii,eia)&amp;_xlfn.XLOOKUP(5,eii,eia)&amp;_xlfn.XLOOKUP(MID(C355,4,3),e_code,TEXT(e_size,"0000"))&amp;_xlfn.XLOOKUP(16,eii,eia)&amp;_xlfn.XLOOKUP(6,eii,eia)&amp;ROUND(MIN(SQRT($A355*_xlfn.XLOOKUP(LEFT(C355,7),r_1,r_4)),_xlfn.XLOOKUP(LEFT(C355,7),r_1,r_7)),1)&amp;" V"&amp;_xlfn.XLOOKUP(16,eii,eia)&amp;_xlfn.XLOOKUP(8,eii,eia)&amp;_xlfn.XLOOKUP(LEFT(C355,7),r_1,r_8)&amp;_xlfn.XLOOKUP(16,eii,eia)&amp;_xlfn.XLOOKUP(9,eii,eia)&amp;_xlfn.XLOOKUP($A355,E96_raw,E96_code&amp;" / "&amp;e96_3c)&amp;_xlfn.XLOOKUP(16,eii,eia)&amp;_xlfn.XLOOKUP(10,eii,eia)&amp;_xlfn.XLOOKUP(LEFT(C355,7),r_1,r_10)&amp;_xlfn.XLOOKUP(16,eii,eia)&amp;_xlfn.XLOOKUP(11,eii,eia)&amp;_xlfn.XLOOKUP(LEFT(C355,7),r_1,r_11)&amp;_xlfn.XLOOKUP(16,eii,eia)&amp;_xlfn.XLOOKUP(12,eii,eia)&amp;_xlfn.XLOOKUP(LEFT(C355,7),r_1,r_12)&amp;" ppm/°C"&amp;_xlfn.XLOOKUP(16,eii,eia)&amp;_xlfn.XLOOKUP(13,eii,eia)&amp;MID(C355,4,2)&amp;_xlfn.XLOOKUP(16,eii,eia)&amp;_xlfn.XLOOKUP(14,eii,eia)&amp;_xlfn.XLOOKUP(16,eii,eia)&amp;_xlfn.XLOOKUP(15,eii,eia)&amp;_xlfn.XLOOKUP(16,eii,eia)</f>
        <v>#NAME?</v>
      </c>
      <c r="F355" s="5" t="e" cm="1">
        <f t="array" aca="1" ref="F355" ca="1">IF( OR( AND($A355&gt;=INDIRECT("'Panasonic ERJ Code Table'!$K" &amp; F$1),$A355&lt;=INDIRECT("'Panasonic ERJ Code Table'!$L" &amp; F$1)), AND($A355&gt;=INDIRECT("'Panasonic ERJ Code Table'!$M" &amp; F$1),$A355&lt;=INDIRECT("'Panasonic ERJ Code Table'!$N" &amp; F$1)) ),F$2&amp;_xlfn.XLOOKUP($A355,E96_raw,E96_code),"N/A")</f>
        <v>#NAME?</v>
      </c>
      <c r="G355" s="23" t="e" cm="1">
        <f t="array" aca="1" ref="G355" ca="1">"technology "&amp;RIGHT(F355,4)&amp;";"&amp;_xlfn.XLOOKUP(2,eii,eia)&amp;F355&amp;_xlfn.XLOOKUP(16,eii,eia)&amp;_xlfn.XLOOKUP(3,eii,eia)&amp;_xlfn.XLOOKUP($A355,E96_raw,e96_std&amp;" "&amp;e96_sym)&amp;_xlfn.XLOOKUP(16,eii,eia)&amp;_xlfn.XLOOKUP(4,eii,eia)&amp;_xlfn.XLOOKUP(LEFT(F355,7),r_1,r_4)&amp;" W @ 70°C"&amp;_xlfn.XLOOKUP(16,eii,eia)&amp;_xlfn.XLOOKUP(5,eii,eia)&amp;_xlfn.XLOOKUP(MID(F355,4,3),e_code,TEXT(e_size,"0000"))&amp;_xlfn.XLOOKUP(16,eii,eia)&amp;_xlfn.XLOOKUP(6,eii,eia)&amp;ROUND(MIN(SQRT($A355*_xlfn.XLOOKUP(LEFT(F355,7),r_1,r_4)),_xlfn.XLOOKUP(LEFT(F355,7),r_1,r_7)),1)&amp;" V"&amp;_xlfn.XLOOKUP(16,eii,eia)&amp;_xlfn.XLOOKUP(8,eii,eia)&amp;_xlfn.XLOOKUP(LEFT(F355,7),r_1,r_8)&amp;_xlfn.XLOOKUP(16,eii,eia)&amp;_xlfn.XLOOKUP(9,eii,eia)&amp;_xlfn.XLOOKUP($A355,E96_raw,E96_code&amp;" / "&amp;e96_3c)&amp;_xlfn.XLOOKUP(16,eii,eia)&amp;_xlfn.XLOOKUP(10,eii,eia)&amp;_xlfn.XLOOKUP(LEFT(F355,7),r_1,r_10)&amp;_xlfn.XLOOKUP(16,eii,eia)&amp;_xlfn.XLOOKUP(11,eii,eia)&amp;_xlfn.XLOOKUP(LEFT(F355,7),r_1,r_11)&amp;_xlfn.XLOOKUP(16,eii,eia)&amp;_xlfn.XLOOKUP(12,eii,eia)&amp;_xlfn.XLOOKUP(LEFT(F355,7),r_1,r_12)&amp;" ppm/°C"&amp;_xlfn.XLOOKUP(16,eii,eia)&amp;_xlfn.XLOOKUP(13,eii,eia)&amp;MID(F355,4,2)&amp;_xlfn.XLOOKUP(16,eii,eia)&amp;_xlfn.XLOOKUP(14,eii,eia)&amp;_xlfn.XLOOKUP(16,eii,eia)&amp;_xlfn.XLOOKUP(15,eii,eia)&amp;_xlfn.XLOOKUP(16,eii,eia)</f>
        <v>#NAME?</v>
      </c>
      <c r="I355" s="5" t="str" cm="1">
        <f t="array" aca="1" ref="I355" ca="1">IF( OR( AND($A355&gt;=INDIRECT("'Panasonic ERJ Code Table'!$K" &amp; I$1),$A355&lt;=INDIRECT("'Panasonic ERJ Code Table'!$L" &amp; I$1)), AND($A355&gt;=INDIRECT("'Panasonic ERJ Code Table'!$M" &amp; I$1),$A355&lt;=INDIRECT("'Panasonic ERJ Code Table'!$N" &amp; I$1)) ),I$2&amp;_xlfn.XLOOKUP($A355,E96_raw,E96_code),"N/A")</f>
        <v>N/A</v>
      </c>
      <c r="L355" s="5" t="e" cm="1">
        <f t="array" aca="1" ref="L355" ca="1">IF( OR( AND($A355&gt;=INDIRECT("'Panasonic ERJ Code Table'!$K" &amp; L$1),$A355&lt;=INDIRECT("'Panasonic ERJ Code Table'!$L" &amp; L$1)), AND($A355&gt;=INDIRECT("'Panasonic ERJ Code Table'!$M" &amp; L$1),$A355&lt;=INDIRECT("'Panasonic ERJ Code Table'!$N" &amp; L$1)) ),L$2&amp;_xlfn.XLOOKUP($A355,E96_raw,E96_code),"N/A")</f>
        <v>#NAME?</v>
      </c>
      <c r="O355" s="5" t="str" cm="1">
        <f t="array" aca="1" ref="O355" ca="1">IF( OR( AND($A355&gt;=INDIRECT("'Panasonic ERJ Code Table'!$K" &amp; O$1),$A355&lt;=INDIRECT("'Panasonic ERJ Code Table'!$L" &amp; O$1)), AND($A355&gt;=INDIRECT("'Panasonic ERJ Code Table'!$M" &amp; O$1),$A355&lt;=INDIRECT("'Panasonic ERJ Code Table'!$N" &amp; O$1)) ),O$2&amp;_xlfn.XLOOKUP($A355,E96_raw,E96_code),"N/A")</f>
        <v>N/A</v>
      </c>
      <c r="R355" s="5" t="e" cm="1">
        <f t="array" aca="1" ref="R355" ca="1">IF( OR( AND($A355&gt;=INDIRECT("'Panasonic ERJ Code Table'!$K" &amp; R$1),$A355&lt;=INDIRECT("'Panasonic ERJ Code Table'!$L" &amp; R$1)), AND($A355&gt;=INDIRECT("'Panasonic ERJ Code Table'!$M" &amp; R$1),$A355&lt;=INDIRECT("'Panasonic ERJ Code Table'!$N" &amp; R$1)) ),R$2&amp;_xlfn.XLOOKUP($A355,E96_raw,E96_code),"N/A")</f>
        <v>#NAME?</v>
      </c>
      <c r="U355" s="5" t="e" cm="1">
        <f t="array" aca="1" ref="U355" ca="1">IF( OR( AND($A355&gt;=INDIRECT("'Panasonic ERJ Code Table'!$J" &amp; U$1),$A355&lt;=INDIRECT("'Panasonic ERJ Code Table'!$K" &amp; U$1)), AND($A355&gt;=INDIRECT("'Panasonic ERJ Code Table'!$L" &amp; U$1),$A355&lt;=INDIRECT("'Panasonic ERJ Code Table'!$M" &amp; U$1)) ),U$2&amp;_xlfn.XLOOKUP($A355,E96_raw,E96_code),"N/A")</f>
        <v>#NAME?</v>
      </c>
    </row>
    <row r="356" spans="1:21" x14ac:dyDescent="0.3">
      <c r="A356" s="16">
        <v>4750</v>
      </c>
      <c r="B356" s="19"/>
      <c r="C356" s="5" t="e" cm="1">
        <f t="array" aca="1" ref="C356" ca="1">IF( OR( AND($A356&gt;=INDIRECT("'Panasonic ERJ Code Table'!$K" &amp; C$1),$A356&lt;=INDIRECT("'Panasonic ERJ Code Table'!$L" &amp; C$1)), AND($A356&gt;=INDIRECT("'Panasonic ERJ Code Table'!$M" &amp; C$1),$A356&lt;=INDIRECT("'Panasonic ERJ Code Table'!$N" &amp; C$1)) ),C$2&amp;_xlfn.XLOOKUP($A356,E96_raw,E96_code),"N/A")</f>
        <v>#NAME?</v>
      </c>
      <c r="D356" s="23" t="e" cm="1">
        <f t="array" aca="1" ref="D356" ca="1">"technology "&amp;RIGHT(C356,4)&amp;";"&amp;_xlfn.XLOOKUP(2,eii,eia)&amp;C356&amp;_xlfn.XLOOKUP(16,eii,eia)&amp;_xlfn.XLOOKUP(3,eii,eia)&amp;_xlfn.XLOOKUP($A356,E96_raw,e96_std&amp;" "&amp;e96_sym)&amp;_xlfn.XLOOKUP(16,eii,eia)&amp;_xlfn.XLOOKUP(4,eii,eia)&amp;_xlfn.XLOOKUP(LEFT(C356,7),r_1,r_4)&amp;" W @ 70°C"&amp;_xlfn.XLOOKUP(16,eii,eia)&amp;_xlfn.XLOOKUP(5,eii,eia)&amp;_xlfn.XLOOKUP(MID(C356,4,3),e_code,TEXT(e_size,"0000"))&amp;_xlfn.XLOOKUP(16,eii,eia)&amp;_xlfn.XLOOKUP(6,eii,eia)&amp;ROUND(MIN(SQRT($A356*_xlfn.XLOOKUP(LEFT(C356,7),r_1,r_4)),_xlfn.XLOOKUP(LEFT(C356,7),r_1,r_7)),1)&amp;" V"&amp;_xlfn.XLOOKUP(16,eii,eia)&amp;_xlfn.XLOOKUP(8,eii,eia)&amp;_xlfn.XLOOKUP(LEFT(C356,7),r_1,r_8)&amp;_xlfn.XLOOKUP(16,eii,eia)&amp;_xlfn.XLOOKUP(9,eii,eia)&amp;_xlfn.XLOOKUP($A356,E96_raw,E96_code&amp;" / "&amp;e96_3c)&amp;_xlfn.XLOOKUP(16,eii,eia)&amp;_xlfn.XLOOKUP(10,eii,eia)&amp;_xlfn.XLOOKUP(LEFT(C356,7),r_1,r_10)&amp;_xlfn.XLOOKUP(16,eii,eia)&amp;_xlfn.XLOOKUP(11,eii,eia)&amp;_xlfn.XLOOKUP(LEFT(C356,7),r_1,r_11)&amp;_xlfn.XLOOKUP(16,eii,eia)&amp;_xlfn.XLOOKUP(12,eii,eia)&amp;_xlfn.XLOOKUP(LEFT(C356,7),r_1,r_12)&amp;" ppm/°C"&amp;_xlfn.XLOOKUP(16,eii,eia)&amp;_xlfn.XLOOKUP(13,eii,eia)&amp;MID(C356,4,2)&amp;_xlfn.XLOOKUP(16,eii,eia)&amp;_xlfn.XLOOKUP(14,eii,eia)&amp;_xlfn.XLOOKUP(16,eii,eia)&amp;_xlfn.XLOOKUP(15,eii,eia)&amp;_xlfn.XLOOKUP(16,eii,eia)</f>
        <v>#NAME?</v>
      </c>
      <c r="F356" s="5" t="e" cm="1">
        <f t="array" aca="1" ref="F356" ca="1">IF( OR( AND($A356&gt;=INDIRECT("'Panasonic ERJ Code Table'!$K" &amp; F$1),$A356&lt;=INDIRECT("'Panasonic ERJ Code Table'!$L" &amp; F$1)), AND($A356&gt;=INDIRECT("'Panasonic ERJ Code Table'!$M" &amp; F$1),$A356&lt;=INDIRECT("'Panasonic ERJ Code Table'!$N" &amp; F$1)) ),F$2&amp;_xlfn.XLOOKUP($A356,E96_raw,E96_code),"N/A")</f>
        <v>#NAME?</v>
      </c>
      <c r="G356" s="23" t="e" cm="1">
        <f t="array" aca="1" ref="G356" ca="1">"technology "&amp;RIGHT(F356,4)&amp;";"&amp;_xlfn.XLOOKUP(2,eii,eia)&amp;F356&amp;_xlfn.XLOOKUP(16,eii,eia)&amp;_xlfn.XLOOKUP(3,eii,eia)&amp;_xlfn.XLOOKUP($A356,E96_raw,e96_std&amp;" "&amp;e96_sym)&amp;_xlfn.XLOOKUP(16,eii,eia)&amp;_xlfn.XLOOKUP(4,eii,eia)&amp;_xlfn.XLOOKUP(LEFT(F356,7),r_1,r_4)&amp;" W @ 70°C"&amp;_xlfn.XLOOKUP(16,eii,eia)&amp;_xlfn.XLOOKUP(5,eii,eia)&amp;_xlfn.XLOOKUP(MID(F356,4,3),e_code,TEXT(e_size,"0000"))&amp;_xlfn.XLOOKUP(16,eii,eia)&amp;_xlfn.XLOOKUP(6,eii,eia)&amp;ROUND(MIN(SQRT($A356*_xlfn.XLOOKUP(LEFT(F356,7),r_1,r_4)),_xlfn.XLOOKUP(LEFT(F356,7),r_1,r_7)),1)&amp;" V"&amp;_xlfn.XLOOKUP(16,eii,eia)&amp;_xlfn.XLOOKUP(8,eii,eia)&amp;_xlfn.XLOOKUP(LEFT(F356,7),r_1,r_8)&amp;_xlfn.XLOOKUP(16,eii,eia)&amp;_xlfn.XLOOKUP(9,eii,eia)&amp;_xlfn.XLOOKUP($A356,E96_raw,E96_code&amp;" / "&amp;e96_3c)&amp;_xlfn.XLOOKUP(16,eii,eia)&amp;_xlfn.XLOOKUP(10,eii,eia)&amp;_xlfn.XLOOKUP(LEFT(F356,7),r_1,r_10)&amp;_xlfn.XLOOKUP(16,eii,eia)&amp;_xlfn.XLOOKUP(11,eii,eia)&amp;_xlfn.XLOOKUP(LEFT(F356,7),r_1,r_11)&amp;_xlfn.XLOOKUP(16,eii,eia)&amp;_xlfn.XLOOKUP(12,eii,eia)&amp;_xlfn.XLOOKUP(LEFT(F356,7),r_1,r_12)&amp;" ppm/°C"&amp;_xlfn.XLOOKUP(16,eii,eia)&amp;_xlfn.XLOOKUP(13,eii,eia)&amp;MID(F356,4,2)&amp;_xlfn.XLOOKUP(16,eii,eia)&amp;_xlfn.XLOOKUP(14,eii,eia)&amp;_xlfn.XLOOKUP(16,eii,eia)&amp;_xlfn.XLOOKUP(15,eii,eia)&amp;_xlfn.XLOOKUP(16,eii,eia)</f>
        <v>#NAME?</v>
      </c>
      <c r="I356" s="5" t="str" cm="1">
        <f t="array" aca="1" ref="I356" ca="1">IF( OR( AND($A356&gt;=INDIRECT("'Panasonic ERJ Code Table'!$K" &amp; I$1),$A356&lt;=INDIRECT("'Panasonic ERJ Code Table'!$L" &amp; I$1)), AND($A356&gt;=INDIRECT("'Panasonic ERJ Code Table'!$M" &amp; I$1),$A356&lt;=INDIRECT("'Panasonic ERJ Code Table'!$N" &amp; I$1)) ),I$2&amp;_xlfn.XLOOKUP($A356,E96_raw,E96_code),"N/A")</f>
        <v>N/A</v>
      </c>
      <c r="L356" s="5" t="e" cm="1">
        <f t="array" aca="1" ref="L356" ca="1">IF( OR( AND($A356&gt;=INDIRECT("'Panasonic ERJ Code Table'!$K" &amp; L$1),$A356&lt;=INDIRECT("'Panasonic ERJ Code Table'!$L" &amp; L$1)), AND($A356&gt;=INDIRECT("'Panasonic ERJ Code Table'!$M" &amp; L$1),$A356&lt;=INDIRECT("'Panasonic ERJ Code Table'!$N" &amp; L$1)) ),L$2&amp;_xlfn.XLOOKUP($A356,E96_raw,E96_code),"N/A")</f>
        <v>#NAME?</v>
      </c>
      <c r="O356" s="5" t="str" cm="1">
        <f t="array" aca="1" ref="O356" ca="1">IF( OR( AND($A356&gt;=INDIRECT("'Panasonic ERJ Code Table'!$K" &amp; O$1),$A356&lt;=INDIRECT("'Panasonic ERJ Code Table'!$L" &amp; O$1)), AND($A356&gt;=INDIRECT("'Panasonic ERJ Code Table'!$M" &amp; O$1),$A356&lt;=INDIRECT("'Panasonic ERJ Code Table'!$N" &amp; O$1)) ),O$2&amp;_xlfn.XLOOKUP($A356,E96_raw,E96_code),"N/A")</f>
        <v>N/A</v>
      </c>
      <c r="R356" s="5" t="e" cm="1">
        <f t="array" aca="1" ref="R356" ca="1">IF( OR( AND($A356&gt;=INDIRECT("'Panasonic ERJ Code Table'!$K" &amp; R$1),$A356&lt;=INDIRECT("'Panasonic ERJ Code Table'!$L" &amp; R$1)), AND($A356&gt;=INDIRECT("'Panasonic ERJ Code Table'!$M" &amp; R$1),$A356&lt;=INDIRECT("'Panasonic ERJ Code Table'!$N" &amp; R$1)) ),R$2&amp;_xlfn.XLOOKUP($A356,E96_raw,E96_code),"N/A")</f>
        <v>#NAME?</v>
      </c>
      <c r="U356" s="5" t="e" cm="1">
        <f t="array" aca="1" ref="U356" ca="1">IF( OR( AND($A356&gt;=INDIRECT("'Panasonic ERJ Code Table'!$J" &amp; U$1),$A356&lt;=INDIRECT("'Panasonic ERJ Code Table'!$K" &amp; U$1)), AND($A356&gt;=INDIRECT("'Panasonic ERJ Code Table'!$L" &amp; U$1),$A356&lt;=INDIRECT("'Panasonic ERJ Code Table'!$M" &amp; U$1)) ),U$2&amp;_xlfn.XLOOKUP($A356,E96_raw,E96_code),"N/A")</f>
        <v>#NAME?</v>
      </c>
    </row>
    <row r="357" spans="1:21" x14ac:dyDescent="0.3">
      <c r="A357" s="16">
        <v>4870</v>
      </c>
      <c r="B357" s="19"/>
      <c r="C357" s="5" t="e" cm="1">
        <f t="array" aca="1" ref="C357" ca="1">IF( OR( AND($A357&gt;=INDIRECT("'Panasonic ERJ Code Table'!$K" &amp; C$1),$A357&lt;=INDIRECT("'Panasonic ERJ Code Table'!$L" &amp; C$1)), AND($A357&gt;=INDIRECT("'Panasonic ERJ Code Table'!$M" &amp; C$1),$A357&lt;=INDIRECT("'Panasonic ERJ Code Table'!$N" &amp; C$1)) ),C$2&amp;_xlfn.XLOOKUP($A357,E96_raw,E96_code),"N/A")</f>
        <v>#NAME?</v>
      </c>
      <c r="D357" s="23" t="e" cm="1">
        <f t="array" aca="1" ref="D357" ca="1">"technology "&amp;RIGHT(C357,4)&amp;";"&amp;_xlfn.XLOOKUP(2,eii,eia)&amp;C357&amp;_xlfn.XLOOKUP(16,eii,eia)&amp;_xlfn.XLOOKUP(3,eii,eia)&amp;_xlfn.XLOOKUP($A357,E96_raw,e96_std&amp;" "&amp;e96_sym)&amp;_xlfn.XLOOKUP(16,eii,eia)&amp;_xlfn.XLOOKUP(4,eii,eia)&amp;_xlfn.XLOOKUP(LEFT(C357,7),r_1,r_4)&amp;" W @ 70°C"&amp;_xlfn.XLOOKUP(16,eii,eia)&amp;_xlfn.XLOOKUP(5,eii,eia)&amp;_xlfn.XLOOKUP(MID(C357,4,3),e_code,TEXT(e_size,"0000"))&amp;_xlfn.XLOOKUP(16,eii,eia)&amp;_xlfn.XLOOKUP(6,eii,eia)&amp;ROUND(MIN(SQRT($A357*_xlfn.XLOOKUP(LEFT(C357,7),r_1,r_4)),_xlfn.XLOOKUP(LEFT(C357,7),r_1,r_7)),1)&amp;" V"&amp;_xlfn.XLOOKUP(16,eii,eia)&amp;_xlfn.XLOOKUP(8,eii,eia)&amp;_xlfn.XLOOKUP(LEFT(C357,7),r_1,r_8)&amp;_xlfn.XLOOKUP(16,eii,eia)&amp;_xlfn.XLOOKUP(9,eii,eia)&amp;_xlfn.XLOOKUP($A357,E96_raw,E96_code&amp;" / "&amp;e96_3c)&amp;_xlfn.XLOOKUP(16,eii,eia)&amp;_xlfn.XLOOKUP(10,eii,eia)&amp;_xlfn.XLOOKUP(LEFT(C357,7),r_1,r_10)&amp;_xlfn.XLOOKUP(16,eii,eia)&amp;_xlfn.XLOOKUP(11,eii,eia)&amp;_xlfn.XLOOKUP(LEFT(C357,7),r_1,r_11)&amp;_xlfn.XLOOKUP(16,eii,eia)&amp;_xlfn.XLOOKUP(12,eii,eia)&amp;_xlfn.XLOOKUP(LEFT(C357,7),r_1,r_12)&amp;" ppm/°C"&amp;_xlfn.XLOOKUP(16,eii,eia)&amp;_xlfn.XLOOKUP(13,eii,eia)&amp;MID(C357,4,2)&amp;_xlfn.XLOOKUP(16,eii,eia)&amp;_xlfn.XLOOKUP(14,eii,eia)&amp;_xlfn.XLOOKUP(16,eii,eia)&amp;_xlfn.XLOOKUP(15,eii,eia)&amp;_xlfn.XLOOKUP(16,eii,eia)</f>
        <v>#NAME?</v>
      </c>
      <c r="F357" s="5" t="e" cm="1">
        <f t="array" aca="1" ref="F357" ca="1">IF( OR( AND($A357&gt;=INDIRECT("'Panasonic ERJ Code Table'!$K" &amp; F$1),$A357&lt;=INDIRECT("'Panasonic ERJ Code Table'!$L" &amp; F$1)), AND($A357&gt;=INDIRECT("'Panasonic ERJ Code Table'!$M" &amp; F$1),$A357&lt;=INDIRECT("'Panasonic ERJ Code Table'!$N" &amp; F$1)) ),F$2&amp;_xlfn.XLOOKUP($A357,E96_raw,E96_code),"N/A")</f>
        <v>#NAME?</v>
      </c>
      <c r="G357" s="23" t="e" cm="1">
        <f t="array" aca="1" ref="G357" ca="1">"technology "&amp;RIGHT(F357,4)&amp;";"&amp;_xlfn.XLOOKUP(2,eii,eia)&amp;F357&amp;_xlfn.XLOOKUP(16,eii,eia)&amp;_xlfn.XLOOKUP(3,eii,eia)&amp;_xlfn.XLOOKUP($A357,E96_raw,e96_std&amp;" "&amp;e96_sym)&amp;_xlfn.XLOOKUP(16,eii,eia)&amp;_xlfn.XLOOKUP(4,eii,eia)&amp;_xlfn.XLOOKUP(LEFT(F357,7),r_1,r_4)&amp;" W @ 70°C"&amp;_xlfn.XLOOKUP(16,eii,eia)&amp;_xlfn.XLOOKUP(5,eii,eia)&amp;_xlfn.XLOOKUP(MID(F357,4,3),e_code,TEXT(e_size,"0000"))&amp;_xlfn.XLOOKUP(16,eii,eia)&amp;_xlfn.XLOOKUP(6,eii,eia)&amp;ROUND(MIN(SQRT($A357*_xlfn.XLOOKUP(LEFT(F357,7),r_1,r_4)),_xlfn.XLOOKUP(LEFT(F357,7),r_1,r_7)),1)&amp;" V"&amp;_xlfn.XLOOKUP(16,eii,eia)&amp;_xlfn.XLOOKUP(8,eii,eia)&amp;_xlfn.XLOOKUP(LEFT(F357,7),r_1,r_8)&amp;_xlfn.XLOOKUP(16,eii,eia)&amp;_xlfn.XLOOKUP(9,eii,eia)&amp;_xlfn.XLOOKUP($A357,E96_raw,E96_code&amp;" / "&amp;e96_3c)&amp;_xlfn.XLOOKUP(16,eii,eia)&amp;_xlfn.XLOOKUP(10,eii,eia)&amp;_xlfn.XLOOKUP(LEFT(F357,7),r_1,r_10)&amp;_xlfn.XLOOKUP(16,eii,eia)&amp;_xlfn.XLOOKUP(11,eii,eia)&amp;_xlfn.XLOOKUP(LEFT(F357,7),r_1,r_11)&amp;_xlfn.XLOOKUP(16,eii,eia)&amp;_xlfn.XLOOKUP(12,eii,eia)&amp;_xlfn.XLOOKUP(LEFT(F357,7),r_1,r_12)&amp;" ppm/°C"&amp;_xlfn.XLOOKUP(16,eii,eia)&amp;_xlfn.XLOOKUP(13,eii,eia)&amp;MID(F357,4,2)&amp;_xlfn.XLOOKUP(16,eii,eia)&amp;_xlfn.XLOOKUP(14,eii,eia)&amp;_xlfn.XLOOKUP(16,eii,eia)&amp;_xlfn.XLOOKUP(15,eii,eia)&amp;_xlfn.XLOOKUP(16,eii,eia)</f>
        <v>#NAME?</v>
      </c>
      <c r="I357" s="5" t="str" cm="1">
        <f t="array" aca="1" ref="I357" ca="1">IF( OR( AND($A357&gt;=INDIRECT("'Panasonic ERJ Code Table'!$K" &amp; I$1),$A357&lt;=INDIRECT("'Panasonic ERJ Code Table'!$L" &amp; I$1)), AND($A357&gt;=INDIRECT("'Panasonic ERJ Code Table'!$M" &amp; I$1),$A357&lt;=INDIRECT("'Panasonic ERJ Code Table'!$N" &amp; I$1)) ),I$2&amp;_xlfn.XLOOKUP($A357,E96_raw,E96_code),"N/A")</f>
        <v>N/A</v>
      </c>
      <c r="L357" s="5" t="e" cm="1">
        <f t="array" aca="1" ref="L357" ca="1">IF( OR( AND($A357&gt;=INDIRECT("'Panasonic ERJ Code Table'!$K" &amp; L$1),$A357&lt;=INDIRECT("'Panasonic ERJ Code Table'!$L" &amp; L$1)), AND($A357&gt;=INDIRECT("'Panasonic ERJ Code Table'!$M" &amp; L$1),$A357&lt;=INDIRECT("'Panasonic ERJ Code Table'!$N" &amp; L$1)) ),L$2&amp;_xlfn.XLOOKUP($A357,E96_raw,E96_code),"N/A")</f>
        <v>#NAME?</v>
      </c>
      <c r="O357" s="5" t="str" cm="1">
        <f t="array" aca="1" ref="O357" ca="1">IF( OR( AND($A357&gt;=INDIRECT("'Panasonic ERJ Code Table'!$K" &amp; O$1),$A357&lt;=INDIRECT("'Panasonic ERJ Code Table'!$L" &amp; O$1)), AND($A357&gt;=INDIRECT("'Panasonic ERJ Code Table'!$M" &amp; O$1),$A357&lt;=INDIRECT("'Panasonic ERJ Code Table'!$N" &amp; O$1)) ),O$2&amp;_xlfn.XLOOKUP($A357,E96_raw,E96_code),"N/A")</f>
        <v>N/A</v>
      </c>
      <c r="R357" s="5" t="e" cm="1">
        <f t="array" aca="1" ref="R357" ca="1">IF( OR( AND($A357&gt;=INDIRECT("'Panasonic ERJ Code Table'!$K" &amp; R$1),$A357&lt;=INDIRECT("'Panasonic ERJ Code Table'!$L" &amp; R$1)), AND($A357&gt;=INDIRECT("'Panasonic ERJ Code Table'!$M" &amp; R$1),$A357&lt;=INDIRECT("'Panasonic ERJ Code Table'!$N" &amp; R$1)) ),R$2&amp;_xlfn.XLOOKUP($A357,E96_raw,E96_code),"N/A")</f>
        <v>#NAME?</v>
      </c>
      <c r="U357" s="5" t="e" cm="1">
        <f t="array" aca="1" ref="U357" ca="1">IF( OR( AND($A357&gt;=INDIRECT("'Panasonic ERJ Code Table'!$J" &amp; U$1),$A357&lt;=INDIRECT("'Panasonic ERJ Code Table'!$K" &amp; U$1)), AND($A357&gt;=INDIRECT("'Panasonic ERJ Code Table'!$L" &amp; U$1),$A357&lt;=INDIRECT("'Panasonic ERJ Code Table'!$M" &amp; U$1)) ),U$2&amp;_xlfn.XLOOKUP($A357,E96_raw,E96_code),"N/A")</f>
        <v>#NAME?</v>
      </c>
    </row>
    <row r="358" spans="1:21" x14ac:dyDescent="0.3">
      <c r="A358" s="16">
        <v>4990</v>
      </c>
      <c r="B358" s="19"/>
      <c r="C358" s="5" t="e" cm="1">
        <f t="array" aca="1" ref="C358" ca="1">IF( OR( AND($A358&gt;=INDIRECT("'Panasonic ERJ Code Table'!$K" &amp; C$1),$A358&lt;=INDIRECT("'Panasonic ERJ Code Table'!$L" &amp; C$1)), AND($A358&gt;=INDIRECT("'Panasonic ERJ Code Table'!$M" &amp; C$1),$A358&lt;=INDIRECT("'Panasonic ERJ Code Table'!$N" &amp; C$1)) ),C$2&amp;_xlfn.XLOOKUP($A358,E96_raw,E96_code),"N/A")</f>
        <v>#NAME?</v>
      </c>
      <c r="D358" s="23" t="e" cm="1">
        <f t="array" aca="1" ref="D358" ca="1">"technology "&amp;RIGHT(C358,4)&amp;";"&amp;_xlfn.XLOOKUP(2,eii,eia)&amp;C358&amp;_xlfn.XLOOKUP(16,eii,eia)&amp;_xlfn.XLOOKUP(3,eii,eia)&amp;_xlfn.XLOOKUP($A358,E96_raw,e96_std&amp;" "&amp;e96_sym)&amp;_xlfn.XLOOKUP(16,eii,eia)&amp;_xlfn.XLOOKUP(4,eii,eia)&amp;_xlfn.XLOOKUP(LEFT(C358,7),r_1,r_4)&amp;" W @ 70°C"&amp;_xlfn.XLOOKUP(16,eii,eia)&amp;_xlfn.XLOOKUP(5,eii,eia)&amp;_xlfn.XLOOKUP(MID(C358,4,3),e_code,TEXT(e_size,"0000"))&amp;_xlfn.XLOOKUP(16,eii,eia)&amp;_xlfn.XLOOKUP(6,eii,eia)&amp;ROUND(MIN(SQRT($A358*_xlfn.XLOOKUP(LEFT(C358,7),r_1,r_4)),_xlfn.XLOOKUP(LEFT(C358,7),r_1,r_7)),1)&amp;" V"&amp;_xlfn.XLOOKUP(16,eii,eia)&amp;_xlfn.XLOOKUP(8,eii,eia)&amp;_xlfn.XLOOKUP(LEFT(C358,7),r_1,r_8)&amp;_xlfn.XLOOKUP(16,eii,eia)&amp;_xlfn.XLOOKUP(9,eii,eia)&amp;_xlfn.XLOOKUP($A358,E96_raw,E96_code&amp;" / "&amp;e96_3c)&amp;_xlfn.XLOOKUP(16,eii,eia)&amp;_xlfn.XLOOKUP(10,eii,eia)&amp;_xlfn.XLOOKUP(LEFT(C358,7),r_1,r_10)&amp;_xlfn.XLOOKUP(16,eii,eia)&amp;_xlfn.XLOOKUP(11,eii,eia)&amp;_xlfn.XLOOKUP(LEFT(C358,7),r_1,r_11)&amp;_xlfn.XLOOKUP(16,eii,eia)&amp;_xlfn.XLOOKUP(12,eii,eia)&amp;_xlfn.XLOOKUP(LEFT(C358,7),r_1,r_12)&amp;" ppm/°C"&amp;_xlfn.XLOOKUP(16,eii,eia)&amp;_xlfn.XLOOKUP(13,eii,eia)&amp;MID(C358,4,2)&amp;_xlfn.XLOOKUP(16,eii,eia)&amp;_xlfn.XLOOKUP(14,eii,eia)&amp;_xlfn.XLOOKUP(16,eii,eia)&amp;_xlfn.XLOOKUP(15,eii,eia)&amp;_xlfn.XLOOKUP(16,eii,eia)</f>
        <v>#NAME?</v>
      </c>
      <c r="F358" s="5" t="e" cm="1">
        <f t="array" aca="1" ref="F358" ca="1">IF( OR( AND($A358&gt;=INDIRECT("'Panasonic ERJ Code Table'!$K" &amp; F$1),$A358&lt;=INDIRECT("'Panasonic ERJ Code Table'!$L" &amp; F$1)), AND($A358&gt;=INDIRECT("'Panasonic ERJ Code Table'!$M" &amp; F$1),$A358&lt;=INDIRECT("'Panasonic ERJ Code Table'!$N" &amp; F$1)) ),F$2&amp;_xlfn.XLOOKUP($A358,E96_raw,E96_code),"N/A")</f>
        <v>#NAME?</v>
      </c>
      <c r="G358" s="23" t="e" cm="1">
        <f t="array" aca="1" ref="G358" ca="1">"technology "&amp;RIGHT(F358,4)&amp;";"&amp;_xlfn.XLOOKUP(2,eii,eia)&amp;F358&amp;_xlfn.XLOOKUP(16,eii,eia)&amp;_xlfn.XLOOKUP(3,eii,eia)&amp;_xlfn.XLOOKUP($A358,E96_raw,e96_std&amp;" "&amp;e96_sym)&amp;_xlfn.XLOOKUP(16,eii,eia)&amp;_xlfn.XLOOKUP(4,eii,eia)&amp;_xlfn.XLOOKUP(LEFT(F358,7),r_1,r_4)&amp;" W @ 70°C"&amp;_xlfn.XLOOKUP(16,eii,eia)&amp;_xlfn.XLOOKUP(5,eii,eia)&amp;_xlfn.XLOOKUP(MID(F358,4,3),e_code,TEXT(e_size,"0000"))&amp;_xlfn.XLOOKUP(16,eii,eia)&amp;_xlfn.XLOOKUP(6,eii,eia)&amp;ROUND(MIN(SQRT($A358*_xlfn.XLOOKUP(LEFT(F358,7),r_1,r_4)),_xlfn.XLOOKUP(LEFT(F358,7),r_1,r_7)),1)&amp;" V"&amp;_xlfn.XLOOKUP(16,eii,eia)&amp;_xlfn.XLOOKUP(8,eii,eia)&amp;_xlfn.XLOOKUP(LEFT(F358,7),r_1,r_8)&amp;_xlfn.XLOOKUP(16,eii,eia)&amp;_xlfn.XLOOKUP(9,eii,eia)&amp;_xlfn.XLOOKUP($A358,E96_raw,E96_code&amp;" / "&amp;e96_3c)&amp;_xlfn.XLOOKUP(16,eii,eia)&amp;_xlfn.XLOOKUP(10,eii,eia)&amp;_xlfn.XLOOKUP(LEFT(F358,7),r_1,r_10)&amp;_xlfn.XLOOKUP(16,eii,eia)&amp;_xlfn.XLOOKUP(11,eii,eia)&amp;_xlfn.XLOOKUP(LEFT(F358,7),r_1,r_11)&amp;_xlfn.XLOOKUP(16,eii,eia)&amp;_xlfn.XLOOKUP(12,eii,eia)&amp;_xlfn.XLOOKUP(LEFT(F358,7),r_1,r_12)&amp;" ppm/°C"&amp;_xlfn.XLOOKUP(16,eii,eia)&amp;_xlfn.XLOOKUP(13,eii,eia)&amp;MID(F358,4,2)&amp;_xlfn.XLOOKUP(16,eii,eia)&amp;_xlfn.XLOOKUP(14,eii,eia)&amp;_xlfn.XLOOKUP(16,eii,eia)&amp;_xlfn.XLOOKUP(15,eii,eia)&amp;_xlfn.XLOOKUP(16,eii,eia)</f>
        <v>#NAME?</v>
      </c>
      <c r="I358" s="5" t="str" cm="1">
        <f t="array" aca="1" ref="I358" ca="1">IF( OR( AND($A358&gt;=INDIRECT("'Panasonic ERJ Code Table'!$K" &amp; I$1),$A358&lt;=INDIRECT("'Panasonic ERJ Code Table'!$L" &amp; I$1)), AND($A358&gt;=INDIRECT("'Panasonic ERJ Code Table'!$M" &amp; I$1),$A358&lt;=INDIRECT("'Panasonic ERJ Code Table'!$N" &amp; I$1)) ),I$2&amp;_xlfn.XLOOKUP($A358,E96_raw,E96_code),"N/A")</f>
        <v>N/A</v>
      </c>
      <c r="L358" s="5" t="e" cm="1">
        <f t="array" aca="1" ref="L358" ca="1">IF( OR( AND($A358&gt;=INDIRECT("'Panasonic ERJ Code Table'!$K" &amp; L$1),$A358&lt;=INDIRECT("'Panasonic ERJ Code Table'!$L" &amp; L$1)), AND($A358&gt;=INDIRECT("'Panasonic ERJ Code Table'!$M" &amp; L$1),$A358&lt;=INDIRECT("'Panasonic ERJ Code Table'!$N" &amp; L$1)) ),L$2&amp;_xlfn.XLOOKUP($A358,E96_raw,E96_code),"N/A")</f>
        <v>#NAME?</v>
      </c>
      <c r="O358" s="5" t="str" cm="1">
        <f t="array" aca="1" ref="O358" ca="1">IF( OR( AND($A358&gt;=INDIRECT("'Panasonic ERJ Code Table'!$K" &amp; O$1),$A358&lt;=INDIRECT("'Panasonic ERJ Code Table'!$L" &amp; O$1)), AND($A358&gt;=INDIRECT("'Panasonic ERJ Code Table'!$M" &amp; O$1),$A358&lt;=INDIRECT("'Panasonic ERJ Code Table'!$N" &amp; O$1)) ),O$2&amp;_xlfn.XLOOKUP($A358,E96_raw,E96_code),"N/A")</f>
        <v>N/A</v>
      </c>
      <c r="R358" s="5" t="e" cm="1">
        <f t="array" aca="1" ref="R358" ca="1">IF( OR( AND($A358&gt;=INDIRECT("'Panasonic ERJ Code Table'!$K" &amp; R$1),$A358&lt;=INDIRECT("'Panasonic ERJ Code Table'!$L" &amp; R$1)), AND($A358&gt;=INDIRECT("'Panasonic ERJ Code Table'!$M" &amp; R$1),$A358&lt;=INDIRECT("'Panasonic ERJ Code Table'!$N" &amp; R$1)) ),R$2&amp;_xlfn.XLOOKUP($A358,E96_raw,E96_code),"N/A")</f>
        <v>#NAME?</v>
      </c>
      <c r="U358" s="5" t="e" cm="1">
        <f t="array" aca="1" ref="U358" ca="1">IF( OR( AND($A358&gt;=INDIRECT("'Panasonic ERJ Code Table'!$J" &amp; U$1),$A358&lt;=INDIRECT("'Panasonic ERJ Code Table'!$K" &amp; U$1)), AND($A358&gt;=INDIRECT("'Panasonic ERJ Code Table'!$L" &amp; U$1),$A358&lt;=INDIRECT("'Panasonic ERJ Code Table'!$M" &amp; U$1)) ),U$2&amp;_xlfn.XLOOKUP($A358,E96_raw,E96_code),"N/A")</f>
        <v>#NAME?</v>
      </c>
    </row>
    <row r="359" spans="1:21" x14ac:dyDescent="0.3">
      <c r="A359" s="16">
        <v>5110</v>
      </c>
      <c r="B359" s="19"/>
      <c r="C359" s="5" t="e" cm="1">
        <f t="array" aca="1" ref="C359" ca="1">IF( OR( AND($A359&gt;=INDIRECT("'Panasonic ERJ Code Table'!$K" &amp; C$1),$A359&lt;=INDIRECT("'Panasonic ERJ Code Table'!$L" &amp; C$1)), AND($A359&gt;=INDIRECT("'Panasonic ERJ Code Table'!$M" &amp; C$1),$A359&lt;=INDIRECT("'Panasonic ERJ Code Table'!$N" &amp; C$1)) ),C$2&amp;_xlfn.XLOOKUP($A359,E96_raw,E96_code),"N/A")</f>
        <v>#NAME?</v>
      </c>
      <c r="D359" s="23" t="e" cm="1">
        <f t="array" aca="1" ref="D359" ca="1">"technology "&amp;RIGHT(C359,4)&amp;";"&amp;_xlfn.XLOOKUP(2,eii,eia)&amp;C359&amp;_xlfn.XLOOKUP(16,eii,eia)&amp;_xlfn.XLOOKUP(3,eii,eia)&amp;_xlfn.XLOOKUP($A359,E96_raw,e96_std&amp;" "&amp;e96_sym)&amp;_xlfn.XLOOKUP(16,eii,eia)&amp;_xlfn.XLOOKUP(4,eii,eia)&amp;_xlfn.XLOOKUP(LEFT(C359,7),r_1,r_4)&amp;" W @ 70°C"&amp;_xlfn.XLOOKUP(16,eii,eia)&amp;_xlfn.XLOOKUP(5,eii,eia)&amp;_xlfn.XLOOKUP(MID(C359,4,3),e_code,TEXT(e_size,"0000"))&amp;_xlfn.XLOOKUP(16,eii,eia)&amp;_xlfn.XLOOKUP(6,eii,eia)&amp;ROUND(MIN(SQRT($A359*_xlfn.XLOOKUP(LEFT(C359,7),r_1,r_4)),_xlfn.XLOOKUP(LEFT(C359,7),r_1,r_7)),1)&amp;" V"&amp;_xlfn.XLOOKUP(16,eii,eia)&amp;_xlfn.XLOOKUP(8,eii,eia)&amp;_xlfn.XLOOKUP(LEFT(C359,7),r_1,r_8)&amp;_xlfn.XLOOKUP(16,eii,eia)&amp;_xlfn.XLOOKUP(9,eii,eia)&amp;_xlfn.XLOOKUP($A359,E96_raw,E96_code&amp;" / "&amp;e96_3c)&amp;_xlfn.XLOOKUP(16,eii,eia)&amp;_xlfn.XLOOKUP(10,eii,eia)&amp;_xlfn.XLOOKUP(LEFT(C359,7),r_1,r_10)&amp;_xlfn.XLOOKUP(16,eii,eia)&amp;_xlfn.XLOOKUP(11,eii,eia)&amp;_xlfn.XLOOKUP(LEFT(C359,7),r_1,r_11)&amp;_xlfn.XLOOKUP(16,eii,eia)&amp;_xlfn.XLOOKUP(12,eii,eia)&amp;_xlfn.XLOOKUP(LEFT(C359,7),r_1,r_12)&amp;" ppm/°C"&amp;_xlfn.XLOOKUP(16,eii,eia)&amp;_xlfn.XLOOKUP(13,eii,eia)&amp;MID(C359,4,2)&amp;_xlfn.XLOOKUP(16,eii,eia)&amp;_xlfn.XLOOKUP(14,eii,eia)&amp;_xlfn.XLOOKUP(16,eii,eia)&amp;_xlfn.XLOOKUP(15,eii,eia)&amp;_xlfn.XLOOKUP(16,eii,eia)</f>
        <v>#NAME?</v>
      </c>
      <c r="F359" s="5" t="e" cm="1">
        <f t="array" aca="1" ref="F359" ca="1">IF( OR( AND($A359&gt;=INDIRECT("'Panasonic ERJ Code Table'!$K" &amp; F$1),$A359&lt;=INDIRECT("'Panasonic ERJ Code Table'!$L" &amp; F$1)), AND($A359&gt;=INDIRECT("'Panasonic ERJ Code Table'!$M" &amp; F$1),$A359&lt;=INDIRECT("'Panasonic ERJ Code Table'!$N" &amp; F$1)) ),F$2&amp;_xlfn.XLOOKUP($A359,E96_raw,E96_code),"N/A")</f>
        <v>#NAME?</v>
      </c>
      <c r="G359" s="23" t="e" cm="1">
        <f t="array" aca="1" ref="G359" ca="1">"technology "&amp;RIGHT(F359,4)&amp;";"&amp;_xlfn.XLOOKUP(2,eii,eia)&amp;F359&amp;_xlfn.XLOOKUP(16,eii,eia)&amp;_xlfn.XLOOKUP(3,eii,eia)&amp;_xlfn.XLOOKUP($A359,E96_raw,e96_std&amp;" "&amp;e96_sym)&amp;_xlfn.XLOOKUP(16,eii,eia)&amp;_xlfn.XLOOKUP(4,eii,eia)&amp;_xlfn.XLOOKUP(LEFT(F359,7),r_1,r_4)&amp;" W @ 70°C"&amp;_xlfn.XLOOKUP(16,eii,eia)&amp;_xlfn.XLOOKUP(5,eii,eia)&amp;_xlfn.XLOOKUP(MID(F359,4,3),e_code,TEXT(e_size,"0000"))&amp;_xlfn.XLOOKUP(16,eii,eia)&amp;_xlfn.XLOOKUP(6,eii,eia)&amp;ROUND(MIN(SQRT($A359*_xlfn.XLOOKUP(LEFT(F359,7),r_1,r_4)),_xlfn.XLOOKUP(LEFT(F359,7),r_1,r_7)),1)&amp;" V"&amp;_xlfn.XLOOKUP(16,eii,eia)&amp;_xlfn.XLOOKUP(8,eii,eia)&amp;_xlfn.XLOOKUP(LEFT(F359,7),r_1,r_8)&amp;_xlfn.XLOOKUP(16,eii,eia)&amp;_xlfn.XLOOKUP(9,eii,eia)&amp;_xlfn.XLOOKUP($A359,E96_raw,E96_code&amp;" / "&amp;e96_3c)&amp;_xlfn.XLOOKUP(16,eii,eia)&amp;_xlfn.XLOOKUP(10,eii,eia)&amp;_xlfn.XLOOKUP(LEFT(F359,7),r_1,r_10)&amp;_xlfn.XLOOKUP(16,eii,eia)&amp;_xlfn.XLOOKUP(11,eii,eia)&amp;_xlfn.XLOOKUP(LEFT(F359,7),r_1,r_11)&amp;_xlfn.XLOOKUP(16,eii,eia)&amp;_xlfn.XLOOKUP(12,eii,eia)&amp;_xlfn.XLOOKUP(LEFT(F359,7),r_1,r_12)&amp;" ppm/°C"&amp;_xlfn.XLOOKUP(16,eii,eia)&amp;_xlfn.XLOOKUP(13,eii,eia)&amp;MID(F359,4,2)&amp;_xlfn.XLOOKUP(16,eii,eia)&amp;_xlfn.XLOOKUP(14,eii,eia)&amp;_xlfn.XLOOKUP(16,eii,eia)&amp;_xlfn.XLOOKUP(15,eii,eia)&amp;_xlfn.XLOOKUP(16,eii,eia)</f>
        <v>#NAME?</v>
      </c>
      <c r="I359" s="5" t="str" cm="1">
        <f t="array" aca="1" ref="I359" ca="1">IF( OR( AND($A359&gt;=INDIRECT("'Panasonic ERJ Code Table'!$K" &amp; I$1),$A359&lt;=INDIRECT("'Panasonic ERJ Code Table'!$L" &amp; I$1)), AND($A359&gt;=INDIRECT("'Panasonic ERJ Code Table'!$M" &amp; I$1),$A359&lt;=INDIRECT("'Panasonic ERJ Code Table'!$N" &amp; I$1)) ),I$2&amp;_xlfn.XLOOKUP($A359,E96_raw,E96_code),"N/A")</f>
        <v>N/A</v>
      </c>
      <c r="L359" s="5" t="e" cm="1">
        <f t="array" aca="1" ref="L359" ca="1">IF( OR( AND($A359&gt;=INDIRECT("'Panasonic ERJ Code Table'!$K" &amp; L$1),$A359&lt;=INDIRECT("'Panasonic ERJ Code Table'!$L" &amp; L$1)), AND($A359&gt;=INDIRECT("'Panasonic ERJ Code Table'!$M" &amp; L$1),$A359&lt;=INDIRECT("'Panasonic ERJ Code Table'!$N" &amp; L$1)) ),L$2&amp;_xlfn.XLOOKUP($A359,E96_raw,E96_code),"N/A")</f>
        <v>#NAME?</v>
      </c>
      <c r="O359" s="5" t="str" cm="1">
        <f t="array" aca="1" ref="O359" ca="1">IF( OR( AND($A359&gt;=INDIRECT("'Panasonic ERJ Code Table'!$K" &amp; O$1),$A359&lt;=INDIRECT("'Panasonic ERJ Code Table'!$L" &amp; O$1)), AND($A359&gt;=INDIRECT("'Panasonic ERJ Code Table'!$M" &amp; O$1),$A359&lt;=INDIRECT("'Panasonic ERJ Code Table'!$N" &amp; O$1)) ),O$2&amp;_xlfn.XLOOKUP($A359,E96_raw,E96_code),"N/A")</f>
        <v>N/A</v>
      </c>
      <c r="R359" s="5" t="e" cm="1">
        <f t="array" aca="1" ref="R359" ca="1">IF( OR( AND($A359&gt;=INDIRECT("'Panasonic ERJ Code Table'!$K" &amp; R$1),$A359&lt;=INDIRECT("'Panasonic ERJ Code Table'!$L" &amp; R$1)), AND($A359&gt;=INDIRECT("'Panasonic ERJ Code Table'!$M" &amp; R$1),$A359&lt;=INDIRECT("'Panasonic ERJ Code Table'!$N" &amp; R$1)) ),R$2&amp;_xlfn.XLOOKUP($A359,E96_raw,E96_code),"N/A")</f>
        <v>#NAME?</v>
      </c>
      <c r="U359" s="5" t="e" cm="1">
        <f t="array" aca="1" ref="U359" ca="1">IF( OR( AND($A359&gt;=INDIRECT("'Panasonic ERJ Code Table'!$J" &amp; U$1),$A359&lt;=INDIRECT("'Panasonic ERJ Code Table'!$K" &amp; U$1)), AND($A359&gt;=INDIRECT("'Panasonic ERJ Code Table'!$L" &amp; U$1),$A359&lt;=INDIRECT("'Panasonic ERJ Code Table'!$M" &amp; U$1)) ),U$2&amp;_xlfn.XLOOKUP($A359,E96_raw,E96_code),"N/A")</f>
        <v>#NAME?</v>
      </c>
    </row>
    <row r="360" spans="1:21" x14ac:dyDescent="0.3">
      <c r="A360" s="16">
        <v>5230.0000000000009</v>
      </c>
      <c r="B360" s="19"/>
      <c r="C360" s="5" t="e" cm="1">
        <f t="array" aca="1" ref="C360" ca="1">IF( OR( AND($A360&gt;=INDIRECT("'Panasonic ERJ Code Table'!$K" &amp; C$1),$A360&lt;=INDIRECT("'Panasonic ERJ Code Table'!$L" &amp; C$1)), AND($A360&gt;=INDIRECT("'Panasonic ERJ Code Table'!$M" &amp; C$1),$A360&lt;=INDIRECT("'Panasonic ERJ Code Table'!$N" &amp; C$1)) ),C$2&amp;_xlfn.XLOOKUP($A360,E96_raw,E96_code),"N/A")</f>
        <v>#NAME?</v>
      </c>
      <c r="D360" s="23" t="e" cm="1">
        <f t="array" aca="1" ref="D360" ca="1">"technology "&amp;RIGHT(C360,4)&amp;";"&amp;_xlfn.XLOOKUP(2,eii,eia)&amp;C360&amp;_xlfn.XLOOKUP(16,eii,eia)&amp;_xlfn.XLOOKUP(3,eii,eia)&amp;_xlfn.XLOOKUP($A360,E96_raw,e96_std&amp;" "&amp;e96_sym)&amp;_xlfn.XLOOKUP(16,eii,eia)&amp;_xlfn.XLOOKUP(4,eii,eia)&amp;_xlfn.XLOOKUP(LEFT(C360,7),r_1,r_4)&amp;" W @ 70°C"&amp;_xlfn.XLOOKUP(16,eii,eia)&amp;_xlfn.XLOOKUP(5,eii,eia)&amp;_xlfn.XLOOKUP(MID(C360,4,3),e_code,TEXT(e_size,"0000"))&amp;_xlfn.XLOOKUP(16,eii,eia)&amp;_xlfn.XLOOKUP(6,eii,eia)&amp;ROUND(MIN(SQRT($A360*_xlfn.XLOOKUP(LEFT(C360,7),r_1,r_4)),_xlfn.XLOOKUP(LEFT(C360,7),r_1,r_7)),1)&amp;" V"&amp;_xlfn.XLOOKUP(16,eii,eia)&amp;_xlfn.XLOOKUP(8,eii,eia)&amp;_xlfn.XLOOKUP(LEFT(C360,7),r_1,r_8)&amp;_xlfn.XLOOKUP(16,eii,eia)&amp;_xlfn.XLOOKUP(9,eii,eia)&amp;_xlfn.XLOOKUP($A360,E96_raw,E96_code&amp;" / "&amp;e96_3c)&amp;_xlfn.XLOOKUP(16,eii,eia)&amp;_xlfn.XLOOKUP(10,eii,eia)&amp;_xlfn.XLOOKUP(LEFT(C360,7),r_1,r_10)&amp;_xlfn.XLOOKUP(16,eii,eia)&amp;_xlfn.XLOOKUP(11,eii,eia)&amp;_xlfn.XLOOKUP(LEFT(C360,7),r_1,r_11)&amp;_xlfn.XLOOKUP(16,eii,eia)&amp;_xlfn.XLOOKUP(12,eii,eia)&amp;_xlfn.XLOOKUP(LEFT(C360,7),r_1,r_12)&amp;" ppm/°C"&amp;_xlfn.XLOOKUP(16,eii,eia)&amp;_xlfn.XLOOKUP(13,eii,eia)&amp;MID(C360,4,2)&amp;_xlfn.XLOOKUP(16,eii,eia)&amp;_xlfn.XLOOKUP(14,eii,eia)&amp;_xlfn.XLOOKUP(16,eii,eia)&amp;_xlfn.XLOOKUP(15,eii,eia)&amp;_xlfn.XLOOKUP(16,eii,eia)</f>
        <v>#NAME?</v>
      </c>
      <c r="F360" s="5" t="e" cm="1">
        <f t="array" aca="1" ref="F360" ca="1">IF( OR( AND($A360&gt;=INDIRECT("'Panasonic ERJ Code Table'!$K" &amp; F$1),$A360&lt;=INDIRECT("'Panasonic ERJ Code Table'!$L" &amp; F$1)), AND($A360&gt;=INDIRECT("'Panasonic ERJ Code Table'!$M" &amp; F$1),$A360&lt;=INDIRECT("'Panasonic ERJ Code Table'!$N" &amp; F$1)) ),F$2&amp;_xlfn.XLOOKUP($A360,E96_raw,E96_code),"N/A")</f>
        <v>#NAME?</v>
      </c>
      <c r="G360" s="23" t="e" cm="1">
        <f t="array" aca="1" ref="G360" ca="1">"technology "&amp;RIGHT(F360,4)&amp;";"&amp;_xlfn.XLOOKUP(2,eii,eia)&amp;F360&amp;_xlfn.XLOOKUP(16,eii,eia)&amp;_xlfn.XLOOKUP(3,eii,eia)&amp;_xlfn.XLOOKUP($A360,E96_raw,e96_std&amp;" "&amp;e96_sym)&amp;_xlfn.XLOOKUP(16,eii,eia)&amp;_xlfn.XLOOKUP(4,eii,eia)&amp;_xlfn.XLOOKUP(LEFT(F360,7),r_1,r_4)&amp;" W @ 70°C"&amp;_xlfn.XLOOKUP(16,eii,eia)&amp;_xlfn.XLOOKUP(5,eii,eia)&amp;_xlfn.XLOOKUP(MID(F360,4,3),e_code,TEXT(e_size,"0000"))&amp;_xlfn.XLOOKUP(16,eii,eia)&amp;_xlfn.XLOOKUP(6,eii,eia)&amp;ROUND(MIN(SQRT($A360*_xlfn.XLOOKUP(LEFT(F360,7),r_1,r_4)),_xlfn.XLOOKUP(LEFT(F360,7),r_1,r_7)),1)&amp;" V"&amp;_xlfn.XLOOKUP(16,eii,eia)&amp;_xlfn.XLOOKUP(8,eii,eia)&amp;_xlfn.XLOOKUP(LEFT(F360,7),r_1,r_8)&amp;_xlfn.XLOOKUP(16,eii,eia)&amp;_xlfn.XLOOKUP(9,eii,eia)&amp;_xlfn.XLOOKUP($A360,E96_raw,E96_code&amp;" / "&amp;e96_3c)&amp;_xlfn.XLOOKUP(16,eii,eia)&amp;_xlfn.XLOOKUP(10,eii,eia)&amp;_xlfn.XLOOKUP(LEFT(F360,7),r_1,r_10)&amp;_xlfn.XLOOKUP(16,eii,eia)&amp;_xlfn.XLOOKUP(11,eii,eia)&amp;_xlfn.XLOOKUP(LEFT(F360,7),r_1,r_11)&amp;_xlfn.XLOOKUP(16,eii,eia)&amp;_xlfn.XLOOKUP(12,eii,eia)&amp;_xlfn.XLOOKUP(LEFT(F360,7),r_1,r_12)&amp;" ppm/°C"&amp;_xlfn.XLOOKUP(16,eii,eia)&amp;_xlfn.XLOOKUP(13,eii,eia)&amp;MID(F360,4,2)&amp;_xlfn.XLOOKUP(16,eii,eia)&amp;_xlfn.XLOOKUP(14,eii,eia)&amp;_xlfn.XLOOKUP(16,eii,eia)&amp;_xlfn.XLOOKUP(15,eii,eia)&amp;_xlfn.XLOOKUP(16,eii,eia)</f>
        <v>#NAME?</v>
      </c>
      <c r="I360" s="5" t="str" cm="1">
        <f t="array" aca="1" ref="I360" ca="1">IF( OR( AND($A360&gt;=INDIRECT("'Panasonic ERJ Code Table'!$K" &amp; I$1),$A360&lt;=INDIRECT("'Panasonic ERJ Code Table'!$L" &amp; I$1)), AND($A360&gt;=INDIRECT("'Panasonic ERJ Code Table'!$M" &amp; I$1),$A360&lt;=INDIRECT("'Panasonic ERJ Code Table'!$N" &amp; I$1)) ),I$2&amp;_xlfn.XLOOKUP($A360,E96_raw,E96_code),"N/A")</f>
        <v>N/A</v>
      </c>
      <c r="L360" s="5" t="e" cm="1">
        <f t="array" aca="1" ref="L360" ca="1">IF( OR( AND($A360&gt;=INDIRECT("'Panasonic ERJ Code Table'!$K" &amp; L$1),$A360&lt;=INDIRECT("'Panasonic ERJ Code Table'!$L" &amp; L$1)), AND($A360&gt;=INDIRECT("'Panasonic ERJ Code Table'!$M" &amp; L$1),$A360&lt;=INDIRECT("'Panasonic ERJ Code Table'!$N" &amp; L$1)) ),L$2&amp;_xlfn.XLOOKUP($A360,E96_raw,E96_code),"N/A")</f>
        <v>#NAME?</v>
      </c>
      <c r="O360" s="5" t="str" cm="1">
        <f t="array" aca="1" ref="O360" ca="1">IF( OR( AND($A360&gt;=INDIRECT("'Panasonic ERJ Code Table'!$K" &amp; O$1),$A360&lt;=INDIRECT("'Panasonic ERJ Code Table'!$L" &amp; O$1)), AND($A360&gt;=INDIRECT("'Panasonic ERJ Code Table'!$M" &amp; O$1),$A360&lt;=INDIRECT("'Panasonic ERJ Code Table'!$N" &amp; O$1)) ),O$2&amp;_xlfn.XLOOKUP($A360,E96_raw,E96_code),"N/A")</f>
        <v>N/A</v>
      </c>
      <c r="R360" s="5" t="e" cm="1">
        <f t="array" aca="1" ref="R360" ca="1">IF( OR( AND($A360&gt;=INDIRECT("'Panasonic ERJ Code Table'!$K" &amp; R$1),$A360&lt;=INDIRECT("'Panasonic ERJ Code Table'!$L" &amp; R$1)), AND($A360&gt;=INDIRECT("'Panasonic ERJ Code Table'!$M" &amp; R$1),$A360&lt;=INDIRECT("'Panasonic ERJ Code Table'!$N" &amp; R$1)) ),R$2&amp;_xlfn.XLOOKUP($A360,E96_raw,E96_code),"N/A")</f>
        <v>#NAME?</v>
      </c>
      <c r="U360" s="5" t="e" cm="1">
        <f t="array" aca="1" ref="U360" ca="1">IF( OR( AND($A360&gt;=INDIRECT("'Panasonic ERJ Code Table'!$J" &amp; U$1),$A360&lt;=INDIRECT("'Panasonic ERJ Code Table'!$K" &amp; U$1)), AND($A360&gt;=INDIRECT("'Panasonic ERJ Code Table'!$L" &amp; U$1),$A360&lt;=INDIRECT("'Panasonic ERJ Code Table'!$M" &amp; U$1)) ),U$2&amp;_xlfn.XLOOKUP($A360,E96_raw,E96_code),"N/A")</f>
        <v>#NAME?</v>
      </c>
    </row>
    <row r="361" spans="1:21" x14ac:dyDescent="0.3">
      <c r="A361" s="16">
        <v>5360</v>
      </c>
      <c r="B361" s="19"/>
      <c r="C361" s="5" t="e" cm="1">
        <f t="array" aca="1" ref="C361" ca="1">IF( OR( AND($A361&gt;=INDIRECT("'Panasonic ERJ Code Table'!$K" &amp; C$1),$A361&lt;=INDIRECT("'Panasonic ERJ Code Table'!$L" &amp; C$1)), AND($A361&gt;=INDIRECT("'Panasonic ERJ Code Table'!$M" &amp; C$1),$A361&lt;=INDIRECT("'Panasonic ERJ Code Table'!$N" &amp; C$1)) ),C$2&amp;_xlfn.XLOOKUP($A361,E96_raw,E96_code),"N/A")</f>
        <v>#NAME?</v>
      </c>
      <c r="D361" s="23" t="e" cm="1">
        <f t="array" aca="1" ref="D361" ca="1">"technology "&amp;RIGHT(C361,4)&amp;";"&amp;_xlfn.XLOOKUP(2,eii,eia)&amp;C361&amp;_xlfn.XLOOKUP(16,eii,eia)&amp;_xlfn.XLOOKUP(3,eii,eia)&amp;_xlfn.XLOOKUP($A361,E96_raw,e96_std&amp;" "&amp;e96_sym)&amp;_xlfn.XLOOKUP(16,eii,eia)&amp;_xlfn.XLOOKUP(4,eii,eia)&amp;_xlfn.XLOOKUP(LEFT(C361,7),r_1,r_4)&amp;" W @ 70°C"&amp;_xlfn.XLOOKUP(16,eii,eia)&amp;_xlfn.XLOOKUP(5,eii,eia)&amp;_xlfn.XLOOKUP(MID(C361,4,3),e_code,TEXT(e_size,"0000"))&amp;_xlfn.XLOOKUP(16,eii,eia)&amp;_xlfn.XLOOKUP(6,eii,eia)&amp;ROUND(MIN(SQRT($A361*_xlfn.XLOOKUP(LEFT(C361,7),r_1,r_4)),_xlfn.XLOOKUP(LEFT(C361,7),r_1,r_7)),1)&amp;" V"&amp;_xlfn.XLOOKUP(16,eii,eia)&amp;_xlfn.XLOOKUP(8,eii,eia)&amp;_xlfn.XLOOKUP(LEFT(C361,7),r_1,r_8)&amp;_xlfn.XLOOKUP(16,eii,eia)&amp;_xlfn.XLOOKUP(9,eii,eia)&amp;_xlfn.XLOOKUP($A361,E96_raw,E96_code&amp;" / "&amp;e96_3c)&amp;_xlfn.XLOOKUP(16,eii,eia)&amp;_xlfn.XLOOKUP(10,eii,eia)&amp;_xlfn.XLOOKUP(LEFT(C361,7),r_1,r_10)&amp;_xlfn.XLOOKUP(16,eii,eia)&amp;_xlfn.XLOOKUP(11,eii,eia)&amp;_xlfn.XLOOKUP(LEFT(C361,7),r_1,r_11)&amp;_xlfn.XLOOKUP(16,eii,eia)&amp;_xlfn.XLOOKUP(12,eii,eia)&amp;_xlfn.XLOOKUP(LEFT(C361,7),r_1,r_12)&amp;" ppm/°C"&amp;_xlfn.XLOOKUP(16,eii,eia)&amp;_xlfn.XLOOKUP(13,eii,eia)&amp;MID(C361,4,2)&amp;_xlfn.XLOOKUP(16,eii,eia)&amp;_xlfn.XLOOKUP(14,eii,eia)&amp;_xlfn.XLOOKUP(16,eii,eia)&amp;_xlfn.XLOOKUP(15,eii,eia)&amp;_xlfn.XLOOKUP(16,eii,eia)</f>
        <v>#NAME?</v>
      </c>
      <c r="F361" s="5" t="e" cm="1">
        <f t="array" aca="1" ref="F361" ca="1">IF( OR( AND($A361&gt;=INDIRECT("'Panasonic ERJ Code Table'!$K" &amp; F$1),$A361&lt;=INDIRECT("'Panasonic ERJ Code Table'!$L" &amp; F$1)), AND($A361&gt;=INDIRECT("'Panasonic ERJ Code Table'!$M" &amp; F$1),$A361&lt;=INDIRECT("'Panasonic ERJ Code Table'!$N" &amp; F$1)) ),F$2&amp;_xlfn.XLOOKUP($A361,E96_raw,E96_code),"N/A")</f>
        <v>#NAME?</v>
      </c>
      <c r="G361" s="23" t="e" cm="1">
        <f t="array" aca="1" ref="G361" ca="1">"technology "&amp;RIGHT(F361,4)&amp;";"&amp;_xlfn.XLOOKUP(2,eii,eia)&amp;F361&amp;_xlfn.XLOOKUP(16,eii,eia)&amp;_xlfn.XLOOKUP(3,eii,eia)&amp;_xlfn.XLOOKUP($A361,E96_raw,e96_std&amp;" "&amp;e96_sym)&amp;_xlfn.XLOOKUP(16,eii,eia)&amp;_xlfn.XLOOKUP(4,eii,eia)&amp;_xlfn.XLOOKUP(LEFT(F361,7),r_1,r_4)&amp;" W @ 70°C"&amp;_xlfn.XLOOKUP(16,eii,eia)&amp;_xlfn.XLOOKUP(5,eii,eia)&amp;_xlfn.XLOOKUP(MID(F361,4,3),e_code,TEXT(e_size,"0000"))&amp;_xlfn.XLOOKUP(16,eii,eia)&amp;_xlfn.XLOOKUP(6,eii,eia)&amp;ROUND(MIN(SQRT($A361*_xlfn.XLOOKUP(LEFT(F361,7),r_1,r_4)),_xlfn.XLOOKUP(LEFT(F361,7),r_1,r_7)),1)&amp;" V"&amp;_xlfn.XLOOKUP(16,eii,eia)&amp;_xlfn.XLOOKUP(8,eii,eia)&amp;_xlfn.XLOOKUP(LEFT(F361,7),r_1,r_8)&amp;_xlfn.XLOOKUP(16,eii,eia)&amp;_xlfn.XLOOKUP(9,eii,eia)&amp;_xlfn.XLOOKUP($A361,E96_raw,E96_code&amp;" / "&amp;e96_3c)&amp;_xlfn.XLOOKUP(16,eii,eia)&amp;_xlfn.XLOOKUP(10,eii,eia)&amp;_xlfn.XLOOKUP(LEFT(F361,7),r_1,r_10)&amp;_xlfn.XLOOKUP(16,eii,eia)&amp;_xlfn.XLOOKUP(11,eii,eia)&amp;_xlfn.XLOOKUP(LEFT(F361,7),r_1,r_11)&amp;_xlfn.XLOOKUP(16,eii,eia)&amp;_xlfn.XLOOKUP(12,eii,eia)&amp;_xlfn.XLOOKUP(LEFT(F361,7),r_1,r_12)&amp;" ppm/°C"&amp;_xlfn.XLOOKUP(16,eii,eia)&amp;_xlfn.XLOOKUP(13,eii,eia)&amp;MID(F361,4,2)&amp;_xlfn.XLOOKUP(16,eii,eia)&amp;_xlfn.XLOOKUP(14,eii,eia)&amp;_xlfn.XLOOKUP(16,eii,eia)&amp;_xlfn.XLOOKUP(15,eii,eia)&amp;_xlfn.XLOOKUP(16,eii,eia)</f>
        <v>#NAME?</v>
      </c>
      <c r="I361" s="5" t="str" cm="1">
        <f t="array" aca="1" ref="I361" ca="1">IF( OR( AND($A361&gt;=INDIRECT("'Panasonic ERJ Code Table'!$K" &amp; I$1),$A361&lt;=INDIRECT("'Panasonic ERJ Code Table'!$L" &amp; I$1)), AND($A361&gt;=INDIRECT("'Panasonic ERJ Code Table'!$M" &amp; I$1),$A361&lt;=INDIRECT("'Panasonic ERJ Code Table'!$N" &amp; I$1)) ),I$2&amp;_xlfn.XLOOKUP($A361,E96_raw,E96_code),"N/A")</f>
        <v>N/A</v>
      </c>
      <c r="L361" s="5" t="e" cm="1">
        <f t="array" aca="1" ref="L361" ca="1">IF( OR( AND($A361&gt;=INDIRECT("'Panasonic ERJ Code Table'!$K" &amp; L$1),$A361&lt;=INDIRECT("'Panasonic ERJ Code Table'!$L" &amp; L$1)), AND($A361&gt;=INDIRECT("'Panasonic ERJ Code Table'!$M" &amp; L$1),$A361&lt;=INDIRECT("'Panasonic ERJ Code Table'!$N" &amp; L$1)) ),L$2&amp;_xlfn.XLOOKUP($A361,E96_raw,E96_code),"N/A")</f>
        <v>#NAME?</v>
      </c>
      <c r="O361" s="5" t="str" cm="1">
        <f t="array" aca="1" ref="O361" ca="1">IF( OR( AND($A361&gt;=INDIRECT("'Panasonic ERJ Code Table'!$K" &amp; O$1),$A361&lt;=INDIRECT("'Panasonic ERJ Code Table'!$L" &amp; O$1)), AND($A361&gt;=INDIRECT("'Panasonic ERJ Code Table'!$M" &amp; O$1),$A361&lt;=INDIRECT("'Panasonic ERJ Code Table'!$N" &amp; O$1)) ),O$2&amp;_xlfn.XLOOKUP($A361,E96_raw,E96_code),"N/A")</f>
        <v>N/A</v>
      </c>
      <c r="R361" s="5" t="e" cm="1">
        <f t="array" aca="1" ref="R361" ca="1">IF( OR( AND($A361&gt;=INDIRECT("'Panasonic ERJ Code Table'!$K" &amp; R$1),$A361&lt;=INDIRECT("'Panasonic ERJ Code Table'!$L" &amp; R$1)), AND($A361&gt;=INDIRECT("'Panasonic ERJ Code Table'!$M" &amp; R$1),$A361&lt;=INDIRECT("'Panasonic ERJ Code Table'!$N" &amp; R$1)) ),R$2&amp;_xlfn.XLOOKUP($A361,E96_raw,E96_code),"N/A")</f>
        <v>#NAME?</v>
      </c>
      <c r="U361" s="5" t="e" cm="1">
        <f t="array" aca="1" ref="U361" ca="1">IF( OR( AND($A361&gt;=INDIRECT("'Panasonic ERJ Code Table'!$J" &amp; U$1),$A361&lt;=INDIRECT("'Panasonic ERJ Code Table'!$K" &amp; U$1)), AND($A361&gt;=INDIRECT("'Panasonic ERJ Code Table'!$L" &amp; U$1),$A361&lt;=INDIRECT("'Panasonic ERJ Code Table'!$M" &amp; U$1)) ),U$2&amp;_xlfn.XLOOKUP($A361,E96_raw,E96_code),"N/A")</f>
        <v>#NAME?</v>
      </c>
    </row>
    <row r="362" spans="1:21" x14ac:dyDescent="0.3">
      <c r="A362" s="16">
        <v>5490</v>
      </c>
      <c r="B362" s="19"/>
      <c r="C362" s="5" t="e" cm="1">
        <f t="array" aca="1" ref="C362" ca="1">IF( OR( AND($A362&gt;=INDIRECT("'Panasonic ERJ Code Table'!$K" &amp; C$1),$A362&lt;=INDIRECT("'Panasonic ERJ Code Table'!$L" &amp; C$1)), AND($A362&gt;=INDIRECT("'Panasonic ERJ Code Table'!$M" &amp; C$1),$A362&lt;=INDIRECT("'Panasonic ERJ Code Table'!$N" &amp; C$1)) ),C$2&amp;_xlfn.XLOOKUP($A362,E96_raw,E96_code),"N/A")</f>
        <v>#NAME?</v>
      </c>
      <c r="D362" s="23" t="e" cm="1">
        <f t="array" aca="1" ref="D362" ca="1">"technology "&amp;RIGHT(C362,4)&amp;";"&amp;_xlfn.XLOOKUP(2,eii,eia)&amp;C362&amp;_xlfn.XLOOKUP(16,eii,eia)&amp;_xlfn.XLOOKUP(3,eii,eia)&amp;_xlfn.XLOOKUP($A362,E96_raw,e96_std&amp;" "&amp;e96_sym)&amp;_xlfn.XLOOKUP(16,eii,eia)&amp;_xlfn.XLOOKUP(4,eii,eia)&amp;_xlfn.XLOOKUP(LEFT(C362,7),r_1,r_4)&amp;" W @ 70°C"&amp;_xlfn.XLOOKUP(16,eii,eia)&amp;_xlfn.XLOOKUP(5,eii,eia)&amp;_xlfn.XLOOKUP(MID(C362,4,3),e_code,TEXT(e_size,"0000"))&amp;_xlfn.XLOOKUP(16,eii,eia)&amp;_xlfn.XLOOKUP(6,eii,eia)&amp;ROUND(MIN(SQRT($A362*_xlfn.XLOOKUP(LEFT(C362,7),r_1,r_4)),_xlfn.XLOOKUP(LEFT(C362,7),r_1,r_7)),1)&amp;" V"&amp;_xlfn.XLOOKUP(16,eii,eia)&amp;_xlfn.XLOOKUP(8,eii,eia)&amp;_xlfn.XLOOKUP(LEFT(C362,7),r_1,r_8)&amp;_xlfn.XLOOKUP(16,eii,eia)&amp;_xlfn.XLOOKUP(9,eii,eia)&amp;_xlfn.XLOOKUP($A362,E96_raw,E96_code&amp;" / "&amp;e96_3c)&amp;_xlfn.XLOOKUP(16,eii,eia)&amp;_xlfn.XLOOKUP(10,eii,eia)&amp;_xlfn.XLOOKUP(LEFT(C362,7),r_1,r_10)&amp;_xlfn.XLOOKUP(16,eii,eia)&amp;_xlfn.XLOOKUP(11,eii,eia)&amp;_xlfn.XLOOKUP(LEFT(C362,7),r_1,r_11)&amp;_xlfn.XLOOKUP(16,eii,eia)&amp;_xlfn.XLOOKUP(12,eii,eia)&amp;_xlfn.XLOOKUP(LEFT(C362,7),r_1,r_12)&amp;" ppm/°C"&amp;_xlfn.XLOOKUP(16,eii,eia)&amp;_xlfn.XLOOKUP(13,eii,eia)&amp;MID(C362,4,2)&amp;_xlfn.XLOOKUP(16,eii,eia)&amp;_xlfn.XLOOKUP(14,eii,eia)&amp;_xlfn.XLOOKUP(16,eii,eia)&amp;_xlfn.XLOOKUP(15,eii,eia)&amp;_xlfn.XLOOKUP(16,eii,eia)</f>
        <v>#NAME?</v>
      </c>
      <c r="F362" s="5" t="e" cm="1">
        <f t="array" aca="1" ref="F362" ca="1">IF( OR( AND($A362&gt;=INDIRECT("'Panasonic ERJ Code Table'!$K" &amp; F$1),$A362&lt;=INDIRECT("'Panasonic ERJ Code Table'!$L" &amp; F$1)), AND($A362&gt;=INDIRECT("'Panasonic ERJ Code Table'!$M" &amp; F$1),$A362&lt;=INDIRECT("'Panasonic ERJ Code Table'!$N" &amp; F$1)) ),F$2&amp;_xlfn.XLOOKUP($A362,E96_raw,E96_code),"N/A")</f>
        <v>#NAME?</v>
      </c>
      <c r="G362" s="23" t="e" cm="1">
        <f t="array" aca="1" ref="G362" ca="1">"technology "&amp;RIGHT(F362,4)&amp;";"&amp;_xlfn.XLOOKUP(2,eii,eia)&amp;F362&amp;_xlfn.XLOOKUP(16,eii,eia)&amp;_xlfn.XLOOKUP(3,eii,eia)&amp;_xlfn.XLOOKUP($A362,E96_raw,e96_std&amp;" "&amp;e96_sym)&amp;_xlfn.XLOOKUP(16,eii,eia)&amp;_xlfn.XLOOKUP(4,eii,eia)&amp;_xlfn.XLOOKUP(LEFT(F362,7),r_1,r_4)&amp;" W @ 70°C"&amp;_xlfn.XLOOKUP(16,eii,eia)&amp;_xlfn.XLOOKUP(5,eii,eia)&amp;_xlfn.XLOOKUP(MID(F362,4,3),e_code,TEXT(e_size,"0000"))&amp;_xlfn.XLOOKUP(16,eii,eia)&amp;_xlfn.XLOOKUP(6,eii,eia)&amp;ROUND(MIN(SQRT($A362*_xlfn.XLOOKUP(LEFT(F362,7),r_1,r_4)),_xlfn.XLOOKUP(LEFT(F362,7),r_1,r_7)),1)&amp;" V"&amp;_xlfn.XLOOKUP(16,eii,eia)&amp;_xlfn.XLOOKUP(8,eii,eia)&amp;_xlfn.XLOOKUP(LEFT(F362,7),r_1,r_8)&amp;_xlfn.XLOOKUP(16,eii,eia)&amp;_xlfn.XLOOKUP(9,eii,eia)&amp;_xlfn.XLOOKUP($A362,E96_raw,E96_code&amp;" / "&amp;e96_3c)&amp;_xlfn.XLOOKUP(16,eii,eia)&amp;_xlfn.XLOOKUP(10,eii,eia)&amp;_xlfn.XLOOKUP(LEFT(F362,7),r_1,r_10)&amp;_xlfn.XLOOKUP(16,eii,eia)&amp;_xlfn.XLOOKUP(11,eii,eia)&amp;_xlfn.XLOOKUP(LEFT(F362,7),r_1,r_11)&amp;_xlfn.XLOOKUP(16,eii,eia)&amp;_xlfn.XLOOKUP(12,eii,eia)&amp;_xlfn.XLOOKUP(LEFT(F362,7),r_1,r_12)&amp;" ppm/°C"&amp;_xlfn.XLOOKUP(16,eii,eia)&amp;_xlfn.XLOOKUP(13,eii,eia)&amp;MID(F362,4,2)&amp;_xlfn.XLOOKUP(16,eii,eia)&amp;_xlfn.XLOOKUP(14,eii,eia)&amp;_xlfn.XLOOKUP(16,eii,eia)&amp;_xlfn.XLOOKUP(15,eii,eia)&amp;_xlfn.XLOOKUP(16,eii,eia)</f>
        <v>#NAME?</v>
      </c>
      <c r="I362" s="5" t="str" cm="1">
        <f t="array" aca="1" ref="I362" ca="1">IF( OR( AND($A362&gt;=INDIRECT("'Panasonic ERJ Code Table'!$K" &amp; I$1),$A362&lt;=INDIRECT("'Panasonic ERJ Code Table'!$L" &amp; I$1)), AND($A362&gt;=INDIRECT("'Panasonic ERJ Code Table'!$M" &amp; I$1),$A362&lt;=INDIRECT("'Panasonic ERJ Code Table'!$N" &amp; I$1)) ),I$2&amp;_xlfn.XLOOKUP($A362,E96_raw,E96_code),"N/A")</f>
        <v>N/A</v>
      </c>
      <c r="L362" s="5" t="e" cm="1">
        <f t="array" aca="1" ref="L362" ca="1">IF( OR( AND($A362&gt;=INDIRECT("'Panasonic ERJ Code Table'!$K" &amp; L$1),$A362&lt;=INDIRECT("'Panasonic ERJ Code Table'!$L" &amp; L$1)), AND($A362&gt;=INDIRECT("'Panasonic ERJ Code Table'!$M" &amp; L$1),$A362&lt;=INDIRECT("'Panasonic ERJ Code Table'!$N" &amp; L$1)) ),L$2&amp;_xlfn.XLOOKUP($A362,E96_raw,E96_code),"N/A")</f>
        <v>#NAME?</v>
      </c>
      <c r="O362" s="5" t="str" cm="1">
        <f t="array" aca="1" ref="O362" ca="1">IF( OR( AND($A362&gt;=INDIRECT("'Panasonic ERJ Code Table'!$K" &amp; O$1),$A362&lt;=INDIRECT("'Panasonic ERJ Code Table'!$L" &amp; O$1)), AND($A362&gt;=INDIRECT("'Panasonic ERJ Code Table'!$M" &amp; O$1),$A362&lt;=INDIRECT("'Panasonic ERJ Code Table'!$N" &amp; O$1)) ),O$2&amp;_xlfn.XLOOKUP($A362,E96_raw,E96_code),"N/A")</f>
        <v>N/A</v>
      </c>
      <c r="R362" s="5" t="e" cm="1">
        <f t="array" aca="1" ref="R362" ca="1">IF( OR( AND($A362&gt;=INDIRECT("'Panasonic ERJ Code Table'!$K" &amp; R$1),$A362&lt;=INDIRECT("'Panasonic ERJ Code Table'!$L" &amp; R$1)), AND($A362&gt;=INDIRECT("'Panasonic ERJ Code Table'!$M" &amp; R$1),$A362&lt;=INDIRECT("'Panasonic ERJ Code Table'!$N" &amp; R$1)) ),R$2&amp;_xlfn.XLOOKUP($A362,E96_raw,E96_code),"N/A")</f>
        <v>#NAME?</v>
      </c>
      <c r="U362" s="5" t="e" cm="1">
        <f t="array" aca="1" ref="U362" ca="1">IF( OR( AND($A362&gt;=INDIRECT("'Panasonic ERJ Code Table'!$J" &amp; U$1),$A362&lt;=INDIRECT("'Panasonic ERJ Code Table'!$K" &amp; U$1)), AND($A362&gt;=INDIRECT("'Panasonic ERJ Code Table'!$L" &amp; U$1),$A362&lt;=INDIRECT("'Panasonic ERJ Code Table'!$M" &amp; U$1)) ),U$2&amp;_xlfn.XLOOKUP($A362,E96_raw,E96_code),"N/A")</f>
        <v>#NAME?</v>
      </c>
    </row>
    <row r="363" spans="1:21" x14ac:dyDescent="0.3">
      <c r="A363" s="16">
        <v>5620</v>
      </c>
      <c r="B363" s="19"/>
      <c r="C363" s="5" t="e" cm="1">
        <f t="array" aca="1" ref="C363" ca="1">IF( OR( AND($A363&gt;=INDIRECT("'Panasonic ERJ Code Table'!$K" &amp; C$1),$A363&lt;=INDIRECT("'Panasonic ERJ Code Table'!$L" &amp; C$1)), AND($A363&gt;=INDIRECT("'Panasonic ERJ Code Table'!$M" &amp; C$1),$A363&lt;=INDIRECT("'Panasonic ERJ Code Table'!$N" &amp; C$1)) ),C$2&amp;_xlfn.XLOOKUP($A363,E96_raw,E96_code),"N/A")</f>
        <v>#NAME?</v>
      </c>
      <c r="D363" s="23" t="e" cm="1">
        <f t="array" aca="1" ref="D363" ca="1">"technology "&amp;RIGHT(C363,4)&amp;";"&amp;_xlfn.XLOOKUP(2,eii,eia)&amp;C363&amp;_xlfn.XLOOKUP(16,eii,eia)&amp;_xlfn.XLOOKUP(3,eii,eia)&amp;_xlfn.XLOOKUP($A363,E96_raw,e96_std&amp;" "&amp;e96_sym)&amp;_xlfn.XLOOKUP(16,eii,eia)&amp;_xlfn.XLOOKUP(4,eii,eia)&amp;_xlfn.XLOOKUP(LEFT(C363,7),r_1,r_4)&amp;" W @ 70°C"&amp;_xlfn.XLOOKUP(16,eii,eia)&amp;_xlfn.XLOOKUP(5,eii,eia)&amp;_xlfn.XLOOKUP(MID(C363,4,3),e_code,TEXT(e_size,"0000"))&amp;_xlfn.XLOOKUP(16,eii,eia)&amp;_xlfn.XLOOKUP(6,eii,eia)&amp;ROUND(MIN(SQRT($A363*_xlfn.XLOOKUP(LEFT(C363,7),r_1,r_4)),_xlfn.XLOOKUP(LEFT(C363,7),r_1,r_7)),1)&amp;" V"&amp;_xlfn.XLOOKUP(16,eii,eia)&amp;_xlfn.XLOOKUP(8,eii,eia)&amp;_xlfn.XLOOKUP(LEFT(C363,7),r_1,r_8)&amp;_xlfn.XLOOKUP(16,eii,eia)&amp;_xlfn.XLOOKUP(9,eii,eia)&amp;_xlfn.XLOOKUP($A363,E96_raw,E96_code&amp;" / "&amp;e96_3c)&amp;_xlfn.XLOOKUP(16,eii,eia)&amp;_xlfn.XLOOKUP(10,eii,eia)&amp;_xlfn.XLOOKUP(LEFT(C363,7),r_1,r_10)&amp;_xlfn.XLOOKUP(16,eii,eia)&amp;_xlfn.XLOOKUP(11,eii,eia)&amp;_xlfn.XLOOKUP(LEFT(C363,7),r_1,r_11)&amp;_xlfn.XLOOKUP(16,eii,eia)&amp;_xlfn.XLOOKUP(12,eii,eia)&amp;_xlfn.XLOOKUP(LEFT(C363,7),r_1,r_12)&amp;" ppm/°C"&amp;_xlfn.XLOOKUP(16,eii,eia)&amp;_xlfn.XLOOKUP(13,eii,eia)&amp;MID(C363,4,2)&amp;_xlfn.XLOOKUP(16,eii,eia)&amp;_xlfn.XLOOKUP(14,eii,eia)&amp;_xlfn.XLOOKUP(16,eii,eia)&amp;_xlfn.XLOOKUP(15,eii,eia)&amp;_xlfn.XLOOKUP(16,eii,eia)</f>
        <v>#NAME?</v>
      </c>
      <c r="F363" s="5" t="e" cm="1">
        <f t="array" aca="1" ref="F363" ca="1">IF( OR( AND($A363&gt;=INDIRECT("'Panasonic ERJ Code Table'!$K" &amp; F$1),$A363&lt;=INDIRECT("'Panasonic ERJ Code Table'!$L" &amp; F$1)), AND($A363&gt;=INDIRECT("'Panasonic ERJ Code Table'!$M" &amp; F$1),$A363&lt;=INDIRECT("'Panasonic ERJ Code Table'!$N" &amp; F$1)) ),F$2&amp;_xlfn.XLOOKUP($A363,E96_raw,E96_code),"N/A")</f>
        <v>#NAME?</v>
      </c>
      <c r="G363" s="23" t="e" cm="1">
        <f t="array" aca="1" ref="G363" ca="1">"technology "&amp;RIGHT(F363,4)&amp;";"&amp;_xlfn.XLOOKUP(2,eii,eia)&amp;F363&amp;_xlfn.XLOOKUP(16,eii,eia)&amp;_xlfn.XLOOKUP(3,eii,eia)&amp;_xlfn.XLOOKUP($A363,E96_raw,e96_std&amp;" "&amp;e96_sym)&amp;_xlfn.XLOOKUP(16,eii,eia)&amp;_xlfn.XLOOKUP(4,eii,eia)&amp;_xlfn.XLOOKUP(LEFT(F363,7),r_1,r_4)&amp;" W @ 70°C"&amp;_xlfn.XLOOKUP(16,eii,eia)&amp;_xlfn.XLOOKUP(5,eii,eia)&amp;_xlfn.XLOOKUP(MID(F363,4,3),e_code,TEXT(e_size,"0000"))&amp;_xlfn.XLOOKUP(16,eii,eia)&amp;_xlfn.XLOOKUP(6,eii,eia)&amp;ROUND(MIN(SQRT($A363*_xlfn.XLOOKUP(LEFT(F363,7),r_1,r_4)),_xlfn.XLOOKUP(LEFT(F363,7),r_1,r_7)),1)&amp;" V"&amp;_xlfn.XLOOKUP(16,eii,eia)&amp;_xlfn.XLOOKUP(8,eii,eia)&amp;_xlfn.XLOOKUP(LEFT(F363,7),r_1,r_8)&amp;_xlfn.XLOOKUP(16,eii,eia)&amp;_xlfn.XLOOKUP(9,eii,eia)&amp;_xlfn.XLOOKUP($A363,E96_raw,E96_code&amp;" / "&amp;e96_3c)&amp;_xlfn.XLOOKUP(16,eii,eia)&amp;_xlfn.XLOOKUP(10,eii,eia)&amp;_xlfn.XLOOKUP(LEFT(F363,7),r_1,r_10)&amp;_xlfn.XLOOKUP(16,eii,eia)&amp;_xlfn.XLOOKUP(11,eii,eia)&amp;_xlfn.XLOOKUP(LEFT(F363,7),r_1,r_11)&amp;_xlfn.XLOOKUP(16,eii,eia)&amp;_xlfn.XLOOKUP(12,eii,eia)&amp;_xlfn.XLOOKUP(LEFT(F363,7),r_1,r_12)&amp;" ppm/°C"&amp;_xlfn.XLOOKUP(16,eii,eia)&amp;_xlfn.XLOOKUP(13,eii,eia)&amp;MID(F363,4,2)&amp;_xlfn.XLOOKUP(16,eii,eia)&amp;_xlfn.XLOOKUP(14,eii,eia)&amp;_xlfn.XLOOKUP(16,eii,eia)&amp;_xlfn.XLOOKUP(15,eii,eia)&amp;_xlfn.XLOOKUP(16,eii,eia)</f>
        <v>#NAME?</v>
      </c>
      <c r="I363" s="5" t="str" cm="1">
        <f t="array" aca="1" ref="I363" ca="1">IF( OR( AND($A363&gt;=INDIRECT("'Panasonic ERJ Code Table'!$K" &amp; I$1),$A363&lt;=INDIRECT("'Panasonic ERJ Code Table'!$L" &amp; I$1)), AND($A363&gt;=INDIRECT("'Panasonic ERJ Code Table'!$M" &amp; I$1),$A363&lt;=INDIRECT("'Panasonic ERJ Code Table'!$N" &amp; I$1)) ),I$2&amp;_xlfn.XLOOKUP($A363,E96_raw,E96_code),"N/A")</f>
        <v>N/A</v>
      </c>
      <c r="L363" s="5" t="e" cm="1">
        <f t="array" aca="1" ref="L363" ca="1">IF( OR( AND($A363&gt;=INDIRECT("'Panasonic ERJ Code Table'!$K" &amp; L$1),$A363&lt;=INDIRECT("'Panasonic ERJ Code Table'!$L" &amp; L$1)), AND($A363&gt;=INDIRECT("'Panasonic ERJ Code Table'!$M" &amp; L$1),$A363&lt;=INDIRECT("'Panasonic ERJ Code Table'!$N" &amp; L$1)) ),L$2&amp;_xlfn.XLOOKUP($A363,E96_raw,E96_code),"N/A")</f>
        <v>#NAME?</v>
      </c>
      <c r="O363" s="5" t="str" cm="1">
        <f t="array" aca="1" ref="O363" ca="1">IF( OR( AND($A363&gt;=INDIRECT("'Panasonic ERJ Code Table'!$K" &amp; O$1),$A363&lt;=INDIRECT("'Panasonic ERJ Code Table'!$L" &amp; O$1)), AND($A363&gt;=INDIRECT("'Panasonic ERJ Code Table'!$M" &amp; O$1),$A363&lt;=INDIRECT("'Panasonic ERJ Code Table'!$N" &amp; O$1)) ),O$2&amp;_xlfn.XLOOKUP($A363,E96_raw,E96_code),"N/A")</f>
        <v>N/A</v>
      </c>
      <c r="R363" s="5" t="e" cm="1">
        <f t="array" aca="1" ref="R363" ca="1">IF( OR( AND($A363&gt;=INDIRECT("'Panasonic ERJ Code Table'!$K" &amp; R$1),$A363&lt;=INDIRECT("'Panasonic ERJ Code Table'!$L" &amp; R$1)), AND($A363&gt;=INDIRECT("'Panasonic ERJ Code Table'!$M" &amp; R$1),$A363&lt;=INDIRECT("'Panasonic ERJ Code Table'!$N" &amp; R$1)) ),R$2&amp;_xlfn.XLOOKUP($A363,E96_raw,E96_code),"N/A")</f>
        <v>#NAME?</v>
      </c>
      <c r="U363" s="5" t="e" cm="1">
        <f t="array" aca="1" ref="U363" ca="1">IF( OR( AND($A363&gt;=INDIRECT("'Panasonic ERJ Code Table'!$J" &amp; U$1),$A363&lt;=INDIRECT("'Panasonic ERJ Code Table'!$K" &amp; U$1)), AND($A363&gt;=INDIRECT("'Panasonic ERJ Code Table'!$L" &amp; U$1),$A363&lt;=INDIRECT("'Panasonic ERJ Code Table'!$M" &amp; U$1)) ),U$2&amp;_xlfn.XLOOKUP($A363,E96_raw,E96_code),"N/A")</f>
        <v>#NAME?</v>
      </c>
    </row>
    <row r="364" spans="1:21" x14ac:dyDescent="0.3">
      <c r="A364" s="16">
        <v>5760</v>
      </c>
      <c r="B364" s="19"/>
      <c r="C364" s="5" t="e" cm="1">
        <f t="array" aca="1" ref="C364" ca="1">IF( OR( AND($A364&gt;=INDIRECT("'Panasonic ERJ Code Table'!$K" &amp; C$1),$A364&lt;=INDIRECT("'Panasonic ERJ Code Table'!$L" &amp; C$1)), AND($A364&gt;=INDIRECT("'Panasonic ERJ Code Table'!$M" &amp; C$1),$A364&lt;=INDIRECT("'Panasonic ERJ Code Table'!$N" &amp; C$1)) ),C$2&amp;_xlfn.XLOOKUP($A364,E96_raw,E96_code),"N/A")</f>
        <v>#NAME?</v>
      </c>
      <c r="D364" s="23" t="e" cm="1">
        <f t="array" aca="1" ref="D364" ca="1">"technology "&amp;RIGHT(C364,4)&amp;";"&amp;_xlfn.XLOOKUP(2,eii,eia)&amp;C364&amp;_xlfn.XLOOKUP(16,eii,eia)&amp;_xlfn.XLOOKUP(3,eii,eia)&amp;_xlfn.XLOOKUP($A364,E96_raw,e96_std&amp;" "&amp;e96_sym)&amp;_xlfn.XLOOKUP(16,eii,eia)&amp;_xlfn.XLOOKUP(4,eii,eia)&amp;_xlfn.XLOOKUP(LEFT(C364,7),r_1,r_4)&amp;" W @ 70°C"&amp;_xlfn.XLOOKUP(16,eii,eia)&amp;_xlfn.XLOOKUP(5,eii,eia)&amp;_xlfn.XLOOKUP(MID(C364,4,3),e_code,TEXT(e_size,"0000"))&amp;_xlfn.XLOOKUP(16,eii,eia)&amp;_xlfn.XLOOKUP(6,eii,eia)&amp;ROUND(MIN(SQRT($A364*_xlfn.XLOOKUP(LEFT(C364,7),r_1,r_4)),_xlfn.XLOOKUP(LEFT(C364,7),r_1,r_7)),1)&amp;" V"&amp;_xlfn.XLOOKUP(16,eii,eia)&amp;_xlfn.XLOOKUP(8,eii,eia)&amp;_xlfn.XLOOKUP(LEFT(C364,7),r_1,r_8)&amp;_xlfn.XLOOKUP(16,eii,eia)&amp;_xlfn.XLOOKUP(9,eii,eia)&amp;_xlfn.XLOOKUP($A364,E96_raw,E96_code&amp;" / "&amp;e96_3c)&amp;_xlfn.XLOOKUP(16,eii,eia)&amp;_xlfn.XLOOKUP(10,eii,eia)&amp;_xlfn.XLOOKUP(LEFT(C364,7),r_1,r_10)&amp;_xlfn.XLOOKUP(16,eii,eia)&amp;_xlfn.XLOOKUP(11,eii,eia)&amp;_xlfn.XLOOKUP(LEFT(C364,7),r_1,r_11)&amp;_xlfn.XLOOKUP(16,eii,eia)&amp;_xlfn.XLOOKUP(12,eii,eia)&amp;_xlfn.XLOOKUP(LEFT(C364,7),r_1,r_12)&amp;" ppm/°C"&amp;_xlfn.XLOOKUP(16,eii,eia)&amp;_xlfn.XLOOKUP(13,eii,eia)&amp;MID(C364,4,2)&amp;_xlfn.XLOOKUP(16,eii,eia)&amp;_xlfn.XLOOKUP(14,eii,eia)&amp;_xlfn.XLOOKUP(16,eii,eia)&amp;_xlfn.XLOOKUP(15,eii,eia)&amp;_xlfn.XLOOKUP(16,eii,eia)</f>
        <v>#NAME?</v>
      </c>
      <c r="F364" s="5" t="e" cm="1">
        <f t="array" aca="1" ref="F364" ca="1">IF( OR( AND($A364&gt;=INDIRECT("'Panasonic ERJ Code Table'!$K" &amp; F$1),$A364&lt;=INDIRECT("'Panasonic ERJ Code Table'!$L" &amp; F$1)), AND($A364&gt;=INDIRECT("'Panasonic ERJ Code Table'!$M" &amp; F$1),$A364&lt;=INDIRECT("'Panasonic ERJ Code Table'!$N" &amp; F$1)) ),F$2&amp;_xlfn.XLOOKUP($A364,E96_raw,E96_code),"N/A")</f>
        <v>#NAME?</v>
      </c>
      <c r="G364" s="23" t="e" cm="1">
        <f t="array" aca="1" ref="G364" ca="1">"technology "&amp;RIGHT(F364,4)&amp;";"&amp;_xlfn.XLOOKUP(2,eii,eia)&amp;F364&amp;_xlfn.XLOOKUP(16,eii,eia)&amp;_xlfn.XLOOKUP(3,eii,eia)&amp;_xlfn.XLOOKUP($A364,E96_raw,e96_std&amp;" "&amp;e96_sym)&amp;_xlfn.XLOOKUP(16,eii,eia)&amp;_xlfn.XLOOKUP(4,eii,eia)&amp;_xlfn.XLOOKUP(LEFT(F364,7),r_1,r_4)&amp;" W @ 70°C"&amp;_xlfn.XLOOKUP(16,eii,eia)&amp;_xlfn.XLOOKUP(5,eii,eia)&amp;_xlfn.XLOOKUP(MID(F364,4,3),e_code,TEXT(e_size,"0000"))&amp;_xlfn.XLOOKUP(16,eii,eia)&amp;_xlfn.XLOOKUP(6,eii,eia)&amp;ROUND(MIN(SQRT($A364*_xlfn.XLOOKUP(LEFT(F364,7),r_1,r_4)),_xlfn.XLOOKUP(LEFT(F364,7),r_1,r_7)),1)&amp;" V"&amp;_xlfn.XLOOKUP(16,eii,eia)&amp;_xlfn.XLOOKUP(8,eii,eia)&amp;_xlfn.XLOOKUP(LEFT(F364,7),r_1,r_8)&amp;_xlfn.XLOOKUP(16,eii,eia)&amp;_xlfn.XLOOKUP(9,eii,eia)&amp;_xlfn.XLOOKUP($A364,E96_raw,E96_code&amp;" / "&amp;e96_3c)&amp;_xlfn.XLOOKUP(16,eii,eia)&amp;_xlfn.XLOOKUP(10,eii,eia)&amp;_xlfn.XLOOKUP(LEFT(F364,7),r_1,r_10)&amp;_xlfn.XLOOKUP(16,eii,eia)&amp;_xlfn.XLOOKUP(11,eii,eia)&amp;_xlfn.XLOOKUP(LEFT(F364,7),r_1,r_11)&amp;_xlfn.XLOOKUP(16,eii,eia)&amp;_xlfn.XLOOKUP(12,eii,eia)&amp;_xlfn.XLOOKUP(LEFT(F364,7),r_1,r_12)&amp;" ppm/°C"&amp;_xlfn.XLOOKUP(16,eii,eia)&amp;_xlfn.XLOOKUP(13,eii,eia)&amp;MID(F364,4,2)&amp;_xlfn.XLOOKUP(16,eii,eia)&amp;_xlfn.XLOOKUP(14,eii,eia)&amp;_xlfn.XLOOKUP(16,eii,eia)&amp;_xlfn.XLOOKUP(15,eii,eia)&amp;_xlfn.XLOOKUP(16,eii,eia)</f>
        <v>#NAME?</v>
      </c>
      <c r="I364" s="5" t="str" cm="1">
        <f t="array" aca="1" ref="I364" ca="1">IF( OR( AND($A364&gt;=INDIRECT("'Panasonic ERJ Code Table'!$K" &amp; I$1),$A364&lt;=INDIRECT("'Panasonic ERJ Code Table'!$L" &amp; I$1)), AND($A364&gt;=INDIRECT("'Panasonic ERJ Code Table'!$M" &amp; I$1),$A364&lt;=INDIRECT("'Panasonic ERJ Code Table'!$N" &amp; I$1)) ),I$2&amp;_xlfn.XLOOKUP($A364,E96_raw,E96_code),"N/A")</f>
        <v>N/A</v>
      </c>
      <c r="L364" s="5" t="e" cm="1">
        <f t="array" aca="1" ref="L364" ca="1">IF( OR( AND($A364&gt;=INDIRECT("'Panasonic ERJ Code Table'!$K" &amp; L$1),$A364&lt;=INDIRECT("'Panasonic ERJ Code Table'!$L" &amp; L$1)), AND($A364&gt;=INDIRECT("'Panasonic ERJ Code Table'!$M" &amp; L$1),$A364&lt;=INDIRECT("'Panasonic ERJ Code Table'!$N" &amp; L$1)) ),L$2&amp;_xlfn.XLOOKUP($A364,E96_raw,E96_code),"N/A")</f>
        <v>#NAME?</v>
      </c>
      <c r="O364" s="5" t="str" cm="1">
        <f t="array" aca="1" ref="O364" ca="1">IF( OR( AND($A364&gt;=INDIRECT("'Panasonic ERJ Code Table'!$K" &amp; O$1),$A364&lt;=INDIRECT("'Panasonic ERJ Code Table'!$L" &amp; O$1)), AND($A364&gt;=INDIRECT("'Panasonic ERJ Code Table'!$M" &amp; O$1),$A364&lt;=INDIRECT("'Panasonic ERJ Code Table'!$N" &amp; O$1)) ),O$2&amp;_xlfn.XLOOKUP($A364,E96_raw,E96_code),"N/A")</f>
        <v>N/A</v>
      </c>
      <c r="R364" s="5" t="e" cm="1">
        <f t="array" aca="1" ref="R364" ca="1">IF( OR( AND($A364&gt;=INDIRECT("'Panasonic ERJ Code Table'!$K" &amp; R$1),$A364&lt;=INDIRECT("'Panasonic ERJ Code Table'!$L" &amp; R$1)), AND($A364&gt;=INDIRECT("'Panasonic ERJ Code Table'!$M" &amp; R$1),$A364&lt;=INDIRECT("'Panasonic ERJ Code Table'!$N" &amp; R$1)) ),R$2&amp;_xlfn.XLOOKUP($A364,E96_raw,E96_code),"N/A")</f>
        <v>#NAME?</v>
      </c>
      <c r="U364" s="5" t="e" cm="1">
        <f t="array" aca="1" ref="U364" ca="1">IF( OR( AND($A364&gt;=INDIRECT("'Panasonic ERJ Code Table'!$J" &amp; U$1),$A364&lt;=INDIRECT("'Panasonic ERJ Code Table'!$K" &amp; U$1)), AND($A364&gt;=INDIRECT("'Panasonic ERJ Code Table'!$L" &amp; U$1),$A364&lt;=INDIRECT("'Panasonic ERJ Code Table'!$M" &amp; U$1)) ),U$2&amp;_xlfn.XLOOKUP($A364,E96_raw,E96_code),"N/A")</f>
        <v>#NAME?</v>
      </c>
    </row>
    <row r="365" spans="1:21" x14ac:dyDescent="0.3">
      <c r="A365" s="16">
        <v>5900</v>
      </c>
      <c r="B365" s="19"/>
      <c r="C365" s="5" t="e" cm="1">
        <f t="array" aca="1" ref="C365" ca="1">IF( OR( AND($A365&gt;=INDIRECT("'Panasonic ERJ Code Table'!$K" &amp; C$1),$A365&lt;=INDIRECT("'Panasonic ERJ Code Table'!$L" &amp; C$1)), AND($A365&gt;=INDIRECT("'Panasonic ERJ Code Table'!$M" &amp; C$1),$A365&lt;=INDIRECT("'Panasonic ERJ Code Table'!$N" &amp; C$1)) ),C$2&amp;_xlfn.XLOOKUP($A365,E96_raw,E96_code),"N/A")</f>
        <v>#NAME?</v>
      </c>
      <c r="D365" s="23" t="e" cm="1">
        <f t="array" aca="1" ref="D365" ca="1">"technology "&amp;RIGHT(C365,4)&amp;";"&amp;_xlfn.XLOOKUP(2,eii,eia)&amp;C365&amp;_xlfn.XLOOKUP(16,eii,eia)&amp;_xlfn.XLOOKUP(3,eii,eia)&amp;_xlfn.XLOOKUP($A365,E96_raw,e96_std&amp;" "&amp;e96_sym)&amp;_xlfn.XLOOKUP(16,eii,eia)&amp;_xlfn.XLOOKUP(4,eii,eia)&amp;_xlfn.XLOOKUP(LEFT(C365,7),r_1,r_4)&amp;" W @ 70°C"&amp;_xlfn.XLOOKUP(16,eii,eia)&amp;_xlfn.XLOOKUP(5,eii,eia)&amp;_xlfn.XLOOKUP(MID(C365,4,3),e_code,TEXT(e_size,"0000"))&amp;_xlfn.XLOOKUP(16,eii,eia)&amp;_xlfn.XLOOKUP(6,eii,eia)&amp;ROUND(MIN(SQRT($A365*_xlfn.XLOOKUP(LEFT(C365,7),r_1,r_4)),_xlfn.XLOOKUP(LEFT(C365,7),r_1,r_7)),1)&amp;" V"&amp;_xlfn.XLOOKUP(16,eii,eia)&amp;_xlfn.XLOOKUP(8,eii,eia)&amp;_xlfn.XLOOKUP(LEFT(C365,7),r_1,r_8)&amp;_xlfn.XLOOKUP(16,eii,eia)&amp;_xlfn.XLOOKUP(9,eii,eia)&amp;_xlfn.XLOOKUP($A365,E96_raw,E96_code&amp;" / "&amp;e96_3c)&amp;_xlfn.XLOOKUP(16,eii,eia)&amp;_xlfn.XLOOKUP(10,eii,eia)&amp;_xlfn.XLOOKUP(LEFT(C365,7),r_1,r_10)&amp;_xlfn.XLOOKUP(16,eii,eia)&amp;_xlfn.XLOOKUP(11,eii,eia)&amp;_xlfn.XLOOKUP(LEFT(C365,7),r_1,r_11)&amp;_xlfn.XLOOKUP(16,eii,eia)&amp;_xlfn.XLOOKUP(12,eii,eia)&amp;_xlfn.XLOOKUP(LEFT(C365,7),r_1,r_12)&amp;" ppm/°C"&amp;_xlfn.XLOOKUP(16,eii,eia)&amp;_xlfn.XLOOKUP(13,eii,eia)&amp;MID(C365,4,2)&amp;_xlfn.XLOOKUP(16,eii,eia)&amp;_xlfn.XLOOKUP(14,eii,eia)&amp;_xlfn.XLOOKUP(16,eii,eia)&amp;_xlfn.XLOOKUP(15,eii,eia)&amp;_xlfn.XLOOKUP(16,eii,eia)</f>
        <v>#NAME?</v>
      </c>
      <c r="F365" s="5" t="e" cm="1">
        <f t="array" aca="1" ref="F365" ca="1">IF( OR( AND($A365&gt;=INDIRECT("'Panasonic ERJ Code Table'!$K" &amp; F$1),$A365&lt;=INDIRECT("'Panasonic ERJ Code Table'!$L" &amp; F$1)), AND($A365&gt;=INDIRECT("'Panasonic ERJ Code Table'!$M" &amp; F$1),$A365&lt;=INDIRECT("'Panasonic ERJ Code Table'!$N" &amp; F$1)) ),F$2&amp;_xlfn.XLOOKUP($A365,E96_raw,E96_code),"N/A")</f>
        <v>#NAME?</v>
      </c>
      <c r="G365" s="23" t="e" cm="1">
        <f t="array" aca="1" ref="G365" ca="1">"technology "&amp;RIGHT(F365,4)&amp;";"&amp;_xlfn.XLOOKUP(2,eii,eia)&amp;F365&amp;_xlfn.XLOOKUP(16,eii,eia)&amp;_xlfn.XLOOKUP(3,eii,eia)&amp;_xlfn.XLOOKUP($A365,E96_raw,e96_std&amp;" "&amp;e96_sym)&amp;_xlfn.XLOOKUP(16,eii,eia)&amp;_xlfn.XLOOKUP(4,eii,eia)&amp;_xlfn.XLOOKUP(LEFT(F365,7),r_1,r_4)&amp;" W @ 70°C"&amp;_xlfn.XLOOKUP(16,eii,eia)&amp;_xlfn.XLOOKUP(5,eii,eia)&amp;_xlfn.XLOOKUP(MID(F365,4,3),e_code,TEXT(e_size,"0000"))&amp;_xlfn.XLOOKUP(16,eii,eia)&amp;_xlfn.XLOOKUP(6,eii,eia)&amp;ROUND(MIN(SQRT($A365*_xlfn.XLOOKUP(LEFT(F365,7),r_1,r_4)),_xlfn.XLOOKUP(LEFT(F365,7),r_1,r_7)),1)&amp;" V"&amp;_xlfn.XLOOKUP(16,eii,eia)&amp;_xlfn.XLOOKUP(8,eii,eia)&amp;_xlfn.XLOOKUP(LEFT(F365,7),r_1,r_8)&amp;_xlfn.XLOOKUP(16,eii,eia)&amp;_xlfn.XLOOKUP(9,eii,eia)&amp;_xlfn.XLOOKUP($A365,E96_raw,E96_code&amp;" / "&amp;e96_3c)&amp;_xlfn.XLOOKUP(16,eii,eia)&amp;_xlfn.XLOOKUP(10,eii,eia)&amp;_xlfn.XLOOKUP(LEFT(F365,7),r_1,r_10)&amp;_xlfn.XLOOKUP(16,eii,eia)&amp;_xlfn.XLOOKUP(11,eii,eia)&amp;_xlfn.XLOOKUP(LEFT(F365,7),r_1,r_11)&amp;_xlfn.XLOOKUP(16,eii,eia)&amp;_xlfn.XLOOKUP(12,eii,eia)&amp;_xlfn.XLOOKUP(LEFT(F365,7),r_1,r_12)&amp;" ppm/°C"&amp;_xlfn.XLOOKUP(16,eii,eia)&amp;_xlfn.XLOOKUP(13,eii,eia)&amp;MID(F365,4,2)&amp;_xlfn.XLOOKUP(16,eii,eia)&amp;_xlfn.XLOOKUP(14,eii,eia)&amp;_xlfn.XLOOKUP(16,eii,eia)&amp;_xlfn.XLOOKUP(15,eii,eia)&amp;_xlfn.XLOOKUP(16,eii,eia)</f>
        <v>#NAME?</v>
      </c>
      <c r="I365" s="5" t="str" cm="1">
        <f t="array" aca="1" ref="I365" ca="1">IF( OR( AND($A365&gt;=INDIRECT("'Panasonic ERJ Code Table'!$K" &amp; I$1),$A365&lt;=INDIRECT("'Panasonic ERJ Code Table'!$L" &amp; I$1)), AND($A365&gt;=INDIRECT("'Panasonic ERJ Code Table'!$M" &amp; I$1),$A365&lt;=INDIRECT("'Panasonic ERJ Code Table'!$N" &amp; I$1)) ),I$2&amp;_xlfn.XLOOKUP($A365,E96_raw,E96_code),"N/A")</f>
        <v>N/A</v>
      </c>
      <c r="L365" s="5" t="e" cm="1">
        <f t="array" aca="1" ref="L365" ca="1">IF( OR( AND($A365&gt;=INDIRECT("'Panasonic ERJ Code Table'!$K" &amp; L$1),$A365&lt;=INDIRECT("'Panasonic ERJ Code Table'!$L" &amp; L$1)), AND($A365&gt;=INDIRECT("'Panasonic ERJ Code Table'!$M" &amp; L$1),$A365&lt;=INDIRECT("'Panasonic ERJ Code Table'!$N" &amp; L$1)) ),L$2&amp;_xlfn.XLOOKUP($A365,E96_raw,E96_code),"N/A")</f>
        <v>#NAME?</v>
      </c>
      <c r="O365" s="5" t="str" cm="1">
        <f t="array" aca="1" ref="O365" ca="1">IF( OR( AND($A365&gt;=INDIRECT("'Panasonic ERJ Code Table'!$K" &amp; O$1),$A365&lt;=INDIRECT("'Panasonic ERJ Code Table'!$L" &amp; O$1)), AND($A365&gt;=INDIRECT("'Panasonic ERJ Code Table'!$M" &amp; O$1),$A365&lt;=INDIRECT("'Panasonic ERJ Code Table'!$N" &amp; O$1)) ),O$2&amp;_xlfn.XLOOKUP($A365,E96_raw,E96_code),"N/A")</f>
        <v>N/A</v>
      </c>
      <c r="R365" s="5" t="e" cm="1">
        <f t="array" aca="1" ref="R365" ca="1">IF( OR( AND($A365&gt;=INDIRECT("'Panasonic ERJ Code Table'!$K" &amp; R$1),$A365&lt;=INDIRECT("'Panasonic ERJ Code Table'!$L" &amp; R$1)), AND($A365&gt;=INDIRECT("'Panasonic ERJ Code Table'!$M" &amp; R$1),$A365&lt;=INDIRECT("'Panasonic ERJ Code Table'!$N" &amp; R$1)) ),R$2&amp;_xlfn.XLOOKUP($A365,E96_raw,E96_code),"N/A")</f>
        <v>#NAME?</v>
      </c>
      <c r="U365" s="5" t="e" cm="1">
        <f t="array" aca="1" ref="U365" ca="1">IF( OR( AND($A365&gt;=INDIRECT("'Panasonic ERJ Code Table'!$J" &amp; U$1),$A365&lt;=INDIRECT("'Panasonic ERJ Code Table'!$K" &amp; U$1)), AND($A365&gt;=INDIRECT("'Panasonic ERJ Code Table'!$L" &amp; U$1),$A365&lt;=INDIRECT("'Panasonic ERJ Code Table'!$M" &amp; U$1)) ),U$2&amp;_xlfn.XLOOKUP($A365,E96_raw,E96_code),"N/A")</f>
        <v>#NAME?</v>
      </c>
    </row>
    <row r="366" spans="1:21" x14ac:dyDescent="0.3">
      <c r="A366" s="16">
        <v>6040</v>
      </c>
      <c r="B366" s="19"/>
      <c r="C366" s="5" t="e" cm="1">
        <f t="array" aca="1" ref="C366" ca="1">IF( OR( AND($A366&gt;=INDIRECT("'Panasonic ERJ Code Table'!$K" &amp; C$1),$A366&lt;=INDIRECT("'Panasonic ERJ Code Table'!$L" &amp; C$1)), AND($A366&gt;=INDIRECT("'Panasonic ERJ Code Table'!$M" &amp; C$1),$A366&lt;=INDIRECT("'Panasonic ERJ Code Table'!$N" &amp; C$1)) ),C$2&amp;_xlfn.XLOOKUP($A366,E96_raw,E96_code),"N/A")</f>
        <v>#NAME?</v>
      </c>
      <c r="D366" s="23" t="e" cm="1">
        <f t="array" aca="1" ref="D366" ca="1">"technology "&amp;RIGHT(C366,4)&amp;";"&amp;_xlfn.XLOOKUP(2,eii,eia)&amp;C366&amp;_xlfn.XLOOKUP(16,eii,eia)&amp;_xlfn.XLOOKUP(3,eii,eia)&amp;_xlfn.XLOOKUP($A366,E96_raw,e96_std&amp;" "&amp;e96_sym)&amp;_xlfn.XLOOKUP(16,eii,eia)&amp;_xlfn.XLOOKUP(4,eii,eia)&amp;_xlfn.XLOOKUP(LEFT(C366,7),r_1,r_4)&amp;" W @ 70°C"&amp;_xlfn.XLOOKUP(16,eii,eia)&amp;_xlfn.XLOOKUP(5,eii,eia)&amp;_xlfn.XLOOKUP(MID(C366,4,3),e_code,TEXT(e_size,"0000"))&amp;_xlfn.XLOOKUP(16,eii,eia)&amp;_xlfn.XLOOKUP(6,eii,eia)&amp;ROUND(MIN(SQRT($A366*_xlfn.XLOOKUP(LEFT(C366,7),r_1,r_4)),_xlfn.XLOOKUP(LEFT(C366,7),r_1,r_7)),1)&amp;" V"&amp;_xlfn.XLOOKUP(16,eii,eia)&amp;_xlfn.XLOOKUP(8,eii,eia)&amp;_xlfn.XLOOKUP(LEFT(C366,7),r_1,r_8)&amp;_xlfn.XLOOKUP(16,eii,eia)&amp;_xlfn.XLOOKUP(9,eii,eia)&amp;_xlfn.XLOOKUP($A366,E96_raw,E96_code&amp;" / "&amp;e96_3c)&amp;_xlfn.XLOOKUP(16,eii,eia)&amp;_xlfn.XLOOKUP(10,eii,eia)&amp;_xlfn.XLOOKUP(LEFT(C366,7),r_1,r_10)&amp;_xlfn.XLOOKUP(16,eii,eia)&amp;_xlfn.XLOOKUP(11,eii,eia)&amp;_xlfn.XLOOKUP(LEFT(C366,7),r_1,r_11)&amp;_xlfn.XLOOKUP(16,eii,eia)&amp;_xlfn.XLOOKUP(12,eii,eia)&amp;_xlfn.XLOOKUP(LEFT(C366,7),r_1,r_12)&amp;" ppm/°C"&amp;_xlfn.XLOOKUP(16,eii,eia)&amp;_xlfn.XLOOKUP(13,eii,eia)&amp;MID(C366,4,2)&amp;_xlfn.XLOOKUP(16,eii,eia)&amp;_xlfn.XLOOKUP(14,eii,eia)&amp;_xlfn.XLOOKUP(16,eii,eia)&amp;_xlfn.XLOOKUP(15,eii,eia)&amp;_xlfn.XLOOKUP(16,eii,eia)</f>
        <v>#NAME?</v>
      </c>
      <c r="F366" s="5" t="e" cm="1">
        <f t="array" aca="1" ref="F366" ca="1">IF( OR( AND($A366&gt;=INDIRECT("'Panasonic ERJ Code Table'!$K" &amp; F$1),$A366&lt;=INDIRECT("'Panasonic ERJ Code Table'!$L" &amp; F$1)), AND($A366&gt;=INDIRECT("'Panasonic ERJ Code Table'!$M" &amp; F$1),$A366&lt;=INDIRECT("'Panasonic ERJ Code Table'!$N" &amp; F$1)) ),F$2&amp;_xlfn.XLOOKUP($A366,E96_raw,E96_code),"N/A")</f>
        <v>#NAME?</v>
      </c>
      <c r="G366" s="23" t="e" cm="1">
        <f t="array" aca="1" ref="G366" ca="1">"technology "&amp;RIGHT(F366,4)&amp;";"&amp;_xlfn.XLOOKUP(2,eii,eia)&amp;F366&amp;_xlfn.XLOOKUP(16,eii,eia)&amp;_xlfn.XLOOKUP(3,eii,eia)&amp;_xlfn.XLOOKUP($A366,E96_raw,e96_std&amp;" "&amp;e96_sym)&amp;_xlfn.XLOOKUP(16,eii,eia)&amp;_xlfn.XLOOKUP(4,eii,eia)&amp;_xlfn.XLOOKUP(LEFT(F366,7),r_1,r_4)&amp;" W @ 70°C"&amp;_xlfn.XLOOKUP(16,eii,eia)&amp;_xlfn.XLOOKUP(5,eii,eia)&amp;_xlfn.XLOOKUP(MID(F366,4,3),e_code,TEXT(e_size,"0000"))&amp;_xlfn.XLOOKUP(16,eii,eia)&amp;_xlfn.XLOOKUP(6,eii,eia)&amp;ROUND(MIN(SQRT($A366*_xlfn.XLOOKUP(LEFT(F366,7),r_1,r_4)),_xlfn.XLOOKUP(LEFT(F366,7),r_1,r_7)),1)&amp;" V"&amp;_xlfn.XLOOKUP(16,eii,eia)&amp;_xlfn.XLOOKUP(8,eii,eia)&amp;_xlfn.XLOOKUP(LEFT(F366,7),r_1,r_8)&amp;_xlfn.XLOOKUP(16,eii,eia)&amp;_xlfn.XLOOKUP(9,eii,eia)&amp;_xlfn.XLOOKUP($A366,E96_raw,E96_code&amp;" / "&amp;e96_3c)&amp;_xlfn.XLOOKUP(16,eii,eia)&amp;_xlfn.XLOOKUP(10,eii,eia)&amp;_xlfn.XLOOKUP(LEFT(F366,7),r_1,r_10)&amp;_xlfn.XLOOKUP(16,eii,eia)&amp;_xlfn.XLOOKUP(11,eii,eia)&amp;_xlfn.XLOOKUP(LEFT(F366,7),r_1,r_11)&amp;_xlfn.XLOOKUP(16,eii,eia)&amp;_xlfn.XLOOKUP(12,eii,eia)&amp;_xlfn.XLOOKUP(LEFT(F366,7),r_1,r_12)&amp;" ppm/°C"&amp;_xlfn.XLOOKUP(16,eii,eia)&amp;_xlfn.XLOOKUP(13,eii,eia)&amp;MID(F366,4,2)&amp;_xlfn.XLOOKUP(16,eii,eia)&amp;_xlfn.XLOOKUP(14,eii,eia)&amp;_xlfn.XLOOKUP(16,eii,eia)&amp;_xlfn.XLOOKUP(15,eii,eia)&amp;_xlfn.XLOOKUP(16,eii,eia)</f>
        <v>#NAME?</v>
      </c>
      <c r="I366" s="5" t="str" cm="1">
        <f t="array" aca="1" ref="I366" ca="1">IF( OR( AND($A366&gt;=INDIRECT("'Panasonic ERJ Code Table'!$K" &amp; I$1),$A366&lt;=INDIRECT("'Panasonic ERJ Code Table'!$L" &amp; I$1)), AND($A366&gt;=INDIRECT("'Panasonic ERJ Code Table'!$M" &amp; I$1),$A366&lt;=INDIRECT("'Panasonic ERJ Code Table'!$N" &amp; I$1)) ),I$2&amp;_xlfn.XLOOKUP($A366,E96_raw,E96_code),"N/A")</f>
        <v>N/A</v>
      </c>
      <c r="L366" s="5" t="e" cm="1">
        <f t="array" aca="1" ref="L366" ca="1">IF( OR( AND($A366&gt;=INDIRECT("'Panasonic ERJ Code Table'!$K" &amp; L$1),$A366&lt;=INDIRECT("'Panasonic ERJ Code Table'!$L" &amp; L$1)), AND($A366&gt;=INDIRECT("'Panasonic ERJ Code Table'!$M" &amp; L$1),$A366&lt;=INDIRECT("'Panasonic ERJ Code Table'!$N" &amp; L$1)) ),L$2&amp;_xlfn.XLOOKUP($A366,E96_raw,E96_code),"N/A")</f>
        <v>#NAME?</v>
      </c>
      <c r="O366" s="5" t="str" cm="1">
        <f t="array" aca="1" ref="O366" ca="1">IF( OR( AND($A366&gt;=INDIRECT("'Panasonic ERJ Code Table'!$K" &amp; O$1),$A366&lt;=INDIRECT("'Panasonic ERJ Code Table'!$L" &amp; O$1)), AND($A366&gt;=INDIRECT("'Panasonic ERJ Code Table'!$M" &amp; O$1),$A366&lt;=INDIRECT("'Panasonic ERJ Code Table'!$N" &amp; O$1)) ),O$2&amp;_xlfn.XLOOKUP($A366,E96_raw,E96_code),"N/A")</f>
        <v>N/A</v>
      </c>
      <c r="R366" s="5" t="e" cm="1">
        <f t="array" aca="1" ref="R366" ca="1">IF( OR( AND($A366&gt;=INDIRECT("'Panasonic ERJ Code Table'!$K" &amp; R$1),$A366&lt;=INDIRECT("'Panasonic ERJ Code Table'!$L" &amp; R$1)), AND($A366&gt;=INDIRECT("'Panasonic ERJ Code Table'!$M" &amp; R$1),$A366&lt;=INDIRECT("'Panasonic ERJ Code Table'!$N" &amp; R$1)) ),R$2&amp;_xlfn.XLOOKUP($A366,E96_raw,E96_code),"N/A")</f>
        <v>#NAME?</v>
      </c>
      <c r="U366" s="5" t="e" cm="1">
        <f t="array" aca="1" ref="U366" ca="1">IF( OR( AND($A366&gt;=INDIRECT("'Panasonic ERJ Code Table'!$J" &amp; U$1),$A366&lt;=INDIRECT("'Panasonic ERJ Code Table'!$K" &amp; U$1)), AND($A366&gt;=INDIRECT("'Panasonic ERJ Code Table'!$L" &amp; U$1),$A366&lt;=INDIRECT("'Panasonic ERJ Code Table'!$M" &amp; U$1)) ),U$2&amp;_xlfn.XLOOKUP($A366,E96_raw,E96_code),"N/A")</f>
        <v>#NAME?</v>
      </c>
    </row>
    <row r="367" spans="1:21" x14ac:dyDescent="0.3">
      <c r="A367" s="16">
        <v>6190.0000000000009</v>
      </c>
      <c r="B367" s="19"/>
      <c r="C367" s="5" t="e" cm="1">
        <f t="array" aca="1" ref="C367" ca="1">IF( OR( AND($A367&gt;=INDIRECT("'Panasonic ERJ Code Table'!$K" &amp; C$1),$A367&lt;=INDIRECT("'Panasonic ERJ Code Table'!$L" &amp; C$1)), AND($A367&gt;=INDIRECT("'Panasonic ERJ Code Table'!$M" &amp; C$1),$A367&lt;=INDIRECT("'Panasonic ERJ Code Table'!$N" &amp; C$1)) ),C$2&amp;_xlfn.XLOOKUP($A367,E96_raw,E96_code),"N/A")</f>
        <v>#NAME?</v>
      </c>
      <c r="D367" s="23" t="e" cm="1">
        <f t="array" aca="1" ref="D367" ca="1">"technology "&amp;RIGHT(C367,4)&amp;";"&amp;_xlfn.XLOOKUP(2,eii,eia)&amp;C367&amp;_xlfn.XLOOKUP(16,eii,eia)&amp;_xlfn.XLOOKUP(3,eii,eia)&amp;_xlfn.XLOOKUP($A367,E96_raw,e96_std&amp;" "&amp;e96_sym)&amp;_xlfn.XLOOKUP(16,eii,eia)&amp;_xlfn.XLOOKUP(4,eii,eia)&amp;_xlfn.XLOOKUP(LEFT(C367,7),r_1,r_4)&amp;" W @ 70°C"&amp;_xlfn.XLOOKUP(16,eii,eia)&amp;_xlfn.XLOOKUP(5,eii,eia)&amp;_xlfn.XLOOKUP(MID(C367,4,3),e_code,TEXT(e_size,"0000"))&amp;_xlfn.XLOOKUP(16,eii,eia)&amp;_xlfn.XLOOKUP(6,eii,eia)&amp;ROUND(MIN(SQRT($A367*_xlfn.XLOOKUP(LEFT(C367,7),r_1,r_4)),_xlfn.XLOOKUP(LEFT(C367,7),r_1,r_7)),1)&amp;" V"&amp;_xlfn.XLOOKUP(16,eii,eia)&amp;_xlfn.XLOOKUP(8,eii,eia)&amp;_xlfn.XLOOKUP(LEFT(C367,7),r_1,r_8)&amp;_xlfn.XLOOKUP(16,eii,eia)&amp;_xlfn.XLOOKUP(9,eii,eia)&amp;_xlfn.XLOOKUP($A367,E96_raw,E96_code&amp;" / "&amp;e96_3c)&amp;_xlfn.XLOOKUP(16,eii,eia)&amp;_xlfn.XLOOKUP(10,eii,eia)&amp;_xlfn.XLOOKUP(LEFT(C367,7),r_1,r_10)&amp;_xlfn.XLOOKUP(16,eii,eia)&amp;_xlfn.XLOOKUP(11,eii,eia)&amp;_xlfn.XLOOKUP(LEFT(C367,7),r_1,r_11)&amp;_xlfn.XLOOKUP(16,eii,eia)&amp;_xlfn.XLOOKUP(12,eii,eia)&amp;_xlfn.XLOOKUP(LEFT(C367,7),r_1,r_12)&amp;" ppm/°C"&amp;_xlfn.XLOOKUP(16,eii,eia)&amp;_xlfn.XLOOKUP(13,eii,eia)&amp;MID(C367,4,2)&amp;_xlfn.XLOOKUP(16,eii,eia)&amp;_xlfn.XLOOKUP(14,eii,eia)&amp;_xlfn.XLOOKUP(16,eii,eia)&amp;_xlfn.XLOOKUP(15,eii,eia)&amp;_xlfn.XLOOKUP(16,eii,eia)</f>
        <v>#NAME?</v>
      </c>
      <c r="F367" s="5" t="e" cm="1">
        <f t="array" aca="1" ref="F367" ca="1">IF( OR( AND($A367&gt;=INDIRECT("'Panasonic ERJ Code Table'!$K" &amp; F$1),$A367&lt;=INDIRECT("'Panasonic ERJ Code Table'!$L" &amp; F$1)), AND($A367&gt;=INDIRECT("'Panasonic ERJ Code Table'!$M" &amp; F$1),$A367&lt;=INDIRECT("'Panasonic ERJ Code Table'!$N" &amp; F$1)) ),F$2&amp;_xlfn.XLOOKUP($A367,E96_raw,E96_code),"N/A")</f>
        <v>#NAME?</v>
      </c>
      <c r="G367" s="23" t="e" cm="1">
        <f t="array" aca="1" ref="G367" ca="1">"technology "&amp;RIGHT(F367,4)&amp;";"&amp;_xlfn.XLOOKUP(2,eii,eia)&amp;F367&amp;_xlfn.XLOOKUP(16,eii,eia)&amp;_xlfn.XLOOKUP(3,eii,eia)&amp;_xlfn.XLOOKUP($A367,E96_raw,e96_std&amp;" "&amp;e96_sym)&amp;_xlfn.XLOOKUP(16,eii,eia)&amp;_xlfn.XLOOKUP(4,eii,eia)&amp;_xlfn.XLOOKUP(LEFT(F367,7),r_1,r_4)&amp;" W @ 70°C"&amp;_xlfn.XLOOKUP(16,eii,eia)&amp;_xlfn.XLOOKUP(5,eii,eia)&amp;_xlfn.XLOOKUP(MID(F367,4,3),e_code,TEXT(e_size,"0000"))&amp;_xlfn.XLOOKUP(16,eii,eia)&amp;_xlfn.XLOOKUP(6,eii,eia)&amp;ROUND(MIN(SQRT($A367*_xlfn.XLOOKUP(LEFT(F367,7),r_1,r_4)),_xlfn.XLOOKUP(LEFT(F367,7),r_1,r_7)),1)&amp;" V"&amp;_xlfn.XLOOKUP(16,eii,eia)&amp;_xlfn.XLOOKUP(8,eii,eia)&amp;_xlfn.XLOOKUP(LEFT(F367,7),r_1,r_8)&amp;_xlfn.XLOOKUP(16,eii,eia)&amp;_xlfn.XLOOKUP(9,eii,eia)&amp;_xlfn.XLOOKUP($A367,E96_raw,E96_code&amp;" / "&amp;e96_3c)&amp;_xlfn.XLOOKUP(16,eii,eia)&amp;_xlfn.XLOOKUP(10,eii,eia)&amp;_xlfn.XLOOKUP(LEFT(F367,7),r_1,r_10)&amp;_xlfn.XLOOKUP(16,eii,eia)&amp;_xlfn.XLOOKUP(11,eii,eia)&amp;_xlfn.XLOOKUP(LEFT(F367,7),r_1,r_11)&amp;_xlfn.XLOOKUP(16,eii,eia)&amp;_xlfn.XLOOKUP(12,eii,eia)&amp;_xlfn.XLOOKUP(LEFT(F367,7),r_1,r_12)&amp;" ppm/°C"&amp;_xlfn.XLOOKUP(16,eii,eia)&amp;_xlfn.XLOOKUP(13,eii,eia)&amp;MID(F367,4,2)&amp;_xlfn.XLOOKUP(16,eii,eia)&amp;_xlfn.XLOOKUP(14,eii,eia)&amp;_xlfn.XLOOKUP(16,eii,eia)&amp;_xlfn.XLOOKUP(15,eii,eia)&amp;_xlfn.XLOOKUP(16,eii,eia)</f>
        <v>#NAME?</v>
      </c>
      <c r="I367" s="5" t="str" cm="1">
        <f t="array" aca="1" ref="I367" ca="1">IF( OR( AND($A367&gt;=INDIRECT("'Panasonic ERJ Code Table'!$K" &amp; I$1),$A367&lt;=INDIRECT("'Panasonic ERJ Code Table'!$L" &amp; I$1)), AND($A367&gt;=INDIRECT("'Panasonic ERJ Code Table'!$M" &amp; I$1),$A367&lt;=INDIRECT("'Panasonic ERJ Code Table'!$N" &amp; I$1)) ),I$2&amp;_xlfn.XLOOKUP($A367,E96_raw,E96_code),"N/A")</f>
        <v>N/A</v>
      </c>
      <c r="L367" s="5" t="e" cm="1">
        <f t="array" aca="1" ref="L367" ca="1">IF( OR( AND($A367&gt;=INDIRECT("'Panasonic ERJ Code Table'!$K" &amp; L$1),$A367&lt;=INDIRECT("'Panasonic ERJ Code Table'!$L" &amp; L$1)), AND($A367&gt;=INDIRECT("'Panasonic ERJ Code Table'!$M" &amp; L$1),$A367&lt;=INDIRECT("'Panasonic ERJ Code Table'!$N" &amp; L$1)) ),L$2&amp;_xlfn.XLOOKUP($A367,E96_raw,E96_code),"N/A")</f>
        <v>#NAME?</v>
      </c>
      <c r="O367" s="5" t="str" cm="1">
        <f t="array" aca="1" ref="O367" ca="1">IF( OR( AND($A367&gt;=INDIRECT("'Panasonic ERJ Code Table'!$K" &amp; O$1),$A367&lt;=INDIRECT("'Panasonic ERJ Code Table'!$L" &amp; O$1)), AND($A367&gt;=INDIRECT("'Panasonic ERJ Code Table'!$M" &amp; O$1),$A367&lt;=INDIRECT("'Panasonic ERJ Code Table'!$N" &amp; O$1)) ),O$2&amp;_xlfn.XLOOKUP($A367,E96_raw,E96_code),"N/A")</f>
        <v>N/A</v>
      </c>
      <c r="R367" s="5" t="e" cm="1">
        <f t="array" aca="1" ref="R367" ca="1">IF( OR( AND($A367&gt;=INDIRECT("'Panasonic ERJ Code Table'!$K" &amp; R$1),$A367&lt;=INDIRECT("'Panasonic ERJ Code Table'!$L" &amp; R$1)), AND($A367&gt;=INDIRECT("'Panasonic ERJ Code Table'!$M" &amp; R$1),$A367&lt;=INDIRECT("'Panasonic ERJ Code Table'!$N" &amp; R$1)) ),R$2&amp;_xlfn.XLOOKUP($A367,E96_raw,E96_code),"N/A")</f>
        <v>#NAME?</v>
      </c>
      <c r="U367" s="5" t="e" cm="1">
        <f t="array" aca="1" ref="U367" ca="1">IF( OR( AND($A367&gt;=INDIRECT("'Panasonic ERJ Code Table'!$J" &amp; U$1),$A367&lt;=INDIRECT("'Panasonic ERJ Code Table'!$K" &amp; U$1)), AND($A367&gt;=INDIRECT("'Panasonic ERJ Code Table'!$L" &amp; U$1),$A367&lt;=INDIRECT("'Panasonic ERJ Code Table'!$M" &amp; U$1)) ),U$2&amp;_xlfn.XLOOKUP($A367,E96_raw,E96_code),"N/A")</f>
        <v>#NAME?</v>
      </c>
    </row>
    <row r="368" spans="1:21" x14ac:dyDescent="0.3">
      <c r="A368" s="16">
        <v>6340</v>
      </c>
      <c r="B368" s="19"/>
      <c r="C368" s="5" t="e" cm="1">
        <f t="array" aca="1" ref="C368" ca="1">IF( OR( AND($A368&gt;=INDIRECT("'Panasonic ERJ Code Table'!$K" &amp; C$1),$A368&lt;=INDIRECT("'Panasonic ERJ Code Table'!$L" &amp; C$1)), AND($A368&gt;=INDIRECT("'Panasonic ERJ Code Table'!$M" &amp; C$1),$A368&lt;=INDIRECT("'Panasonic ERJ Code Table'!$N" &amp; C$1)) ),C$2&amp;_xlfn.XLOOKUP($A368,E96_raw,E96_code),"N/A")</f>
        <v>#NAME?</v>
      </c>
      <c r="D368" s="23" t="e" cm="1">
        <f t="array" aca="1" ref="D368" ca="1">"technology "&amp;RIGHT(C368,4)&amp;";"&amp;_xlfn.XLOOKUP(2,eii,eia)&amp;C368&amp;_xlfn.XLOOKUP(16,eii,eia)&amp;_xlfn.XLOOKUP(3,eii,eia)&amp;_xlfn.XLOOKUP($A368,E96_raw,e96_std&amp;" "&amp;e96_sym)&amp;_xlfn.XLOOKUP(16,eii,eia)&amp;_xlfn.XLOOKUP(4,eii,eia)&amp;_xlfn.XLOOKUP(LEFT(C368,7),r_1,r_4)&amp;" W @ 70°C"&amp;_xlfn.XLOOKUP(16,eii,eia)&amp;_xlfn.XLOOKUP(5,eii,eia)&amp;_xlfn.XLOOKUP(MID(C368,4,3),e_code,TEXT(e_size,"0000"))&amp;_xlfn.XLOOKUP(16,eii,eia)&amp;_xlfn.XLOOKUP(6,eii,eia)&amp;ROUND(MIN(SQRT($A368*_xlfn.XLOOKUP(LEFT(C368,7),r_1,r_4)),_xlfn.XLOOKUP(LEFT(C368,7),r_1,r_7)),1)&amp;" V"&amp;_xlfn.XLOOKUP(16,eii,eia)&amp;_xlfn.XLOOKUP(8,eii,eia)&amp;_xlfn.XLOOKUP(LEFT(C368,7),r_1,r_8)&amp;_xlfn.XLOOKUP(16,eii,eia)&amp;_xlfn.XLOOKUP(9,eii,eia)&amp;_xlfn.XLOOKUP($A368,E96_raw,E96_code&amp;" / "&amp;e96_3c)&amp;_xlfn.XLOOKUP(16,eii,eia)&amp;_xlfn.XLOOKUP(10,eii,eia)&amp;_xlfn.XLOOKUP(LEFT(C368,7),r_1,r_10)&amp;_xlfn.XLOOKUP(16,eii,eia)&amp;_xlfn.XLOOKUP(11,eii,eia)&amp;_xlfn.XLOOKUP(LEFT(C368,7),r_1,r_11)&amp;_xlfn.XLOOKUP(16,eii,eia)&amp;_xlfn.XLOOKUP(12,eii,eia)&amp;_xlfn.XLOOKUP(LEFT(C368,7),r_1,r_12)&amp;" ppm/°C"&amp;_xlfn.XLOOKUP(16,eii,eia)&amp;_xlfn.XLOOKUP(13,eii,eia)&amp;MID(C368,4,2)&amp;_xlfn.XLOOKUP(16,eii,eia)&amp;_xlfn.XLOOKUP(14,eii,eia)&amp;_xlfn.XLOOKUP(16,eii,eia)&amp;_xlfn.XLOOKUP(15,eii,eia)&amp;_xlfn.XLOOKUP(16,eii,eia)</f>
        <v>#NAME?</v>
      </c>
      <c r="F368" s="5" t="e" cm="1">
        <f t="array" aca="1" ref="F368" ca="1">IF( OR( AND($A368&gt;=INDIRECT("'Panasonic ERJ Code Table'!$K" &amp; F$1),$A368&lt;=INDIRECT("'Panasonic ERJ Code Table'!$L" &amp; F$1)), AND($A368&gt;=INDIRECT("'Panasonic ERJ Code Table'!$M" &amp; F$1),$A368&lt;=INDIRECT("'Panasonic ERJ Code Table'!$N" &amp; F$1)) ),F$2&amp;_xlfn.XLOOKUP($A368,E96_raw,E96_code),"N/A")</f>
        <v>#NAME?</v>
      </c>
      <c r="G368" s="23" t="e" cm="1">
        <f t="array" aca="1" ref="G368" ca="1">"technology "&amp;RIGHT(F368,4)&amp;";"&amp;_xlfn.XLOOKUP(2,eii,eia)&amp;F368&amp;_xlfn.XLOOKUP(16,eii,eia)&amp;_xlfn.XLOOKUP(3,eii,eia)&amp;_xlfn.XLOOKUP($A368,E96_raw,e96_std&amp;" "&amp;e96_sym)&amp;_xlfn.XLOOKUP(16,eii,eia)&amp;_xlfn.XLOOKUP(4,eii,eia)&amp;_xlfn.XLOOKUP(LEFT(F368,7),r_1,r_4)&amp;" W @ 70°C"&amp;_xlfn.XLOOKUP(16,eii,eia)&amp;_xlfn.XLOOKUP(5,eii,eia)&amp;_xlfn.XLOOKUP(MID(F368,4,3),e_code,TEXT(e_size,"0000"))&amp;_xlfn.XLOOKUP(16,eii,eia)&amp;_xlfn.XLOOKUP(6,eii,eia)&amp;ROUND(MIN(SQRT($A368*_xlfn.XLOOKUP(LEFT(F368,7),r_1,r_4)),_xlfn.XLOOKUP(LEFT(F368,7),r_1,r_7)),1)&amp;" V"&amp;_xlfn.XLOOKUP(16,eii,eia)&amp;_xlfn.XLOOKUP(8,eii,eia)&amp;_xlfn.XLOOKUP(LEFT(F368,7),r_1,r_8)&amp;_xlfn.XLOOKUP(16,eii,eia)&amp;_xlfn.XLOOKUP(9,eii,eia)&amp;_xlfn.XLOOKUP($A368,E96_raw,E96_code&amp;" / "&amp;e96_3c)&amp;_xlfn.XLOOKUP(16,eii,eia)&amp;_xlfn.XLOOKUP(10,eii,eia)&amp;_xlfn.XLOOKUP(LEFT(F368,7),r_1,r_10)&amp;_xlfn.XLOOKUP(16,eii,eia)&amp;_xlfn.XLOOKUP(11,eii,eia)&amp;_xlfn.XLOOKUP(LEFT(F368,7),r_1,r_11)&amp;_xlfn.XLOOKUP(16,eii,eia)&amp;_xlfn.XLOOKUP(12,eii,eia)&amp;_xlfn.XLOOKUP(LEFT(F368,7),r_1,r_12)&amp;" ppm/°C"&amp;_xlfn.XLOOKUP(16,eii,eia)&amp;_xlfn.XLOOKUP(13,eii,eia)&amp;MID(F368,4,2)&amp;_xlfn.XLOOKUP(16,eii,eia)&amp;_xlfn.XLOOKUP(14,eii,eia)&amp;_xlfn.XLOOKUP(16,eii,eia)&amp;_xlfn.XLOOKUP(15,eii,eia)&amp;_xlfn.XLOOKUP(16,eii,eia)</f>
        <v>#NAME?</v>
      </c>
      <c r="I368" s="5" t="str" cm="1">
        <f t="array" aca="1" ref="I368" ca="1">IF( OR( AND($A368&gt;=INDIRECT("'Panasonic ERJ Code Table'!$K" &amp; I$1),$A368&lt;=INDIRECT("'Panasonic ERJ Code Table'!$L" &amp; I$1)), AND($A368&gt;=INDIRECT("'Panasonic ERJ Code Table'!$M" &amp; I$1),$A368&lt;=INDIRECT("'Panasonic ERJ Code Table'!$N" &amp; I$1)) ),I$2&amp;_xlfn.XLOOKUP($A368,E96_raw,E96_code),"N/A")</f>
        <v>N/A</v>
      </c>
      <c r="L368" s="5" t="e" cm="1">
        <f t="array" aca="1" ref="L368" ca="1">IF( OR( AND($A368&gt;=INDIRECT("'Panasonic ERJ Code Table'!$K" &amp; L$1),$A368&lt;=INDIRECT("'Panasonic ERJ Code Table'!$L" &amp; L$1)), AND($A368&gt;=INDIRECT("'Panasonic ERJ Code Table'!$M" &amp; L$1),$A368&lt;=INDIRECT("'Panasonic ERJ Code Table'!$N" &amp; L$1)) ),L$2&amp;_xlfn.XLOOKUP($A368,E96_raw,E96_code),"N/A")</f>
        <v>#NAME?</v>
      </c>
      <c r="O368" s="5" t="str" cm="1">
        <f t="array" aca="1" ref="O368" ca="1">IF( OR( AND($A368&gt;=INDIRECT("'Panasonic ERJ Code Table'!$K" &amp; O$1),$A368&lt;=INDIRECT("'Panasonic ERJ Code Table'!$L" &amp; O$1)), AND($A368&gt;=INDIRECT("'Panasonic ERJ Code Table'!$M" &amp; O$1),$A368&lt;=INDIRECT("'Panasonic ERJ Code Table'!$N" &amp; O$1)) ),O$2&amp;_xlfn.XLOOKUP($A368,E96_raw,E96_code),"N/A")</f>
        <v>N/A</v>
      </c>
      <c r="R368" s="5" t="e" cm="1">
        <f t="array" aca="1" ref="R368" ca="1">IF( OR( AND($A368&gt;=INDIRECT("'Panasonic ERJ Code Table'!$K" &amp; R$1),$A368&lt;=INDIRECT("'Panasonic ERJ Code Table'!$L" &amp; R$1)), AND($A368&gt;=INDIRECT("'Panasonic ERJ Code Table'!$M" &amp; R$1),$A368&lt;=INDIRECT("'Panasonic ERJ Code Table'!$N" &amp; R$1)) ),R$2&amp;_xlfn.XLOOKUP($A368,E96_raw,E96_code),"N/A")</f>
        <v>#NAME?</v>
      </c>
      <c r="U368" s="5" t="e" cm="1">
        <f t="array" aca="1" ref="U368" ca="1">IF( OR( AND($A368&gt;=INDIRECT("'Panasonic ERJ Code Table'!$J" &amp; U$1),$A368&lt;=INDIRECT("'Panasonic ERJ Code Table'!$K" &amp; U$1)), AND($A368&gt;=INDIRECT("'Panasonic ERJ Code Table'!$L" &amp; U$1),$A368&lt;=INDIRECT("'Panasonic ERJ Code Table'!$M" &amp; U$1)) ),U$2&amp;_xlfn.XLOOKUP($A368,E96_raw,E96_code),"N/A")</f>
        <v>#NAME?</v>
      </c>
    </row>
    <row r="369" spans="1:21" x14ac:dyDescent="0.3">
      <c r="A369" s="16">
        <v>6490</v>
      </c>
      <c r="B369" s="19"/>
      <c r="C369" s="5" t="e" cm="1">
        <f t="array" aca="1" ref="C369" ca="1">IF( OR( AND($A369&gt;=INDIRECT("'Panasonic ERJ Code Table'!$K" &amp; C$1),$A369&lt;=INDIRECT("'Panasonic ERJ Code Table'!$L" &amp; C$1)), AND($A369&gt;=INDIRECT("'Panasonic ERJ Code Table'!$M" &amp; C$1),$A369&lt;=INDIRECT("'Panasonic ERJ Code Table'!$N" &amp; C$1)) ),C$2&amp;_xlfn.XLOOKUP($A369,E96_raw,E96_code),"N/A")</f>
        <v>#NAME?</v>
      </c>
      <c r="D369" s="23" t="e" cm="1">
        <f t="array" aca="1" ref="D369" ca="1">"technology "&amp;RIGHT(C369,4)&amp;";"&amp;_xlfn.XLOOKUP(2,eii,eia)&amp;C369&amp;_xlfn.XLOOKUP(16,eii,eia)&amp;_xlfn.XLOOKUP(3,eii,eia)&amp;_xlfn.XLOOKUP($A369,E96_raw,e96_std&amp;" "&amp;e96_sym)&amp;_xlfn.XLOOKUP(16,eii,eia)&amp;_xlfn.XLOOKUP(4,eii,eia)&amp;_xlfn.XLOOKUP(LEFT(C369,7),r_1,r_4)&amp;" W @ 70°C"&amp;_xlfn.XLOOKUP(16,eii,eia)&amp;_xlfn.XLOOKUP(5,eii,eia)&amp;_xlfn.XLOOKUP(MID(C369,4,3),e_code,TEXT(e_size,"0000"))&amp;_xlfn.XLOOKUP(16,eii,eia)&amp;_xlfn.XLOOKUP(6,eii,eia)&amp;ROUND(MIN(SQRT($A369*_xlfn.XLOOKUP(LEFT(C369,7),r_1,r_4)),_xlfn.XLOOKUP(LEFT(C369,7),r_1,r_7)),1)&amp;" V"&amp;_xlfn.XLOOKUP(16,eii,eia)&amp;_xlfn.XLOOKUP(8,eii,eia)&amp;_xlfn.XLOOKUP(LEFT(C369,7),r_1,r_8)&amp;_xlfn.XLOOKUP(16,eii,eia)&amp;_xlfn.XLOOKUP(9,eii,eia)&amp;_xlfn.XLOOKUP($A369,E96_raw,E96_code&amp;" / "&amp;e96_3c)&amp;_xlfn.XLOOKUP(16,eii,eia)&amp;_xlfn.XLOOKUP(10,eii,eia)&amp;_xlfn.XLOOKUP(LEFT(C369,7),r_1,r_10)&amp;_xlfn.XLOOKUP(16,eii,eia)&amp;_xlfn.XLOOKUP(11,eii,eia)&amp;_xlfn.XLOOKUP(LEFT(C369,7),r_1,r_11)&amp;_xlfn.XLOOKUP(16,eii,eia)&amp;_xlfn.XLOOKUP(12,eii,eia)&amp;_xlfn.XLOOKUP(LEFT(C369,7),r_1,r_12)&amp;" ppm/°C"&amp;_xlfn.XLOOKUP(16,eii,eia)&amp;_xlfn.XLOOKUP(13,eii,eia)&amp;MID(C369,4,2)&amp;_xlfn.XLOOKUP(16,eii,eia)&amp;_xlfn.XLOOKUP(14,eii,eia)&amp;_xlfn.XLOOKUP(16,eii,eia)&amp;_xlfn.XLOOKUP(15,eii,eia)&amp;_xlfn.XLOOKUP(16,eii,eia)</f>
        <v>#NAME?</v>
      </c>
      <c r="F369" s="5" t="e" cm="1">
        <f t="array" aca="1" ref="F369" ca="1">IF( OR( AND($A369&gt;=INDIRECT("'Panasonic ERJ Code Table'!$K" &amp; F$1),$A369&lt;=INDIRECT("'Panasonic ERJ Code Table'!$L" &amp; F$1)), AND($A369&gt;=INDIRECT("'Panasonic ERJ Code Table'!$M" &amp; F$1),$A369&lt;=INDIRECT("'Panasonic ERJ Code Table'!$N" &amp; F$1)) ),F$2&amp;_xlfn.XLOOKUP($A369,E96_raw,E96_code),"N/A")</f>
        <v>#NAME?</v>
      </c>
      <c r="G369" s="23" t="e" cm="1">
        <f t="array" aca="1" ref="G369" ca="1">"technology "&amp;RIGHT(F369,4)&amp;";"&amp;_xlfn.XLOOKUP(2,eii,eia)&amp;F369&amp;_xlfn.XLOOKUP(16,eii,eia)&amp;_xlfn.XLOOKUP(3,eii,eia)&amp;_xlfn.XLOOKUP($A369,E96_raw,e96_std&amp;" "&amp;e96_sym)&amp;_xlfn.XLOOKUP(16,eii,eia)&amp;_xlfn.XLOOKUP(4,eii,eia)&amp;_xlfn.XLOOKUP(LEFT(F369,7),r_1,r_4)&amp;" W @ 70°C"&amp;_xlfn.XLOOKUP(16,eii,eia)&amp;_xlfn.XLOOKUP(5,eii,eia)&amp;_xlfn.XLOOKUP(MID(F369,4,3),e_code,TEXT(e_size,"0000"))&amp;_xlfn.XLOOKUP(16,eii,eia)&amp;_xlfn.XLOOKUP(6,eii,eia)&amp;ROUND(MIN(SQRT($A369*_xlfn.XLOOKUP(LEFT(F369,7),r_1,r_4)),_xlfn.XLOOKUP(LEFT(F369,7),r_1,r_7)),1)&amp;" V"&amp;_xlfn.XLOOKUP(16,eii,eia)&amp;_xlfn.XLOOKUP(8,eii,eia)&amp;_xlfn.XLOOKUP(LEFT(F369,7),r_1,r_8)&amp;_xlfn.XLOOKUP(16,eii,eia)&amp;_xlfn.XLOOKUP(9,eii,eia)&amp;_xlfn.XLOOKUP($A369,E96_raw,E96_code&amp;" / "&amp;e96_3c)&amp;_xlfn.XLOOKUP(16,eii,eia)&amp;_xlfn.XLOOKUP(10,eii,eia)&amp;_xlfn.XLOOKUP(LEFT(F369,7),r_1,r_10)&amp;_xlfn.XLOOKUP(16,eii,eia)&amp;_xlfn.XLOOKUP(11,eii,eia)&amp;_xlfn.XLOOKUP(LEFT(F369,7),r_1,r_11)&amp;_xlfn.XLOOKUP(16,eii,eia)&amp;_xlfn.XLOOKUP(12,eii,eia)&amp;_xlfn.XLOOKUP(LEFT(F369,7),r_1,r_12)&amp;" ppm/°C"&amp;_xlfn.XLOOKUP(16,eii,eia)&amp;_xlfn.XLOOKUP(13,eii,eia)&amp;MID(F369,4,2)&amp;_xlfn.XLOOKUP(16,eii,eia)&amp;_xlfn.XLOOKUP(14,eii,eia)&amp;_xlfn.XLOOKUP(16,eii,eia)&amp;_xlfn.XLOOKUP(15,eii,eia)&amp;_xlfn.XLOOKUP(16,eii,eia)</f>
        <v>#NAME?</v>
      </c>
      <c r="I369" s="5" t="str" cm="1">
        <f t="array" aca="1" ref="I369" ca="1">IF( OR( AND($A369&gt;=INDIRECT("'Panasonic ERJ Code Table'!$K" &amp; I$1),$A369&lt;=INDIRECT("'Panasonic ERJ Code Table'!$L" &amp; I$1)), AND($A369&gt;=INDIRECT("'Panasonic ERJ Code Table'!$M" &amp; I$1),$A369&lt;=INDIRECT("'Panasonic ERJ Code Table'!$N" &amp; I$1)) ),I$2&amp;_xlfn.XLOOKUP($A369,E96_raw,E96_code),"N/A")</f>
        <v>N/A</v>
      </c>
      <c r="L369" s="5" t="e" cm="1">
        <f t="array" aca="1" ref="L369" ca="1">IF( OR( AND($A369&gt;=INDIRECT("'Panasonic ERJ Code Table'!$K" &amp; L$1),$A369&lt;=INDIRECT("'Panasonic ERJ Code Table'!$L" &amp; L$1)), AND($A369&gt;=INDIRECT("'Panasonic ERJ Code Table'!$M" &amp; L$1),$A369&lt;=INDIRECT("'Panasonic ERJ Code Table'!$N" &amp; L$1)) ),L$2&amp;_xlfn.XLOOKUP($A369,E96_raw,E96_code),"N/A")</f>
        <v>#NAME?</v>
      </c>
      <c r="O369" s="5" t="str" cm="1">
        <f t="array" aca="1" ref="O369" ca="1">IF( OR( AND($A369&gt;=INDIRECT("'Panasonic ERJ Code Table'!$K" &amp; O$1),$A369&lt;=INDIRECT("'Panasonic ERJ Code Table'!$L" &amp; O$1)), AND($A369&gt;=INDIRECT("'Panasonic ERJ Code Table'!$M" &amp; O$1),$A369&lt;=INDIRECT("'Panasonic ERJ Code Table'!$N" &amp; O$1)) ),O$2&amp;_xlfn.XLOOKUP($A369,E96_raw,E96_code),"N/A")</f>
        <v>N/A</v>
      </c>
      <c r="R369" s="5" t="e" cm="1">
        <f t="array" aca="1" ref="R369" ca="1">IF( OR( AND($A369&gt;=INDIRECT("'Panasonic ERJ Code Table'!$K" &amp; R$1),$A369&lt;=INDIRECT("'Panasonic ERJ Code Table'!$L" &amp; R$1)), AND($A369&gt;=INDIRECT("'Panasonic ERJ Code Table'!$M" &amp; R$1),$A369&lt;=INDIRECT("'Panasonic ERJ Code Table'!$N" &amp; R$1)) ),R$2&amp;_xlfn.XLOOKUP($A369,E96_raw,E96_code),"N/A")</f>
        <v>#NAME?</v>
      </c>
      <c r="U369" s="5" t="e" cm="1">
        <f t="array" aca="1" ref="U369" ca="1">IF( OR( AND($A369&gt;=INDIRECT("'Panasonic ERJ Code Table'!$J" &amp; U$1),$A369&lt;=INDIRECT("'Panasonic ERJ Code Table'!$K" &amp; U$1)), AND($A369&gt;=INDIRECT("'Panasonic ERJ Code Table'!$L" &amp; U$1),$A369&lt;=INDIRECT("'Panasonic ERJ Code Table'!$M" &amp; U$1)) ),U$2&amp;_xlfn.XLOOKUP($A369,E96_raw,E96_code),"N/A")</f>
        <v>#NAME?</v>
      </c>
    </row>
    <row r="370" spans="1:21" x14ac:dyDescent="0.3">
      <c r="A370" s="16">
        <v>6650</v>
      </c>
      <c r="B370" s="19"/>
      <c r="C370" s="5" t="e" cm="1">
        <f t="array" aca="1" ref="C370" ca="1">IF( OR( AND($A370&gt;=INDIRECT("'Panasonic ERJ Code Table'!$K" &amp; C$1),$A370&lt;=INDIRECT("'Panasonic ERJ Code Table'!$L" &amp; C$1)), AND($A370&gt;=INDIRECT("'Panasonic ERJ Code Table'!$M" &amp; C$1),$A370&lt;=INDIRECT("'Panasonic ERJ Code Table'!$N" &amp; C$1)) ),C$2&amp;_xlfn.XLOOKUP($A370,E96_raw,E96_code),"N/A")</f>
        <v>#NAME?</v>
      </c>
      <c r="D370" s="23" t="e" cm="1">
        <f t="array" aca="1" ref="D370" ca="1">"technology "&amp;RIGHT(C370,4)&amp;";"&amp;_xlfn.XLOOKUP(2,eii,eia)&amp;C370&amp;_xlfn.XLOOKUP(16,eii,eia)&amp;_xlfn.XLOOKUP(3,eii,eia)&amp;_xlfn.XLOOKUP($A370,E96_raw,e96_std&amp;" "&amp;e96_sym)&amp;_xlfn.XLOOKUP(16,eii,eia)&amp;_xlfn.XLOOKUP(4,eii,eia)&amp;_xlfn.XLOOKUP(LEFT(C370,7),r_1,r_4)&amp;" W @ 70°C"&amp;_xlfn.XLOOKUP(16,eii,eia)&amp;_xlfn.XLOOKUP(5,eii,eia)&amp;_xlfn.XLOOKUP(MID(C370,4,3),e_code,TEXT(e_size,"0000"))&amp;_xlfn.XLOOKUP(16,eii,eia)&amp;_xlfn.XLOOKUP(6,eii,eia)&amp;ROUND(MIN(SQRT($A370*_xlfn.XLOOKUP(LEFT(C370,7),r_1,r_4)),_xlfn.XLOOKUP(LEFT(C370,7),r_1,r_7)),1)&amp;" V"&amp;_xlfn.XLOOKUP(16,eii,eia)&amp;_xlfn.XLOOKUP(8,eii,eia)&amp;_xlfn.XLOOKUP(LEFT(C370,7),r_1,r_8)&amp;_xlfn.XLOOKUP(16,eii,eia)&amp;_xlfn.XLOOKUP(9,eii,eia)&amp;_xlfn.XLOOKUP($A370,E96_raw,E96_code&amp;" / "&amp;e96_3c)&amp;_xlfn.XLOOKUP(16,eii,eia)&amp;_xlfn.XLOOKUP(10,eii,eia)&amp;_xlfn.XLOOKUP(LEFT(C370,7),r_1,r_10)&amp;_xlfn.XLOOKUP(16,eii,eia)&amp;_xlfn.XLOOKUP(11,eii,eia)&amp;_xlfn.XLOOKUP(LEFT(C370,7),r_1,r_11)&amp;_xlfn.XLOOKUP(16,eii,eia)&amp;_xlfn.XLOOKUP(12,eii,eia)&amp;_xlfn.XLOOKUP(LEFT(C370,7),r_1,r_12)&amp;" ppm/°C"&amp;_xlfn.XLOOKUP(16,eii,eia)&amp;_xlfn.XLOOKUP(13,eii,eia)&amp;MID(C370,4,2)&amp;_xlfn.XLOOKUP(16,eii,eia)&amp;_xlfn.XLOOKUP(14,eii,eia)&amp;_xlfn.XLOOKUP(16,eii,eia)&amp;_xlfn.XLOOKUP(15,eii,eia)&amp;_xlfn.XLOOKUP(16,eii,eia)</f>
        <v>#NAME?</v>
      </c>
      <c r="F370" s="5" t="e" cm="1">
        <f t="array" aca="1" ref="F370" ca="1">IF( OR( AND($A370&gt;=INDIRECT("'Panasonic ERJ Code Table'!$K" &amp; F$1),$A370&lt;=INDIRECT("'Panasonic ERJ Code Table'!$L" &amp; F$1)), AND($A370&gt;=INDIRECT("'Panasonic ERJ Code Table'!$M" &amp; F$1),$A370&lt;=INDIRECT("'Panasonic ERJ Code Table'!$N" &amp; F$1)) ),F$2&amp;_xlfn.XLOOKUP($A370,E96_raw,E96_code),"N/A")</f>
        <v>#NAME?</v>
      </c>
      <c r="G370" s="23" t="e" cm="1">
        <f t="array" aca="1" ref="G370" ca="1">"technology "&amp;RIGHT(F370,4)&amp;";"&amp;_xlfn.XLOOKUP(2,eii,eia)&amp;F370&amp;_xlfn.XLOOKUP(16,eii,eia)&amp;_xlfn.XLOOKUP(3,eii,eia)&amp;_xlfn.XLOOKUP($A370,E96_raw,e96_std&amp;" "&amp;e96_sym)&amp;_xlfn.XLOOKUP(16,eii,eia)&amp;_xlfn.XLOOKUP(4,eii,eia)&amp;_xlfn.XLOOKUP(LEFT(F370,7),r_1,r_4)&amp;" W @ 70°C"&amp;_xlfn.XLOOKUP(16,eii,eia)&amp;_xlfn.XLOOKUP(5,eii,eia)&amp;_xlfn.XLOOKUP(MID(F370,4,3),e_code,TEXT(e_size,"0000"))&amp;_xlfn.XLOOKUP(16,eii,eia)&amp;_xlfn.XLOOKUP(6,eii,eia)&amp;ROUND(MIN(SQRT($A370*_xlfn.XLOOKUP(LEFT(F370,7),r_1,r_4)),_xlfn.XLOOKUP(LEFT(F370,7),r_1,r_7)),1)&amp;" V"&amp;_xlfn.XLOOKUP(16,eii,eia)&amp;_xlfn.XLOOKUP(8,eii,eia)&amp;_xlfn.XLOOKUP(LEFT(F370,7),r_1,r_8)&amp;_xlfn.XLOOKUP(16,eii,eia)&amp;_xlfn.XLOOKUP(9,eii,eia)&amp;_xlfn.XLOOKUP($A370,E96_raw,E96_code&amp;" / "&amp;e96_3c)&amp;_xlfn.XLOOKUP(16,eii,eia)&amp;_xlfn.XLOOKUP(10,eii,eia)&amp;_xlfn.XLOOKUP(LEFT(F370,7),r_1,r_10)&amp;_xlfn.XLOOKUP(16,eii,eia)&amp;_xlfn.XLOOKUP(11,eii,eia)&amp;_xlfn.XLOOKUP(LEFT(F370,7),r_1,r_11)&amp;_xlfn.XLOOKUP(16,eii,eia)&amp;_xlfn.XLOOKUP(12,eii,eia)&amp;_xlfn.XLOOKUP(LEFT(F370,7),r_1,r_12)&amp;" ppm/°C"&amp;_xlfn.XLOOKUP(16,eii,eia)&amp;_xlfn.XLOOKUP(13,eii,eia)&amp;MID(F370,4,2)&amp;_xlfn.XLOOKUP(16,eii,eia)&amp;_xlfn.XLOOKUP(14,eii,eia)&amp;_xlfn.XLOOKUP(16,eii,eia)&amp;_xlfn.XLOOKUP(15,eii,eia)&amp;_xlfn.XLOOKUP(16,eii,eia)</f>
        <v>#NAME?</v>
      </c>
      <c r="I370" s="5" t="str" cm="1">
        <f t="array" aca="1" ref="I370" ca="1">IF( OR( AND($A370&gt;=INDIRECT("'Panasonic ERJ Code Table'!$K" &amp; I$1),$A370&lt;=INDIRECT("'Panasonic ERJ Code Table'!$L" &amp; I$1)), AND($A370&gt;=INDIRECT("'Panasonic ERJ Code Table'!$M" &amp; I$1),$A370&lt;=INDIRECT("'Panasonic ERJ Code Table'!$N" &amp; I$1)) ),I$2&amp;_xlfn.XLOOKUP($A370,E96_raw,E96_code),"N/A")</f>
        <v>N/A</v>
      </c>
      <c r="L370" s="5" t="e" cm="1">
        <f t="array" aca="1" ref="L370" ca="1">IF( OR( AND($A370&gt;=INDIRECT("'Panasonic ERJ Code Table'!$K" &amp; L$1),$A370&lt;=INDIRECT("'Panasonic ERJ Code Table'!$L" &amp; L$1)), AND($A370&gt;=INDIRECT("'Panasonic ERJ Code Table'!$M" &amp; L$1),$A370&lt;=INDIRECT("'Panasonic ERJ Code Table'!$N" &amp; L$1)) ),L$2&amp;_xlfn.XLOOKUP($A370,E96_raw,E96_code),"N/A")</f>
        <v>#NAME?</v>
      </c>
      <c r="O370" s="5" t="str" cm="1">
        <f t="array" aca="1" ref="O370" ca="1">IF( OR( AND($A370&gt;=INDIRECT("'Panasonic ERJ Code Table'!$K" &amp; O$1),$A370&lt;=INDIRECT("'Panasonic ERJ Code Table'!$L" &amp; O$1)), AND($A370&gt;=INDIRECT("'Panasonic ERJ Code Table'!$M" &amp; O$1),$A370&lt;=INDIRECT("'Panasonic ERJ Code Table'!$N" &amp; O$1)) ),O$2&amp;_xlfn.XLOOKUP($A370,E96_raw,E96_code),"N/A")</f>
        <v>N/A</v>
      </c>
      <c r="R370" s="5" t="e" cm="1">
        <f t="array" aca="1" ref="R370" ca="1">IF( OR( AND($A370&gt;=INDIRECT("'Panasonic ERJ Code Table'!$K" &amp; R$1),$A370&lt;=INDIRECT("'Panasonic ERJ Code Table'!$L" &amp; R$1)), AND($A370&gt;=INDIRECT("'Panasonic ERJ Code Table'!$M" &amp; R$1),$A370&lt;=INDIRECT("'Panasonic ERJ Code Table'!$N" &amp; R$1)) ),R$2&amp;_xlfn.XLOOKUP($A370,E96_raw,E96_code),"N/A")</f>
        <v>#NAME?</v>
      </c>
      <c r="U370" s="5" t="e" cm="1">
        <f t="array" aca="1" ref="U370" ca="1">IF( OR( AND($A370&gt;=INDIRECT("'Panasonic ERJ Code Table'!$J" &amp; U$1),$A370&lt;=INDIRECT("'Panasonic ERJ Code Table'!$K" &amp; U$1)), AND($A370&gt;=INDIRECT("'Panasonic ERJ Code Table'!$L" &amp; U$1),$A370&lt;=INDIRECT("'Panasonic ERJ Code Table'!$M" &amp; U$1)) ),U$2&amp;_xlfn.XLOOKUP($A370,E96_raw,E96_code),"N/A")</f>
        <v>#NAME?</v>
      </c>
    </row>
    <row r="371" spans="1:21" x14ac:dyDescent="0.3">
      <c r="A371" s="16">
        <v>6810</v>
      </c>
      <c r="B371" s="19"/>
      <c r="C371" s="5" t="e" cm="1">
        <f t="array" aca="1" ref="C371" ca="1">IF( OR( AND($A371&gt;=INDIRECT("'Panasonic ERJ Code Table'!$K" &amp; C$1),$A371&lt;=INDIRECT("'Panasonic ERJ Code Table'!$L" &amp; C$1)), AND($A371&gt;=INDIRECT("'Panasonic ERJ Code Table'!$M" &amp; C$1),$A371&lt;=INDIRECT("'Panasonic ERJ Code Table'!$N" &amp; C$1)) ),C$2&amp;_xlfn.XLOOKUP($A371,E96_raw,E96_code),"N/A")</f>
        <v>#NAME?</v>
      </c>
      <c r="D371" s="23" t="e" cm="1">
        <f t="array" aca="1" ref="D371" ca="1">"technology "&amp;RIGHT(C371,4)&amp;";"&amp;_xlfn.XLOOKUP(2,eii,eia)&amp;C371&amp;_xlfn.XLOOKUP(16,eii,eia)&amp;_xlfn.XLOOKUP(3,eii,eia)&amp;_xlfn.XLOOKUP($A371,E96_raw,e96_std&amp;" "&amp;e96_sym)&amp;_xlfn.XLOOKUP(16,eii,eia)&amp;_xlfn.XLOOKUP(4,eii,eia)&amp;_xlfn.XLOOKUP(LEFT(C371,7),r_1,r_4)&amp;" W @ 70°C"&amp;_xlfn.XLOOKUP(16,eii,eia)&amp;_xlfn.XLOOKUP(5,eii,eia)&amp;_xlfn.XLOOKUP(MID(C371,4,3),e_code,TEXT(e_size,"0000"))&amp;_xlfn.XLOOKUP(16,eii,eia)&amp;_xlfn.XLOOKUP(6,eii,eia)&amp;ROUND(MIN(SQRT($A371*_xlfn.XLOOKUP(LEFT(C371,7),r_1,r_4)),_xlfn.XLOOKUP(LEFT(C371,7),r_1,r_7)),1)&amp;" V"&amp;_xlfn.XLOOKUP(16,eii,eia)&amp;_xlfn.XLOOKUP(8,eii,eia)&amp;_xlfn.XLOOKUP(LEFT(C371,7),r_1,r_8)&amp;_xlfn.XLOOKUP(16,eii,eia)&amp;_xlfn.XLOOKUP(9,eii,eia)&amp;_xlfn.XLOOKUP($A371,E96_raw,E96_code&amp;" / "&amp;e96_3c)&amp;_xlfn.XLOOKUP(16,eii,eia)&amp;_xlfn.XLOOKUP(10,eii,eia)&amp;_xlfn.XLOOKUP(LEFT(C371,7),r_1,r_10)&amp;_xlfn.XLOOKUP(16,eii,eia)&amp;_xlfn.XLOOKUP(11,eii,eia)&amp;_xlfn.XLOOKUP(LEFT(C371,7),r_1,r_11)&amp;_xlfn.XLOOKUP(16,eii,eia)&amp;_xlfn.XLOOKUP(12,eii,eia)&amp;_xlfn.XLOOKUP(LEFT(C371,7),r_1,r_12)&amp;" ppm/°C"&amp;_xlfn.XLOOKUP(16,eii,eia)&amp;_xlfn.XLOOKUP(13,eii,eia)&amp;MID(C371,4,2)&amp;_xlfn.XLOOKUP(16,eii,eia)&amp;_xlfn.XLOOKUP(14,eii,eia)&amp;_xlfn.XLOOKUP(16,eii,eia)&amp;_xlfn.XLOOKUP(15,eii,eia)&amp;_xlfn.XLOOKUP(16,eii,eia)</f>
        <v>#NAME?</v>
      </c>
      <c r="F371" s="5" t="e" cm="1">
        <f t="array" aca="1" ref="F371" ca="1">IF( OR( AND($A371&gt;=INDIRECT("'Panasonic ERJ Code Table'!$K" &amp; F$1),$A371&lt;=INDIRECT("'Panasonic ERJ Code Table'!$L" &amp; F$1)), AND($A371&gt;=INDIRECT("'Panasonic ERJ Code Table'!$M" &amp; F$1),$A371&lt;=INDIRECT("'Panasonic ERJ Code Table'!$N" &amp; F$1)) ),F$2&amp;_xlfn.XLOOKUP($A371,E96_raw,E96_code),"N/A")</f>
        <v>#NAME?</v>
      </c>
      <c r="G371" s="23" t="e" cm="1">
        <f t="array" aca="1" ref="G371" ca="1">"technology "&amp;RIGHT(F371,4)&amp;";"&amp;_xlfn.XLOOKUP(2,eii,eia)&amp;F371&amp;_xlfn.XLOOKUP(16,eii,eia)&amp;_xlfn.XLOOKUP(3,eii,eia)&amp;_xlfn.XLOOKUP($A371,E96_raw,e96_std&amp;" "&amp;e96_sym)&amp;_xlfn.XLOOKUP(16,eii,eia)&amp;_xlfn.XLOOKUP(4,eii,eia)&amp;_xlfn.XLOOKUP(LEFT(F371,7),r_1,r_4)&amp;" W @ 70°C"&amp;_xlfn.XLOOKUP(16,eii,eia)&amp;_xlfn.XLOOKUP(5,eii,eia)&amp;_xlfn.XLOOKUP(MID(F371,4,3),e_code,TEXT(e_size,"0000"))&amp;_xlfn.XLOOKUP(16,eii,eia)&amp;_xlfn.XLOOKUP(6,eii,eia)&amp;ROUND(MIN(SQRT($A371*_xlfn.XLOOKUP(LEFT(F371,7),r_1,r_4)),_xlfn.XLOOKUP(LEFT(F371,7),r_1,r_7)),1)&amp;" V"&amp;_xlfn.XLOOKUP(16,eii,eia)&amp;_xlfn.XLOOKUP(8,eii,eia)&amp;_xlfn.XLOOKUP(LEFT(F371,7),r_1,r_8)&amp;_xlfn.XLOOKUP(16,eii,eia)&amp;_xlfn.XLOOKUP(9,eii,eia)&amp;_xlfn.XLOOKUP($A371,E96_raw,E96_code&amp;" / "&amp;e96_3c)&amp;_xlfn.XLOOKUP(16,eii,eia)&amp;_xlfn.XLOOKUP(10,eii,eia)&amp;_xlfn.XLOOKUP(LEFT(F371,7),r_1,r_10)&amp;_xlfn.XLOOKUP(16,eii,eia)&amp;_xlfn.XLOOKUP(11,eii,eia)&amp;_xlfn.XLOOKUP(LEFT(F371,7),r_1,r_11)&amp;_xlfn.XLOOKUP(16,eii,eia)&amp;_xlfn.XLOOKUP(12,eii,eia)&amp;_xlfn.XLOOKUP(LEFT(F371,7),r_1,r_12)&amp;" ppm/°C"&amp;_xlfn.XLOOKUP(16,eii,eia)&amp;_xlfn.XLOOKUP(13,eii,eia)&amp;MID(F371,4,2)&amp;_xlfn.XLOOKUP(16,eii,eia)&amp;_xlfn.XLOOKUP(14,eii,eia)&amp;_xlfn.XLOOKUP(16,eii,eia)&amp;_xlfn.XLOOKUP(15,eii,eia)&amp;_xlfn.XLOOKUP(16,eii,eia)</f>
        <v>#NAME?</v>
      </c>
      <c r="I371" s="5" t="str" cm="1">
        <f t="array" aca="1" ref="I371" ca="1">IF( OR( AND($A371&gt;=INDIRECT("'Panasonic ERJ Code Table'!$K" &amp; I$1),$A371&lt;=INDIRECT("'Panasonic ERJ Code Table'!$L" &amp; I$1)), AND($A371&gt;=INDIRECT("'Panasonic ERJ Code Table'!$M" &amp; I$1),$A371&lt;=INDIRECT("'Panasonic ERJ Code Table'!$N" &amp; I$1)) ),I$2&amp;_xlfn.XLOOKUP($A371,E96_raw,E96_code),"N/A")</f>
        <v>N/A</v>
      </c>
      <c r="L371" s="5" t="e" cm="1">
        <f t="array" aca="1" ref="L371" ca="1">IF( OR( AND($A371&gt;=INDIRECT("'Panasonic ERJ Code Table'!$K" &amp; L$1),$A371&lt;=INDIRECT("'Panasonic ERJ Code Table'!$L" &amp; L$1)), AND($A371&gt;=INDIRECT("'Panasonic ERJ Code Table'!$M" &amp; L$1),$A371&lt;=INDIRECT("'Panasonic ERJ Code Table'!$N" &amp; L$1)) ),L$2&amp;_xlfn.XLOOKUP($A371,E96_raw,E96_code),"N/A")</f>
        <v>#NAME?</v>
      </c>
      <c r="O371" s="5" t="str" cm="1">
        <f t="array" aca="1" ref="O371" ca="1">IF( OR( AND($A371&gt;=INDIRECT("'Panasonic ERJ Code Table'!$K" &amp; O$1),$A371&lt;=INDIRECT("'Panasonic ERJ Code Table'!$L" &amp; O$1)), AND($A371&gt;=INDIRECT("'Panasonic ERJ Code Table'!$M" &amp; O$1),$A371&lt;=INDIRECT("'Panasonic ERJ Code Table'!$N" &amp; O$1)) ),O$2&amp;_xlfn.XLOOKUP($A371,E96_raw,E96_code),"N/A")</f>
        <v>N/A</v>
      </c>
      <c r="R371" s="5" t="e" cm="1">
        <f t="array" aca="1" ref="R371" ca="1">IF( OR( AND($A371&gt;=INDIRECT("'Panasonic ERJ Code Table'!$K" &amp; R$1),$A371&lt;=INDIRECT("'Panasonic ERJ Code Table'!$L" &amp; R$1)), AND($A371&gt;=INDIRECT("'Panasonic ERJ Code Table'!$M" &amp; R$1),$A371&lt;=INDIRECT("'Panasonic ERJ Code Table'!$N" &amp; R$1)) ),R$2&amp;_xlfn.XLOOKUP($A371,E96_raw,E96_code),"N/A")</f>
        <v>#NAME?</v>
      </c>
      <c r="U371" s="5" t="e" cm="1">
        <f t="array" aca="1" ref="U371" ca="1">IF( OR( AND($A371&gt;=INDIRECT("'Panasonic ERJ Code Table'!$J" &amp; U$1),$A371&lt;=INDIRECT("'Panasonic ERJ Code Table'!$K" &amp; U$1)), AND($A371&gt;=INDIRECT("'Panasonic ERJ Code Table'!$L" &amp; U$1),$A371&lt;=INDIRECT("'Panasonic ERJ Code Table'!$M" &amp; U$1)) ),U$2&amp;_xlfn.XLOOKUP($A371,E96_raw,E96_code),"N/A")</f>
        <v>#NAME?</v>
      </c>
    </row>
    <row r="372" spans="1:21" x14ac:dyDescent="0.3">
      <c r="A372" s="16">
        <v>6980</v>
      </c>
      <c r="B372" s="19"/>
      <c r="C372" s="5" t="e" cm="1">
        <f t="array" aca="1" ref="C372" ca="1">IF( OR( AND($A372&gt;=INDIRECT("'Panasonic ERJ Code Table'!$K" &amp; C$1),$A372&lt;=INDIRECT("'Panasonic ERJ Code Table'!$L" &amp; C$1)), AND($A372&gt;=INDIRECT("'Panasonic ERJ Code Table'!$M" &amp; C$1),$A372&lt;=INDIRECT("'Panasonic ERJ Code Table'!$N" &amp; C$1)) ),C$2&amp;_xlfn.XLOOKUP($A372,E96_raw,E96_code),"N/A")</f>
        <v>#NAME?</v>
      </c>
      <c r="D372" s="23" t="e" cm="1">
        <f t="array" aca="1" ref="D372" ca="1">"technology "&amp;RIGHT(C372,4)&amp;";"&amp;_xlfn.XLOOKUP(2,eii,eia)&amp;C372&amp;_xlfn.XLOOKUP(16,eii,eia)&amp;_xlfn.XLOOKUP(3,eii,eia)&amp;_xlfn.XLOOKUP($A372,E96_raw,e96_std&amp;" "&amp;e96_sym)&amp;_xlfn.XLOOKUP(16,eii,eia)&amp;_xlfn.XLOOKUP(4,eii,eia)&amp;_xlfn.XLOOKUP(LEFT(C372,7),r_1,r_4)&amp;" W @ 70°C"&amp;_xlfn.XLOOKUP(16,eii,eia)&amp;_xlfn.XLOOKUP(5,eii,eia)&amp;_xlfn.XLOOKUP(MID(C372,4,3),e_code,TEXT(e_size,"0000"))&amp;_xlfn.XLOOKUP(16,eii,eia)&amp;_xlfn.XLOOKUP(6,eii,eia)&amp;ROUND(MIN(SQRT($A372*_xlfn.XLOOKUP(LEFT(C372,7),r_1,r_4)),_xlfn.XLOOKUP(LEFT(C372,7),r_1,r_7)),1)&amp;" V"&amp;_xlfn.XLOOKUP(16,eii,eia)&amp;_xlfn.XLOOKUP(8,eii,eia)&amp;_xlfn.XLOOKUP(LEFT(C372,7),r_1,r_8)&amp;_xlfn.XLOOKUP(16,eii,eia)&amp;_xlfn.XLOOKUP(9,eii,eia)&amp;_xlfn.XLOOKUP($A372,E96_raw,E96_code&amp;" / "&amp;e96_3c)&amp;_xlfn.XLOOKUP(16,eii,eia)&amp;_xlfn.XLOOKUP(10,eii,eia)&amp;_xlfn.XLOOKUP(LEFT(C372,7),r_1,r_10)&amp;_xlfn.XLOOKUP(16,eii,eia)&amp;_xlfn.XLOOKUP(11,eii,eia)&amp;_xlfn.XLOOKUP(LEFT(C372,7),r_1,r_11)&amp;_xlfn.XLOOKUP(16,eii,eia)&amp;_xlfn.XLOOKUP(12,eii,eia)&amp;_xlfn.XLOOKUP(LEFT(C372,7),r_1,r_12)&amp;" ppm/°C"&amp;_xlfn.XLOOKUP(16,eii,eia)&amp;_xlfn.XLOOKUP(13,eii,eia)&amp;MID(C372,4,2)&amp;_xlfn.XLOOKUP(16,eii,eia)&amp;_xlfn.XLOOKUP(14,eii,eia)&amp;_xlfn.XLOOKUP(16,eii,eia)&amp;_xlfn.XLOOKUP(15,eii,eia)&amp;_xlfn.XLOOKUP(16,eii,eia)</f>
        <v>#NAME?</v>
      </c>
      <c r="F372" s="5" t="e" cm="1">
        <f t="array" aca="1" ref="F372" ca="1">IF( OR( AND($A372&gt;=INDIRECT("'Panasonic ERJ Code Table'!$K" &amp; F$1),$A372&lt;=INDIRECT("'Panasonic ERJ Code Table'!$L" &amp; F$1)), AND($A372&gt;=INDIRECT("'Panasonic ERJ Code Table'!$M" &amp; F$1),$A372&lt;=INDIRECT("'Panasonic ERJ Code Table'!$N" &amp; F$1)) ),F$2&amp;_xlfn.XLOOKUP($A372,E96_raw,E96_code),"N/A")</f>
        <v>#NAME?</v>
      </c>
      <c r="G372" s="23" t="e" cm="1">
        <f t="array" aca="1" ref="G372" ca="1">"technology "&amp;RIGHT(F372,4)&amp;";"&amp;_xlfn.XLOOKUP(2,eii,eia)&amp;F372&amp;_xlfn.XLOOKUP(16,eii,eia)&amp;_xlfn.XLOOKUP(3,eii,eia)&amp;_xlfn.XLOOKUP($A372,E96_raw,e96_std&amp;" "&amp;e96_sym)&amp;_xlfn.XLOOKUP(16,eii,eia)&amp;_xlfn.XLOOKUP(4,eii,eia)&amp;_xlfn.XLOOKUP(LEFT(F372,7),r_1,r_4)&amp;" W @ 70°C"&amp;_xlfn.XLOOKUP(16,eii,eia)&amp;_xlfn.XLOOKUP(5,eii,eia)&amp;_xlfn.XLOOKUP(MID(F372,4,3),e_code,TEXT(e_size,"0000"))&amp;_xlfn.XLOOKUP(16,eii,eia)&amp;_xlfn.XLOOKUP(6,eii,eia)&amp;ROUND(MIN(SQRT($A372*_xlfn.XLOOKUP(LEFT(F372,7),r_1,r_4)),_xlfn.XLOOKUP(LEFT(F372,7),r_1,r_7)),1)&amp;" V"&amp;_xlfn.XLOOKUP(16,eii,eia)&amp;_xlfn.XLOOKUP(8,eii,eia)&amp;_xlfn.XLOOKUP(LEFT(F372,7),r_1,r_8)&amp;_xlfn.XLOOKUP(16,eii,eia)&amp;_xlfn.XLOOKUP(9,eii,eia)&amp;_xlfn.XLOOKUP($A372,E96_raw,E96_code&amp;" / "&amp;e96_3c)&amp;_xlfn.XLOOKUP(16,eii,eia)&amp;_xlfn.XLOOKUP(10,eii,eia)&amp;_xlfn.XLOOKUP(LEFT(F372,7),r_1,r_10)&amp;_xlfn.XLOOKUP(16,eii,eia)&amp;_xlfn.XLOOKUP(11,eii,eia)&amp;_xlfn.XLOOKUP(LEFT(F372,7),r_1,r_11)&amp;_xlfn.XLOOKUP(16,eii,eia)&amp;_xlfn.XLOOKUP(12,eii,eia)&amp;_xlfn.XLOOKUP(LEFT(F372,7),r_1,r_12)&amp;" ppm/°C"&amp;_xlfn.XLOOKUP(16,eii,eia)&amp;_xlfn.XLOOKUP(13,eii,eia)&amp;MID(F372,4,2)&amp;_xlfn.XLOOKUP(16,eii,eia)&amp;_xlfn.XLOOKUP(14,eii,eia)&amp;_xlfn.XLOOKUP(16,eii,eia)&amp;_xlfn.XLOOKUP(15,eii,eia)&amp;_xlfn.XLOOKUP(16,eii,eia)</f>
        <v>#NAME?</v>
      </c>
      <c r="I372" s="5" t="str" cm="1">
        <f t="array" aca="1" ref="I372" ca="1">IF( OR( AND($A372&gt;=INDIRECT("'Panasonic ERJ Code Table'!$K" &amp; I$1),$A372&lt;=INDIRECT("'Panasonic ERJ Code Table'!$L" &amp; I$1)), AND($A372&gt;=INDIRECT("'Panasonic ERJ Code Table'!$M" &amp; I$1),$A372&lt;=INDIRECT("'Panasonic ERJ Code Table'!$N" &amp; I$1)) ),I$2&amp;_xlfn.XLOOKUP($A372,E96_raw,E96_code),"N/A")</f>
        <v>N/A</v>
      </c>
      <c r="L372" s="5" t="e" cm="1">
        <f t="array" aca="1" ref="L372" ca="1">IF( OR( AND($A372&gt;=INDIRECT("'Panasonic ERJ Code Table'!$K" &amp; L$1),$A372&lt;=INDIRECT("'Panasonic ERJ Code Table'!$L" &amp; L$1)), AND($A372&gt;=INDIRECT("'Panasonic ERJ Code Table'!$M" &amp; L$1),$A372&lt;=INDIRECT("'Panasonic ERJ Code Table'!$N" &amp; L$1)) ),L$2&amp;_xlfn.XLOOKUP($A372,E96_raw,E96_code),"N/A")</f>
        <v>#NAME?</v>
      </c>
      <c r="O372" s="5" t="str" cm="1">
        <f t="array" aca="1" ref="O372" ca="1">IF( OR( AND($A372&gt;=INDIRECT("'Panasonic ERJ Code Table'!$K" &amp; O$1),$A372&lt;=INDIRECT("'Panasonic ERJ Code Table'!$L" &amp; O$1)), AND($A372&gt;=INDIRECT("'Panasonic ERJ Code Table'!$M" &amp; O$1),$A372&lt;=INDIRECT("'Panasonic ERJ Code Table'!$N" &amp; O$1)) ),O$2&amp;_xlfn.XLOOKUP($A372,E96_raw,E96_code),"N/A")</f>
        <v>N/A</v>
      </c>
      <c r="R372" s="5" t="e" cm="1">
        <f t="array" aca="1" ref="R372" ca="1">IF( OR( AND($A372&gt;=INDIRECT("'Panasonic ERJ Code Table'!$K" &amp; R$1),$A372&lt;=INDIRECT("'Panasonic ERJ Code Table'!$L" &amp; R$1)), AND($A372&gt;=INDIRECT("'Panasonic ERJ Code Table'!$M" &amp; R$1),$A372&lt;=INDIRECT("'Panasonic ERJ Code Table'!$N" &amp; R$1)) ),R$2&amp;_xlfn.XLOOKUP($A372,E96_raw,E96_code),"N/A")</f>
        <v>#NAME?</v>
      </c>
      <c r="U372" s="5" t="e" cm="1">
        <f t="array" aca="1" ref="U372" ca="1">IF( OR( AND($A372&gt;=INDIRECT("'Panasonic ERJ Code Table'!$J" &amp; U$1),$A372&lt;=INDIRECT("'Panasonic ERJ Code Table'!$K" &amp; U$1)), AND($A372&gt;=INDIRECT("'Panasonic ERJ Code Table'!$L" &amp; U$1),$A372&lt;=INDIRECT("'Panasonic ERJ Code Table'!$M" &amp; U$1)) ),U$2&amp;_xlfn.XLOOKUP($A372,E96_raw,E96_code),"N/A")</f>
        <v>#NAME?</v>
      </c>
    </row>
    <row r="373" spans="1:21" x14ac:dyDescent="0.3">
      <c r="A373" s="16">
        <v>7150</v>
      </c>
      <c r="B373" s="19"/>
      <c r="C373" s="5" t="e" cm="1">
        <f t="array" aca="1" ref="C373" ca="1">IF( OR( AND($A373&gt;=INDIRECT("'Panasonic ERJ Code Table'!$K" &amp; C$1),$A373&lt;=INDIRECT("'Panasonic ERJ Code Table'!$L" &amp; C$1)), AND($A373&gt;=INDIRECT("'Panasonic ERJ Code Table'!$M" &amp; C$1),$A373&lt;=INDIRECT("'Panasonic ERJ Code Table'!$N" &amp; C$1)) ),C$2&amp;_xlfn.XLOOKUP($A373,E96_raw,E96_code),"N/A")</f>
        <v>#NAME?</v>
      </c>
      <c r="D373" s="23" t="e" cm="1">
        <f t="array" aca="1" ref="D373" ca="1">"technology "&amp;RIGHT(C373,4)&amp;";"&amp;_xlfn.XLOOKUP(2,eii,eia)&amp;C373&amp;_xlfn.XLOOKUP(16,eii,eia)&amp;_xlfn.XLOOKUP(3,eii,eia)&amp;_xlfn.XLOOKUP($A373,E96_raw,e96_std&amp;" "&amp;e96_sym)&amp;_xlfn.XLOOKUP(16,eii,eia)&amp;_xlfn.XLOOKUP(4,eii,eia)&amp;_xlfn.XLOOKUP(LEFT(C373,7),r_1,r_4)&amp;" W @ 70°C"&amp;_xlfn.XLOOKUP(16,eii,eia)&amp;_xlfn.XLOOKUP(5,eii,eia)&amp;_xlfn.XLOOKUP(MID(C373,4,3),e_code,TEXT(e_size,"0000"))&amp;_xlfn.XLOOKUP(16,eii,eia)&amp;_xlfn.XLOOKUP(6,eii,eia)&amp;ROUND(MIN(SQRT($A373*_xlfn.XLOOKUP(LEFT(C373,7),r_1,r_4)),_xlfn.XLOOKUP(LEFT(C373,7),r_1,r_7)),1)&amp;" V"&amp;_xlfn.XLOOKUP(16,eii,eia)&amp;_xlfn.XLOOKUP(8,eii,eia)&amp;_xlfn.XLOOKUP(LEFT(C373,7),r_1,r_8)&amp;_xlfn.XLOOKUP(16,eii,eia)&amp;_xlfn.XLOOKUP(9,eii,eia)&amp;_xlfn.XLOOKUP($A373,E96_raw,E96_code&amp;" / "&amp;e96_3c)&amp;_xlfn.XLOOKUP(16,eii,eia)&amp;_xlfn.XLOOKUP(10,eii,eia)&amp;_xlfn.XLOOKUP(LEFT(C373,7),r_1,r_10)&amp;_xlfn.XLOOKUP(16,eii,eia)&amp;_xlfn.XLOOKUP(11,eii,eia)&amp;_xlfn.XLOOKUP(LEFT(C373,7),r_1,r_11)&amp;_xlfn.XLOOKUP(16,eii,eia)&amp;_xlfn.XLOOKUP(12,eii,eia)&amp;_xlfn.XLOOKUP(LEFT(C373,7),r_1,r_12)&amp;" ppm/°C"&amp;_xlfn.XLOOKUP(16,eii,eia)&amp;_xlfn.XLOOKUP(13,eii,eia)&amp;MID(C373,4,2)&amp;_xlfn.XLOOKUP(16,eii,eia)&amp;_xlfn.XLOOKUP(14,eii,eia)&amp;_xlfn.XLOOKUP(16,eii,eia)&amp;_xlfn.XLOOKUP(15,eii,eia)&amp;_xlfn.XLOOKUP(16,eii,eia)</f>
        <v>#NAME?</v>
      </c>
      <c r="F373" s="5" t="e" cm="1">
        <f t="array" aca="1" ref="F373" ca="1">IF( OR( AND($A373&gt;=INDIRECT("'Panasonic ERJ Code Table'!$K" &amp; F$1),$A373&lt;=INDIRECT("'Panasonic ERJ Code Table'!$L" &amp; F$1)), AND($A373&gt;=INDIRECT("'Panasonic ERJ Code Table'!$M" &amp; F$1),$A373&lt;=INDIRECT("'Panasonic ERJ Code Table'!$N" &amp; F$1)) ),F$2&amp;_xlfn.XLOOKUP($A373,E96_raw,E96_code),"N/A")</f>
        <v>#NAME?</v>
      </c>
      <c r="G373" s="23" t="e" cm="1">
        <f t="array" aca="1" ref="G373" ca="1">"technology "&amp;RIGHT(F373,4)&amp;";"&amp;_xlfn.XLOOKUP(2,eii,eia)&amp;F373&amp;_xlfn.XLOOKUP(16,eii,eia)&amp;_xlfn.XLOOKUP(3,eii,eia)&amp;_xlfn.XLOOKUP($A373,E96_raw,e96_std&amp;" "&amp;e96_sym)&amp;_xlfn.XLOOKUP(16,eii,eia)&amp;_xlfn.XLOOKUP(4,eii,eia)&amp;_xlfn.XLOOKUP(LEFT(F373,7),r_1,r_4)&amp;" W @ 70°C"&amp;_xlfn.XLOOKUP(16,eii,eia)&amp;_xlfn.XLOOKUP(5,eii,eia)&amp;_xlfn.XLOOKUP(MID(F373,4,3),e_code,TEXT(e_size,"0000"))&amp;_xlfn.XLOOKUP(16,eii,eia)&amp;_xlfn.XLOOKUP(6,eii,eia)&amp;ROUND(MIN(SQRT($A373*_xlfn.XLOOKUP(LEFT(F373,7),r_1,r_4)),_xlfn.XLOOKUP(LEFT(F373,7),r_1,r_7)),1)&amp;" V"&amp;_xlfn.XLOOKUP(16,eii,eia)&amp;_xlfn.XLOOKUP(8,eii,eia)&amp;_xlfn.XLOOKUP(LEFT(F373,7),r_1,r_8)&amp;_xlfn.XLOOKUP(16,eii,eia)&amp;_xlfn.XLOOKUP(9,eii,eia)&amp;_xlfn.XLOOKUP($A373,E96_raw,E96_code&amp;" / "&amp;e96_3c)&amp;_xlfn.XLOOKUP(16,eii,eia)&amp;_xlfn.XLOOKUP(10,eii,eia)&amp;_xlfn.XLOOKUP(LEFT(F373,7),r_1,r_10)&amp;_xlfn.XLOOKUP(16,eii,eia)&amp;_xlfn.XLOOKUP(11,eii,eia)&amp;_xlfn.XLOOKUP(LEFT(F373,7),r_1,r_11)&amp;_xlfn.XLOOKUP(16,eii,eia)&amp;_xlfn.XLOOKUP(12,eii,eia)&amp;_xlfn.XLOOKUP(LEFT(F373,7),r_1,r_12)&amp;" ppm/°C"&amp;_xlfn.XLOOKUP(16,eii,eia)&amp;_xlfn.XLOOKUP(13,eii,eia)&amp;MID(F373,4,2)&amp;_xlfn.XLOOKUP(16,eii,eia)&amp;_xlfn.XLOOKUP(14,eii,eia)&amp;_xlfn.XLOOKUP(16,eii,eia)&amp;_xlfn.XLOOKUP(15,eii,eia)&amp;_xlfn.XLOOKUP(16,eii,eia)</f>
        <v>#NAME?</v>
      </c>
      <c r="I373" s="5" t="str" cm="1">
        <f t="array" aca="1" ref="I373" ca="1">IF( OR( AND($A373&gt;=INDIRECT("'Panasonic ERJ Code Table'!$K" &amp; I$1),$A373&lt;=INDIRECT("'Panasonic ERJ Code Table'!$L" &amp; I$1)), AND($A373&gt;=INDIRECT("'Panasonic ERJ Code Table'!$M" &amp; I$1),$A373&lt;=INDIRECT("'Panasonic ERJ Code Table'!$N" &amp; I$1)) ),I$2&amp;_xlfn.XLOOKUP($A373,E96_raw,E96_code),"N/A")</f>
        <v>N/A</v>
      </c>
      <c r="L373" s="5" t="e" cm="1">
        <f t="array" aca="1" ref="L373" ca="1">IF( OR( AND($A373&gt;=INDIRECT("'Panasonic ERJ Code Table'!$K" &amp; L$1),$A373&lt;=INDIRECT("'Panasonic ERJ Code Table'!$L" &amp; L$1)), AND($A373&gt;=INDIRECT("'Panasonic ERJ Code Table'!$M" &amp; L$1),$A373&lt;=INDIRECT("'Panasonic ERJ Code Table'!$N" &amp; L$1)) ),L$2&amp;_xlfn.XLOOKUP($A373,E96_raw,E96_code),"N/A")</f>
        <v>#NAME?</v>
      </c>
      <c r="O373" s="5" t="str" cm="1">
        <f t="array" aca="1" ref="O373" ca="1">IF( OR( AND($A373&gt;=INDIRECT("'Panasonic ERJ Code Table'!$K" &amp; O$1),$A373&lt;=INDIRECT("'Panasonic ERJ Code Table'!$L" &amp; O$1)), AND($A373&gt;=INDIRECT("'Panasonic ERJ Code Table'!$M" &amp; O$1),$A373&lt;=INDIRECT("'Panasonic ERJ Code Table'!$N" &amp; O$1)) ),O$2&amp;_xlfn.XLOOKUP($A373,E96_raw,E96_code),"N/A")</f>
        <v>N/A</v>
      </c>
      <c r="R373" s="5" t="e" cm="1">
        <f t="array" aca="1" ref="R373" ca="1">IF( OR( AND($A373&gt;=INDIRECT("'Panasonic ERJ Code Table'!$K" &amp; R$1),$A373&lt;=INDIRECT("'Panasonic ERJ Code Table'!$L" &amp; R$1)), AND($A373&gt;=INDIRECT("'Panasonic ERJ Code Table'!$M" &amp; R$1),$A373&lt;=INDIRECT("'Panasonic ERJ Code Table'!$N" &amp; R$1)) ),R$2&amp;_xlfn.XLOOKUP($A373,E96_raw,E96_code),"N/A")</f>
        <v>#NAME?</v>
      </c>
      <c r="U373" s="5" t="e" cm="1">
        <f t="array" aca="1" ref="U373" ca="1">IF( OR( AND($A373&gt;=INDIRECT("'Panasonic ERJ Code Table'!$J" &amp; U$1),$A373&lt;=INDIRECT("'Panasonic ERJ Code Table'!$K" &amp; U$1)), AND($A373&gt;=INDIRECT("'Panasonic ERJ Code Table'!$L" &amp; U$1),$A373&lt;=INDIRECT("'Panasonic ERJ Code Table'!$M" &amp; U$1)) ),U$2&amp;_xlfn.XLOOKUP($A373,E96_raw,E96_code),"N/A")</f>
        <v>#NAME?</v>
      </c>
    </row>
    <row r="374" spans="1:21" x14ac:dyDescent="0.3">
      <c r="A374" s="16">
        <v>7320</v>
      </c>
      <c r="B374" s="19"/>
      <c r="C374" s="5" t="e" cm="1">
        <f t="array" aca="1" ref="C374" ca="1">IF( OR( AND($A374&gt;=INDIRECT("'Panasonic ERJ Code Table'!$K" &amp; C$1),$A374&lt;=INDIRECT("'Panasonic ERJ Code Table'!$L" &amp; C$1)), AND($A374&gt;=INDIRECT("'Panasonic ERJ Code Table'!$M" &amp; C$1),$A374&lt;=INDIRECT("'Panasonic ERJ Code Table'!$N" &amp; C$1)) ),C$2&amp;_xlfn.XLOOKUP($A374,E96_raw,E96_code),"N/A")</f>
        <v>#NAME?</v>
      </c>
      <c r="D374" s="23" t="e" cm="1">
        <f t="array" aca="1" ref="D374" ca="1">"technology "&amp;RIGHT(C374,4)&amp;";"&amp;_xlfn.XLOOKUP(2,eii,eia)&amp;C374&amp;_xlfn.XLOOKUP(16,eii,eia)&amp;_xlfn.XLOOKUP(3,eii,eia)&amp;_xlfn.XLOOKUP($A374,E96_raw,e96_std&amp;" "&amp;e96_sym)&amp;_xlfn.XLOOKUP(16,eii,eia)&amp;_xlfn.XLOOKUP(4,eii,eia)&amp;_xlfn.XLOOKUP(LEFT(C374,7),r_1,r_4)&amp;" W @ 70°C"&amp;_xlfn.XLOOKUP(16,eii,eia)&amp;_xlfn.XLOOKUP(5,eii,eia)&amp;_xlfn.XLOOKUP(MID(C374,4,3),e_code,TEXT(e_size,"0000"))&amp;_xlfn.XLOOKUP(16,eii,eia)&amp;_xlfn.XLOOKUP(6,eii,eia)&amp;ROUND(MIN(SQRT($A374*_xlfn.XLOOKUP(LEFT(C374,7),r_1,r_4)),_xlfn.XLOOKUP(LEFT(C374,7),r_1,r_7)),1)&amp;" V"&amp;_xlfn.XLOOKUP(16,eii,eia)&amp;_xlfn.XLOOKUP(8,eii,eia)&amp;_xlfn.XLOOKUP(LEFT(C374,7),r_1,r_8)&amp;_xlfn.XLOOKUP(16,eii,eia)&amp;_xlfn.XLOOKUP(9,eii,eia)&amp;_xlfn.XLOOKUP($A374,E96_raw,E96_code&amp;" / "&amp;e96_3c)&amp;_xlfn.XLOOKUP(16,eii,eia)&amp;_xlfn.XLOOKUP(10,eii,eia)&amp;_xlfn.XLOOKUP(LEFT(C374,7),r_1,r_10)&amp;_xlfn.XLOOKUP(16,eii,eia)&amp;_xlfn.XLOOKUP(11,eii,eia)&amp;_xlfn.XLOOKUP(LEFT(C374,7),r_1,r_11)&amp;_xlfn.XLOOKUP(16,eii,eia)&amp;_xlfn.XLOOKUP(12,eii,eia)&amp;_xlfn.XLOOKUP(LEFT(C374,7),r_1,r_12)&amp;" ppm/°C"&amp;_xlfn.XLOOKUP(16,eii,eia)&amp;_xlfn.XLOOKUP(13,eii,eia)&amp;MID(C374,4,2)&amp;_xlfn.XLOOKUP(16,eii,eia)&amp;_xlfn.XLOOKUP(14,eii,eia)&amp;_xlfn.XLOOKUP(16,eii,eia)&amp;_xlfn.XLOOKUP(15,eii,eia)&amp;_xlfn.XLOOKUP(16,eii,eia)</f>
        <v>#NAME?</v>
      </c>
      <c r="F374" s="5" t="e" cm="1">
        <f t="array" aca="1" ref="F374" ca="1">IF( OR( AND($A374&gt;=INDIRECT("'Panasonic ERJ Code Table'!$K" &amp; F$1),$A374&lt;=INDIRECT("'Panasonic ERJ Code Table'!$L" &amp; F$1)), AND($A374&gt;=INDIRECT("'Panasonic ERJ Code Table'!$M" &amp; F$1),$A374&lt;=INDIRECT("'Panasonic ERJ Code Table'!$N" &amp; F$1)) ),F$2&amp;_xlfn.XLOOKUP($A374,E96_raw,E96_code),"N/A")</f>
        <v>#NAME?</v>
      </c>
      <c r="G374" s="23" t="e" cm="1">
        <f t="array" aca="1" ref="G374" ca="1">"technology "&amp;RIGHT(F374,4)&amp;";"&amp;_xlfn.XLOOKUP(2,eii,eia)&amp;F374&amp;_xlfn.XLOOKUP(16,eii,eia)&amp;_xlfn.XLOOKUP(3,eii,eia)&amp;_xlfn.XLOOKUP($A374,E96_raw,e96_std&amp;" "&amp;e96_sym)&amp;_xlfn.XLOOKUP(16,eii,eia)&amp;_xlfn.XLOOKUP(4,eii,eia)&amp;_xlfn.XLOOKUP(LEFT(F374,7),r_1,r_4)&amp;" W @ 70°C"&amp;_xlfn.XLOOKUP(16,eii,eia)&amp;_xlfn.XLOOKUP(5,eii,eia)&amp;_xlfn.XLOOKUP(MID(F374,4,3),e_code,TEXT(e_size,"0000"))&amp;_xlfn.XLOOKUP(16,eii,eia)&amp;_xlfn.XLOOKUP(6,eii,eia)&amp;ROUND(MIN(SQRT($A374*_xlfn.XLOOKUP(LEFT(F374,7),r_1,r_4)),_xlfn.XLOOKUP(LEFT(F374,7),r_1,r_7)),1)&amp;" V"&amp;_xlfn.XLOOKUP(16,eii,eia)&amp;_xlfn.XLOOKUP(8,eii,eia)&amp;_xlfn.XLOOKUP(LEFT(F374,7),r_1,r_8)&amp;_xlfn.XLOOKUP(16,eii,eia)&amp;_xlfn.XLOOKUP(9,eii,eia)&amp;_xlfn.XLOOKUP($A374,E96_raw,E96_code&amp;" / "&amp;e96_3c)&amp;_xlfn.XLOOKUP(16,eii,eia)&amp;_xlfn.XLOOKUP(10,eii,eia)&amp;_xlfn.XLOOKUP(LEFT(F374,7),r_1,r_10)&amp;_xlfn.XLOOKUP(16,eii,eia)&amp;_xlfn.XLOOKUP(11,eii,eia)&amp;_xlfn.XLOOKUP(LEFT(F374,7),r_1,r_11)&amp;_xlfn.XLOOKUP(16,eii,eia)&amp;_xlfn.XLOOKUP(12,eii,eia)&amp;_xlfn.XLOOKUP(LEFT(F374,7),r_1,r_12)&amp;" ppm/°C"&amp;_xlfn.XLOOKUP(16,eii,eia)&amp;_xlfn.XLOOKUP(13,eii,eia)&amp;MID(F374,4,2)&amp;_xlfn.XLOOKUP(16,eii,eia)&amp;_xlfn.XLOOKUP(14,eii,eia)&amp;_xlfn.XLOOKUP(16,eii,eia)&amp;_xlfn.XLOOKUP(15,eii,eia)&amp;_xlfn.XLOOKUP(16,eii,eia)</f>
        <v>#NAME?</v>
      </c>
      <c r="I374" s="5" t="str" cm="1">
        <f t="array" aca="1" ref="I374" ca="1">IF( OR( AND($A374&gt;=INDIRECT("'Panasonic ERJ Code Table'!$K" &amp; I$1),$A374&lt;=INDIRECT("'Panasonic ERJ Code Table'!$L" &amp; I$1)), AND($A374&gt;=INDIRECT("'Panasonic ERJ Code Table'!$M" &amp; I$1),$A374&lt;=INDIRECT("'Panasonic ERJ Code Table'!$N" &amp; I$1)) ),I$2&amp;_xlfn.XLOOKUP($A374,E96_raw,E96_code),"N/A")</f>
        <v>N/A</v>
      </c>
      <c r="L374" s="5" t="e" cm="1">
        <f t="array" aca="1" ref="L374" ca="1">IF( OR( AND($A374&gt;=INDIRECT("'Panasonic ERJ Code Table'!$K" &amp; L$1),$A374&lt;=INDIRECT("'Panasonic ERJ Code Table'!$L" &amp; L$1)), AND($A374&gt;=INDIRECT("'Panasonic ERJ Code Table'!$M" &amp; L$1),$A374&lt;=INDIRECT("'Panasonic ERJ Code Table'!$N" &amp; L$1)) ),L$2&amp;_xlfn.XLOOKUP($A374,E96_raw,E96_code),"N/A")</f>
        <v>#NAME?</v>
      </c>
      <c r="O374" s="5" t="str" cm="1">
        <f t="array" aca="1" ref="O374" ca="1">IF( OR( AND($A374&gt;=INDIRECT("'Panasonic ERJ Code Table'!$K" &amp; O$1),$A374&lt;=INDIRECT("'Panasonic ERJ Code Table'!$L" &amp; O$1)), AND($A374&gt;=INDIRECT("'Panasonic ERJ Code Table'!$M" &amp; O$1),$A374&lt;=INDIRECT("'Panasonic ERJ Code Table'!$N" &amp; O$1)) ),O$2&amp;_xlfn.XLOOKUP($A374,E96_raw,E96_code),"N/A")</f>
        <v>N/A</v>
      </c>
      <c r="R374" s="5" t="e" cm="1">
        <f t="array" aca="1" ref="R374" ca="1">IF( OR( AND($A374&gt;=INDIRECT("'Panasonic ERJ Code Table'!$K" &amp; R$1),$A374&lt;=INDIRECT("'Panasonic ERJ Code Table'!$L" &amp; R$1)), AND($A374&gt;=INDIRECT("'Panasonic ERJ Code Table'!$M" &amp; R$1),$A374&lt;=INDIRECT("'Panasonic ERJ Code Table'!$N" &amp; R$1)) ),R$2&amp;_xlfn.XLOOKUP($A374,E96_raw,E96_code),"N/A")</f>
        <v>#NAME?</v>
      </c>
      <c r="U374" s="5" t="e" cm="1">
        <f t="array" aca="1" ref="U374" ca="1">IF( OR( AND($A374&gt;=INDIRECT("'Panasonic ERJ Code Table'!$J" &amp; U$1),$A374&lt;=INDIRECT("'Panasonic ERJ Code Table'!$K" &amp; U$1)), AND($A374&gt;=INDIRECT("'Panasonic ERJ Code Table'!$L" &amp; U$1),$A374&lt;=INDIRECT("'Panasonic ERJ Code Table'!$M" &amp; U$1)) ),U$2&amp;_xlfn.XLOOKUP($A374,E96_raw,E96_code),"N/A")</f>
        <v>#NAME?</v>
      </c>
    </row>
    <row r="375" spans="1:21" x14ac:dyDescent="0.3">
      <c r="A375" s="16">
        <v>7500</v>
      </c>
      <c r="B375" s="19"/>
      <c r="C375" s="5" t="e" cm="1">
        <f t="array" aca="1" ref="C375" ca="1">IF( OR( AND($A375&gt;=INDIRECT("'Panasonic ERJ Code Table'!$K" &amp; C$1),$A375&lt;=INDIRECT("'Panasonic ERJ Code Table'!$L" &amp; C$1)), AND($A375&gt;=INDIRECT("'Panasonic ERJ Code Table'!$M" &amp; C$1),$A375&lt;=INDIRECT("'Panasonic ERJ Code Table'!$N" &amp; C$1)) ),C$2&amp;_xlfn.XLOOKUP($A375,E96_raw,E96_code),"N/A")</f>
        <v>#NAME?</v>
      </c>
      <c r="D375" s="23" t="e" cm="1">
        <f t="array" aca="1" ref="D375" ca="1">"technology "&amp;RIGHT(C375,4)&amp;";"&amp;_xlfn.XLOOKUP(2,eii,eia)&amp;C375&amp;_xlfn.XLOOKUP(16,eii,eia)&amp;_xlfn.XLOOKUP(3,eii,eia)&amp;_xlfn.XLOOKUP($A375,E96_raw,e96_std&amp;" "&amp;e96_sym)&amp;_xlfn.XLOOKUP(16,eii,eia)&amp;_xlfn.XLOOKUP(4,eii,eia)&amp;_xlfn.XLOOKUP(LEFT(C375,7),r_1,r_4)&amp;" W @ 70°C"&amp;_xlfn.XLOOKUP(16,eii,eia)&amp;_xlfn.XLOOKUP(5,eii,eia)&amp;_xlfn.XLOOKUP(MID(C375,4,3),e_code,TEXT(e_size,"0000"))&amp;_xlfn.XLOOKUP(16,eii,eia)&amp;_xlfn.XLOOKUP(6,eii,eia)&amp;ROUND(MIN(SQRT($A375*_xlfn.XLOOKUP(LEFT(C375,7),r_1,r_4)),_xlfn.XLOOKUP(LEFT(C375,7),r_1,r_7)),1)&amp;" V"&amp;_xlfn.XLOOKUP(16,eii,eia)&amp;_xlfn.XLOOKUP(8,eii,eia)&amp;_xlfn.XLOOKUP(LEFT(C375,7),r_1,r_8)&amp;_xlfn.XLOOKUP(16,eii,eia)&amp;_xlfn.XLOOKUP(9,eii,eia)&amp;_xlfn.XLOOKUP($A375,E96_raw,E96_code&amp;" / "&amp;e96_3c)&amp;_xlfn.XLOOKUP(16,eii,eia)&amp;_xlfn.XLOOKUP(10,eii,eia)&amp;_xlfn.XLOOKUP(LEFT(C375,7),r_1,r_10)&amp;_xlfn.XLOOKUP(16,eii,eia)&amp;_xlfn.XLOOKUP(11,eii,eia)&amp;_xlfn.XLOOKUP(LEFT(C375,7),r_1,r_11)&amp;_xlfn.XLOOKUP(16,eii,eia)&amp;_xlfn.XLOOKUP(12,eii,eia)&amp;_xlfn.XLOOKUP(LEFT(C375,7),r_1,r_12)&amp;" ppm/°C"&amp;_xlfn.XLOOKUP(16,eii,eia)&amp;_xlfn.XLOOKUP(13,eii,eia)&amp;MID(C375,4,2)&amp;_xlfn.XLOOKUP(16,eii,eia)&amp;_xlfn.XLOOKUP(14,eii,eia)&amp;_xlfn.XLOOKUP(16,eii,eia)&amp;_xlfn.XLOOKUP(15,eii,eia)&amp;_xlfn.XLOOKUP(16,eii,eia)</f>
        <v>#NAME?</v>
      </c>
      <c r="F375" s="5" t="e" cm="1">
        <f t="array" aca="1" ref="F375" ca="1">IF( OR( AND($A375&gt;=INDIRECT("'Panasonic ERJ Code Table'!$K" &amp; F$1),$A375&lt;=INDIRECT("'Panasonic ERJ Code Table'!$L" &amp; F$1)), AND($A375&gt;=INDIRECT("'Panasonic ERJ Code Table'!$M" &amp; F$1),$A375&lt;=INDIRECT("'Panasonic ERJ Code Table'!$N" &amp; F$1)) ),F$2&amp;_xlfn.XLOOKUP($A375,E96_raw,E96_code),"N/A")</f>
        <v>#NAME?</v>
      </c>
      <c r="G375" s="23" t="e" cm="1">
        <f t="array" aca="1" ref="G375" ca="1">"technology "&amp;RIGHT(F375,4)&amp;";"&amp;_xlfn.XLOOKUP(2,eii,eia)&amp;F375&amp;_xlfn.XLOOKUP(16,eii,eia)&amp;_xlfn.XLOOKUP(3,eii,eia)&amp;_xlfn.XLOOKUP($A375,E96_raw,e96_std&amp;" "&amp;e96_sym)&amp;_xlfn.XLOOKUP(16,eii,eia)&amp;_xlfn.XLOOKUP(4,eii,eia)&amp;_xlfn.XLOOKUP(LEFT(F375,7),r_1,r_4)&amp;" W @ 70°C"&amp;_xlfn.XLOOKUP(16,eii,eia)&amp;_xlfn.XLOOKUP(5,eii,eia)&amp;_xlfn.XLOOKUP(MID(F375,4,3),e_code,TEXT(e_size,"0000"))&amp;_xlfn.XLOOKUP(16,eii,eia)&amp;_xlfn.XLOOKUP(6,eii,eia)&amp;ROUND(MIN(SQRT($A375*_xlfn.XLOOKUP(LEFT(F375,7),r_1,r_4)),_xlfn.XLOOKUP(LEFT(F375,7),r_1,r_7)),1)&amp;" V"&amp;_xlfn.XLOOKUP(16,eii,eia)&amp;_xlfn.XLOOKUP(8,eii,eia)&amp;_xlfn.XLOOKUP(LEFT(F375,7),r_1,r_8)&amp;_xlfn.XLOOKUP(16,eii,eia)&amp;_xlfn.XLOOKUP(9,eii,eia)&amp;_xlfn.XLOOKUP($A375,E96_raw,E96_code&amp;" / "&amp;e96_3c)&amp;_xlfn.XLOOKUP(16,eii,eia)&amp;_xlfn.XLOOKUP(10,eii,eia)&amp;_xlfn.XLOOKUP(LEFT(F375,7),r_1,r_10)&amp;_xlfn.XLOOKUP(16,eii,eia)&amp;_xlfn.XLOOKUP(11,eii,eia)&amp;_xlfn.XLOOKUP(LEFT(F375,7),r_1,r_11)&amp;_xlfn.XLOOKUP(16,eii,eia)&amp;_xlfn.XLOOKUP(12,eii,eia)&amp;_xlfn.XLOOKUP(LEFT(F375,7),r_1,r_12)&amp;" ppm/°C"&amp;_xlfn.XLOOKUP(16,eii,eia)&amp;_xlfn.XLOOKUP(13,eii,eia)&amp;MID(F375,4,2)&amp;_xlfn.XLOOKUP(16,eii,eia)&amp;_xlfn.XLOOKUP(14,eii,eia)&amp;_xlfn.XLOOKUP(16,eii,eia)&amp;_xlfn.XLOOKUP(15,eii,eia)&amp;_xlfn.XLOOKUP(16,eii,eia)</f>
        <v>#NAME?</v>
      </c>
      <c r="I375" s="5" t="str" cm="1">
        <f t="array" aca="1" ref="I375" ca="1">IF( OR( AND($A375&gt;=INDIRECT("'Panasonic ERJ Code Table'!$K" &amp; I$1),$A375&lt;=INDIRECT("'Panasonic ERJ Code Table'!$L" &amp; I$1)), AND($A375&gt;=INDIRECT("'Panasonic ERJ Code Table'!$M" &amp; I$1),$A375&lt;=INDIRECT("'Panasonic ERJ Code Table'!$N" &amp; I$1)) ),I$2&amp;_xlfn.XLOOKUP($A375,E96_raw,E96_code),"N/A")</f>
        <v>N/A</v>
      </c>
      <c r="L375" s="5" t="e" cm="1">
        <f t="array" aca="1" ref="L375" ca="1">IF( OR( AND($A375&gt;=INDIRECT("'Panasonic ERJ Code Table'!$K" &amp; L$1),$A375&lt;=INDIRECT("'Panasonic ERJ Code Table'!$L" &amp; L$1)), AND($A375&gt;=INDIRECT("'Panasonic ERJ Code Table'!$M" &amp; L$1),$A375&lt;=INDIRECT("'Panasonic ERJ Code Table'!$N" &amp; L$1)) ),L$2&amp;_xlfn.XLOOKUP($A375,E96_raw,E96_code),"N/A")</f>
        <v>#NAME?</v>
      </c>
      <c r="O375" s="5" t="str" cm="1">
        <f t="array" aca="1" ref="O375" ca="1">IF( OR( AND($A375&gt;=INDIRECT("'Panasonic ERJ Code Table'!$K" &amp; O$1),$A375&lt;=INDIRECT("'Panasonic ERJ Code Table'!$L" &amp; O$1)), AND($A375&gt;=INDIRECT("'Panasonic ERJ Code Table'!$M" &amp; O$1),$A375&lt;=INDIRECT("'Panasonic ERJ Code Table'!$N" &amp; O$1)) ),O$2&amp;_xlfn.XLOOKUP($A375,E96_raw,E96_code),"N/A")</f>
        <v>N/A</v>
      </c>
      <c r="R375" s="5" t="e" cm="1">
        <f t="array" aca="1" ref="R375" ca="1">IF( OR( AND($A375&gt;=INDIRECT("'Panasonic ERJ Code Table'!$K" &amp; R$1),$A375&lt;=INDIRECT("'Panasonic ERJ Code Table'!$L" &amp; R$1)), AND($A375&gt;=INDIRECT("'Panasonic ERJ Code Table'!$M" &amp; R$1),$A375&lt;=INDIRECT("'Panasonic ERJ Code Table'!$N" &amp; R$1)) ),R$2&amp;_xlfn.XLOOKUP($A375,E96_raw,E96_code),"N/A")</f>
        <v>#NAME?</v>
      </c>
      <c r="U375" s="5" t="e" cm="1">
        <f t="array" aca="1" ref="U375" ca="1">IF( OR( AND($A375&gt;=INDIRECT("'Panasonic ERJ Code Table'!$J" &amp; U$1),$A375&lt;=INDIRECT("'Panasonic ERJ Code Table'!$K" &amp; U$1)), AND($A375&gt;=INDIRECT("'Panasonic ERJ Code Table'!$L" &amp; U$1),$A375&lt;=INDIRECT("'Panasonic ERJ Code Table'!$M" &amp; U$1)) ),U$2&amp;_xlfn.XLOOKUP($A375,E96_raw,E96_code),"N/A")</f>
        <v>#NAME?</v>
      </c>
    </row>
    <row r="376" spans="1:21" x14ac:dyDescent="0.3">
      <c r="A376" s="16">
        <v>7680</v>
      </c>
      <c r="B376" s="19"/>
      <c r="C376" s="5" t="e" cm="1">
        <f t="array" aca="1" ref="C376" ca="1">IF( OR( AND($A376&gt;=INDIRECT("'Panasonic ERJ Code Table'!$K" &amp; C$1),$A376&lt;=INDIRECT("'Panasonic ERJ Code Table'!$L" &amp; C$1)), AND($A376&gt;=INDIRECT("'Panasonic ERJ Code Table'!$M" &amp; C$1),$A376&lt;=INDIRECT("'Panasonic ERJ Code Table'!$N" &amp; C$1)) ),C$2&amp;_xlfn.XLOOKUP($A376,E96_raw,E96_code),"N/A")</f>
        <v>#NAME?</v>
      </c>
      <c r="D376" s="23" t="e" cm="1">
        <f t="array" aca="1" ref="D376" ca="1">"technology "&amp;RIGHT(C376,4)&amp;";"&amp;_xlfn.XLOOKUP(2,eii,eia)&amp;C376&amp;_xlfn.XLOOKUP(16,eii,eia)&amp;_xlfn.XLOOKUP(3,eii,eia)&amp;_xlfn.XLOOKUP($A376,E96_raw,e96_std&amp;" "&amp;e96_sym)&amp;_xlfn.XLOOKUP(16,eii,eia)&amp;_xlfn.XLOOKUP(4,eii,eia)&amp;_xlfn.XLOOKUP(LEFT(C376,7),r_1,r_4)&amp;" W @ 70°C"&amp;_xlfn.XLOOKUP(16,eii,eia)&amp;_xlfn.XLOOKUP(5,eii,eia)&amp;_xlfn.XLOOKUP(MID(C376,4,3),e_code,TEXT(e_size,"0000"))&amp;_xlfn.XLOOKUP(16,eii,eia)&amp;_xlfn.XLOOKUP(6,eii,eia)&amp;ROUND(MIN(SQRT($A376*_xlfn.XLOOKUP(LEFT(C376,7),r_1,r_4)),_xlfn.XLOOKUP(LEFT(C376,7),r_1,r_7)),1)&amp;" V"&amp;_xlfn.XLOOKUP(16,eii,eia)&amp;_xlfn.XLOOKUP(8,eii,eia)&amp;_xlfn.XLOOKUP(LEFT(C376,7),r_1,r_8)&amp;_xlfn.XLOOKUP(16,eii,eia)&amp;_xlfn.XLOOKUP(9,eii,eia)&amp;_xlfn.XLOOKUP($A376,E96_raw,E96_code&amp;" / "&amp;e96_3c)&amp;_xlfn.XLOOKUP(16,eii,eia)&amp;_xlfn.XLOOKUP(10,eii,eia)&amp;_xlfn.XLOOKUP(LEFT(C376,7),r_1,r_10)&amp;_xlfn.XLOOKUP(16,eii,eia)&amp;_xlfn.XLOOKUP(11,eii,eia)&amp;_xlfn.XLOOKUP(LEFT(C376,7),r_1,r_11)&amp;_xlfn.XLOOKUP(16,eii,eia)&amp;_xlfn.XLOOKUP(12,eii,eia)&amp;_xlfn.XLOOKUP(LEFT(C376,7),r_1,r_12)&amp;" ppm/°C"&amp;_xlfn.XLOOKUP(16,eii,eia)&amp;_xlfn.XLOOKUP(13,eii,eia)&amp;MID(C376,4,2)&amp;_xlfn.XLOOKUP(16,eii,eia)&amp;_xlfn.XLOOKUP(14,eii,eia)&amp;_xlfn.XLOOKUP(16,eii,eia)&amp;_xlfn.XLOOKUP(15,eii,eia)&amp;_xlfn.XLOOKUP(16,eii,eia)</f>
        <v>#NAME?</v>
      </c>
      <c r="F376" s="5" t="e" cm="1">
        <f t="array" aca="1" ref="F376" ca="1">IF( OR( AND($A376&gt;=INDIRECT("'Panasonic ERJ Code Table'!$K" &amp; F$1),$A376&lt;=INDIRECT("'Panasonic ERJ Code Table'!$L" &amp; F$1)), AND($A376&gt;=INDIRECT("'Panasonic ERJ Code Table'!$M" &amp; F$1),$A376&lt;=INDIRECT("'Panasonic ERJ Code Table'!$N" &amp; F$1)) ),F$2&amp;_xlfn.XLOOKUP($A376,E96_raw,E96_code),"N/A")</f>
        <v>#NAME?</v>
      </c>
      <c r="G376" s="23" t="e" cm="1">
        <f t="array" aca="1" ref="G376" ca="1">"technology "&amp;RIGHT(F376,4)&amp;";"&amp;_xlfn.XLOOKUP(2,eii,eia)&amp;F376&amp;_xlfn.XLOOKUP(16,eii,eia)&amp;_xlfn.XLOOKUP(3,eii,eia)&amp;_xlfn.XLOOKUP($A376,E96_raw,e96_std&amp;" "&amp;e96_sym)&amp;_xlfn.XLOOKUP(16,eii,eia)&amp;_xlfn.XLOOKUP(4,eii,eia)&amp;_xlfn.XLOOKUP(LEFT(F376,7),r_1,r_4)&amp;" W @ 70°C"&amp;_xlfn.XLOOKUP(16,eii,eia)&amp;_xlfn.XLOOKUP(5,eii,eia)&amp;_xlfn.XLOOKUP(MID(F376,4,3),e_code,TEXT(e_size,"0000"))&amp;_xlfn.XLOOKUP(16,eii,eia)&amp;_xlfn.XLOOKUP(6,eii,eia)&amp;ROUND(MIN(SQRT($A376*_xlfn.XLOOKUP(LEFT(F376,7),r_1,r_4)),_xlfn.XLOOKUP(LEFT(F376,7),r_1,r_7)),1)&amp;" V"&amp;_xlfn.XLOOKUP(16,eii,eia)&amp;_xlfn.XLOOKUP(8,eii,eia)&amp;_xlfn.XLOOKUP(LEFT(F376,7),r_1,r_8)&amp;_xlfn.XLOOKUP(16,eii,eia)&amp;_xlfn.XLOOKUP(9,eii,eia)&amp;_xlfn.XLOOKUP($A376,E96_raw,E96_code&amp;" / "&amp;e96_3c)&amp;_xlfn.XLOOKUP(16,eii,eia)&amp;_xlfn.XLOOKUP(10,eii,eia)&amp;_xlfn.XLOOKUP(LEFT(F376,7),r_1,r_10)&amp;_xlfn.XLOOKUP(16,eii,eia)&amp;_xlfn.XLOOKUP(11,eii,eia)&amp;_xlfn.XLOOKUP(LEFT(F376,7),r_1,r_11)&amp;_xlfn.XLOOKUP(16,eii,eia)&amp;_xlfn.XLOOKUP(12,eii,eia)&amp;_xlfn.XLOOKUP(LEFT(F376,7),r_1,r_12)&amp;" ppm/°C"&amp;_xlfn.XLOOKUP(16,eii,eia)&amp;_xlfn.XLOOKUP(13,eii,eia)&amp;MID(F376,4,2)&amp;_xlfn.XLOOKUP(16,eii,eia)&amp;_xlfn.XLOOKUP(14,eii,eia)&amp;_xlfn.XLOOKUP(16,eii,eia)&amp;_xlfn.XLOOKUP(15,eii,eia)&amp;_xlfn.XLOOKUP(16,eii,eia)</f>
        <v>#NAME?</v>
      </c>
      <c r="I376" s="5" t="str" cm="1">
        <f t="array" aca="1" ref="I376" ca="1">IF( OR( AND($A376&gt;=INDIRECT("'Panasonic ERJ Code Table'!$K" &amp; I$1),$A376&lt;=INDIRECT("'Panasonic ERJ Code Table'!$L" &amp; I$1)), AND($A376&gt;=INDIRECT("'Panasonic ERJ Code Table'!$M" &amp; I$1),$A376&lt;=INDIRECT("'Panasonic ERJ Code Table'!$N" &amp; I$1)) ),I$2&amp;_xlfn.XLOOKUP($A376,E96_raw,E96_code),"N/A")</f>
        <v>N/A</v>
      </c>
      <c r="L376" s="5" t="e" cm="1">
        <f t="array" aca="1" ref="L376" ca="1">IF( OR( AND($A376&gt;=INDIRECT("'Panasonic ERJ Code Table'!$K" &amp; L$1),$A376&lt;=INDIRECT("'Panasonic ERJ Code Table'!$L" &amp; L$1)), AND($A376&gt;=INDIRECT("'Panasonic ERJ Code Table'!$M" &amp; L$1),$A376&lt;=INDIRECT("'Panasonic ERJ Code Table'!$N" &amp; L$1)) ),L$2&amp;_xlfn.XLOOKUP($A376,E96_raw,E96_code),"N/A")</f>
        <v>#NAME?</v>
      </c>
      <c r="O376" s="5" t="str" cm="1">
        <f t="array" aca="1" ref="O376" ca="1">IF( OR( AND($A376&gt;=INDIRECT("'Panasonic ERJ Code Table'!$K" &amp; O$1),$A376&lt;=INDIRECT("'Panasonic ERJ Code Table'!$L" &amp; O$1)), AND($A376&gt;=INDIRECT("'Panasonic ERJ Code Table'!$M" &amp; O$1),$A376&lt;=INDIRECT("'Panasonic ERJ Code Table'!$N" &amp; O$1)) ),O$2&amp;_xlfn.XLOOKUP($A376,E96_raw,E96_code),"N/A")</f>
        <v>N/A</v>
      </c>
      <c r="R376" s="5" t="e" cm="1">
        <f t="array" aca="1" ref="R376" ca="1">IF( OR( AND($A376&gt;=INDIRECT("'Panasonic ERJ Code Table'!$K" &amp; R$1),$A376&lt;=INDIRECT("'Panasonic ERJ Code Table'!$L" &amp; R$1)), AND($A376&gt;=INDIRECT("'Panasonic ERJ Code Table'!$M" &amp; R$1),$A376&lt;=INDIRECT("'Panasonic ERJ Code Table'!$N" &amp; R$1)) ),R$2&amp;_xlfn.XLOOKUP($A376,E96_raw,E96_code),"N/A")</f>
        <v>#NAME?</v>
      </c>
      <c r="U376" s="5" t="e" cm="1">
        <f t="array" aca="1" ref="U376" ca="1">IF( OR( AND($A376&gt;=INDIRECT("'Panasonic ERJ Code Table'!$J" &amp; U$1),$A376&lt;=INDIRECT("'Panasonic ERJ Code Table'!$K" &amp; U$1)), AND($A376&gt;=INDIRECT("'Panasonic ERJ Code Table'!$L" &amp; U$1),$A376&lt;=INDIRECT("'Panasonic ERJ Code Table'!$M" &amp; U$1)) ),U$2&amp;_xlfn.XLOOKUP($A376,E96_raw,E96_code),"N/A")</f>
        <v>#NAME?</v>
      </c>
    </row>
    <row r="377" spans="1:21" x14ac:dyDescent="0.3">
      <c r="A377" s="16">
        <v>7870</v>
      </c>
      <c r="B377" s="19"/>
      <c r="C377" s="5" t="e" cm="1">
        <f t="array" aca="1" ref="C377" ca="1">IF( OR( AND($A377&gt;=INDIRECT("'Panasonic ERJ Code Table'!$K" &amp; C$1),$A377&lt;=INDIRECT("'Panasonic ERJ Code Table'!$L" &amp; C$1)), AND($A377&gt;=INDIRECT("'Panasonic ERJ Code Table'!$M" &amp; C$1),$A377&lt;=INDIRECT("'Panasonic ERJ Code Table'!$N" &amp; C$1)) ),C$2&amp;_xlfn.XLOOKUP($A377,E96_raw,E96_code),"N/A")</f>
        <v>#NAME?</v>
      </c>
      <c r="D377" s="23" t="e" cm="1">
        <f t="array" aca="1" ref="D377" ca="1">"technology "&amp;RIGHT(C377,4)&amp;";"&amp;_xlfn.XLOOKUP(2,eii,eia)&amp;C377&amp;_xlfn.XLOOKUP(16,eii,eia)&amp;_xlfn.XLOOKUP(3,eii,eia)&amp;_xlfn.XLOOKUP($A377,E96_raw,e96_std&amp;" "&amp;e96_sym)&amp;_xlfn.XLOOKUP(16,eii,eia)&amp;_xlfn.XLOOKUP(4,eii,eia)&amp;_xlfn.XLOOKUP(LEFT(C377,7),r_1,r_4)&amp;" W @ 70°C"&amp;_xlfn.XLOOKUP(16,eii,eia)&amp;_xlfn.XLOOKUP(5,eii,eia)&amp;_xlfn.XLOOKUP(MID(C377,4,3),e_code,TEXT(e_size,"0000"))&amp;_xlfn.XLOOKUP(16,eii,eia)&amp;_xlfn.XLOOKUP(6,eii,eia)&amp;ROUND(MIN(SQRT($A377*_xlfn.XLOOKUP(LEFT(C377,7),r_1,r_4)),_xlfn.XLOOKUP(LEFT(C377,7),r_1,r_7)),1)&amp;" V"&amp;_xlfn.XLOOKUP(16,eii,eia)&amp;_xlfn.XLOOKUP(8,eii,eia)&amp;_xlfn.XLOOKUP(LEFT(C377,7),r_1,r_8)&amp;_xlfn.XLOOKUP(16,eii,eia)&amp;_xlfn.XLOOKUP(9,eii,eia)&amp;_xlfn.XLOOKUP($A377,E96_raw,E96_code&amp;" / "&amp;e96_3c)&amp;_xlfn.XLOOKUP(16,eii,eia)&amp;_xlfn.XLOOKUP(10,eii,eia)&amp;_xlfn.XLOOKUP(LEFT(C377,7),r_1,r_10)&amp;_xlfn.XLOOKUP(16,eii,eia)&amp;_xlfn.XLOOKUP(11,eii,eia)&amp;_xlfn.XLOOKUP(LEFT(C377,7),r_1,r_11)&amp;_xlfn.XLOOKUP(16,eii,eia)&amp;_xlfn.XLOOKUP(12,eii,eia)&amp;_xlfn.XLOOKUP(LEFT(C377,7),r_1,r_12)&amp;" ppm/°C"&amp;_xlfn.XLOOKUP(16,eii,eia)&amp;_xlfn.XLOOKUP(13,eii,eia)&amp;MID(C377,4,2)&amp;_xlfn.XLOOKUP(16,eii,eia)&amp;_xlfn.XLOOKUP(14,eii,eia)&amp;_xlfn.XLOOKUP(16,eii,eia)&amp;_xlfn.XLOOKUP(15,eii,eia)&amp;_xlfn.XLOOKUP(16,eii,eia)</f>
        <v>#NAME?</v>
      </c>
      <c r="F377" s="5" t="e" cm="1">
        <f t="array" aca="1" ref="F377" ca="1">IF( OR( AND($A377&gt;=INDIRECT("'Panasonic ERJ Code Table'!$K" &amp; F$1),$A377&lt;=INDIRECT("'Panasonic ERJ Code Table'!$L" &amp; F$1)), AND($A377&gt;=INDIRECT("'Panasonic ERJ Code Table'!$M" &amp; F$1),$A377&lt;=INDIRECT("'Panasonic ERJ Code Table'!$N" &amp; F$1)) ),F$2&amp;_xlfn.XLOOKUP($A377,E96_raw,E96_code),"N/A")</f>
        <v>#NAME?</v>
      </c>
      <c r="G377" s="23" t="e" cm="1">
        <f t="array" aca="1" ref="G377" ca="1">"technology "&amp;RIGHT(F377,4)&amp;";"&amp;_xlfn.XLOOKUP(2,eii,eia)&amp;F377&amp;_xlfn.XLOOKUP(16,eii,eia)&amp;_xlfn.XLOOKUP(3,eii,eia)&amp;_xlfn.XLOOKUP($A377,E96_raw,e96_std&amp;" "&amp;e96_sym)&amp;_xlfn.XLOOKUP(16,eii,eia)&amp;_xlfn.XLOOKUP(4,eii,eia)&amp;_xlfn.XLOOKUP(LEFT(F377,7),r_1,r_4)&amp;" W @ 70°C"&amp;_xlfn.XLOOKUP(16,eii,eia)&amp;_xlfn.XLOOKUP(5,eii,eia)&amp;_xlfn.XLOOKUP(MID(F377,4,3),e_code,TEXT(e_size,"0000"))&amp;_xlfn.XLOOKUP(16,eii,eia)&amp;_xlfn.XLOOKUP(6,eii,eia)&amp;ROUND(MIN(SQRT($A377*_xlfn.XLOOKUP(LEFT(F377,7),r_1,r_4)),_xlfn.XLOOKUP(LEFT(F377,7),r_1,r_7)),1)&amp;" V"&amp;_xlfn.XLOOKUP(16,eii,eia)&amp;_xlfn.XLOOKUP(8,eii,eia)&amp;_xlfn.XLOOKUP(LEFT(F377,7),r_1,r_8)&amp;_xlfn.XLOOKUP(16,eii,eia)&amp;_xlfn.XLOOKUP(9,eii,eia)&amp;_xlfn.XLOOKUP($A377,E96_raw,E96_code&amp;" / "&amp;e96_3c)&amp;_xlfn.XLOOKUP(16,eii,eia)&amp;_xlfn.XLOOKUP(10,eii,eia)&amp;_xlfn.XLOOKUP(LEFT(F377,7),r_1,r_10)&amp;_xlfn.XLOOKUP(16,eii,eia)&amp;_xlfn.XLOOKUP(11,eii,eia)&amp;_xlfn.XLOOKUP(LEFT(F377,7),r_1,r_11)&amp;_xlfn.XLOOKUP(16,eii,eia)&amp;_xlfn.XLOOKUP(12,eii,eia)&amp;_xlfn.XLOOKUP(LEFT(F377,7),r_1,r_12)&amp;" ppm/°C"&amp;_xlfn.XLOOKUP(16,eii,eia)&amp;_xlfn.XLOOKUP(13,eii,eia)&amp;MID(F377,4,2)&amp;_xlfn.XLOOKUP(16,eii,eia)&amp;_xlfn.XLOOKUP(14,eii,eia)&amp;_xlfn.XLOOKUP(16,eii,eia)&amp;_xlfn.XLOOKUP(15,eii,eia)&amp;_xlfn.XLOOKUP(16,eii,eia)</f>
        <v>#NAME?</v>
      </c>
      <c r="I377" s="5" t="str" cm="1">
        <f t="array" aca="1" ref="I377" ca="1">IF( OR( AND($A377&gt;=INDIRECT("'Panasonic ERJ Code Table'!$K" &amp; I$1),$A377&lt;=INDIRECT("'Panasonic ERJ Code Table'!$L" &amp; I$1)), AND($A377&gt;=INDIRECT("'Panasonic ERJ Code Table'!$M" &amp; I$1),$A377&lt;=INDIRECT("'Panasonic ERJ Code Table'!$N" &amp; I$1)) ),I$2&amp;_xlfn.XLOOKUP($A377,E96_raw,E96_code),"N/A")</f>
        <v>N/A</v>
      </c>
      <c r="L377" s="5" t="e" cm="1">
        <f t="array" aca="1" ref="L377" ca="1">IF( OR( AND($A377&gt;=INDIRECT("'Panasonic ERJ Code Table'!$K" &amp; L$1),$A377&lt;=INDIRECT("'Panasonic ERJ Code Table'!$L" &amp; L$1)), AND($A377&gt;=INDIRECT("'Panasonic ERJ Code Table'!$M" &amp; L$1),$A377&lt;=INDIRECT("'Panasonic ERJ Code Table'!$N" &amp; L$1)) ),L$2&amp;_xlfn.XLOOKUP($A377,E96_raw,E96_code),"N/A")</f>
        <v>#NAME?</v>
      </c>
      <c r="O377" s="5" t="str" cm="1">
        <f t="array" aca="1" ref="O377" ca="1">IF( OR( AND($A377&gt;=INDIRECT("'Panasonic ERJ Code Table'!$K" &amp; O$1),$A377&lt;=INDIRECT("'Panasonic ERJ Code Table'!$L" &amp; O$1)), AND($A377&gt;=INDIRECT("'Panasonic ERJ Code Table'!$M" &amp; O$1),$A377&lt;=INDIRECT("'Panasonic ERJ Code Table'!$N" &amp; O$1)) ),O$2&amp;_xlfn.XLOOKUP($A377,E96_raw,E96_code),"N/A")</f>
        <v>N/A</v>
      </c>
      <c r="R377" s="5" t="e" cm="1">
        <f t="array" aca="1" ref="R377" ca="1">IF( OR( AND($A377&gt;=INDIRECT("'Panasonic ERJ Code Table'!$K" &amp; R$1),$A377&lt;=INDIRECT("'Panasonic ERJ Code Table'!$L" &amp; R$1)), AND($A377&gt;=INDIRECT("'Panasonic ERJ Code Table'!$M" &amp; R$1),$A377&lt;=INDIRECT("'Panasonic ERJ Code Table'!$N" &amp; R$1)) ),R$2&amp;_xlfn.XLOOKUP($A377,E96_raw,E96_code),"N/A")</f>
        <v>#NAME?</v>
      </c>
      <c r="U377" s="5" t="e" cm="1">
        <f t="array" aca="1" ref="U377" ca="1">IF( OR( AND($A377&gt;=INDIRECT("'Panasonic ERJ Code Table'!$J" &amp; U$1),$A377&lt;=INDIRECT("'Panasonic ERJ Code Table'!$K" &amp; U$1)), AND($A377&gt;=INDIRECT("'Panasonic ERJ Code Table'!$L" &amp; U$1),$A377&lt;=INDIRECT("'Panasonic ERJ Code Table'!$M" &amp; U$1)) ),U$2&amp;_xlfn.XLOOKUP($A377,E96_raw,E96_code),"N/A")</f>
        <v>#NAME?</v>
      </c>
    </row>
    <row r="378" spans="1:21" x14ac:dyDescent="0.3">
      <c r="A378" s="16">
        <v>8060</v>
      </c>
      <c r="B378" s="19"/>
      <c r="C378" s="5" t="e" cm="1">
        <f t="array" aca="1" ref="C378" ca="1">IF( OR( AND($A378&gt;=INDIRECT("'Panasonic ERJ Code Table'!$K" &amp; C$1),$A378&lt;=INDIRECT("'Panasonic ERJ Code Table'!$L" &amp; C$1)), AND($A378&gt;=INDIRECT("'Panasonic ERJ Code Table'!$M" &amp; C$1),$A378&lt;=INDIRECT("'Panasonic ERJ Code Table'!$N" &amp; C$1)) ),C$2&amp;_xlfn.XLOOKUP($A378,E96_raw,E96_code),"N/A")</f>
        <v>#NAME?</v>
      </c>
      <c r="D378" s="23" t="e" cm="1">
        <f t="array" aca="1" ref="D378" ca="1">"technology "&amp;RIGHT(C378,4)&amp;";"&amp;_xlfn.XLOOKUP(2,eii,eia)&amp;C378&amp;_xlfn.XLOOKUP(16,eii,eia)&amp;_xlfn.XLOOKUP(3,eii,eia)&amp;_xlfn.XLOOKUP($A378,E96_raw,e96_std&amp;" "&amp;e96_sym)&amp;_xlfn.XLOOKUP(16,eii,eia)&amp;_xlfn.XLOOKUP(4,eii,eia)&amp;_xlfn.XLOOKUP(LEFT(C378,7),r_1,r_4)&amp;" W @ 70°C"&amp;_xlfn.XLOOKUP(16,eii,eia)&amp;_xlfn.XLOOKUP(5,eii,eia)&amp;_xlfn.XLOOKUP(MID(C378,4,3),e_code,TEXT(e_size,"0000"))&amp;_xlfn.XLOOKUP(16,eii,eia)&amp;_xlfn.XLOOKUP(6,eii,eia)&amp;ROUND(MIN(SQRT($A378*_xlfn.XLOOKUP(LEFT(C378,7),r_1,r_4)),_xlfn.XLOOKUP(LEFT(C378,7),r_1,r_7)),1)&amp;" V"&amp;_xlfn.XLOOKUP(16,eii,eia)&amp;_xlfn.XLOOKUP(8,eii,eia)&amp;_xlfn.XLOOKUP(LEFT(C378,7),r_1,r_8)&amp;_xlfn.XLOOKUP(16,eii,eia)&amp;_xlfn.XLOOKUP(9,eii,eia)&amp;_xlfn.XLOOKUP($A378,E96_raw,E96_code&amp;" / "&amp;e96_3c)&amp;_xlfn.XLOOKUP(16,eii,eia)&amp;_xlfn.XLOOKUP(10,eii,eia)&amp;_xlfn.XLOOKUP(LEFT(C378,7),r_1,r_10)&amp;_xlfn.XLOOKUP(16,eii,eia)&amp;_xlfn.XLOOKUP(11,eii,eia)&amp;_xlfn.XLOOKUP(LEFT(C378,7),r_1,r_11)&amp;_xlfn.XLOOKUP(16,eii,eia)&amp;_xlfn.XLOOKUP(12,eii,eia)&amp;_xlfn.XLOOKUP(LEFT(C378,7),r_1,r_12)&amp;" ppm/°C"&amp;_xlfn.XLOOKUP(16,eii,eia)&amp;_xlfn.XLOOKUP(13,eii,eia)&amp;MID(C378,4,2)&amp;_xlfn.XLOOKUP(16,eii,eia)&amp;_xlfn.XLOOKUP(14,eii,eia)&amp;_xlfn.XLOOKUP(16,eii,eia)&amp;_xlfn.XLOOKUP(15,eii,eia)&amp;_xlfn.XLOOKUP(16,eii,eia)</f>
        <v>#NAME?</v>
      </c>
      <c r="F378" s="5" t="e" cm="1">
        <f t="array" aca="1" ref="F378" ca="1">IF( OR( AND($A378&gt;=INDIRECT("'Panasonic ERJ Code Table'!$K" &amp; F$1),$A378&lt;=INDIRECT("'Panasonic ERJ Code Table'!$L" &amp; F$1)), AND($A378&gt;=INDIRECT("'Panasonic ERJ Code Table'!$M" &amp; F$1),$A378&lt;=INDIRECT("'Panasonic ERJ Code Table'!$N" &amp; F$1)) ),F$2&amp;_xlfn.XLOOKUP($A378,E96_raw,E96_code),"N/A")</f>
        <v>#NAME?</v>
      </c>
      <c r="G378" s="23" t="e" cm="1">
        <f t="array" aca="1" ref="G378" ca="1">"technology "&amp;RIGHT(F378,4)&amp;";"&amp;_xlfn.XLOOKUP(2,eii,eia)&amp;F378&amp;_xlfn.XLOOKUP(16,eii,eia)&amp;_xlfn.XLOOKUP(3,eii,eia)&amp;_xlfn.XLOOKUP($A378,E96_raw,e96_std&amp;" "&amp;e96_sym)&amp;_xlfn.XLOOKUP(16,eii,eia)&amp;_xlfn.XLOOKUP(4,eii,eia)&amp;_xlfn.XLOOKUP(LEFT(F378,7),r_1,r_4)&amp;" W @ 70°C"&amp;_xlfn.XLOOKUP(16,eii,eia)&amp;_xlfn.XLOOKUP(5,eii,eia)&amp;_xlfn.XLOOKUP(MID(F378,4,3),e_code,TEXT(e_size,"0000"))&amp;_xlfn.XLOOKUP(16,eii,eia)&amp;_xlfn.XLOOKUP(6,eii,eia)&amp;ROUND(MIN(SQRT($A378*_xlfn.XLOOKUP(LEFT(F378,7),r_1,r_4)),_xlfn.XLOOKUP(LEFT(F378,7),r_1,r_7)),1)&amp;" V"&amp;_xlfn.XLOOKUP(16,eii,eia)&amp;_xlfn.XLOOKUP(8,eii,eia)&amp;_xlfn.XLOOKUP(LEFT(F378,7),r_1,r_8)&amp;_xlfn.XLOOKUP(16,eii,eia)&amp;_xlfn.XLOOKUP(9,eii,eia)&amp;_xlfn.XLOOKUP($A378,E96_raw,E96_code&amp;" / "&amp;e96_3c)&amp;_xlfn.XLOOKUP(16,eii,eia)&amp;_xlfn.XLOOKUP(10,eii,eia)&amp;_xlfn.XLOOKUP(LEFT(F378,7),r_1,r_10)&amp;_xlfn.XLOOKUP(16,eii,eia)&amp;_xlfn.XLOOKUP(11,eii,eia)&amp;_xlfn.XLOOKUP(LEFT(F378,7),r_1,r_11)&amp;_xlfn.XLOOKUP(16,eii,eia)&amp;_xlfn.XLOOKUP(12,eii,eia)&amp;_xlfn.XLOOKUP(LEFT(F378,7),r_1,r_12)&amp;" ppm/°C"&amp;_xlfn.XLOOKUP(16,eii,eia)&amp;_xlfn.XLOOKUP(13,eii,eia)&amp;MID(F378,4,2)&amp;_xlfn.XLOOKUP(16,eii,eia)&amp;_xlfn.XLOOKUP(14,eii,eia)&amp;_xlfn.XLOOKUP(16,eii,eia)&amp;_xlfn.XLOOKUP(15,eii,eia)&amp;_xlfn.XLOOKUP(16,eii,eia)</f>
        <v>#NAME?</v>
      </c>
      <c r="I378" s="5" t="str" cm="1">
        <f t="array" aca="1" ref="I378" ca="1">IF( OR( AND($A378&gt;=INDIRECT("'Panasonic ERJ Code Table'!$K" &amp; I$1),$A378&lt;=INDIRECT("'Panasonic ERJ Code Table'!$L" &amp; I$1)), AND($A378&gt;=INDIRECT("'Panasonic ERJ Code Table'!$M" &amp; I$1),$A378&lt;=INDIRECT("'Panasonic ERJ Code Table'!$N" &amp; I$1)) ),I$2&amp;_xlfn.XLOOKUP($A378,E96_raw,E96_code),"N/A")</f>
        <v>N/A</v>
      </c>
      <c r="L378" s="5" t="e" cm="1">
        <f t="array" aca="1" ref="L378" ca="1">IF( OR( AND($A378&gt;=INDIRECT("'Panasonic ERJ Code Table'!$K" &amp; L$1),$A378&lt;=INDIRECT("'Panasonic ERJ Code Table'!$L" &amp; L$1)), AND($A378&gt;=INDIRECT("'Panasonic ERJ Code Table'!$M" &amp; L$1),$A378&lt;=INDIRECT("'Panasonic ERJ Code Table'!$N" &amp; L$1)) ),L$2&amp;_xlfn.XLOOKUP($A378,E96_raw,E96_code),"N/A")</f>
        <v>#NAME?</v>
      </c>
      <c r="O378" s="5" t="str" cm="1">
        <f t="array" aca="1" ref="O378" ca="1">IF( OR( AND($A378&gt;=INDIRECT("'Panasonic ERJ Code Table'!$K" &amp; O$1),$A378&lt;=INDIRECT("'Panasonic ERJ Code Table'!$L" &amp; O$1)), AND($A378&gt;=INDIRECT("'Panasonic ERJ Code Table'!$M" &amp; O$1),$A378&lt;=INDIRECT("'Panasonic ERJ Code Table'!$N" &amp; O$1)) ),O$2&amp;_xlfn.XLOOKUP($A378,E96_raw,E96_code),"N/A")</f>
        <v>N/A</v>
      </c>
      <c r="R378" s="5" t="e" cm="1">
        <f t="array" aca="1" ref="R378" ca="1">IF( OR( AND($A378&gt;=INDIRECT("'Panasonic ERJ Code Table'!$K" &amp; R$1),$A378&lt;=INDIRECT("'Panasonic ERJ Code Table'!$L" &amp; R$1)), AND($A378&gt;=INDIRECT("'Panasonic ERJ Code Table'!$M" &amp; R$1),$A378&lt;=INDIRECT("'Panasonic ERJ Code Table'!$N" &amp; R$1)) ),R$2&amp;_xlfn.XLOOKUP($A378,E96_raw,E96_code),"N/A")</f>
        <v>#NAME?</v>
      </c>
      <c r="U378" s="5" t="e" cm="1">
        <f t="array" aca="1" ref="U378" ca="1">IF( OR( AND($A378&gt;=INDIRECT("'Panasonic ERJ Code Table'!$J" &amp; U$1),$A378&lt;=INDIRECT("'Panasonic ERJ Code Table'!$K" &amp; U$1)), AND($A378&gt;=INDIRECT("'Panasonic ERJ Code Table'!$L" &amp; U$1),$A378&lt;=INDIRECT("'Panasonic ERJ Code Table'!$M" &amp; U$1)) ),U$2&amp;_xlfn.XLOOKUP($A378,E96_raw,E96_code),"N/A")</f>
        <v>#NAME?</v>
      </c>
    </row>
    <row r="379" spans="1:21" x14ac:dyDescent="0.3">
      <c r="A379" s="16">
        <v>8250</v>
      </c>
      <c r="B379" s="19"/>
      <c r="C379" s="5" t="e" cm="1">
        <f t="array" aca="1" ref="C379" ca="1">IF( OR( AND($A379&gt;=INDIRECT("'Panasonic ERJ Code Table'!$K" &amp; C$1),$A379&lt;=INDIRECT("'Panasonic ERJ Code Table'!$L" &amp; C$1)), AND($A379&gt;=INDIRECT("'Panasonic ERJ Code Table'!$M" &amp; C$1),$A379&lt;=INDIRECT("'Panasonic ERJ Code Table'!$N" &amp; C$1)) ),C$2&amp;_xlfn.XLOOKUP($A379,E96_raw,E96_code),"N/A")</f>
        <v>#NAME?</v>
      </c>
      <c r="D379" s="23" t="e" cm="1">
        <f t="array" aca="1" ref="D379" ca="1">"technology "&amp;RIGHT(C379,4)&amp;";"&amp;_xlfn.XLOOKUP(2,eii,eia)&amp;C379&amp;_xlfn.XLOOKUP(16,eii,eia)&amp;_xlfn.XLOOKUP(3,eii,eia)&amp;_xlfn.XLOOKUP($A379,E96_raw,e96_std&amp;" "&amp;e96_sym)&amp;_xlfn.XLOOKUP(16,eii,eia)&amp;_xlfn.XLOOKUP(4,eii,eia)&amp;_xlfn.XLOOKUP(LEFT(C379,7),r_1,r_4)&amp;" W @ 70°C"&amp;_xlfn.XLOOKUP(16,eii,eia)&amp;_xlfn.XLOOKUP(5,eii,eia)&amp;_xlfn.XLOOKUP(MID(C379,4,3),e_code,TEXT(e_size,"0000"))&amp;_xlfn.XLOOKUP(16,eii,eia)&amp;_xlfn.XLOOKUP(6,eii,eia)&amp;ROUND(MIN(SQRT($A379*_xlfn.XLOOKUP(LEFT(C379,7),r_1,r_4)),_xlfn.XLOOKUP(LEFT(C379,7),r_1,r_7)),1)&amp;" V"&amp;_xlfn.XLOOKUP(16,eii,eia)&amp;_xlfn.XLOOKUP(8,eii,eia)&amp;_xlfn.XLOOKUP(LEFT(C379,7),r_1,r_8)&amp;_xlfn.XLOOKUP(16,eii,eia)&amp;_xlfn.XLOOKUP(9,eii,eia)&amp;_xlfn.XLOOKUP($A379,E96_raw,E96_code&amp;" / "&amp;e96_3c)&amp;_xlfn.XLOOKUP(16,eii,eia)&amp;_xlfn.XLOOKUP(10,eii,eia)&amp;_xlfn.XLOOKUP(LEFT(C379,7),r_1,r_10)&amp;_xlfn.XLOOKUP(16,eii,eia)&amp;_xlfn.XLOOKUP(11,eii,eia)&amp;_xlfn.XLOOKUP(LEFT(C379,7),r_1,r_11)&amp;_xlfn.XLOOKUP(16,eii,eia)&amp;_xlfn.XLOOKUP(12,eii,eia)&amp;_xlfn.XLOOKUP(LEFT(C379,7),r_1,r_12)&amp;" ppm/°C"&amp;_xlfn.XLOOKUP(16,eii,eia)&amp;_xlfn.XLOOKUP(13,eii,eia)&amp;MID(C379,4,2)&amp;_xlfn.XLOOKUP(16,eii,eia)&amp;_xlfn.XLOOKUP(14,eii,eia)&amp;_xlfn.XLOOKUP(16,eii,eia)&amp;_xlfn.XLOOKUP(15,eii,eia)&amp;_xlfn.XLOOKUP(16,eii,eia)</f>
        <v>#NAME?</v>
      </c>
      <c r="F379" s="5" t="e" cm="1">
        <f t="array" aca="1" ref="F379" ca="1">IF( OR( AND($A379&gt;=INDIRECT("'Panasonic ERJ Code Table'!$K" &amp; F$1),$A379&lt;=INDIRECT("'Panasonic ERJ Code Table'!$L" &amp; F$1)), AND($A379&gt;=INDIRECT("'Panasonic ERJ Code Table'!$M" &amp; F$1),$A379&lt;=INDIRECT("'Panasonic ERJ Code Table'!$N" &amp; F$1)) ),F$2&amp;_xlfn.XLOOKUP($A379,E96_raw,E96_code),"N/A")</f>
        <v>#NAME?</v>
      </c>
      <c r="G379" s="23" t="e" cm="1">
        <f t="array" aca="1" ref="G379" ca="1">"technology "&amp;RIGHT(F379,4)&amp;";"&amp;_xlfn.XLOOKUP(2,eii,eia)&amp;F379&amp;_xlfn.XLOOKUP(16,eii,eia)&amp;_xlfn.XLOOKUP(3,eii,eia)&amp;_xlfn.XLOOKUP($A379,E96_raw,e96_std&amp;" "&amp;e96_sym)&amp;_xlfn.XLOOKUP(16,eii,eia)&amp;_xlfn.XLOOKUP(4,eii,eia)&amp;_xlfn.XLOOKUP(LEFT(F379,7),r_1,r_4)&amp;" W @ 70°C"&amp;_xlfn.XLOOKUP(16,eii,eia)&amp;_xlfn.XLOOKUP(5,eii,eia)&amp;_xlfn.XLOOKUP(MID(F379,4,3),e_code,TEXT(e_size,"0000"))&amp;_xlfn.XLOOKUP(16,eii,eia)&amp;_xlfn.XLOOKUP(6,eii,eia)&amp;ROUND(MIN(SQRT($A379*_xlfn.XLOOKUP(LEFT(F379,7),r_1,r_4)),_xlfn.XLOOKUP(LEFT(F379,7),r_1,r_7)),1)&amp;" V"&amp;_xlfn.XLOOKUP(16,eii,eia)&amp;_xlfn.XLOOKUP(8,eii,eia)&amp;_xlfn.XLOOKUP(LEFT(F379,7),r_1,r_8)&amp;_xlfn.XLOOKUP(16,eii,eia)&amp;_xlfn.XLOOKUP(9,eii,eia)&amp;_xlfn.XLOOKUP($A379,E96_raw,E96_code&amp;" / "&amp;e96_3c)&amp;_xlfn.XLOOKUP(16,eii,eia)&amp;_xlfn.XLOOKUP(10,eii,eia)&amp;_xlfn.XLOOKUP(LEFT(F379,7),r_1,r_10)&amp;_xlfn.XLOOKUP(16,eii,eia)&amp;_xlfn.XLOOKUP(11,eii,eia)&amp;_xlfn.XLOOKUP(LEFT(F379,7),r_1,r_11)&amp;_xlfn.XLOOKUP(16,eii,eia)&amp;_xlfn.XLOOKUP(12,eii,eia)&amp;_xlfn.XLOOKUP(LEFT(F379,7),r_1,r_12)&amp;" ppm/°C"&amp;_xlfn.XLOOKUP(16,eii,eia)&amp;_xlfn.XLOOKUP(13,eii,eia)&amp;MID(F379,4,2)&amp;_xlfn.XLOOKUP(16,eii,eia)&amp;_xlfn.XLOOKUP(14,eii,eia)&amp;_xlfn.XLOOKUP(16,eii,eia)&amp;_xlfn.XLOOKUP(15,eii,eia)&amp;_xlfn.XLOOKUP(16,eii,eia)</f>
        <v>#NAME?</v>
      </c>
      <c r="I379" s="5" t="str" cm="1">
        <f t="array" aca="1" ref="I379" ca="1">IF( OR( AND($A379&gt;=INDIRECT("'Panasonic ERJ Code Table'!$K" &amp; I$1),$A379&lt;=INDIRECT("'Panasonic ERJ Code Table'!$L" &amp; I$1)), AND($A379&gt;=INDIRECT("'Panasonic ERJ Code Table'!$M" &amp; I$1),$A379&lt;=INDIRECT("'Panasonic ERJ Code Table'!$N" &amp; I$1)) ),I$2&amp;_xlfn.XLOOKUP($A379,E96_raw,E96_code),"N/A")</f>
        <v>N/A</v>
      </c>
      <c r="L379" s="5" t="e" cm="1">
        <f t="array" aca="1" ref="L379" ca="1">IF( OR( AND($A379&gt;=INDIRECT("'Panasonic ERJ Code Table'!$K" &amp; L$1),$A379&lt;=INDIRECT("'Panasonic ERJ Code Table'!$L" &amp; L$1)), AND($A379&gt;=INDIRECT("'Panasonic ERJ Code Table'!$M" &amp; L$1),$A379&lt;=INDIRECT("'Panasonic ERJ Code Table'!$N" &amp; L$1)) ),L$2&amp;_xlfn.XLOOKUP($A379,E96_raw,E96_code),"N/A")</f>
        <v>#NAME?</v>
      </c>
      <c r="O379" s="5" t="str" cm="1">
        <f t="array" aca="1" ref="O379" ca="1">IF( OR( AND($A379&gt;=INDIRECT("'Panasonic ERJ Code Table'!$K" &amp; O$1),$A379&lt;=INDIRECT("'Panasonic ERJ Code Table'!$L" &amp; O$1)), AND($A379&gt;=INDIRECT("'Panasonic ERJ Code Table'!$M" &amp; O$1),$A379&lt;=INDIRECT("'Panasonic ERJ Code Table'!$N" &amp; O$1)) ),O$2&amp;_xlfn.XLOOKUP($A379,E96_raw,E96_code),"N/A")</f>
        <v>N/A</v>
      </c>
      <c r="R379" s="5" t="e" cm="1">
        <f t="array" aca="1" ref="R379" ca="1">IF( OR( AND($A379&gt;=INDIRECT("'Panasonic ERJ Code Table'!$K" &amp; R$1),$A379&lt;=INDIRECT("'Panasonic ERJ Code Table'!$L" &amp; R$1)), AND($A379&gt;=INDIRECT("'Panasonic ERJ Code Table'!$M" &amp; R$1),$A379&lt;=INDIRECT("'Panasonic ERJ Code Table'!$N" &amp; R$1)) ),R$2&amp;_xlfn.XLOOKUP($A379,E96_raw,E96_code),"N/A")</f>
        <v>#NAME?</v>
      </c>
      <c r="U379" s="5" t="e" cm="1">
        <f t="array" aca="1" ref="U379" ca="1">IF( OR( AND($A379&gt;=INDIRECT("'Panasonic ERJ Code Table'!$J" &amp; U$1),$A379&lt;=INDIRECT("'Panasonic ERJ Code Table'!$K" &amp; U$1)), AND($A379&gt;=INDIRECT("'Panasonic ERJ Code Table'!$L" &amp; U$1),$A379&lt;=INDIRECT("'Panasonic ERJ Code Table'!$M" &amp; U$1)) ),U$2&amp;_xlfn.XLOOKUP($A379,E96_raw,E96_code),"N/A")</f>
        <v>#NAME?</v>
      </c>
    </row>
    <row r="380" spans="1:21" x14ac:dyDescent="0.3">
      <c r="A380" s="16">
        <v>8450</v>
      </c>
      <c r="B380" s="19"/>
      <c r="C380" s="5" t="e" cm="1">
        <f t="array" aca="1" ref="C380" ca="1">IF( OR( AND($A380&gt;=INDIRECT("'Panasonic ERJ Code Table'!$K" &amp; C$1),$A380&lt;=INDIRECT("'Panasonic ERJ Code Table'!$L" &amp; C$1)), AND($A380&gt;=INDIRECT("'Panasonic ERJ Code Table'!$M" &amp; C$1),$A380&lt;=INDIRECT("'Panasonic ERJ Code Table'!$N" &amp; C$1)) ),C$2&amp;_xlfn.XLOOKUP($A380,E96_raw,E96_code),"N/A")</f>
        <v>#NAME?</v>
      </c>
      <c r="D380" s="23" t="e" cm="1">
        <f t="array" aca="1" ref="D380" ca="1">"technology "&amp;RIGHT(C380,4)&amp;";"&amp;_xlfn.XLOOKUP(2,eii,eia)&amp;C380&amp;_xlfn.XLOOKUP(16,eii,eia)&amp;_xlfn.XLOOKUP(3,eii,eia)&amp;_xlfn.XLOOKUP($A380,E96_raw,e96_std&amp;" "&amp;e96_sym)&amp;_xlfn.XLOOKUP(16,eii,eia)&amp;_xlfn.XLOOKUP(4,eii,eia)&amp;_xlfn.XLOOKUP(LEFT(C380,7),r_1,r_4)&amp;" W @ 70°C"&amp;_xlfn.XLOOKUP(16,eii,eia)&amp;_xlfn.XLOOKUP(5,eii,eia)&amp;_xlfn.XLOOKUP(MID(C380,4,3),e_code,TEXT(e_size,"0000"))&amp;_xlfn.XLOOKUP(16,eii,eia)&amp;_xlfn.XLOOKUP(6,eii,eia)&amp;ROUND(MIN(SQRT($A380*_xlfn.XLOOKUP(LEFT(C380,7),r_1,r_4)),_xlfn.XLOOKUP(LEFT(C380,7),r_1,r_7)),1)&amp;" V"&amp;_xlfn.XLOOKUP(16,eii,eia)&amp;_xlfn.XLOOKUP(8,eii,eia)&amp;_xlfn.XLOOKUP(LEFT(C380,7),r_1,r_8)&amp;_xlfn.XLOOKUP(16,eii,eia)&amp;_xlfn.XLOOKUP(9,eii,eia)&amp;_xlfn.XLOOKUP($A380,E96_raw,E96_code&amp;" / "&amp;e96_3c)&amp;_xlfn.XLOOKUP(16,eii,eia)&amp;_xlfn.XLOOKUP(10,eii,eia)&amp;_xlfn.XLOOKUP(LEFT(C380,7),r_1,r_10)&amp;_xlfn.XLOOKUP(16,eii,eia)&amp;_xlfn.XLOOKUP(11,eii,eia)&amp;_xlfn.XLOOKUP(LEFT(C380,7),r_1,r_11)&amp;_xlfn.XLOOKUP(16,eii,eia)&amp;_xlfn.XLOOKUP(12,eii,eia)&amp;_xlfn.XLOOKUP(LEFT(C380,7),r_1,r_12)&amp;" ppm/°C"&amp;_xlfn.XLOOKUP(16,eii,eia)&amp;_xlfn.XLOOKUP(13,eii,eia)&amp;MID(C380,4,2)&amp;_xlfn.XLOOKUP(16,eii,eia)&amp;_xlfn.XLOOKUP(14,eii,eia)&amp;_xlfn.XLOOKUP(16,eii,eia)&amp;_xlfn.XLOOKUP(15,eii,eia)&amp;_xlfn.XLOOKUP(16,eii,eia)</f>
        <v>#NAME?</v>
      </c>
      <c r="F380" s="5" t="e" cm="1">
        <f t="array" aca="1" ref="F380" ca="1">IF( OR( AND($A380&gt;=INDIRECT("'Panasonic ERJ Code Table'!$K" &amp; F$1),$A380&lt;=INDIRECT("'Panasonic ERJ Code Table'!$L" &amp; F$1)), AND($A380&gt;=INDIRECT("'Panasonic ERJ Code Table'!$M" &amp; F$1),$A380&lt;=INDIRECT("'Panasonic ERJ Code Table'!$N" &amp; F$1)) ),F$2&amp;_xlfn.XLOOKUP($A380,E96_raw,E96_code),"N/A")</f>
        <v>#NAME?</v>
      </c>
      <c r="G380" s="23" t="e" cm="1">
        <f t="array" aca="1" ref="G380" ca="1">"technology "&amp;RIGHT(F380,4)&amp;";"&amp;_xlfn.XLOOKUP(2,eii,eia)&amp;F380&amp;_xlfn.XLOOKUP(16,eii,eia)&amp;_xlfn.XLOOKUP(3,eii,eia)&amp;_xlfn.XLOOKUP($A380,E96_raw,e96_std&amp;" "&amp;e96_sym)&amp;_xlfn.XLOOKUP(16,eii,eia)&amp;_xlfn.XLOOKUP(4,eii,eia)&amp;_xlfn.XLOOKUP(LEFT(F380,7),r_1,r_4)&amp;" W @ 70°C"&amp;_xlfn.XLOOKUP(16,eii,eia)&amp;_xlfn.XLOOKUP(5,eii,eia)&amp;_xlfn.XLOOKUP(MID(F380,4,3),e_code,TEXT(e_size,"0000"))&amp;_xlfn.XLOOKUP(16,eii,eia)&amp;_xlfn.XLOOKUP(6,eii,eia)&amp;ROUND(MIN(SQRT($A380*_xlfn.XLOOKUP(LEFT(F380,7),r_1,r_4)),_xlfn.XLOOKUP(LEFT(F380,7),r_1,r_7)),1)&amp;" V"&amp;_xlfn.XLOOKUP(16,eii,eia)&amp;_xlfn.XLOOKUP(8,eii,eia)&amp;_xlfn.XLOOKUP(LEFT(F380,7),r_1,r_8)&amp;_xlfn.XLOOKUP(16,eii,eia)&amp;_xlfn.XLOOKUP(9,eii,eia)&amp;_xlfn.XLOOKUP($A380,E96_raw,E96_code&amp;" / "&amp;e96_3c)&amp;_xlfn.XLOOKUP(16,eii,eia)&amp;_xlfn.XLOOKUP(10,eii,eia)&amp;_xlfn.XLOOKUP(LEFT(F380,7),r_1,r_10)&amp;_xlfn.XLOOKUP(16,eii,eia)&amp;_xlfn.XLOOKUP(11,eii,eia)&amp;_xlfn.XLOOKUP(LEFT(F380,7),r_1,r_11)&amp;_xlfn.XLOOKUP(16,eii,eia)&amp;_xlfn.XLOOKUP(12,eii,eia)&amp;_xlfn.XLOOKUP(LEFT(F380,7),r_1,r_12)&amp;" ppm/°C"&amp;_xlfn.XLOOKUP(16,eii,eia)&amp;_xlfn.XLOOKUP(13,eii,eia)&amp;MID(F380,4,2)&amp;_xlfn.XLOOKUP(16,eii,eia)&amp;_xlfn.XLOOKUP(14,eii,eia)&amp;_xlfn.XLOOKUP(16,eii,eia)&amp;_xlfn.XLOOKUP(15,eii,eia)&amp;_xlfn.XLOOKUP(16,eii,eia)</f>
        <v>#NAME?</v>
      </c>
      <c r="I380" s="5" t="str" cm="1">
        <f t="array" aca="1" ref="I380" ca="1">IF( OR( AND($A380&gt;=INDIRECT("'Panasonic ERJ Code Table'!$K" &amp; I$1),$A380&lt;=INDIRECT("'Panasonic ERJ Code Table'!$L" &amp; I$1)), AND($A380&gt;=INDIRECT("'Panasonic ERJ Code Table'!$M" &amp; I$1),$A380&lt;=INDIRECT("'Panasonic ERJ Code Table'!$N" &amp; I$1)) ),I$2&amp;_xlfn.XLOOKUP($A380,E96_raw,E96_code),"N/A")</f>
        <v>N/A</v>
      </c>
      <c r="L380" s="5" t="e" cm="1">
        <f t="array" aca="1" ref="L380" ca="1">IF( OR( AND($A380&gt;=INDIRECT("'Panasonic ERJ Code Table'!$K" &amp; L$1),$A380&lt;=INDIRECT("'Panasonic ERJ Code Table'!$L" &amp; L$1)), AND($A380&gt;=INDIRECT("'Panasonic ERJ Code Table'!$M" &amp; L$1),$A380&lt;=INDIRECT("'Panasonic ERJ Code Table'!$N" &amp; L$1)) ),L$2&amp;_xlfn.XLOOKUP($A380,E96_raw,E96_code),"N/A")</f>
        <v>#NAME?</v>
      </c>
      <c r="O380" s="5" t="str" cm="1">
        <f t="array" aca="1" ref="O380" ca="1">IF( OR( AND($A380&gt;=INDIRECT("'Panasonic ERJ Code Table'!$K" &amp; O$1),$A380&lt;=INDIRECT("'Panasonic ERJ Code Table'!$L" &amp; O$1)), AND($A380&gt;=INDIRECT("'Panasonic ERJ Code Table'!$M" &amp; O$1),$A380&lt;=INDIRECT("'Panasonic ERJ Code Table'!$N" &amp; O$1)) ),O$2&amp;_xlfn.XLOOKUP($A380,E96_raw,E96_code),"N/A")</f>
        <v>N/A</v>
      </c>
      <c r="R380" s="5" t="e" cm="1">
        <f t="array" aca="1" ref="R380" ca="1">IF( OR( AND($A380&gt;=INDIRECT("'Panasonic ERJ Code Table'!$K" &amp; R$1),$A380&lt;=INDIRECT("'Panasonic ERJ Code Table'!$L" &amp; R$1)), AND($A380&gt;=INDIRECT("'Panasonic ERJ Code Table'!$M" &amp; R$1),$A380&lt;=INDIRECT("'Panasonic ERJ Code Table'!$N" &amp; R$1)) ),R$2&amp;_xlfn.XLOOKUP($A380,E96_raw,E96_code),"N/A")</f>
        <v>#NAME?</v>
      </c>
      <c r="U380" s="5" t="e" cm="1">
        <f t="array" aca="1" ref="U380" ca="1">IF( OR( AND($A380&gt;=INDIRECT("'Panasonic ERJ Code Table'!$J" &amp; U$1),$A380&lt;=INDIRECT("'Panasonic ERJ Code Table'!$K" &amp; U$1)), AND($A380&gt;=INDIRECT("'Panasonic ERJ Code Table'!$L" &amp; U$1),$A380&lt;=INDIRECT("'Panasonic ERJ Code Table'!$M" &amp; U$1)) ),U$2&amp;_xlfn.XLOOKUP($A380,E96_raw,E96_code),"N/A")</f>
        <v>#NAME?</v>
      </c>
    </row>
    <row r="381" spans="1:21" x14ac:dyDescent="0.3">
      <c r="A381" s="16">
        <v>8660</v>
      </c>
      <c r="B381" s="19"/>
      <c r="C381" s="5" t="e" cm="1">
        <f t="array" aca="1" ref="C381" ca="1">IF( OR( AND($A381&gt;=INDIRECT("'Panasonic ERJ Code Table'!$K" &amp; C$1),$A381&lt;=INDIRECT("'Panasonic ERJ Code Table'!$L" &amp; C$1)), AND($A381&gt;=INDIRECT("'Panasonic ERJ Code Table'!$M" &amp; C$1),$A381&lt;=INDIRECT("'Panasonic ERJ Code Table'!$N" &amp; C$1)) ),C$2&amp;_xlfn.XLOOKUP($A381,E96_raw,E96_code),"N/A")</f>
        <v>#NAME?</v>
      </c>
      <c r="D381" s="23" t="e" cm="1">
        <f t="array" aca="1" ref="D381" ca="1">"technology "&amp;RIGHT(C381,4)&amp;";"&amp;_xlfn.XLOOKUP(2,eii,eia)&amp;C381&amp;_xlfn.XLOOKUP(16,eii,eia)&amp;_xlfn.XLOOKUP(3,eii,eia)&amp;_xlfn.XLOOKUP($A381,E96_raw,e96_std&amp;" "&amp;e96_sym)&amp;_xlfn.XLOOKUP(16,eii,eia)&amp;_xlfn.XLOOKUP(4,eii,eia)&amp;_xlfn.XLOOKUP(LEFT(C381,7),r_1,r_4)&amp;" W @ 70°C"&amp;_xlfn.XLOOKUP(16,eii,eia)&amp;_xlfn.XLOOKUP(5,eii,eia)&amp;_xlfn.XLOOKUP(MID(C381,4,3),e_code,TEXT(e_size,"0000"))&amp;_xlfn.XLOOKUP(16,eii,eia)&amp;_xlfn.XLOOKUP(6,eii,eia)&amp;ROUND(MIN(SQRT($A381*_xlfn.XLOOKUP(LEFT(C381,7),r_1,r_4)),_xlfn.XLOOKUP(LEFT(C381,7),r_1,r_7)),1)&amp;" V"&amp;_xlfn.XLOOKUP(16,eii,eia)&amp;_xlfn.XLOOKUP(8,eii,eia)&amp;_xlfn.XLOOKUP(LEFT(C381,7),r_1,r_8)&amp;_xlfn.XLOOKUP(16,eii,eia)&amp;_xlfn.XLOOKUP(9,eii,eia)&amp;_xlfn.XLOOKUP($A381,E96_raw,E96_code&amp;" / "&amp;e96_3c)&amp;_xlfn.XLOOKUP(16,eii,eia)&amp;_xlfn.XLOOKUP(10,eii,eia)&amp;_xlfn.XLOOKUP(LEFT(C381,7),r_1,r_10)&amp;_xlfn.XLOOKUP(16,eii,eia)&amp;_xlfn.XLOOKUP(11,eii,eia)&amp;_xlfn.XLOOKUP(LEFT(C381,7),r_1,r_11)&amp;_xlfn.XLOOKUP(16,eii,eia)&amp;_xlfn.XLOOKUP(12,eii,eia)&amp;_xlfn.XLOOKUP(LEFT(C381,7),r_1,r_12)&amp;" ppm/°C"&amp;_xlfn.XLOOKUP(16,eii,eia)&amp;_xlfn.XLOOKUP(13,eii,eia)&amp;MID(C381,4,2)&amp;_xlfn.XLOOKUP(16,eii,eia)&amp;_xlfn.XLOOKUP(14,eii,eia)&amp;_xlfn.XLOOKUP(16,eii,eia)&amp;_xlfn.XLOOKUP(15,eii,eia)&amp;_xlfn.XLOOKUP(16,eii,eia)</f>
        <v>#NAME?</v>
      </c>
      <c r="F381" s="5" t="e" cm="1">
        <f t="array" aca="1" ref="F381" ca="1">IF( OR( AND($A381&gt;=INDIRECT("'Panasonic ERJ Code Table'!$K" &amp; F$1),$A381&lt;=INDIRECT("'Panasonic ERJ Code Table'!$L" &amp; F$1)), AND($A381&gt;=INDIRECT("'Panasonic ERJ Code Table'!$M" &amp; F$1),$A381&lt;=INDIRECT("'Panasonic ERJ Code Table'!$N" &amp; F$1)) ),F$2&amp;_xlfn.XLOOKUP($A381,E96_raw,E96_code),"N/A")</f>
        <v>#NAME?</v>
      </c>
      <c r="G381" s="23" t="e" cm="1">
        <f t="array" aca="1" ref="G381" ca="1">"technology "&amp;RIGHT(F381,4)&amp;";"&amp;_xlfn.XLOOKUP(2,eii,eia)&amp;F381&amp;_xlfn.XLOOKUP(16,eii,eia)&amp;_xlfn.XLOOKUP(3,eii,eia)&amp;_xlfn.XLOOKUP($A381,E96_raw,e96_std&amp;" "&amp;e96_sym)&amp;_xlfn.XLOOKUP(16,eii,eia)&amp;_xlfn.XLOOKUP(4,eii,eia)&amp;_xlfn.XLOOKUP(LEFT(F381,7),r_1,r_4)&amp;" W @ 70°C"&amp;_xlfn.XLOOKUP(16,eii,eia)&amp;_xlfn.XLOOKUP(5,eii,eia)&amp;_xlfn.XLOOKUP(MID(F381,4,3),e_code,TEXT(e_size,"0000"))&amp;_xlfn.XLOOKUP(16,eii,eia)&amp;_xlfn.XLOOKUP(6,eii,eia)&amp;ROUND(MIN(SQRT($A381*_xlfn.XLOOKUP(LEFT(F381,7),r_1,r_4)),_xlfn.XLOOKUP(LEFT(F381,7),r_1,r_7)),1)&amp;" V"&amp;_xlfn.XLOOKUP(16,eii,eia)&amp;_xlfn.XLOOKUP(8,eii,eia)&amp;_xlfn.XLOOKUP(LEFT(F381,7),r_1,r_8)&amp;_xlfn.XLOOKUP(16,eii,eia)&amp;_xlfn.XLOOKUP(9,eii,eia)&amp;_xlfn.XLOOKUP($A381,E96_raw,E96_code&amp;" / "&amp;e96_3c)&amp;_xlfn.XLOOKUP(16,eii,eia)&amp;_xlfn.XLOOKUP(10,eii,eia)&amp;_xlfn.XLOOKUP(LEFT(F381,7),r_1,r_10)&amp;_xlfn.XLOOKUP(16,eii,eia)&amp;_xlfn.XLOOKUP(11,eii,eia)&amp;_xlfn.XLOOKUP(LEFT(F381,7),r_1,r_11)&amp;_xlfn.XLOOKUP(16,eii,eia)&amp;_xlfn.XLOOKUP(12,eii,eia)&amp;_xlfn.XLOOKUP(LEFT(F381,7),r_1,r_12)&amp;" ppm/°C"&amp;_xlfn.XLOOKUP(16,eii,eia)&amp;_xlfn.XLOOKUP(13,eii,eia)&amp;MID(F381,4,2)&amp;_xlfn.XLOOKUP(16,eii,eia)&amp;_xlfn.XLOOKUP(14,eii,eia)&amp;_xlfn.XLOOKUP(16,eii,eia)&amp;_xlfn.XLOOKUP(15,eii,eia)&amp;_xlfn.XLOOKUP(16,eii,eia)</f>
        <v>#NAME?</v>
      </c>
      <c r="I381" s="5" t="str" cm="1">
        <f t="array" aca="1" ref="I381" ca="1">IF( OR( AND($A381&gt;=INDIRECT("'Panasonic ERJ Code Table'!$K" &amp; I$1),$A381&lt;=INDIRECT("'Panasonic ERJ Code Table'!$L" &amp; I$1)), AND($A381&gt;=INDIRECT("'Panasonic ERJ Code Table'!$M" &amp; I$1),$A381&lt;=INDIRECT("'Panasonic ERJ Code Table'!$N" &amp; I$1)) ),I$2&amp;_xlfn.XLOOKUP($A381,E96_raw,E96_code),"N/A")</f>
        <v>N/A</v>
      </c>
      <c r="L381" s="5" t="e" cm="1">
        <f t="array" aca="1" ref="L381" ca="1">IF( OR( AND($A381&gt;=INDIRECT("'Panasonic ERJ Code Table'!$K" &amp; L$1),$A381&lt;=INDIRECT("'Panasonic ERJ Code Table'!$L" &amp; L$1)), AND($A381&gt;=INDIRECT("'Panasonic ERJ Code Table'!$M" &amp; L$1),$A381&lt;=INDIRECT("'Panasonic ERJ Code Table'!$N" &amp; L$1)) ),L$2&amp;_xlfn.XLOOKUP($A381,E96_raw,E96_code),"N/A")</f>
        <v>#NAME?</v>
      </c>
      <c r="O381" s="5" t="str" cm="1">
        <f t="array" aca="1" ref="O381" ca="1">IF( OR( AND($A381&gt;=INDIRECT("'Panasonic ERJ Code Table'!$K" &amp; O$1),$A381&lt;=INDIRECT("'Panasonic ERJ Code Table'!$L" &amp; O$1)), AND($A381&gt;=INDIRECT("'Panasonic ERJ Code Table'!$M" &amp; O$1),$A381&lt;=INDIRECT("'Panasonic ERJ Code Table'!$N" &amp; O$1)) ),O$2&amp;_xlfn.XLOOKUP($A381,E96_raw,E96_code),"N/A")</f>
        <v>N/A</v>
      </c>
      <c r="R381" s="5" t="e" cm="1">
        <f t="array" aca="1" ref="R381" ca="1">IF( OR( AND($A381&gt;=INDIRECT("'Panasonic ERJ Code Table'!$K" &amp; R$1),$A381&lt;=INDIRECT("'Panasonic ERJ Code Table'!$L" &amp; R$1)), AND($A381&gt;=INDIRECT("'Panasonic ERJ Code Table'!$M" &amp; R$1),$A381&lt;=INDIRECT("'Panasonic ERJ Code Table'!$N" &amp; R$1)) ),R$2&amp;_xlfn.XLOOKUP($A381,E96_raw,E96_code),"N/A")</f>
        <v>#NAME?</v>
      </c>
      <c r="U381" s="5" t="e" cm="1">
        <f t="array" aca="1" ref="U381" ca="1">IF( OR( AND($A381&gt;=INDIRECT("'Panasonic ERJ Code Table'!$J" &amp; U$1),$A381&lt;=INDIRECT("'Panasonic ERJ Code Table'!$K" &amp; U$1)), AND($A381&gt;=INDIRECT("'Panasonic ERJ Code Table'!$L" &amp; U$1),$A381&lt;=INDIRECT("'Panasonic ERJ Code Table'!$M" &amp; U$1)) ),U$2&amp;_xlfn.XLOOKUP($A381,E96_raw,E96_code),"N/A")</f>
        <v>#NAME?</v>
      </c>
    </row>
    <row r="382" spans="1:21" x14ac:dyDescent="0.3">
      <c r="A382" s="16">
        <v>8869.9999999999982</v>
      </c>
      <c r="B382" s="19"/>
      <c r="C382" s="5" t="e" cm="1">
        <f t="array" aca="1" ref="C382" ca="1">IF( OR( AND($A382&gt;=INDIRECT("'Panasonic ERJ Code Table'!$K" &amp; C$1),$A382&lt;=INDIRECT("'Panasonic ERJ Code Table'!$L" &amp; C$1)), AND($A382&gt;=INDIRECT("'Panasonic ERJ Code Table'!$M" &amp; C$1),$A382&lt;=INDIRECT("'Panasonic ERJ Code Table'!$N" &amp; C$1)) ),C$2&amp;_xlfn.XLOOKUP($A382,E96_raw,E96_code),"N/A")</f>
        <v>#NAME?</v>
      </c>
      <c r="D382" s="23" t="e" cm="1">
        <f t="array" aca="1" ref="D382" ca="1">"technology "&amp;RIGHT(C382,4)&amp;";"&amp;_xlfn.XLOOKUP(2,eii,eia)&amp;C382&amp;_xlfn.XLOOKUP(16,eii,eia)&amp;_xlfn.XLOOKUP(3,eii,eia)&amp;_xlfn.XLOOKUP($A382,E96_raw,e96_std&amp;" "&amp;e96_sym)&amp;_xlfn.XLOOKUP(16,eii,eia)&amp;_xlfn.XLOOKUP(4,eii,eia)&amp;_xlfn.XLOOKUP(LEFT(C382,7),r_1,r_4)&amp;" W @ 70°C"&amp;_xlfn.XLOOKUP(16,eii,eia)&amp;_xlfn.XLOOKUP(5,eii,eia)&amp;_xlfn.XLOOKUP(MID(C382,4,3),e_code,TEXT(e_size,"0000"))&amp;_xlfn.XLOOKUP(16,eii,eia)&amp;_xlfn.XLOOKUP(6,eii,eia)&amp;ROUND(MIN(SQRT($A382*_xlfn.XLOOKUP(LEFT(C382,7),r_1,r_4)),_xlfn.XLOOKUP(LEFT(C382,7),r_1,r_7)),1)&amp;" V"&amp;_xlfn.XLOOKUP(16,eii,eia)&amp;_xlfn.XLOOKUP(8,eii,eia)&amp;_xlfn.XLOOKUP(LEFT(C382,7),r_1,r_8)&amp;_xlfn.XLOOKUP(16,eii,eia)&amp;_xlfn.XLOOKUP(9,eii,eia)&amp;_xlfn.XLOOKUP($A382,E96_raw,E96_code&amp;" / "&amp;e96_3c)&amp;_xlfn.XLOOKUP(16,eii,eia)&amp;_xlfn.XLOOKUP(10,eii,eia)&amp;_xlfn.XLOOKUP(LEFT(C382,7),r_1,r_10)&amp;_xlfn.XLOOKUP(16,eii,eia)&amp;_xlfn.XLOOKUP(11,eii,eia)&amp;_xlfn.XLOOKUP(LEFT(C382,7),r_1,r_11)&amp;_xlfn.XLOOKUP(16,eii,eia)&amp;_xlfn.XLOOKUP(12,eii,eia)&amp;_xlfn.XLOOKUP(LEFT(C382,7),r_1,r_12)&amp;" ppm/°C"&amp;_xlfn.XLOOKUP(16,eii,eia)&amp;_xlfn.XLOOKUP(13,eii,eia)&amp;MID(C382,4,2)&amp;_xlfn.XLOOKUP(16,eii,eia)&amp;_xlfn.XLOOKUP(14,eii,eia)&amp;_xlfn.XLOOKUP(16,eii,eia)&amp;_xlfn.XLOOKUP(15,eii,eia)&amp;_xlfn.XLOOKUP(16,eii,eia)</f>
        <v>#NAME?</v>
      </c>
      <c r="F382" s="5" t="e" cm="1">
        <f t="array" aca="1" ref="F382" ca="1">IF( OR( AND($A382&gt;=INDIRECT("'Panasonic ERJ Code Table'!$K" &amp; F$1),$A382&lt;=INDIRECT("'Panasonic ERJ Code Table'!$L" &amp; F$1)), AND($A382&gt;=INDIRECT("'Panasonic ERJ Code Table'!$M" &amp; F$1),$A382&lt;=INDIRECT("'Panasonic ERJ Code Table'!$N" &amp; F$1)) ),F$2&amp;_xlfn.XLOOKUP($A382,E96_raw,E96_code),"N/A")</f>
        <v>#NAME?</v>
      </c>
      <c r="G382" s="23" t="e" cm="1">
        <f t="array" aca="1" ref="G382" ca="1">"technology "&amp;RIGHT(F382,4)&amp;";"&amp;_xlfn.XLOOKUP(2,eii,eia)&amp;F382&amp;_xlfn.XLOOKUP(16,eii,eia)&amp;_xlfn.XLOOKUP(3,eii,eia)&amp;_xlfn.XLOOKUP($A382,E96_raw,e96_std&amp;" "&amp;e96_sym)&amp;_xlfn.XLOOKUP(16,eii,eia)&amp;_xlfn.XLOOKUP(4,eii,eia)&amp;_xlfn.XLOOKUP(LEFT(F382,7),r_1,r_4)&amp;" W @ 70°C"&amp;_xlfn.XLOOKUP(16,eii,eia)&amp;_xlfn.XLOOKUP(5,eii,eia)&amp;_xlfn.XLOOKUP(MID(F382,4,3),e_code,TEXT(e_size,"0000"))&amp;_xlfn.XLOOKUP(16,eii,eia)&amp;_xlfn.XLOOKUP(6,eii,eia)&amp;ROUND(MIN(SQRT($A382*_xlfn.XLOOKUP(LEFT(F382,7),r_1,r_4)),_xlfn.XLOOKUP(LEFT(F382,7),r_1,r_7)),1)&amp;" V"&amp;_xlfn.XLOOKUP(16,eii,eia)&amp;_xlfn.XLOOKUP(8,eii,eia)&amp;_xlfn.XLOOKUP(LEFT(F382,7),r_1,r_8)&amp;_xlfn.XLOOKUP(16,eii,eia)&amp;_xlfn.XLOOKUP(9,eii,eia)&amp;_xlfn.XLOOKUP($A382,E96_raw,E96_code&amp;" / "&amp;e96_3c)&amp;_xlfn.XLOOKUP(16,eii,eia)&amp;_xlfn.XLOOKUP(10,eii,eia)&amp;_xlfn.XLOOKUP(LEFT(F382,7),r_1,r_10)&amp;_xlfn.XLOOKUP(16,eii,eia)&amp;_xlfn.XLOOKUP(11,eii,eia)&amp;_xlfn.XLOOKUP(LEFT(F382,7),r_1,r_11)&amp;_xlfn.XLOOKUP(16,eii,eia)&amp;_xlfn.XLOOKUP(12,eii,eia)&amp;_xlfn.XLOOKUP(LEFT(F382,7),r_1,r_12)&amp;" ppm/°C"&amp;_xlfn.XLOOKUP(16,eii,eia)&amp;_xlfn.XLOOKUP(13,eii,eia)&amp;MID(F382,4,2)&amp;_xlfn.XLOOKUP(16,eii,eia)&amp;_xlfn.XLOOKUP(14,eii,eia)&amp;_xlfn.XLOOKUP(16,eii,eia)&amp;_xlfn.XLOOKUP(15,eii,eia)&amp;_xlfn.XLOOKUP(16,eii,eia)</f>
        <v>#NAME?</v>
      </c>
      <c r="I382" s="5" t="str" cm="1">
        <f t="array" aca="1" ref="I382" ca="1">IF( OR( AND($A382&gt;=INDIRECT("'Panasonic ERJ Code Table'!$K" &amp; I$1),$A382&lt;=INDIRECT("'Panasonic ERJ Code Table'!$L" &amp; I$1)), AND($A382&gt;=INDIRECT("'Panasonic ERJ Code Table'!$M" &amp; I$1),$A382&lt;=INDIRECT("'Panasonic ERJ Code Table'!$N" &amp; I$1)) ),I$2&amp;_xlfn.XLOOKUP($A382,E96_raw,E96_code),"N/A")</f>
        <v>N/A</v>
      </c>
      <c r="L382" s="5" t="e" cm="1">
        <f t="array" aca="1" ref="L382" ca="1">IF( OR( AND($A382&gt;=INDIRECT("'Panasonic ERJ Code Table'!$K" &amp; L$1),$A382&lt;=INDIRECT("'Panasonic ERJ Code Table'!$L" &amp; L$1)), AND($A382&gt;=INDIRECT("'Panasonic ERJ Code Table'!$M" &amp; L$1),$A382&lt;=INDIRECT("'Panasonic ERJ Code Table'!$N" &amp; L$1)) ),L$2&amp;_xlfn.XLOOKUP($A382,E96_raw,E96_code),"N/A")</f>
        <v>#NAME?</v>
      </c>
      <c r="O382" s="5" t="str" cm="1">
        <f t="array" aca="1" ref="O382" ca="1">IF( OR( AND($A382&gt;=INDIRECT("'Panasonic ERJ Code Table'!$K" &amp; O$1),$A382&lt;=INDIRECT("'Panasonic ERJ Code Table'!$L" &amp; O$1)), AND($A382&gt;=INDIRECT("'Panasonic ERJ Code Table'!$M" &amp; O$1),$A382&lt;=INDIRECT("'Panasonic ERJ Code Table'!$N" &amp; O$1)) ),O$2&amp;_xlfn.XLOOKUP($A382,E96_raw,E96_code),"N/A")</f>
        <v>N/A</v>
      </c>
      <c r="R382" s="5" t="e" cm="1">
        <f t="array" aca="1" ref="R382" ca="1">IF( OR( AND($A382&gt;=INDIRECT("'Panasonic ERJ Code Table'!$K" &amp; R$1),$A382&lt;=INDIRECT("'Panasonic ERJ Code Table'!$L" &amp; R$1)), AND($A382&gt;=INDIRECT("'Panasonic ERJ Code Table'!$M" &amp; R$1),$A382&lt;=INDIRECT("'Panasonic ERJ Code Table'!$N" &amp; R$1)) ),R$2&amp;_xlfn.XLOOKUP($A382,E96_raw,E96_code),"N/A")</f>
        <v>#NAME?</v>
      </c>
      <c r="U382" s="5" t="e" cm="1">
        <f t="array" aca="1" ref="U382" ca="1">IF( OR( AND($A382&gt;=INDIRECT("'Panasonic ERJ Code Table'!$J" &amp; U$1),$A382&lt;=INDIRECT("'Panasonic ERJ Code Table'!$K" &amp; U$1)), AND($A382&gt;=INDIRECT("'Panasonic ERJ Code Table'!$L" &amp; U$1),$A382&lt;=INDIRECT("'Panasonic ERJ Code Table'!$M" &amp; U$1)) ),U$2&amp;_xlfn.XLOOKUP($A382,E96_raw,E96_code),"N/A")</f>
        <v>#NAME?</v>
      </c>
    </row>
    <row r="383" spans="1:21" x14ac:dyDescent="0.3">
      <c r="A383" s="16">
        <v>9090</v>
      </c>
      <c r="B383" s="19"/>
      <c r="C383" s="5" t="e" cm="1">
        <f t="array" aca="1" ref="C383" ca="1">IF( OR( AND($A383&gt;=INDIRECT("'Panasonic ERJ Code Table'!$K" &amp; C$1),$A383&lt;=INDIRECT("'Panasonic ERJ Code Table'!$L" &amp; C$1)), AND($A383&gt;=INDIRECT("'Panasonic ERJ Code Table'!$M" &amp; C$1),$A383&lt;=INDIRECT("'Panasonic ERJ Code Table'!$N" &amp; C$1)) ),C$2&amp;_xlfn.XLOOKUP($A383,E96_raw,E96_code),"N/A")</f>
        <v>#NAME?</v>
      </c>
      <c r="D383" s="23" t="e" cm="1">
        <f t="array" aca="1" ref="D383" ca="1">"technology "&amp;RIGHT(C383,4)&amp;";"&amp;_xlfn.XLOOKUP(2,eii,eia)&amp;C383&amp;_xlfn.XLOOKUP(16,eii,eia)&amp;_xlfn.XLOOKUP(3,eii,eia)&amp;_xlfn.XLOOKUP($A383,E96_raw,e96_std&amp;" "&amp;e96_sym)&amp;_xlfn.XLOOKUP(16,eii,eia)&amp;_xlfn.XLOOKUP(4,eii,eia)&amp;_xlfn.XLOOKUP(LEFT(C383,7),r_1,r_4)&amp;" W @ 70°C"&amp;_xlfn.XLOOKUP(16,eii,eia)&amp;_xlfn.XLOOKUP(5,eii,eia)&amp;_xlfn.XLOOKUP(MID(C383,4,3),e_code,TEXT(e_size,"0000"))&amp;_xlfn.XLOOKUP(16,eii,eia)&amp;_xlfn.XLOOKUP(6,eii,eia)&amp;ROUND(MIN(SQRT($A383*_xlfn.XLOOKUP(LEFT(C383,7),r_1,r_4)),_xlfn.XLOOKUP(LEFT(C383,7),r_1,r_7)),1)&amp;" V"&amp;_xlfn.XLOOKUP(16,eii,eia)&amp;_xlfn.XLOOKUP(8,eii,eia)&amp;_xlfn.XLOOKUP(LEFT(C383,7),r_1,r_8)&amp;_xlfn.XLOOKUP(16,eii,eia)&amp;_xlfn.XLOOKUP(9,eii,eia)&amp;_xlfn.XLOOKUP($A383,E96_raw,E96_code&amp;" / "&amp;e96_3c)&amp;_xlfn.XLOOKUP(16,eii,eia)&amp;_xlfn.XLOOKUP(10,eii,eia)&amp;_xlfn.XLOOKUP(LEFT(C383,7),r_1,r_10)&amp;_xlfn.XLOOKUP(16,eii,eia)&amp;_xlfn.XLOOKUP(11,eii,eia)&amp;_xlfn.XLOOKUP(LEFT(C383,7),r_1,r_11)&amp;_xlfn.XLOOKUP(16,eii,eia)&amp;_xlfn.XLOOKUP(12,eii,eia)&amp;_xlfn.XLOOKUP(LEFT(C383,7),r_1,r_12)&amp;" ppm/°C"&amp;_xlfn.XLOOKUP(16,eii,eia)&amp;_xlfn.XLOOKUP(13,eii,eia)&amp;MID(C383,4,2)&amp;_xlfn.XLOOKUP(16,eii,eia)&amp;_xlfn.XLOOKUP(14,eii,eia)&amp;_xlfn.XLOOKUP(16,eii,eia)&amp;_xlfn.XLOOKUP(15,eii,eia)&amp;_xlfn.XLOOKUP(16,eii,eia)</f>
        <v>#NAME?</v>
      </c>
      <c r="F383" s="5" t="e" cm="1">
        <f t="array" aca="1" ref="F383" ca="1">IF( OR( AND($A383&gt;=INDIRECT("'Panasonic ERJ Code Table'!$K" &amp; F$1),$A383&lt;=INDIRECT("'Panasonic ERJ Code Table'!$L" &amp; F$1)), AND($A383&gt;=INDIRECT("'Panasonic ERJ Code Table'!$M" &amp; F$1),$A383&lt;=INDIRECT("'Panasonic ERJ Code Table'!$N" &amp; F$1)) ),F$2&amp;_xlfn.XLOOKUP($A383,E96_raw,E96_code),"N/A")</f>
        <v>#NAME?</v>
      </c>
      <c r="G383" s="23" t="e" cm="1">
        <f t="array" aca="1" ref="G383" ca="1">"technology "&amp;RIGHT(F383,4)&amp;";"&amp;_xlfn.XLOOKUP(2,eii,eia)&amp;F383&amp;_xlfn.XLOOKUP(16,eii,eia)&amp;_xlfn.XLOOKUP(3,eii,eia)&amp;_xlfn.XLOOKUP($A383,E96_raw,e96_std&amp;" "&amp;e96_sym)&amp;_xlfn.XLOOKUP(16,eii,eia)&amp;_xlfn.XLOOKUP(4,eii,eia)&amp;_xlfn.XLOOKUP(LEFT(F383,7),r_1,r_4)&amp;" W @ 70°C"&amp;_xlfn.XLOOKUP(16,eii,eia)&amp;_xlfn.XLOOKUP(5,eii,eia)&amp;_xlfn.XLOOKUP(MID(F383,4,3),e_code,TEXT(e_size,"0000"))&amp;_xlfn.XLOOKUP(16,eii,eia)&amp;_xlfn.XLOOKUP(6,eii,eia)&amp;ROUND(MIN(SQRT($A383*_xlfn.XLOOKUP(LEFT(F383,7),r_1,r_4)),_xlfn.XLOOKUP(LEFT(F383,7),r_1,r_7)),1)&amp;" V"&amp;_xlfn.XLOOKUP(16,eii,eia)&amp;_xlfn.XLOOKUP(8,eii,eia)&amp;_xlfn.XLOOKUP(LEFT(F383,7),r_1,r_8)&amp;_xlfn.XLOOKUP(16,eii,eia)&amp;_xlfn.XLOOKUP(9,eii,eia)&amp;_xlfn.XLOOKUP($A383,E96_raw,E96_code&amp;" / "&amp;e96_3c)&amp;_xlfn.XLOOKUP(16,eii,eia)&amp;_xlfn.XLOOKUP(10,eii,eia)&amp;_xlfn.XLOOKUP(LEFT(F383,7),r_1,r_10)&amp;_xlfn.XLOOKUP(16,eii,eia)&amp;_xlfn.XLOOKUP(11,eii,eia)&amp;_xlfn.XLOOKUP(LEFT(F383,7),r_1,r_11)&amp;_xlfn.XLOOKUP(16,eii,eia)&amp;_xlfn.XLOOKUP(12,eii,eia)&amp;_xlfn.XLOOKUP(LEFT(F383,7),r_1,r_12)&amp;" ppm/°C"&amp;_xlfn.XLOOKUP(16,eii,eia)&amp;_xlfn.XLOOKUP(13,eii,eia)&amp;MID(F383,4,2)&amp;_xlfn.XLOOKUP(16,eii,eia)&amp;_xlfn.XLOOKUP(14,eii,eia)&amp;_xlfn.XLOOKUP(16,eii,eia)&amp;_xlfn.XLOOKUP(15,eii,eia)&amp;_xlfn.XLOOKUP(16,eii,eia)</f>
        <v>#NAME?</v>
      </c>
      <c r="I383" s="5" t="str" cm="1">
        <f t="array" aca="1" ref="I383" ca="1">IF( OR( AND($A383&gt;=INDIRECT("'Panasonic ERJ Code Table'!$K" &amp; I$1),$A383&lt;=INDIRECT("'Panasonic ERJ Code Table'!$L" &amp; I$1)), AND($A383&gt;=INDIRECT("'Panasonic ERJ Code Table'!$M" &amp; I$1),$A383&lt;=INDIRECT("'Panasonic ERJ Code Table'!$N" &amp; I$1)) ),I$2&amp;_xlfn.XLOOKUP($A383,E96_raw,E96_code),"N/A")</f>
        <v>N/A</v>
      </c>
      <c r="L383" s="5" t="e" cm="1">
        <f t="array" aca="1" ref="L383" ca="1">IF( OR( AND($A383&gt;=INDIRECT("'Panasonic ERJ Code Table'!$K" &amp; L$1),$A383&lt;=INDIRECT("'Panasonic ERJ Code Table'!$L" &amp; L$1)), AND($A383&gt;=INDIRECT("'Panasonic ERJ Code Table'!$M" &amp; L$1),$A383&lt;=INDIRECT("'Panasonic ERJ Code Table'!$N" &amp; L$1)) ),L$2&amp;_xlfn.XLOOKUP($A383,E96_raw,E96_code),"N/A")</f>
        <v>#NAME?</v>
      </c>
      <c r="O383" s="5" t="str" cm="1">
        <f t="array" aca="1" ref="O383" ca="1">IF( OR( AND($A383&gt;=INDIRECT("'Panasonic ERJ Code Table'!$K" &amp; O$1),$A383&lt;=INDIRECT("'Panasonic ERJ Code Table'!$L" &amp; O$1)), AND($A383&gt;=INDIRECT("'Panasonic ERJ Code Table'!$M" &amp; O$1),$A383&lt;=INDIRECT("'Panasonic ERJ Code Table'!$N" &amp; O$1)) ),O$2&amp;_xlfn.XLOOKUP($A383,E96_raw,E96_code),"N/A")</f>
        <v>N/A</v>
      </c>
      <c r="R383" s="5" t="e" cm="1">
        <f t="array" aca="1" ref="R383" ca="1">IF( OR( AND($A383&gt;=INDIRECT("'Panasonic ERJ Code Table'!$K" &amp; R$1),$A383&lt;=INDIRECT("'Panasonic ERJ Code Table'!$L" &amp; R$1)), AND($A383&gt;=INDIRECT("'Panasonic ERJ Code Table'!$M" &amp; R$1),$A383&lt;=INDIRECT("'Panasonic ERJ Code Table'!$N" &amp; R$1)) ),R$2&amp;_xlfn.XLOOKUP($A383,E96_raw,E96_code),"N/A")</f>
        <v>#NAME?</v>
      </c>
      <c r="U383" s="5" t="e" cm="1">
        <f t="array" aca="1" ref="U383" ca="1">IF( OR( AND($A383&gt;=INDIRECT("'Panasonic ERJ Code Table'!$J" &amp; U$1),$A383&lt;=INDIRECT("'Panasonic ERJ Code Table'!$K" &amp; U$1)), AND($A383&gt;=INDIRECT("'Panasonic ERJ Code Table'!$L" &amp; U$1),$A383&lt;=INDIRECT("'Panasonic ERJ Code Table'!$M" &amp; U$1)) ),U$2&amp;_xlfn.XLOOKUP($A383,E96_raw,E96_code),"N/A")</f>
        <v>#NAME?</v>
      </c>
    </row>
    <row r="384" spans="1:21" x14ac:dyDescent="0.3">
      <c r="A384" s="16">
        <v>9310</v>
      </c>
      <c r="B384" s="19"/>
      <c r="C384" s="5" t="e" cm="1">
        <f t="array" aca="1" ref="C384" ca="1">IF( OR( AND($A384&gt;=INDIRECT("'Panasonic ERJ Code Table'!$K" &amp; C$1),$A384&lt;=INDIRECT("'Panasonic ERJ Code Table'!$L" &amp; C$1)), AND($A384&gt;=INDIRECT("'Panasonic ERJ Code Table'!$M" &amp; C$1),$A384&lt;=INDIRECT("'Panasonic ERJ Code Table'!$N" &amp; C$1)) ),C$2&amp;_xlfn.XLOOKUP($A384,E96_raw,E96_code),"N/A")</f>
        <v>#NAME?</v>
      </c>
      <c r="D384" s="23" t="e" cm="1">
        <f t="array" aca="1" ref="D384" ca="1">"technology "&amp;RIGHT(C384,4)&amp;";"&amp;_xlfn.XLOOKUP(2,eii,eia)&amp;C384&amp;_xlfn.XLOOKUP(16,eii,eia)&amp;_xlfn.XLOOKUP(3,eii,eia)&amp;_xlfn.XLOOKUP($A384,E96_raw,e96_std&amp;" "&amp;e96_sym)&amp;_xlfn.XLOOKUP(16,eii,eia)&amp;_xlfn.XLOOKUP(4,eii,eia)&amp;_xlfn.XLOOKUP(LEFT(C384,7),r_1,r_4)&amp;" W @ 70°C"&amp;_xlfn.XLOOKUP(16,eii,eia)&amp;_xlfn.XLOOKUP(5,eii,eia)&amp;_xlfn.XLOOKUP(MID(C384,4,3),e_code,TEXT(e_size,"0000"))&amp;_xlfn.XLOOKUP(16,eii,eia)&amp;_xlfn.XLOOKUP(6,eii,eia)&amp;ROUND(MIN(SQRT($A384*_xlfn.XLOOKUP(LEFT(C384,7),r_1,r_4)),_xlfn.XLOOKUP(LEFT(C384,7),r_1,r_7)),1)&amp;" V"&amp;_xlfn.XLOOKUP(16,eii,eia)&amp;_xlfn.XLOOKUP(8,eii,eia)&amp;_xlfn.XLOOKUP(LEFT(C384,7),r_1,r_8)&amp;_xlfn.XLOOKUP(16,eii,eia)&amp;_xlfn.XLOOKUP(9,eii,eia)&amp;_xlfn.XLOOKUP($A384,E96_raw,E96_code&amp;" / "&amp;e96_3c)&amp;_xlfn.XLOOKUP(16,eii,eia)&amp;_xlfn.XLOOKUP(10,eii,eia)&amp;_xlfn.XLOOKUP(LEFT(C384,7),r_1,r_10)&amp;_xlfn.XLOOKUP(16,eii,eia)&amp;_xlfn.XLOOKUP(11,eii,eia)&amp;_xlfn.XLOOKUP(LEFT(C384,7),r_1,r_11)&amp;_xlfn.XLOOKUP(16,eii,eia)&amp;_xlfn.XLOOKUP(12,eii,eia)&amp;_xlfn.XLOOKUP(LEFT(C384,7),r_1,r_12)&amp;" ppm/°C"&amp;_xlfn.XLOOKUP(16,eii,eia)&amp;_xlfn.XLOOKUP(13,eii,eia)&amp;MID(C384,4,2)&amp;_xlfn.XLOOKUP(16,eii,eia)&amp;_xlfn.XLOOKUP(14,eii,eia)&amp;_xlfn.XLOOKUP(16,eii,eia)&amp;_xlfn.XLOOKUP(15,eii,eia)&amp;_xlfn.XLOOKUP(16,eii,eia)</f>
        <v>#NAME?</v>
      </c>
      <c r="F384" s="5" t="e" cm="1">
        <f t="array" aca="1" ref="F384" ca="1">IF( OR( AND($A384&gt;=INDIRECT("'Panasonic ERJ Code Table'!$K" &amp; F$1),$A384&lt;=INDIRECT("'Panasonic ERJ Code Table'!$L" &amp; F$1)), AND($A384&gt;=INDIRECT("'Panasonic ERJ Code Table'!$M" &amp; F$1),$A384&lt;=INDIRECT("'Panasonic ERJ Code Table'!$N" &amp; F$1)) ),F$2&amp;_xlfn.XLOOKUP($A384,E96_raw,E96_code),"N/A")</f>
        <v>#NAME?</v>
      </c>
      <c r="G384" s="23" t="e" cm="1">
        <f t="array" aca="1" ref="G384" ca="1">"technology "&amp;RIGHT(F384,4)&amp;";"&amp;_xlfn.XLOOKUP(2,eii,eia)&amp;F384&amp;_xlfn.XLOOKUP(16,eii,eia)&amp;_xlfn.XLOOKUP(3,eii,eia)&amp;_xlfn.XLOOKUP($A384,E96_raw,e96_std&amp;" "&amp;e96_sym)&amp;_xlfn.XLOOKUP(16,eii,eia)&amp;_xlfn.XLOOKUP(4,eii,eia)&amp;_xlfn.XLOOKUP(LEFT(F384,7),r_1,r_4)&amp;" W @ 70°C"&amp;_xlfn.XLOOKUP(16,eii,eia)&amp;_xlfn.XLOOKUP(5,eii,eia)&amp;_xlfn.XLOOKUP(MID(F384,4,3),e_code,TEXT(e_size,"0000"))&amp;_xlfn.XLOOKUP(16,eii,eia)&amp;_xlfn.XLOOKUP(6,eii,eia)&amp;ROUND(MIN(SQRT($A384*_xlfn.XLOOKUP(LEFT(F384,7),r_1,r_4)),_xlfn.XLOOKUP(LEFT(F384,7),r_1,r_7)),1)&amp;" V"&amp;_xlfn.XLOOKUP(16,eii,eia)&amp;_xlfn.XLOOKUP(8,eii,eia)&amp;_xlfn.XLOOKUP(LEFT(F384,7),r_1,r_8)&amp;_xlfn.XLOOKUP(16,eii,eia)&amp;_xlfn.XLOOKUP(9,eii,eia)&amp;_xlfn.XLOOKUP($A384,E96_raw,E96_code&amp;" / "&amp;e96_3c)&amp;_xlfn.XLOOKUP(16,eii,eia)&amp;_xlfn.XLOOKUP(10,eii,eia)&amp;_xlfn.XLOOKUP(LEFT(F384,7),r_1,r_10)&amp;_xlfn.XLOOKUP(16,eii,eia)&amp;_xlfn.XLOOKUP(11,eii,eia)&amp;_xlfn.XLOOKUP(LEFT(F384,7),r_1,r_11)&amp;_xlfn.XLOOKUP(16,eii,eia)&amp;_xlfn.XLOOKUP(12,eii,eia)&amp;_xlfn.XLOOKUP(LEFT(F384,7),r_1,r_12)&amp;" ppm/°C"&amp;_xlfn.XLOOKUP(16,eii,eia)&amp;_xlfn.XLOOKUP(13,eii,eia)&amp;MID(F384,4,2)&amp;_xlfn.XLOOKUP(16,eii,eia)&amp;_xlfn.XLOOKUP(14,eii,eia)&amp;_xlfn.XLOOKUP(16,eii,eia)&amp;_xlfn.XLOOKUP(15,eii,eia)&amp;_xlfn.XLOOKUP(16,eii,eia)</f>
        <v>#NAME?</v>
      </c>
      <c r="I384" s="5" t="str" cm="1">
        <f t="array" aca="1" ref="I384" ca="1">IF( OR( AND($A384&gt;=INDIRECT("'Panasonic ERJ Code Table'!$K" &amp; I$1),$A384&lt;=INDIRECT("'Panasonic ERJ Code Table'!$L" &amp; I$1)), AND($A384&gt;=INDIRECT("'Panasonic ERJ Code Table'!$M" &amp; I$1),$A384&lt;=INDIRECT("'Panasonic ERJ Code Table'!$N" &amp; I$1)) ),I$2&amp;_xlfn.XLOOKUP($A384,E96_raw,E96_code),"N/A")</f>
        <v>N/A</v>
      </c>
      <c r="L384" s="5" t="e" cm="1">
        <f t="array" aca="1" ref="L384" ca="1">IF( OR( AND($A384&gt;=INDIRECT("'Panasonic ERJ Code Table'!$K" &amp; L$1),$A384&lt;=INDIRECT("'Panasonic ERJ Code Table'!$L" &amp; L$1)), AND($A384&gt;=INDIRECT("'Panasonic ERJ Code Table'!$M" &amp; L$1),$A384&lt;=INDIRECT("'Panasonic ERJ Code Table'!$N" &amp; L$1)) ),L$2&amp;_xlfn.XLOOKUP($A384,E96_raw,E96_code),"N/A")</f>
        <v>#NAME?</v>
      </c>
      <c r="O384" s="5" t="str" cm="1">
        <f t="array" aca="1" ref="O384" ca="1">IF( OR( AND($A384&gt;=INDIRECT("'Panasonic ERJ Code Table'!$K" &amp; O$1),$A384&lt;=INDIRECT("'Panasonic ERJ Code Table'!$L" &amp; O$1)), AND($A384&gt;=INDIRECT("'Panasonic ERJ Code Table'!$M" &amp; O$1),$A384&lt;=INDIRECT("'Panasonic ERJ Code Table'!$N" &amp; O$1)) ),O$2&amp;_xlfn.XLOOKUP($A384,E96_raw,E96_code),"N/A")</f>
        <v>N/A</v>
      </c>
      <c r="R384" s="5" t="e" cm="1">
        <f t="array" aca="1" ref="R384" ca="1">IF( OR( AND($A384&gt;=INDIRECT("'Panasonic ERJ Code Table'!$K" &amp; R$1),$A384&lt;=INDIRECT("'Panasonic ERJ Code Table'!$L" &amp; R$1)), AND($A384&gt;=INDIRECT("'Panasonic ERJ Code Table'!$M" &amp; R$1),$A384&lt;=INDIRECT("'Panasonic ERJ Code Table'!$N" &amp; R$1)) ),R$2&amp;_xlfn.XLOOKUP($A384,E96_raw,E96_code),"N/A")</f>
        <v>#NAME?</v>
      </c>
      <c r="U384" s="5" t="e" cm="1">
        <f t="array" aca="1" ref="U384" ca="1">IF( OR( AND($A384&gt;=INDIRECT("'Panasonic ERJ Code Table'!$J" &amp; U$1),$A384&lt;=INDIRECT("'Panasonic ERJ Code Table'!$K" &amp; U$1)), AND($A384&gt;=INDIRECT("'Panasonic ERJ Code Table'!$L" &amp; U$1),$A384&lt;=INDIRECT("'Panasonic ERJ Code Table'!$M" &amp; U$1)) ),U$2&amp;_xlfn.XLOOKUP($A384,E96_raw,E96_code),"N/A")</f>
        <v>#NAME?</v>
      </c>
    </row>
    <row r="385" spans="1:21" x14ac:dyDescent="0.3">
      <c r="A385" s="16">
        <v>9530</v>
      </c>
      <c r="B385" s="19"/>
      <c r="C385" s="5" t="e" cm="1">
        <f t="array" aca="1" ref="C385" ca="1">IF( OR( AND($A385&gt;=INDIRECT("'Panasonic ERJ Code Table'!$K" &amp; C$1),$A385&lt;=INDIRECT("'Panasonic ERJ Code Table'!$L" &amp; C$1)), AND($A385&gt;=INDIRECT("'Panasonic ERJ Code Table'!$M" &amp; C$1),$A385&lt;=INDIRECT("'Panasonic ERJ Code Table'!$N" &amp; C$1)) ),C$2&amp;_xlfn.XLOOKUP($A385,E96_raw,E96_code),"N/A")</f>
        <v>#NAME?</v>
      </c>
      <c r="D385" s="23" t="e" cm="1">
        <f t="array" aca="1" ref="D385" ca="1">"technology "&amp;RIGHT(C385,4)&amp;";"&amp;_xlfn.XLOOKUP(2,eii,eia)&amp;C385&amp;_xlfn.XLOOKUP(16,eii,eia)&amp;_xlfn.XLOOKUP(3,eii,eia)&amp;_xlfn.XLOOKUP($A385,E96_raw,e96_std&amp;" "&amp;e96_sym)&amp;_xlfn.XLOOKUP(16,eii,eia)&amp;_xlfn.XLOOKUP(4,eii,eia)&amp;_xlfn.XLOOKUP(LEFT(C385,7),r_1,r_4)&amp;" W @ 70°C"&amp;_xlfn.XLOOKUP(16,eii,eia)&amp;_xlfn.XLOOKUP(5,eii,eia)&amp;_xlfn.XLOOKUP(MID(C385,4,3),e_code,TEXT(e_size,"0000"))&amp;_xlfn.XLOOKUP(16,eii,eia)&amp;_xlfn.XLOOKUP(6,eii,eia)&amp;ROUND(MIN(SQRT($A385*_xlfn.XLOOKUP(LEFT(C385,7),r_1,r_4)),_xlfn.XLOOKUP(LEFT(C385,7),r_1,r_7)),1)&amp;" V"&amp;_xlfn.XLOOKUP(16,eii,eia)&amp;_xlfn.XLOOKUP(8,eii,eia)&amp;_xlfn.XLOOKUP(LEFT(C385,7),r_1,r_8)&amp;_xlfn.XLOOKUP(16,eii,eia)&amp;_xlfn.XLOOKUP(9,eii,eia)&amp;_xlfn.XLOOKUP($A385,E96_raw,E96_code&amp;" / "&amp;e96_3c)&amp;_xlfn.XLOOKUP(16,eii,eia)&amp;_xlfn.XLOOKUP(10,eii,eia)&amp;_xlfn.XLOOKUP(LEFT(C385,7),r_1,r_10)&amp;_xlfn.XLOOKUP(16,eii,eia)&amp;_xlfn.XLOOKUP(11,eii,eia)&amp;_xlfn.XLOOKUP(LEFT(C385,7),r_1,r_11)&amp;_xlfn.XLOOKUP(16,eii,eia)&amp;_xlfn.XLOOKUP(12,eii,eia)&amp;_xlfn.XLOOKUP(LEFT(C385,7),r_1,r_12)&amp;" ppm/°C"&amp;_xlfn.XLOOKUP(16,eii,eia)&amp;_xlfn.XLOOKUP(13,eii,eia)&amp;MID(C385,4,2)&amp;_xlfn.XLOOKUP(16,eii,eia)&amp;_xlfn.XLOOKUP(14,eii,eia)&amp;_xlfn.XLOOKUP(16,eii,eia)&amp;_xlfn.XLOOKUP(15,eii,eia)&amp;_xlfn.XLOOKUP(16,eii,eia)</f>
        <v>#NAME?</v>
      </c>
      <c r="F385" s="5" t="e" cm="1">
        <f t="array" aca="1" ref="F385" ca="1">IF( OR( AND($A385&gt;=INDIRECT("'Panasonic ERJ Code Table'!$K" &amp; F$1),$A385&lt;=INDIRECT("'Panasonic ERJ Code Table'!$L" &amp; F$1)), AND($A385&gt;=INDIRECT("'Panasonic ERJ Code Table'!$M" &amp; F$1),$A385&lt;=INDIRECT("'Panasonic ERJ Code Table'!$N" &amp; F$1)) ),F$2&amp;_xlfn.XLOOKUP($A385,E96_raw,E96_code),"N/A")</f>
        <v>#NAME?</v>
      </c>
      <c r="G385" s="23" t="e" cm="1">
        <f t="array" aca="1" ref="G385" ca="1">"technology "&amp;RIGHT(F385,4)&amp;";"&amp;_xlfn.XLOOKUP(2,eii,eia)&amp;F385&amp;_xlfn.XLOOKUP(16,eii,eia)&amp;_xlfn.XLOOKUP(3,eii,eia)&amp;_xlfn.XLOOKUP($A385,E96_raw,e96_std&amp;" "&amp;e96_sym)&amp;_xlfn.XLOOKUP(16,eii,eia)&amp;_xlfn.XLOOKUP(4,eii,eia)&amp;_xlfn.XLOOKUP(LEFT(F385,7),r_1,r_4)&amp;" W @ 70°C"&amp;_xlfn.XLOOKUP(16,eii,eia)&amp;_xlfn.XLOOKUP(5,eii,eia)&amp;_xlfn.XLOOKUP(MID(F385,4,3),e_code,TEXT(e_size,"0000"))&amp;_xlfn.XLOOKUP(16,eii,eia)&amp;_xlfn.XLOOKUP(6,eii,eia)&amp;ROUND(MIN(SQRT($A385*_xlfn.XLOOKUP(LEFT(F385,7),r_1,r_4)),_xlfn.XLOOKUP(LEFT(F385,7),r_1,r_7)),1)&amp;" V"&amp;_xlfn.XLOOKUP(16,eii,eia)&amp;_xlfn.XLOOKUP(8,eii,eia)&amp;_xlfn.XLOOKUP(LEFT(F385,7),r_1,r_8)&amp;_xlfn.XLOOKUP(16,eii,eia)&amp;_xlfn.XLOOKUP(9,eii,eia)&amp;_xlfn.XLOOKUP($A385,E96_raw,E96_code&amp;" / "&amp;e96_3c)&amp;_xlfn.XLOOKUP(16,eii,eia)&amp;_xlfn.XLOOKUP(10,eii,eia)&amp;_xlfn.XLOOKUP(LEFT(F385,7),r_1,r_10)&amp;_xlfn.XLOOKUP(16,eii,eia)&amp;_xlfn.XLOOKUP(11,eii,eia)&amp;_xlfn.XLOOKUP(LEFT(F385,7),r_1,r_11)&amp;_xlfn.XLOOKUP(16,eii,eia)&amp;_xlfn.XLOOKUP(12,eii,eia)&amp;_xlfn.XLOOKUP(LEFT(F385,7),r_1,r_12)&amp;" ppm/°C"&amp;_xlfn.XLOOKUP(16,eii,eia)&amp;_xlfn.XLOOKUP(13,eii,eia)&amp;MID(F385,4,2)&amp;_xlfn.XLOOKUP(16,eii,eia)&amp;_xlfn.XLOOKUP(14,eii,eia)&amp;_xlfn.XLOOKUP(16,eii,eia)&amp;_xlfn.XLOOKUP(15,eii,eia)&amp;_xlfn.XLOOKUP(16,eii,eia)</f>
        <v>#NAME?</v>
      </c>
      <c r="I385" s="5" t="str" cm="1">
        <f t="array" aca="1" ref="I385" ca="1">IF( OR( AND($A385&gt;=INDIRECT("'Panasonic ERJ Code Table'!$K" &amp; I$1),$A385&lt;=INDIRECT("'Panasonic ERJ Code Table'!$L" &amp; I$1)), AND($A385&gt;=INDIRECT("'Panasonic ERJ Code Table'!$M" &amp; I$1),$A385&lt;=INDIRECT("'Panasonic ERJ Code Table'!$N" &amp; I$1)) ),I$2&amp;_xlfn.XLOOKUP($A385,E96_raw,E96_code),"N/A")</f>
        <v>N/A</v>
      </c>
      <c r="L385" s="5" t="e" cm="1">
        <f t="array" aca="1" ref="L385" ca="1">IF( OR( AND($A385&gt;=INDIRECT("'Panasonic ERJ Code Table'!$K" &amp; L$1),$A385&lt;=INDIRECT("'Panasonic ERJ Code Table'!$L" &amp; L$1)), AND($A385&gt;=INDIRECT("'Panasonic ERJ Code Table'!$M" &amp; L$1),$A385&lt;=INDIRECT("'Panasonic ERJ Code Table'!$N" &amp; L$1)) ),L$2&amp;_xlfn.XLOOKUP($A385,E96_raw,E96_code),"N/A")</f>
        <v>#NAME?</v>
      </c>
      <c r="O385" s="5" t="str" cm="1">
        <f t="array" aca="1" ref="O385" ca="1">IF( OR( AND($A385&gt;=INDIRECT("'Panasonic ERJ Code Table'!$K" &amp; O$1),$A385&lt;=INDIRECT("'Panasonic ERJ Code Table'!$L" &amp; O$1)), AND($A385&gt;=INDIRECT("'Panasonic ERJ Code Table'!$M" &amp; O$1),$A385&lt;=INDIRECT("'Panasonic ERJ Code Table'!$N" &amp; O$1)) ),O$2&amp;_xlfn.XLOOKUP($A385,E96_raw,E96_code),"N/A")</f>
        <v>N/A</v>
      </c>
      <c r="R385" s="5" t="e" cm="1">
        <f t="array" aca="1" ref="R385" ca="1">IF( OR( AND($A385&gt;=INDIRECT("'Panasonic ERJ Code Table'!$K" &amp; R$1),$A385&lt;=INDIRECT("'Panasonic ERJ Code Table'!$L" &amp; R$1)), AND($A385&gt;=INDIRECT("'Panasonic ERJ Code Table'!$M" &amp; R$1),$A385&lt;=INDIRECT("'Panasonic ERJ Code Table'!$N" &amp; R$1)) ),R$2&amp;_xlfn.XLOOKUP($A385,E96_raw,E96_code),"N/A")</f>
        <v>#NAME?</v>
      </c>
      <c r="U385" s="5" t="e" cm="1">
        <f t="array" aca="1" ref="U385" ca="1">IF( OR( AND($A385&gt;=INDIRECT("'Panasonic ERJ Code Table'!$J" &amp; U$1),$A385&lt;=INDIRECT("'Panasonic ERJ Code Table'!$K" &amp; U$1)), AND($A385&gt;=INDIRECT("'Panasonic ERJ Code Table'!$L" &amp; U$1),$A385&lt;=INDIRECT("'Panasonic ERJ Code Table'!$M" &amp; U$1)) ),U$2&amp;_xlfn.XLOOKUP($A385,E96_raw,E96_code),"N/A")</f>
        <v>#NAME?</v>
      </c>
    </row>
    <row r="386" spans="1:21" x14ac:dyDescent="0.3">
      <c r="A386" s="16">
        <v>9760</v>
      </c>
      <c r="B386" s="19"/>
      <c r="C386" s="5" t="e" cm="1">
        <f t="array" aca="1" ref="C386" ca="1">IF( OR( AND($A386&gt;=INDIRECT("'Panasonic ERJ Code Table'!$K" &amp; C$1),$A386&lt;=INDIRECT("'Panasonic ERJ Code Table'!$L" &amp; C$1)), AND($A386&gt;=INDIRECT("'Panasonic ERJ Code Table'!$M" &amp; C$1),$A386&lt;=INDIRECT("'Panasonic ERJ Code Table'!$N" &amp; C$1)) ),C$2&amp;_xlfn.XLOOKUP($A386,E96_raw,E96_code),"N/A")</f>
        <v>#NAME?</v>
      </c>
      <c r="D386" s="23" t="e" cm="1">
        <f t="array" aca="1" ref="D386" ca="1">"technology "&amp;RIGHT(C386,4)&amp;";"&amp;_xlfn.XLOOKUP(2,eii,eia)&amp;C386&amp;_xlfn.XLOOKUP(16,eii,eia)&amp;_xlfn.XLOOKUP(3,eii,eia)&amp;_xlfn.XLOOKUP($A386,E96_raw,e96_std&amp;" "&amp;e96_sym)&amp;_xlfn.XLOOKUP(16,eii,eia)&amp;_xlfn.XLOOKUP(4,eii,eia)&amp;_xlfn.XLOOKUP(LEFT(C386,7),r_1,r_4)&amp;" W @ 70°C"&amp;_xlfn.XLOOKUP(16,eii,eia)&amp;_xlfn.XLOOKUP(5,eii,eia)&amp;_xlfn.XLOOKUP(MID(C386,4,3),e_code,TEXT(e_size,"0000"))&amp;_xlfn.XLOOKUP(16,eii,eia)&amp;_xlfn.XLOOKUP(6,eii,eia)&amp;ROUND(MIN(SQRT($A386*_xlfn.XLOOKUP(LEFT(C386,7),r_1,r_4)),_xlfn.XLOOKUP(LEFT(C386,7),r_1,r_7)),1)&amp;" V"&amp;_xlfn.XLOOKUP(16,eii,eia)&amp;_xlfn.XLOOKUP(8,eii,eia)&amp;_xlfn.XLOOKUP(LEFT(C386,7),r_1,r_8)&amp;_xlfn.XLOOKUP(16,eii,eia)&amp;_xlfn.XLOOKUP(9,eii,eia)&amp;_xlfn.XLOOKUP($A386,E96_raw,E96_code&amp;" / "&amp;e96_3c)&amp;_xlfn.XLOOKUP(16,eii,eia)&amp;_xlfn.XLOOKUP(10,eii,eia)&amp;_xlfn.XLOOKUP(LEFT(C386,7),r_1,r_10)&amp;_xlfn.XLOOKUP(16,eii,eia)&amp;_xlfn.XLOOKUP(11,eii,eia)&amp;_xlfn.XLOOKUP(LEFT(C386,7),r_1,r_11)&amp;_xlfn.XLOOKUP(16,eii,eia)&amp;_xlfn.XLOOKUP(12,eii,eia)&amp;_xlfn.XLOOKUP(LEFT(C386,7),r_1,r_12)&amp;" ppm/°C"&amp;_xlfn.XLOOKUP(16,eii,eia)&amp;_xlfn.XLOOKUP(13,eii,eia)&amp;MID(C386,4,2)&amp;_xlfn.XLOOKUP(16,eii,eia)&amp;_xlfn.XLOOKUP(14,eii,eia)&amp;_xlfn.XLOOKUP(16,eii,eia)&amp;_xlfn.XLOOKUP(15,eii,eia)&amp;_xlfn.XLOOKUP(16,eii,eia)</f>
        <v>#NAME?</v>
      </c>
      <c r="F386" s="5" t="e" cm="1">
        <f t="array" aca="1" ref="F386" ca="1">IF( OR( AND($A386&gt;=INDIRECT("'Panasonic ERJ Code Table'!$K" &amp; F$1),$A386&lt;=INDIRECT("'Panasonic ERJ Code Table'!$L" &amp; F$1)), AND($A386&gt;=INDIRECT("'Panasonic ERJ Code Table'!$M" &amp; F$1),$A386&lt;=INDIRECT("'Panasonic ERJ Code Table'!$N" &amp; F$1)) ),F$2&amp;_xlfn.XLOOKUP($A386,E96_raw,E96_code),"N/A")</f>
        <v>#NAME?</v>
      </c>
      <c r="G386" s="23" t="e" cm="1">
        <f t="array" aca="1" ref="G386" ca="1">"technology "&amp;RIGHT(F386,4)&amp;";"&amp;_xlfn.XLOOKUP(2,eii,eia)&amp;F386&amp;_xlfn.XLOOKUP(16,eii,eia)&amp;_xlfn.XLOOKUP(3,eii,eia)&amp;_xlfn.XLOOKUP($A386,E96_raw,e96_std&amp;" "&amp;e96_sym)&amp;_xlfn.XLOOKUP(16,eii,eia)&amp;_xlfn.XLOOKUP(4,eii,eia)&amp;_xlfn.XLOOKUP(LEFT(F386,7),r_1,r_4)&amp;" W @ 70°C"&amp;_xlfn.XLOOKUP(16,eii,eia)&amp;_xlfn.XLOOKUP(5,eii,eia)&amp;_xlfn.XLOOKUP(MID(F386,4,3),e_code,TEXT(e_size,"0000"))&amp;_xlfn.XLOOKUP(16,eii,eia)&amp;_xlfn.XLOOKUP(6,eii,eia)&amp;ROUND(MIN(SQRT($A386*_xlfn.XLOOKUP(LEFT(F386,7),r_1,r_4)),_xlfn.XLOOKUP(LEFT(F386,7),r_1,r_7)),1)&amp;" V"&amp;_xlfn.XLOOKUP(16,eii,eia)&amp;_xlfn.XLOOKUP(8,eii,eia)&amp;_xlfn.XLOOKUP(LEFT(F386,7),r_1,r_8)&amp;_xlfn.XLOOKUP(16,eii,eia)&amp;_xlfn.XLOOKUP(9,eii,eia)&amp;_xlfn.XLOOKUP($A386,E96_raw,E96_code&amp;" / "&amp;e96_3c)&amp;_xlfn.XLOOKUP(16,eii,eia)&amp;_xlfn.XLOOKUP(10,eii,eia)&amp;_xlfn.XLOOKUP(LEFT(F386,7),r_1,r_10)&amp;_xlfn.XLOOKUP(16,eii,eia)&amp;_xlfn.XLOOKUP(11,eii,eia)&amp;_xlfn.XLOOKUP(LEFT(F386,7),r_1,r_11)&amp;_xlfn.XLOOKUP(16,eii,eia)&amp;_xlfn.XLOOKUP(12,eii,eia)&amp;_xlfn.XLOOKUP(LEFT(F386,7),r_1,r_12)&amp;" ppm/°C"&amp;_xlfn.XLOOKUP(16,eii,eia)&amp;_xlfn.XLOOKUP(13,eii,eia)&amp;MID(F386,4,2)&amp;_xlfn.XLOOKUP(16,eii,eia)&amp;_xlfn.XLOOKUP(14,eii,eia)&amp;_xlfn.XLOOKUP(16,eii,eia)&amp;_xlfn.XLOOKUP(15,eii,eia)&amp;_xlfn.XLOOKUP(16,eii,eia)</f>
        <v>#NAME?</v>
      </c>
      <c r="I386" s="5" t="str" cm="1">
        <f t="array" aca="1" ref="I386" ca="1">IF( OR( AND($A386&gt;=INDIRECT("'Panasonic ERJ Code Table'!$K" &amp; I$1),$A386&lt;=INDIRECT("'Panasonic ERJ Code Table'!$L" &amp; I$1)), AND($A386&gt;=INDIRECT("'Panasonic ERJ Code Table'!$M" &amp; I$1),$A386&lt;=INDIRECT("'Panasonic ERJ Code Table'!$N" &amp; I$1)) ),I$2&amp;_xlfn.XLOOKUP($A386,E96_raw,E96_code),"N/A")</f>
        <v>N/A</v>
      </c>
      <c r="L386" s="5" t="e" cm="1">
        <f t="array" aca="1" ref="L386" ca="1">IF( OR( AND($A386&gt;=INDIRECT("'Panasonic ERJ Code Table'!$K" &amp; L$1),$A386&lt;=INDIRECT("'Panasonic ERJ Code Table'!$L" &amp; L$1)), AND($A386&gt;=INDIRECT("'Panasonic ERJ Code Table'!$M" &amp; L$1),$A386&lt;=INDIRECT("'Panasonic ERJ Code Table'!$N" &amp; L$1)) ),L$2&amp;_xlfn.XLOOKUP($A386,E96_raw,E96_code),"N/A")</f>
        <v>#NAME?</v>
      </c>
      <c r="O386" s="5" t="str" cm="1">
        <f t="array" aca="1" ref="O386" ca="1">IF( OR( AND($A386&gt;=INDIRECT("'Panasonic ERJ Code Table'!$K" &amp; O$1),$A386&lt;=INDIRECT("'Panasonic ERJ Code Table'!$L" &amp; O$1)), AND($A386&gt;=INDIRECT("'Panasonic ERJ Code Table'!$M" &amp; O$1),$A386&lt;=INDIRECT("'Panasonic ERJ Code Table'!$N" &amp; O$1)) ),O$2&amp;_xlfn.XLOOKUP($A386,E96_raw,E96_code),"N/A")</f>
        <v>N/A</v>
      </c>
      <c r="R386" s="5" t="e" cm="1">
        <f t="array" aca="1" ref="R386" ca="1">IF( OR( AND($A386&gt;=INDIRECT("'Panasonic ERJ Code Table'!$K" &amp; R$1),$A386&lt;=INDIRECT("'Panasonic ERJ Code Table'!$L" &amp; R$1)), AND($A386&gt;=INDIRECT("'Panasonic ERJ Code Table'!$M" &amp; R$1),$A386&lt;=INDIRECT("'Panasonic ERJ Code Table'!$N" &amp; R$1)) ),R$2&amp;_xlfn.XLOOKUP($A386,E96_raw,E96_code),"N/A")</f>
        <v>#NAME?</v>
      </c>
      <c r="U386" s="5" t="e" cm="1">
        <f t="array" aca="1" ref="U386" ca="1">IF( OR( AND($A386&gt;=INDIRECT("'Panasonic ERJ Code Table'!$J" &amp; U$1),$A386&lt;=INDIRECT("'Panasonic ERJ Code Table'!$K" &amp; U$1)), AND($A386&gt;=INDIRECT("'Panasonic ERJ Code Table'!$L" &amp; U$1),$A386&lt;=INDIRECT("'Panasonic ERJ Code Table'!$M" &amp; U$1)) ),U$2&amp;_xlfn.XLOOKUP($A386,E96_raw,E96_code),"N/A")</f>
        <v>#NAME?</v>
      </c>
    </row>
    <row r="387" spans="1:21" x14ac:dyDescent="0.3">
      <c r="A387" s="16">
        <v>10000</v>
      </c>
      <c r="B387" s="19"/>
      <c r="C387" s="5" t="e" cm="1">
        <f t="array" aca="1" ref="C387" ca="1">IF( OR( AND($A387&gt;=INDIRECT("'Panasonic ERJ Code Table'!$K" &amp; C$1),$A387&lt;=INDIRECT("'Panasonic ERJ Code Table'!$L" &amp; C$1)), AND($A387&gt;=INDIRECT("'Panasonic ERJ Code Table'!$M" &amp; C$1),$A387&lt;=INDIRECT("'Panasonic ERJ Code Table'!$N" &amp; C$1)) ),C$2&amp;_xlfn.XLOOKUP($A387,E96_raw,E96_code),"N/A")</f>
        <v>#NAME?</v>
      </c>
      <c r="D387" s="23" t="e" cm="1">
        <f t="array" aca="1" ref="D387" ca="1">"technology "&amp;RIGHT(C387,4)&amp;";"&amp;_xlfn.XLOOKUP(2,eii,eia)&amp;C387&amp;_xlfn.XLOOKUP(16,eii,eia)&amp;_xlfn.XLOOKUP(3,eii,eia)&amp;_xlfn.XLOOKUP($A387,E96_raw,e96_std&amp;" "&amp;e96_sym)&amp;_xlfn.XLOOKUP(16,eii,eia)&amp;_xlfn.XLOOKUP(4,eii,eia)&amp;_xlfn.XLOOKUP(LEFT(C387,7),r_1,r_4)&amp;" W @ 70°C"&amp;_xlfn.XLOOKUP(16,eii,eia)&amp;_xlfn.XLOOKUP(5,eii,eia)&amp;_xlfn.XLOOKUP(MID(C387,4,3),e_code,TEXT(e_size,"0000"))&amp;_xlfn.XLOOKUP(16,eii,eia)&amp;_xlfn.XLOOKUP(6,eii,eia)&amp;ROUND(MIN(SQRT($A387*_xlfn.XLOOKUP(LEFT(C387,7),r_1,r_4)),_xlfn.XLOOKUP(LEFT(C387,7),r_1,r_7)),1)&amp;" V"&amp;_xlfn.XLOOKUP(16,eii,eia)&amp;_xlfn.XLOOKUP(8,eii,eia)&amp;_xlfn.XLOOKUP(LEFT(C387,7),r_1,r_8)&amp;_xlfn.XLOOKUP(16,eii,eia)&amp;_xlfn.XLOOKUP(9,eii,eia)&amp;_xlfn.XLOOKUP($A387,E96_raw,E96_code&amp;" / "&amp;e96_3c)&amp;_xlfn.XLOOKUP(16,eii,eia)&amp;_xlfn.XLOOKUP(10,eii,eia)&amp;_xlfn.XLOOKUP(LEFT(C387,7),r_1,r_10)&amp;_xlfn.XLOOKUP(16,eii,eia)&amp;_xlfn.XLOOKUP(11,eii,eia)&amp;_xlfn.XLOOKUP(LEFT(C387,7),r_1,r_11)&amp;_xlfn.XLOOKUP(16,eii,eia)&amp;_xlfn.XLOOKUP(12,eii,eia)&amp;_xlfn.XLOOKUP(LEFT(C387,7),r_1,r_12)&amp;" ppm/°C"&amp;_xlfn.XLOOKUP(16,eii,eia)&amp;_xlfn.XLOOKUP(13,eii,eia)&amp;MID(C387,4,2)&amp;_xlfn.XLOOKUP(16,eii,eia)&amp;_xlfn.XLOOKUP(14,eii,eia)&amp;_xlfn.XLOOKUP(16,eii,eia)&amp;_xlfn.XLOOKUP(15,eii,eia)&amp;_xlfn.XLOOKUP(16,eii,eia)</f>
        <v>#NAME?</v>
      </c>
      <c r="F387" s="5" t="e" cm="1">
        <f t="array" aca="1" ref="F387" ca="1">IF( OR( AND($A387&gt;=INDIRECT("'Panasonic ERJ Code Table'!$K" &amp; F$1),$A387&lt;=INDIRECT("'Panasonic ERJ Code Table'!$L" &amp; F$1)), AND($A387&gt;=INDIRECT("'Panasonic ERJ Code Table'!$M" &amp; F$1),$A387&lt;=INDIRECT("'Panasonic ERJ Code Table'!$N" &amp; F$1)) ),F$2&amp;_xlfn.XLOOKUP($A387,E96_raw,E96_code),"N/A")</f>
        <v>#NAME?</v>
      </c>
      <c r="G387" s="23" t="e" cm="1">
        <f t="array" aca="1" ref="G387" ca="1">"technology "&amp;RIGHT(F387,4)&amp;";"&amp;_xlfn.XLOOKUP(2,eii,eia)&amp;F387&amp;_xlfn.XLOOKUP(16,eii,eia)&amp;_xlfn.XLOOKUP(3,eii,eia)&amp;_xlfn.XLOOKUP($A387,E96_raw,e96_std&amp;" "&amp;e96_sym)&amp;_xlfn.XLOOKUP(16,eii,eia)&amp;_xlfn.XLOOKUP(4,eii,eia)&amp;_xlfn.XLOOKUP(LEFT(F387,7),r_1,r_4)&amp;" W @ 70°C"&amp;_xlfn.XLOOKUP(16,eii,eia)&amp;_xlfn.XLOOKUP(5,eii,eia)&amp;_xlfn.XLOOKUP(MID(F387,4,3),e_code,TEXT(e_size,"0000"))&amp;_xlfn.XLOOKUP(16,eii,eia)&amp;_xlfn.XLOOKUP(6,eii,eia)&amp;ROUND(MIN(SQRT($A387*_xlfn.XLOOKUP(LEFT(F387,7),r_1,r_4)),_xlfn.XLOOKUP(LEFT(F387,7),r_1,r_7)),1)&amp;" V"&amp;_xlfn.XLOOKUP(16,eii,eia)&amp;_xlfn.XLOOKUP(8,eii,eia)&amp;_xlfn.XLOOKUP(LEFT(F387,7),r_1,r_8)&amp;_xlfn.XLOOKUP(16,eii,eia)&amp;_xlfn.XLOOKUP(9,eii,eia)&amp;_xlfn.XLOOKUP($A387,E96_raw,E96_code&amp;" / "&amp;e96_3c)&amp;_xlfn.XLOOKUP(16,eii,eia)&amp;_xlfn.XLOOKUP(10,eii,eia)&amp;_xlfn.XLOOKUP(LEFT(F387,7),r_1,r_10)&amp;_xlfn.XLOOKUP(16,eii,eia)&amp;_xlfn.XLOOKUP(11,eii,eia)&amp;_xlfn.XLOOKUP(LEFT(F387,7),r_1,r_11)&amp;_xlfn.XLOOKUP(16,eii,eia)&amp;_xlfn.XLOOKUP(12,eii,eia)&amp;_xlfn.XLOOKUP(LEFT(F387,7),r_1,r_12)&amp;" ppm/°C"&amp;_xlfn.XLOOKUP(16,eii,eia)&amp;_xlfn.XLOOKUP(13,eii,eia)&amp;MID(F387,4,2)&amp;_xlfn.XLOOKUP(16,eii,eia)&amp;_xlfn.XLOOKUP(14,eii,eia)&amp;_xlfn.XLOOKUP(16,eii,eia)&amp;_xlfn.XLOOKUP(15,eii,eia)&amp;_xlfn.XLOOKUP(16,eii,eia)</f>
        <v>#NAME?</v>
      </c>
      <c r="I387" s="5" t="str" cm="1">
        <f t="array" aca="1" ref="I387" ca="1">IF( OR( AND($A387&gt;=INDIRECT("'Panasonic ERJ Code Table'!$K" &amp; I$1),$A387&lt;=INDIRECT("'Panasonic ERJ Code Table'!$L" &amp; I$1)), AND($A387&gt;=INDIRECT("'Panasonic ERJ Code Table'!$M" &amp; I$1),$A387&lt;=INDIRECT("'Panasonic ERJ Code Table'!$N" &amp; I$1)) ),I$2&amp;_xlfn.XLOOKUP($A387,E96_raw,E96_code),"N/A")</f>
        <v>N/A</v>
      </c>
      <c r="L387" s="5" t="e" cm="1">
        <f t="array" aca="1" ref="L387" ca="1">IF( OR( AND($A387&gt;=INDIRECT("'Panasonic ERJ Code Table'!$K" &amp; L$1),$A387&lt;=INDIRECT("'Panasonic ERJ Code Table'!$L" &amp; L$1)), AND($A387&gt;=INDIRECT("'Panasonic ERJ Code Table'!$M" &amp; L$1),$A387&lt;=INDIRECT("'Panasonic ERJ Code Table'!$N" &amp; L$1)) ),L$2&amp;_xlfn.XLOOKUP($A387,E96_raw,E96_code),"N/A")</f>
        <v>#NAME?</v>
      </c>
      <c r="O387" s="5" t="str" cm="1">
        <f t="array" aca="1" ref="O387" ca="1">IF( OR( AND($A387&gt;=INDIRECT("'Panasonic ERJ Code Table'!$K" &amp; O$1),$A387&lt;=INDIRECT("'Panasonic ERJ Code Table'!$L" &amp; O$1)), AND($A387&gt;=INDIRECT("'Panasonic ERJ Code Table'!$M" &amp; O$1),$A387&lt;=INDIRECT("'Panasonic ERJ Code Table'!$N" &amp; O$1)) ),O$2&amp;_xlfn.XLOOKUP($A387,E96_raw,E96_code),"N/A")</f>
        <v>N/A</v>
      </c>
      <c r="R387" s="5" t="e" cm="1">
        <f t="array" aca="1" ref="R387" ca="1">IF( OR( AND($A387&gt;=INDIRECT("'Panasonic ERJ Code Table'!$K" &amp; R$1),$A387&lt;=INDIRECT("'Panasonic ERJ Code Table'!$L" &amp; R$1)), AND($A387&gt;=INDIRECT("'Panasonic ERJ Code Table'!$M" &amp; R$1),$A387&lt;=INDIRECT("'Panasonic ERJ Code Table'!$N" &amp; R$1)) ),R$2&amp;_xlfn.XLOOKUP($A387,E96_raw,E96_code),"N/A")</f>
        <v>#NAME?</v>
      </c>
      <c r="U387" s="5" t="e" cm="1">
        <f t="array" aca="1" ref="U387" ca="1">IF( OR( AND($A387&gt;=INDIRECT("'Panasonic ERJ Code Table'!$J" &amp; U$1),$A387&lt;=INDIRECT("'Panasonic ERJ Code Table'!$K" &amp; U$1)), AND($A387&gt;=INDIRECT("'Panasonic ERJ Code Table'!$L" &amp; U$1),$A387&lt;=INDIRECT("'Panasonic ERJ Code Table'!$M" &amp; U$1)) ),U$2&amp;_xlfn.XLOOKUP($A387,E96_raw,E96_code),"N/A")</f>
        <v>#NAME?</v>
      </c>
    </row>
    <row r="388" spans="1:21" x14ac:dyDescent="0.3">
      <c r="A388" s="16">
        <v>10200</v>
      </c>
      <c r="B388" s="19"/>
      <c r="C388" s="5" t="e" cm="1">
        <f t="array" aca="1" ref="C388" ca="1">IF( OR( AND($A388&gt;=INDIRECT("'Panasonic ERJ Code Table'!$K" &amp; C$1),$A388&lt;=INDIRECT("'Panasonic ERJ Code Table'!$L" &amp; C$1)), AND($A388&gt;=INDIRECT("'Panasonic ERJ Code Table'!$M" &amp; C$1),$A388&lt;=INDIRECT("'Panasonic ERJ Code Table'!$N" &amp; C$1)) ),C$2&amp;_xlfn.XLOOKUP($A388,E96_raw,E96_code),"N/A")</f>
        <v>#NAME?</v>
      </c>
      <c r="D388" s="23" t="e" cm="1">
        <f t="array" aca="1" ref="D388" ca="1">"technology "&amp;RIGHT(C388,4)&amp;";"&amp;_xlfn.XLOOKUP(2,eii,eia)&amp;C388&amp;_xlfn.XLOOKUP(16,eii,eia)&amp;_xlfn.XLOOKUP(3,eii,eia)&amp;_xlfn.XLOOKUP($A388,E96_raw,e96_std&amp;" "&amp;e96_sym)&amp;_xlfn.XLOOKUP(16,eii,eia)&amp;_xlfn.XLOOKUP(4,eii,eia)&amp;_xlfn.XLOOKUP(LEFT(C388,7),r_1,r_4)&amp;" W @ 70°C"&amp;_xlfn.XLOOKUP(16,eii,eia)&amp;_xlfn.XLOOKUP(5,eii,eia)&amp;_xlfn.XLOOKUP(MID(C388,4,3),e_code,TEXT(e_size,"0000"))&amp;_xlfn.XLOOKUP(16,eii,eia)&amp;_xlfn.XLOOKUP(6,eii,eia)&amp;ROUND(MIN(SQRT($A388*_xlfn.XLOOKUP(LEFT(C388,7),r_1,r_4)),_xlfn.XLOOKUP(LEFT(C388,7),r_1,r_7)),1)&amp;" V"&amp;_xlfn.XLOOKUP(16,eii,eia)&amp;_xlfn.XLOOKUP(8,eii,eia)&amp;_xlfn.XLOOKUP(LEFT(C388,7),r_1,r_8)&amp;_xlfn.XLOOKUP(16,eii,eia)&amp;_xlfn.XLOOKUP(9,eii,eia)&amp;_xlfn.XLOOKUP($A388,E96_raw,E96_code&amp;" / "&amp;e96_3c)&amp;_xlfn.XLOOKUP(16,eii,eia)&amp;_xlfn.XLOOKUP(10,eii,eia)&amp;_xlfn.XLOOKUP(LEFT(C388,7),r_1,r_10)&amp;_xlfn.XLOOKUP(16,eii,eia)&amp;_xlfn.XLOOKUP(11,eii,eia)&amp;_xlfn.XLOOKUP(LEFT(C388,7),r_1,r_11)&amp;_xlfn.XLOOKUP(16,eii,eia)&amp;_xlfn.XLOOKUP(12,eii,eia)&amp;_xlfn.XLOOKUP(LEFT(C388,7),r_1,r_12)&amp;" ppm/°C"&amp;_xlfn.XLOOKUP(16,eii,eia)&amp;_xlfn.XLOOKUP(13,eii,eia)&amp;MID(C388,4,2)&amp;_xlfn.XLOOKUP(16,eii,eia)&amp;_xlfn.XLOOKUP(14,eii,eia)&amp;_xlfn.XLOOKUP(16,eii,eia)&amp;_xlfn.XLOOKUP(15,eii,eia)&amp;_xlfn.XLOOKUP(16,eii,eia)</f>
        <v>#NAME?</v>
      </c>
      <c r="F388" s="5" t="e" cm="1">
        <f t="array" aca="1" ref="F388" ca="1">IF( OR( AND($A388&gt;=INDIRECT("'Panasonic ERJ Code Table'!$K" &amp; F$1),$A388&lt;=INDIRECT("'Panasonic ERJ Code Table'!$L" &amp; F$1)), AND($A388&gt;=INDIRECT("'Panasonic ERJ Code Table'!$M" &amp; F$1),$A388&lt;=INDIRECT("'Panasonic ERJ Code Table'!$N" &amp; F$1)) ),F$2&amp;_xlfn.XLOOKUP($A388,E96_raw,E96_code),"N/A")</f>
        <v>#NAME?</v>
      </c>
      <c r="G388" s="23" t="e" cm="1">
        <f t="array" aca="1" ref="G388" ca="1">"technology "&amp;RIGHT(F388,4)&amp;";"&amp;_xlfn.XLOOKUP(2,eii,eia)&amp;F388&amp;_xlfn.XLOOKUP(16,eii,eia)&amp;_xlfn.XLOOKUP(3,eii,eia)&amp;_xlfn.XLOOKUP($A388,E96_raw,e96_std&amp;" "&amp;e96_sym)&amp;_xlfn.XLOOKUP(16,eii,eia)&amp;_xlfn.XLOOKUP(4,eii,eia)&amp;_xlfn.XLOOKUP(LEFT(F388,7),r_1,r_4)&amp;" W @ 70°C"&amp;_xlfn.XLOOKUP(16,eii,eia)&amp;_xlfn.XLOOKUP(5,eii,eia)&amp;_xlfn.XLOOKUP(MID(F388,4,3),e_code,TEXT(e_size,"0000"))&amp;_xlfn.XLOOKUP(16,eii,eia)&amp;_xlfn.XLOOKUP(6,eii,eia)&amp;ROUND(MIN(SQRT($A388*_xlfn.XLOOKUP(LEFT(F388,7),r_1,r_4)),_xlfn.XLOOKUP(LEFT(F388,7),r_1,r_7)),1)&amp;" V"&amp;_xlfn.XLOOKUP(16,eii,eia)&amp;_xlfn.XLOOKUP(8,eii,eia)&amp;_xlfn.XLOOKUP(LEFT(F388,7),r_1,r_8)&amp;_xlfn.XLOOKUP(16,eii,eia)&amp;_xlfn.XLOOKUP(9,eii,eia)&amp;_xlfn.XLOOKUP($A388,E96_raw,E96_code&amp;" / "&amp;e96_3c)&amp;_xlfn.XLOOKUP(16,eii,eia)&amp;_xlfn.XLOOKUP(10,eii,eia)&amp;_xlfn.XLOOKUP(LEFT(F388,7),r_1,r_10)&amp;_xlfn.XLOOKUP(16,eii,eia)&amp;_xlfn.XLOOKUP(11,eii,eia)&amp;_xlfn.XLOOKUP(LEFT(F388,7),r_1,r_11)&amp;_xlfn.XLOOKUP(16,eii,eia)&amp;_xlfn.XLOOKUP(12,eii,eia)&amp;_xlfn.XLOOKUP(LEFT(F388,7),r_1,r_12)&amp;" ppm/°C"&amp;_xlfn.XLOOKUP(16,eii,eia)&amp;_xlfn.XLOOKUP(13,eii,eia)&amp;MID(F388,4,2)&amp;_xlfn.XLOOKUP(16,eii,eia)&amp;_xlfn.XLOOKUP(14,eii,eia)&amp;_xlfn.XLOOKUP(16,eii,eia)&amp;_xlfn.XLOOKUP(15,eii,eia)&amp;_xlfn.XLOOKUP(16,eii,eia)</f>
        <v>#NAME?</v>
      </c>
      <c r="I388" s="5" t="str" cm="1">
        <f t="array" aca="1" ref="I388" ca="1">IF( OR( AND($A388&gt;=INDIRECT("'Panasonic ERJ Code Table'!$K" &amp; I$1),$A388&lt;=INDIRECT("'Panasonic ERJ Code Table'!$L" &amp; I$1)), AND($A388&gt;=INDIRECT("'Panasonic ERJ Code Table'!$M" &amp; I$1),$A388&lt;=INDIRECT("'Panasonic ERJ Code Table'!$N" &amp; I$1)) ),I$2&amp;_xlfn.XLOOKUP($A388,E96_raw,E96_code),"N/A")</f>
        <v>N/A</v>
      </c>
      <c r="L388" s="5" t="e" cm="1">
        <f t="array" aca="1" ref="L388" ca="1">IF( OR( AND($A388&gt;=INDIRECT("'Panasonic ERJ Code Table'!$K" &amp; L$1),$A388&lt;=INDIRECT("'Panasonic ERJ Code Table'!$L" &amp; L$1)), AND($A388&gt;=INDIRECT("'Panasonic ERJ Code Table'!$M" &amp; L$1),$A388&lt;=INDIRECT("'Panasonic ERJ Code Table'!$N" &amp; L$1)) ),L$2&amp;_xlfn.XLOOKUP($A388,E96_raw,E96_code),"N/A")</f>
        <v>#NAME?</v>
      </c>
      <c r="O388" s="5" t="str" cm="1">
        <f t="array" aca="1" ref="O388" ca="1">IF( OR( AND($A388&gt;=INDIRECT("'Panasonic ERJ Code Table'!$K" &amp; O$1),$A388&lt;=INDIRECT("'Panasonic ERJ Code Table'!$L" &amp; O$1)), AND($A388&gt;=INDIRECT("'Panasonic ERJ Code Table'!$M" &amp; O$1),$A388&lt;=INDIRECT("'Panasonic ERJ Code Table'!$N" &amp; O$1)) ),O$2&amp;_xlfn.XLOOKUP($A388,E96_raw,E96_code),"N/A")</f>
        <v>N/A</v>
      </c>
      <c r="R388" s="5" t="e" cm="1">
        <f t="array" aca="1" ref="R388" ca="1">IF( OR( AND($A388&gt;=INDIRECT("'Panasonic ERJ Code Table'!$K" &amp; R$1),$A388&lt;=INDIRECT("'Panasonic ERJ Code Table'!$L" &amp; R$1)), AND($A388&gt;=INDIRECT("'Panasonic ERJ Code Table'!$M" &amp; R$1),$A388&lt;=INDIRECT("'Panasonic ERJ Code Table'!$N" &amp; R$1)) ),R$2&amp;_xlfn.XLOOKUP($A388,E96_raw,E96_code),"N/A")</f>
        <v>#NAME?</v>
      </c>
      <c r="U388" s="5" t="e" cm="1">
        <f t="array" aca="1" ref="U388" ca="1">IF( OR( AND($A388&gt;=INDIRECT("'Panasonic ERJ Code Table'!$J" &amp; U$1),$A388&lt;=INDIRECT("'Panasonic ERJ Code Table'!$K" &amp; U$1)), AND($A388&gt;=INDIRECT("'Panasonic ERJ Code Table'!$L" &amp; U$1),$A388&lt;=INDIRECT("'Panasonic ERJ Code Table'!$M" &amp; U$1)) ),U$2&amp;_xlfn.XLOOKUP($A388,E96_raw,E96_code),"N/A")</f>
        <v>#NAME?</v>
      </c>
    </row>
    <row r="389" spans="1:21" x14ac:dyDescent="0.3">
      <c r="A389" s="16">
        <v>10500</v>
      </c>
      <c r="B389" s="19"/>
      <c r="C389" s="5" t="e" cm="1">
        <f t="array" aca="1" ref="C389" ca="1">IF( OR( AND($A389&gt;=INDIRECT("'Panasonic ERJ Code Table'!$K" &amp; C$1),$A389&lt;=INDIRECT("'Panasonic ERJ Code Table'!$L" &amp; C$1)), AND($A389&gt;=INDIRECT("'Panasonic ERJ Code Table'!$M" &amp; C$1),$A389&lt;=INDIRECT("'Panasonic ERJ Code Table'!$N" &amp; C$1)) ),C$2&amp;_xlfn.XLOOKUP($A389,E96_raw,E96_code),"N/A")</f>
        <v>#NAME?</v>
      </c>
      <c r="D389" s="23" t="e" cm="1">
        <f t="array" aca="1" ref="D389" ca="1">"technology "&amp;RIGHT(C389,4)&amp;";"&amp;_xlfn.XLOOKUP(2,eii,eia)&amp;C389&amp;_xlfn.XLOOKUP(16,eii,eia)&amp;_xlfn.XLOOKUP(3,eii,eia)&amp;_xlfn.XLOOKUP($A389,E96_raw,e96_std&amp;" "&amp;e96_sym)&amp;_xlfn.XLOOKUP(16,eii,eia)&amp;_xlfn.XLOOKUP(4,eii,eia)&amp;_xlfn.XLOOKUP(LEFT(C389,7),r_1,r_4)&amp;" W @ 70°C"&amp;_xlfn.XLOOKUP(16,eii,eia)&amp;_xlfn.XLOOKUP(5,eii,eia)&amp;_xlfn.XLOOKUP(MID(C389,4,3),e_code,TEXT(e_size,"0000"))&amp;_xlfn.XLOOKUP(16,eii,eia)&amp;_xlfn.XLOOKUP(6,eii,eia)&amp;ROUND(MIN(SQRT($A389*_xlfn.XLOOKUP(LEFT(C389,7),r_1,r_4)),_xlfn.XLOOKUP(LEFT(C389,7),r_1,r_7)),1)&amp;" V"&amp;_xlfn.XLOOKUP(16,eii,eia)&amp;_xlfn.XLOOKUP(8,eii,eia)&amp;_xlfn.XLOOKUP(LEFT(C389,7),r_1,r_8)&amp;_xlfn.XLOOKUP(16,eii,eia)&amp;_xlfn.XLOOKUP(9,eii,eia)&amp;_xlfn.XLOOKUP($A389,E96_raw,E96_code&amp;" / "&amp;e96_3c)&amp;_xlfn.XLOOKUP(16,eii,eia)&amp;_xlfn.XLOOKUP(10,eii,eia)&amp;_xlfn.XLOOKUP(LEFT(C389,7),r_1,r_10)&amp;_xlfn.XLOOKUP(16,eii,eia)&amp;_xlfn.XLOOKUP(11,eii,eia)&amp;_xlfn.XLOOKUP(LEFT(C389,7),r_1,r_11)&amp;_xlfn.XLOOKUP(16,eii,eia)&amp;_xlfn.XLOOKUP(12,eii,eia)&amp;_xlfn.XLOOKUP(LEFT(C389,7),r_1,r_12)&amp;" ppm/°C"&amp;_xlfn.XLOOKUP(16,eii,eia)&amp;_xlfn.XLOOKUP(13,eii,eia)&amp;MID(C389,4,2)&amp;_xlfn.XLOOKUP(16,eii,eia)&amp;_xlfn.XLOOKUP(14,eii,eia)&amp;_xlfn.XLOOKUP(16,eii,eia)&amp;_xlfn.XLOOKUP(15,eii,eia)&amp;_xlfn.XLOOKUP(16,eii,eia)</f>
        <v>#NAME?</v>
      </c>
      <c r="F389" s="5" t="e" cm="1">
        <f t="array" aca="1" ref="F389" ca="1">IF( OR( AND($A389&gt;=INDIRECT("'Panasonic ERJ Code Table'!$K" &amp; F$1),$A389&lt;=INDIRECT("'Panasonic ERJ Code Table'!$L" &amp; F$1)), AND($A389&gt;=INDIRECT("'Panasonic ERJ Code Table'!$M" &amp; F$1),$A389&lt;=INDIRECT("'Panasonic ERJ Code Table'!$N" &amp; F$1)) ),F$2&amp;_xlfn.XLOOKUP($A389,E96_raw,E96_code),"N/A")</f>
        <v>#NAME?</v>
      </c>
      <c r="G389" s="23" t="e" cm="1">
        <f t="array" aca="1" ref="G389" ca="1">"technology "&amp;RIGHT(F389,4)&amp;";"&amp;_xlfn.XLOOKUP(2,eii,eia)&amp;F389&amp;_xlfn.XLOOKUP(16,eii,eia)&amp;_xlfn.XLOOKUP(3,eii,eia)&amp;_xlfn.XLOOKUP($A389,E96_raw,e96_std&amp;" "&amp;e96_sym)&amp;_xlfn.XLOOKUP(16,eii,eia)&amp;_xlfn.XLOOKUP(4,eii,eia)&amp;_xlfn.XLOOKUP(LEFT(F389,7),r_1,r_4)&amp;" W @ 70°C"&amp;_xlfn.XLOOKUP(16,eii,eia)&amp;_xlfn.XLOOKUP(5,eii,eia)&amp;_xlfn.XLOOKUP(MID(F389,4,3),e_code,TEXT(e_size,"0000"))&amp;_xlfn.XLOOKUP(16,eii,eia)&amp;_xlfn.XLOOKUP(6,eii,eia)&amp;ROUND(MIN(SQRT($A389*_xlfn.XLOOKUP(LEFT(F389,7),r_1,r_4)),_xlfn.XLOOKUP(LEFT(F389,7),r_1,r_7)),1)&amp;" V"&amp;_xlfn.XLOOKUP(16,eii,eia)&amp;_xlfn.XLOOKUP(8,eii,eia)&amp;_xlfn.XLOOKUP(LEFT(F389,7),r_1,r_8)&amp;_xlfn.XLOOKUP(16,eii,eia)&amp;_xlfn.XLOOKUP(9,eii,eia)&amp;_xlfn.XLOOKUP($A389,E96_raw,E96_code&amp;" / "&amp;e96_3c)&amp;_xlfn.XLOOKUP(16,eii,eia)&amp;_xlfn.XLOOKUP(10,eii,eia)&amp;_xlfn.XLOOKUP(LEFT(F389,7),r_1,r_10)&amp;_xlfn.XLOOKUP(16,eii,eia)&amp;_xlfn.XLOOKUP(11,eii,eia)&amp;_xlfn.XLOOKUP(LEFT(F389,7),r_1,r_11)&amp;_xlfn.XLOOKUP(16,eii,eia)&amp;_xlfn.XLOOKUP(12,eii,eia)&amp;_xlfn.XLOOKUP(LEFT(F389,7),r_1,r_12)&amp;" ppm/°C"&amp;_xlfn.XLOOKUP(16,eii,eia)&amp;_xlfn.XLOOKUP(13,eii,eia)&amp;MID(F389,4,2)&amp;_xlfn.XLOOKUP(16,eii,eia)&amp;_xlfn.XLOOKUP(14,eii,eia)&amp;_xlfn.XLOOKUP(16,eii,eia)&amp;_xlfn.XLOOKUP(15,eii,eia)&amp;_xlfn.XLOOKUP(16,eii,eia)</f>
        <v>#NAME?</v>
      </c>
      <c r="I389" s="5" t="str" cm="1">
        <f t="array" aca="1" ref="I389" ca="1">IF( OR( AND($A389&gt;=INDIRECT("'Panasonic ERJ Code Table'!$K" &amp; I$1),$A389&lt;=INDIRECT("'Panasonic ERJ Code Table'!$L" &amp; I$1)), AND($A389&gt;=INDIRECT("'Panasonic ERJ Code Table'!$M" &amp; I$1),$A389&lt;=INDIRECT("'Panasonic ERJ Code Table'!$N" &amp; I$1)) ),I$2&amp;_xlfn.XLOOKUP($A389,E96_raw,E96_code),"N/A")</f>
        <v>N/A</v>
      </c>
      <c r="L389" s="5" t="e" cm="1">
        <f t="array" aca="1" ref="L389" ca="1">IF( OR( AND($A389&gt;=INDIRECT("'Panasonic ERJ Code Table'!$K" &amp; L$1),$A389&lt;=INDIRECT("'Panasonic ERJ Code Table'!$L" &amp; L$1)), AND($A389&gt;=INDIRECT("'Panasonic ERJ Code Table'!$M" &amp; L$1),$A389&lt;=INDIRECT("'Panasonic ERJ Code Table'!$N" &amp; L$1)) ),L$2&amp;_xlfn.XLOOKUP($A389,E96_raw,E96_code),"N/A")</f>
        <v>#NAME?</v>
      </c>
      <c r="O389" s="5" t="str" cm="1">
        <f t="array" aca="1" ref="O389" ca="1">IF( OR( AND($A389&gt;=INDIRECT("'Panasonic ERJ Code Table'!$K" &amp; O$1),$A389&lt;=INDIRECT("'Panasonic ERJ Code Table'!$L" &amp; O$1)), AND($A389&gt;=INDIRECT("'Panasonic ERJ Code Table'!$M" &amp; O$1),$A389&lt;=INDIRECT("'Panasonic ERJ Code Table'!$N" &amp; O$1)) ),O$2&amp;_xlfn.XLOOKUP($A389,E96_raw,E96_code),"N/A")</f>
        <v>N/A</v>
      </c>
      <c r="R389" s="5" t="e" cm="1">
        <f t="array" aca="1" ref="R389" ca="1">IF( OR( AND($A389&gt;=INDIRECT("'Panasonic ERJ Code Table'!$K" &amp; R$1),$A389&lt;=INDIRECT("'Panasonic ERJ Code Table'!$L" &amp; R$1)), AND($A389&gt;=INDIRECT("'Panasonic ERJ Code Table'!$M" &amp; R$1),$A389&lt;=INDIRECT("'Panasonic ERJ Code Table'!$N" &amp; R$1)) ),R$2&amp;_xlfn.XLOOKUP($A389,E96_raw,E96_code),"N/A")</f>
        <v>#NAME?</v>
      </c>
      <c r="U389" s="5" t="e" cm="1">
        <f t="array" aca="1" ref="U389" ca="1">IF( OR( AND($A389&gt;=INDIRECT("'Panasonic ERJ Code Table'!$J" &amp; U$1),$A389&lt;=INDIRECT("'Panasonic ERJ Code Table'!$K" &amp; U$1)), AND($A389&gt;=INDIRECT("'Panasonic ERJ Code Table'!$L" &amp; U$1),$A389&lt;=INDIRECT("'Panasonic ERJ Code Table'!$M" &amp; U$1)) ),U$2&amp;_xlfn.XLOOKUP($A389,E96_raw,E96_code),"N/A")</f>
        <v>#NAME?</v>
      </c>
    </row>
    <row r="390" spans="1:21" x14ac:dyDescent="0.3">
      <c r="A390" s="16">
        <v>10700</v>
      </c>
      <c r="B390" s="19"/>
      <c r="C390" s="5" t="e" cm="1">
        <f t="array" aca="1" ref="C390" ca="1">IF( OR( AND($A390&gt;=INDIRECT("'Panasonic ERJ Code Table'!$K" &amp; C$1),$A390&lt;=INDIRECT("'Panasonic ERJ Code Table'!$L" &amp; C$1)), AND($A390&gt;=INDIRECT("'Panasonic ERJ Code Table'!$M" &amp; C$1),$A390&lt;=INDIRECT("'Panasonic ERJ Code Table'!$N" &amp; C$1)) ),C$2&amp;_xlfn.XLOOKUP($A390,E96_raw,E96_code),"N/A")</f>
        <v>#NAME?</v>
      </c>
      <c r="D390" s="23" t="e" cm="1">
        <f t="array" aca="1" ref="D390" ca="1">"technology "&amp;RIGHT(C390,4)&amp;";"&amp;_xlfn.XLOOKUP(2,eii,eia)&amp;C390&amp;_xlfn.XLOOKUP(16,eii,eia)&amp;_xlfn.XLOOKUP(3,eii,eia)&amp;_xlfn.XLOOKUP($A390,E96_raw,e96_std&amp;" "&amp;e96_sym)&amp;_xlfn.XLOOKUP(16,eii,eia)&amp;_xlfn.XLOOKUP(4,eii,eia)&amp;_xlfn.XLOOKUP(LEFT(C390,7),r_1,r_4)&amp;" W @ 70°C"&amp;_xlfn.XLOOKUP(16,eii,eia)&amp;_xlfn.XLOOKUP(5,eii,eia)&amp;_xlfn.XLOOKUP(MID(C390,4,3),e_code,TEXT(e_size,"0000"))&amp;_xlfn.XLOOKUP(16,eii,eia)&amp;_xlfn.XLOOKUP(6,eii,eia)&amp;ROUND(MIN(SQRT($A390*_xlfn.XLOOKUP(LEFT(C390,7),r_1,r_4)),_xlfn.XLOOKUP(LEFT(C390,7),r_1,r_7)),1)&amp;" V"&amp;_xlfn.XLOOKUP(16,eii,eia)&amp;_xlfn.XLOOKUP(8,eii,eia)&amp;_xlfn.XLOOKUP(LEFT(C390,7),r_1,r_8)&amp;_xlfn.XLOOKUP(16,eii,eia)&amp;_xlfn.XLOOKUP(9,eii,eia)&amp;_xlfn.XLOOKUP($A390,E96_raw,E96_code&amp;" / "&amp;e96_3c)&amp;_xlfn.XLOOKUP(16,eii,eia)&amp;_xlfn.XLOOKUP(10,eii,eia)&amp;_xlfn.XLOOKUP(LEFT(C390,7),r_1,r_10)&amp;_xlfn.XLOOKUP(16,eii,eia)&amp;_xlfn.XLOOKUP(11,eii,eia)&amp;_xlfn.XLOOKUP(LEFT(C390,7),r_1,r_11)&amp;_xlfn.XLOOKUP(16,eii,eia)&amp;_xlfn.XLOOKUP(12,eii,eia)&amp;_xlfn.XLOOKUP(LEFT(C390,7),r_1,r_12)&amp;" ppm/°C"&amp;_xlfn.XLOOKUP(16,eii,eia)&amp;_xlfn.XLOOKUP(13,eii,eia)&amp;MID(C390,4,2)&amp;_xlfn.XLOOKUP(16,eii,eia)&amp;_xlfn.XLOOKUP(14,eii,eia)&amp;_xlfn.XLOOKUP(16,eii,eia)&amp;_xlfn.XLOOKUP(15,eii,eia)&amp;_xlfn.XLOOKUP(16,eii,eia)</f>
        <v>#NAME?</v>
      </c>
      <c r="F390" s="5" t="e" cm="1">
        <f t="array" aca="1" ref="F390" ca="1">IF( OR( AND($A390&gt;=INDIRECT("'Panasonic ERJ Code Table'!$K" &amp; F$1),$A390&lt;=INDIRECT("'Panasonic ERJ Code Table'!$L" &amp; F$1)), AND($A390&gt;=INDIRECT("'Panasonic ERJ Code Table'!$M" &amp; F$1),$A390&lt;=INDIRECT("'Panasonic ERJ Code Table'!$N" &amp; F$1)) ),F$2&amp;_xlfn.XLOOKUP($A390,E96_raw,E96_code),"N/A")</f>
        <v>#NAME?</v>
      </c>
      <c r="G390" s="23" t="e" cm="1">
        <f t="array" aca="1" ref="G390" ca="1">"technology "&amp;RIGHT(F390,4)&amp;";"&amp;_xlfn.XLOOKUP(2,eii,eia)&amp;F390&amp;_xlfn.XLOOKUP(16,eii,eia)&amp;_xlfn.XLOOKUP(3,eii,eia)&amp;_xlfn.XLOOKUP($A390,E96_raw,e96_std&amp;" "&amp;e96_sym)&amp;_xlfn.XLOOKUP(16,eii,eia)&amp;_xlfn.XLOOKUP(4,eii,eia)&amp;_xlfn.XLOOKUP(LEFT(F390,7),r_1,r_4)&amp;" W @ 70°C"&amp;_xlfn.XLOOKUP(16,eii,eia)&amp;_xlfn.XLOOKUP(5,eii,eia)&amp;_xlfn.XLOOKUP(MID(F390,4,3),e_code,TEXT(e_size,"0000"))&amp;_xlfn.XLOOKUP(16,eii,eia)&amp;_xlfn.XLOOKUP(6,eii,eia)&amp;ROUND(MIN(SQRT($A390*_xlfn.XLOOKUP(LEFT(F390,7),r_1,r_4)),_xlfn.XLOOKUP(LEFT(F390,7),r_1,r_7)),1)&amp;" V"&amp;_xlfn.XLOOKUP(16,eii,eia)&amp;_xlfn.XLOOKUP(8,eii,eia)&amp;_xlfn.XLOOKUP(LEFT(F390,7),r_1,r_8)&amp;_xlfn.XLOOKUP(16,eii,eia)&amp;_xlfn.XLOOKUP(9,eii,eia)&amp;_xlfn.XLOOKUP($A390,E96_raw,E96_code&amp;" / "&amp;e96_3c)&amp;_xlfn.XLOOKUP(16,eii,eia)&amp;_xlfn.XLOOKUP(10,eii,eia)&amp;_xlfn.XLOOKUP(LEFT(F390,7),r_1,r_10)&amp;_xlfn.XLOOKUP(16,eii,eia)&amp;_xlfn.XLOOKUP(11,eii,eia)&amp;_xlfn.XLOOKUP(LEFT(F390,7),r_1,r_11)&amp;_xlfn.XLOOKUP(16,eii,eia)&amp;_xlfn.XLOOKUP(12,eii,eia)&amp;_xlfn.XLOOKUP(LEFT(F390,7),r_1,r_12)&amp;" ppm/°C"&amp;_xlfn.XLOOKUP(16,eii,eia)&amp;_xlfn.XLOOKUP(13,eii,eia)&amp;MID(F390,4,2)&amp;_xlfn.XLOOKUP(16,eii,eia)&amp;_xlfn.XLOOKUP(14,eii,eia)&amp;_xlfn.XLOOKUP(16,eii,eia)&amp;_xlfn.XLOOKUP(15,eii,eia)&amp;_xlfn.XLOOKUP(16,eii,eia)</f>
        <v>#NAME?</v>
      </c>
      <c r="I390" s="5" t="str" cm="1">
        <f t="array" aca="1" ref="I390" ca="1">IF( OR( AND($A390&gt;=INDIRECT("'Panasonic ERJ Code Table'!$K" &amp; I$1),$A390&lt;=INDIRECT("'Panasonic ERJ Code Table'!$L" &amp; I$1)), AND($A390&gt;=INDIRECT("'Panasonic ERJ Code Table'!$M" &amp; I$1),$A390&lt;=INDIRECT("'Panasonic ERJ Code Table'!$N" &amp; I$1)) ),I$2&amp;_xlfn.XLOOKUP($A390,E96_raw,E96_code),"N/A")</f>
        <v>N/A</v>
      </c>
      <c r="L390" s="5" t="e" cm="1">
        <f t="array" aca="1" ref="L390" ca="1">IF( OR( AND($A390&gt;=INDIRECT("'Panasonic ERJ Code Table'!$K" &amp; L$1),$A390&lt;=INDIRECT("'Panasonic ERJ Code Table'!$L" &amp; L$1)), AND($A390&gt;=INDIRECT("'Panasonic ERJ Code Table'!$M" &amp; L$1),$A390&lt;=INDIRECT("'Panasonic ERJ Code Table'!$N" &amp; L$1)) ),L$2&amp;_xlfn.XLOOKUP($A390,E96_raw,E96_code),"N/A")</f>
        <v>#NAME?</v>
      </c>
      <c r="O390" s="5" t="str" cm="1">
        <f t="array" aca="1" ref="O390" ca="1">IF( OR( AND($A390&gt;=INDIRECT("'Panasonic ERJ Code Table'!$K" &amp; O$1),$A390&lt;=INDIRECT("'Panasonic ERJ Code Table'!$L" &amp; O$1)), AND($A390&gt;=INDIRECT("'Panasonic ERJ Code Table'!$M" &amp; O$1),$A390&lt;=INDIRECT("'Panasonic ERJ Code Table'!$N" &amp; O$1)) ),O$2&amp;_xlfn.XLOOKUP($A390,E96_raw,E96_code),"N/A")</f>
        <v>N/A</v>
      </c>
      <c r="R390" s="5" t="e" cm="1">
        <f t="array" aca="1" ref="R390" ca="1">IF( OR( AND($A390&gt;=INDIRECT("'Panasonic ERJ Code Table'!$K" &amp; R$1),$A390&lt;=INDIRECT("'Panasonic ERJ Code Table'!$L" &amp; R$1)), AND($A390&gt;=INDIRECT("'Panasonic ERJ Code Table'!$M" &amp; R$1),$A390&lt;=INDIRECT("'Panasonic ERJ Code Table'!$N" &amp; R$1)) ),R$2&amp;_xlfn.XLOOKUP($A390,E96_raw,E96_code),"N/A")</f>
        <v>#NAME?</v>
      </c>
      <c r="U390" s="5" t="e" cm="1">
        <f t="array" aca="1" ref="U390" ca="1">IF( OR( AND($A390&gt;=INDIRECT("'Panasonic ERJ Code Table'!$J" &amp; U$1),$A390&lt;=INDIRECT("'Panasonic ERJ Code Table'!$K" &amp; U$1)), AND($A390&gt;=INDIRECT("'Panasonic ERJ Code Table'!$L" &amp; U$1),$A390&lt;=INDIRECT("'Panasonic ERJ Code Table'!$M" &amp; U$1)) ),U$2&amp;_xlfn.XLOOKUP($A390,E96_raw,E96_code),"N/A")</f>
        <v>#NAME?</v>
      </c>
    </row>
    <row r="391" spans="1:21" x14ac:dyDescent="0.3">
      <c r="A391" s="16">
        <v>11000.000000000002</v>
      </c>
      <c r="B391" s="19"/>
      <c r="C391" s="5" t="e" cm="1">
        <f t="array" aca="1" ref="C391" ca="1">IF( OR( AND($A391&gt;=INDIRECT("'Panasonic ERJ Code Table'!$K" &amp; C$1),$A391&lt;=INDIRECT("'Panasonic ERJ Code Table'!$L" &amp; C$1)), AND($A391&gt;=INDIRECT("'Panasonic ERJ Code Table'!$M" &amp; C$1),$A391&lt;=INDIRECT("'Panasonic ERJ Code Table'!$N" &amp; C$1)) ),C$2&amp;_xlfn.XLOOKUP($A391,E96_raw,E96_code),"N/A")</f>
        <v>#NAME?</v>
      </c>
      <c r="D391" s="23" t="e" cm="1">
        <f t="array" aca="1" ref="D391" ca="1">"technology "&amp;RIGHT(C391,4)&amp;";"&amp;_xlfn.XLOOKUP(2,eii,eia)&amp;C391&amp;_xlfn.XLOOKUP(16,eii,eia)&amp;_xlfn.XLOOKUP(3,eii,eia)&amp;_xlfn.XLOOKUP($A391,E96_raw,e96_std&amp;" "&amp;e96_sym)&amp;_xlfn.XLOOKUP(16,eii,eia)&amp;_xlfn.XLOOKUP(4,eii,eia)&amp;_xlfn.XLOOKUP(LEFT(C391,7),r_1,r_4)&amp;" W @ 70°C"&amp;_xlfn.XLOOKUP(16,eii,eia)&amp;_xlfn.XLOOKUP(5,eii,eia)&amp;_xlfn.XLOOKUP(MID(C391,4,3),e_code,TEXT(e_size,"0000"))&amp;_xlfn.XLOOKUP(16,eii,eia)&amp;_xlfn.XLOOKUP(6,eii,eia)&amp;ROUND(MIN(SQRT($A391*_xlfn.XLOOKUP(LEFT(C391,7),r_1,r_4)),_xlfn.XLOOKUP(LEFT(C391,7),r_1,r_7)),1)&amp;" V"&amp;_xlfn.XLOOKUP(16,eii,eia)&amp;_xlfn.XLOOKUP(8,eii,eia)&amp;_xlfn.XLOOKUP(LEFT(C391,7),r_1,r_8)&amp;_xlfn.XLOOKUP(16,eii,eia)&amp;_xlfn.XLOOKUP(9,eii,eia)&amp;_xlfn.XLOOKUP($A391,E96_raw,E96_code&amp;" / "&amp;e96_3c)&amp;_xlfn.XLOOKUP(16,eii,eia)&amp;_xlfn.XLOOKUP(10,eii,eia)&amp;_xlfn.XLOOKUP(LEFT(C391,7),r_1,r_10)&amp;_xlfn.XLOOKUP(16,eii,eia)&amp;_xlfn.XLOOKUP(11,eii,eia)&amp;_xlfn.XLOOKUP(LEFT(C391,7),r_1,r_11)&amp;_xlfn.XLOOKUP(16,eii,eia)&amp;_xlfn.XLOOKUP(12,eii,eia)&amp;_xlfn.XLOOKUP(LEFT(C391,7),r_1,r_12)&amp;" ppm/°C"&amp;_xlfn.XLOOKUP(16,eii,eia)&amp;_xlfn.XLOOKUP(13,eii,eia)&amp;MID(C391,4,2)&amp;_xlfn.XLOOKUP(16,eii,eia)&amp;_xlfn.XLOOKUP(14,eii,eia)&amp;_xlfn.XLOOKUP(16,eii,eia)&amp;_xlfn.XLOOKUP(15,eii,eia)&amp;_xlfn.XLOOKUP(16,eii,eia)</f>
        <v>#NAME?</v>
      </c>
      <c r="F391" s="5" t="e" cm="1">
        <f t="array" aca="1" ref="F391" ca="1">IF( OR( AND($A391&gt;=INDIRECT("'Panasonic ERJ Code Table'!$K" &amp; F$1),$A391&lt;=INDIRECT("'Panasonic ERJ Code Table'!$L" &amp; F$1)), AND($A391&gt;=INDIRECT("'Panasonic ERJ Code Table'!$M" &amp; F$1),$A391&lt;=INDIRECT("'Panasonic ERJ Code Table'!$N" &amp; F$1)) ),F$2&amp;_xlfn.XLOOKUP($A391,E96_raw,E96_code),"N/A")</f>
        <v>#NAME?</v>
      </c>
      <c r="G391" s="23" t="e" cm="1">
        <f t="array" aca="1" ref="G391" ca="1">"technology "&amp;RIGHT(F391,4)&amp;";"&amp;_xlfn.XLOOKUP(2,eii,eia)&amp;F391&amp;_xlfn.XLOOKUP(16,eii,eia)&amp;_xlfn.XLOOKUP(3,eii,eia)&amp;_xlfn.XLOOKUP($A391,E96_raw,e96_std&amp;" "&amp;e96_sym)&amp;_xlfn.XLOOKUP(16,eii,eia)&amp;_xlfn.XLOOKUP(4,eii,eia)&amp;_xlfn.XLOOKUP(LEFT(F391,7),r_1,r_4)&amp;" W @ 70°C"&amp;_xlfn.XLOOKUP(16,eii,eia)&amp;_xlfn.XLOOKUP(5,eii,eia)&amp;_xlfn.XLOOKUP(MID(F391,4,3),e_code,TEXT(e_size,"0000"))&amp;_xlfn.XLOOKUP(16,eii,eia)&amp;_xlfn.XLOOKUP(6,eii,eia)&amp;ROUND(MIN(SQRT($A391*_xlfn.XLOOKUP(LEFT(F391,7),r_1,r_4)),_xlfn.XLOOKUP(LEFT(F391,7),r_1,r_7)),1)&amp;" V"&amp;_xlfn.XLOOKUP(16,eii,eia)&amp;_xlfn.XLOOKUP(8,eii,eia)&amp;_xlfn.XLOOKUP(LEFT(F391,7),r_1,r_8)&amp;_xlfn.XLOOKUP(16,eii,eia)&amp;_xlfn.XLOOKUP(9,eii,eia)&amp;_xlfn.XLOOKUP($A391,E96_raw,E96_code&amp;" / "&amp;e96_3c)&amp;_xlfn.XLOOKUP(16,eii,eia)&amp;_xlfn.XLOOKUP(10,eii,eia)&amp;_xlfn.XLOOKUP(LEFT(F391,7),r_1,r_10)&amp;_xlfn.XLOOKUP(16,eii,eia)&amp;_xlfn.XLOOKUP(11,eii,eia)&amp;_xlfn.XLOOKUP(LEFT(F391,7),r_1,r_11)&amp;_xlfn.XLOOKUP(16,eii,eia)&amp;_xlfn.XLOOKUP(12,eii,eia)&amp;_xlfn.XLOOKUP(LEFT(F391,7),r_1,r_12)&amp;" ppm/°C"&amp;_xlfn.XLOOKUP(16,eii,eia)&amp;_xlfn.XLOOKUP(13,eii,eia)&amp;MID(F391,4,2)&amp;_xlfn.XLOOKUP(16,eii,eia)&amp;_xlfn.XLOOKUP(14,eii,eia)&amp;_xlfn.XLOOKUP(16,eii,eia)&amp;_xlfn.XLOOKUP(15,eii,eia)&amp;_xlfn.XLOOKUP(16,eii,eia)</f>
        <v>#NAME?</v>
      </c>
      <c r="I391" s="5" t="str" cm="1">
        <f t="array" aca="1" ref="I391" ca="1">IF( OR( AND($A391&gt;=INDIRECT("'Panasonic ERJ Code Table'!$K" &amp; I$1),$A391&lt;=INDIRECT("'Panasonic ERJ Code Table'!$L" &amp; I$1)), AND($A391&gt;=INDIRECT("'Panasonic ERJ Code Table'!$M" &amp; I$1),$A391&lt;=INDIRECT("'Panasonic ERJ Code Table'!$N" &amp; I$1)) ),I$2&amp;_xlfn.XLOOKUP($A391,E96_raw,E96_code),"N/A")</f>
        <v>N/A</v>
      </c>
      <c r="L391" s="5" t="e" cm="1">
        <f t="array" aca="1" ref="L391" ca="1">IF( OR( AND($A391&gt;=INDIRECT("'Panasonic ERJ Code Table'!$K" &amp; L$1),$A391&lt;=INDIRECT("'Panasonic ERJ Code Table'!$L" &amp; L$1)), AND($A391&gt;=INDIRECT("'Panasonic ERJ Code Table'!$M" &amp; L$1),$A391&lt;=INDIRECT("'Panasonic ERJ Code Table'!$N" &amp; L$1)) ),L$2&amp;_xlfn.XLOOKUP($A391,E96_raw,E96_code),"N/A")</f>
        <v>#NAME?</v>
      </c>
      <c r="O391" s="5" t="str" cm="1">
        <f t="array" aca="1" ref="O391" ca="1">IF( OR( AND($A391&gt;=INDIRECT("'Panasonic ERJ Code Table'!$K" &amp; O$1),$A391&lt;=INDIRECT("'Panasonic ERJ Code Table'!$L" &amp; O$1)), AND($A391&gt;=INDIRECT("'Panasonic ERJ Code Table'!$M" &amp; O$1),$A391&lt;=INDIRECT("'Panasonic ERJ Code Table'!$N" &amp; O$1)) ),O$2&amp;_xlfn.XLOOKUP($A391,E96_raw,E96_code),"N/A")</f>
        <v>N/A</v>
      </c>
      <c r="R391" s="5" t="e" cm="1">
        <f t="array" aca="1" ref="R391" ca="1">IF( OR( AND($A391&gt;=INDIRECT("'Panasonic ERJ Code Table'!$K" &amp; R$1),$A391&lt;=INDIRECT("'Panasonic ERJ Code Table'!$L" &amp; R$1)), AND($A391&gt;=INDIRECT("'Panasonic ERJ Code Table'!$M" &amp; R$1),$A391&lt;=INDIRECT("'Panasonic ERJ Code Table'!$N" &amp; R$1)) ),R$2&amp;_xlfn.XLOOKUP($A391,E96_raw,E96_code),"N/A")</f>
        <v>#NAME?</v>
      </c>
      <c r="U391" s="5" t="e" cm="1">
        <f t="array" aca="1" ref="U391" ca="1">IF( OR( AND($A391&gt;=INDIRECT("'Panasonic ERJ Code Table'!$J" &amp; U$1),$A391&lt;=INDIRECT("'Panasonic ERJ Code Table'!$K" &amp; U$1)), AND($A391&gt;=INDIRECT("'Panasonic ERJ Code Table'!$L" &amp; U$1),$A391&lt;=INDIRECT("'Panasonic ERJ Code Table'!$M" &amp; U$1)) ),U$2&amp;_xlfn.XLOOKUP($A391,E96_raw,E96_code),"N/A")</f>
        <v>#NAME?</v>
      </c>
    </row>
    <row r="392" spans="1:21" x14ac:dyDescent="0.3">
      <c r="A392" s="16">
        <v>11299.999999999998</v>
      </c>
      <c r="B392" s="19"/>
      <c r="C392" s="5" t="e" cm="1">
        <f t="array" aca="1" ref="C392" ca="1">IF( OR( AND($A392&gt;=INDIRECT("'Panasonic ERJ Code Table'!$K" &amp; C$1),$A392&lt;=INDIRECT("'Panasonic ERJ Code Table'!$L" &amp; C$1)), AND($A392&gt;=INDIRECT("'Panasonic ERJ Code Table'!$M" &amp; C$1),$A392&lt;=INDIRECT("'Panasonic ERJ Code Table'!$N" &amp; C$1)) ),C$2&amp;_xlfn.XLOOKUP($A392,E96_raw,E96_code),"N/A")</f>
        <v>#NAME?</v>
      </c>
      <c r="D392" s="23" t="e" cm="1">
        <f t="array" aca="1" ref="D392" ca="1">"technology "&amp;RIGHT(C392,4)&amp;";"&amp;_xlfn.XLOOKUP(2,eii,eia)&amp;C392&amp;_xlfn.XLOOKUP(16,eii,eia)&amp;_xlfn.XLOOKUP(3,eii,eia)&amp;_xlfn.XLOOKUP($A392,E96_raw,e96_std&amp;" "&amp;e96_sym)&amp;_xlfn.XLOOKUP(16,eii,eia)&amp;_xlfn.XLOOKUP(4,eii,eia)&amp;_xlfn.XLOOKUP(LEFT(C392,7),r_1,r_4)&amp;" W @ 70°C"&amp;_xlfn.XLOOKUP(16,eii,eia)&amp;_xlfn.XLOOKUP(5,eii,eia)&amp;_xlfn.XLOOKUP(MID(C392,4,3),e_code,TEXT(e_size,"0000"))&amp;_xlfn.XLOOKUP(16,eii,eia)&amp;_xlfn.XLOOKUP(6,eii,eia)&amp;ROUND(MIN(SQRT($A392*_xlfn.XLOOKUP(LEFT(C392,7),r_1,r_4)),_xlfn.XLOOKUP(LEFT(C392,7),r_1,r_7)),1)&amp;" V"&amp;_xlfn.XLOOKUP(16,eii,eia)&amp;_xlfn.XLOOKUP(8,eii,eia)&amp;_xlfn.XLOOKUP(LEFT(C392,7),r_1,r_8)&amp;_xlfn.XLOOKUP(16,eii,eia)&amp;_xlfn.XLOOKUP(9,eii,eia)&amp;_xlfn.XLOOKUP($A392,E96_raw,E96_code&amp;" / "&amp;e96_3c)&amp;_xlfn.XLOOKUP(16,eii,eia)&amp;_xlfn.XLOOKUP(10,eii,eia)&amp;_xlfn.XLOOKUP(LEFT(C392,7),r_1,r_10)&amp;_xlfn.XLOOKUP(16,eii,eia)&amp;_xlfn.XLOOKUP(11,eii,eia)&amp;_xlfn.XLOOKUP(LEFT(C392,7),r_1,r_11)&amp;_xlfn.XLOOKUP(16,eii,eia)&amp;_xlfn.XLOOKUP(12,eii,eia)&amp;_xlfn.XLOOKUP(LEFT(C392,7),r_1,r_12)&amp;" ppm/°C"&amp;_xlfn.XLOOKUP(16,eii,eia)&amp;_xlfn.XLOOKUP(13,eii,eia)&amp;MID(C392,4,2)&amp;_xlfn.XLOOKUP(16,eii,eia)&amp;_xlfn.XLOOKUP(14,eii,eia)&amp;_xlfn.XLOOKUP(16,eii,eia)&amp;_xlfn.XLOOKUP(15,eii,eia)&amp;_xlfn.XLOOKUP(16,eii,eia)</f>
        <v>#NAME?</v>
      </c>
      <c r="F392" s="5" t="e" cm="1">
        <f t="array" aca="1" ref="F392" ca="1">IF( OR( AND($A392&gt;=INDIRECT("'Panasonic ERJ Code Table'!$K" &amp; F$1),$A392&lt;=INDIRECT("'Panasonic ERJ Code Table'!$L" &amp; F$1)), AND($A392&gt;=INDIRECT("'Panasonic ERJ Code Table'!$M" &amp; F$1),$A392&lt;=INDIRECT("'Panasonic ERJ Code Table'!$N" &amp; F$1)) ),F$2&amp;_xlfn.XLOOKUP($A392,E96_raw,E96_code),"N/A")</f>
        <v>#NAME?</v>
      </c>
      <c r="G392" s="23" t="e" cm="1">
        <f t="array" aca="1" ref="G392" ca="1">"technology "&amp;RIGHT(F392,4)&amp;";"&amp;_xlfn.XLOOKUP(2,eii,eia)&amp;F392&amp;_xlfn.XLOOKUP(16,eii,eia)&amp;_xlfn.XLOOKUP(3,eii,eia)&amp;_xlfn.XLOOKUP($A392,E96_raw,e96_std&amp;" "&amp;e96_sym)&amp;_xlfn.XLOOKUP(16,eii,eia)&amp;_xlfn.XLOOKUP(4,eii,eia)&amp;_xlfn.XLOOKUP(LEFT(F392,7),r_1,r_4)&amp;" W @ 70°C"&amp;_xlfn.XLOOKUP(16,eii,eia)&amp;_xlfn.XLOOKUP(5,eii,eia)&amp;_xlfn.XLOOKUP(MID(F392,4,3),e_code,TEXT(e_size,"0000"))&amp;_xlfn.XLOOKUP(16,eii,eia)&amp;_xlfn.XLOOKUP(6,eii,eia)&amp;ROUND(MIN(SQRT($A392*_xlfn.XLOOKUP(LEFT(F392,7),r_1,r_4)),_xlfn.XLOOKUP(LEFT(F392,7),r_1,r_7)),1)&amp;" V"&amp;_xlfn.XLOOKUP(16,eii,eia)&amp;_xlfn.XLOOKUP(8,eii,eia)&amp;_xlfn.XLOOKUP(LEFT(F392,7),r_1,r_8)&amp;_xlfn.XLOOKUP(16,eii,eia)&amp;_xlfn.XLOOKUP(9,eii,eia)&amp;_xlfn.XLOOKUP($A392,E96_raw,E96_code&amp;" / "&amp;e96_3c)&amp;_xlfn.XLOOKUP(16,eii,eia)&amp;_xlfn.XLOOKUP(10,eii,eia)&amp;_xlfn.XLOOKUP(LEFT(F392,7),r_1,r_10)&amp;_xlfn.XLOOKUP(16,eii,eia)&amp;_xlfn.XLOOKUP(11,eii,eia)&amp;_xlfn.XLOOKUP(LEFT(F392,7),r_1,r_11)&amp;_xlfn.XLOOKUP(16,eii,eia)&amp;_xlfn.XLOOKUP(12,eii,eia)&amp;_xlfn.XLOOKUP(LEFT(F392,7),r_1,r_12)&amp;" ppm/°C"&amp;_xlfn.XLOOKUP(16,eii,eia)&amp;_xlfn.XLOOKUP(13,eii,eia)&amp;MID(F392,4,2)&amp;_xlfn.XLOOKUP(16,eii,eia)&amp;_xlfn.XLOOKUP(14,eii,eia)&amp;_xlfn.XLOOKUP(16,eii,eia)&amp;_xlfn.XLOOKUP(15,eii,eia)&amp;_xlfn.XLOOKUP(16,eii,eia)</f>
        <v>#NAME?</v>
      </c>
      <c r="I392" s="5" t="str" cm="1">
        <f t="array" aca="1" ref="I392" ca="1">IF( OR( AND($A392&gt;=INDIRECT("'Panasonic ERJ Code Table'!$K" &amp; I$1),$A392&lt;=INDIRECT("'Panasonic ERJ Code Table'!$L" &amp; I$1)), AND($A392&gt;=INDIRECT("'Panasonic ERJ Code Table'!$M" &amp; I$1),$A392&lt;=INDIRECT("'Panasonic ERJ Code Table'!$N" &amp; I$1)) ),I$2&amp;_xlfn.XLOOKUP($A392,E96_raw,E96_code),"N/A")</f>
        <v>N/A</v>
      </c>
      <c r="L392" s="5" t="e" cm="1">
        <f t="array" aca="1" ref="L392" ca="1">IF( OR( AND($A392&gt;=INDIRECT("'Panasonic ERJ Code Table'!$K" &amp; L$1),$A392&lt;=INDIRECT("'Panasonic ERJ Code Table'!$L" &amp; L$1)), AND($A392&gt;=INDIRECT("'Panasonic ERJ Code Table'!$M" &amp; L$1),$A392&lt;=INDIRECT("'Panasonic ERJ Code Table'!$N" &amp; L$1)) ),L$2&amp;_xlfn.XLOOKUP($A392,E96_raw,E96_code),"N/A")</f>
        <v>#NAME?</v>
      </c>
      <c r="O392" s="5" t="str" cm="1">
        <f t="array" aca="1" ref="O392" ca="1">IF( OR( AND($A392&gt;=INDIRECT("'Panasonic ERJ Code Table'!$K" &amp; O$1),$A392&lt;=INDIRECT("'Panasonic ERJ Code Table'!$L" &amp; O$1)), AND($A392&gt;=INDIRECT("'Panasonic ERJ Code Table'!$M" &amp; O$1),$A392&lt;=INDIRECT("'Panasonic ERJ Code Table'!$N" &amp; O$1)) ),O$2&amp;_xlfn.XLOOKUP($A392,E96_raw,E96_code),"N/A")</f>
        <v>N/A</v>
      </c>
      <c r="R392" s="5" t="e" cm="1">
        <f t="array" aca="1" ref="R392" ca="1">IF( OR( AND($A392&gt;=INDIRECT("'Panasonic ERJ Code Table'!$K" &amp; R$1),$A392&lt;=INDIRECT("'Panasonic ERJ Code Table'!$L" &amp; R$1)), AND($A392&gt;=INDIRECT("'Panasonic ERJ Code Table'!$M" &amp; R$1),$A392&lt;=INDIRECT("'Panasonic ERJ Code Table'!$N" &amp; R$1)) ),R$2&amp;_xlfn.XLOOKUP($A392,E96_raw,E96_code),"N/A")</f>
        <v>#NAME?</v>
      </c>
      <c r="U392" s="5" t="e" cm="1">
        <f t="array" aca="1" ref="U392" ca="1">IF( OR( AND($A392&gt;=INDIRECT("'Panasonic ERJ Code Table'!$J" &amp; U$1),$A392&lt;=INDIRECT("'Panasonic ERJ Code Table'!$K" &amp; U$1)), AND($A392&gt;=INDIRECT("'Panasonic ERJ Code Table'!$L" &amp; U$1),$A392&lt;=INDIRECT("'Panasonic ERJ Code Table'!$M" &amp; U$1)) ),U$2&amp;_xlfn.XLOOKUP($A392,E96_raw,E96_code),"N/A")</f>
        <v>#NAME?</v>
      </c>
    </row>
    <row r="393" spans="1:21" x14ac:dyDescent="0.3">
      <c r="A393" s="16">
        <v>11499.999999999998</v>
      </c>
      <c r="B393" s="19"/>
      <c r="C393" s="5" t="e" cm="1">
        <f t="array" aca="1" ref="C393" ca="1">IF( OR( AND($A393&gt;=INDIRECT("'Panasonic ERJ Code Table'!$K" &amp; C$1),$A393&lt;=INDIRECT("'Panasonic ERJ Code Table'!$L" &amp; C$1)), AND($A393&gt;=INDIRECT("'Panasonic ERJ Code Table'!$M" &amp; C$1),$A393&lt;=INDIRECT("'Panasonic ERJ Code Table'!$N" &amp; C$1)) ),C$2&amp;_xlfn.XLOOKUP($A393,E96_raw,E96_code),"N/A")</f>
        <v>#NAME?</v>
      </c>
      <c r="D393" s="23" t="e" cm="1">
        <f t="array" aca="1" ref="D393" ca="1">"technology "&amp;RIGHT(C393,4)&amp;";"&amp;_xlfn.XLOOKUP(2,eii,eia)&amp;C393&amp;_xlfn.XLOOKUP(16,eii,eia)&amp;_xlfn.XLOOKUP(3,eii,eia)&amp;_xlfn.XLOOKUP($A393,E96_raw,e96_std&amp;" "&amp;e96_sym)&amp;_xlfn.XLOOKUP(16,eii,eia)&amp;_xlfn.XLOOKUP(4,eii,eia)&amp;_xlfn.XLOOKUP(LEFT(C393,7),r_1,r_4)&amp;" W @ 70°C"&amp;_xlfn.XLOOKUP(16,eii,eia)&amp;_xlfn.XLOOKUP(5,eii,eia)&amp;_xlfn.XLOOKUP(MID(C393,4,3),e_code,TEXT(e_size,"0000"))&amp;_xlfn.XLOOKUP(16,eii,eia)&amp;_xlfn.XLOOKUP(6,eii,eia)&amp;ROUND(MIN(SQRT($A393*_xlfn.XLOOKUP(LEFT(C393,7),r_1,r_4)),_xlfn.XLOOKUP(LEFT(C393,7),r_1,r_7)),1)&amp;" V"&amp;_xlfn.XLOOKUP(16,eii,eia)&amp;_xlfn.XLOOKUP(8,eii,eia)&amp;_xlfn.XLOOKUP(LEFT(C393,7),r_1,r_8)&amp;_xlfn.XLOOKUP(16,eii,eia)&amp;_xlfn.XLOOKUP(9,eii,eia)&amp;_xlfn.XLOOKUP($A393,E96_raw,E96_code&amp;" / "&amp;e96_3c)&amp;_xlfn.XLOOKUP(16,eii,eia)&amp;_xlfn.XLOOKUP(10,eii,eia)&amp;_xlfn.XLOOKUP(LEFT(C393,7),r_1,r_10)&amp;_xlfn.XLOOKUP(16,eii,eia)&amp;_xlfn.XLOOKUP(11,eii,eia)&amp;_xlfn.XLOOKUP(LEFT(C393,7),r_1,r_11)&amp;_xlfn.XLOOKUP(16,eii,eia)&amp;_xlfn.XLOOKUP(12,eii,eia)&amp;_xlfn.XLOOKUP(LEFT(C393,7),r_1,r_12)&amp;" ppm/°C"&amp;_xlfn.XLOOKUP(16,eii,eia)&amp;_xlfn.XLOOKUP(13,eii,eia)&amp;MID(C393,4,2)&amp;_xlfn.XLOOKUP(16,eii,eia)&amp;_xlfn.XLOOKUP(14,eii,eia)&amp;_xlfn.XLOOKUP(16,eii,eia)&amp;_xlfn.XLOOKUP(15,eii,eia)&amp;_xlfn.XLOOKUP(16,eii,eia)</f>
        <v>#NAME?</v>
      </c>
      <c r="F393" s="5" t="e" cm="1">
        <f t="array" aca="1" ref="F393" ca="1">IF( OR( AND($A393&gt;=INDIRECT("'Panasonic ERJ Code Table'!$K" &amp; F$1),$A393&lt;=INDIRECT("'Panasonic ERJ Code Table'!$L" &amp; F$1)), AND($A393&gt;=INDIRECT("'Panasonic ERJ Code Table'!$M" &amp; F$1),$A393&lt;=INDIRECT("'Panasonic ERJ Code Table'!$N" &amp; F$1)) ),F$2&amp;_xlfn.XLOOKUP($A393,E96_raw,E96_code),"N/A")</f>
        <v>#NAME?</v>
      </c>
      <c r="G393" s="23" t="e" cm="1">
        <f t="array" aca="1" ref="G393" ca="1">"technology "&amp;RIGHT(F393,4)&amp;";"&amp;_xlfn.XLOOKUP(2,eii,eia)&amp;F393&amp;_xlfn.XLOOKUP(16,eii,eia)&amp;_xlfn.XLOOKUP(3,eii,eia)&amp;_xlfn.XLOOKUP($A393,E96_raw,e96_std&amp;" "&amp;e96_sym)&amp;_xlfn.XLOOKUP(16,eii,eia)&amp;_xlfn.XLOOKUP(4,eii,eia)&amp;_xlfn.XLOOKUP(LEFT(F393,7),r_1,r_4)&amp;" W @ 70°C"&amp;_xlfn.XLOOKUP(16,eii,eia)&amp;_xlfn.XLOOKUP(5,eii,eia)&amp;_xlfn.XLOOKUP(MID(F393,4,3),e_code,TEXT(e_size,"0000"))&amp;_xlfn.XLOOKUP(16,eii,eia)&amp;_xlfn.XLOOKUP(6,eii,eia)&amp;ROUND(MIN(SQRT($A393*_xlfn.XLOOKUP(LEFT(F393,7),r_1,r_4)),_xlfn.XLOOKUP(LEFT(F393,7),r_1,r_7)),1)&amp;" V"&amp;_xlfn.XLOOKUP(16,eii,eia)&amp;_xlfn.XLOOKUP(8,eii,eia)&amp;_xlfn.XLOOKUP(LEFT(F393,7),r_1,r_8)&amp;_xlfn.XLOOKUP(16,eii,eia)&amp;_xlfn.XLOOKUP(9,eii,eia)&amp;_xlfn.XLOOKUP($A393,E96_raw,E96_code&amp;" / "&amp;e96_3c)&amp;_xlfn.XLOOKUP(16,eii,eia)&amp;_xlfn.XLOOKUP(10,eii,eia)&amp;_xlfn.XLOOKUP(LEFT(F393,7),r_1,r_10)&amp;_xlfn.XLOOKUP(16,eii,eia)&amp;_xlfn.XLOOKUP(11,eii,eia)&amp;_xlfn.XLOOKUP(LEFT(F393,7),r_1,r_11)&amp;_xlfn.XLOOKUP(16,eii,eia)&amp;_xlfn.XLOOKUP(12,eii,eia)&amp;_xlfn.XLOOKUP(LEFT(F393,7),r_1,r_12)&amp;" ppm/°C"&amp;_xlfn.XLOOKUP(16,eii,eia)&amp;_xlfn.XLOOKUP(13,eii,eia)&amp;MID(F393,4,2)&amp;_xlfn.XLOOKUP(16,eii,eia)&amp;_xlfn.XLOOKUP(14,eii,eia)&amp;_xlfn.XLOOKUP(16,eii,eia)&amp;_xlfn.XLOOKUP(15,eii,eia)&amp;_xlfn.XLOOKUP(16,eii,eia)</f>
        <v>#NAME?</v>
      </c>
      <c r="I393" s="5" t="str" cm="1">
        <f t="array" aca="1" ref="I393" ca="1">IF( OR( AND($A393&gt;=INDIRECT("'Panasonic ERJ Code Table'!$K" &amp; I$1),$A393&lt;=INDIRECT("'Panasonic ERJ Code Table'!$L" &amp; I$1)), AND($A393&gt;=INDIRECT("'Panasonic ERJ Code Table'!$M" &amp; I$1),$A393&lt;=INDIRECT("'Panasonic ERJ Code Table'!$N" &amp; I$1)) ),I$2&amp;_xlfn.XLOOKUP($A393,E96_raw,E96_code),"N/A")</f>
        <v>N/A</v>
      </c>
      <c r="L393" s="5" t="e" cm="1">
        <f t="array" aca="1" ref="L393" ca="1">IF( OR( AND($A393&gt;=INDIRECT("'Panasonic ERJ Code Table'!$K" &amp; L$1),$A393&lt;=INDIRECT("'Panasonic ERJ Code Table'!$L" &amp; L$1)), AND($A393&gt;=INDIRECT("'Panasonic ERJ Code Table'!$M" &amp; L$1),$A393&lt;=INDIRECT("'Panasonic ERJ Code Table'!$N" &amp; L$1)) ),L$2&amp;_xlfn.XLOOKUP($A393,E96_raw,E96_code),"N/A")</f>
        <v>#NAME?</v>
      </c>
      <c r="O393" s="5" t="str" cm="1">
        <f t="array" aca="1" ref="O393" ca="1">IF( OR( AND($A393&gt;=INDIRECT("'Panasonic ERJ Code Table'!$K" &amp; O$1),$A393&lt;=INDIRECT("'Panasonic ERJ Code Table'!$L" &amp; O$1)), AND($A393&gt;=INDIRECT("'Panasonic ERJ Code Table'!$M" &amp; O$1),$A393&lt;=INDIRECT("'Panasonic ERJ Code Table'!$N" &amp; O$1)) ),O$2&amp;_xlfn.XLOOKUP($A393,E96_raw,E96_code),"N/A")</f>
        <v>N/A</v>
      </c>
      <c r="R393" s="5" t="e" cm="1">
        <f t="array" aca="1" ref="R393" ca="1">IF( OR( AND($A393&gt;=INDIRECT("'Panasonic ERJ Code Table'!$K" &amp; R$1),$A393&lt;=INDIRECT("'Panasonic ERJ Code Table'!$L" &amp; R$1)), AND($A393&gt;=INDIRECT("'Panasonic ERJ Code Table'!$M" &amp; R$1),$A393&lt;=INDIRECT("'Panasonic ERJ Code Table'!$N" &amp; R$1)) ),R$2&amp;_xlfn.XLOOKUP($A393,E96_raw,E96_code),"N/A")</f>
        <v>#NAME?</v>
      </c>
      <c r="U393" s="5" t="e" cm="1">
        <f t="array" aca="1" ref="U393" ca="1">IF( OR( AND($A393&gt;=INDIRECT("'Panasonic ERJ Code Table'!$J" &amp; U$1),$A393&lt;=INDIRECT("'Panasonic ERJ Code Table'!$K" &amp; U$1)), AND($A393&gt;=INDIRECT("'Panasonic ERJ Code Table'!$L" &amp; U$1),$A393&lt;=INDIRECT("'Panasonic ERJ Code Table'!$M" &amp; U$1)) ),U$2&amp;_xlfn.XLOOKUP($A393,E96_raw,E96_code),"N/A")</f>
        <v>#NAME?</v>
      </c>
    </row>
    <row r="394" spans="1:21" x14ac:dyDescent="0.3">
      <c r="A394" s="16">
        <v>11800</v>
      </c>
      <c r="B394" s="19"/>
      <c r="C394" s="5" t="e" cm="1">
        <f t="array" aca="1" ref="C394" ca="1">IF( OR( AND($A394&gt;=INDIRECT("'Panasonic ERJ Code Table'!$K" &amp; C$1),$A394&lt;=INDIRECT("'Panasonic ERJ Code Table'!$L" &amp; C$1)), AND($A394&gt;=INDIRECT("'Panasonic ERJ Code Table'!$M" &amp; C$1),$A394&lt;=INDIRECT("'Panasonic ERJ Code Table'!$N" &amp; C$1)) ),C$2&amp;_xlfn.XLOOKUP($A394,E96_raw,E96_code),"N/A")</f>
        <v>#NAME?</v>
      </c>
      <c r="D394" s="23" t="e" cm="1">
        <f t="array" aca="1" ref="D394" ca="1">"technology "&amp;RIGHT(C394,4)&amp;";"&amp;_xlfn.XLOOKUP(2,eii,eia)&amp;C394&amp;_xlfn.XLOOKUP(16,eii,eia)&amp;_xlfn.XLOOKUP(3,eii,eia)&amp;_xlfn.XLOOKUP($A394,E96_raw,e96_std&amp;" "&amp;e96_sym)&amp;_xlfn.XLOOKUP(16,eii,eia)&amp;_xlfn.XLOOKUP(4,eii,eia)&amp;_xlfn.XLOOKUP(LEFT(C394,7),r_1,r_4)&amp;" W @ 70°C"&amp;_xlfn.XLOOKUP(16,eii,eia)&amp;_xlfn.XLOOKUP(5,eii,eia)&amp;_xlfn.XLOOKUP(MID(C394,4,3),e_code,TEXT(e_size,"0000"))&amp;_xlfn.XLOOKUP(16,eii,eia)&amp;_xlfn.XLOOKUP(6,eii,eia)&amp;ROUND(MIN(SQRT($A394*_xlfn.XLOOKUP(LEFT(C394,7),r_1,r_4)),_xlfn.XLOOKUP(LEFT(C394,7),r_1,r_7)),1)&amp;" V"&amp;_xlfn.XLOOKUP(16,eii,eia)&amp;_xlfn.XLOOKUP(8,eii,eia)&amp;_xlfn.XLOOKUP(LEFT(C394,7),r_1,r_8)&amp;_xlfn.XLOOKUP(16,eii,eia)&amp;_xlfn.XLOOKUP(9,eii,eia)&amp;_xlfn.XLOOKUP($A394,E96_raw,E96_code&amp;" / "&amp;e96_3c)&amp;_xlfn.XLOOKUP(16,eii,eia)&amp;_xlfn.XLOOKUP(10,eii,eia)&amp;_xlfn.XLOOKUP(LEFT(C394,7),r_1,r_10)&amp;_xlfn.XLOOKUP(16,eii,eia)&amp;_xlfn.XLOOKUP(11,eii,eia)&amp;_xlfn.XLOOKUP(LEFT(C394,7),r_1,r_11)&amp;_xlfn.XLOOKUP(16,eii,eia)&amp;_xlfn.XLOOKUP(12,eii,eia)&amp;_xlfn.XLOOKUP(LEFT(C394,7),r_1,r_12)&amp;" ppm/°C"&amp;_xlfn.XLOOKUP(16,eii,eia)&amp;_xlfn.XLOOKUP(13,eii,eia)&amp;MID(C394,4,2)&amp;_xlfn.XLOOKUP(16,eii,eia)&amp;_xlfn.XLOOKUP(14,eii,eia)&amp;_xlfn.XLOOKUP(16,eii,eia)&amp;_xlfn.XLOOKUP(15,eii,eia)&amp;_xlfn.XLOOKUP(16,eii,eia)</f>
        <v>#NAME?</v>
      </c>
      <c r="F394" s="5" t="e" cm="1">
        <f t="array" aca="1" ref="F394" ca="1">IF( OR( AND($A394&gt;=INDIRECT("'Panasonic ERJ Code Table'!$K" &amp; F$1),$A394&lt;=INDIRECT("'Panasonic ERJ Code Table'!$L" &amp; F$1)), AND($A394&gt;=INDIRECT("'Panasonic ERJ Code Table'!$M" &amp; F$1),$A394&lt;=INDIRECT("'Panasonic ERJ Code Table'!$N" &amp; F$1)) ),F$2&amp;_xlfn.XLOOKUP($A394,E96_raw,E96_code),"N/A")</f>
        <v>#NAME?</v>
      </c>
      <c r="G394" s="23" t="e" cm="1">
        <f t="array" aca="1" ref="G394" ca="1">"technology "&amp;RIGHT(F394,4)&amp;";"&amp;_xlfn.XLOOKUP(2,eii,eia)&amp;F394&amp;_xlfn.XLOOKUP(16,eii,eia)&amp;_xlfn.XLOOKUP(3,eii,eia)&amp;_xlfn.XLOOKUP($A394,E96_raw,e96_std&amp;" "&amp;e96_sym)&amp;_xlfn.XLOOKUP(16,eii,eia)&amp;_xlfn.XLOOKUP(4,eii,eia)&amp;_xlfn.XLOOKUP(LEFT(F394,7),r_1,r_4)&amp;" W @ 70°C"&amp;_xlfn.XLOOKUP(16,eii,eia)&amp;_xlfn.XLOOKUP(5,eii,eia)&amp;_xlfn.XLOOKUP(MID(F394,4,3),e_code,TEXT(e_size,"0000"))&amp;_xlfn.XLOOKUP(16,eii,eia)&amp;_xlfn.XLOOKUP(6,eii,eia)&amp;ROUND(MIN(SQRT($A394*_xlfn.XLOOKUP(LEFT(F394,7),r_1,r_4)),_xlfn.XLOOKUP(LEFT(F394,7),r_1,r_7)),1)&amp;" V"&amp;_xlfn.XLOOKUP(16,eii,eia)&amp;_xlfn.XLOOKUP(8,eii,eia)&amp;_xlfn.XLOOKUP(LEFT(F394,7),r_1,r_8)&amp;_xlfn.XLOOKUP(16,eii,eia)&amp;_xlfn.XLOOKUP(9,eii,eia)&amp;_xlfn.XLOOKUP($A394,E96_raw,E96_code&amp;" / "&amp;e96_3c)&amp;_xlfn.XLOOKUP(16,eii,eia)&amp;_xlfn.XLOOKUP(10,eii,eia)&amp;_xlfn.XLOOKUP(LEFT(F394,7),r_1,r_10)&amp;_xlfn.XLOOKUP(16,eii,eia)&amp;_xlfn.XLOOKUP(11,eii,eia)&amp;_xlfn.XLOOKUP(LEFT(F394,7),r_1,r_11)&amp;_xlfn.XLOOKUP(16,eii,eia)&amp;_xlfn.XLOOKUP(12,eii,eia)&amp;_xlfn.XLOOKUP(LEFT(F394,7),r_1,r_12)&amp;" ppm/°C"&amp;_xlfn.XLOOKUP(16,eii,eia)&amp;_xlfn.XLOOKUP(13,eii,eia)&amp;MID(F394,4,2)&amp;_xlfn.XLOOKUP(16,eii,eia)&amp;_xlfn.XLOOKUP(14,eii,eia)&amp;_xlfn.XLOOKUP(16,eii,eia)&amp;_xlfn.XLOOKUP(15,eii,eia)&amp;_xlfn.XLOOKUP(16,eii,eia)</f>
        <v>#NAME?</v>
      </c>
      <c r="I394" s="5" t="str" cm="1">
        <f t="array" aca="1" ref="I394" ca="1">IF( OR( AND($A394&gt;=INDIRECT("'Panasonic ERJ Code Table'!$K" &amp; I$1),$A394&lt;=INDIRECT("'Panasonic ERJ Code Table'!$L" &amp; I$1)), AND($A394&gt;=INDIRECT("'Panasonic ERJ Code Table'!$M" &amp; I$1),$A394&lt;=INDIRECT("'Panasonic ERJ Code Table'!$N" &amp; I$1)) ),I$2&amp;_xlfn.XLOOKUP($A394,E96_raw,E96_code),"N/A")</f>
        <v>N/A</v>
      </c>
      <c r="L394" s="5" t="e" cm="1">
        <f t="array" aca="1" ref="L394" ca="1">IF( OR( AND($A394&gt;=INDIRECT("'Panasonic ERJ Code Table'!$K" &amp; L$1),$A394&lt;=INDIRECT("'Panasonic ERJ Code Table'!$L" &amp; L$1)), AND($A394&gt;=INDIRECT("'Panasonic ERJ Code Table'!$M" &amp; L$1),$A394&lt;=INDIRECT("'Panasonic ERJ Code Table'!$N" &amp; L$1)) ),L$2&amp;_xlfn.XLOOKUP($A394,E96_raw,E96_code),"N/A")</f>
        <v>#NAME?</v>
      </c>
      <c r="O394" s="5" t="str" cm="1">
        <f t="array" aca="1" ref="O394" ca="1">IF( OR( AND($A394&gt;=INDIRECT("'Panasonic ERJ Code Table'!$K" &amp; O$1),$A394&lt;=INDIRECT("'Panasonic ERJ Code Table'!$L" &amp; O$1)), AND($A394&gt;=INDIRECT("'Panasonic ERJ Code Table'!$M" &amp; O$1),$A394&lt;=INDIRECT("'Panasonic ERJ Code Table'!$N" &amp; O$1)) ),O$2&amp;_xlfn.XLOOKUP($A394,E96_raw,E96_code),"N/A")</f>
        <v>N/A</v>
      </c>
      <c r="R394" s="5" t="e" cm="1">
        <f t="array" aca="1" ref="R394" ca="1">IF( OR( AND($A394&gt;=INDIRECT("'Panasonic ERJ Code Table'!$K" &amp; R$1),$A394&lt;=INDIRECT("'Panasonic ERJ Code Table'!$L" &amp; R$1)), AND($A394&gt;=INDIRECT("'Panasonic ERJ Code Table'!$M" &amp; R$1),$A394&lt;=INDIRECT("'Panasonic ERJ Code Table'!$N" &amp; R$1)) ),R$2&amp;_xlfn.XLOOKUP($A394,E96_raw,E96_code),"N/A")</f>
        <v>#NAME?</v>
      </c>
      <c r="U394" s="5" t="e" cm="1">
        <f t="array" aca="1" ref="U394" ca="1">IF( OR( AND($A394&gt;=INDIRECT("'Panasonic ERJ Code Table'!$J" &amp; U$1),$A394&lt;=INDIRECT("'Panasonic ERJ Code Table'!$K" &amp; U$1)), AND($A394&gt;=INDIRECT("'Panasonic ERJ Code Table'!$L" &amp; U$1),$A394&lt;=INDIRECT("'Panasonic ERJ Code Table'!$M" &amp; U$1)) ),U$2&amp;_xlfn.XLOOKUP($A394,E96_raw,E96_code),"N/A")</f>
        <v>#NAME?</v>
      </c>
    </row>
    <row r="395" spans="1:21" x14ac:dyDescent="0.3">
      <c r="A395" s="16">
        <v>12100</v>
      </c>
      <c r="B395" s="19"/>
      <c r="C395" s="5" t="e" cm="1">
        <f t="array" aca="1" ref="C395" ca="1">IF( OR( AND($A395&gt;=INDIRECT("'Panasonic ERJ Code Table'!$K" &amp; C$1),$A395&lt;=INDIRECT("'Panasonic ERJ Code Table'!$L" &amp; C$1)), AND($A395&gt;=INDIRECT("'Panasonic ERJ Code Table'!$M" &amp; C$1),$A395&lt;=INDIRECT("'Panasonic ERJ Code Table'!$N" &amp; C$1)) ),C$2&amp;_xlfn.XLOOKUP($A395,E96_raw,E96_code),"N/A")</f>
        <v>#NAME?</v>
      </c>
      <c r="D395" s="23" t="e" cm="1">
        <f t="array" aca="1" ref="D395" ca="1">"technology "&amp;RIGHT(C395,4)&amp;";"&amp;_xlfn.XLOOKUP(2,eii,eia)&amp;C395&amp;_xlfn.XLOOKUP(16,eii,eia)&amp;_xlfn.XLOOKUP(3,eii,eia)&amp;_xlfn.XLOOKUP($A395,E96_raw,e96_std&amp;" "&amp;e96_sym)&amp;_xlfn.XLOOKUP(16,eii,eia)&amp;_xlfn.XLOOKUP(4,eii,eia)&amp;_xlfn.XLOOKUP(LEFT(C395,7),r_1,r_4)&amp;" W @ 70°C"&amp;_xlfn.XLOOKUP(16,eii,eia)&amp;_xlfn.XLOOKUP(5,eii,eia)&amp;_xlfn.XLOOKUP(MID(C395,4,3),e_code,TEXT(e_size,"0000"))&amp;_xlfn.XLOOKUP(16,eii,eia)&amp;_xlfn.XLOOKUP(6,eii,eia)&amp;ROUND(MIN(SQRT($A395*_xlfn.XLOOKUP(LEFT(C395,7),r_1,r_4)),_xlfn.XLOOKUP(LEFT(C395,7),r_1,r_7)),1)&amp;" V"&amp;_xlfn.XLOOKUP(16,eii,eia)&amp;_xlfn.XLOOKUP(8,eii,eia)&amp;_xlfn.XLOOKUP(LEFT(C395,7),r_1,r_8)&amp;_xlfn.XLOOKUP(16,eii,eia)&amp;_xlfn.XLOOKUP(9,eii,eia)&amp;_xlfn.XLOOKUP($A395,E96_raw,E96_code&amp;" / "&amp;e96_3c)&amp;_xlfn.XLOOKUP(16,eii,eia)&amp;_xlfn.XLOOKUP(10,eii,eia)&amp;_xlfn.XLOOKUP(LEFT(C395,7),r_1,r_10)&amp;_xlfn.XLOOKUP(16,eii,eia)&amp;_xlfn.XLOOKUP(11,eii,eia)&amp;_xlfn.XLOOKUP(LEFT(C395,7),r_1,r_11)&amp;_xlfn.XLOOKUP(16,eii,eia)&amp;_xlfn.XLOOKUP(12,eii,eia)&amp;_xlfn.XLOOKUP(LEFT(C395,7),r_1,r_12)&amp;" ppm/°C"&amp;_xlfn.XLOOKUP(16,eii,eia)&amp;_xlfn.XLOOKUP(13,eii,eia)&amp;MID(C395,4,2)&amp;_xlfn.XLOOKUP(16,eii,eia)&amp;_xlfn.XLOOKUP(14,eii,eia)&amp;_xlfn.XLOOKUP(16,eii,eia)&amp;_xlfn.XLOOKUP(15,eii,eia)&amp;_xlfn.XLOOKUP(16,eii,eia)</f>
        <v>#NAME?</v>
      </c>
      <c r="F395" s="5" t="e" cm="1">
        <f t="array" aca="1" ref="F395" ca="1">IF( OR( AND($A395&gt;=INDIRECT("'Panasonic ERJ Code Table'!$K" &amp; F$1),$A395&lt;=INDIRECT("'Panasonic ERJ Code Table'!$L" &amp; F$1)), AND($A395&gt;=INDIRECT("'Panasonic ERJ Code Table'!$M" &amp; F$1),$A395&lt;=INDIRECT("'Panasonic ERJ Code Table'!$N" &amp; F$1)) ),F$2&amp;_xlfn.XLOOKUP($A395,E96_raw,E96_code),"N/A")</f>
        <v>#NAME?</v>
      </c>
      <c r="G395" s="23" t="e" cm="1">
        <f t="array" aca="1" ref="G395" ca="1">"technology "&amp;RIGHT(F395,4)&amp;";"&amp;_xlfn.XLOOKUP(2,eii,eia)&amp;F395&amp;_xlfn.XLOOKUP(16,eii,eia)&amp;_xlfn.XLOOKUP(3,eii,eia)&amp;_xlfn.XLOOKUP($A395,E96_raw,e96_std&amp;" "&amp;e96_sym)&amp;_xlfn.XLOOKUP(16,eii,eia)&amp;_xlfn.XLOOKUP(4,eii,eia)&amp;_xlfn.XLOOKUP(LEFT(F395,7),r_1,r_4)&amp;" W @ 70°C"&amp;_xlfn.XLOOKUP(16,eii,eia)&amp;_xlfn.XLOOKUP(5,eii,eia)&amp;_xlfn.XLOOKUP(MID(F395,4,3),e_code,TEXT(e_size,"0000"))&amp;_xlfn.XLOOKUP(16,eii,eia)&amp;_xlfn.XLOOKUP(6,eii,eia)&amp;ROUND(MIN(SQRT($A395*_xlfn.XLOOKUP(LEFT(F395,7),r_1,r_4)),_xlfn.XLOOKUP(LEFT(F395,7),r_1,r_7)),1)&amp;" V"&amp;_xlfn.XLOOKUP(16,eii,eia)&amp;_xlfn.XLOOKUP(8,eii,eia)&amp;_xlfn.XLOOKUP(LEFT(F395,7),r_1,r_8)&amp;_xlfn.XLOOKUP(16,eii,eia)&amp;_xlfn.XLOOKUP(9,eii,eia)&amp;_xlfn.XLOOKUP($A395,E96_raw,E96_code&amp;" / "&amp;e96_3c)&amp;_xlfn.XLOOKUP(16,eii,eia)&amp;_xlfn.XLOOKUP(10,eii,eia)&amp;_xlfn.XLOOKUP(LEFT(F395,7),r_1,r_10)&amp;_xlfn.XLOOKUP(16,eii,eia)&amp;_xlfn.XLOOKUP(11,eii,eia)&amp;_xlfn.XLOOKUP(LEFT(F395,7),r_1,r_11)&amp;_xlfn.XLOOKUP(16,eii,eia)&amp;_xlfn.XLOOKUP(12,eii,eia)&amp;_xlfn.XLOOKUP(LEFT(F395,7),r_1,r_12)&amp;" ppm/°C"&amp;_xlfn.XLOOKUP(16,eii,eia)&amp;_xlfn.XLOOKUP(13,eii,eia)&amp;MID(F395,4,2)&amp;_xlfn.XLOOKUP(16,eii,eia)&amp;_xlfn.XLOOKUP(14,eii,eia)&amp;_xlfn.XLOOKUP(16,eii,eia)&amp;_xlfn.XLOOKUP(15,eii,eia)&amp;_xlfn.XLOOKUP(16,eii,eia)</f>
        <v>#NAME?</v>
      </c>
      <c r="I395" s="5" t="str" cm="1">
        <f t="array" aca="1" ref="I395" ca="1">IF( OR( AND($A395&gt;=INDIRECT("'Panasonic ERJ Code Table'!$K" &amp; I$1),$A395&lt;=INDIRECT("'Panasonic ERJ Code Table'!$L" &amp; I$1)), AND($A395&gt;=INDIRECT("'Panasonic ERJ Code Table'!$M" &amp; I$1),$A395&lt;=INDIRECT("'Panasonic ERJ Code Table'!$N" &amp; I$1)) ),I$2&amp;_xlfn.XLOOKUP($A395,E96_raw,E96_code),"N/A")</f>
        <v>N/A</v>
      </c>
      <c r="L395" s="5" t="e" cm="1">
        <f t="array" aca="1" ref="L395" ca="1">IF( OR( AND($A395&gt;=INDIRECT("'Panasonic ERJ Code Table'!$K" &amp; L$1),$A395&lt;=INDIRECT("'Panasonic ERJ Code Table'!$L" &amp; L$1)), AND($A395&gt;=INDIRECT("'Panasonic ERJ Code Table'!$M" &amp; L$1),$A395&lt;=INDIRECT("'Panasonic ERJ Code Table'!$N" &amp; L$1)) ),L$2&amp;_xlfn.XLOOKUP($A395,E96_raw,E96_code),"N/A")</f>
        <v>#NAME?</v>
      </c>
      <c r="O395" s="5" t="str" cm="1">
        <f t="array" aca="1" ref="O395" ca="1">IF( OR( AND($A395&gt;=INDIRECT("'Panasonic ERJ Code Table'!$K" &amp; O$1),$A395&lt;=INDIRECT("'Panasonic ERJ Code Table'!$L" &amp; O$1)), AND($A395&gt;=INDIRECT("'Panasonic ERJ Code Table'!$M" &amp; O$1),$A395&lt;=INDIRECT("'Panasonic ERJ Code Table'!$N" &amp; O$1)) ),O$2&amp;_xlfn.XLOOKUP($A395,E96_raw,E96_code),"N/A")</f>
        <v>N/A</v>
      </c>
      <c r="R395" s="5" t="e" cm="1">
        <f t="array" aca="1" ref="R395" ca="1">IF( OR( AND($A395&gt;=INDIRECT("'Panasonic ERJ Code Table'!$K" &amp; R$1),$A395&lt;=INDIRECT("'Panasonic ERJ Code Table'!$L" &amp; R$1)), AND($A395&gt;=INDIRECT("'Panasonic ERJ Code Table'!$M" &amp; R$1),$A395&lt;=INDIRECT("'Panasonic ERJ Code Table'!$N" &amp; R$1)) ),R$2&amp;_xlfn.XLOOKUP($A395,E96_raw,E96_code),"N/A")</f>
        <v>#NAME?</v>
      </c>
      <c r="U395" s="5" t="e" cm="1">
        <f t="array" aca="1" ref="U395" ca="1">IF( OR( AND($A395&gt;=INDIRECT("'Panasonic ERJ Code Table'!$J" &amp; U$1),$A395&lt;=INDIRECT("'Panasonic ERJ Code Table'!$K" &amp; U$1)), AND($A395&gt;=INDIRECT("'Panasonic ERJ Code Table'!$L" &amp; U$1),$A395&lt;=INDIRECT("'Panasonic ERJ Code Table'!$M" &amp; U$1)) ),U$2&amp;_xlfn.XLOOKUP($A395,E96_raw,E96_code),"N/A")</f>
        <v>#NAME?</v>
      </c>
    </row>
    <row r="396" spans="1:21" x14ac:dyDescent="0.3">
      <c r="A396" s="16">
        <v>12400</v>
      </c>
      <c r="B396" s="19"/>
      <c r="C396" s="5" t="e" cm="1">
        <f t="array" aca="1" ref="C396" ca="1">IF( OR( AND($A396&gt;=INDIRECT("'Panasonic ERJ Code Table'!$K" &amp; C$1),$A396&lt;=INDIRECT("'Panasonic ERJ Code Table'!$L" &amp; C$1)), AND($A396&gt;=INDIRECT("'Panasonic ERJ Code Table'!$M" &amp; C$1),$A396&lt;=INDIRECT("'Panasonic ERJ Code Table'!$N" &amp; C$1)) ),C$2&amp;_xlfn.XLOOKUP($A396,E96_raw,E96_code),"N/A")</f>
        <v>#NAME?</v>
      </c>
      <c r="D396" s="23" t="e" cm="1">
        <f t="array" aca="1" ref="D396" ca="1">"technology "&amp;RIGHT(C396,4)&amp;";"&amp;_xlfn.XLOOKUP(2,eii,eia)&amp;C396&amp;_xlfn.XLOOKUP(16,eii,eia)&amp;_xlfn.XLOOKUP(3,eii,eia)&amp;_xlfn.XLOOKUP($A396,E96_raw,e96_std&amp;" "&amp;e96_sym)&amp;_xlfn.XLOOKUP(16,eii,eia)&amp;_xlfn.XLOOKUP(4,eii,eia)&amp;_xlfn.XLOOKUP(LEFT(C396,7),r_1,r_4)&amp;" W @ 70°C"&amp;_xlfn.XLOOKUP(16,eii,eia)&amp;_xlfn.XLOOKUP(5,eii,eia)&amp;_xlfn.XLOOKUP(MID(C396,4,3),e_code,TEXT(e_size,"0000"))&amp;_xlfn.XLOOKUP(16,eii,eia)&amp;_xlfn.XLOOKUP(6,eii,eia)&amp;ROUND(MIN(SQRT($A396*_xlfn.XLOOKUP(LEFT(C396,7),r_1,r_4)),_xlfn.XLOOKUP(LEFT(C396,7),r_1,r_7)),1)&amp;" V"&amp;_xlfn.XLOOKUP(16,eii,eia)&amp;_xlfn.XLOOKUP(8,eii,eia)&amp;_xlfn.XLOOKUP(LEFT(C396,7),r_1,r_8)&amp;_xlfn.XLOOKUP(16,eii,eia)&amp;_xlfn.XLOOKUP(9,eii,eia)&amp;_xlfn.XLOOKUP($A396,E96_raw,E96_code&amp;" / "&amp;e96_3c)&amp;_xlfn.XLOOKUP(16,eii,eia)&amp;_xlfn.XLOOKUP(10,eii,eia)&amp;_xlfn.XLOOKUP(LEFT(C396,7),r_1,r_10)&amp;_xlfn.XLOOKUP(16,eii,eia)&amp;_xlfn.XLOOKUP(11,eii,eia)&amp;_xlfn.XLOOKUP(LEFT(C396,7),r_1,r_11)&amp;_xlfn.XLOOKUP(16,eii,eia)&amp;_xlfn.XLOOKUP(12,eii,eia)&amp;_xlfn.XLOOKUP(LEFT(C396,7),r_1,r_12)&amp;" ppm/°C"&amp;_xlfn.XLOOKUP(16,eii,eia)&amp;_xlfn.XLOOKUP(13,eii,eia)&amp;MID(C396,4,2)&amp;_xlfn.XLOOKUP(16,eii,eia)&amp;_xlfn.XLOOKUP(14,eii,eia)&amp;_xlfn.XLOOKUP(16,eii,eia)&amp;_xlfn.XLOOKUP(15,eii,eia)&amp;_xlfn.XLOOKUP(16,eii,eia)</f>
        <v>#NAME?</v>
      </c>
      <c r="F396" s="5" t="e" cm="1">
        <f t="array" aca="1" ref="F396" ca="1">IF( OR( AND($A396&gt;=INDIRECT("'Panasonic ERJ Code Table'!$K" &amp; F$1),$A396&lt;=INDIRECT("'Panasonic ERJ Code Table'!$L" &amp; F$1)), AND($A396&gt;=INDIRECT("'Panasonic ERJ Code Table'!$M" &amp; F$1),$A396&lt;=INDIRECT("'Panasonic ERJ Code Table'!$N" &amp; F$1)) ),F$2&amp;_xlfn.XLOOKUP($A396,E96_raw,E96_code),"N/A")</f>
        <v>#NAME?</v>
      </c>
      <c r="G396" s="23" t="e" cm="1">
        <f t="array" aca="1" ref="G396" ca="1">"technology "&amp;RIGHT(F396,4)&amp;";"&amp;_xlfn.XLOOKUP(2,eii,eia)&amp;F396&amp;_xlfn.XLOOKUP(16,eii,eia)&amp;_xlfn.XLOOKUP(3,eii,eia)&amp;_xlfn.XLOOKUP($A396,E96_raw,e96_std&amp;" "&amp;e96_sym)&amp;_xlfn.XLOOKUP(16,eii,eia)&amp;_xlfn.XLOOKUP(4,eii,eia)&amp;_xlfn.XLOOKUP(LEFT(F396,7),r_1,r_4)&amp;" W @ 70°C"&amp;_xlfn.XLOOKUP(16,eii,eia)&amp;_xlfn.XLOOKUP(5,eii,eia)&amp;_xlfn.XLOOKUP(MID(F396,4,3),e_code,TEXT(e_size,"0000"))&amp;_xlfn.XLOOKUP(16,eii,eia)&amp;_xlfn.XLOOKUP(6,eii,eia)&amp;ROUND(MIN(SQRT($A396*_xlfn.XLOOKUP(LEFT(F396,7),r_1,r_4)),_xlfn.XLOOKUP(LEFT(F396,7),r_1,r_7)),1)&amp;" V"&amp;_xlfn.XLOOKUP(16,eii,eia)&amp;_xlfn.XLOOKUP(8,eii,eia)&amp;_xlfn.XLOOKUP(LEFT(F396,7),r_1,r_8)&amp;_xlfn.XLOOKUP(16,eii,eia)&amp;_xlfn.XLOOKUP(9,eii,eia)&amp;_xlfn.XLOOKUP($A396,E96_raw,E96_code&amp;" / "&amp;e96_3c)&amp;_xlfn.XLOOKUP(16,eii,eia)&amp;_xlfn.XLOOKUP(10,eii,eia)&amp;_xlfn.XLOOKUP(LEFT(F396,7),r_1,r_10)&amp;_xlfn.XLOOKUP(16,eii,eia)&amp;_xlfn.XLOOKUP(11,eii,eia)&amp;_xlfn.XLOOKUP(LEFT(F396,7),r_1,r_11)&amp;_xlfn.XLOOKUP(16,eii,eia)&amp;_xlfn.XLOOKUP(12,eii,eia)&amp;_xlfn.XLOOKUP(LEFT(F396,7),r_1,r_12)&amp;" ppm/°C"&amp;_xlfn.XLOOKUP(16,eii,eia)&amp;_xlfn.XLOOKUP(13,eii,eia)&amp;MID(F396,4,2)&amp;_xlfn.XLOOKUP(16,eii,eia)&amp;_xlfn.XLOOKUP(14,eii,eia)&amp;_xlfn.XLOOKUP(16,eii,eia)&amp;_xlfn.XLOOKUP(15,eii,eia)&amp;_xlfn.XLOOKUP(16,eii,eia)</f>
        <v>#NAME?</v>
      </c>
      <c r="I396" s="5" t="str" cm="1">
        <f t="array" aca="1" ref="I396" ca="1">IF( OR( AND($A396&gt;=INDIRECT("'Panasonic ERJ Code Table'!$K" &amp; I$1),$A396&lt;=INDIRECT("'Panasonic ERJ Code Table'!$L" &amp; I$1)), AND($A396&gt;=INDIRECT("'Panasonic ERJ Code Table'!$M" &amp; I$1),$A396&lt;=INDIRECT("'Panasonic ERJ Code Table'!$N" &amp; I$1)) ),I$2&amp;_xlfn.XLOOKUP($A396,E96_raw,E96_code),"N/A")</f>
        <v>N/A</v>
      </c>
      <c r="L396" s="5" t="e" cm="1">
        <f t="array" aca="1" ref="L396" ca="1">IF( OR( AND($A396&gt;=INDIRECT("'Panasonic ERJ Code Table'!$K" &amp; L$1),$A396&lt;=INDIRECT("'Panasonic ERJ Code Table'!$L" &amp; L$1)), AND($A396&gt;=INDIRECT("'Panasonic ERJ Code Table'!$M" &amp; L$1),$A396&lt;=INDIRECT("'Panasonic ERJ Code Table'!$N" &amp; L$1)) ),L$2&amp;_xlfn.XLOOKUP($A396,E96_raw,E96_code),"N/A")</f>
        <v>#NAME?</v>
      </c>
      <c r="O396" s="5" t="str" cm="1">
        <f t="array" aca="1" ref="O396" ca="1">IF( OR( AND($A396&gt;=INDIRECT("'Panasonic ERJ Code Table'!$K" &amp; O$1),$A396&lt;=INDIRECT("'Panasonic ERJ Code Table'!$L" &amp; O$1)), AND($A396&gt;=INDIRECT("'Panasonic ERJ Code Table'!$M" &amp; O$1),$A396&lt;=INDIRECT("'Panasonic ERJ Code Table'!$N" &amp; O$1)) ),O$2&amp;_xlfn.XLOOKUP($A396,E96_raw,E96_code),"N/A")</f>
        <v>N/A</v>
      </c>
      <c r="R396" s="5" t="e" cm="1">
        <f t="array" aca="1" ref="R396" ca="1">IF( OR( AND($A396&gt;=INDIRECT("'Panasonic ERJ Code Table'!$K" &amp; R$1),$A396&lt;=INDIRECT("'Panasonic ERJ Code Table'!$L" &amp; R$1)), AND($A396&gt;=INDIRECT("'Panasonic ERJ Code Table'!$M" &amp; R$1),$A396&lt;=INDIRECT("'Panasonic ERJ Code Table'!$N" &amp; R$1)) ),R$2&amp;_xlfn.XLOOKUP($A396,E96_raw,E96_code),"N/A")</f>
        <v>#NAME?</v>
      </c>
      <c r="U396" s="5" t="e" cm="1">
        <f t="array" aca="1" ref="U396" ca="1">IF( OR( AND($A396&gt;=INDIRECT("'Panasonic ERJ Code Table'!$J" &amp; U$1),$A396&lt;=INDIRECT("'Panasonic ERJ Code Table'!$K" &amp; U$1)), AND($A396&gt;=INDIRECT("'Panasonic ERJ Code Table'!$L" &amp; U$1),$A396&lt;=INDIRECT("'Panasonic ERJ Code Table'!$M" &amp; U$1)) ),U$2&amp;_xlfn.XLOOKUP($A396,E96_raw,E96_code),"N/A")</f>
        <v>#NAME?</v>
      </c>
    </row>
    <row r="397" spans="1:21" x14ac:dyDescent="0.3">
      <c r="A397" s="16">
        <v>12700</v>
      </c>
      <c r="B397" s="19"/>
      <c r="C397" s="5" t="e" cm="1">
        <f t="array" aca="1" ref="C397" ca="1">IF( OR( AND($A397&gt;=INDIRECT("'Panasonic ERJ Code Table'!$K" &amp; C$1),$A397&lt;=INDIRECT("'Panasonic ERJ Code Table'!$L" &amp; C$1)), AND($A397&gt;=INDIRECT("'Panasonic ERJ Code Table'!$M" &amp; C$1),$A397&lt;=INDIRECT("'Panasonic ERJ Code Table'!$N" &amp; C$1)) ),C$2&amp;_xlfn.XLOOKUP($A397,E96_raw,E96_code),"N/A")</f>
        <v>#NAME?</v>
      </c>
      <c r="D397" s="23" t="e" cm="1">
        <f t="array" aca="1" ref="D397" ca="1">"technology "&amp;RIGHT(C397,4)&amp;";"&amp;_xlfn.XLOOKUP(2,eii,eia)&amp;C397&amp;_xlfn.XLOOKUP(16,eii,eia)&amp;_xlfn.XLOOKUP(3,eii,eia)&amp;_xlfn.XLOOKUP($A397,E96_raw,e96_std&amp;" "&amp;e96_sym)&amp;_xlfn.XLOOKUP(16,eii,eia)&amp;_xlfn.XLOOKUP(4,eii,eia)&amp;_xlfn.XLOOKUP(LEFT(C397,7),r_1,r_4)&amp;" W @ 70°C"&amp;_xlfn.XLOOKUP(16,eii,eia)&amp;_xlfn.XLOOKUP(5,eii,eia)&amp;_xlfn.XLOOKUP(MID(C397,4,3),e_code,TEXT(e_size,"0000"))&amp;_xlfn.XLOOKUP(16,eii,eia)&amp;_xlfn.XLOOKUP(6,eii,eia)&amp;ROUND(MIN(SQRT($A397*_xlfn.XLOOKUP(LEFT(C397,7),r_1,r_4)),_xlfn.XLOOKUP(LEFT(C397,7),r_1,r_7)),1)&amp;" V"&amp;_xlfn.XLOOKUP(16,eii,eia)&amp;_xlfn.XLOOKUP(8,eii,eia)&amp;_xlfn.XLOOKUP(LEFT(C397,7),r_1,r_8)&amp;_xlfn.XLOOKUP(16,eii,eia)&amp;_xlfn.XLOOKUP(9,eii,eia)&amp;_xlfn.XLOOKUP($A397,E96_raw,E96_code&amp;" / "&amp;e96_3c)&amp;_xlfn.XLOOKUP(16,eii,eia)&amp;_xlfn.XLOOKUP(10,eii,eia)&amp;_xlfn.XLOOKUP(LEFT(C397,7),r_1,r_10)&amp;_xlfn.XLOOKUP(16,eii,eia)&amp;_xlfn.XLOOKUP(11,eii,eia)&amp;_xlfn.XLOOKUP(LEFT(C397,7),r_1,r_11)&amp;_xlfn.XLOOKUP(16,eii,eia)&amp;_xlfn.XLOOKUP(12,eii,eia)&amp;_xlfn.XLOOKUP(LEFT(C397,7),r_1,r_12)&amp;" ppm/°C"&amp;_xlfn.XLOOKUP(16,eii,eia)&amp;_xlfn.XLOOKUP(13,eii,eia)&amp;MID(C397,4,2)&amp;_xlfn.XLOOKUP(16,eii,eia)&amp;_xlfn.XLOOKUP(14,eii,eia)&amp;_xlfn.XLOOKUP(16,eii,eia)&amp;_xlfn.XLOOKUP(15,eii,eia)&amp;_xlfn.XLOOKUP(16,eii,eia)</f>
        <v>#NAME?</v>
      </c>
      <c r="F397" s="5" t="e" cm="1">
        <f t="array" aca="1" ref="F397" ca="1">IF( OR( AND($A397&gt;=INDIRECT("'Panasonic ERJ Code Table'!$K" &amp; F$1),$A397&lt;=INDIRECT("'Panasonic ERJ Code Table'!$L" &amp; F$1)), AND($A397&gt;=INDIRECT("'Panasonic ERJ Code Table'!$M" &amp; F$1),$A397&lt;=INDIRECT("'Panasonic ERJ Code Table'!$N" &amp; F$1)) ),F$2&amp;_xlfn.XLOOKUP($A397,E96_raw,E96_code),"N/A")</f>
        <v>#NAME?</v>
      </c>
      <c r="G397" s="23" t="e" cm="1">
        <f t="array" aca="1" ref="G397" ca="1">"technology "&amp;RIGHT(F397,4)&amp;";"&amp;_xlfn.XLOOKUP(2,eii,eia)&amp;F397&amp;_xlfn.XLOOKUP(16,eii,eia)&amp;_xlfn.XLOOKUP(3,eii,eia)&amp;_xlfn.XLOOKUP($A397,E96_raw,e96_std&amp;" "&amp;e96_sym)&amp;_xlfn.XLOOKUP(16,eii,eia)&amp;_xlfn.XLOOKUP(4,eii,eia)&amp;_xlfn.XLOOKUP(LEFT(F397,7),r_1,r_4)&amp;" W @ 70°C"&amp;_xlfn.XLOOKUP(16,eii,eia)&amp;_xlfn.XLOOKUP(5,eii,eia)&amp;_xlfn.XLOOKUP(MID(F397,4,3),e_code,TEXT(e_size,"0000"))&amp;_xlfn.XLOOKUP(16,eii,eia)&amp;_xlfn.XLOOKUP(6,eii,eia)&amp;ROUND(MIN(SQRT($A397*_xlfn.XLOOKUP(LEFT(F397,7),r_1,r_4)),_xlfn.XLOOKUP(LEFT(F397,7),r_1,r_7)),1)&amp;" V"&amp;_xlfn.XLOOKUP(16,eii,eia)&amp;_xlfn.XLOOKUP(8,eii,eia)&amp;_xlfn.XLOOKUP(LEFT(F397,7),r_1,r_8)&amp;_xlfn.XLOOKUP(16,eii,eia)&amp;_xlfn.XLOOKUP(9,eii,eia)&amp;_xlfn.XLOOKUP($A397,E96_raw,E96_code&amp;" / "&amp;e96_3c)&amp;_xlfn.XLOOKUP(16,eii,eia)&amp;_xlfn.XLOOKUP(10,eii,eia)&amp;_xlfn.XLOOKUP(LEFT(F397,7),r_1,r_10)&amp;_xlfn.XLOOKUP(16,eii,eia)&amp;_xlfn.XLOOKUP(11,eii,eia)&amp;_xlfn.XLOOKUP(LEFT(F397,7),r_1,r_11)&amp;_xlfn.XLOOKUP(16,eii,eia)&amp;_xlfn.XLOOKUP(12,eii,eia)&amp;_xlfn.XLOOKUP(LEFT(F397,7),r_1,r_12)&amp;" ppm/°C"&amp;_xlfn.XLOOKUP(16,eii,eia)&amp;_xlfn.XLOOKUP(13,eii,eia)&amp;MID(F397,4,2)&amp;_xlfn.XLOOKUP(16,eii,eia)&amp;_xlfn.XLOOKUP(14,eii,eia)&amp;_xlfn.XLOOKUP(16,eii,eia)&amp;_xlfn.XLOOKUP(15,eii,eia)&amp;_xlfn.XLOOKUP(16,eii,eia)</f>
        <v>#NAME?</v>
      </c>
      <c r="I397" s="5" t="str" cm="1">
        <f t="array" aca="1" ref="I397" ca="1">IF( OR( AND($A397&gt;=INDIRECT("'Panasonic ERJ Code Table'!$K" &amp; I$1),$A397&lt;=INDIRECT("'Panasonic ERJ Code Table'!$L" &amp; I$1)), AND($A397&gt;=INDIRECT("'Panasonic ERJ Code Table'!$M" &amp; I$1),$A397&lt;=INDIRECT("'Panasonic ERJ Code Table'!$N" &amp; I$1)) ),I$2&amp;_xlfn.XLOOKUP($A397,E96_raw,E96_code),"N/A")</f>
        <v>N/A</v>
      </c>
      <c r="L397" s="5" t="e" cm="1">
        <f t="array" aca="1" ref="L397" ca="1">IF( OR( AND($A397&gt;=INDIRECT("'Panasonic ERJ Code Table'!$K" &amp; L$1),$A397&lt;=INDIRECT("'Panasonic ERJ Code Table'!$L" &amp; L$1)), AND($A397&gt;=INDIRECT("'Panasonic ERJ Code Table'!$M" &amp; L$1),$A397&lt;=INDIRECT("'Panasonic ERJ Code Table'!$N" &amp; L$1)) ),L$2&amp;_xlfn.XLOOKUP($A397,E96_raw,E96_code),"N/A")</f>
        <v>#NAME?</v>
      </c>
      <c r="O397" s="5" t="str" cm="1">
        <f t="array" aca="1" ref="O397" ca="1">IF( OR( AND($A397&gt;=INDIRECT("'Panasonic ERJ Code Table'!$K" &amp; O$1),$A397&lt;=INDIRECT("'Panasonic ERJ Code Table'!$L" &amp; O$1)), AND($A397&gt;=INDIRECT("'Panasonic ERJ Code Table'!$M" &amp; O$1),$A397&lt;=INDIRECT("'Panasonic ERJ Code Table'!$N" &amp; O$1)) ),O$2&amp;_xlfn.XLOOKUP($A397,E96_raw,E96_code),"N/A")</f>
        <v>N/A</v>
      </c>
      <c r="R397" s="5" t="e" cm="1">
        <f t="array" aca="1" ref="R397" ca="1">IF( OR( AND($A397&gt;=INDIRECT("'Panasonic ERJ Code Table'!$K" &amp; R$1),$A397&lt;=INDIRECT("'Panasonic ERJ Code Table'!$L" &amp; R$1)), AND($A397&gt;=INDIRECT("'Panasonic ERJ Code Table'!$M" &amp; R$1),$A397&lt;=INDIRECT("'Panasonic ERJ Code Table'!$N" &amp; R$1)) ),R$2&amp;_xlfn.XLOOKUP($A397,E96_raw,E96_code),"N/A")</f>
        <v>#NAME?</v>
      </c>
      <c r="U397" s="5" t="e" cm="1">
        <f t="array" aca="1" ref="U397" ca="1">IF( OR( AND($A397&gt;=INDIRECT("'Panasonic ERJ Code Table'!$J" &amp; U$1),$A397&lt;=INDIRECT("'Panasonic ERJ Code Table'!$K" &amp; U$1)), AND($A397&gt;=INDIRECT("'Panasonic ERJ Code Table'!$L" &amp; U$1),$A397&lt;=INDIRECT("'Panasonic ERJ Code Table'!$M" &amp; U$1)) ),U$2&amp;_xlfn.XLOOKUP($A397,E96_raw,E96_code),"N/A")</f>
        <v>#NAME?</v>
      </c>
    </row>
    <row r="398" spans="1:21" x14ac:dyDescent="0.3">
      <c r="A398" s="16">
        <v>13000</v>
      </c>
      <c r="B398" s="19"/>
      <c r="C398" s="5" t="e" cm="1">
        <f t="array" aca="1" ref="C398" ca="1">IF( OR( AND($A398&gt;=INDIRECT("'Panasonic ERJ Code Table'!$K" &amp; C$1),$A398&lt;=INDIRECT("'Panasonic ERJ Code Table'!$L" &amp; C$1)), AND($A398&gt;=INDIRECT("'Panasonic ERJ Code Table'!$M" &amp; C$1),$A398&lt;=INDIRECT("'Panasonic ERJ Code Table'!$N" &amp; C$1)) ),C$2&amp;_xlfn.XLOOKUP($A398,E96_raw,E96_code),"N/A")</f>
        <v>#NAME?</v>
      </c>
      <c r="D398" s="23" t="e" cm="1">
        <f t="array" aca="1" ref="D398" ca="1">"technology "&amp;RIGHT(C398,4)&amp;";"&amp;_xlfn.XLOOKUP(2,eii,eia)&amp;C398&amp;_xlfn.XLOOKUP(16,eii,eia)&amp;_xlfn.XLOOKUP(3,eii,eia)&amp;_xlfn.XLOOKUP($A398,E96_raw,e96_std&amp;" "&amp;e96_sym)&amp;_xlfn.XLOOKUP(16,eii,eia)&amp;_xlfn.XLOOKUP(4,eii,eia)&amp;_xlfn.XLOOKUP(LEFT(C398,7),r_1,r_4)&amp;" W @ 70°C"&amp;_xlfn.XLOOKUP(16,eii,eia)&amp;_xlfn.XLOOKUP(5,eii,eia)&amp;_xlfn.XLOOKUP(MID(C398,4,3),e_code,TEXT(e_size,"0000"))&amp;_xlfn.XLOOKUP(16,eii,eia)&amp;_xlfn.XLOOKUP(6,eii,eia)&amp;ROUND(MIN(SQRT($A398*_xlfn.XLOOKUP(LEFT(C398,7),r_1,r_4)),_xlfn.XLOOKUP(LEFT(C398,7),r_1,r_7)),1)&amp;" V"&amp;_xlfn.XLOOKUP(16,eii,eia)&amp;_xlfn.XLOOKUP(8,eii,eia)&amp;_xlfn.XLOOKUP(LEFT(C398,7),r_1,r_8)&amp;_xlfn.XLOOKUP(16,eii,eia)&amp;_xlfn.XLOOKUP(9,eii,eia)&amp;_xlfn.XLOOKUP($A398,E96_raw,E96_code&amp;" / "&amp;e96_3c)&amp;_xlfn.XLOOKUP(16,eii,eia)&amp;_xlfn.XLOOKUP(10,eii,eia)&amp;_xlfn.XLOOKUP(LEFT(C398,7),r_1,r_10)&amp;_xlfn.XLOOKUP(16,eii,eia)&amp;_xlfn.XLOOKUP(11,eii,eia)&amp;_xlfn.XLOOKUP(LEFT(C398,7),r_1,r_11)&amp;_xlfn.XLOOKUP(16,eii,eia)&amp;_xlfn.XLOOKUP(12,eii,eia)&amp;_xlfn.XLOOKUP(LEFT(C398,7),r_1,r_12)&amp;" ppm/°C"&amp;_xlfn.XLOOKUP(16,eii,eia)&amp;_xlfn.XLOOKUP(13,eii,eia)&amp;MID(C398,4,2)&amp;_xlfn.XLOOKUP(16,eii,eia)&amp;_xlfn.XLOOKUP(14,eii,eia)&amp;_xlfn.XLOOKUP(16,eii,eia)&amp;_xlfn.XLOOKUP(15,eii,eia)&amp;_xlfn.XLOOKUP(16,eii,eia)</f>
        <v>#NAME?</v>
      </c>
      <c r="F398" s="5" t="e" cm="1">
        <f t="array" aca="1" ref="F398" ca="1">IF( OR( AND($A398&gt;=INDIRECT("'Panasonic ERJ Code Table'!$K" &amp; F$1),$A398&lt;=INDIRECT("'Panasonic ERJ Code Table'!$L" &amp; F$1)), AND($A398&gt;=INDIRECT("'Panasonic ERJ Code Table'!$M" &amp; F$1),$A398&lt;=INDIRECT("'Panasonic ERJ Code Table'!$N" &amp; F$1)) ),F$2&amp;_xlfn.XLOOKUP($A398,E96_raw,E96_code),"N/A")</f>
        <v>#NAME?</v>
      </c>
      <c r="G398" s="23" t="e" cm="1">
        <f t="array" aca="1" ref="G398" ca="1">"technology "&amp;RIGHT(F398,4)&amp;";"&amp;_xlfn.XLOOKUP(2,eii,eia)&amp;F398&amp;_xlfn.XLOOKUP(16,eii,eia)&amp;_xlfn.XLOOKUP(3,eii,eia)&amp;_xlfn.XLOOKUP($A398,E96_raw,e96_std&amp;" "&amp;e96_sym)&amp;_xlfn.XLOOKUP(16,eii,eia)&amp;_xlfn.XLOOKUP(4,eii,eia)&amp;_xlfn.XLOOKUP(LEFT(F398,7),r_1,r_4)&amp;" W @ 70°C"&amp;_xlfn.XLOOKUP(16,eii,eia)&amp;_xlfn.XLOOKUP(5,eii,eia)&amp;_xlfn.XLOOKUP(MID(F398,4,3),e_code,TEXT(e_size,"0000"))&amp;_xlfn.XLOOKUP(16,eii,eia)&amp;_xlfn.XLOOKUP(6,eii,eia)&amp;ROUND(MIN(SQRT($A398*_xlfn.XLOOKUP(LEFT(F398,7),r_1,r_4)),_xlfn.XLOOKUP(LEFT(F398,7),r_1,r_7)),1)&amp;" V"&amp;_xlfn.XLOOKUP(16,eii,eia)&amp;_xlfn.XLOOKUP(8,eii,eia)&amp;_xlfn.XLOOKUP(LEFT(F398,7),r_1,r_8)&amp;_xlfn.XLOOKUP(16,eii,eia)&amp;_xlfn.XLOOKUP(9,eii,eia)&amp;_xlfn.XLOOKUP($A398,E96_raw,E96_code&amp;" / "&amp;e96_3c)&amp;_xlfn.XLOOKUP(16,eii,eia)&amp;_xlfn.XLOOKUP(10,eii,eia)&amp;_xlfn.XLOOKUP(LEFT(F398,7),r_1,r_10)&amp;_xlfn.XLOOKUP(16,eii,eia)&amp;_xlfn.XLOOKUP(11,eii,eia)&amp;_xlfn.XLOOKUP(LEFT(F398,7),r_1,r_11)&amp;_xlfn.XLOOKUP(16,eii,eia)&amp;_xlfn.XLOOKUP(12,eii,eia)&amp;_xlfn.XLOOKUP(LEFT(F398,7),r_1,r_12)&amp;" ppm/°C"&amp;_xlfn.XLOOKUP(16,eii,eia)&amp;_xlfn.XLOOKUP(13,eii,eia)&amp;MID(F398,4,2)&amp;_xlfn.XLOOKUP(16,eii,eia)&amp;_xlfn.XLOOKUP(14,eii,eia)&amp;_xlfn.XLOOKUP(16,eii,eia)&amp;_xlfn.XLOOKUP(15,eii,eia)&amp;_xlfn.XLOOKUP(16,eii,eia)</f>
        <v>#NAME?</v>
      </c>
      <c r="I398" s="5" t="str" cm="1">
        <f t="array" aca="1" ref="I398" ca="1">IF( OR( AND($A398&gt;=INDIRECT("'Panasonic ERJ Code Table'!$K" &amp; I$1),$A398&lt;=INDIRECT("'Panasonic ERJ Code Table'!$L" &amp; I$1)), AND($A398&gt;=INDIRECT("'Panasonic ERJ Code Table'!$M" &amp; I$1),$A398&lt;=INDIRECT("'Panasonic ERJ Code Table'!$N" &amp; I$1)) ),I$2&amp;_xlfn.XLOOKUP($A398,E96_raw,E96_code),"N/A")</f>
        <v>N/A</v>
      </c>
      <c r="L398" s="5" t="e" cm="1">
        <f t="array" aca="1" ref="L398" ca="1">IF( OR( AND($A398&gt;=INDIRECT("'Panasonic ERJ Code Table'!$K" &amp; L$1),$A398&lt;=INDIRECT("'Panasonic ERJ Code Table'!$L" &amp; L$1)), AND($A398&gt;=INDIRECT("'Panasonic ERJ Code Table'!$M" &amp; L$1),$A398&lt;=INDIRECT("'Panasonic ERJ Code Table'!$N" &amp; L$1)) ),L$2&amp;_xlfn.XLOOKUP($A398,E96_raw,E96_code),"N/A")</f>
        <v>#NAME?</v>
      </c>
      <c r="O398" s="5" t="str" cm="1">
        <f t="array" aca="1" ref="O398" ca="1">IF( OR( AND($A398&gt;=INDIRECT("'Panasonic ERJ Code Table'!$K" &amp; O$1),$A398&lt;=INDIRECT("'Panasonic ERJ Code Table'!$L" &amp; O$1)), AND($A398&gt;=INDIRECT("'Panasonic ERJ Code Table'!$M" &amp; O$1),$A398&lt;=INDIRECT("'Panasonic ERJ Code Table'!$N" &amp; O$1)) ),O$2&amp;_xlfn.XLOOKUP($A398,E96_raw,E96_code),"N/A")</f>
        <v>N/A</v>
      </c>
      <c r="R398" s="5" t="e" cm="1">
        <f t="array" aca="1" ref="R398" ca="1">IF( OR( AND($A398&gt;=INDIRECT("'Panasonic ERJ Code Table'!$K" &amp; R$1),$A398&lt;=INDIRECT("'Panasonic ERJ Code Table'!$L" &amp; R$1)), AND($A398&gt;=INDIRECT("'Panasonic ERJ Code Table'!$M" &amp; R$1),$A398&lt;=INDIRECT("'Panasonic ERJ Code Table'!$N" &amp; R$1)) ),R$2&amp;_xlfn.XLOOKUP($A398,E96_raw,E96_code),"N/A")</f>
        <v>#NAME?</v>
      </c>
      <c r="U398" s="5" t="e" cm="1">
        <f t="array" aca="1" ref="U398" ca="1">IF( OR( AND($A398&gt;=INDIRECT("'Panasonic ERJ Code Table'!$J" &amp; U$1),$A398&lt;=INDIRECT("'Panasonic ERJ Code Table'!$K" &amp; U$1)), AND($A398&gt;=INDIRECT("'Panasonic ERJ Code Table'!$L" &amp; U$1),$A398&lt;=INDIRECT("'Panasonic ERJ Code Table'!$M" &amp; U$1)) ),U$2&amp;_xlfn.XLOOKUP($A398,E96_raw,E96_code),"N/A")</f>
        <v>#NAME?</v>
      </c>
    </row>
    <row r="399" spans="1:21" x14ac:dyDescent="0.3">
      <c r="A399" s="16">
        <v>13300</v>
      </c>
      <c r="B399" s="19"/>
      <c r="C399" s="5" t="e" cm="1">
        <f t="array" aca="1" ref="C399" ca="1">IF( OR( AND($A399&gt;=INDIRECT("'Panasonic ERJ Code Table'!$K" &amp; C$1),$A399&lt;=INDIRECT("'Panasonic ERJ Code Table'!$L" &amp; C$1)), AND($A399&gt;=INDIRECT("'Panasonic ERJ Code Table'!$M" &amp; C$1),$A399&lt;=INDIRECT("'Panasonic ERJ Code Table'!$N" &amp; C$1)) ),C$2&amp;_xlfn.XLOOKUP($A399,E96_raw,E96_code),"N/A")</f>
        <v>#NAME?</v>
      </c>
      <c r="D399" s="23" t="e" cm="1">
        <f t="array" aca="1" ref="D399" ca="1">"technology "&amp;RIGHT(C399,4)&amp;";"&amp;_xlfn.XLOOKUP(2,eii,eia)&amp;C399&amp;_xlfn.XLOOKUP(16,eii,eia)&amp;_xlfn.XLOOKUP(3,eii,eia)&amp;_xlfn.XLOOKUP($A399,E96_raw,e96_std&amp;" "&amp;e96_sym)&amp;_xlfn.XLOOKUP(16,eii,eia)&amp;_xlfn.XLOOKUP(4,eii,eia)&amp;_xlfn.XLOOKUP(LEFT(C399,7),r_1,r_4)&amp;" W @ 70°C"&amp;_xlfn.XLOOKUP(16,eii,eia)&amp;_xlfn.XLOOKUP(5,eii,eia)&amp;_xlfn.XLOOKUP(MID(C399,4,3),e_code,TEXT(e_size,"0000"))&amp;_xlfn.XLOOKUP(16,eii,eia)&amp;_xlfn.XLOOKUP(6,eii,eia)&amp;ROUND(MIN(SQRT($A399*_xlfn.XLOOKUP(LEFT(C399,7),r_1,r_4)),_xlfn.XLOOKUP(LEFT(C399,7),r_1,r_7)),1)&amp;" V"&amp;_xlfn.XLOOKUP(16,eii,eia)&amp;_xlfn.XLOOKUP(8,eii,eia)&amp;_xlfn.XLOOKUP(LEFT(C399,7),r_1,r_8)&amp;_xlfn.XLOOKUP(16,eii,eia)&amp;_xlfn.XLOOKUP(9,eii,eia)&amp;_xlfn.XLOOKUP($A399,E96_raw,E96_code&amp;" / "&amp;e96_3c)&amp;_xlfn.XLOOKUP(16,eii,eia)&amp;_xlfn.XLOOKUP(10,eii,eia)&amp;_xlfn.XLOOKUP(LEFT(C399,7),r_1,r_10)&amp;_xlfn.XLOOKUP(16,eii,eia)&amp;_xlfn.XLOOKUP(11,eii,eia)&amp;_xlfn.XLOOKUP(LEFT(C399,7),r_1,r_11)&amp;_xlfn.XLOOKUP(16,eii,eia)&amp;_xlfn.XLOOKUP(12,eii,eia)&amp;_xlfn.XLOOKUP(LEFT(C399,7),r_1,r_12)&amp;" ppm/°C"&amp;_xlfn.XLOOKUP(16,eii,eia)&amp;_xlfn.XLOOKUP(13,eii,eia)&amp;MID(C399,4,2)&amp;_xlfn.XLOOKUP(16,eii,eia)&amp;_xlfn.XLOOKUP(14,eii,eia)&amp;_xlfn.XLOOKUP(16,eii,eia)&amp;_xlfn.XLOOKUP(15,eii,eia)&amp;_xlfn.XLOOKUP(16,eii,eia)</f>
        <v>#NAME?</v>
      </c>
      <c r="F399" s="5" t="e" cm="1">
        <f t="array" aca="1" ref="F399" ca="1">IF( OR( AND($A399&gt;=INDIRECT("'Panasonic ERJ Code Table'!$K" &amp; F$1),$A399&lt;=INDIRECT("'Panasonic ERJ Code Table'!$L" &amp; F$1)), AND($A399&gt;=INDIRECT("'Panasonic ERJ Code Table'!$M" &amp; F$1),$A399&lt;=INDIRECT("'Panasonic ERJ Code Table'!$N" &amp; F$1)) ),F$2&amp;_xlfn.XLOOKUP($A399,E96_raw,E96_code),"N/A")</f>
        <v>#NAME?</v>
      </c>
      <c r="G399" s="23" t="e" cm="1">
        <f t="array" aca="1" ref="G399" ca="1">"technology "&amp;RIGHT(F399,4)&amp;";"&amp;_xlfn.XLOOKUP(2,eii,eia)&amp;F399&amp;_xlfn.XLOOKUP(16,eii,eia)&amp;_xlfn.XLOOKUP(3,eii,eia)&amp;_xlfn.XLOOKUP($A399,E96_raw,e96_std&amp;" "&amp;e96_sym)&amp;_xlfn.XLOOKUP(16,eii,eia)&amp;_xlfn.XLOOKUP(4,eii,eia)&amp;_xlfn.XLOOKUP(LEFT(F399,7),r_1,r_4)&amp;" W @ 70°C"&amp;_xlfn.XLOOKUP(16,eii,eia)&amp;_xlfn.XLOOKUP(5,eii,eia)&amp;_xlfn.XLOOKUP(MID(F399,4,3),e_code,TEXT(e_size,"0000"))&amp;_xlfn.XLOOKUP(16,eii,eia)&amp;_xlfn.XLOOKUP(6,eii,eia)&amp;ROUND(MIN(SQRT($A399*_xlfn.XLOOKUP(LEFT(F399,7),r_1,r_4)),_xlfn.XLOOKUP(LEFT(F399,7),r_1,r_7)),1)&amp;" V"&amp;_xlfn.XLOOKUP(16,eii,eia)&amp;_xlfn.XLOOKUP(8,eii,eia)&amp;_xlfn.XLOOKUP(LEFT(F399,7),r_1,r_8)&amp;_xlfn.XLOOKUP(16,eii,eia)&amp;_xlfn.XLOOKUP(9,eii,eia)&amp;_xlfn.XLOOKUP($A399,E96_raw,E96_code&amp;" / "&amp;e96_3c)&amp;_xlfn.XLOOKUP(16,eii,eia)&amp;_xlfn.XLOOKUP(10,eii,eia)&amp;_xlfn.XLOOKUP(LEFT(F399,7),r_1,r_10)&amp;_xlfn.XLOOKUP(16,eii,eia)&amp;_xlfn.XLOOKUP(11,eii,eia)&amp;_xlfn.XLOOKUP(LEFT(F399,7),r_1,r_11)&amp;_xlfn.XLOOKUP(16,eii,eia)&amp;_xlfn.XLOOKUP(12,eii,eia)&amp;_xlfn.XLOOKUP(LEFT(F399,7),r_1,r_12)&amp;" ppm/°C"&amp;_xlfn.XLOOKUP(16,eii,eia)&amp;_xlfn.XLOOKUP(13,eii,eia)&amp;MID(F399,4,2)&amp;_xlfn.XLOOKUP(16,eii,eia)&amp;_xlfn.XLOOKUP(14,eii,eia)&amp;_xlfn.XLOOKUP(16,eii,eia)&amp;_xlfn.XLOOKUP(15,eii,eia)&amp;_xlfn.XLOOKUP(16,eii,eia)</f>
        <v>#NAME?</v>
      </c>
      <c r="I399" s="5" t="str" cm="1">
        <f t="array" aca="1" ref="I399" ca="1">IF( OR( AND($A399&gt;=INDIRECT("'Panasonic ERJ Code Table'!$K" &amp; I$1),$A399&lt;=INDIRECT("'Panasonic ERJ Code Table'!$L" &amp; I$1)), AND($A399&gt;=INDIRECT("'Panasonic ERJ Code Table'!$M" &amp; I$1),$A399&lt;=INDIRECT("'Panasonic ERJ Code Table'!$N" &amp; I$1)) ),I$2&amp;_xlfn.XLOOKUP($A399,E96_raw,E96_code),"N/A")</f>
        <v>N/A</v>
      </c>
      <c r="L399" s="5" t="e" cm="1">
        <f t="array" aca="1" ref="L399" ca="1">IF( OR( AND($A399&gt;=INDIRECT("'Panasonic ERJ Code Table'!$K" &amp; L$1),$A399&lt;=INDIRECT("'Panasonic ERJ Code Table'!$L" &amp; L$1)), AND($A399&gt;=INDIRECT("'Panasonic ERJ Code Table'!$M" &amp; L$1),$A399&lt;=INDIRECT("'Panasonic ERJ Code Table'!$N" &amp; L$1)) ),L$2&amp;_xlfn.XLOOKUP($A399,E96_raw,E96_code),"N/A")</f>
        <v>#NAME?</v>
      </c>
      <c r="O399" s="5" t="str" cm="1">
        <f t="array" aca="1" ref="O399" ca="1">IF( OR( AND($A399&gt;=INDIRECT("'Panasonic ERJ Code Table'!$K" &amp; O$1),$A399&lt;=INDIRECT("'Panasonic ERJ Code Table'!$L" &amp; O$1)), AND($A399&gt;=INDIRECT("'Panasonic ERJ Code Table'!$M" &amp; O$1),$A399&lt;=INDIRECT("'Panasonic ERJ Code Table'!$N" &amp; O$1)) ),O$2&amp;_xlfn.XLOOKUP($A399,E96_raw,E96_code),"N/A")</f>
        <v>N/A</v>
      </c>
      <c r="R399" s="5" t="e" cm="1">
        <f t="array" aca="1" ref="R399" ca="1">IF( OR( AND($A399&gt;=INDIRECT("'Panasonic ERJ Code Table'!$K" &amp; R$1),$A399&lt;=INDIRECT("'Panasonic ERJ Code Table'!$L" &amp; R$1)), AND($A399&gt;=INDIRECT("'Panasonic ERJ Code Table'!$M" &amp; R$1),$A399&lt;=INDIRECT("'Panasonic ERJ Code Table'!$N" &amp; R$1)) ),R$2&amp;_xlfn.XLOOKUP($A399,E96_raw,E96_code),"N/A")</f>
        <v>#NAME?</v>
      </c>
      <c r="U399" s="5" t="e" cm="1">
        <f t="array" aca="1" ref="U399" ca="1">IF( OR( AND($A399&gt;=INDIRECT("'Panasonic ERJ Code Table'!$J" &amp; U$1),$A399&lt;=INDIRECT("'Panasonic ERJ Code Table'!$K" &amp; U$1)), AND($A399&gt;=INDIRECT("'Panasonic ERJ Code Table'!$L" &amp; U$1),$A399&lt;=INDIRECT("'Panasonic ERJ Code Table'!$M" &amp; U$1)) ),U$2&amp;_xlfn.XLOOKUP($A399,E96_raw,E96_code),"N/A")</f>
        <v>#NAME?</v>
      </c>
    </row>
    <row r="400" spans="1:21" x14ac:dyDescent="0.3">
      <c r="A400" s="16">
        <v>13700</v>
      </c>
      <c r="B400" s="19"/>
      <c r="C400" s="5" t="e" cm="1">
        <f t="array" aca="1" ref="C400" ca="1">IF( OR( AND($A400&gt;=INDIRECT("'Panasonic ERJ Code Table'!$K" &amp; C$1),$A400&lt;=INDIRECT("'Panasonic ERJ Code Table'!$L" &amp; C$1)), AND($A400&gt;=INDIRECT("'Panasonic ERJ Code Table'!$M" &amp; C$1),$A400&lt;=INDIRECT("'Panasonic ERJ Code Table'!$N" &amp; C$1)) ),C$2&amp;_xlfn.XLOOKUP($A400,E96_raw,E96_code),"N/A")</f>
        <v>#NAME?</v>
      </c>
      <c r="D400" s="23" t="e" cm="1">
        <f t="array" aca="1" ref="D400" ca="1">"technology "&amp;RIGHT(C400,4)&amp;";"&amp;_xlfn.XLOOKUP(2,eii,eia)&amp;C400&amp;_xlfn.XLOOKUP(16,eii,eia)&amp;_xlfn.XLOOKUP(3,eii,eia)&amp;_xlfn.XLOOKUP($A400,E96_raw,e96_std&amp;" "&amp;e96_sym)&amp;_xlfn.XLOOKUP(16,eii,eia)&amp;_xlfn.XLOOKUP(4,eii,eia)&amp;_xlfn.XLOOKUP(LEFT(C400,7),r_1,r_4)&amp;" W @ 70°C"&amp;_xlfn.XLOOKUP(16,eii,eia)&amp;_xlfn.XLOOKUP(5,eii,eia)&amp;_xlfn.XLOOKUP(MID(C400,4,3),e_code,TEXT(e_size,"0000"))&amp;_xlfn.XLOOKUP(16,eii,eia)&amp;_xlfn.XLOOKUP(6,eii,eia)&amp;ROUND(MIN(SQRT($A400*_xlfn.XLOOKUP(LEFT(C400,7),r_1,r_4)),_xlfn.XLOOKUP(LEFT(C400,7),r_1,r_7)),1)&amp;" V"&amp;_xlfn.XLOOKUP(16,eii,eia)&amp;_xlfn.XLOOKUP(8,eii,eia)&amp;_xlfn.XLOOKUP(LEFT(C400,7),r_1,r_8)&amp;_xlfn.XLOOKUP(16,eii,eia)&amp;_xlfn.XLOOKUP(9,eii,eia)&amp;_xlfn.XLOOKUP($A400,E96_raw,E96_code&amp;" / "&amp;e96_3c)&amp;_xlfn.XLOOKUP(16,eii,eia)&amp;_xlfn.XLOOKUP(10,eii,eia)&amp;_xlfn.XLOOKUP(LEFT(C400,7),r_1,r_10)&amp;_xlfn.XLOOKUP(16,eii,eia)&amp;_xlfn.XLOOKUP(11,eii,eia)&amp;_xlfn.XLOOKUP(LEFT(C400,7),r_1,r_11)&amp;_xlfn.XLOOKUP(16,eii,eia)&amp;_xlfn.XLOOKUP(12,eii,eia)&amp;_xlfn.XLOOKUP(LEFT(C400,7),r_1,r_12)&amp;" ppm/°C"&amp;_xlfn.XLOOKUP(16,eii,eia)&amp;_xlfn.XLOOKUP(13,eii,eia)&amp;MID(C400,4,2)&amp;_xlfn.XLOOKUP(16,eii,eia)&amp;_xlfn.XLOOKUP(14,eii,eia)&amp;_xlfn.XLOOKUP(16,eii,eia)&amp;_xlfn.XLOOKUP(15,eii,eia)&amp;_xlfn.XLOOKUP(16,eii,eia)</f>
        <v>#NAME?</v>
      </c>
      <c r="F400" s="5" t="e" cm="1">
        <f t="array" aca="1" ref="F400" ca="1">IF( OR( AND($A400&gt;=INDIRECT("'Panasonic ERJ Code Table'!$K" &amp; F$1),$A400&lt;=INDIRECT("'Panasonic ERJ Code Table'!$L" &amp; F$1)), AND($A400&gt;=INDIRECT("'Panasonic ERJ Code Table'!$M" &amp; F$1),$A400&lt;=INDIRECT("'Panasonic ERJ Code Table'!$N" &amp; F$1)) ),F$2&amp;_xlfn.XLOOKUP($A400,E96_raw,E96_code),"N/A")</f>
        <v>#NAME?</v>
      </c>
      <c r="G400" s="23" t="e" cm="1">
        <f t="array" aca="1" ref="G400" ca="1">"technology "&amp;RIGHT(F400,4)&amp;";"&amp;_xlfn.XLOOKUP(2,eii,eia)&amp;F400&amp;_xlfn.XLOOKUP(16,eii,eia)&amp;_xlfn.XLOOKUP(3,eii,eia)&amp;_xlfn.XLOOKUP($A400,E96_raw,e96_std&amp;" "&amp;e96_sym)&amp;_xlfn.XLOOKUP(16,eii,eia)&amp;_xlfn.XLOOKUP(4,eii,eia)&amp;_xlfn.XLOOKUP(LEFT(F400,7),r_1,r_4)&amp;" W @ 70°C"&amp;_xlfn.XLOOKUP(16,eii,eia)&amp;_xlfn.XLOOKUP(5,eii,eia)&amp;_xlfn.XLOOKUP(MID(F400,4,3),e_code,TEXT(e_size,"0000"))&amp;_xlfn.XLOOKUP(16,eii,eia)&amp;_xlfn.XLOOKUP(6,eii,eia)&amp;ROUND(MIN(SQRT($A400*_xlfn.XLOOKUP(LEFT(F400,7),r_1,r_4)),_xlfn.XLOOKUP(LEFT(F400,7),r_1,r_7)),1)&amp;" V"&amp;_xlfn.XLOOKUP(16,eii,eia)&amp;_xlfn.XLOOKUP(8,eii,eia)&amp;_xlfn.XLOOKUP(LEFT(F400,7),r_1,r_8)&amp;_xlfn.XLOOKUP(16,eii,eia)&amp;_xlfn.XLOOKUP(9,eii,eia)&amp;_xlfn.XLOOKUP($A400,E96_raw,E96_code&amp;" / "&amp;e96_3c)&amp;_xlfn.XLOOKUP(16,eii,eia)&amp;_xlfn.XLOOKUP(10,eii,eia)&amp;_xlfn.XLOOKUP(LEFT(F400,7),r_1,r_10)&amp;_xlfn.XLOOKUP(16,eii,eia)&amp;_xlfn.XLOOKUP(11,eii,eia)&amp;_xlfn.XLOOKUP(LEFT(F400,7),r_1,r_11)&amp;_xlfn.XLOOKUP(16,eii,eia)&amp;_xlfn.XLOOKUP(12,eii,eia)&amp;_xlfn.XLOOKUP(LEFT(F400,7),r_1,r_12)&amp;" ppm/°C"&amp;_xlfn.XLOOKUP(16,eii,eia)&amp;_xlfn.XLOOKUP(13,eii,eia)&amp;MID(F400,4,2)&amp;_xlfn.XLOOKUP(16,eii,eia)&amp;_xlfn.XLOOKUP(14,eii,eia)&amp;_xlfn.XLOOKUP(16,eii,eia)&amp;_xlfn.XLOOKUP(15,eii,eia)&amp;_xlfn.XLOOKUP(16,eii,eia)</f>
        <v>#NAME?</v>
      </c>
      <c r="I400" s="5" t="str" cm="1">
        <f t="array" aca="1" ref="I400" ca="1">IF( OR( AND($A400&gt;=INDIRECT("'Panasonic ERJ Code Table'!$K" &amp; I$1),$A400&lt;=INDIRECT("'Panasonic ERJ Code Table'!$L" &amp; I$1)), AND($A400&gt;=INDIRECT("'Panasonic ERJ Code Table'!$M" &amp; I$1),$A400&lt;=INDIRECT("'Panasonic ERJ Code Table'!$N" &amp; I$1)) ),I$2&amp;_xlfn.XLOOKUP($A400,E96_raw,E96_code),"N/A")</f>
        <v>N/A</v>
      </c>
      <c r="L400" s="5" t="e" cm="1">
        <f t="array" aca="1" ref="L400" ca="1">IF( OR( AND($A400&gt;=INDIRECT("'Panasonic ERJ Code Table'!$K" &amp; L$1),$A400&lt;=INDIRECT("'Panasonic ERJ Code Table'!$L" &amp; L$1)), AND($A400&gt;=INDIRECT("'Panasonic ERJ Code Table'!$M" &amp; L$1),$A400&lt;=INDIRECT("'Panasonic ERJ Code Table'!$N" &amp; L$1)) ),L$2&amp;_xlfn.XLOOKUP($A400,E96_raw,E96_code),"N/A")</f>
        <v>#NAME?</v>
      </c>
      <c r="O400" s="5" t="str" cm="1">
        <f t="array" aca="1" ref="O400" ca="1">IF( OR( AND($A400&gt;=INDIRECT("'Panasonic ERJ Code Table'!$K" &amp; O$1),$A400&lt;=INDIRECT("'Panasonic ERJ Code Table'!$L" &amp; O$1)), AND($A400&gt;=INDIRECT("'Panasonic ERJ Code Table'!$M" &amp; O$1),$A400&lt;=INDIRECT("'Panasonic ERJ Code Table'!$N" &amp; O$1)) ),O$2&amp;_xlfn.XLOOKUP($A400,E96_raw,E96_code),"N/A")</f>
        <v>N/A</v>
      </c>
      <c r="R400" s="5" t="e" cm="1">
        <f t="array" aca="1" ref="R400" ca="1">IF( OR( AND($A400&gt;=INDIRECT("'Panasonic ERJ Code Table'!$K" &amp; R$1),$A400&lt;=INDIRECT("'Panasonic ERJ Code Table'!$L" &amp; R$1)), AND($A400&gt;=INDIRECT("'Panasonic ERJ Code Table'!$M" &amp; R$1),$A400&lt;=INDIRECT("'Panasonic ERJ Code Table'!$N" &amp; R$1)) ),R$2&amp;_xlfn.XLOOKUP($A400,E96_raw,E96_code),"N/A")</f>
        <v>#NAME?</v>
      </c>
      <c r="U400" s="5" t="e" cm="1">
        <f t="array" aca="1" ref="U400" ca="1">IF( OR( AND($A400&gt;=INDIRECT("'Panasonic ERJ Code Table'!$J" &amp; U$1),$A400&lt;=INDIRECT("'Panasonic ERJ Code Table'!$K" &amp; U$1)), AND($A400&gt;=INDIRECT("'Panasonic ERJ Code Table'!$L" &amp; U$1),$A400&lt;=INDIRECT("'Panasonic ERJ Code Table'!$M" &amp; U$1)) ),U$2&amp;_xlfn.XLOOKUP($A400,E96_raw,E96_code),"N/A")</f>
        <v>#NAME?</v>
      </c>
    </row>
    <row r="401" spans="1:21" x14ac:dyDescent="0.3">
      <c r="A401" s="16">
        <v>14000</v>
      </c>
      <c r="B401" s="19"/>
      <c r="C401" s="5" t="e" cm="1">
        <f t="array" aca="1" ref="C401" ca="1">IF( OR( AND($A401&gt;=INDIRECT("'Panasonic ERJ Code Table'!$K" &amp; C$1),$A401&lt;=INDIRECT("'Panasonic ERJ Code Table'!$L" &amp; C$1)), AND($A401&gt;=INDIRECT("'Panasonic ERJ Code Table'!$M" &amp; C$1),$A401&lt;=INDIRECT("'Panasonic ERJ Code Table'!$N" &amp; C$1)) ),C$2&amp;_xlfn.XLOOKUP($A401,E96_raw,E96_code),"N/A")</f>
        <v>#NAME?</v>
      </c>
      <c r="D401" s="23" t="e" cm="1">
        <f t="array" aca="1" ref="D401" ca="1">"technology "&amp;RIGHT(C401,4)&amp;";"&amp;_xlfn.XLOOKUP(2,eii,eia)&amp;C401&amp;_xlfn.XLOOKUP(16,eii,eia)&amp;_xlfn.XLOOKUP(3,eii,eia)&amp;_xlfn.XLOOKUP($A401,E96_raw,e96_std&amp;" "&amp;e96_sym)&amp;_xlfn.XLOOKUP(16,eii,eia)&amp;_xlfn.XLOOKUP(4,eii,eia)&amp;_xlfn.XLOOKUP(LEFT(C401,7),r_1,r_4)&amp;" W @ 70°C"&amp;_xlfn.XLOOKUP(16,eii,eia)&amp;_xlfn.XLOOKUP(5,eii,eia)&amp;_xlfn.XLOOKUP(MID(C401,4,3),e_code,TEXT(e_size,"0000"))&amp;_xlfn.XLOOKUP(16,eii,eia)&amp;_xlfn.XLOOKUP(6,eii,eia)&amp;ROUND(MIN(SQRT($A401*_xlfn.XLOOKUP(LEFT(C401,7),r_1,r_4)),_xlfn.XLOOKUP(LEFT(C401,7),r_1,r_7)),1)&amp;" V"&amp;_xlfn.XLOOKUP(16,eii,eia)&amp;_xlfn.XLOOKUP(8,eii,eia)&amp;_xlfn.XLOOKUP(LEFT(C401,7),r_1,r_8)&amp;_xlfn.XLOOKUP(16,eii,eia)&amp;_xlfn.XLOOKUP(9,eii,eia)&amp;_xlfn.XLOOKUP($A401,E96_raw,E96_code&amp;" / "&amp;e96_3c)&amp;_xlfn.XLOOKUP(16,eii,eia)&amp;_xlfn.XLOOKUP(10,eii,eia)&amp;_xlfn.XLOOKUP(LEFT(C401,7),r_1,r_10)&amp;_xlfn.XLOOKUP(16,eii,eia)&amp;_xlfn.XLOOKUP(11,eii,eia)&amp;_xlfn.XLOOKUP(LEFT(C401,7),r_1,r_11)&amp;_xlfn.XLOOKUP(16,eii,eia)&amp;_xlfn.XLOOKUP(12,eii,eia)&amp;_xlfn.XLOOKUP(LEFT(C401,7),r_1,r_12)&amp;" ppm/°C"&amp;_xlfn.XLOOKUP(16,eii,eia)&amp;_xlfn.XLOOKUP(13,eii,eia)&amp;MID(C401,4,2)&amp;_xlfn.XLOOKUP(16,eii,eia)&amp;_xlfn.XLOOKUP(14,eii,eia)&amp;_xlfn.XLOOKUP(16,eii,eia)&amp;_xlfn.XLOOKUP(15,eii,eia)&amp;_xlfn.XLOOKUP(16,eii,eia)</f>
        <v>#NAME?</v>
      </c>
      <c r="F401" s="5" t="e" cm="1">
        <f t="array" aca="1" ref="F401" ca="1">IF( OR( AND($A401&gt;=INDIRECT("'Panasonic ERJ Code Table'!$K" &amp; F$1),$A401&lt;=INDIRECT("'Panasonic ERJ Code Table'!$L" &amp; F$1)), AND($A401&gt;=INDIRECT("'Panasonic ERJ Code Table'!$M" &amp; F$1),$A401&lt;=INDIRECT("'Panasonic ERJ Code Table'!$N" &amp; F$1)) ),F$2&amp;_xlfn.XLOOKUP($A401,E96_raw,E96_code),"N/A")</f>
        <v>#NAME?</v>
      </c>
      <c r="G401" s="23" t="e" cm="1">
        <f t="array" aca="1" ref="G401" ca="1">"technology "&amp;RIGHT(F401,4)&amp;";"&amp;_xlfn.XLOOKUP(2,eii,eia)&amp;F401&amp;_xlfn.XLOOKUP(16,eii,eia)&amp;_xlfn.XLOOKUP(3,eii,eia)&amp;_xlfn.XLOOKUP($A401,E96_raw,e96_std&amp;" "&amp;e96_sym)&amp;_xlfn.XLOOKUP(16,eii,eia)&amp;_xlfn.XLOOKUP(4,eii,eia)&amp;_xlfn.XLOOKUP(LEFT(F401,7),r_1,r_4)&amp;" W @ 70°C"&amp;_xlfn.XLOOKUP(16,eii,eia)&amp;_xlfn.XLOOKUP(5,eii,eia)&amp;_xlfn.XLOOKUP(MID(F401,4,3),e_code,TEXT(e_size,"0000"))&amp;_xlfn.XLOOKUP(16,eii,eia)&amp;_xlfn.XLOOKUP(6,eii,eia)&amp;ROUND(MIN(SQRT($A401*_xlfn.XLOOKUP(LEFT(F401,7),r_1,r_4)),_xlfn.XLOOKUP(LEFT(F401,7),r_1,r_7)),1)&amp;" V"&amp;_xlfn.XLOOKUP(16,eii,eia)&amp;_xlfn.XLOOKUP(8,eii,eia)&amp;_xlfn.XLOOKUP(LEFT(F401,7),r_1,r_8)&amp;_xlfn.XLOOKUP(16,eii,eia)&amp;_xlfn.XLOOKUP(9,eii,eia)&amp;_xlfn.XLOOKUP($A401,E96_raw,E96_code&amp;" / "&amp;e96_3c)&amp;_xlfn.XLOOKUP(16,eii,eia)&amp;_xlfn.XLOOKUP(10,eii,eia)&amp;_xlfn.XLOOKUP(LEFT(F401,7),r_1,r_10)&amp;_xlfn.XLOOKUP(16,eii,eia)&amp;_xlfn.XLOOKUP(11,eii,eia)&amp;_xlfn.XLOOKUP(LEFT(F401,7),r_1,r_11)&amp;_xlfn.XLOOKUP(16,eii,eia)&amp;_xlfn.XLOOKUP(12,eii,eia)&amp;_xlfn.XLOOKUP(LEFT(F401,7),r_1,r_12)&amp;" ppm/°C"&amp;_xlfn.XLOOKUP(16,eii,eia)&amp;_xlfn.XLOOKUP(13,eii,eia)&amp;MID(F401,4,2)&amp;_xlfn.XLOOKUP(16,eii,eia)&amp;_xlfn.XLOOKUP(14,eii,eia)&amp;_xlfn.XLOOKUP(16,eii,eia)&amp;_xlfn.XLOOKUP(15,eii,eia)&amp;_xlfn.XLOOKUP(16,eii,eia)</f>
        <v>#NAME?</v>
      </c>
      <c r="I401" s="5" t="str" cm="1">
        <f t="array" aca="1" ref="I401" ca="1">IF( OR( AND($A401&gt;=INDIRECT("'Panasonic ERJ Code Table'!$K" &amp; I$1),$A401&lt;=INDIRECT("'Panasonic ERJ Code Table'!$L" &amp; I$1)), AND($A401&gt;=INDIRECT("'Panasonic ERJ Code Table'!$M" &amp; I$1),$A401&lt;=INDIRECT("'Panasonic ERJ Code Table'!$N" &amp; I$1)) ),I$2&amp;_xlfn.XLOOKUP($A401,E96_raw,E96_code),"N/A")</f>
        <v>N/A</v>
      </c>
      <c r="L401" s="5" t="e" cm="1">
        <f t="array" aca="1" ref="L401" ca="1">IF( OR( AND($A401&gt;=INDIRECT("'Panasonic ERJ Code Table'!$K" &amp; L$1),$A401&lt;=INDIRECT("'Panasonic ERJ Code Table'!$L" &amp; L$1)), AND($A401&gt;=INDIRECT("'Panasonic ERJ Code Table'!$M" &amp; L$1),$A401&lt;=INDIRECT("'Panasonic ERJ Code Table'!$N" &amp; L$1)) ),L$2&amp;_xlfn.XLOOKUP($A401,E96_raw,E96_code),"N/A")</f>
        <v>#NAME?</v>
      </c>
      <c r="O401" s="5" t="str" cm="1">
        <f t="array" aca="1" ref="O401" ca="1">IF( OR( AND($A401&gt;=INDIRECT("'Panasonic ERJ Code Table'!$K" &amp; O$1),$A401&lt;=INDIRECT("'Panasonic ERJ Code Table'!$L" &amp; O$1)), AND($A401&gt;=INDIRECT("'Panasonic ERJ Code Table'!$M" &amp; O$1),$A401&lt;=INDIRECT("'Panasonic ERJ Code Table'!$N" &amp; O$1)) ),O$2&amp;_xlfn.XLOOKUP($A401,E96_raw,E96_code),"N/A")</f>
        <v>N/A</v>
      </c>
      <c r="R401" s="5" t="e" cm="1">
        <f t="array" aca="1" ref="R401" ca="1">IF( OR( AND($A401&gt;=INDIRECT("'Panasonic ERJ Code Table'!$K" &amp; R$1),$A401&lt;=INDIRECT("'Panasonic ERJ Code Table'!$L" &amp; R$1)), AND($A401&gt;=INDIRECT("'Panasonic ERJ Code Table'!$M" &amp; R$1),$A401&lt;=INDIRECT("'Panasonic ERJ Code Table'!$N" &amp; R$1)) ),R$2&amp;_xlfn.XLOOKUP($A401,E96_raw,E96_code),"N/A")</f>
        <v>#NAME?</v>
      </c>
      <c r="U401" s="5" t="e" cm="1">
        <f t="array" aca="1" ref="U401" ca="1">IF( OR( AND($A401&gt;=INDIRECT("'Panasonic ERJ Code Table'!$J" &amp; U$1),$A401&lt;=INDIRECT("'Panasonic ERJ Code Table'!$K" &amp; U$1)), AND($A401&gt;=INDIRECT("'Panasonic ERJ Code Table'!$L" &amp; U$1),$A401&lt;=INDIRECT("'Panasonic ERJ Code Table'!$M" &amp; U$1)) ),U$2&amp;_xlfn.XLOOKUP($A401,E96_raw,E96_code),"N/A")</f>
        <v>#NAME?</v>
      </c>
    </row>
    <row r="402" spans="1:21" x14ac:dyDescent="0.3">
      <c r="A402" s="16">
        <v>14300</v>
      </c>
      <c r="B402" s="19"/>
      <c r="C402" s="5" t="e" cm="1">
        <f t="array" aca="1" ref="C402" ca="1">IF( OR( AND($A402&gt;=INDIRECT("'Panasonic ERJ Code Table'!$K" &amp; C$1),$A402&lt;=INDIRECT("'Panasonic ERJ Code Table'!$L" &amp; C$1)), AND($A402&gt;=INDIRECT("'Panasonic ERJ Code Table'!$M" &amp; C$1),$A402&lt;=INDIRECT("'Panasonic ERJ Code Table'!$N" &amp; C$1)) ),C$2&amp;_xlfn.XLOOKUP($A402,E96_raw,E96_code),"N/A")</f>
        <v>#NAME?</v>
      </c>
      <c r="D402" s="23" t="e" cm="1">
        <f t="array" aca="1" ref="D402" ca="1">"technology "&amp;RIGHT(C402,4)&amp;";"&amp;_xlfn.XLOOKUP(2,eii,eia)&amp;C402&amp;_xlfn.XLOOKUP(16,eii,eia)&amp;_xlfn.XLOOKUP(3,eii,eia)&amp;_xlfn.XLOOKUP($A402,E96_raw,e96_std&amp;" "&amp;e96_sym)&amp;_xlfn.XLOOKUP(16,eii,eia)&amp;_xlfn.XLOOKUP(4,eii,eia)&amp;_xlfn.XLOOKUP(LEFT(C402,7),r_1,r_4)&amp;" W @ 70°C"&amp;_xlfn.XLOOKUP(16,eii,eia)&amp;_xlfn.XLOOKUP(5,eii,eia)&amp;_xlfn.XLOOKUP(MID(C402,4,3),e_code,TEXT(e_size,"0000"))&amp;_xlfn.XLOOKUP(16,eii,eia)&amp;_xlfn.XLOOKUP(6,eii,eia)&amp;ROUND(MIN(SQRT($A402*_xlfn.XLOOKUP(LEFT(C402,7),r_1,r_4)),_xlfn.XLOOKUP(LEFT(C402,7),r_1,r_7)),1)&amp;" V"&amp;_xlfn.XLOOKUP(16,eii,eia)&amp;_xlfn.XLOOKUP(8,eii,eia)&amp;_xlfn.XLOOKUP(LEFT(C402,7),r_1,r_8)&amp;_xlfn.XLOOKUP(16,eii,eia)&amp;_xlfn.XLOOKUP(9,eii,eia)&amp;_xlfn.XLOOKUP($A402,E96_raw,E96_code&amp;" / "&amp;e96_3c)&amp;_xlfn.XLOOKUP(16,eii,eia)&amp;_xlfn.XLOOKUP(10,eii,eia)&amp;_xlfn.XLOOKUP(LEFT(C402,7),r_1,r_10)&amp;_xlfn.XLOOKUP(16,eii,eia)&amp;_xlfn.XLOOKUP(11,eii,eia)&amp;_xlfn.XLOOKUP(LEFT(C402,7),r_1,r_11)&amp;_xlfn.XLOOKUP(16,eii,eia)&amp;_xlfn.XLOOKUP(12,eii,eia)&amp;_xlfn.XLOOKUP(LEFT(C402,7),r_1,r_12)&amp;" ppm/°C"&amp;_xlfn.XLOOKUP(16,eii,eia)&amp;_xlfn.XLOOKUP(13,eii,eia)&amp;MID(C402,4,2)&amp;_xlfn.XLOOKUP(16,eii,eia)&amp;_xlfn.XLOOKUP(14,eii,eia)&amp;_xlfn.XLOOKUP(16,eii,eia)&amp;_xlfn.XLOOKUP(15,eii,eia)&amp;_xlfn.XLOOKUP(16,eii,eia)</f>
        <v>#NAME?</v>
      </c>
      <c r="F402" s="5" t="e" cm="1">
        <f t="array" aca="1" ref="F402" ca="1">IF( OR( AND($A402&gt;=INDIRECT("'Panasonic ERJ Code Table'!$K" &amp; F$1),$A402&lt;=INDIRECT("'Panasonic ERJ Code Table'!$L" &amp; F$1)), AND($A402&gt;=INDIRECT("'Panasonic ERJ Code Table'!$M" &amp; F$1),$A402&lt;=INDIRECT("'Panasonic ERJ Code Table'!$N" &amp; F$1)) ),F$2&amp;_xlfn.XLOOKUP($A402,E96_raw,E96_code),"N/A")</f>
        <v>#NAME?</v>
      </c>
      <c r="G402" s="23" t="e" cm="1">
        <f t="array" aca="1" ref="G402" ca="1">"technology "&amp;RIGHT(F402,4)&amp;";"&amp;_xlfn.XLOOKUP(2,eii,eia)&amp;F402&amp;_xlfn.XLOOKUP(16,eii,eia)&amp;_xlfn.XLOOKUP(3,eii,eia)&amp;_xlfn.XLOOKUP($A402,E96_raw,e96_std&amp;" "&amp;e96_sym)&amp;_xlfn.XLOOKUP(16,eii,eia)&amp;_xlfn.XLOOKUP(4,eii,eia)&amp;_xlfn.XLOOKUP(LEFT(F402,7),r_1,r_4)&amp;" W @ 70°C"&amp;_xlfn.XLOOKUP(16,eii,eia)&amp;_xlfn.XLOOKUP(5,eii,eia)&amp;_xlfn.XLOOKUP(MID(F402,4,3),e_code,TEXT(e_size,"0000"))&amp;_xlfn.XLOOKUP(16,eii,eia)&amp;_xlfn.XLOOKUP(6,eii,eia)&amp;ROUND(MIN(SQRT($A402*_xlfn.XLOOKUP(LEFT(F402,7),r_1,r_4)),_xlfn.XLOOKUP(LEFT(F402,7),r_1,r_7)),1)&amp;" V"&amp;_xlfn.XLOOKUP(16,eii,eia)&amp;_xlfn.XLOOKUP(8,eii,eia)&amp;_xlfn.XLOOKUP(LEFT(F402,7),r_1,r_8)&amp;_xlfn.XLOOKUP(16,eii,eia)&amp;_xlfn.XLOOKUP(9,eii,eia)&amp;_xlfn.XLOOKUP($A402,E96_raw,E96_code&amp;" / "&amp;e96_3c)&amp;_xlfn.XLOOKUP(16,eii,eia)&amp;_xlfn.XLOOKUP(10,eii,eia)&amp;_xlfn.XLOOKUP(LEFT(F402,7),r_1,r_10)&amp;_xlfn.XLOOKUP(16,eii,eia)&amp;_xlfn.XLOOKUP(11,eii,eia)&amp;_xlfn.XLOOKUP(LEFT(F402,7),r_1,r_11)&amp;_xlfn.XLOOKUP(16,eii,eia)&amp;_xlfn.XLOOKUP(12,eii,eia)&amp;_xlfn.XLOOKUP(LEFT(F402,7),r_1,r_12)&amp;" ppm/°C"&amp;_xlfn.XLOOKUP(16,eii,eia)&amp;_xlfn.XLOOKUP(13,eii,eia)&amp;MID(F402,4,2)&amp;_xlfn.XLOOKUP(16,eii,eia)&amp;_xlfn.XLOOKUP(14,eii,eia)&amp;_xlfn.XLOOKUP(16,eii,eia)&amp;_xlfn.XLOOKUP(15,eii,eia)&amp;_xlfn.XLOOKUP(16,eii,eia)</f>
        <v>#NAME?</v>
      </c>
      <c r="I402" s="5" t="str" cm="1">
        <f t="array" aca="1" ref="I402" ca="1">IF( OR( AND($A402&gt;=INDIRECT("'Panasonic ERJ Code Table'!$K" &amp; I$1),$A402&lt;=INDIRECT("'Panasonic ERJ Code Table'!$L" &amp; I$1)), AND($A402&gt;=INDIRECT("'Panasonic ERJ Code Table'!$M" &amp; I$1),$A402&lt;=INDIRECT("'Panasonic ERJ Code Table'!$N" &amp; I$1)) ),I$2&amp;_xlfn.XLOOKUP($A402,E96_raw,E96_code),"N/A")</f>
        <v>N/A</v>
      </c>
      <c r="L402" s="5" t="e" cm="1">
        <f t="array" aca="1" ref="L402" ca="1">IF( OR( AND($A402&gt;=INDIRECT("'Panasonic ERJ Code Table'!$K" &amp; L$1),$A402&lt;=INDIRECT("'Panasonic ERJ Code Table'!$L" &amp; L$1)), AND($A402&gt;=INDIRECT("'Panasonic ERJ Code Table'!$M" &amp; L$1),$A402&lt;=INDIRECT("'Panasonic ERJ Code Table'!$N" &amp; L$1)) ),L$2&amp;_xlfn.XLOOKUP($A402,E96_raw,E96_code),"N/A")</f>
        <v>#NAME?</v>
      </c>
      <c r="O402" s="5" t="str" cm="1">
        <f t="array" aca="1" ref="O402" ca="1">IF( OR( AND($A402&gt;=INDIRECT("'Panasonic ERJ Code Table'!$K" &amp; O$1),$A402&lt;=INDIRECT("'Panasonic ERJ Code Table'!$L" &amp; O$1)), AND($A402&gt;=INDIRECT("'Panasonic ERJ Code Table'!$M" &amp; O$1),$A402&lt;=INDIRECT("'Panasonic ERJ Code Table'!$N" &amp; O$1)) ),O$2&amp;_xlfn.XLOOKUP($A402,E96_raw,E96_code),"N/A")</f>
        <v>N/A</v>
      </c>
      <c r="R402" s="5" t="e" cm="1">
        <f t="array" aca="1" ref="R402" ca="1">IF( OR( AND($A402&gt;=INDIRECT("'Panasonic ERJ Code Table'!$K" &amp; R$1),$A402&lt;=INDIRECT("'Panasonic ERJ Code Table'!$L" &amp; R$1)), AND($A402&gt;=INDIRECT("'Panasonic ERJ Code Table'!$M" &amp; R$1),$A402&lt;=INDIRECT("'Panasonic ERJ Code Table'!$N" &amp; R$1)) ),R$2&amp;_xlfn.XLOOKUP($A402,E96_raw,E96_code),"N/A")</f>
        <v>#NAME?</v>
      </c>
      <c r="U402" s="5" t="e" cm="1">
        <f t="array" aca="1" ref="U402" ca="1">IF( OR( AND($A402&gt;=INDIRECT("'Panasonic ERJ Code Table'!$J" &amp; U$1),$A402&lt;=INDIRECT("'Panasonic ERJ Code Table'!$K" &amp; U$1)), AND($A402&gt;=INDIRECT("'Panasonic ERJ Code Table'!$L" &amp; U$1),$A402&lt;=INDIRECT("'Panasonic ERJ Code Table'!$M" &amp; U$1)) ),U$2&amp;_xlfn.XLOOKUP($A402,E96_raw,E96_code),"N/A")</f>
        <v>#NAME?</v>
      </c>
    </row>
    <row r="403" spans="1:21" x14ac:dyDescent="0.3">
      <c r="A403" s="16">
        <v>14700</v>
      </c>
      <c r="B403" s="19"/>
      <c r="C403" s="5" t="e" cm="1">
        <f t="array" aca="1" ref="C403" ca="1">IF( OR( AND($A403&gt;=INDIRECT("'Panasonic ERJ Code Table'!$K" &amp; C$1),$A403&lt;=INDIRECT("'Panasonic ERJ Code Table'!$L" &amp; C$1)), AND($A403&gt;=INDIRECT("'Panasonic ERJ Code Table'!$M" &amp; C$1),$A403&lt;=INDIRECT("'Panasonic ERJ Code Table'!$N" &amp; C$1)) ),C$2&amp;_xlfn.XLOOKUP($A403,E96_raw,E96_code),"N/A")</f>
        <v>#NAME?</v>
      </c>
      <c r="D403" s="23" t="e" cm="1">
        <f t="array" aca="1" ref="D403" ca="1">"technology "&amp;RIGHT(C403,4)&amp;";"&amp;_xlfn.XLOOKUP(2,eii,eia)&amp;C403&amp;_xlfn.XLOOKUP(16,eii,eia)&amp;_xlfn.XLOOKUP(3,eii,eia)&amp;_xlfn.XLOOKUP($A403,E96_raw,e96_std&amp;" "&amp;e96_sym)&amp;_xlfn.XLOOKUP(16,eii,eia)&amp;_xlfn.XLOOKUP(4,eii,eia)&amp;_xlfn.XLOOKUP(LEFT(C403,7),r_1,r_4)&amp;" W @ 70°C"&amp;_xlfn.XLOOKUP(16,eii,eia)&amp;_xlfn.XLOOKUP(5,eii,eia)&amp;_xlfn.XLOOKUP(MID(C403,4,3),e_code,TEXT(e_size,"0000"))&amp;_xlfn.XLOOKUP(16,eii,eia)&amp;_xlfn.XLOOKUP(6,eii,eia)&amp;ROUND(MIN(SQRT($A403*_xlfn.XLOOKUP(LEFT(C403,7),r_1,r_4)),_xlfn.XLOOKUP(LEFT(C403,7),r_1,r_7)),1)&amp;" V"&amp;_xlfn.XLOOKUP(16,eii,eia)&amp;_xlfn.XLOOKUP(8,eii,eia)&amp;_xlfn.XLOOKUP(LEFT(C403,7),r_1,r_8)&amp;_xlfn.XLOOKUP(16,eii,eia)&amp;_xlfn.XLOOKUP(9,eii,eia)&amp;_xlfn.XLOOKUP($A403,E96_raw,E96_code&amp;" / "&amp;e96_3c)&amp;_xlfn.XLOOKUP(16,eii,eia)&amp;_xlfn.XLOOKUP(10,eii,eia)&amp;_xlfn.XLOOKUP(LEFT(C403,7),r_1,r_10)&amp;_xlfn.XLOOKUP(16,eii,eia)&amp;_xlfn.XLOOKUP(11,eii,eia)&amp;_xlfn.XLOOKUP(LEFT(C403,7),r_1,r_11)&amp;_xlfn.XLOOKUP(16,eii,eia)&amp;_xlfn.XLOOKUP(12,eii,eia)&amp;_xlfn.XLOOKUP(LEFT(C403,7),r_1,r_12)&amp;" ppm/°C"&amp;_xlfn.XLOOKUP(16,eii,eia)&amp;_xlfn.XLOOKUP(13,eii,eia)&amp;MID(C403,4,2)&amp;_xlfn.XLOOKUP(16,eii,eia)&amp;_xlfn.XLOOKUP(14,eii,eia)&amp;_xlfn.XLOOKUP(16,eii,eia)&amp;_xlfn.XLOOKUP(15,eii,eia)&amp;_xlfn.XLOOKUP(16,eii,eia)</f>
        <v>#NAME?</v>
      </c>
      <c r="F403" s="5" t="e" cm="1">
        <f t="array" aca="1" ref="F403" ca="1">IF( OR( AND($A403&gt;=INDIRECT("'Panasonic ERJ Code Table'!$K" &amp; F$1),$A403&lt;=INDIRECT("'Panasonic ERJ Code Table'!$L" &amp; F$1)), AND($A403&gt;=INDIRECT("'Panasonic ERJ Code Table'!$M" &amp; F$1),$A403&lt;=INDIRECT("'Panasonic ERJ Code Table'!$N" &amp; F$1)) ),F$2&amp;_xlfn.XLOOKUP($A403,E96_raw,E96_code),"N/A")</f>
        <v>#NAME?</v>
      </c>
      <c r="G403" s="23" t="e" cm="1">
        <f t="array" aca="1" ref="G403" ca="1">"technology "&amp;RIGHT(F403,4)&amp;";"&amp;_xlfn.XLOOKUP(2,eii,eia)&amp;F403&amp;_xlfn.XLOOKUP(16,eii,eia)&amp;_xlfn.XLOOKUP(3,eii,eia)&amp;_xlfn.XLOOKUP($A403,E96_raw,e96_std&amp;" "&amp;e96_sym)&amp;_xlfn.XLOOKUP(16,eii,eia)&amp;_xlfn.XLOOKUP(4,eii,eia)&amp;_xlfn.XLOOKUP(LEFT(F403,7),r_1,r_4)&amp;" W @ 70°C"&amp;_xlfn.XLOOKUP(16,eii,eia)&amp;_xlfn.XLOOKUP(5,eii,eia)&amp;_xlfn.XLOOKUP(MID(F403,4,3),e_code,TEXT(e_size,"0000"))&amp;_xlfn.XLOOKUP(16,eii,eia)&amp;_xlfn.XLOOKUP(6,eii,eia)&amp;ROUND(MIN(SQRT($A403*_xlfn.XLOOKUP(LEFT(F403,7),r_1,r_4)),_xlfn.XLOOKUP(LEFT(F403,7),r_1,r_7)),1)&amp;" V"&amp;_xlfn.XLOOKUP(16,eii,eia)&amp;_xlfn.XLOOKUP(8,eii,eia)&amp;_xlfn.XLOOKUP(LEFT(F403,7),r_1,r_8)&amp;_xlfn.XLOOKUP(16,eii,eia)&amp;_xlfn.XLOOKUP(9,eii,eia)&amp;_xlfn.XLOOKUP($A403,E96_raw,E96_code&amp;" / "&amp;e96_3c)&amp;_xlfn.XLOOKUP(16,eii,eia)&amp;_xlfn.XLOOKUP(10,eii,eia)&amp;_xlfn.XLOOKUP(LEFT(F403,7),r_1,r_10)&amp;_xlfn.XLOOKUP(16,eii,eia)&amp;_xlfn.XLOOKUP(11,eii,eia)&amp;_xlfn.XLOOKUP(LEFT(F403,7),r_1,r_11)&amp;_xlfn.XLOOKUP(16,eii,eia)&amp;_xlfn.XLOOKUP(12,eii,eia)&amp;_xlfn.XLOOKUP(LEFT(F403,7),r_1,r_12)&amp;" ppm/°C"&amp;_xlfn.XLOOKUP(16,eii,eia)&amp;_xlfn.XLOOKUP(13,eii,eia)&amp;MID(F403,4,2)&amp;_xlfn.XLOOKUP(16,eii,eia)&amp;_xlfn.XLOOKUP(14,eii,eia)&amp;_xlfn.XLOOKUP(16,eii,eia)&amp;_xlfn.XLOOKUP(15,eii,eia)&amp;_xlfn.XLOOKUP(16,eii,eia)</f>
        <v>#NAME?</v>
      </c>
      <c r="I403" s="5" t="str" cm="1">
        <f t="array" aca="1" ref="I403" ca="1">IF( OR( AND($A403&gt;=INDIRECT("'Panasonic ERJ Code Table'!$K" &amp; I$1),$A403&lt;=INDIRECT("'Panasonic ERJ Code Table'!$L" &amp; I$1)), AND($A403&gt;=INDIRECT("'Panasonic ERJ Code Table'!$M" &amp; I$1),$A403&lt;=INDIRECT("'Panasonic ERJ Code Table'!$N" &amp; I$1)) ),I$2&amp;_xlfn.XLOOKUP($A403,E96_raw,E96_code),"N/A")</f>
        <v>N/A</v>
      </c>
      <c r="L403" s="5" t="e" cm="1">
        <f t="array" aca="1" ref="L403" ca="1">IF( OR( AND($A403&gt;=INDIRECT("'Panasonic ERJ Code Table'!$K" &amp; L$1),$A403&lt;=INDIRECT("'Panasonic ERJ Code Table'!$L" &amp; L$1)), AND($A403&gt;=INDIRECT("'Panasonic ERJ Code Table'!$M" &amp; L$1),$A403&lt;=INDIRECT("'Panasonic ERJ Code Table'!$N" &amp; L$1)) ),L$2&amp;_xlfn.XLOOKUP($A403,E96_raw,E96_code),"N/A")</f>
        <v>#NAME?</v>
      </c>
      <c r="O403" s="5" t="str" cm="1">
        <f t="array" aca="1" ref="O403" ca="1">IF( OR( AND($A403&gt;=INDIRECT("'Panasonic ERJ Code Table'!$K" &amp; O$1),$A403&lt;=INDIRECT("'Panasonic ERJ Code Table'!$L" &amp; O$1)), AND($A403&gt;=INDIRECT("'Panasonic ERJ Code Table'!$M" &amp; O$1),$A403&lt;=INDIRECT("'Panasonic ERJ Code Table'!$N" &amp; O$1)) ),O$2&amp;_xlfn.XLOOKUP($A403,E96_raw,E96_code),"N/A")</f>
        <v>N/A</v>
      </c>
      <c r="R403" s="5" t="e" cm="1">
        <f t="array" aca="1" ref="R403" ca="1">IF( OR( AND($A403&gt;=INDIRECT("'Panasonic ERJ Code Table'!$K" &amp; R$1),$A403&lt;=INDIRECT("'Panasonic ERJ Code Table'!$L" &amp; R$1)), AND($A403&gt;=INDIRECT("'Panasonic ERJ Code Table'!$M" &amp; R$1),$A403&lt;=INDIRECT("'Panasonic ERJ Code Table'!$N" &amp; R$1)) ),R$2&amp;_xlfn.XLOOKUP($A403,E96_raw,E96_code),"N/A")</f>
        <v>#NAME?</v>
      </c>
      <c r="U403" s="5" t="e" cm="1">
        <f t="array" aca="1" ref="U403" ca="1">IF( OR( AND($A403&gt;=INDIRECT("'Panasonic ERJ Code Table'!$J" &amp; U$1),$A403&lt;=INDIRECT("'Panasonic ERJ Code Table'!$K" &amp; U$1)), AND($A403&gt;=INDIRECT("'Panasonic ERJ Code Table'!$L" &amp; U$1),$A403&lt;=INDIRECT("'Panasonic ERJ Code Table'!$M" &amp; U$1)) ),U$2&amp;_xlfn.XLOOKUP($A403,E96_raw,E96_code),"N/A")</f>
        <v>#NAME?</v>
      </c>
    </row>
    <row r="404" spans="1:21" x14ac:dyDescent="0.3">
      <c r="A404" s="16">
        <v>15000</v>
      </c>
      <c r="B404" s="19"/>
      <c r="C404" s="5" t="e" cm="1">
        <f t="array" aca="1" ref="C404" ca="1">IF( OR( AND($A404&gt;=INDIRECT("'Panasonic ERJ Code Table'!$K" &amp; C$1),$A404&lt;=INDIRECT("'Panasonic ERJ Code Table'!$L" &amp; C$1)), AND($A404&gt;=INDIRECT("'Panasonic ERJ Code Table'!$M" &amp; C$1),$A404&lt;=INDIRECT("'Panasonic ERJ Code Table'!$N" &amp; C$1)) ),C$2&amp;_xlfn.XLOOKUP($A404,E96_raw,E96_code),"N/A")</f>
        <v>#NAME?</v>
      </c>
      <c r="D404" s="23" t="e" cm="1">
        <f t="array" aca="1" ref="D404" ca="1">"technology "&amp;RIGHT(C404,4)&amp;";"&amp;_xlfn.XLOOKUP(2,eii,eia)&amp;C404&amp;_xlfn.XLOOKUP(16,eii,eia)&amp;_xlfn.XLOOKUP(3,eii,eia)&amp;_xlfn.XLOOKUP($A404,E96_raw,e96_std&amp;" "&amp;e96_sym)&amp;_xlfn.XLOOKUP(16,eii,eia)&amp;_xlfn.XLOOKUP(4,eii,eia)&amp;_xlfn.XLOOKUP(LEFT(C404,7),r_1,r_4)&amp;" W @ 70°C"&amp;_xlfn.XLOOKUP(16,eii,eia)&amp;_xlfn.XLOOKUP(5,eii,eia)&amp;_xlfn.XLOOKUP(MID(C404,4,3),e_code,TEXT(e_size,"0000"))&amp;_xlfn.XLOOKUP(16,eii,eia)&amp;_xlfn.XLOOKUP(6,eii,eia)&amp;ROUND(MIN(SQRT($A404*_xlfn.XLOOKUP(LEFT(C404,7),r_1,r_4)),_xlfn.XLOOKUP(LEFT(C404,7),r_1,r_7)),1)&amp;" V"&amp;_xlfn.XLOOKUP(16,eii,eia)&amp;_xlfn.XLOOKUP(8,eii,eia)&amp;_xlfn.XLOOKUP(LEFT(C404,7),r_1,r_8)&amp;_xlfn.XLOOKUP(16,eii,eia)&amp;_xlfn.XLOOKUP(9,eii,eia)&amp;_xlfn.XLOOKUP($A404,E96_raw,E96_code&amp;" / "&amp;e96_3c)&amp;_xlfn.XLOOKUP(16,eii,eia)&amp;_xlfn.XLOOKUP(10,eii,eia)&amp;_xlfn.XLOOKUP(LEFT(C404,7),r_1,r_10)&amp;_xlfn.XLOOKUP(16,eii,eia)&amp;_xlfn.XLOOKUP(11,eii,eia)&amp;_xlfn.XLOOKUP(LEFT(C404,7),r_1,r_11)&amp;_xlfn.XLOOKUP(16,eii,eia)&amp;_xlfn.XLOOKUP(12,eii,eia)&amp;_xlfn.XLOOKUP(LEFT(C404,7),r_1,r_12)&amp;" ppm/°C"&amp;_xlfn.XLOOKUP(16,eii,eia)&amp;_xlfn.XLOOKUP(13,eii,eia)&amp;MID(C404,4,2)&amp;_xlfn.XLOOKUP(16,eii,eia)&amp;_xlfn.XLOOKUP(14,eii,eia)&amp;_xlfn.XLOOKUP(16,eii,eia)&amp;_xlfn.XLOOKUP(15,eii,eia)&amp;_xlfn.XLOOKUP(16,eii,eia)</f>
        <v>#NAME?</v>
      </c>
      <c r="F404" s="5" t="e" cm="1">
        <f t="array" aca="1" ref="F404" ca="1">IF( OR( AND($A404&gt;=INDIRECT("'Panasonic ERJ Code Table'!$K" &amp; F$1),$A404&lt;=INDIRECT("'Panasonic ERJ Code Table'!$L" &amp; F$1)), AND($A404&gt;=INDIRECT("'Panasonic ERJ Code Table'!$M" &amp; F$1),$A404&lt;=INDIRECT("'Panasonic ERJ Code Table'!$N" &amp; F$1)) ),F$2&amp;_xlfn.XLOOKUP($A404,E96_raw,E96_code),"N/A")</f>
        <v>#NAME?</v>
      </c>
      <c r="G404" s="23" t="e" cm="1">
        <f t="array" aca="1" ref="G404" ca="1">"technology "&amp;RIGHT(F404,4)&amp;";"&amp;_xlfn.XLOOKUP(2,eii,eia)&amp;F404&amp;_xlfn.XLOOKUP(16,eii,eia)&amp;_xlfn.XLOOKUP(3,eii,eia)&amp;_xlfn.XLOOKUP($A404,E96_raw,e96_std&amp;" "&amp;e96_sym)&amp;_xlfn.XLOOKUP(16,eii,eia)&amp;_xlfn.XLOOKUP(4,eii,eia)&amp;_xlfn.XLOOKUP(LEFT(F404,7),r_1,r_4)&amp;" W @ 70°C"&amp;_xlfn.XLOOKUP(16,eii,eia)&amp;_xlfn.XLOOKUP(5,eii,eia)&amp;_xlfn.XLOOKUP(MID(F404,4,3),e_code,TEXT(e_size,"0000"))&amp;_xlfn.XLOOKUP(16,eii,eia)&amp;_xlfn.XLOOKUP(6,eii,eia)&amp;ROUND(MIN(SQRT($A404*_xlfn.XLOOKUP(LEFT(F404,7),r_1,r_4)),_xlfn.XLOOKUP(LEFT(F404,7),r_1,r_7)),1)&amp;" V"&amp;_xlfn.XLOOKUP(16,eii,eia)&amp;_xlfn.XLOOKUP(8,eii,eia)&amp;_xlfn.XLOOKUP(LEFT(F404,7),r_1,r_8)&amp;_xlfn.XLOOKUP(16,eii,eia)&amp;_xlfn.XLOOKUP(9,eii,eia)&amp;_xlfn.XLOOKUP($A404,E96_raw,E96_code&amp;" / "&amp;e96_3c)&amp;_xlfn.XLOOKUP(16,eii,eia)&amp;_xlfn.XLOOKUP(10,eii,eia)&amp;_xlfn.XLOOKUP(LEFT(F404,7),r_1,r_10)&amp;_xlfn.XLOOKUP(16,eii,eia)&amp;_xlfn.XLOOKUP(11,eii,eia)&amp;_xlfn.XLOOKUP(LEFT(F404,7),r_1,r_11)&amp;_xlfn.XLOOKUP(16,eii,eia)&amp;_xlfn.XLOOKUP(12,eii,eia)&amp;_xlfn.XLOOKUP(LEFT(F404,7),r_1,r_12)&amp;" ppm/°C"&amp;_xlfn.XLOOKUP(16,eii,eia)&amp;_xlfn.XLOOKUP(13,eii,eia)&amp;MID(F404,4,2)&amp;_xlfn.XLOOKUP(16,eii,eia)&amp;_xlfn.XLOOKUP(14,eii,eia)&amp;_xlfn.XLOOKUP(16,eii,eia)&amp;_xlfn.XLOOKUP(15,eii,eia)&amp;_xlfn.XLOOKUP(16,eii,eia)</f>
        <v>#NAME?</v>
      </c>
      <c r="I404" s="5" t="str" cm="1">
        <f t="array" aca="1" ref="I404" ca="1">IF( OR( AND($A404&gt;=INDIRECT("'Panasonic ERJ Code Table'!$K" &amp; I$1),$A404&lt;=INDIRECT("'Panasonic ERJ Code Table'!$L" &amp; I$1)), AND($A404&gt;=INDIRECT("'Panasonic ERJ Code Table'!$M" &amp; I$1),$A404&lt;=INDIRECT("'Panasonic ERJ Code Table'!$N" &amp; I$1)) ),I$2&amp;_xlfn.XLOOKUP($A404,E96_raw,E96_code),"N/A")</f>
        <v>N/A</v>
      </c>
      <c r="L404" s="5" t="e" cm="1">
        <f t="array" aca="1" ref="L404" ca="1">IF( OR( AND($A404&gt;=INDIRECT("'Panasonic ERJ Code Table'!$K" &amp; L$1),$A404&lt;=INDIRECT("'Panasonic ERJ Code Table'!$L" &amp; L$1)), AND($A404&gt;=INDIRECT("'Panasonic ERJ Code Table'!$M" &amp; L$1),$A404&lt;=INDIRECT("'Panasonic ERJ Code Table'!$N" &amp; L$1)) ),L$2&amp;_xlfn.XLOOKUP($A404,E96_raw,E96_code),"N/A")</f>
        <v>#NAME?</v>
      </c>
      <c r="O404" s="5" t="str" cm="1">
        <f t="array" aca="1" ref="O404" ca="1">IF( OR( AND($A404&gt;=INDIRECT("'Panasonic ERJ Code Table'!$K" &amp; O$1),$A404&lt;=INDIRECT("'Panasonic ERJ Code Table'!$L" &amp; O$1)), AND($A404&gt;=INDIRECT("'Panasonic ERJ Code Table'!$M" &amp; O$1),$A404&lt;=INDIRECT("'Panasonic ERJ Code Table'!$N" &amp; O$1)) ),O$2&amp;_xlfn.XLOOKUP($A404,E96_raw,E96_code),"N/A")</f>
        <v>N/A</v>
      </c>
      <c r="R404" s="5" t="e" cm="1">
        <f t="array" aca="1" ref="R404" ca="1">IF( OR( AND($A404&gt;=INDIRECT("'Panasonic ERJ Code Table'!$K" &amp; R$1),$A404&lt;=INDIRECT("'Panasonic ERJ Code Table'!$L" &amp; R$1)), AND($A404&gt;=INDIRECT("'Panasonic ERJ Code Table'!$M" &amp; R$1),$A404&lt;=INDIRECT("'Panasonic ERJ Code Table'!$N" &amp; R$1)) ),R$2&amp;_xlfn.XLOOKUP($A404,E96_raw,E96_code),"N/A")</f>
        <v>#NAME?</v>
      </c>
      <c r="U404" s="5" t="e" cm="1">
        <f t="array" aca="1" ref="U404" ca="1">IF( OR( AND($A404&gt;=INDIRECT("'Panasonic ERJ Code Table'!$J" &amp; U$1),$A404&lt;=INDIRECT("'Panasonic ERJ Code Table'!$K" &amp; U$1)), AND($A404&gt;=INDIRECT("'Panasonic ERJ Code Table'!$L" &amp; U$1),$A404&lt;=INDIRECT("'Panasonic ERJ Code Table'!$M" &amp; U$1)) ),U$2&amp;_xlfn.XLOOKUP($A404,E96_raw,E96_code),"N/A")</f>
        <v>#NAME?</v>
      </c>
    </row>
    <row r="405" spans="1:21" x14ac:dyDescent="0.3">
      <c r="A405" s="16">
        <v>15400</v>
      </c>
      <c r="B405" s="19"/>
      <c r="C405" s="5" t="e" cm="1">
        <f t="array" aca="1" ref="C405" ca="1">IF( OR( AND($A405&gt;=INDIRECT("'Panasonic ERJ Code Table'!$K" &amp; C$1),$A405&lt;=INDIRECT("'Panasonic ERJ Code Table'!$L" &amp; C$1)), AND($A405&gt;=INDIRECT("'Panasonic ERJ Code Table'!$M" &amp; C$1),$A405&lt;=INDIRECT("'Panasonic ERJ Code Table'!$N" &amp; C$1)) ),C$2&amp;_xlfn.XLOOKUP($A405,E96_raw,E96_code),"N/A")</f>
        <v>#NAME?</v>
      </c>
      <c r="D405" s="23" t="e" cm="1">
        <f t="array" aca="1" ref="D405" ca="1">"technology "&amp;RIGHT(C405,4)&amp;";"&amp;_xlfn.XLOOKUP(2,eii,eia)&amp;C405&amp;_xlfn.XLOOKUP(16,eii,eia)&amp;_xlfn.XLOOKUP(3,eii,eia)&amp;_xlfn.XLOOKUP($A405,E96_raw,e96_std&amp;" "&amp;e96_sym)&amp;_xlfn.XLOOKUP(16,eii,eia)&amp;_xlfn.XLOOKUP(4,eii,eia)&amp;_xlfn.XLOOKUP(LEFT(C405,7),r_1,r_4)&amp;" W @ 70°C"&amp;_xlfn.XLOOKUP(16,eii,eia)&amp;_xlfn.XLOOKUP(5,eii,eia)&amp;_xlfn.XLOOKUP(MID(C405,4,3),e_code,TEXT(e_size,"0000"))&amp;_xlfn.XLOOKUP(16,eii,eia)&amp;_xlfn.XLOOKUP(6,eii,eia)&amp;ROUND(MIN(SQRT($A405*_xlfn.XLOOKUP(LEFT(C405,7),r_1,r_4)),_xlfn.XLOOKUP(LEFT(C405,7),r_1,r_7)),1)&amp;" V"&amp;_xlfn.XLOOKUP(16,eii,eia)&amp;_xlfn.XLOOKUP(8,eii,eia)&amp;_xlfn.XLOOKUP(LEFT(C405,7),r_1,r_8)&amp;_xlfn.XLOOKUP(16,eii,eia)&amp;_xlfn.XLOOKUP(9,eii,eia)&amp;_xlfn.XLOOKUP($A405,E96_raw,E96_code&amp;" / "&amp;e96_3c)&amp;_xlfn.XLOOKUP(16,eii,eia)&amp;_xlfn.XLOOKUP(10,eii,eia)&amp;_xlfn.XLOOKUP(LEFT(C405,7),r_1,r_10)&amp;_xlfn.XLOOKUP(16,eii,eia)&amp;_xlfn.XLOOKUP(11,eii,eia)&amp;_xlfn.XLOOKUP(LEFT(C405,7),r_1,r_11)&amp;_xlfn.XLOOKUP(16,eii,eia)&amp;_xlfn.XLOOKUP(12,eii,eia)&amp;_xlfn.XLOOKUP(LEFT(C405,7),r_1,r_12)&amp;" ppm/°C"&amp;_xlfn.XLOOKUP(16,eii,eia)&amp;_xlfn.XLOOKUP(13,eii,eia)&amp;MID(C405,4,2)&amp;_xlfn.XLOOKUP(16,eii,eia)&amp;_xlfn.XLOOKUP(14,eii,eia)&amp;_xlfn.XLOOKUP(16,eii,eia)&amp;_xlfn.XLOOKUP(15,eii,eia)&amp;_xlfn.XLOOKUP(16,eii,eia)</f>
        <v>#NAME?</v>
      </c>
      <c r="F405" s="5" t="e" cm="1">
        <f t="array" aca="1" ref="F405" ca="1">IF( OR( AND($A405&gt;=INDIRECT("'Panasonic ERJ Code Table'!$K" &amp; F$1),$A405&lt;=INDIRECT("'Panasonic ERJ Code Table'!$L" &amp; F$1)), AND($A405&gt;=INDIRECT("'Panasonic ERJ Code Table'!$M" &amp; F$1),$A405&lt;=INDIRECT("'Panasonic ERJ Code Table'!$N" &amp; F$1)) ),F$2&amp;_xlfn.XLOOKUP($A405,E96_raw,E96_code),"N/A")</f>
        <v>#NAME?</v>
      </c>
      <c r="G405" s="23" t="e" cm="1">
        <f t="array" aca="1" ref="G405" ca="1">"technology "&amp;RIGHT(F405,4)&amp;";"&amp;_xlfn.XLOOKUP(2,eii,eia)&amp;F405&amp;_xlfn.XLOOKUP(16,eii,eia)&amp;_xlfn.XLOOKUP(3,eii,eia)&amp;_xlfn.XLOOKUP($A405,E96_raw,e96_std&amp;" "&amp;e96_sym)&amp;_xlfn.XLOOKUP(16,eii,eia)&amp;_xlfn.XLOOKUP(4,eii,eia)&amp;_xlfn.XLOOKUP(LEFT(F405,7),r_1,r_4)&amp;" W @ 70°C"&amp;_xlfn.XLOOKUP(16,eii,eia)&amp;_xlfn.XLOOKUP(5,eii,eia)&amp;_xlfn.XLOOKUP(MID(F405,4,3),e_code,TEXT(e_size,"0000"))&amp;_xlfn.XLOOKUP(16,eii,eia)&amp;_xlfn.XLOOKUP(6,eii,eia)&amp;ROUND(MIN(SQRT($A405*_xlfn.XLOOKUP(LEFT(F405,7),r_1,r_4)),_xlfn.XLOOKUP(LEFT(F405,7),r_1,r_7)),1)&amp;" V"&amp;_xlfn.XLOOKUP(16,eii,eia)&amp;_xlfn.XLOOKUP(8,eii,eia)&amp;_xlfn.XLOOKUP(LEFT(F405,7),r_1,r_8)&amp;_xlfn.XLOOKUP(16,eii,eia)&amp;_xlfn.XLOOKUP(9,eii,eia)&amp;_xlfn.XLOOKUP($A405,E96_raw,E96_code&amp;" / "&amp;e96_3c)&amp;_xlfn.XLOOKUP(16,eii,eia)&amp;_xlfn.XLOOKUP(10,eii,eia)&amp;_xlfn.XLOOKUP(LEFT(F405,7),r_1,r_10)&amp;_xlfn.XLOOKUP(16,eii,eia)&amp;_xlfn.XLOOKUP(11,eii,eia)&amp;_xlfn.XLOOKUP(LEFT(F405,7),r_1,r_11)&amp;_xlfn.XLOOKUP(16,eii,eia)&amp;_xlfn.XLOOKUP(12,eii,eia)&amp;_xlfn.XLOOKUP(LEFT(F405,7),r_1,r_12)&amp;" ppm/°C"&amp;_xlfn.XLOOKUP(16,eii,eia)&amp;_xlfn.XLOOKUP(13,eii,eia)&amp;MID(F405,4,2)&amp;_xlfn.XLOOKUP(16,eii,eia)&amp;_xlfn.XLOOKUP(14,eii,eia)&amp;_xlfn.XLOOKUP(16,eii,eia)&amp;_xlfn.XLOOKUP(15,eii,eia)&amp;_xlfn.XLOOKUP(16,eii,eia)</f>
        <v>#NAME?</v>
      </c>
      <c r="I405" s="5" t="str" cm="1">
        <f t="array" aca="1" ref="I405" ca="1">IF( OR( AND($A405&gt;=INDIRECT("'Panasonic ERJ Code Table'!$K" &amp; I$1),$A405&lt;=INDIRECT("'Panasonic ERJ Code Table'!$L" &amp; I$1)), AND($A405&gt;=INDIRECT("'Panasonic ERJ Code Table'!$M" &amp; I$1),$A405&lt;=INDIRECT("'Panasonic ERJ Code Table'!$N" &amp; I$1)) ),I$2&amp;_xlfn.XLOOKUP($A405,E96_raw,E96_code),"N/A")</f>
        <v>N/A</v>
      </c>
      <c r="L405" s="5" t="e" cm="1">
        <f t="array" aca="1" ref="L405" ca="1">IF( OR( AND($A405&gt;=INDIRECT("'Panasonic ERJ Code Table'!$K" &amp; L$1),$A405&lt;=INDIRECT("'Panasonic ERJ Code Table'!$L" &amp; L$1)), AND($A405&gt;=INDIRECT("'Panasonic ERJ Code Table'!$M" &amp; L$1),$A405&lt;=INDIRECT("'Panasonic ERJ Code Table'!$N" &amp; L$1)) ),L$2&amp;_xlfn.XLOOKUP($A405,E96_raw,E96_code),"N/A")</f>
        <v>#NAME?</v>
      </c>
      <c r="O405" s="5" t="str" cm="1">
        <f t="array" aca="1" ref="O405" ca="1">IF( OR( AND($A405&gt;=INDIRECT("'Panasonic ERJ Code Table'!$K" &amp; O$1),$A405&lt;=INDIRECT("'Panasonic ERJ Code Table'!$L" &amp; O$1)), AND($A405&gt;=INDIRECT("'Panasonic ERJ Code Table'!$M" &amp; O$1),$A405&lt;=INDIRECT("'Panasonic ERJ Code Table'!$N" &amp; O$1)) ),O$2&amp;_xlfn.XLOOKUP($A405,E96_raw,E96_code),"N/A")</f>
        <v>N/A</v>
      </c>
      <c r="R405" s="5" t="e" cm="1">
        <f t="array" aca="1" ref="R405" ca="1">IF( OR( AND($A405&gt;=INDIRECT("'Panasonic ERJ Code Table'!$K" &amp; R$1),$A405&lt;=INDIRECT("'Panasonic ERJ Code Table'!$L" &amp; R$1)), AND($A405&gt;=INDIRECT("'Panasonic ERJ Code Table'!$M" &amp; R$1),$A405&lt;=INDIRECT("'Panasonic ERJ Code Table'!$N" &amp; R$1)) ),R$2&amp;_xlfn.XLOOKUP($A405,E96_raw,E96_code),"N/A")</f>
        <v>#NAME?</v>
      </c>
      <c r="U405" s="5" t="e" cm="1">
        <f t="array" aca="1" ref="U405" ca="1">IF( OR( AND($A405&gt;=INDIRECT("'Panasonic ERJ Code Table'!$J" &amp; U$1),$A405&lt;=INDIRECT("'Panasonic ERJ Code Table'!$K" &amp; U$1)), AND($A405&gt;=INDIRECT("'Panasonic ERJ Code Table'!$L" &amp; U$1),$A405&lt;=INDIRECT("'Panasonic ERJ Code Table'!$M" &amp; U$1)) ),U$2&amp;_xlfn.XLOOKUP($A405,E96_raw,E96_code),"N/A")</f>
        <v>#NAME?</v>
      </c>
    </row>
    <row r="406" spans="1:21" x14ac:dyDescent="0.3">
      <c r="A406" s="16">
        <v>15800</v>
      </c>
      <c r="B406" s="19"/>
      <c r="C406" s="5" t="e" cm="1">
        <f t="array" aca="1" ref="C406" ca="1">IF( OR( AND($A406&gt;=INDIRECT("'Panasonic ERJ Code Table'!$K" &amp; C$1),$A406&lt;=INDIRECT("'Panasonic ERJ Code Table'!$L" &amp; C$1)), AND($A406&gt;=INDIRECT("'Panasonic ERJ Code Table'!$M" &amp; C$1),$A406&lt;=INDIRECT("'Panasonic ERJ Code Table'!$N" &amp; C$1)) ),C$2&amp;_xlfn.XLOOKUP($A406,E96_raw,E96_code),"N/A")</f>
        <v>#NAME?</v>
      </c>
      <c r="D406" s="23" t="e" cm="1">
        <f t="array" aca="1" ref="D406" ca="1">"technology "&amp;RIGHT(C406,4)&amp;";"&amp;_xlfn.XLOOKUP(2,eii,eia)&amp;C406&amp;_xlfn.XLOOKUP(16,eii,eia)&amp;_xlfn.XLOOKUP(3,eii,eia)&amp;_xlfn.XLOOKUP($A406,E96_raw,e96_std&amp;" "&amp;e96_sym)&amp;_xlfn.XLOOKUP(16,eii,eia)&amp;_xlfn.XLOOKUP(4,eii,eia)&amp;_xlfn.XLOOKUP(LEFT(C406,7),r_1,r_4)&amp;" W @ 70°C"&amp;_xlfn.XLOOKUP(16,eii,eia)&amp;_xlfn.XLOOKUP(5,eii,eia)&amp;_xlfn.XLOOKUP(MID(C406,4,3),e_code,TEXT(e_size,"0000"))&amp;_xlfn.XLOOKUP(16,eii,eia)&amp;_xlfn.XLOOKUP(6,eii,eia)&amp;ROUND(MIN(SQRT($A406*_xlfn.XLOOKUP(LEFT(C406,7),r_1,r_4)),_xlfn.XLOOKUP(LEFT(C406,7),r_1,r_7)),1)&amp;" V"&amp;_xlfn.XLOOKUP(16,eii,eia)&amp;_xlfn.XLOOKUP(8,eii,eia)&amp;_xlfn.XLOOKUP(LEFT(C406,7),r_1,r_8)&amp;_xlfn.XLOOKUP(16,eii,eia)&amp;_xlfn.XLOOKUP(9,eii,eia)&amp;_xlfn.XLOOKUP($A406,E96_raw,E96_code&amp;" / "&amp;e96_3c)&amp;_xlfn.XLOOKUP(16,eii,eia)&amp;_xlfn.XLOOKUP(10,eii,eia)&amp;_xlfn.XLOOKUP(LEFT(C406,7),r_1,r_10)&amp;_xlfn.XLOOKUP(16,eii,eia)&amp;_xlfn.XLOOKUP(11,eii,eia)&amp;_xlfn.XLOOKUP(LEFT(C406,7),r_1,r_11)&amp;_xlfn.XLOOKUP(16,eii,eia)&amp;_xlfn.XLOOKUP(12,eii,eia)&amp;_xlfn.XLOOKUP(LEFT(C406,7),r_1,r_12)&amp;" ppm/°C"&amp;_xlfn.XLOOKUP(16,eii,eia)&amp;_xlfn.XLOOKUP(13,eii,eia)&amp;MID(C406,4,2)&amp;_xlfn.XLOOKUP(16,eii,eia)&amp;_xlfn.XLOOKUP(14,eii,eia)&amp;_xlfn.XLOOKUP(16,eii,eia)&amp;_xlfn.XLOOKUP(15,eii,eia)&amp;_xlfn.XLOOKUP(16,eii,eia)</f>
        <v>#NAME?</v>
      </c>
      <c r="F406" s="5" t="e" cm="1">
        <f t="array" aca="1" ref="F406" ca="1">IF( OR( AND($A406&gt;=INDIRECT("'Panasonic ERJ Code Table'!$K" &amp; F$1),$A406&lt;=INDIRECT("'Panasonic ERJ Code Table'!$L" &amp; F$1)), AND($A406&gt;=INDIRECT("'Panasonic ERJ Code Table'!$M" &amp; F$1),$A406&lt;=INDIRECT("'Panasonic ERJ Code Table'!$N" &amp; F$1)) ),F$2&amp;_xlfn.XLOOKUP($A406,E96_raw,E96_code),"N/A")</f>
        <v>#NAME?</v>
      </c>
      <c r="G406" s="23" t="e" cm="1">
        <f t="array" aca="1" ref="G406" ca="1">"technology "&amp;RIGHT(F406,4)&amp;";"&amp;_xlfn.XLOOKUP(2,eii,eia)&amp;F406&amp;_xlfn.XLOOKUP(16,eii,eia)&amp;_xlfn.XLOOKUP(3,eii,eia)&amp;_xlfn.XLOOKUP($A406,E96_raw,e96_std&amp;" "&amp;e96_sym)&amp;_xlfn.XLOOKUP(16,eii,eia)&amp;_xlfn.XLOOKUP(4,eii,eia)&amp;_xlfn.XLOOKUP(LEFT(F406,7),r_1,r_4)&amp;" W @ 70°C"&amp;_xlfn.XLOOKUP(16,eii,eia)&amp;_xlfn.XLOOKUP(5,eii,eia)&amp;_xlfn.XLOOKUP(MID(F406,4,3),e_code,TEXT(e_size,"0000"))&amp;_xlfn.XLOOKUP(16,eii,eia)&amp;_xlfn.XLOOKUP(6,eii,eia)&amp;ROUND(MIN(SQRT($A406*_xlfn.XLOOKUP(LEFT(F406,7),r_1,r_4)),_xlfn.XLOOKUP(LEFT(F406,7),r_1,r_7)),1)&amp;" V"&amp;_xlfn.XLOOKUP(16,eii,eia)&amp;_xlfn.XLOOKUP(8,eii,eia)&amp;_xlfn.XLOOKUP(LEFT(F406,7),r_1,r_8)&amp;_xlfn.XLOOKUP(16,eii,eia)&amp;_xlfn.XLOOKUP(9,eii,eia)&amp;_xlfn.XLOOKUP($A406,E96_raw,E96_code&amp;" / "&amp;e96_3c)&amp;_xlfn.XLOOKUP(16,eii,eia)&amp;_xlfn.XLOOKUP(10,eii,eia)&amp;_xlfn.XLOOKUP(LEFT(F406,7),r_1,r_10)&amp;_xlfn.XLOOKUP(16,eii,eia)&amp;_xlfn.XLOOKUP(11,eii,eia)&amp;_xlfn.XLOOKUP(LEFT(F406,7),r_1,r_11)&amp;_xlfn.XLOOKUP(16,eii,eia)&amp;_xlfn.XLOOKUP(12,eii,eia)&amp;_xlfn.XLOOKUP(LEFT(F406,7),r_1,r_12)&amp;" ppm/°C"&amp;_xlfn.XLOOKUP(16,eii,eia)&amp;_xlfn.XLOOKUP(13,eii,eia)&amp;MID(F406,4,2)&amp;_xlfn.XLOOKUP(16,eii,eia)&amp;_xlfn.XLOOKUP(14,eii,eia)&amp;_xlfn.XLOOKUP(16,eii,eia)&amp;_xlfn.XLOOKUP(15,eii,eia)&amp;_xlfn.XLOOKUP(16,eii,eia)</f>
        <v>#NAME?</v>
      </c>
      <c r="I406" s="5" t="str" cm="1">
        <f t="array" aca="1" ref="I406" ca="1">IF( OR( AND($A406&gt;=INDIRECT("'Panasonic ERJ Code Table'!$K" &amp; I$1),$A406&lt;=INDIRECT("'Panasonic ERJ Code Table'!$L" &amp; I$1)), AND($A406&gt;=INDIRECT("'Panasonic ERJ Code Table'!$M" &amp; I$1),$A406&lt;=INDIRECT("'Panasonic ERJ Code Table'!$N" &amp; I$1)) ),I$2&amp;_xlfn.XLOOKUP($A406,E96_raw,E96_code),"N/A")</f>
        <v>N/A</v>
      </c>
      <c r="L406" s="5" t="e" cm="1">
        <f t="array" aca="1" ref="L406" ca="1">IF( OR( AND($A406&gt;=INDIRECT("'Panasonic ERJ Code Table'!$K" &amp; L$1),$A406&lt;=INDIRECT("'Panasonic ERJ Code Table'!$L" &amp; L$1)), AND($A406&gt;=INDIRECT("'Panasonic ERJ Code Table'!$M" &amp; L$1),$A406&lt;=INDIRECT("'Panasonic ERJ Code Table'!$N" &amp; L$1)) ),L$2&amp;_xlfn.XLOOKUP($A406,E96_raw,E96_code),"N/A")</f>
        <v>#NAME?</v>
      </c>
      <c r="O406" s="5" t="str" cm="1">
        <f t="array" aca="1" ref="O406" ca="1">IF( OR( AND($A406&gt;=INDIRECT("'Panasonic ERJ Code Table'!$K" &amp; O$1),$A406&lt;=INDIRECT("'Panasonic ERJ Code Table'!$L" &amp; O$1)), AND($A406&gt;=INDIRECT("'Panasonic ERJ Code Table'!$M" &amp; O$1),$A406&lt;=INDIRECT("'Panasonic ERJ Code Table'!$N" &amp; O$1)) ),O$2&amp;_xlfn.XLOOKUP($A406,E96_raw,E96_code),"N/A")</f>
        <v>N/A</v>
      </c>
      <c r="R406" s="5" t="e" cm="1">
        <f t="array" aca="1" ref="R406" ca="1">IF( OR( AND($A406&gt;=INDIRECT("'Panasonic ERJ Code Table'!$K" &amp; R$1),$A406&lt;=INDIRECT("'Panasonic ERJ Code Table'!$L" &amp; R$1)), AND($A406&gt;=INDIRECT("'Panasonic ERJ Code Table'!$M" &amp; R$1),$A406&lt;=INDIRECT("'Panasonic ERJ Code Table'!$N" &amp; R$1)) ),R$2&amp;_xlfn.XLOOKUP($A406,E96_raw,E96_code),"N/A")</f>
        <v>#NAME?</v>
      </c>
      <c r="U406" s="5" t="e" cm="1">
        <f t="array" aca="1" ref="U406" ca="1">IF( OR( AND($A406&gt;=INDIRECT("'Panasonic ERJ Code Table'!$J" &amp; U$1),$A406&lt;=INDIRECT("'Panasonic ERJ Code Table'!$K" &amp; U$1)), AND($A406&gt;=INDIRECT("'Panasonic ERJ Code Table'!$L" &amp; U$1),$A406&lt;=INDIRECT("'Panasonic ERJ Code Table'!$M" &amp; U$1)) ),U$2&amp;_xlfn.XLOOKUP($A406,E96_raw,E96_code),"N/A")</f>
        <v>#NAME?</v>
      </c>
    </row>
    <row r="407" spans="1:21" x14ac:dyDescent="0.3">
      <c r="A407" s="16">
        <v>16200</v>
      </c>
      <c r="B407" s="19"/>
      <c r="C407" s="5" t="e" cm="1">
        <f t="array" aca="1" ref="C407" ca="1">IF( OR( AND($A407&gt;=INDIRECT("'Panasonic ERJ Code Table'!$K" &amp; C$1),$A407&lt;=INDIRECT("'Panasonic ERJ Code Table'!$L" &amp; C$1)), AND($A407&gt;=INDIRECT("'Panasonic ERJ Code Table'!$M" &amp; C$1),$A407&lt;=INDIRECT("'Panasonic ERJ Code Table'!$N" &amp; C$1)) ),C$2&amp;_xlfn.XLOOKUP($A407,E96_raw,E96_code),"N/A")</f>
        <v>#NAME?</v>
      </c>
      <c r="D407" s="23" t="e" cm="1">
        <f t="array" aca="1" ref="D407" ca="1">"technology "&amp;RIGHT(C407,4)&amp;";"&amp;_xlfn.XLOOKUP(2,eii,eia)&amp;C407&amp;_xlfn.XLOOKUP(16,eii,eia)&amp;_xlfn.XLOOKUP(3,eii,eia)&amp;_xlfn.XLOOKUP($A407,E96_raw,e96_std&amp;" "&amp;e96_sym)&amp;_xlfn.XLOOKUP(16,eii,eia)&amp;_xlfn.XLOOKUP(4,eii,eia)&amp;_xlfn.XLOOKUP(LEFT(C407,7),r_1,r_4)&amp;" W @ 70°C"&amp;_xlfn.XLOOKUP(16,eii,eia)&amp;_xlfn.XLOOKUP(5,eii,eia)&amp;_xlfn.XLOOKUP(MID(C407,4,3),e_code,TEXT(e_size,"0000"))&amp;_xlfn.XLOOKUP(16,eii,eia)&amp;_xlfn.XLOOKUP(6,eii,eia)&amp;ROUND(MIN(SQRT($A407*_xlfn.XLOOKUP(LEFT(C407,7),r_1,r_4)),_xlfn.XLOOKUP(LEFT(C407,7),r_1,r_7)),1)&amp;" V"&amp;_xlfn.XLOOKUP(16,eii,eia)&amp;_xlfn.XLOOKUP(8,eii,eia)&amp;_xlfn.XLOOKUP(LEFT(C407,7),r_1,r_8)&amp;_xlfn.XLOOKUP(16,eii,eia)&amp;_xlfn.XLOOKUP(9,eii,eia)&amp;_xlfn.XLOOKUP($A407,E96_raw,E96_code&amp;" / "&amp;e96_3c)&amp;_xlfn.XLOOKUP(16,eii,eia)&amp;_xlfn.XLOOKUP(10,eii,eia)&amp;_xlfn.XLOOKUP(LEFT(C407,7),r_1,r_10)&amp;_xlfn.XLOOKUP(16,eii,eia)&amp;_xlfn.XLOOKUP(11,eii,eia)&amp;_xlfn.XLOOKUP(LEFT(C407,7),r_1,r_11)&amp;_xlfn.XLOOKUP(16,eii,eia)&amp;_xlfn.XLOOKUP(12,eii,eia)&amp;_xlfn.XLOOKUP(LEFT(C407,7),r_1,r_12)&amp;" ppm/°C"&amp;_xlfn.XLOOKUP(16,eii,eia)&amp;_xlfn.XLOOKUP(13,eii,eia)&amp;MID(C407,4,2)&amp;_xlfn.XLOOKUP(16,eii,eia)&amp;_xlfn.XLOOKUP(14,eii,eia)&amp;_xlfn.XLOOKUP(16,eii,eia)&amp;_xlfn.XLOOKUP(15,eii,eia)&amp;_xlfn.XLOOKUP(16,eii,eia)</f>
        <v>#NAME?</v>
      </c>
      <c r="F407" s="5" t="e" cm="1">
        <f t="array" aca="1" ref="F407" ca="1">IF( OR( AND($A407&gt;=INDIRECT("'Panasonic ERJ Code Table'!$K" &amp; F$1),$A407&lt;=INDIRECT("'Panasonic ERJ Code Table'!$L" &amp; F$1)), AND($A407&gt;=INDIRECT("'Panasonic ERJ Code Table'!$M" &amp; F$1),$A407&lt;=INDIRECT("'Panasonic ERJ Code Table'!$N" &amp; F$1)) ),F$2&amp;_xlfn.XLOOKUP($A407,E96_raw,E96_code),"N/A")</f>
        <v>#NAME?</v>
      </c>
      <c r="G407" s="23" t="e" cm="1">
        <f t="array" aca="1" ref="G407" ca="1">"technology "&amp;RIGHT(F407,4)&amp;";"&amp;_xlfn.XLOOKUP(2,eii,eia)&amp;F407&amp;_xlfn.XLOOKUP(16,eii,eia)&amp;_xlfn.XLOOKUP(3,eii,eia)&amp;_xlfn.XLOOKUP($A407,E96_raw,e96_std&amp;" "&amp;e96_sym)&amp;_xlfn.XLOOKUP(16,eii,eia)&amp;_xlfn.XLOOKUP(4,eii,eia)&amp;_xlfn.XLOOKUP(LEFT(F407,7),r_1,r_4)&amp;" W @ 70°C"&amp;_xlfn.XLOOKUP(16,eii,eia)&amp;_xlfn.XLOOKUP(5,eii,eia)&amp;_xlfn.XLOOKUP(MID(F407,4,3),e_code,TEXT(e_size,"0000"))&amp;_xlfn.XLOOKUP(16,eii,eia)&amp;_xlfn.XLOOKUP(6,eii,eia)&amp;ROUND(MIN(SQRT($A407*_xlfn.XLOOKUP(LEFT(F407,7),r_1,r_4)),_xlfn.XLOOKUP(LEFT(F407,7),r_1,r_7)),1)&amp;" V"&amp;_xlfn.XLOOKUP(16,eii,eia)&amp;_xlfn.XLOOKUP(8,eii,eia)&amp;_xlfn.XLOOKUP(LEFT(F407,7),r_1,r_8)&amp;_xlfn.XLOOKUP(16,eii,eia)&amp;_xlfn.XLOOKUP(9,eii,eia)&amp;_xlfn.XLOOKUP($A407,E96_raw,E96_code&amp;" / "&amp;e96_3c)&amp;_xlfn.XLOOKUP(16,eii,eia)&amp;_xlfn.XLOOKUP(10,eii,eia)&amp;_xlfn.XLOOKUP(LEFT(F407,7),r_1,r_10)&amp;_xlfn.XLOOKUP(16,eii,eia)&amp;_xlfn.XLOOKUP(11,eii,eia)&amp;_xlfn.XLOOKUP(LEFT(F407,7),r_1,r_11)&amp;_xlfn.XLOOKUP(16,eii,eia)&amp;_xlfn.XLOOKUP(12,eii,eia)&amp;_xlfn.XLOOKUP(LEFT(F407,7),r_1,r_12)&amp;" ppm/°C"&amp;_xlfn.XLOOKUP(16,eii,eia)&amp;_xlfn.XLOOKUP(13,eii,eia)&amp;MID(F407,4,2)&amp;_xlfn.XLOOKUP(16,eii,eia)&amp;_xlfn.XLOOKUP(14,eii,eia)&amp;_xlfn.XLOOKUP(16,eii,eia)&amp;_xlfn.XLOOKUP(15,eii,eia)&amp;_xlfn.XLOOKUP(16,eii,eia)</f>
        <v>#NAME?</v>
      </c>
      <c r="I407" s="5" t="str" cm="1">
        <f t="array" aca="1" ref="I407" ca="1">IF( OR( AND($A407&gt;=INDIRECT("'Panasonic ERJ Code Table'!$K" &amp; I$1),$A407&lt;=INDIRECT("'Panasonic ERJ Code Table'!$L" &amp; I$1)), AND($A407&gt;=INDIRECT("'Panasonic ERJ Code Table'!$M" &amp; I$1),$A407&lt;=INDIRECT("'Panasonic ERJ Code Table'!$N" &amp; I$1)) ),I$2&amp;_xlfn.XLOOKUP($A407,E96_raw,E96_code),"N/A")</f>
        <v>N/A</v>
      </c>
      <c r="L407" s="5" t="e" cm="1">
        <f t="array" aca="1" ref="L407" ca="1">IF( OR( AND($A407&gt;=INDIRECT("'Panasonic ERJ Code Table'!$K" &amp; L$1),$A407&lt;=INDIRECT("'Panasonic ERJ Code Table'!$L" &amp; L$1)), AND($A407&gt;=INDIRECT("'Panasonic ERJ Code Table'!$M" &amp; L$1),$A407&lt;=INDIRECT("'Panasonic ERJ Code Table'!$N" &amp; L$1)) ),L$2&amp;_xlfn.XLOOKUP($A407,E96_raw,E96_code),"N/A")</f>
        <v>#NAME?</v>
      </c>
      <c r="O407" s="5" t="str" cm="1">
        <f t="array" aca="1" ref="O407" ca="1">IF( OR( AND($A407&gt;=INDIRECT("'Panasonic ERJ Code Table'!$K" &amp; O$1),$A407&lt;=INDIRECT("'Panasonic ERJ Code Table'!$L" &amp; O$1)), AND($A407&gt;=INDIRECT("'Panasonic ERJ Code Table'!$M" &amp; O$1),$A407&lt;=INDIRECT("'Panasonic ERJ Code Table'!$N" &amp; O$1)) ),O$2&amp;_xlfn.XLOOKUP($A407,E96_raw,E96_code),"N/A")</f>
        <v>N/A</v>
      </c>
      <c r="R407" s="5" t="e" cm="1">
        <f t="array" aca="1" ref="R407" ca="1">IF( OR( AND($A407&gt;=INDIRECT("'Panasonic ERJ Code Table'!$K" &amp; R$1),$A407&lt;=INDIRECT("'Panasonic ERJ Code Table'!$L" &amp; R$1)), AND($A407&gt;=INDIRECT("'Panasonic ERJ Code Table'!$M" &amp; R$1),$A407&lt;=INDIRECT("'Panasonic ERJ Code Table'!$N" &amp; R$1)) ),R$2&amp;_xlfn.XLOOKUP($A407,E96_raw,E96_code),"N/A")</f>
        <v>#NAME?</v>
      </c>
      <c r="U407" s="5" t="e" cm="1">
        <f t="array" aca="1" ref="U407" ca="1">IF( OR( AND($A407&gt;=INDIRECT("'Panasonic ERJ Code Table'!$J" &amp; U$1),$A407&lt;=INDIRECT("'Panasonic ERJ Code Table'!$K" &amp; U$1)), AND($A407&gt;=INDIRECT("'Panasonic ERJ Code Table'!$L" &amp; U$1),$A407&lt;=INDIRECT("'Panasonic ERJ Code Table'!$M" &amp; U$1)) ),U$2&amp;_xlfn.XLOOKUP($A407,E96_raw,E96_code),"N/A")</f>
        <v>#NAME?</v>
      </c>
    </row>
    <row r="408" spans="1:21" x14ac:dyDescent="0.3">
      <c r="A408" s="16">
        <v>16500</v>
      </c>
      <c r="B408" s="19"/>
      <c r="C408" s="5" t="e" cm="1">
        <f t="array" aca="1" ref="C408" ca="1">IF( OR( AND($A408&gt;=INDIRECT("'Panasonic ERJ Code Table'!$K" &amp; C$1),$A408&lt;=INDIRECT("'Panasonic ERJ Code Table'!$L" &amp; C$1)), AND($A408&gt;=INDIRECT("'Panasonic ERJ Code Table'!$M" &amp; C$1),$A408&lt;=INDIRECT("'Panasonic ERJ Code Table'!$N" &amp; C$1)) ),C$2&amp;_xlfn.XLOOKUP($A408,E96_raw,E96_code),"N/A")</f>
        <v>#NAME?</v>
      </c>
      <c r="D408" s="23" t="e" cm="1">
        <f t="array" aca="1" ref="D408" ca="1">"technology "&amp;RIGHT(C408,4)&amp;";"&amp;_xlfn.XLOOKUP(2,eii,eia)&amp;C408&amp;_xlfn.XLOOKUP(16,eii,eia)&amp;_xlfn.XLOOKUP(3,eii,eia)&amp;_xlfn.XLOOKUP($A408,E96_raw,e96_std&amp;" "&amp;e96_sym)&amp;_xlfn.XLOOKUP(16,eii,eia)&amp;_xlfn.XLOOKUP(4,eii,eia)&amp;_xlfn.XLOOKUP(LEFT(C408,7),r_1,r_4)&amp;" W @ 70°C"&amp;_xlfn.XLOOKUP(16,eii,eia)&amp;_xlfn.XLOOKUP(5,eii,eia)&amp;_xlfn.XLOOKUP(MID(C408,4,3),e_code,TEXT(e_size,"0000"))&amp;_xlfn.XLOOKUP(16,eii,eia)&amp;_xlfn.XLOOKUP(6,eii,eia)&amp;ROUND(MIN(SQRT($A408*_xlfn.XLOOKUP(LEFT(C408,7),r_1,r_4)),_xlfn.XLOOKUP(LEFT(C408,7),r_1,r_7)),1)&amp;" V"&amp;_xlfn.XLOOKUP(16,eii,eia)&amp;_xlfn.XLOOKUP(8,eii,eia)&amp;_xlfn.XLOOKUP(LEFT(C408,7),r_1,r_8)&amp;_xlfn.XLOOKUP(16,eii,eia)&amp;_xlfn.XLOOKUP(9,eii,eia)&amp;_xlfn.XLOOKUP($A408,E96_raw,E96_code&amp;" / "&amp;e96_3c)&amp;_xlfn.XLOOKUP(16,eii,eia)&amp;_xlfn.XLOOKUP(10,eii,eia)&amp;_xlfn.XLOOKUP(LEFT(C408,7),r_1,r_10)&amp;_xlfn.XLOOKUP(16,eii,eia)&amp;_xlfn.XLOOKUP(11,eii,eia)&amp;_xlfn.XLOOKUP(LEFT(C408,7),r_1,r_11)&amp;_xlfn.XLOOKUP(16,eii,eia)&amp;_xlfn.XLOOKUP(12,eii,eia)&amp;_xlfn.XLOOKUP(LEFT(C408,7),r_1,r_12)&amp;" ppm/°C"&amp;_xlfn.XLOOKUP(16,eii,eia)&amp;_xlfn.XLOOKUP(13,eii,eia)&amp;MID(C408,4,2)&amp;_xlfn.XLOOKUP(16,eii,eia)&amp;_xlfn.XLOOKUP(14,eii,eia)&amp;_xlfn.XLOOKUP(16,eii,eia)&amp;_xlfn.XLOOKUP(15,eii,eia)&amp;_xlfn.XLOOKUP(16,eii,eia)</f>
        <v>#NAME?</v>
      </c>
      <c r="F408" s="5" t="e" cm="1">
        <f t="array" aca="1" ref="F408" ca="1">IF( OR( AND($A408&gt;=INDIRECT("'Panasonic ERJ Code Table'!$K" &amp; F$1),$A408&lt;=INDIRECT("'Panasonic ERJ Code Table'!$L" &amp; F$1)), AND($A408&gt;=INDIRECT("'Panasonic ERJ Code Table'!$M" &amp; F$1),$A408&lt;=INDIRECT("'Panasonic ERJ Code Table'!$N" &amp; F$1)) ),F$2&amp;_xlfn.XLOOKUP($A408,E96_raw,E96_code),"N/A")</f>
        <v>#NAME?</v>
      </c>
      <c r="G408" s="23" t="e" cm="1">
        <f t="array" aca="1" ref="G408" ca="1">"technology "&amp;RIGHT(F408,4)&amp;";"&amp;_xlfn.XLOOKUP(2,eii,eia)&amp;F408&amp;_xlfn.XLOOKUP(16,eii,eia)&amp;_xlfn.XLOOKUP(3,eii,eia)&amp;_xlfn.XLOOKUP($A408,E96_raw,e96_std&amp;" "&amp;e96_sym)&amp;_xlfn.XLOOKUP(16,eii,eia)&amp;_xlfn.XLOOKUP(4,eii,eia)&amp;_xlfn.XLOOKUP(LEFT(F408,7),r_1,r_4)&amp;" W @ 70°C"&amp;_xlfn.XLOOKUP(16,eii,eia)&amp;_xlfn.XLOOKUP(5,eii,eia)&amp;_xlfn.XLOOKUP(MID(F408,4,3),e_code,TEXT(e_size,"0000"))&amp;_xlfn.XLOOKUP(16,eii,eia)&amp;_xlfn.XLOOKUP(6,eii,eia)&amp;ROUND(MIN(SQRT($A408*_xlfn.XLOOKUP(LEFT(F408,7),r_1,r_4)),_xlfn.XLOOKUP(LEFT(F408,7),r_1,r_7)),1)&amp;" V"&amp;_xlfn.XLOOKUP(16,eii,eia)&amp;_xlfn.XLOOKUP(8,eii,eia)&amp;_xlfn.XLOOKUP(LEFT(F408,7),r_1,r_8)&amp;_xlfn.XLOOKUP(16,eii,eia)&amp;_xlfn.XLOOKUP(9,eii,eia)&amp;_xlfn.XLOOKUP($A408,E96_raw,E96_code&amp;" / "&amp;e96_3c)&amp;_xlfn.XLOOKUP(16,eii,eia)&amp;_xlfn.XLOOKUP(10,eii,eia)&amp;_xlfn.XLOOKUP(LEFT(F408,7),r_1,r_10)&amp;_xlfn.XLOOKUP(16,eii,eia)&amp;_xlfn.XLOOKUP(11,eii,eia)&amp;_xlfn.XLOOKUP(LEFT(F408,7),r_1,r_11)&amp;_xlfn.XLOOKUP(16,eii,eia)&amp;_xlfn.XLOOKUP(12,eii,eia)&amp;_xlfn.XLOOKUP(LEFT(F408,7),r_1,r_12)&amp;" ppm/°C"&amp;_xlfn.XLOOKUP(16,eii,eia)&amp;_xlfn.XLOOKUP(13,eii,eia)&amp;MID(F408,4,2)&amp;_xlfn.XLOOKUP(16,eii,eia)&amp;_xlfn.XLOOKUP(14,eii,eia)&amp;_xlfn.XLOOKUP(16,eii,eia)&amp;_xlfn.XLOOKUP(15,eii,eia)&amp;_xlfn.XLOOKUP(16,eii,eia)</f>
        <v>#NAME?</v>
      </c>
      <c r="I408" s="5" t="str" cm="1">
        <f t="array" aca="1" ref="I408" ca="1">IF( OR( AND($A408&gt;=INDIRECT("'Panasonic ERJ Code Table'!$K" &amp; I$1),$A408&lt;=INDIRECT("'Panasonic ERJ Code Table'!$L" &amp; I$1)), AND($A408&gt;=INDIRECT("'Panasonic ERJ Code Table'!$M" &amp; I$1),$A408&lt;=INDIRECT("'Panasonic ERJ Code Table'!$N" &amp; I$1)) ),I$2&amp;_xlfn.XLOOKUP($A408,E96_raw,E96_code),"N/A")</f>
        <v>N/A</v>
      </c>
      <c r="L408" s="5" t="e" cm="1">
        <f t="array" aca="1" ref="L408" ca="1">IF( OR( AND($A408&gt;=INDIRECT("'Panasonic ERJ Code Table'!$K" &amp; L$1),$A408&lt;=INDIRECT("'Panasonic ERJ Code Table'!$L" &amp; L$1)), AND($A408&gt;=INDIRECT("'Panasonic ERJ Code Table'!$M" &amp; L$1),$A408&lt;=INDIRECT("'Panasonic ERJ Code Table'!$N" &amp; L$1)) ),L$2&amp;_xlfn.XLOOKUP($A408,E96_raw,E96_code),"N/A")</f>
        <v>#NAME?</v>
      </c>
      <c r="O408" s="5" t="str" cm="1">
        <f t="array" aca="1" ref="O408" ca="1">IF( OR( AND($A408&gt;=INDIRECT("'Panasonic ERJ Code Table'!$K" &amp; O$1),$A408&lt;=INDIRECT("'Panasonic ERJ Code Table'!$L" &amp; O$1)), AND($A408&gt;=INDIRECT("'Panasonic ERJ Code Table'!$M" &amp; O$1),$A408&lt;=INDIRECT("'Panasonic ERJ Code Table'!$N" &amp; O$1)) ),O$2&amp;_xlfn.XLOOKUP($A408,E96_raw,E96_code),"N/A")</f>
        <v>N/A</v>
      </c>
      <c r="R408" s="5" t="e" cm="1">
        <f t="array" aca="1" ref="R408" ca="1">IF( OR( AND($A408&gt;=INDIRECT("'Panasonic ERJ Code Table'!$K" &amp; R$1),$A408&lt;=INDIRECT("'Panasonic ERJ Code Table'!$L" &amp; R$1)), AND($A408&gt;=INDIRECT("'Panasonic ERJ Code Table'!$M" &amp; R$1),$A408&lt;=INDIRECT("'Panasonic ERJ Code Table'!$N" &amp; R$1)) ),R$2&amp;_xlfn.XLOOKUP($A408,E96_raw,E96_code),"N/A")</f>
        <v>#NAME?</v>
      </c>
      <c r="U408" s="5" t="e" cm="1">
        <f t="array" aca="1" ref="U408" ca="1">IF( OR( AND($A408&gt;=INDIRECT("'Panasonic ERJ Code Table'!$J" &amp; U$1),$A408&lt;=INDIRECT("'Panasonic ERJ Code Table'!$K" &amp; U$1)), AND($A408&gt;=INDIRECT("'Panasonic ERJ Code Table'!$L" &amp; U$1),$A408&lt;=INDIRECT("'Panasonic ERJ Code Table'!$M" &amp; U$1)) ),U$2&amp;_xlfn.XLOOKUP($A408,E96_raw,E96_code),"N/A")</f>
        <v>#NAME?</v>
      </c>
    </row>
    <row r="409" spans="1:21" x14ac:dyDescent="0.3">
      <c r="A409" s="16">
        <v>16900</v>
      </c>
      <c r="B409" s="19"/>
      <c r="C409" s="5" t="e" cm="1">
        <f t="array" aca="1" ref="C409" ca="1">IF( OR( AND($A409&gt;=INDIRECT("'Panasonic ERJ Code Table'!$K" &amp; C$1),$A409&lt;=INDIRECT("'Panasonic ERJ Code Table'!$L" &amp; C$1)), AND($A409&gt;=INDIRECT("'Panasonic ERJ Code Table'!$M" &amp; C$1),$A409&lt;=INDIRECT("'Panasonic ERJ Code Table'!$N" &amp; C$1)) ),C$2&amp;_xlfn.XLOOKUP($A409,E96_raw,E96_code),"N/A")</f>
        <v>#NAME?</v>
      </c>
      <c r="D409" s="23" t="e" cm="1">
        <f t="array" aca="1" ref="D409" ca="1">"technology "&amp;RIGHT(C409,4)&amp;";"&amp;_xlfn.XLOOKUP(2,eii,eia)&amp;C409&amp;_xlfn.XLOOKUP(16,eii,eia)&amp;_xlfn.XLOOKUP(3,eii,eia)&amp;_xlfn.XLOOKUP($A409,E96_raw,e96_std&amp;" "&amp;e96_sym)&amp;_xlfn.XLOOKUP(16,eii,eia)&amp;_xlfn.XLOOKUP(4,eii,eia)&amp;_xlfn.XLOOKUP(LEFT(C409,7),r_1,r_4)&amp;" W @ 70°C"&amp;_xlfn.XLOOKUP(16,eii,eia)&amp;_xlfn.XLOOKUP(5,eii,eia)&amp;_xlfn.XLOOKUP(MID(C409,4,3),e_code,TEXT(e_size,"0000"))&amp;_xlfn.XLOOKUP(16,eii,eia)&amp;_xlfn.XLOOKUP(6,eii,eia)&amp;ROUND(MIN(SQRT($A409*_xlfn.XLOOKUP(LEFT(C409,7),r_1,r_4)),_xlfn.XLOOKUP(LEFT(C409,7),r_1,r_7)),1)&amp;" V"&amp;_xlfn.XLOOKUP(16,eii,eia)&amp;_xlfn.XLOOKUP(8,eii,eia)&amp;_xlfn.XLOOKUP(LEFT(C409,7),r_1,r_8)&amp;_xlfn.XLOOKUP(16,eii,eia)&amp;_xlfn.XLOOKUP(9,eii,eia)&amp;_xlfn.XLOOKUP($A409,E96_raw,E96_code&amp;" / "&amp;e96_3c)&amp;_xlfn.XLOOKUP(16,eii,eia)&amp;_xlfn.XLOOKUP(10,eii,eia)&amp;_xlfn.XLOOKUP(LEFT(C409,7),r_1,r_10)&amp;_xlfn.XLOOKUP(16,eii,eia)&amp;_xlfn.XLOOKUP(11,eii,eia)&amp;_xlfn.XLOOKUP(LEFT(C409,7),r_1,r_11)&amp;_xlfn.XLOOKUP(16,eii,eia)&amp;_xlfn.XLOOKUP(12,eii,eia)&amp;_xlfn.XLOOKUP(LEFT(C409,7),r_1,r_12)&amp;" ppm/°C"&amp;_xlfn.XLOOKUP(16,eii,eia)&amp;_xlfn.XLOOKUP(13,eii,eia)&amp;MID(C409,4,2)&amp;_xlfn.XLOOKUP(16,eii,eia)&amp;_xlfn.XLOOKUP(14,eii,eia)&amp;_xlfn.XLOOKUP(16,eii,eia)&amp;_xlfn.XLOOKUP(15,eii,eia)&amp;_xlfn.XLOOKUP(16,eii,eia)</f>
        <v>#NAME?</v>
      </c>
      <c r="F409" s="5" t="e" cm="1">
        <f t="array" aca="1" ref="F409" ca="1">IF( OR( AND($A409&gt;=INDIRECT("'Panasonic ERJ Code Table'!$K" &amp; F$1),$A409&lt;=INDIRECT("'Panasonic ERJ Code Table'!$L" &amp; F$1)), AND($A409&gt;=INDIRECT("'Panasonic ERJ Code Table'!$M" &amp; F$1),$A409&lt;=INDIRECT("'Panasonic ERJ Code Table'!$N" &amp; F$1)) ),F$2&amp;_xlfn.XLOOKUP($A409,E96_raw,E96_code),"N/A")</f>
        <v>#NAME?</v>
      </c>
      <c r="G409" s="23" t="e" cm="1">
        <f t="array" aca="1" ref="G409" ca="1">"technology "&amp;RIGHT(F409,4)&amp;";"&amp;_xlfn.XLOOKUP(2,eii,eia)&amp;F409&amp;_xlfn.XLOOKUP(16,eii,eia)&amp;_xlfn.XLOOKUP(3,eii,eia)&amp;_xlfn.XLOOKUP($A409,E96_raw,e96_std&amp;" "&amp;e96_sym)&amp;_xlfn.XLOOKUP(16,eii,eia)&amp;_xlfn.XLOOKUP(4,eii,eia)&amp;_xlfn.XLOOKUP(LEFT(F409,7),r_1,r_4)&amp;" W @ 70°C"&amp;_xlfn.XLOOKUP(16,eii,eia)&amp;_xlfn.XLOOKUP(5,eii,eia)&amp;_xlfn.XLOOKUP(MID(F409,4,3),e_code,TEXT(e_size,"0000"))&amp;_xlfn.XLOOKUP(16,eii,eia)&amp;_xlfn.XLOOKUP(6,eii,eia)&amp;ROUND(MIN(SQRT($A409*_xlfn.XLOOKUP(LEFT(F409,7),r_1,r_4)),_xlfn.XLOOKUP(LEFT(F409,7),r_1,r_7)),1)&amp;" V"&amp;_xlfn.XLOOKUP(16,eii,eia)&amp;_xlfn.XLOOKUP(8,eii,eia)&amp;_xlfn.XLOOKUP(LEFT(F409,7),r_1,r_8)&amp;_xlfn.XLOOKUP(16,eii,eia)&amp;_xlfn.XLOOKUP(9,eii,eia)&amp;_xlfn.XLOOKUP($A409,E96_raw,E96_code&amp;" / "&amp;e96_3c)&amp;_xlfn.XLOOKUP(16,eii,eia)&amp;_xlfn.XLOOKUP(10,eii,eia)&amp;_xlfn.XLOOKUP(LEFT(F409,7),r_1,r_10)&amp;_xlfn.XLOOKUP(16,eii,eia)&amp;_xlfn.XLOOKUP(11,eii,eia)&amp;_xlfn.XLOOKUP(LEFT(F409,7),r_1,r_11)&amp;_xlfn.XLOOKUP(16,eii,eia)&amp;_xlfn.XLOOKUP(12,eii,eia)&amp;_xlfn.XLOOKUP(LEFT(F409,7),r_1,r_12)&amp;" ppm/°C"&amp;_xlfn.XLOOKUP(16,eii,eia)&amp;_xlfn.XLOOKUP(13,eii,eia)&amp;MID(F409,4,2)&amp;_xlfn.XLOOKUP(16,eii,eia)&amp;_xlfn.XLOOKUP(14,eii,eia)&amp;_xlfn.XLOOKUP(16,eii,eia)&amp;_xlfn.XLOOKUP(15,eii,eia)&amp;_xlfn.XLOOKUP(16,eii,eia)</f>
        <v>#NAME?</v>
      </c>
      <c r="I409" s="5" t="str" cm="1">
        <f t="array" aca="1" ref="I409" ca="1">IF( OR( AND($A409&gt;=INDIRECT("'Panasonic ERJ Code Table'!$K" &amp; I$1),$A409&lt;=INDIRECT("'Panasonic ERJ Code Table'!$L" &amp; I$1)), AND($A409&gt;=INDIRECT("'Panasonic ERJ Code Table'!$M" &amp; I$1),$A409&lt;=INDIRECT("'Panasonic ERJ Code Table'!$N" &amp; I$1)) ),I$2&amp;_xlfn.XLOOKUP($A409,E96_raw,E96_code),"N/A")</f>
        <v>N/A</v>
      </c>
      <c r="L409" s="5" t="e" cm="1">
        <f t="array" aca="1" ref="L409" ca="1">IF( OR( AND($A409&gt;=INDIRECT("'Panasonic ERJ Code Table'!$K" &amp; L$1),$A409&lt;=INDIRECT("'Panasonic ERJ Code Table'!$L" &amp; L$1)), AND($A409&gt;=INDIRECT("'Panasonic ERJ Code Table'!$M" &amp; L$1),$A409&lt;=INDIRECT("'Panasonic ERJ Code Table'!$N" &amp; L$1)) ),L$2&amp;_xlfn.XLOOKUP($A409,E96_raw,E96_code),"N/A")</f>
        <v>#NAME?</v>
      </c>
      <c r="O409" s="5" t="str" cm="1">
        <f t="array" aca="1" ref="O409" ca="1">IF( OR( AND($A409&gt;=INDIRECT("'Panasonic ERJ Code Table'!$K" &amp; O$1),$A409&lt;=INDIRECT("'Panasonic ERJ Code Table'!$L" &amp; O$1)), AND($A409&gt;=INDIRECT("'Panasonic ERJ Code Table'!$M" &amp; O$1),$A409&lt;=INDIRECT("'Panasonic ERJ Code Table'!$N" &amp; O$1)) ),O$2&amp;_xlfn.XLOOKUP($A409,E96_raw,E96_code),"N/A")</f>
        <v>N/A</v>
      </c>
      <c r="R409" s="5" t="e" cm="1">
        <f t="array" aca="1" ref="R409" ca="1">IF( OR( AND($A409&gt;=INDIRECT("'Panasonic ERJ Code Table'!$K" &amp; R$1),$A409&lt;=INDIRECT("'Panasonic ERJ Code Table'!$L" &amp; R$1)), AND($A409&gt;=INDIRECT("'Panasonic ERJ Code Table'!$M" &amp; R$1),$A409&lt;=INDIRECT("'Panasonic ERJ Code Table'!$N" &amp; R$1)) ),R$2&amp;_xlfn.XLOOKUP($A409,E96_raw,E96_code),"N/A")</f>
        <v>#NAME?</v>
      </c>
      <c r="U409" s="5" t="e" cm="1">
        <f t="array" aca="1" ref="U409" ca="1">IF( OR( AND($A409&gt;=INDIRECT("'Panasonic ERJ Code Table'!$J" &amp; U$1),$A409&lt;=INDIRECT("'Panasonic ERJ Code Table'!$K" &amp; U$1)), AND($A409&gt;=INDIRECT("'Panasonic ERJ Code Table'!$L" &amp; U$1),$A409&lt;=INDIRECT("'Panasonic ERJ Code Table'!$M" &amp; U$1)) ),U$2&amp;_xlfn.XLOOKUP($A409,E96_raw,E96_code),"N/A")</f>
        <v>#NAME?</v>
      </c>
    </row>
    <row r="410" spans="1:21" x14ac:dyDescent="0.3">
      <c r="A410" s="16">
        <v>17400</v>
      </c>
      <c r="B410" s="19"/>
      <c r="C410" s="5" t="e" cm="1">
        <f t="array" aca="1" ref="C410" ca="1">IF( OR( AND($A410&gt;=INDIRECT("'Panasonic ERJ Code Table'!$K" &amp; C$1),$A410&lt;=INDIRECT("'Panasonic ERJ Code Table'!$L" &amp; C$1)), AND($A410&gt;=INDIRECT("'Panasonic ERJ Code Table'!$M" &amp; C$1),$A410&lt;=INDIRECT("'Panasonic ERJ Code Table'!$N" &amp; C$1)) ),C$2&amp;_xlfn.XLOOKUP($A410,E96_raw,E96_code),"N/A")</f>
        <v>#NAME?</v>
      </c>
      <c r="D410" s="23" t="e" cm="1">
        <f t="array" aca="1" ref="D410" ca="1">"technology "&amp;RIGHT(C410,4)&amp;";"&amp;_xlfn.XLOOKUP(2,eii,eia)&amp;C410&amp;_xlfn.XLOOKUP(16,eii,eia)&amp;_xlfn.XLOOKUP(3,eii,eia)&amp;_xlfn.XLOOKUP($A410,E96_raw,e96_std&amp;" "&amp;e96_sym)&amp;_xlfn.XLOOKUP(16,eii,eia)&amp;_xlfn.XLOOKUP(4,eii,eia)&amp;_xlfn.XLOOKUP(LEFT(C410,7),r_1,r_4)&amp;" W @ 70°C"&amp;_xlfn.XLOOKUP(16,eii,eia)&amp;_xlfn.XLOOKUP(5,eii,eia)&amp;_xlfn.XLOOKUP(MID(C410,4,3),e_code,TEXT(e_size,"0000"))&amp;_xlfn.XLOOKUP(16,eii,eia)&amp;_xlfn.XLOOKUP(6,eii,eia)&amp;ROUND(MIN(SQRT($A410*_xlfn.XLOOKUP(LEFT(C410,7),r_1,r_4)),_xlfn.XLOOKUP(LEFT(C410,7),r_1,r_7)),1)&amp;" V"&amp;_xlfn.XLOOKUP(16,eii,eia)&amp;_xlfn.XLOOKUP(8,eii,eia)&amp;_xlfn.XLOOKUP(LEFT(C410,7),r_1,r_8)&amp;_xlfn.XLOOKUP(16,eii,eia)&amp;_xlfn.XLOOKUP(9,eii,eia)&amp;_xlfn.XLOOKUP($A410,E96_raw,E96_code&amp;" / "&amp;e96_3c)&amp;_xlfn.XLOOKUP(16,eii,eia)&amp;_xlfn.XLOOKUP(10,eii,eia)&amp;_xlfn.XLOOKUP(LEFT(C410,7),r_1,r_10)&amp;_xlfn.XLOOKUP(16,eii,eia)&amp;_xlfn.XLOOKUP(11,eii,eia)&amp;_xlfn.XLOOKUP(LEFT(C410,7),r_1,r_11)&amp;_xlfn.XLOOKUP(16,eii,eia)&amp;_xlfn.XLOOKUP(12,eii,eia)&amp;_xlfn.XLOOKUP(LEFT(C410,7),r_1,r_12)&amp;" ppm/°C"&amp;_xlfn.XLOOKUP(16,eii,eia)&amp;_xlfn.XLOOKUP(13,eii,eia)&amp;MID(C410,4,2)&amp;_xlfn.XLOOKUP(16,eii,eia)&amp;_xlfn.XLOOKUP(14,eii,eia)&amp;_xlfn.XLOOKUP(16,eii,eia)&amp;_xlfn.XLOOKUP(15,eii,eia)&amp;_xlfn.XLOOKUP(16,eii,eia)</f>
        <v>#NAME?</v>
      </c>
      <c r="F410" s="5" t="e" cm="1">
        <f t="array" aca="1" ref="F410" ca="1">IF( OR( AND($A410&gt;=INDIRECT("'Panasonic ERJ Code Table'!$K" &amp; F$1),$A410&lt;=INDIRECT("'Panasonic ERJ Code Table'!$L" &amp; F$1)), AND($A410&gt;=INDIRECT("'Panasonic ERJ Code Table'!$M" &amp; F$1),$A410&lt;=INDIRECT("'Panasonic ERJ Code Table'!$N" &amp; F$1)) ),F$2&amp;_xlfn.XLOOKUP($A410,E96_raw,E96_code),"N/A")</f>
        <v>#NAME?</v>
      </c>
      <c r="G410" s="23" t="e" cm="1">
        <f t="array" aca="1" ref="G410" ca="1">"technology "&amp;RIGHT(F410,4)&amp;";"&amp;_xlfn.XLOOKUP(2,eii,eia)&amp;F410&amp;_xlfn.XLOOKUP(16,eii,eia)&amp;_xlfn.XLOOKUP(3,eii,eia)&amp;_xlfn.XLOOKUP($A410,E96_raw,e96_std&amp;" "&amp;e96_sym)&amp;_xlfn.XLOOKUP(16,eii,eia)&amp;_xlfn.XLOOKUP(4,eii,eia)&amp;_xlfn.XLOOKUP(LEFT(F410,7),r_1,r_4)&amp;" W @ 70°C"&amp;_xlfn.XLOOKUP(16,eii,eia)&amp;_xlfn.XLOOKUP(5,eii,eia)&amp;_xlfn.XLOOKUP(MID(F410,4,3),e_code,TEXT(e_size,"0000"))&amp;_xlfn.XLOOKUP(16,eii,eia)&amp;_xlfn.XLOOKUP(6,eii,eia)&amp;ROUND(MIN(SQRT($A410*_xlfn.XLOOKUP(LEFT(F410,7),r_1,r_4)),_xlfn.XLOOKUP(LEFT(F410,7),r_1,r_7)),1)&amp;" V"&amp;_xlfn.XLOOKUP(16,eii,eia)&amp;_xlfn.XLOOKUP(8,eii,eia)&amp;_xlfn.XLOOKUP(LEFT(F410,7),r_1,r_8)&amp;_xlfn.XLOOKUP(16,eii,eia)&amp;_xlfn.XLOOKUP(9,eii,eia)&amp;_xlfn.XLOOKUP($A410,E96_raw,E96_code&amp;" / "&amp;e96_3c)&amp;_xlfn.XLOOKUP(16,eii,eia)&amp;_xlfn.XLOOKUP(10,eii,eia)&amp;_xlfn.XLOOKUP(LEFT(F410,7),r_1,r_10)&amp;_xlfn.XLOOKUP(16,eii,eia)&amp;_xlfn.XLOOKUP(11,eii,eia)&amp;_xlfn.XLOOKUP(LEFT(F410,7),r_1,r_11)&amp;_xlfn.XLOOKUP(16,eii,eia)&amp;_xlfn.XLOOKUP(12,eii,eia)&amp;_xlfn.XLOOKUP(LEFT(F410,7),r_1,r_12)&amp;" ppm/°C"&amp;_xlfn.XLOOKUP(16,eii,eia)&amp;_xlfn.XLOOKUP(13,eii,eia)&amp;MID(F410,4,2)&amp;_xlfn.XLOOKUP(16,eii,eia)&amp;_xlfn.XLOOKUP(14,eii,eia)&amp;_xlfn.XLOOKUP(16,eii,eia)&amp;_xlfn.XLOOKUP(15,eii,eia)&amp;_xlfn.XLOOKUP(16,eii,eia)</f>
        <v>#NAME?</v>
      </c>
      <c r="I410" s="5" t="str" cm="1">
        <f t="array" aca="1" ref="I410" ca="1">IF( OR( AND($A410&gt;=INDIRECT("'Panasonic ERJ Code Table'!$K" &amp; I$1),$A410&lt;=INDIRECT("'Panasonic ERJ Code Table'!$L" &amp; I$1)), AND($A410&gt;=INDIRECT("'Panasonic ERJ Code Table'!$M" &amp; I$1),$A410&lt;=INDIRECT("'Panasonic ERJ Code Table'!$N" &amp; I$1)) ),I$2&amp;_xlfn.XLOOKUP($A410,E96_raw,E96_code),"N/A")</f>
        <v>N/A</v>
      </c>
      <c r="L410" s="5" t="e" cm="1">
        <f t="array" aca="1" ref="L410" ca="1">IF( OR( AND($A410&gt;=INDIRECT("'Panasonic ERJ Code Table'!$K" &amp; L$1),$A410&lt;=INDIRECT("'Panasonic ERJ Code Table'!$L" &amp; L$1)), AND($A410&gt;=INDIRECT("'Panasonic ERJ Code Table'!$M" &amp; L$1),$A410&lt;=INDIRECT("'Panasonic ERJ Code Table'!$N" &amp; L$1)) ),L$2&amp;_xlfn.XLOOKUP($A410,E96_raw,E96_code),"N/A")</f>
        <v>#NAME?</v>
      </c>
      <c r="O410" s="5" t="str" cm="1">
        <f t="array" aca="1" ref="O410" ca="1">IF( OR( AND($A410&gt;=INDIRECT("'Panasonic ERJ Code Table'!$K" &amp; O$1),$A410&lt;=INDIRECT("'Panasonic ERJ Code Table'!$L" &amp; O$1)), AND($A410&gt;=INDIRECT("'Panasonic ERJ Code Table'!$M" &amp; O$1),$A410&lt;=INDIRECT("'Panasonic ERJ Code Table'!$N" &amp; O$1)) ),O$2&amp;_xlfn.XLOOKUP($A410,E96_raw,E96_code),"N/A")</f>
        <v>N/A</v>
      </c>
      <c r="R410" s="5" t="e" cm="1">
        <f t="array" aca="1" ref="R410" ca="1">IF( OR( AND($A410&gt;=INDIRECT("'Panasonic ERJ Code Table'!$K" &amp; R$1),$A410&lt;=INDIRECT("'Panasonic ERJ Code Table'!$L" &amp; R$1)), AND($A410&gt;=INDIRECT("'Panasonic ERJ Code Table'!$M" &amp; R$1),$A410&lt;=INDIRECT("'Panasonic ERJ Code Table'!$N" &amp; R$1)) ),R$2&amp;_xlfn.XLOOKUP($A410,E96_raw,E96_code),"N/A")</f>
        <v>#NAME?</v>
      </c>
      <c r="U410" s="5" t="e" cm="1">
        <f t="array" aca="1" ref="U410" ca="1">IF( OR( AND($A410&gt;=INDIRECT("'Panasonic ERJ Code Table'!$J" &amp; U$1),$A410&lt;=INDIRECT("'Panasonic ERJ Code Table'!$K" &amp; U$1)), AND($A410&gt;=INDIRECT("'Panasonic ERJ Code Table'!$L" &amp; U$1),$A410&lt;=INDIRECT("'Panasonic ERJ Code Table'!$M" &amp; U$1)) ),U$2&amp;_xlfn.XLOOKUP($A410,E96_raw,E96_code),"N/A")</f>
        <v>#NAME?</v>
      </c>
    </row>
    <row r="411" spans="1:21" x14ac:dyDescent="0.3">
      <c r="A411" s="16">
        <v>17800</v>
      </c>
      <c r="B411" s="19"/>
      <c r="C411" s="5" t="e" cm="1">
        <f t="array" aca="1" ref="C411" ca="1">IF( OR( AND($A411&gt;=INDIRECT("'Panasonic ERJ Code Table'!$K" &amp; C$1),$A411&lt;=INDIRECT("'Panasonic ERJ Code Table'!$L" &amp; C$1)), AND($A411&gt;=INDIRECT("'Panasonic ERJ Code Table'!$M" &amp; C$1),$A411&lt;=INDIRECT("'Panasonic ERJ Code Table'!$N" &amp; C$1)) ),C$2&amp;_xlfn.XLOOKUP($A411,E96_raw,E96_code),"N/A")</f>
        <v>#NAME?</v>
      </c>
      <c r="D411" s="23" t="e" cm="1">
        <f t="array" aca="1" ref="D411" ca="1">"technology "&amp;RIGHT(C411,4)&amp;";"&amp;_xlfn.XLOOKUP(2,eii,eia)&amp;C411&amp;_xlfn.XLOOKUP(16,eii,eia)&amp;_xlfn.XLOOKUP(3,eii,eia)&amp;_xlfn.XLOOKUP($A411,E96_raw,e96_std&amp;" "&amp;e96_sym)&amp;_xlfn.XLOOKUP(16,eii,eia)&amp;_xlfn.XLOOKUP(4,eii,eia)&amp;_xlfn.XLOOKUP(LEFT(C411,7),r_1,r_4)&amp;" W @ 70°C"&amp;_xlfn.XLOOKUP(16,eii,eia)&amp;_xlfn.XLOOKUP(5,eii,eia)&amp;_xlfn.XLOOKUP(MID(C411,4,3),e_code,TEXT(e_size,"0000"))&amp;_xlfn.XLOOKUP(16,eii,eia)&amp;_xlfn.XLOOKUP(6,eii,eia)&amp;ROUND(MIN(SQRT($A411*_xlfn.XLOOKUP(LEFT(C411,7),r_1,r_4)),_xlfn.XLOOKUP(LEFT(C411,7),r_1,r_7)),1)&amp;" V"&amp;_xlfn.XLOOKUP(16,eii,eia)&amp;_xlfn.XLOOKUP(8,eii,eia)&amp;_xlfn.XLOOKUP(LEFT(C411,7),r_1,r_8)&amp;_xlfn.XLOOKUP(16,eii,eia)&amp;_xlfn.XLOOKUP(9,eii,eia)&amp;_xlfn.XLOOKUP($A411,E96_raw,E96_code&amp;" / "&amp;e96_3c)&amp;_xlfn.XLOOKUP(16,eii,eia)&amp;_xlfn.XLOOKUP(10,eii,eia)&amp;_xlfn.XLOOKUP(LEFT(C411,7),r_1,r_10)&amp;_xlfn.XLOOKUP(16,eii,eia)&amp;_xlfn.XLOOKUP(11,eii,eia)&amp;_xlfn.XLOOKUP(LEFT(C411,7),r_1,r_11)&amp;_xlfn.XLOOKUP(16,eii,eia)&amp;_xlfn.XLOOKUP(12,eii,eia)&amp;_xlfn.XLOOKUP(LEFT(C411,7),r_1,r_12)&amp;" ppm/°C"&amp;_xlfn.XLOOKUP(16,eii,eia)&amp;_xlfn.XLOOKUP(13,eii,eia)&amp;MID(C411,4,2)&amp;_xlfn.XLOOKUP(16,eii,eia)&amp;_xlfn.XLOOKUP(14,eii,eia)&amp;_xlfn.XLOOKUP(16,eii,eia)&amp;_xlfn.XLOOKUP(15,eii,eia)&amp;_xlfn.XLOOKUP(16,eii,eia)</f>
        <v>#NAME?</v>
      </c>
      <c r="F411" s="5" t="e" cm="1">
        <f t="array" aca="1" ref="F411" ca="1">IF( OR( AND($A411&gt;=INDIRECT("'Panasonic ERJ Code Table'!$K" &amp; F$1),$A411&lt;=INDIRECT("'Panasonic ERJ Code Table'!$L" &amp; F$1)), AND($A411&gt;=INDIRECT("'Panasonic ERJ Code Table'!$M" &amp; F$1),$A411&lt;=INDIRECT("'Panasonic ERJ Code Table'!$N" &amp; F$1)) ),F$2&amp;_xlfn.XLOOKUP($A411,E96_raw,E96_code),"N/A")</f>
        <v>#NAME?</v>
      </c>
      <c r="G411" s="23" t="e" cm="1">
        <f t="array" aca="1" ref="G411" ca="1">"technology "&amp;RIGHT(F411,4)&amp;";"&amp;_xlfn.XLOOKUP(2,eii,eia)&amp;F411&amp;_xlfn.XLOOKUP(16,eii,eia)&amp;_xlfn.XLOOKUP(3,eii,eia)&amp;_xlfn.XLOOKUP($A411,E96_raw,e96_std&amp;" "&amp;e96_sym)&amp;_xlfn.XLOOKUP(16,eii,eia)&amp;_xlfn.XLOOKUP(4,eii,eia)&amp;_xlfn.XLOOKUP(LEFT(F411,7),r_1,r_4)&amp;" W @ 70°C"&amp;_xlfn.XLOOKUP(16,eii,eia)&amp;_xlfn.XLOOKUP(5,eii,eia)&amp;_xlfn.XLOOKUP(MID(F411,4,3),e_code,TEXT(e_size,"0000"))&amp;_xlfn.XLOOKUP(16,eii,eia)&amp;_xlfn.XLOOKUP(6,eii,eia)&amp;ROUND(MIN(SQRT($A411*_xlfn.XLOOKUP(LEFT(F411,7),r_1,r_4)),_xlfn.XLOOKUP(LEFT(F411,7),r_1,r_7)),1)&amp;" V"&amp;_xlfn.XLOOKUP(16,eii,eia)&amp;_xlfn.XLOOKUP(8,eii,eia)&amp;_xlfn.XLOOKUP(LEFT(F411,7),r_1,r_8)&amp;_xlfn.XLOOKUP(16,eii,eia)&amp;_xlfn.XLOOKUP(9,eii,eia)&amp;_xlfn.XLOOKUP($A411,E96_raw,E96_code&amp;" / "&amp;e96_3c)&amp;_xlfn.XLOOKUP(16,eii,eia)&amp;_xlfn.XLOOKUP(10,eii,eia)&amp;_xlfn.XLOOKUP(LEFT(F411,7),r_1,r_10)&amp;_xlfn.XLOOKUP(16,eii,eia)&amp;_xlfn.XLOOKUP(11,eii,eia)&amp;_xlfn.XLOOKUP(LEFT(F411,7),r_1,r_11)&amp;_xlfn.XLOOKUP(16,eii,eia)&amp;_xlfn.XLOOKUP(12,eii,eia)&amp;_xlfn.XLOOKUP(LEFT(F411,7),r_1,r_12)&amp;" ppm/°C"&amp;_xlfn.XLOOKUP(16,eii,eia)&amp;_xlfn.XLOOKUP(13,eii,eia)&amp;MID(F411,4,2)&amp;_xlfn.XLOOKUP(16,eii,eia)&amp;_xlfn.XLOOKUP(14,eii,eia)&amp;_xlfn.XLOOKUP(16,eii,eia)&amp;_xlfn.XLOOKUP(15,eii,eia)&amp;_xlfn.XLOOKUP(16,eii,eia)</f>
        <v>#NAME?</v>
      </c>
      <c r="I411" s="5" t="str" cm="1">
        <f t="array" aca="1" ref="I411" ca="1">IF( OR( AND($A411&gt;=INDIRECT("'Panasonic ERJ Code Table'!$K" &amp; I$1),$A411&lt;=INDIRECT("'Panasonic ERJ Code Table'!$L" &amp; I$1)), AND($A411&gt;=INDIRECT("'Panasonic ERJ Code Table'!$M" &amp; I$1),$A411&lt;=INDIRECT("'Panasonic ERJ Code Table'!$N" &amp; I$1)) ),I$2&amp;_xlfn.XLOOKUP($A411,E96_raw,E96_code),"N/A")</f>
        <v>N/A</v>
      </c>
      <c r="L411" s="5" t="e" cm="1">
        <f t="array" aca="1" ref="L411" ca="1">IF( OR( AND($A411&gt;=INDIRECT("'Panasonic ERJ Code Table'!$K" &amp; L$1),$A411&lt;=INDIRECT("'Panasonic ERJ Code Table'!$L" &amp; L$1)), AND($A411&gt;=INDIRECT("'Panasonic ERJ Code Table'!$M" &amp; L$1),$A411&lt;=INDIRECT("'Panasonic ERJ Code Table'!$N" &amp; L$1)) ),L$2&amp;_xlfn.XLOOKUP($A411,E96_raw,E96_code),"N/A")</f>
        <v>#NAME?</v>
      </c>
      <c r="O411" s="5" t="str" cm="1">
        <f t="array" aca="1" ref="O411" ca="1">IF( OR( AND($A411&gt;=INDIRECT("'Panasonic ERJ Code Table'!$K" &amp; O$1),$A411&lt;=INDIRECT("'Panasonic ERJ Code Table'!$L" &amp; O$1)), AND($A411&gt;=INDIRECT("'Panasonic ERJ Code Table'!$M" &amp; O$1),$A411&lt;=INDIRECT("'Panasonic ERJ Code Table'!$N" &amp; O$1)) ),O$2&amp;_xlfn.XLOOKUP($A411,E96_raw,E96_code),"N/A")</f>
        <v>N/A</v>
      </c>
      <c r="R411" s="5" t="e" cm="1">
        <f t="array" aca="1" ref="R411" ca="1">IF( OR( AND($A411&gt;=INDIRECT("'Panasonic ERJ Code Table'!$K" &amp; R$1),$A411&lt;=INDIRECT("'Panasonic ERJ Code Table'!$L" &amp; R$1)), AND($A411&gt;=INDIRECT("'Panasonic ERJ Code Table'!$M" &amp; R$1),$A411&lt;=INDIRECT("'Panasonic ERJ Code Table'!$N" &amp; R$1)) ),R$2&amp;_xlfn.XLOOKUP($A411,E96_raw,E96_code),"N/A")</f>
        <v>#NAME?</v>
      </c>
      <c r="U411" s="5" t="e" cm="1">
        <f t="array" aca="1" ref="U411" ca="1">IF( OR( AND($A411&gt;=INDIRECT("'Panasonic ERJ Code Table'!$J" &amp; U$1),$A411&lt;=INDIRECT("'Panasonic ERJ Code Table'!$K" &amp; U$1)), AND($A411&gt;=INDIRECT("'Panasonic ERJ Code Table'!$L" &amp; U$1),$A411&lt;=INDIRECT("'Panasonic ERJ Code Table'!$M" &amp; U$1)) ),U$2&amp;_xlfn.XLOOKUP($A411,E96_raw,E96_code),"N/A")</f>
        <v>#NAME?</v>
      </c>
    </row>
    <row r="412" spans="1:21" x14ac:dyDescent="0.3">
      <c r="A412" s="16">
        <v>18200</v>
      </c>
      <c r="B412" s="19"/>
      <c r="C412" s="5" t="e" cm="1">
        <f t="array" aca="1" ref="C412" ca="1">IF( OR( AND($A412&gt;=INDIRECT("'Panasonic ERJ Code Table'!$K" &amp; C$1),$A412&lt;=INDIRECT("'Panasonic ERJ Code Table'!$L" &amp; C$1)), AND($A412&gt;=INDIRECT("'Panasonic ERJ Code Table'!$M" &amp; C$1),$A412&lt;=INDIRECT("'Panasonic ERJ Code Table'!$N" &amp; C$1)) ),C$2&amp;_xlfn.XLOOKUP($A412,E96_raw,E96_code),"N/A")</f>
        <v>#NAME?</v>
      </c>
      <c r="D412" s="23" t="e" cm="1">
        <f t="array" aca="1" ref="D412" ca="1">"technology "&amp;RIGHT(C412,4)&amp;";"&amp;_xlfn.XLOOKUP(2,eii,eia)&amp;C412&amp;_xlfn.XLOOKUP(16,eii,eia)&amp;_xlfn.XLOOKUP(3,eii,eia)&amp;_xlfn.XLOOKUP($A412,E96_raw,e96_std&amp;" "&amp;e96_sym)&amp;_xlfn.XLOOKUP(16,eii,eia)&amp;_xlfn.XLOOKUP(4,eii,eia)&amp;_xlfn.XLOOKUP(LEFT(C412,7),r_1,r_4)&amp;" W @ 70°C"&amp;_xlfn.XLOOKUP(16,eii,eia)&amp;_xlfn.XLOOKUP(5,eii,eia)&amp;_xlfn.XLOOKUP(MID(C412,4,3),e_code,TEXT(e_size,"0000"))&amp;_xlfn.XLOOKUP(16,eii,eia)&amp;_xlfn.XLOOKUP(6,eii,eia)&amp;ROUND(MIN(SQRT($A412*_xlfn.XLOOKUP(LEFT(C412,7),r_1,r_4)),_xlfn.XLOOKUP(LEFT(C412,7),r_1,r_7)),1)&amp;" V"&amp;_xlfn.XLOOKUP(16,eii,eia)&amp;_xlfn.XLOOKUP(8,eii,eia)&amp;_xlfn.XLOOKUP(LEFT(C412,7),r_1,r_8)&amp;_xlfn.XLOOKUP(16,eii,eia)&amp;_xlfn.XLOOKUP(9,eii,eia)&amp;_xlfn.XLOOKUP($A412,E96_raw,E96_code&amp;" / "&amp;e96_3c)&amp;_xlfn.XLOOKUP(16,eii,eia)&amp;_xlfn.XLOOKUP(10,eii,eia)&amp;_xlfn.XLOOKUP(LEFT(C412,7),r_1,r_10)&amp;_xlfn.XLOOKUP(16,eii,eia)&amp;_xlfn.XLOOKUP(11,eii,eia)&amp;_xlfn.XLOOKUP(LEFT(C412,7),r_1,r_11)&amp;_xlfn.XLOOKUP(16,eii,eia)&amp;_xlfn.XLOOKUP(12,eii,eia)&amp;_xlfn.XLOOKUP(LEFT(C412,7),r_1,r_12)&amp;" ppm/°C"&amp;_xlfn.XLOOKUP(16,eii,eia)&amp;_xlfn.XLOOKUP(13,eii,eia)&amp;MID(C412,4,2)&amp;_xlfn.XLOOKUP(16,eii,eia)&amp;_xlfn.XLOOKUP(14,eii,eia)&amp;_xlfn.XLOOKUP(16,eii,eia)&amp;_xlfn.XLOOKUP(15,eii,eia)&amp;_xlfn.XLOOKUP(16,eii,eia)</f>
        <v>#NAME?</v>
      </c>
      <c r="F412" s="5" t="e" cm="1">
        <f t="array" aca="1" ref="F412" ca="1">IF( OR( AND($A412&gt;=INDIRECT("'Panasonic ERJ Code Table'!$K" &amp; F$1),$A412&lt;=INDIRECT("'Panasonic ERJ Code Table'!$L" &amp; F$1)), AND($A412&gt;=INDIRECT("'Panasonic ERJ Code Table'!$M" &amp; F$1),$A412&lt;=INDIRECT("'Panasonic ERJ Code Table'!$N" &amp; F$1)) ),F$2&amp;_xlfn.XLOOKUP($A412,E96_raw,E96_code),"N/A")</f>
        <v>#NAME?</v>
      </c>
      <c r="G412" s="23" t="e" cm="1">
        <f t="array" aca="1" ref="G412" ca="1">"technology "&amp;RIGHT(F412,4)&amp;";"&amp;_xlfn.XLOOKUP(2,eii,eia)&amp;F412&amp;_xlfn.XLOOKUP(16,eii,eia)&amp;_xlfn.XLOOKUP(3,eii,eia)&amp;_xlfn.XLOOKUP($A412,E96_raw,e96_std&amp;" "&amp;e96_sym)&amp;_xlfn.XLOOKUP(16,eii,eia)&amp;_xlfn.XLOOKUP(4,eii,eia)&amp;_xlfn.XLOOKUP(LEFT(F412,7),r_1,r_4)&amp;" W @ 70°C"&amp;_xlfn.XLOOKUP(16,eii,eia)&amp;_xlfn.XLOOKUP(5,eii,eia)&amp;_xlfn.XLOOKUP(MID(F412,4,3),e_code,TEXT(e_size,"0000"))&amp;_xlfn.XLOOKUP(16,eii,eia)&amp;_xlfn.XLOOKUP(6,eii,eia)&amp;ROUND(MIN(SQRT($A412*_xlfn.XLOOKUP(LEFT(F412,7),r_1,r_4)),_xlfn.XLOOKUP(LEFT(F412,7),r_1,r_7)),1)&amp;" V"&amp;_xlfn.XLOOKUP(16,eii,eia)&amp;_xlfn.XLOOKUP(8,eii,eia)&amp;_xlfn.XLOOKUP(LEFT(F412,7),r_1,r_8)&amp;_xlfn.XLOOKUP(16,eii,eia)&amp;_xlfn.XLOOKUP(9,eii,eia)&amp;_xlfn.XLOOKUP($A412,E96_raw,E96_code&amp;" / "&amp;e96_3c)&amp;_xlfn.XLOOKUP(16,eii,eia)&amp;_xlfn.XLOOKUP(10,eii,eia)&amp;_xlfn.XLOOKUP(LEFT(F412,7),r_1,r_10)&amp;_xlfn.XLOOKUP(16,eii,eia)&amp;_xlfn.XLOOKUP(11,eii,eia)&amp;_xlfn.XLOOKUP(LEFT(F412,7),r_1,r_11)&amp;_xlfn.XLOOKUP(16,eii,eia)&amp;_xlfn.XLOOKUP(12,eii,eia)&amp;_xlfn.XLOOKUP(LEFT(F412,7),r_1,r_12)&amp;" ppm/°C"&amp;_xlfn.XLOOKUP(16,eii,eia)&amp;_xlfn.XLOOKUP(13,eii,eia)&amp;MID(F412,4,2)&amp;_xlfn.XLOOKUP(16,eii,eia)&amp;_xlfn.XLOOKUP(14,eii,eia)&amp;_xlfn.XLOOKUP(16,eii,eia)&amp;_xlfn.XLOOKUP(15,eii,eia)&amp;_xlfn.XLOOKUP(16,eii,eia)</f>
        <v>#NAME?</v>
      </c>
      <c r="I412" s="5" t="str" cm="1">
        <f t="array" aca="1" ref="I412" ca="1">IF( OR( AND($A412&gt;=INDIRECT("'Panasonic ERJ Code Table'!$K" &amp; I$1),$A412&lt;=INDIRECT("'Panasonic ERJ Code Table'!$L" &amp; I$1)), AND($A412&gt;=INDIRECT("'Panasonic ERJ Code Table'!$M" &amp; I$1),$A412&lt;=INDIRECT("'Panasonic ERJ Code Table'!$N" &amp; I$1)) ),I$2&amp;_xlfn.XLOOKUP($A412,E96_raw,E96_code),"N/A")</f>
        <v>N/A</v>
      </c>
      <c r="L412" s="5" t="e" cm="1">
        <f t="array" aca="1" ref="L412" ca="1">IF( OR( AND($A412&gt;=INDIRECT("'Panasonic ERJ Code Table'!$K" &amp; L$1),$A412&lt;=INDIRECT("'Panasonic ERJ Code Table'!$L" &amp; L$1)), AND($A412&gt;=INDIRECT("'Panasonic ERJ Code Table'!$M" &amp; L$1),$A412&lt;=INDIRECT("'Panasonic ERJ Code Table'!$N" &amp; L$1)) ),L$2&amp;_xlfn.XLOOKUP($A412,E96_raw,E96_code),"N/A")</f>
        <v>#NAME?</v>
      </c>
      <c r="O412" s="5" t="str" cm="1">
        <f t="array" aca="1" ref="O412" ca="1">IF( OR( AND($A412&gt;=INDIRECT("'Panasonic ERJ Code Table'!$K" &amp; O$1),$A412&lt;=INDIRECT("'Panasonic ERJ Code Table'!$L" &amp; O$1)), AND($A412&gt;=INDIRECT("'Panasonic ERJ Code Table'!$M" &amp; O$1),$A412&lt;=INDIRECT("'Panasonic ERJ Code Table'!$N" &amp; O$1)) ),O$2&amp;_xlfn.XLOOKUP($A412,E96_raw,E96_code),"N/A")</f>
        <v>N/A</v>
      </c>
      <c r="R412" s="5" t="e" cm="1">
        <f t="array" aca="1" ref="R412" ca="1">IF( OR( AND($A412&gt;=INDIRECT("'Panasonic ERJ Code Table'!$K" &amp; R$1),$A412&lt;=INDIRECT("'Panasonic ERJ Code Table'!$L" &amp; R$1)), AND($A412&gt;=INDIRECT("'Panasonic ERJ Code Table'!$M" &amp; R$1),$A412&lt;=INDIRECT("'Panasonic ERJ Code Table'!$N" &amp; R$1)) ),R$2&amp;_xlfn.XLOOKUP($A412,E96_raw,E96_code),"N/A")</f>
        <v>#NAME?</v>
      </c>
      <c r="U412" s="5" t="e" cm="1">
        <f t="array" aca="1" ref="U412" ca="1">IF( OR( AND($A412&gt;=INDIRECT("'Panasonic ERJ Code Table'!$J" &amp; U$1),$A412&lt;=INDIRECT("'Panasonic ERJ Code Table'!$K" &amp; U$1)), AND($A412&gt;=INDIRECT("'Panasonic ERJ Code Table'!$L" &amp; U$1),$A412&lt;=INDIRECT("'Panasonic ERJ Code Table'!$M" &amp; U$1)) ),U$2&amp;_xlfn.XLOOKUP($A412,E96_raw,E96_code),"N/A")</f>
        <v>#NAME?</v>
      </c>
    </row>
    <row r="413" spans="1:21" x14ac:dyDescent="0.3">
      <c r="A413" s="16">
        <v>18700</v>
      </c>
      <c r="B413" s="19"/>
      <c r="C413" s="5" t="e" cm="1">
        <f t="array" aca="1" ref="C413" ca="1">IF( OR( AND($A413&gt;=INDIRECT("'Panasonic ERJ Code Table'!$K" &amp; C$1),$A413&lt;=INDIRECT("'Panasonic ERJ Code Table'!$L" &amp; C$1)), AND($A413&gt;=INDIRECT("'Panasonic ERJ Code Table'!$M" &amp; C$1),$A413&lt;=INDIRECT("'Panasonic ERJ Code Table'!$N" &amp; C$1)) ),C$2&amp;_xlfn.XLOOKUP($A413,E96_raw,E96_code),"N/A")</f>
        <v>#NAME?</v>
      </c>
      <c r="D413" s="23" t="e" cm="1">
        <f t="array" aca="1" ref="D413" ca="1">"technology "&amp;RIGHT(C413,4)&amp;";"&amp;_xlfn.XLOOKUP(2,eii,eia)&amp;C413&amp;_xlfn.XLOOKUP(16,eii,eia)&amp;_xlfn.XLOOKUP(3,eii,eia)&amp;_xlfn.XLOOKUP($A413,E96_raw,e96_std&amp;" "&amp;e96_sym)&amp;_xlfn.XLOOKUP(16,eii,eia)&amp;_xlfn.XLOOKUP(4,eii,eia)&amp;_xlfn.XLOOKUP(LEFT(C413,7),r_1,r_4)&amp;" W @ 70°C"&amp;_xlfn.XLOOKUP(16,eii,eia)&amp;_xlfn.XLOOKUP(5,eii,eia)&amp;_xlfn.XLOOKUP(MID(C413,4,3),e_code,TEXT(e_size,"0000"))&amp;_xlfn.XLOOKUP(16,eii,eia)&amp;_xlfn.XLOOKUP(6,eii,eia)&amp;ROUND(MIN(SQRT($A413*_xlfn.XLOOKUP(LEFT(C413,7),r_1,r_4)),_xlfn.XLOOKUP(LEFT(C413,7),r_1,r_7)),1)&amp;" V"&amp;_xlfn.XLOOKUP(16,eii,eia)&amp;_xlfn.XLOOKUP(8,eii,eia)&amp;_xlfn.XLOOKUP(LEFT(C413,7),r_1,r_8)&amp;_xlfn.XLOOKUP(16,eii,eia)&amp;_xlfn.XLOOKUP(9,eii,eia)&amp;_xlfn.XLOOKUP($A413,E96_raw,E96_code&amp;" / "&amp;e96_3c)&amp;_xlfn.XLOOKUP(16,eii,eia)&amp;_xlfn.XLOOKUP(10,eii,eia)&amp;_xlfn.XLOOKUP(LEFT(C413,7),r_1,r_10)&amp;_xlfn.XLOOKUP(16,eii,eia)&amp;_xlfn.XLOOKUP(11,eii,eia)&amp;_xlfn.XLOOKUP(LEFT(C413,7),r_1,r_11)&amp;_xlfn.XLOOKUP(16,eii,eia)&amp;_xlfn.XLOOKUP(12,eii,eia)&amp;_xlfn.XLOOKUP(LEFT(C413,7),r_1,r_12)&amp;" ppm/°C"&amp;_xlfn.XLOOKUP(16,eii,eia)&amp;_xlfn.XLOOKUP(13,eii,eia)&amp;MID(C413,4,2)&amp;_xlfn.XLOOKUP(16,eii,eia)&amp;_xlfn.XLOOKUP(14,eii,eia)&amp;_xlfn.XLOOKUP(16,eii,eia)&amp;_xlfn.XLOOKUP(15,eii,eia)&amp;_xlfn.XLOOKUP(16,eii,eia)</f>
        <v>#NAME?</v>
      </c>
      <c r="F413" s="5" t="e" cm="1">
        <f t="array" aca="1" ref="F413" ca="1">IF( OR( AND($A413&gt;=INDIRECT("'Panasonic ERJ Code Table'!$K" &amp; F$1),$A413&lt;=INDIRECT("'Panasonic ERJ Code Table'!$L" &amp; F$1)), AND($A413&gt;=INDIRECT("'Panasonic ERJ Code Table'!$M" &amp; F$1),$A413&lt;=INDIRECT("'Panasonic ERJ Code Table'!$N" &amp; F$1)) ),F$2&amp;_xlfn.XLOOKUP($A413,E96_raw,E96_code),"N/A")</f>
        <v>#NAME?</v>
      </c>
      <c r="G413" s="23" t="e" cm="1">
        <f t="array" aca="1" ref="G413" ca="1">"technology "&amp;RIGHT(F413,4)&amp;";"&amp;_xlfn.XLOOKUP(2,eii,eia)&amp;F413&amp;_xlfn.XLOOKUP(16,eii,eia)&amp;_xlfn.XLOOKUP(3,eii,eia)&amp;_xlfn.XLOOKUP($A413,E96_raw,e96_std&amp;" "&amp;e96_sym)&amp;_xlfn.XLOOKUP(16,eii,eia)&amp;_xlfn.XLOOKUP(4,eii,eia)&amp;_xlfn.XLOOKUP(LEFT(F413,7),r_1,r_4)&amp;" W @ 70°C"&amp;_xlfn.XLOOKUP(16,eii,eia)&amp;_xlfn.XLOOKUP(5,eii,eia)&amp;_xlfn.XLOOKUP(MID(F413,4,3),e_code,TEXT(e_size,"0000"))&amp;_xlfn.XLOOKUP(16,eii,eia)&amp;_xlfn.XLOOKUP(6,eii,eia)&amp;ROUND(MIN(SQRT($A413*_xlfn.XLOOKUP(LEFT(F413,7),r_1,r_4)),_xlfn.XLOOKUP(LEFT(F413,7),r_1,r_7)),1)&amp;" V"&amp;_xlfn.XLOOKUP(16,eii,eia)&amp;_xlfn.XLOOKUP(8,eii,eia)&amp;_xlfn.XLOOKUP(LEFT(F413,7),r_1,r_8)&amp;_xlfn.XLOOKUP(16,eii,eia)&amp;_xlfn.XLOOKUP(9,eii,eia)&amp;_xlfn.XLOOKUP($A413,E96_raw,E96_code&amp;" / "&amp;e96_3c)&amp;_xlfn.XLOOKUP(16,eii,eia)&amp;_xlfn.XLOOKUP(10,eii,eia)&amp;_xlfn.XLOOKUP(LEFT(F413,7),r_1,r_10)&amp;_xlfn.XLOOKUP(16,eii,eia)&amp;_xlfn.XLOOKUP(11,eii,eia)&amp;_xlfn.XLOOKUP(LEFT(F413,7),r_1,r_11)&amp;_xlfn.XLOOKUP(16,eii,eia)&amp;_xlfn.XLOOKUP(12,eii,eia)&amp;_xlfn.XLOOKUP(LEFT(F413,7),r_1,r_12)&amp;" ppm/°C"&amp;_xlfn.XLOOKUP(16,eii,eia)&amp;_xlfn.XLOOKUP(13,eii,eia)&amp;MID(F413,4,2)&amp;_xlfn.XLOOKUP(16,eii,eia)&amp;_xlfn.XLOOKUP(14,eii,eia)&amp;_xlfn.XLOOKUP(16,eii,eia)&amp;_xlfn.XLOOKUP(15,eii,eia)&amp;_xlfn.XLOOKUP(16,eii,eia)</f>
        <v>#NAME?</v>
      </c>
      <c r="I413" s="5" t="str" cm="1">
        <f t="array" aca="1" ref="I413" ca="1">IF( OR( AND($A413&gt;=INDIRECT("'Panasonic ERJ Code Table'!$K" &amp; I$1),$A413&lt;=INDIRECT("'Panasonic ERJ Code Table'!$L" &amp; I$1)), AND($A413&gt;=INDIRECT("'Panasonic ERJ Code Table'!$M" &amp; I$1),$A413&lt;=INDIRECT("'Panasonic ERJ Code Table'!$N" &amp; I$1)) ),I$2&amp;_xlfn.XLOOKUP($A413,E96_raw,E96_code),"N/A")</f>
        <v>N/A</v>
      </c>
      <c r="L413" s="5" t="e" cm="1">
        <f t="array" aca="1" ref="L413" ca="1">IF( OR( AND($A413&gt;=INDIRECT("'Panasonic ERJ Code Table'!$K" &amp; L$1),$A413&lt;=INDIRECT("'Panasonic ERJ Code Table'!$L" &amp; L$1)), AND($A413&gt;=INDIRECT("'Panasonic ERJ Code Table'!$M" &amp; L$1),$A413&lt;=INDIRECT("'Panasonic ERJ Code Table'!$N" &amp; L$1)) ),L$2&amp;_xlfn.XLOOKUP($A413,E96_raw,E96_code),"N/A")</f>
        <v>#NAME?</v>
      </c>
      <c r="O413" s="5" t="str" cm="1">
        <f t="array" aca="1" ref="O413" ca="1">IF( OR( AND($A413&gt;=INDIRECT("'Panasonic ERJ Code Table'!$K" &amp; O$1),$A413&lt;=INDIRECT("'Panasonic ERJ Code Table'!$L" &amp; O$1)), AND($A413&gt;=INDIRECT("'Panasonic ERJ Code Table'!$M" &amp; O$1),$A413&lt;=INDIRECT("'Panasonic ERJ Code Table'!$N" &amp; O$1)) ),O$2&amp;_xlfn.XLOOKUP($A413,E96_raw,E96_code),"N/A")</f>
        <v>N/A</v>
      </c>
      <c r="R413" s="5" t="e" cm="1">
        <f t="array" aca="1" ref="R413" ca="1">IF( OR( AND($A413&gt;=INDIRECT("'Panasonic ERJ Code Table'!$K" &amp; R$1),$A413&lt;=INDIRECT("'Panasonic ERJ Code Table'!$L" &amp; R$1)), AND($A413&gt;=INDIRECT("'Panasonic ERJ Code Table'!$M" &amp; R$1),$A413&lt;=INDIRECT("'Panasonic ERJ Code Table'!$N" &amp; R$1)) ),R$2&amp;_xlfn.XLOOKUP($A413,E96_raw,E96_code),"N/A")</f>
        <v>#NAME?</v>
      </c>
      <c r="U413" s="5" t="e" cm="1">
        <f t="array" aca="1" ref="U413" ca="1">IF( OR( AND($A413&gt;=INDIRECT("'Panasonic ERJ Code Table'!$J" &amp; U$1),$A413&lt;=INDIRECT("'Panasonic ERJ Code Table'!$K" &amp; U$1)), AND($A413&gt;=INDIRECT("'Panasonic ERJ Code Table'!$L" &amp; U$1),$A413&lt;=INDIRECT("'Panasonic ERJ Code Table'!$M" &amp; U$1)) ),U$2&amp;_xlfn.XLOOKUP($A413,E96_raw,E96_code),"N/A")</f>
        <v>#NAME?</v>
      </c>
    </row>
    <row r="414" spans="1:21" x14ac:dyDescent="0.3">
      <c r="A414" s="16">
        <v>19100</v>
      </c>
      <c r="B414" s="19"/>
      <c r="C414" s="5" t="e" cm="1">
        <f t="array" aca="1" ref="C414" ca="1">IF( OR( AND($A414&gt;=INDIRECT("'Panasonic ERJ Code Table'!$K" &amp; C$1),$A414&lt;=INDIRECT("'Panasonic ERJ Code Table'!$L" &amp; C$1)), AND($A414&gt;=INDIRECT("'Panasonic ERJ Code Table'!$M" &amp; C$1),$A414&lt;=INDIRECT("'Panasonic ERJ Code Table'!$N" &amp; C$1)) ),C$2&amp;_xlfn.XLOOKUP($A414,E96_raw,E96_code),"N/A")</f>
        <v>#NAME?</v>
      </c>
      <c r="D414" s="23" t="e" cm="1">
        <f t="array" aca="1" ref="D414" ca="1">"technology "&amp;RIGHT(C414,4)&amp;";"&amp;_xlfn.XLOOKUP(2,eii,eia)&amp;C414&amp;_xlfn.XLOOKUP(16,eii,eia)&amp;_xlfn.XLOOKUP(3,eii,eia)&amp;_xlfn.XLOOKUP($A414,E96_raw,e96_std&amp;" "&amp;e96_sym)&amp;_xlfn.XLOOKUP(16,eii,eia)&amp;_xlfn.XLOOKUP(4,eii,eia)&amp;_xlfn.XLOOKUP(LEFT(C414,7),r_1,r_4)&amp;" W @ 70°C"&amp;_xlfn.XLOOKUP(16,eii,eia)&amp;_xlfn.XLOOKUP(5,eii,eia)&amp;_xlfn.XLOOKUP(MID(C414,4,3),e_code,TEXT(e_size,"0000"))&amp;_xlfn.XLOOKUP(16,eii,eia)&amp;_xlfn.XLOOKUP(6,eii,eia)&amp;ROUND(MIN(SQRT($A414*_xlfn.XLOOKUP(LEFT(C414,7),r_1,r_4)),_xlfn.XLOOKUP(LEFT(C414,7),r_1,r_7)),1)&amp;" V"&amp;_xlfn.XLOOKUP(16,eii,eia)&amp;_xlfn.XLOOKUP(8,eii,eia)&amp;_xlfn.XLOOKUP(LEFT(C414,7),r_1,r_8)&amp;_xlfn.XLOOKUP(16,eii,eia)&amp;_xlfn.XLOOKUP(9,eii,eia)&amp;_xlfn.XLOOKUP($A414,E96_raw,E96_code&amp;" / "&amp;e96_3c)&amp;_xlfn.XLOOKUP(16,eii,eia)&amp;_xlfn.XLOOKUP(10,eii,eia)&amp;_xlfn.XLOOKUP(LEFT(C414,7),r_1,r_10)&amp;_xlfn.XLOOKUP(16,eii,eia)&amp;_xlfn.XLOOKUP(11,eii,eia)&amp;_xlfn.XLOOKUP(LEFT(C414,7),r_1,r_11)&amp;_xlfn.XLOOKUP(16,eii,eia)&amp;_xlfn.XLOOKUP(12,eii,eia)&amp;_xlfn.XLOOKUP(LEFT(C414,7),r_1,r_12)&amp;" ppm/°C"&amp;_xlfn.XLOOKUP(16,eii,eia)&amp;_xlfn.XLOOKUP(13,eii,eia)&amp;MID(C414,4,2)&amp;_xlfn.XLOOKUP(16,eii,eia)&amp;_xlfn.XLOOKUP(14,eii,eia)&amp;_xlfn.XLOOKUP(16,eii,eia)&amp;_xlfn.XLOOKUP(15,eii,eia)&amp;_xlfn.XLOOKUP(16,eii,eia)</f>
        <v>#NAME?</v>
      </c>
      <c r="F414" s="5" t="e" cm="1">
        <f t="array" aca="1" ref="F414" ca="1">IF( OR( AND($A414&gt;=INDIRECT("'Panasonic ERJ Code Table'!$K" &amp; F$1),$A414&lt;=INDIRECT("'Panasonic ERJ Code Table'!$L" &amp; F$1)), AND($A414&gt;=INDIRECT("'Panasonic ERJ Code Table'!$M" &amp; F$1),$A414&lt;=INDIRECT("'Panasonic ERJ Code Table'!$N" &amp; F$1)) ),F$2&amp;_xlfn.XLOOKUP($A414,E96_raw,E96_code),"N/A")</f>
        <v>#NAME?</v>
      </c>
      <c r="G414" s="23" t="e" cm="1">
        <f t="array" aca="1" ref="G414" ca="1">"technology "&amp;RIGHT(F414,4)&amp;";"&amp;_xlfn.XLOOKUP(2,eii,eia)&amp;F414&amp;_xlfn.XLOOKUP(16,eii,eia)&amp;_xlfn.XLOOKUP(3,eii,eia)&amp;_xlfn.XLOOKUP($A414,E96_raw,e96_std&amp;" "&amp;e96_sym)&amp;_xlfn.XLOOKUP(16,eii,eia)&amp;_xlfn.XLOOKUP(4,eii,eia)&amp;_xlfn.XLOOKUP(LEFT(F414,7),r_1,r_4)&amp;" W @ 70°C"&amp;_xlfn.XLOOKUP(16,eii,eia)&amp;_xlfn.XLOOKUP(5,eii,eia)&amp;_xlfn.XLOOKUP(MID(F414,4,3),e_code,TEXT(e_size,"0000"))&amp;_xlfn.XLOOKUP(16,eii,eia)&amp;_xlfn.XLOOKUP(6,eii,eia)&amp;ROUND(MIN(SQRT($A414*_xlfn.XLOOKUP(LEFT(F414,7),r_1,r_4)),_xlfn.XLOOKUP(LEFT(F414,7),r_1,r_7)),1)&amp;" V"&amp;_xlfn.XLOOKUP(16,eii,eia)&amp;_xlfn.XLOOKUP(8,eii,eia)&amp;_xlfn.XLOOKUP(LEFT(F414,7),r_1,r_8)&amp;_xlfn.XLOOKUP(16,eii,eia)&amp;_xlfn.XLOOKUP(9,eii,eia)&amp;_xlfn.XLOOKUP($A414,E96_raw,E96_code&amp;" / "&amp;e96_3c)&amp;_xlfn.XLOOKUP(16,eii,eia)&amp;_xlfn.XLOOKUP(10,eii,eia)&amp;_xlfn.XLOOKUP(LEFT(F414,7),r_1,r_10)&amp;_xlfn.XLOOKUP(16,eii,eia)&amp;_xlfn.XLOOKUP(11,eii,eia)&amp;_xlfn.XLOOKUP(LEFT(F414,7),r_1,r_11)&amp;_xlfn.XLOOKUP(16,eii,eia)&amp;_xlfn.XLOOKUP(12,eii,eia)&amp;_xlfn.XLOOKUP(LEFT(F414,7),r_1,r_12)&amp;" ppm/°C"&amp;_xlfn.XLOOKUP(16,eii,eia)&amp;_xlfn.XLOOKUP(13,eii,eia)&amp;MID(F414,4,2)&amp;_xlfn.XLOOKUP(16,eii,eia)&amp;_xlfn.XLOOKUP(14,eii,eia)&amp;_xlfn.XLOOKUP(16,eii,eia)&amp;_xlfn.XLOOKUP(15,eii,eia)&amp;_xlfn.XLOOKUP(16,eii,eia)</f>
        <v>#NAME?</v>
      </c>
      <c r="I414" s="5" t="str" cm="1">
        <f t="array" aca="1" ref="I414" ca="1">IF( OR( AND($A414&gt;=INDIRECT("'Panasonic ERJ Code Table'!$K" &amp; I$1),$A414&lt;=INDIRECT("'Panasonic ERJ Code Table'!$L" &amp; I$1)), AND($A414&gt;=INDIRECT("'Panasonic ERJ Code Table'!$M" &amp; I$1),$A414&lt;=INDIRECT("'Panasonic ERJ Code Table'!$N" &amp; I$1)) ),I$2&amp;_xlfn.XLOOKUP($A414,E96_raw,E96_code),"N/A")</f>
        <v>N/A</v>
      </c>
      <c r="L414" s="5" t="e" cm="1">
        <f t="array" aca="1" ref="L414" ca="1">IF( OR( AND($A414&gt;=INDIRECT("'Panasonic ERJ Code Table'!$K" &amp; L$1),$A414&lt;=INDIRECT("'Panasonic ERJ Code Table'!$L" &amp; L$1)), AND($A414&gt;=INDIRECT("'Panasonic ERJ Code Table'!$M" &amp; L$1),$A414&lt;=INDIRECT("'Panasonic ERJ Code Table'!$N" &amp; L$1)) ),L$2&amp;_xlfn.XLOOKUP($A414,E96_raw,E96_code),"N/A")</f>
        <v>#NAME?</v>
      </c>
      <c r="O414" s="5" t="str" cm="1">
        <f t="array" aca="1" ref="O414" ca="1">IF( OR( AND($A414&gt;=INDIRECT("'Panasonic ERJ Code Table'!$K" &amp; O$1),$A414&lt;=INDIRECT("'Panasonic ERJ Code Table'!$L" &amp; O$1)), AND($A414&gt;=INDIRECT("'Panasonic ERJ Code Table'!$M" &amp; O$1),$A414&lt;=INDIRECT("'Panasonic ERJ Code Table'!$N" &amp; O$1)) ),O$2&amp;_xlfn.XLOOKUP($A414,E96_raw,E96_code),"N/A")</f>
        <v>N/A</v>
      </c>
      <c r="R414" s="5" t="e" cm="1">
        <f t="array" aca="1" ref="R414" ca="1">IF( OR( AND($A414&gt;=INDIRECT("'Panasonic ERJ Code Table'!$K" &amp; R$1),$A414&lt;=INDIRECT("'Panasonic ERJ Code Table'!$L" &amp; R$1)), AND($A414&gt;=INDIRECT("'Panasonic ERJ Code Table'!$M" &amp; R$1),$A414&lt;=INDIRECT("'Panasonic ERJ Code Table'!$N" &amp; R$1)) ),R$2&amp;_xlfn.XLOOKUP($A414,E96_raw,E96_code),"N/A")</f>
        <v>#NAME?</v>
      </c>
      <c r="U414" s="5" t="e" cm="1">
        <f t="array" aca="1" ref="U414" ca="1">IF( OR( AND($A414&gt;=INDIRECT("'Panasonic ERJ Code Table'!$J" &amp; U$1),$A414&lt;=INDIRECT("'Panasonic ERJ Code Table'!$K" &amp; U$1)), AND($A414&gt;=INDIRECT("'Panasonic ERJ Code Table'!$L" &amp; U$1),$A414&lt;=INDIRECT("'Panasonic ERJ Code Table'!$M" &amp; U$1)) ),U$2&amp;_xlfn.XLOOKUP($A414,E96_raw,E96_code),"N/A")</f>
        <v>#NAME?</v>
      </c>
    </row>
    <row r="415" spans="1:21" x14ac:dyDescent="0.3">
      <c r="A415" s="16">
        <v>19600</v>
      </c>
      <c r="B415" s="19"/>
      <c r="C415" s="5" t="e" cm="1">
        <f t="array" aca="1" ref="C415" ca="1">IF( OR( AND($A415&gt;=INDIRECT("'Panasonic ERJ Code Table'!$K" &amp; C$1),$A415&lt;=INDIRECT("'Panasonic ERJ Code Table'!$L" &amp; C$1)), AND($A415&gt;=INDIRECT("'Panasonic ERJ Code Table'!$M" &amp; C$1),$A415&lt;=INDIRECT("'Panasonic ERJ Code Table'!$N" &amp; C$1)) ),C$2&amp;_xlfn.XLOOKUP($A415,E96_raw,E96_code),"N/A")</f>
        <v>#NAME?</v>
      </c>
      <c r="D415" s="23" t="e" cm="1">
        <f t="array" aca="1" ref="D415" ca="1">"technology "&amp;RIGHT(C415,4)&amp;";"&amp;_xlfn.XLOOKUP(2,eii,eia)&amp;C415&amp;_xlfn.XLOOKUP(16,eii,eia)&amp;_xlfn.XLOOKUP(3,eii,eia)&amp;_xlfn.XLOOKUP($A415,E96_raw,e96_std&amp;" "&amp;e96_sym)&amp;_xlfn.XLOOKUP(16,eii,eia)&amp;_xlfn.XLOOKUP(4,eii,eia)&amp;_xlfn.XLOOKUP(LEFT(C415,7),r_1,r_4)&amp;" W @ 70°C"&amp;_xlfn.XLOOKUP(16,eii,eia)&amp;_xlfn.XLOOKUP(5,eii,eia)&amp;_xlfn.XLOOKUP(MID(C415,4,3),e_code,TEXT(e_size,"0000"))&amp;_xlfn.XLOOKUP(16,eii,eia)&amp;_xlfn.XLOOKUP(6,eii,eia)&amp;ROUND(MIN(SQRT($A415*_xlfn.XLOOKUP(LEFT(C415,7),r_1,r_4)),_xlfn.XLOOKUP(LEFT(C415,7),r_1,r_7)),1)&amp;" V"&amp;_xlfn.XLOOKUP(16,eii,eia)&amp;_xlfn.XLOOKUP(8,eii,eia)&amp;_xlfn.XLOOKUP(LEFT(C415,7),r_1,r_8)&amp;_xlfn.XLOOKUP(16,eii,eia)&amp;_xlfn.XLOOKUP(9,eii,eia)&amp;_xlfn.XLOOKUP($A415,E96_raw,E96_code&amp;" / "&amp;e96_3c)&amp;_xlfn.XLOOKUP(16,eii,eia)&amp;_xlfn.XLOOKUP(10,eii,eia)&amp;_xlfn.XLOOKUP(LEFT(C415,7),r_1,r_10)&amp;_xlfn.XLOOKUP(16,eii,eia)&amp;_xlfn.XLOOKUP(11,eii,eia)&amp;_xlfn.XLOOKUP(LEFT(C415,7),r_1,r_11)&amp;_xlfn.XLOOKUP(16,eii,eia)&amp;_xlfn.XLOOKUP(12,eii,eia)&amp;_xlfn.XLOOKUP(LEFT(C415,7),r_1,r_12)&amp;" ppm/°C"&amp;_xlfn.XLOOKUP(16,eii,eia)&amp;_xlfn.XLOOKUP(13,eii,eia)&amp;MID(C415,4,2)&amp;_xlfn.XLOOKUP(16,eii,eia)&amp;_xlfn.XLOOKUP(14,eii,eia)&amp;_xlfn.XLOOKUP(16,eii,eia)&amp;_xlfn.XLOOKUP(15,eii,eia)&amp;_xlfn.XLOOKUP(16,eii,eia)</f>
        <v>#NAME?</v>
      </c>
      <c r="F415" s="5" t="e" cm="1">
        <f t="array" aca="1" ref="F415" ca="1">IF( OR( AND($A415&gt;=INDIRECT("'Panasonic ERJ Code Table'!$K" &amp; F$1),$A415&lt;=INDIRECT("'Panasonic ERJ Code Table'!$L" &amp; F$1)), AND($A415&gt;=INDIRECT("'Panasonic ERJ Code Table'!$M" &amp; F$1),$A415&lt;=INDIRECT("'Panasonic ERJ Code Table'!$N" &amp; F$1)) ),F$2&amp;_xlfn.XLOOKUP($A415,E96_raw,E96_code),"N/A")</f>
        <v>#NAME?</v>
      </c>
      <c r="G415" s="23" t="e" cm="1">
        <f t="array" aca="1" ref="G415" ca="1">"technology "&amp;RIGHT(F415,4)&amp;";"&amp;_xlfn.XLOOKUP(2,eii,eia)&amp;F415&amp;_xlfn.XLOOKUP(16,eii,eia)&amp;_xlfn.XLOOKUP(3,eii,eia)&amp;_xlfn.XLOOKUP($A415,E96_raw,e96_std&amp;" "&amp;e96_sym)&amp;_xlfn.XLOOKUP(16,eii,eia)&amp;_xlfn.XLOOKUP(4,eii,eia)&amp;_xlfn.XLOOKUP(LEFT(F415,7),r_1,r_4)&amp;" W @ 70°C"&amp;_xlfn.XLOOKUP(16,eii,eia)&amp;_xlfn.XLOOKUP(5,eii,eia)&amp;_xlfn.XLOOKUP(MID(F415,4,3),e_code,TEXT(e_size,"0000"))&amp;_xlfn.XLOOKUP(16,eii,eia)&amp;_xlfn.XLOOKUP(6,eii,eia)&amp;ROUND(MIN(SQRT($A415*_xlfn.XLOOKUP(LEFT(F415,7),r_1,r_4)),_xlfn.XLOOKUP(LEFT(F415,7),r_1,r_7)),1)&amp;" V"&amp;_xlfn.XLOOKUP(16,eii,eia)&amp;_xlfn.XLOOKUP(8,eii,eia)&amp;_xlfn.XLOOKUP(LEFT(F415,7),r_1,r_8)&amp;_xlfn.XLOOKUP(16,eii,eia)&amp;_xlfn.XLOOKUP(9,eii,eia)&amp;_xlfn.XLOOKUP($A415,E96_raw,E96_code&amp;" / "&amp;e96_3c)&amp;_xlfn.XLOOKUP(16,eii,eia)&amp;_xlfn.XLOOKUP(10,eii,eia)&amp;_xlfn.XLOOKUP(LEFT(F415,7),r_1,r_10)&amp;_xlfn.XLOOKUP(16,eii,eia)&amp;_xlfn.XLOOKUP(11,eii,eia)&amp;_xlfn.XLOOKUP(LEFT(F415,7),r_1,r_11)&amp;_xlfn.XLOOKUP(16,eii,eia)&amp;_xlfn.XLOOKUP(12,eii,eia)&amp;_xlfn.XLOOKUP(LEFT(F415,7),r_1,r_12)&amp;" ppm/°C"&amp;_xlfn.XLOOKUP(16,eii,eia)&amp;_xlfn.XLOOKUP(13,eii,eia)&amp;MID(F415,4,2)&amp;_xlfn.XLOOKUP(16,eii,eia)&amp;_xlfn.XLOOKUP(14,eii,eia)&amp;_xlfn.XLOOKUP(16,eii,eia)&amp;_xlfn.XLOOKUP(15,eii,eia)&amp;_xlfn.XLOOKUP(16,eii,eia)</f>
        <v>#NAME?</v>
      </c>
      <c r="I415" s="5" t="str" cm="1">
        <f t="array" aca="1" ref="I415" ca="1">IF( OR( AND($A415&gt;=INDIRECT("'Panasonic ERJ Code Table'!$K" &amp; I$1),$A415&lt;=INDIRECT("'Panasonic ERJ Code Table'!$L" &amp; I$1)), AND($A415&gt;=INDIRECT("'Panasonic ERJ Code Table'!$M" &amp; I$1),$A415&lt;=INDIRECT("'Panasonic ERJ Code Table'!$N" &amp; I$1)) ),I$2&amp;_xlfn.XLOOKUP($A415,E96_raw,E96_code),"N/A")</f>
        <v>N/A</v>
      </c>
      <c r="L415" s="5" t="e" cm="1">
        <f t="array" aca="1" ref="L415" ca="1">IF( OR( AND($A415&gt;=INDIRECT("'Panasonic ERJ Code Table'!$K" &amp; L$1),$A415&lt;=INDIRECT("'Panasonic ERJ Code Table'!$L" &amp; L$1)), AND($A415&gt;=INDIRECT("'Panasonic ERJ Code Table'!$M" &amp; L$1),$A415&lt;=INDIRECT("'Panasonic ERJ Code Table'!$N" &amp; L$1)) ),L$2&amp;_xlfn.XLOOKUP($A415,E96_raw,E96_code),"N/A")</f>
        <v>#NAME?</v>
      </c>
      <c r="O415" s="5" t="str" cm="1">
        <f t="array" aca="1" ref="O415" ca="1">IF( OR( AND($A415&gt;=INDIRECT("'Panasonic ERJ Code Table'!$K" &amp; O$1),$A415&lt;=INDIRECT("'Panasonic ERJ Code Table'!$L" &amp; O$1)), AND($A415&gt;=INDIRECT("'Panasonic ERJ Code Table'!$M" &amp; O$1),$A415&lt;=INDIRECT("'Panasonic ERJ Code Table'!$N" &amp; O$1)) ),O$2&amp;_xlfn.XLOOKUP($A415,E96_raw,E96_code),"N/A")</f>
        <v>N/A</v>
      </c>
      <c r="R415" s="5" t="e" cm="1">
        <f t="array" aca="1" ref="R415" ca="1">IF( OR( AND($A415&gt;=INDIRECT("'Panasonic ERJ Code Table'!$K" &amp; R$1),$A415&lt;=INDIRECT("'Panasonic ERJ Code Table'!$L" &amp; R$1)), AND($A415&gt;=INDIRECT("'Panasonic ERJ Code Table'!$M" &amp; R$1),$A415&lt;=INDIRECT("'Panasonic ERJ Code Table'!$N" &amp; R$1)) ),R$2&amp;_xlfn.XLOOKUP($A415,E96_raw,E96_code),"N/A")</f>
        <v>#NAME?</v>
      </c>
      <c r="U415" s="5" t="e" cm="1">
        <f t="array" aca="1" ref="U415" ca="1">IF( OR( AND($A415&gt;=INDIRECT("'Panasonic ERJ Code Table'!$J" &amp; U$1),$A415&lt;=INDIRECT("'Panasonic ERJ Code Table'!$K" &amp; U$1)), AND($A415&gt;=INDIRECT("'Panasonic ERJ Code Table'!$L" &amp; U$1),$A415&lt;=INDIRECT("'Panasonic ERJ Code Table'!$M" &amp; U$1)) ),U$2&amp;_xlfn.XLOOKUP($A415,E96_raw,E96_code),"N/A")</f>
        <v>#NAME?</v>
      </c>
    </row>
    <row r="416" spans="1:21" x14ac:dyDescent="0.3">
      <c r="A416" s="16">
        <v>20000</v>
      </c>
      <c r="B416" s="19"/>
      <c r="C416" s="5" t="e" cm="1">
        <f t="array" aca="1" ref="C416" ca="1">IF( OR( AND($A416&gt;=INDIRECT("'Panasonic ERJ Code Table'!$K" &amp; C$1),$A416&lt;=INDIRECT("'Panasonic ERJ Code Table'!$L" &amp; C$1)), AND($A416&gt;=INDIRECT("'Panasonic ERJ Code Table'!$M" &amp; C$1),$A416&lt;=INDIRECT("'Panasonic ERJ Code Table'!$N" &amp; C$1)) ),C$2&amp;_xlfn.XLOOKUP($A416,E96_raw,E96_code),"N/A")</f>
        <v>#NAME?</v>
      </c>
      <c r="D416" s="23" t="e" cm="1">
        <f t="array" aca="1" ref="D416" ca="1">"technology "&amp;RIGHT(C416,4)&amp;";"&amp;_xlfn.XLOOKUP(2,eii,eia)&amp;C416&amp;_xlfn.XLOOKUP(16,eii,eia)&amp;_xlfn.XLOOKUP(3,eii,eia)&amp;_xlfn.XLOOKUP($A416,E96_raw,e96_std&amp;" "&amp;e96_sym)&amp;_xlfn.XLOOKUP(16,eii,eia)&amp;_xlfn.XLOOKUP(4,eii,eia)&amp;_xlfn.XLOOKUP(LEFT(C416,7),r_1,r_4)&amp;" W @ 70°C"&amp;_xlfn.XLOOKUP(16,eii,eia)&amp;_xlfn.XLOOKUP(5,eii,eia)&amp;_xlfn.XLOOKUP(MID(C416,4,3),e_code,TEXT(e_size,"0000"))&amp;_xlfn.XLOOKUP(16,eii,eia)&amp;_xlfn.XLOOKUP(6,eii,eia)&amp;ROUND(MIN(SQRT($A416*_xlfn.XLOOKUP(LEFT(C416,7),r_1,r_4)),_xlfn.XLOOKUP(LEFT(C416,7),r_1,r_7)),1)&amp;" V"&amp;_xlfn.XLOOKUP(16,eii,eia)&amp;_xlfn.XLOOKUP(8,eii,eia)&amp;_xlfn.XLOOKUP(LEFT(C416,7),r_1,r_8)&amp;_xlfn.XLOOKUP(16,eii,eia)&amp;_xlfn.XLOOKUP(9,eii,eia)&amp;_xlfn.XLOOKUP($A416,E96_raw,E96_code&amp;" / "&amp;e96_3c)&amp;_xlfn.XLOOKUP(16,eii,eia)&amp;_xlfn.XLOOKUP(10,eii,eia)&amp;_xlfn.XLOOKUP(LEFT(C416,7),r_1,r_10)&amp;_xlfn.XLOOKUP(16,eii,eia)&amp;_xlfn.XLOOKUP(11,eii,eia)&amp;_xlfn.XLOOKUP(LEFT(C416,7),r_1,r_11)&amp;_xlfn.XLOOKUP(16,eii,eia)&amp;_xlfn.XLOOKUP(12,eii,eia)&amp;_xlfn.XLOOKUP(LEFT(C416,7),r_1,r_12)&amp;" ppm/°C"&amp;_xlfn.XLOOKUP(16,eii,eia)&amp;_xlfn.XLOOKUP(13,eii,eia)&amp;MID(C416,4,2)&amp;_xlfn.XLOOKUP(16,eii,eia)&amp;_xlfn.XLOOKUP(14,eii,eia)&amp;_xlfn.XLOOKUP(16,eii,eia)&amp;_xlfn.XLOOKUP(15,eii,eia)&amp;_xlfn.XLOOKUP(16,eii,eia)</f>
        <v>#NAME?</v>
      </c>
      <c r="F416" s="5" t="e" cm="1">
        <f t="array" aca="1" ref="F416" ca="1">IF( OR( AND($A416&gt;=INDIRECT("'Panasonic ERJ Code Table'!$K" &amp; F$1),$A416&lt;=INDIRECT("'Panasonic ERJ Code Table'!$L" &amp; F$1)), AND($A416&gt;=INDIRECT("'Panasonic ERJ Code Table'!$M" &amp; F$1),$A416&lt;=INDIRECT("'Panasonic ERJ Code Table'!$N" &amp; F$1)) ),F$2&amp;_xlfn.XLOOKUP($A416,E96_raw,E96_code),"N/A")</f>
        <v>#NAME?</v>
      </c>
      <c r="G416" s="23" t="e" cm="1">
        <f t="array" aca="1" ref="G416" ca="1">"technology "&amp;RIGHT(F416,4)&amp;";"&amp;_xlfn.XLOOKUP(2,eii,eia)&amp;F416&amp;_xlfn.XLOOKUP(16,eii,eia)&amp;_xlfn.XLOOKUP(3,eii,eia)&amp;_xlfn.XLOOKUP($A416,E96_raw,e96_std&amp;" "&amp;e96_sym)&amp;_xlfn.XLOOKUP(16,eii,eia)&amp;_xlfn.XLOOKUP(4,eii,eia)&amp;_xlfn.XLOOKUP(LEFT(F416,7),r_1,r_4)&amp;" W @ 70°C"&amp;_xlfn.XLOOKUP(16,eii,eia)&amp;_xlfn.XLOOKUP(5,eii,eia)&amp;_xlfn.XLOOKUP(MID(F416,4,3),e_code,TEXT(e_size,"0000"))&amp;_xlfn.XLOOKUP(16,eii,eia)&amp;_xlfn.XLOOKUP(6,eii,eia)&amp;ROUND(MIN(SQRT($A416*_xlfn.XLOOKUP(LEFT(F416,7),r_1,r_4)),_xlfn.XLOOKUP(LEFT(F416,7),r_1,r_7)),1)&amp;" V"&amp;_xlfn.XLOOKUP(16,eii,eia)&amp;_xlfn.XLOOKUP(8,eii,eia)&amp;_xlfn.XLOOKUP(LEFT(F416,7),r_1,r_8)&amp;_xlfn.XLOOKUP(16,eii,eia)&amp;_xlfn.XLOOKUP(9,eii,eia)&amp;_xlfn.XLOOKUP($A416,E96_raw,E96_code&amp;" / "&amp;e96_3c)&amp;_xlfn.XLOOKUP(16,eii,eia)&amp;_xlfn.XLOOKUP(10,eii,eia)&amp;_xlfn.XLOOKUP(LEFT(F416,7),r_1,r_10)&amp;_xlfn.XLOOKUP(16,eii,eia)&amp;_xlfn.XLOOKUP(11,eii,eia)&amp;_xlfn.XLOOKUP(LEFT(F416,7),r_1,r_11)&amp;_xlfn.XLOOKUP(16,eii,eia)&amp;_xlfn.XLOOKUP(12,eii,eia)&amp;_xlfn.XLOOKUP(LEFT(F416,7),r_1,r_12)&amp;" ppm/°C"&amp;_xlfn.XLOOKUP(16,eii,eia)&amp;_xlfn.XLOOKUP(13,eii,eia)&amp;MID(F416,4,2)&amp;_xlfn.XLOOKUP(16,eii,eia)&amp;_xlfn.XLOOKUP(14,eii,eia)&amp;_xlfn.XLOOKUP(16,eii,eia)&amp;_xlfn.XLOOKUP(15,eii,eia)&amp;_xlfn.XLOOKUP(16,eii,eia)</f>
        <v>#NAME?</v>
      </c>
      <c r="I416" s="5" t="str" cm="1">
        <f t="array" aca="1" ref="I416" ca="1">IF( OR( AND($A416&gt;=INDIRECT("'Panasonic ERJ Code Table'!$K" &amp; I$1),$A416&lt;=INDIRECT("'Panasonic ERJ Code Table'!$L" &amp; I$1)), AND($A416&gt;=INDIRECT("'Panasonic ERJ Code Table'!$M" &amp; I$1),$A416&lt;=INDIRECT("'Panasonic ERJ Code Table'!$N" &amp; I$1)) ),I$2&amp;_xlfn.XLOOKUP($A416,E96_raw,E96_code),"N/A")</f>
        <v>N/A</v>
      </c>
      <c r="L416" s="5" t="e" cm="1">
        <f t="array" aca="1" ref="L416" ca="1">IF( OR( AND($A416&gt;=INDIRECT("'Panasonic ERJ Code Table'!$K" &amp; L$1),$A416&lt;=INDIRECT("'Panasonic ERJ Code Table'!$L" &amp; L$1)), AND($A416&gt;=INDIRECT("'Panasonic ERJ Code Table'!$M" &amp; L$1),$A416&lt;=INDIRECT("'Panasonic ERJ Code Table'!$N" &amp; L$1)) ),L$2&amp;_xlfn.XLOOKUP($A416,E96_raw,E96_code),"N/A")</f>
        <v>#NAME?</v>
      </c>
      <c r="O416" s="5" t="str" cm="1">
        <f t="array" aca="1" ref="O416" ca="1">IF( OR( AND($A416&gt;=INDIRECT("'Panasonic ERJ Code Table'!$K" &amp; O$1),$A416&lt;=INDIRECT("'Panasonic ERJ Code Table'!$L" &amp; O$1)), AND($A416&gt;=INDIRECT("'Panasonic ERJ Code Table'!$M" &amp; O$1),$A416&lt;=INDIRECT("'Panasonic ERJ Code Table'!$N" &amp; O$1)) ),O$2&amp;_xlfn.XLOOKUP($A416,E96_raw,E96_code),"N/A")</f>
        <v>N/A</v>
      </c>
      <c r="R416" s="5" t="e" cm="1">
        <f t="array" aca="1" ref="R416" ca="1">IF( OR( AND($A416&gt;=INDIRECT("'Panasonic ERJ Code Table'!$K" &amp; R$1),$A416&lt;=INDIRECT("'Panasonic ERJ Code Table'!$L" &amp; R$1)), AND($A416&gt;=INDIRECT("'Panasonic ERJ Code Table'!$M" &amp; R$1),$A416&lt;=INDIRECT("'Panasonic ERJ Code Table'!$N" &amp; R$1)) ),R$2&amp;_xlfn.XLOOKUP($A416,E96_raw,E96_code),"N/A")</f>
        <v>#NAME?</v>
      </c>
      <c r="U416" s="5" t="e" cm="1">
        <f t="array" aca="1" ref="U416" ca="1">IF( OR( AND($A416&gt;=INDIRECT("'Panasonic ERJ Code Table'!$J" &amp; U$1),$A416&lt;=INDIRECT("'Panasonic ERJ Code Table'!$K" &amp; U$1)), AND($A416&gt;=INDIRECT("'Panasonic ERJ Code Table'!$L" &amp; U$1),$A416&lt;=INDIRECT("'Panasonic ERJ Code Table'!$M" &amp; U$1)) ),U$2&amp;_xlfn.XLOOKUP($A416,E96_raw,E96_code),"N/A")</f>
        <v>#NAME?</v>
      </c>
    </row>
    <row r="417" spans="1:21" x14ac:dyDescent="0.3">
      <c r="A417" s="16">
        <v>20499.999999999996</v>
      </c>
      <c r="B417" s="19"/>
      <c r="C417" s="5" t="e" cm="1">
        <f t="array" aca="1" ref="C417" ca="1">IF( OR( AND($A417&gt;=INDIRECT("'Panasonic ERJ Code Table'!$K" &amp; C$1),$A417&lt;=INDIRECT("'Panasonic ERJ Code Table'!$L" &amp; C$1)), AND($A417&gt;=INDIRECT("'Panasonic ERJ Code Table'!$M" &amp; C$1),$A417&lt;=INDIRECT("'Panasonic ERJ Code Table'!$N" &amp; C$1)) ),C$2&amp;_xlfn.XLOOKUP($A417,E96_raw,E96_code),"N/A")</f>
        <v>#NAME?</v>
      </c>
      <c r="D417" s="23" t="e" cm="1">
        <f t="array" aca="1" ref="D417" ca="1">"technology "&amp;RIGHT(C417,4)&amp;";"&amp;_xlfn.XLOOKUP(2,eii,eia)&amp;C417&amp;_xlfn.XLOOKUP(16,eii,eia)&amp;_xlfn.XLOOKUP(3,eii,eia)&amp;_xlfn.XLOOKUP($A417,E96_raw,e96_std&amp;" "&amp;e96_sym)&amp;_xlfn.XLOOKUP(16,eii,eia)&amp;_xlfn.XLOOKUP(4,eii,eia)&amp;_xlfn.XLOOKUP(LEFT(C417,7),r_1,r_4)&amp;" W @ 70°C"&amp;_xlfn.XLOOKUP(16,eii,eia)&amp;_xlfn.XLOOKUP(5,eii,eia)&amp;_xlfn.XLOOKUP(MID(C417,4,3),e_code,TEXT(e_size,"0000"))&amp;_xlfn.XLOOKUP(16,eii,eia)&amp;_xlfn.XLOOKUP(6,eii,eia)&amp;ROUND(MIN(SQRT($A417*_xlfn.XLOOKUP(LEFT(C417,7),r_1,r_4)),_xlfn.XLOOKUP(LEFT(C417,7),r_1,r_7)),1)&amp;" V"&amp;_xlfn.XLOOKUP(16,eii,eia)&amp;_xlfn.XLOOKUP(8,eii,eia)&amp;_xlfn.XLOOKUP(LEFT(C417,7),r_1,r_8)&amp;_xlfn.XLOOKUP(16,eii,eia)&amp;_xlfn.XLOOKUP(9,eii,eia)&amp;_xlfn.XLOOKUP($A417,E96_raw,E96_code&amp;" / "&amp;e96_3c)&amp;_xlfn.XLOOKUP(16,eii,eia)&amp;_xlfn.XLOOKUP(10,eii,eia)&amp;_xlfn.XLOOKUP(LEFT(C417,7),r_1,r_10)&amp;_xlfn.XLOOKUP(16,eii,eia)&amp;_xlfn.XLOOKUP(11,eii,eia)&amp;_xlfn.XLOOKUP(LEFT(C417,7),r_1,r_11)&amp;_xlfn.XLOOKUP(16,eii,eia)&amp;_xlfn.XLOOKUP(12,eii,eia)&amp;_xlfn.XLOOKUP(LEFT(C417,7),r_1,r_12)&amp;" ppm/°C"&amp;_xlfn.XLOOKUP(16,eii,eia)&amp;_xlfn.XLOOKUP(13,eii,eia)&amp;MID(C417,4,2)&amp;_xlfn.XLOOKUP(16,eii,eia)&amp;_xlfn.XLOOKUP(14,eii,eia)&amp;_xlfn.XLOOKUP(16,eii,eia)&amp;_xlfn.XLOOKUP(15,eii,eia)&amp;_xlfn.XLOOKUP(16,eii,eia)</f>
        <v>#NAME?</v>
      </c>
      <c r="F417" s="5" t="e" cm="1">
        <f t="array" aca="1" ref="F417" ca="1">IF( OR( AND($A417&gt;=INDIRECT("'Panasonic ERJ Code Table'!$K" &amp; F$1),$A417&lt;=INDIRECT("'Panasonic ERJ Code Table'!$L" &amp; F$1)), AND($A417&gt;=INDIRECT("'Panasonic ERJ Code Table'!$M" &amp; F$1),$A417&lt;=INDIRECT("'Panasonic ERJ Code Table'!$N" &amp; F$1)) ),F$2&amp;_xlfn.XLOOKUP($A417,E96_raw,E96_code),"N/A")</f>
        <v>#NAME?</v>
      </c>
      <c r="G417" s="23" t="e" cm="1">
        <f t="array" aca="1" ref="G417" ca="1">"technology "&amp;RIGHT(F417,4)&amp;";"&amp;_xlfn.XLOOKUP(2,eii,eia)&amp;F417&amp;_xlfn.XLOOKUP(16,eii,eia)&amp;_xlfn.XLOOKUP(3,eii,eia)&amp;_xlfn.XLOOKUP($A417,E96_raw,e96_std&amp;" "&amp;e96_sym)&amp;_xlfn.XLOOKUP(16,eii,eia)&amp;_xlfn.XLOOKUP(4,eii,eia)&amp;_xlfn.XLOOKUP(LEFT(F417,7),r_1,r_4)&amp;" W @ 70°C"&amp;_xlfn.XLOOKUP(16,eii,eia)&amp;_xlfn.XLOOKUP(5,eii,eia)&amp;_xlfn.XLOOKUP(MID(F417,4,3),e_code,TEXT(e_size,"0000"))&amp;_xlfn.XLOOKUP(16,eii,eia)&amp;_xlfn.XLOOKUP(6,eii,eia)&amp;ROUND(MIN(SQRT($A417*_xlfn.XLOOKUP(LEFT(F417,7),r_1,r_4)),_xlfn.XLOOKUP(LEFT(F417,7),r_1,r_7)),1)&amp;" V"&amp;_xlfn.XLOOKUP(16,eii,eia)&amp;_xlfn.XLOOKUP(8,eii,eia)&amp;_xlfn.XLOOKUP(LEFT(F417,7),r_1,r_8)&amp;_xlfn.XLOOKUP(16,eii,eia)&amp;_xlfn.XLOOKUP(9,eii,eia)&amp;_xlfn.XLOOKUP($A417,E96_raw,E96_code&amp;" / "&amp;e96_3c)&amp;_xlfn.XLOOKUP(16,eii,eia)&amp;_xlfn.XLOOKUP(10,eii,eia)&amp;_xlfn.XLOOKUP(LEFT(F417,7),r_1,r_10)&amp;_xlfn.XLOOKUP(16,eii,eia)&amp;_xlfn.XLOOKUP(11,eii,eia)&amp;_xlfn.XLOOKUP(LEFT(F417,7),r_1,r_11)&amp;_xlfn.XLOOKUP(16,eii,eia)&amp;_xlfn.XLOOKUP(12,eii,eia)&amp;_xlfn.XLOOKUP(LEFT(F417,7),r_1,r_12)&amp;" ppm/°C"&amp;_xlfn.XLOOKUP(16,eii,eia)&amp;_xlfn.XLOOKUP(13,eii,eia)&amp;MID(F417,4,2)&amp;_xlfn.XLOOKUP(16,eii,eia)&amp;_xlfn.XLOOKUP(14,eii,eia)&amp;_xlfn.XLOOKUP(16,eii,eia)&amp;_xlfn.XLOOKUP(15,eii,eia)&amp;_xlfn.XLOOKUP(16,eii,eia)</f>
        <v>#NAME?</v>
      </c>
      <c r="I417" s="5" t="str" cm="1">
        <f t="array" aca="1" ref="I417" ca="1">IF( OR( AND($A417&gt;=INDIRECT("'Panasonic ERJ Code Table'!$K" &amp; I$1),$A417&lt;=INDIRECT("'Panasonic ERJ Code Table'!$L" &amp; I$1)), AND($A417&gt;=INDIRECT("'Panasonic ERJ Code Table'!$M" &amp; I$1),$A417&lt;=INDIRECT("'Panasonic ERJ Code Table'!$N" &amp; I$1)) ),I$2&amp;_xlfn.XLOOKUP($A417,E96_raw,E96_code),"N/A")</f>
        <v>N/A</v>
      </c>
      <c r="L417" s="5" t="e" cm="1">
        <f t="array" aca="1" ref="L417" ca="1">IF( OR( AND($A417&gt;=INDIRECT("'Panasonic ERJ Code Table'!$K" &amp; L$1),$A417&lt;=INDIRECT("'Panasonic ERJ Code Table'!$L" &amp; L$1)), AND($A417&gt;=INDIRECT("'Panasonic ERJ Code Table'!$M" &amp; L$1),$A417&lt;=INDIRECT("'Panasonic ERJ Code Table'!$N" &amp; L$1)) ),L$2&amp;_xlfn.XLOOKUP($A417,E96_raw,E96_code),"N/A")</f>
        <v>#NAME?</v>
      </c>
      <c r="O417" s="5" t="str" cm="1">
        <f t="array" aca="1" ref="O417" ca="1">IF( OR( AND($A417&gt;=INDIRECT("'Panasonic ERJ Code Table'!$K" &amp; O$1),$A417&lt;=INDIRECT("'Panasonic ERJ Code Table'!$L" &amp; O$1)), AND($A417&gt;=INDIRECT("'Panasonic ERJ Code Table'!$M" &amp; O$1),$A417&lt;=INDIRECT("'Panasonic ERJ Code Table'!$N" &amp; O$1)) ),O$2&amp;_xlfn.XLOOKUP($A417,E96_raw,E96_code),"N/A")</f>
        <v>N/A</v>
      </c>
      <c r="R417" s="5" t="e" cm="1">
        <f t="array" aca="1" ref="R417" ca="1">IF( OR( AND($A417&gt;=INDIRECT("'Panasonic ERJ Code Table'!$K" &amp; R$1),$A417&lt;=INDIRECT("'Panasonic ERJ Code Table'!$L" &amp; R$1)), AND($A417&gt;=INDIRECT("'Panasonic ERJ Code Table'!$M" &amp; R$1),$A417&lt;=INDIRECT("'Panasonic ERJ Code Table'!$N" &amp; R$1)) ),R$2&amp;_xlfn.XLOOKUP($A417,E96_raw,E96_code),"N/A")</f>
        <v>#NAME?</v>
      </c>
      <c r="U417" s="5" t="e" cm="1">
        <f t="array" aca="1" ref="U417" ca="1">IF( OR( AND($A417&gt;=INDIRECT("'Panasonic ERJ Code Table'!$J" &amp; U$1),$A417&lt;=INDIRECT("'Panasonic ERJ Code Table'!$K" &amp; U$1)), AND($A417&gt;=INDIRECT("'Panasonic ERJ Code Table'!$L" &amp; U$1),$A417&lt;=INDIRECT("'Panasonic ERJ Code Table'!$M" &amp; U$1)) ),U$2&amp;_xlfn.XLOOKUP($A417,E96_raw,E96_code),"N/A")</f>
        <v>#NAME?</v>
      </c>
    </row>
    <row r="418" spans="1:21" x14ac:dyDescent="0.3">
      <c r="A418" s="16">
        <v>21000</v>
      </c>
      <c r="B418" s="19"/>
      <c r="C418" s="5" t="e" cm="1">
        <f t="array" aca="1" ref="C418" ca="1">IF( OR( AND($A418&gt;=INDIRECT("'Panasonic ERJ Code Table'!$K" &amp; C$1),$A418&lt;=INDIRECT("'Panasonic ERJ Code Table'!$L" &amp; C$1)), AND($A418&gt;=INDIRECT("'Panasonic ERJ Code Table'!$M" &amp; C$1),$A418&lt;=INDIRECT("'Panasonic ERJ Code Table'!$N" &amp; C$1)) ),C$2&amp;_xlfn.XLOOKUP($A418,E96_raw,E96_code),"N/A")</f>
        <v>#NAME?</v>
      </c>
      <c r="D418" s="23" t="e" cm="1">
        <f t="array" aca="1" ref="D418" ca="1">"technology "&amp;RIGHT(C418,4)&amp;";"&amp;_xlfn.XLOOKUP(2,eii,eia)&amp;C418&amp;_xlfn.XLOOKUP(16,eii,eia)&amp;_xlfn.XLOOKUP(3,eii,eia)&amp;_xlfn.XLOOKUP($A418,E96_raw,e96_std&amp;" "&amp;e96_sym)&amp;_xlfn.XLOOKUP(16,eii,eia)&amp;_xlfn.XLOOKUP(4,eii,eia)&amp;_xlfn.XLOOKUP(LEFT(C418,7),r_1,r_4)&amp;" W @ 70°C"&amp;_xlfn.XLOOKUP(16,eii,eia)&amp;_xlfn.XLOOKUP(5,eii,eia)&amp;_xlfn.XLOOKUP(MID(C418,4,3),e_code,TEXT(e_size,"0000"))&amp;_xlfn.XLOOKUP(16,eii,eia)&amp;_xlfn.XLOOKUP(6,eii,eia)&amp;ROUND(MIN(SQRT($A418*_xlfn.XLOOKUP(LEFT(C418,7),r_1,r_4)),_xlfn.XLOOKUP(LEFT(C418,7),r_1,r_7)),1)&amp;" V"&amp;_xlfn.XLOOKUP(16,eii,eia)&amp;_xlfn.XLOOKUP(8,eii,eia)&amp;_xlfn.XLOOKUP(LEFT(C418,7),r_1,r_8)&amp;_xlfn.XLOOKUP(16,eii,eia)&amp;_xlfn.XLOOKUP(9,eii,eia)&amp;_xlfn.XLOOKUP($A418,E96_raw,E96_code&amp;" / "&amp;e96_3c)&amp;_xlfn.XLOOKUP(16,eii,eia)&amp;_xlfn.XLOOKUP(10,eii,eia)&amp;_xlfn.XLOOKUP(LEFT(C418,7),r_1,r_10)&amp;_xlfn.XLOOKUP(16,eii,eia)&amp;_xlfn.XLOOKUP(11,eii,eia)&amp;_xlfn.XLOOKUP(LEFT(C418,7),r_1,r_11)&amp;_xlfn.XLOOKUP(16,eii,eia)&amp;_xlfn.XLOOKUP(12,eii,eia)&amp;_xlfn.XLOOKUP(LEFT(C418,7),r_1,r_12)&amp;" ppm/°C"&amp;_xlfn.XLOOKUP(16,eii,eia)&amp;_xlfn.XLOOKUP(13,eii,eia)&amp;MID(C418,4,2)&amp;_xlfn.XLOOKUP(16,eii,eia)&amp;_xlfn.XLOOKUP(14,eii,eia)&amp;_xlfn.XLOOKUP(16,eii,eia)&amp;_xlfn.XLOOKUP(15,eii,eia)&amp;_xlfn.XLOOKUP(16,eii,eia)</f>
        <v>#NAME?</v>
      </c>
      <c r="F418" s="5" t="e" cm="1">
        <f t="array" aca="1" ref="F418" ca="1">IF( OR( AND($A418&gt;=INDIRECT("'Panasonic ERJ Code Table'!$K" &amp; F$1),$A418&lt;=INDIRECT("'Panasonic ERJ Code Table'!$L" &amp; F$1)), AND($A418&gt;=INDIRECT("'Panasonic ERJ Code Table'!$M" &amp; F$1),$A418&lt;=INDIRECT("'Panasonic ERJ Code Table'!$N" &amp; F$1)) ),F$2&amp;_xlfn.XLOOKUP($A418,E96_raw,E96_code),"N/A")</f>
        <v>#NAME?</v>
      </c>
      <c r="G418" s="23" t="e" cm="1">
        <f t="array" aca="1" ref="G418" ca="1">"technology "&amp;RIGHT(F418,4)&amp;";"&amp;_xlfn.XLOOKUP(2,eii,eia)&amp;F418&amp;_xlfn.XLOOKUP(16,eii,eia)&amp;_xlfn.XLOOKUP(3,eii,eia)&amp;_xlfn.XLOOKUP($A418,E96_raw,e96_std&amp;" "&amp;e96_sym)&amp;_xlfn.XLOOKUP(16,eii,eia)&amp;_xlfn.XLOOKUP(4,eii,eia)&amp;_xlfn.XLOOKUP(LEFT(F418,7),r_1,r_4)&amp;" W @ 70°C"&amp;_xlfn.XLOOKUP(16,eii,eia)&amp;_xlfn.XLOOKUP(5,eii,eia)&amp;_xlfn.XLOOKUP(MID(F418,4,3),e_code,TEXT(e_size,"0000"))&amp;_xlfn.XLOOKUP(16,eii,eia)&amp;_xlfn.XLOOKUP(6,eii,eia)&amp;ROUND(MIN(SQRT($A418*_xlfn.XLOOKUP(LEFT(F418,7),r_1,r_4)),_xlfn.XLOOKUP(LEFT(F418,7),r_1,r_7)),1)&amp;" V"&amp;_xlfn.XLOOKUP(16,eii,eia)&amp;_xlfn.XLOOKUP(8,eii,eia)&amp;_xlfn.XLOOKUP(LEFT(F418,7),r_1,r_8)&amp;_xlfn.XLOOKUP(16,eii,eia)&amp;_xlfn.XLOOKUP(9,eii,eia)&amp;_xlfn.XLOOKUP($A418,E96_raw,E96_code&amp;" / "&amp;e96_3c)&amp;_xlfn.XLOOKUP(16,eii,eia)&amp;_xlfn.XLOOKUP(10,eii,eia)&amp;_xlfn.XLOOKUP(LEFT(F418,7),r_1,r_10)&amp;_xlfn.XLOOKUP(16,eii,eia)&amp;_xlfn.XLOOKUP(11,eii,eia)&amp;_xlfn.XLOOKUP(LEFT(F418,7),r_1,r_11)&amp;_xlfn.XLOOKUP(16,eii,eia)&amp;_xlfn.XLOOKUP(12,eii,eia)&amp;_xlfn.XLOOKUP(LEFT(F418,7),r_1,r_12)&amp;" ppm/°C"&amp;_xlfn.XLOOKUP(16,eii,eia)&amp;_xlfn.XLOOKUP(13,eii,eia)&amp;MID(F418,4,2)&amp;_xlfn.XLOOKUP(16,eii,eia)&amp;_xlfn.XLOOKUP(14,eii,eia)&amp;_xlfn.XLOOKUP(16,eii,eia)&amp;_xlfn.XLOOKUP(15,eii,eia)&amp;_xlfn.XLOOKUP(16,eii,eia)</f>
        <v>#NAME?</v>
      </c>
      <c r="I418" s="5" t="str" cm="1">
        <f t="array" aca="1" ref="I418" ca="1">IF( OR( AND($A418&gt;=INDIRECT("'Panasonic ERJ Code Table'!$K" &amp; I$1),$A418&lt;=INDIRECT("'Panasonic ERJ Code Table'!$L" &amp; I$1)), AND($A418&gt;=INDIRECT("'Panasonic ERJ Code Table'!$M" &amp; I$1),$A418&lt;=INDIRECT("'Panasonic ERJ Code Table'!$N" &amp; I$1)) ),I$2&amp;_xlfn.XLOOKUP($A418,E96_raw,E96_code),"N/A")</f>
        <v>N/A</v>
      </c>
      <c r="L418" s="5" t="e" cm="1">
        <f t="array" aca="1" ref="L418" ca="1">IF( OR( AND($A418&gt;=INDIRECT("'Panasonic ERJ Code Table'!$K" &amp; L$1),$A418&lt;=INDIRECT("'Panasonic ERJ Code Table'!$L" &amp; L$1)), AND($A418&gt;=INDIRECT("'Panasonic ERJ Code Table'!$M" &amp; L$1),$A418&lt;=INDIRECT("'Panasonic ERJ Code Table'!$N" &amp; L$1)) ),L$2&amp;_xlfn.XLOOKUP($A418,E96_raw,E96_code),"N/A")</f>
        <v>#NAME?</v>
      </c>
      <c r="O418" s="5" t="str" cm="1">
        <f t="array" aca="1" ref="O418" ca="1">IF( OR( AND($A418&gt;=INDIRECT("'Panasonic ERJ Code Table'!$K" &amp; O$1),$A418&lt;=INDIRECT("'Panasonic ERJ Code Table'!$L" &amp; O$1)), AND($A418&gt;=INDIRECT("'Panasonic ERJ Code Table'!$M" &amp; O$1),$A418&lt;=INDIRECT("'Panasonic ERJ Code Table'!$N" &amp; O$1)) ),O$2&amp;_xlfn.XLOOKUP($A418,E96_raw,E96_code),"N/A")</f>
        <v>N/A</v>
      </c>
      <c r="R418" s="5" t="e" cm="1">
        <f t="array" aca="1" ref="R418" ca="1">IF( OR( AND($A418&gt;=INDIRECT("'Panasonic ERJ Code Table'!$K" &amp; R$1),$A418&lt;=INDIRECT("'Panasonic ERJ Code Table'!$L" &amp; R$1)), AND($A418&gt;=INDIRECT("'Panasonic ERJ Code Table'!$M" &amp; R$1),$A418&lt;=INDIRECT("'Panasonic ERJ Code Table'!$N" &amp; R$1)) ),R$2&amp;_xlfn.XLOOKUP($A418,E96_raw,E96_code),"N/A")</f>
        <v>#NAME?</v>
      </c>
      <c r="U418" s="5" t="e" cm="1">
        <f t="array" aca="1" ref="U418" ca="1">IF( OR( AND($A418&gt;=INDIRECT("'Panasonic ERJ Code Table'!$J" &amp; U$1),$A418&lt;=INDIRECT("'Panasonic ERJ Code Table'!$K" &amp; U$1)), AND($A418&gt;=INDIRECT("'Panasonic ERJ Code Table'!$L" &amp; U$1),$A418&lt;=INDIRECT("'Panasonic ERJ Code Table'!$M" &amp; U$1)) ),U$2&amp;_xlfn.XLOOKUP($A418,E96_raw,E96_code),"N/A")</f>
        <v>#NAME?</v>
      </c>
    </row>
    <row r="419" spans="1:21" x14ac:dyDescent="0.3">
      <c r="A419" s="16">
        <v>21500</v>
      </c>
      <c r="B419" s="19"/>
      <c r="C419" s="5" t="e" cm="1">
        <f t="array" aca="1" ref="C419" ca="1">IF( OR( AND($A419&gt;=INDIRECT("'Panasonic ERJ Code Table'!$K" &amp; C$1),$A419&lt;=INDIRECT("'Panasonic ERJ Code Table'!$L" &amp; C$1)), AND($A419&gt;=INDIRECT("'Panasonic ERJ Code Table'!$M" &amp; C$1),$A419&lt;=INDIRECT("'Panasonic ERJ Code Table'!$N" &amp; C$1)) ),C$2&amp;_xlfn.XLOOKUP($A419,E96_raw,E96_code),"N/A")</f>
        <v>#NAME?</v>
      </c>
      <c r="D419" s="23" t="e" cm="1">
        <f t="array" aca="1" ref="D419" ca="1">"technology "&amp;RIGHT(C419,4)&amp;";"&amp;_xlfn.XLOOKUP(2,eii,eia)&amp;C419&amp;_xlfn.XLOOKUP(16,eii,eia)&amp;_xlfn.XLOOKUP(3,eii,eia)&amp;_xlfn.XLOOKUP($A419,E96_raw,e96_std&amp;" "&amp;e96_sym)&amp;_xlfn.XLOOKUP(16,eii,eia)&amp;_xlfn.XLOOKUP(4,eii,eia)&amp;_xlfn.XLOOKUP(LEFT(C419,7),r_1,r_4)&amp;" W @ 70°C"&amp;_xlfn.XLOOKUP(16,eii,eia)&amp;_xlfn.XLOOKUP(5,eii,eia)&amp;_xlfn.XLOOKUP(MID(C419,4,3),e_code,TEXT(e_size,"0000"))&amp;_xlfn.XLOOKUP(16,eii,eia)&amp;_xlfn.XLOOKUP(6,eii,eia)&amp;ROUND(MIN(SQRT($A419*_xlfn.XLOOKUP(LEFT(C419,7),r_1,r_4)),_xlfn.XLOOKUP(LEFT(C419,7),r_1,r_7)),1)&amp;" V"&amp;_xlfn.XLOOKUP(16,eii,eia)&amp;_xlfn.XLOOKUP(8,eii,eia)&amp;_xlfn.XLOOKUP(LEFT(C419,7),r_1,r_8)&amp;_xlfn.XLOOKUP(16,eii,eia)&amp;_xlfn.XLOOKUP(9,eii,eia)&amp;_xlfn.XLOOKUP($A419,E96_raw,E96_code&amp;" / "&amp;e96_3c)&amp;_xlfn.XLOOKUP(16,eii,eia)&amp;_xlfn.XLOOKUP(10,eii,eia)&amp;_xlfn.XLOOKUP(LEFT(C419,7),r_1,r_10)&amp;_xlfn.XLOOKUP(16,eii,eia)&amp;_xlfn.XLOOKUP(11,eii,eia)&amp;_xlfn.XLOOKUP(LEFT(C419,7),r_1,r_11)&amp;_xlfn.XLOOKUP(16,eii,eia)&amp;_xlfn.XLOOKUP(12,eii,eia)&amp;_xlfn.XLOOKUP(LEFT(C419,7),r_1,r_12)&amp;" ppm/°C"&amp;_xlfn.XLOOKUP(16,eii,eia)&amp;_xlfn.XLOOKUP(13,eii,eia)&amp;MID(C419,4,2)&amp;_xlfn.XLOOKUP(16,eii,eia)&amp;_xlfn.XLOOKUP(14,eii,eia)&amp;_xlfn.XLOOKUP(16,eii,eia)&amp;_xlfn.XLOOKUP(15,eii,eia)&amp;_xlfn.XLOOKUP(16,eii,eia)</f>
        <v>#NAME?</v>
      </c>
      <c r="F419" s="5" t="e" cm="1">
        <f t="array" aca="1" ref="F419" ca="1">IF( OR( AND($A419&gt;=INDIRECT("'Panasonic ERJ Code Table'!$K" &amp; F$1),$A419&lt;=INDIRECT("'Panasonic ERJ Code Table'!$L" &amp; F$1)), AND($A419&gt;=INDIRECT("'Panasonic ERJ Code Table'!$M" &amp; F$1),$A419&lt;=INDIRECT("'Panasonic ERJ Code Table'!$N" &amp; F$1)) ),F$2&amp;_xlfn.XLOOKUP($A419,E96_raw,E96_code),"N/A")</f>
        <v>#NAME?</v>
      </c>
      <c r="G419" s="23" t="e" cm="1">
        <f t="array" aca="1" ref="G419" ca="1">"technology "&amp;RIGHT(F419,4)&amp;";"&amp;_xlfn.XLOOKUP(2,eii,eia)&amp;F419&amp;_xlfn.XLOOKUP(16,eii,eia)&amp;_xlfn.XLOOKUP(3,eii,eia)&amp;_xlfn.XLOOKUP($A419,E96_raw,e96_std&amp;" "&amp;e96_sym)&amp;_xlfn.XLOOKUP(16,eii,eia)&amp;_xlfn.XLOOKUP(4,eii,eia)&amp;_xlfn.XLOOKUP(LEFT(F419,7),r_1,r_4)&amp;" W @ 70°C"&amp;_xlfn.XLOOKUP(16,eii,eia)&amp;_xlfn.XLOOKUP(5,eii,eia)&amp;_xlfn.XLOOKUP(MID(F419,4,3),e_code,TEXT(e_size,"0000"))&amp;_xlfn.XLOOKUP(16,eii,eia)&amp;_xlfn.XLOOKUP(6,eii,eia)&amp;ROUND(MIN(SQRT($A419*_xlfn.XLOOKUP(LEFT(F419,7),r_1,r_4)),_xlfn.XLOOKUP(LEFT(F419,7),r_1,r_7)),1)&amp;" V"&amp;_xlfn.XLOOKUP(16,eii,eia)&amp;_xlfn.XLOOKUP(8,eii,eia)&amp;_xlfn.XLOOKUP(LEFT(F419,7),r_1,r_8)&amp;_xlfn.XLOOKUP(16,eii,eia)&amp;_xlfn.XLOOKUP(9,eii,eia)&amp;_xlfn.XLOOKUP($A419,E96_raw,E96_code&amp;" / "&amp;e96_3c)&amp;_xlfn.XLOOKUP(16,eii,eia)&amp;_xlfn.XLOOKUP(10,eii,eia)&amp;_xlfn.XLOOKUP(LEFT(F419,7),r_1,r_10)&amp;_xlfn.XLOOKUP(16,eii,eia)&amp;_xlfn.XLOOKUP(11,eii,eia)&amp;_xlfn.XLOOKUP(LEFT(F419,7),r_1,r_11)&amp;_xlfn.XLOOKUP(16,eii,eia)&amp;_xlfn.XLOOKUP(12,eii,eia)&amp;_xlfn.XLOOKUP(LEFT(F419,7),r_1,r_12)&amp;" ppm/°C"&amp;_xlfn.XLOOKUP(16,eii,eia)&amp;_xlfn.XLOOKUP(13,eii,eia)&amp;MID(F419,4,2)&amp;_xlfn.XLOOKUP(16,eii,eia)&amp;_xlfn.XLOOKUP(14,eii,eia)&amp;_xlfn.XLOOKUP(16,eii,eia)&amp;_xlfn.XLOOKUP(15,eii,eia)&amp;_xlfn.XLOOKUP(16,eii,eia)</f>
        <v>#NAME?</v>
      </c>
      <c r="I419" s="5" t="str" cm="1">
        <f t="array" aca="1" ref="I419" ca="1">IF( OR( AND($A419&gt;=INDIRECT("'Panasonic ERJ Code Table'!$K" &amp; I$1),$A419&lt;=INDIRECT("'Panasonic ERJ Code Table'!$L" &amp; I$1)), AND($A419&gt;=INDIRECT("'Panasonic ERJ Code Table'!$M" &amp; I$1),$A419&lt;=INDIRECT("'Panasonic ERJ Code Table'!$N" &amp; I$1)) ),I$2&amp;_xlfn.XLOOKUP($A419,E96_raw,E96_code),"N/A")</f>
        <v>N/A</v>
      </c>
      <c r="L419" s="5" t="e" cm="1">
        <f t="array" aca="1" ref="L419" ca="1">IF( OR( AND($A419&gt;=INDIRECT("'Panasonic ERJ Code Table'!$K" &amp; L$1),$A419&lt;=INDIRECT("'Panasonic ERJ Code Table'!$L" &amp; L$1)), AND($A419&gt;=INDIRECT("'Panasonic ERJ Code Table'!$M" &amp; L$1),$A419&lt;=INDIRECT("'Panasonic ERJ Code Table'!$N" &amp; L$1)) ),L$2&amp;_xlfn.XLOOKUP($A419,E96_raw,E96_code),"N/A")</f>
        <v>#NAME?</v>
      </c>
      <c r="O419" s="5" t="str" cm="1">
        <f t="array" aca="1" ref="O419" ca="1">IF( OR( AND($A419&gt;=INDIRECT("'Panasonic ERJ Code Table'!$K" &amp; O$1),$A419&lt;=INDIRECT("'Panasonic ERJ Code Table'!$L" &amp; O$1)), AND($A419&gt;=INDIRECT("'Panasonic ERJ Code Table'!$M" &amp; O$1),$A419&lt;=INDIRECT("'Panasonic ERJ Code Table'!$N" &amp; O$1)) ),O$2&amp;_xlfn.XLOOKUP($A419,E96_raw,E96_code),"N/A")</f>
        <v>N/A</v>
      </c>
      <c r="R419" s="5" t="e" cm="1">
        <f t="array" aca="1" ref="R419" ca="1">IF( OR( AND($A419&gt;=INDIRECT("'Panasonic ERJ Code Table'!$K" &amp; R$1),$A419&lt;=INDIRECT("'Panasonic ERJ Code Table'!$L" &amp; R$1)), AND($A419&gt;=INDIRECT("'Panasonic ERJ Code Table'!$M" &amp; R$1),$A419&lt;=INDIRECT("'Panasonic ERJ Code Table'!$N" &amp; R$1)) ),R$2&amp;_xlfn.XLOOKUP($A419,E96_raw,E96_code),"N/A")</f>
        <v>#NAME?</v>
      </c>
      <c r="U419" s="5" t="e" cm="1">
        <f t="array" aca="1" ref="U419" ca="1">IF( OR( AND($A419&gt;=INDIRECT("'Panasonic ERJ Code Table'!$J" &amp; U$1),$A419&lt;=INDIRECT("'Panasonic ERJ Code Table'!$K" &amp; U$1)), AND($A419&gt;=INDIRECT("'Panasonic ERJ Code Table'!$L" &amp; U$1),$A419&lt;=INDIRECT("'Panasonic ERJ Code Table'!$M" &amp; U$1)) ),U$2&amp;_xlfn.XLOOKUP($A419,E96_raw,E96_code),"N/A")</f>
        <v>#NAME?</v>
      </c>
    </row>
    <row r="420" spans="1:21" x14ac:dyDescent="0.3">
      <c r="A420" s="16">
        <v>22100</v>
      </c>
      <c r="B420" s="19"/>
      <c r="C420" s="5" t="e" cm="1">
        <f t="array" aca="1" ref="C420" ca="1">IF( OR( AND($A420&gt;=INDIRECT("'Panasonic ERJ Code Table'!$K" &amp; C$1),$A420&lt;=INDIRECT("'Panasonic ERJ Code Table'!$L" &amp; C$1)), AND($A420&gt;=INDIRECT("'Panasonic ERJ Code Table'!$M" &amp; C$1),$A420&lt;=INDIRECT("'Panasonic ERJ Code Table'!$N" &amp; C$1)) ),C$2&amp;_xlfn.XLOOKUP($A420,E96_raw,E96_code),"N/A")</f>
        <v>#NAME?</v>
      </c>
      <c r="D420" s="23" t="e" cm="1">
        <f t="array" aca="1" ref="D420" ca="1">"technology "&amp;RIGHT(C420,4)&amp;";"&amp;_xlfn.XLOOKUP(2,eii,eia)&amp;C420&amp;_xlfn.XLOOKUP(16,eii,eia)&amp;_xlfn.XLOOKUP(3,eii,eia)&amp;_xlfn.XLOOKUP($A420,E96_raw,e96_std&amp;" "&amp;e96_sym)&amp;_xlfn.XLOOKUP(16,eii,eia)&amp;_xlfn.XLOOKUP(4,eii,eia)&amp;_xlfn.XLOOKUP(LEFT(C420,7),r_1,r_4)&amp;" W @ 70°C"&amp;_xlfn.XLOOKUP(16,eii,eia)&amp;_xlfn.XLOOKUP(5,eii,eia)&amp;_xlfn.XLOOKUP(MID(C420,4,3),e_code,TEXT(e_size,"0000"))&amp;_xlfn.XLOOKUP(16,eii,eia)&amp;_xlfn.XLOOKUP(6,eii,eia)&amp;ROUND(MIN(SQRT($A420*_xlfn.XLOOKUP(LEFT(C420,7),r_1,r_4)),_xlfn.XLOOKUP(LEFT(C420,7),r_1,r_7)),1)&amp;" V"&amp;_xlfn.XLOOKUP(16,eii,eia)&amp;_xlfn.XLOOKUP(8,eii,eia)&amp;_xlfn.XLOOKUP(LEFT(C420,7),r_1,r_8)&amp;_xlfn.XLOOKUP(16,eii,eia)&amp;_xlfn.XLOOKUP(9,eii,eia)&amp;_xlfn.XLOOKUP($A420,E96_raw,E96_code&amp;" / "&amp;e96_3c)&amp;_xlfn.XLOOKUP(16,eii,eia)&amp;_xlfn.XLOOKUP(10,eii,eia)&amp;_xlfn.XLOOKUP(LEFT(C420,7),r_1,r_10)&amp;_xlfn.XLOOKUP(16,eii,eia)&amp;_xlfn.XLOOKUP(11,eii,eia)&amp;_xlfn.XLOOKUP(LEFT(C420,7),r_1,r_11)&amp;_xlfn.XLOOKUP(16,eii,eia)&amp;_xlfn.XLOOKUP(12,eii,eia)&amp;_xlfn.XLOOKUP(LEFT(C420,7),r_1,r_12)&amp;" ppm/°C"&amp;_xlfn.XLOOKUP(16,eii,eia)&amp;_xlfn.XLOOKUP(13,eii,eia)&amp;MID(C420,4,2)&amp;_xlfn.XLOOKUP(16,eii,eia)&amp;_xlfn.XLOOKUP(14,eii,eia)&amp;_xlfn.XLOOKUP(16,eii,eia)&amp;_xlfn.XLOOKUP(15,eii,eia)&amp;_xlfn.XLOOKUP(16,eii,eia)</f>
        <v>#NAME?</v>
      </c>
      <c r="F420" s="5" t="e" cm="1">
        <f t="array" aca="1" ref="F420" ca="1">IF( OR( AND($A420&gt;=INDIRECT("'Panasonic ERJ Code Table'!$K" &amp; F$1),$A420&lt;=INDIRECT("'Panasonic ERJ Code Table'!$L" &amp; F$1)), AND($A420&gt;=INDIRECT("'Panasonic ERJ Code Table'!$M" &amp; F$1),$A420&lt;=INDIRECT("'Panasonic ERJ Code Table'!$N" &amp; F$1)) ),F$2&amp;_xlfn.XLOOKUP($A420,E96_raw,E96_code),"N/A")</f>
        <v>#NAME?</v>
      </c>
      <c r="G420" s="23" t="e" cm="1">
        <f t="array" aca="1" ref="G420" ca="1">"technology "&amp;RIGHT(F420,4)&amp;";"&amp;_xlfn.XLOOKUP(2,eii,eia)&amp;F420&amp;_xlfn.XLOOKUP(16,eii,eia)&amp;_xlfn.XLOOKUP(3,eii,eia)&amp;_xlfn.XLOOKUP($A420,E96_raw,e96_std&amp;" "&amp;e96_sym)&amp;_xlfn.XLOOKUP(16,eii,eia)&amp;_xlfn.XLOOKUP(4,eii,eia)&amp;_xlfn.XLOOKUP(LEFT(F420,7),r_1,r_4)&amp;" W @ 70°C"&amp;_xlfn.XLOOKUP(16,eii,eia)&amp;_xlfn.XLOOKUP(5,eii,eia)&amp;_xlfn.XLOOKUP(MID(F420,4,3),e_code,TEXT(e_size,"0000"))&amp;_xlfn.XLOOKUP(16,eii,eia)&amp;_xlfn.XLOOKUP(6,eii,eia)&amp;ROUND(MIN(SQRT($A420*_xlfn.XLOOKUP(LEFT(F420,7),r_1,r_4)),_xlfn.XLOOKUP(LEFT(F420,7),r_1,r_7)),1)&amp;" V"&amp;_xlfn.XLOOKUP(16,eii,eia)&amp;_xlfn.XLOOKUP(8,eii,eia)&amp;_xlfn.XLOOKUP(LEFT(F420,7),r_1,r_8)&amp;_xlfn.XLOOKUP(16,eii,eia)&amp;_xlfn.XLOOKUP(9,eii,eia)&amp;_xlfn.XLOOKUP($A420,E96_raw,E96_code&amp;" / "&amp;e96_3c)&amp;_xlfn.XLOOKUP(16,eii,eia)&amp;_xlfn.XLOOKUP(10,eii,eia)&amp;_xlfn.XLOOKUP(LEFT(F420,7),r_1,r_10)&amp;_xlfn.XLOOKUP(16,eii,eia)&amp;_xlfn.XLOOKUP(11,eii,eia)&amp;_xlfn.XLOOKUP(LEFT(F420,7),r_1,r_11)&amp;_xlfn.XLOOKUP(16,eii,eia)&amp;_xlfn.XLOOKUP(12,eii,eia)&amp;_xlfn.XLOOKUP(LEFT(F420,7),r_1,r_12)&amp;" ppm/°C"&amp;_xlfn.XLOOKUP(16,eii,eia)&amp;_xlfn.XLOOKUP(13,eii,eia)&amp;MID(F420,4,2)&amp;_xlfn.XLOOKUP(16,eii,eia)&amp;_xlfn.XLOOKUP(14,eii,eia)&amp;_xlfn.XLOOKUP(16,eii,eia)&amp;_xlfn.XLOOKUP(15,eii,eia)&amp;_xlfn.XLOOKUP(16,eii,eia)</f>
        <v>#NAME?</v>
      </c>
      <c r="I420" s="5" t="str" cm="1">
        <f t="array" aca="1" ref="I420" ca="1">IF( OR( AND($A420&gt;=INDIRECT("'Panasonic ERJ Code Table'!$K" &amp; I$1),$A420&lt;=INDIRECT("'Panasonic ERJ Code Table'!$L" &amp; I$1)), AND($A420&gt;=INDIRECT("'Panasonic ERJ Code Table'!$M" &amp; I$1),$A420&lt;=INDIRECT("'Panasonic ERJ Code Table'!$N" &amp; I$1)) ),I$2&amp;_xlfn.XLOOKUP($A420,E96_raw,E96_code),"N/A")</f>
        <v>N/A</v>
      </c>
      <c r="L420" s="5" t="e" cm="1">
        <f t="array" aca="1" ref="L420" ca="1">IF( OR( AND($A420&gt;=INDIRECT("'Panasonic ERJ Code Table'!$K" &amp; L$1),$A420&lt;=INDIRECT("'Panasonic ERJ Code Table'!$L" &amp; L$1)), AND($A420&gt;=INDIRECT("'Panasonic ERJ Code Table'!$M" &amp; L$1),$A420&lt;=INDIRECT("'Panasonic ERJ Code Table'!$N" &amp; L$1)) ),L$2&amp;_xlfn.XLOOKUP($A420,E96_raw,E96_code),"N/A")</f>
        <v>#NAME?</v>
      </c>
      <c r="O420" s="5" t="str" cm="1">
        <f t="array" aca="1" ref="O420" ca="1">IF( OR( AND($A420&gt;=INDIRECT("'Panasonic ERJ Code Table'!$K" &amp; O$1),$A420&lt;=INDIRECT("'Panasonic ERJ Code Table'!$L" &amp; O$1)), AND($A420&gt;=INDIRECT("'Panasonic ERJ Code Table'!$M" &amp; O$1),$A420&lt;=INDIRECT("'Panasonic ERJ Code Table'!$N" &amp; O$1)) ),O$2&amp;_xlfn.XLOOKUP($A420,E96_raw,E96_code),"N/A")</f>
        <v>N/A</v>
      </c>
      <c r="R420" s="5" t="e" cm="1">
        <f t="array" aca="1" ref="R420" ca="1">IF( OR( AND($A420&gt;=INDIRECT("'Panasonic ERJ Code Table'!$K" &amp; R$1),$A420&lt;=INDIRECT("'Panasonic ERJ Code Table'!$L" &amp; R$1)), AND($A420&gt;=INDIRECT("'Panasonic ERJ Code Table'!$M" &amp; R$1),$A420&lt;=INDIRECT("'Panasonic ERJ Code Table'!$N" &amp; R$1)) ),R$2&amp;_xlfn.XLOOKUP($A420,E96_raw,E96_code),"N/A")</f>
        <v>#NAME?</v>
      </c>
      <c r="U420" s="5" t="e" cm="1">
        <f t="array" aca="1" ref="U420" ca="1">IF( OR( AND($A420&gt;=INDIRECT("'Panasonic ERJ Code Table'!$J" &amp; U$1),$A420&lt;=INDIRECT("'Panasonic ERJ Code Table'!$K" &amp; U$1)), AND($A420&gt;=INDIRECT("'Panasonic ERJ Code Table'!$L" &amp; U$1),$A420&lt;=INDIRECT("'Panasonic ERJ Code Table'!$M" &amp; U$1)) ),U$2&amp;_xlfn.XLOOKUP($A420,E96_raw,E96_code),"N/A")</f>
        <v>#NAME?</v>
      </c>
    </row>
    <row r="421" spans="1:21" x14ac:dyDescent="0.3">
      <c r="A421" s="16">
        <v>22599.999999999996</v>
      </c>
      <c r="B421" s="19"/>
      <c r="C421" s="5" t="e" cm="1">
        <f t="array" aca="1" ref="C421" ca="1">IF( OR( AND($A421&gt;=INDIRECT("'Panasonic ERJ Code Table'!$K" &amp; C$1),$A421&lt;=INDIRECT("'Panasonic ERJ Code Table'!$L" &amp; C$1)), AND($A421&gt;=INDIRECT("'Panasonic ERJ Code Table'!$M" &amp; C$1),$A421&lt;=INDIRECT("'Panasonic ERJ Code Table'!$N" &amp; C$1)) ),C$2&amp;_xlfn.XLOOKUP($A421,E96_raw,E96_code),"N/A")</f>
        <v>#NAME?</v>
      </c>
      <c r="D421" s="23" t="e" cm="1">
        <f t="array" aca="1" ref="D421" ca="1">"technology "&amp;RIGHT(C421,4)&amp;";"&amp;_xlfn.XLOOKUP(2,eii,eia)&amp;C421&amp;_xlfn.XLOOKUP(16,eii,eia)&amp;_xlfn.XLOOKUP(3,eii,eia)&amp;_xlfn.XLOOKUP($A421,E96_raw,e96_std&amp;" "&amp;e96_sym)&amp;_xlfn.XLOOKUP(16,eii,eia)&amp;_xlfn.XLOOKUP(4,eii,eia)&amp;_xlfn.XLOOKUP(LEFT(C421,7),r_1,r_4)&amp;" W @ 70°C"&amp;_xlfn.XLOOKUP(16,eii,eia)&amp;_xlfn.XLOOKUP(5,eii,eia)&amp;_xlfn.XLOOKUP(MID(C421,4,3),e_code,TEXT(e_size,"0000"))&amp;_xlfn.XLOOKUP(16,eii,eia)&amp;_xlfn.XLOOKUP(6,eii,eia)&amp;ROUND(MIN(SQRT($A421*_xlfn.XLOOKUP(LEFT(C421,7),r_1,r_4)),_xlfn.XLOOKUP(LEFT(C421,7),r_1,r_7)),1)&amp;" V"&amp;_xlfn.XLOOKUP(16,eii,eia)&amp;_xlfn.XLOOKUP(8,eii,eia)&amp;_xlfn.XLOOKUP(LEFT(C421,7),r_1,r_8)&amp;_xlfn.XLOOKUP(16,eii,eia)&amp;_xlfn.XLOOKUP(9,eii,eia)&amp;_xlfn.XLOOKUP($A421,E96_raw,E96_code&amp;" / "&amp;e96_3c)&amp;_xlfn.XLOOKUP(16,eii,eia)&amp;_xlfn.XLOOKUP(10,eii,eia)&amp;_xlfn.XLOOKUP(LEFT(C421,7),r_1,r_10)&amp;_xlfn.XLOOKUP(16,eii,eia)&amp;_xlfn.XLOOKUP(11,eii,eia)&amp;_xlfn.XLOOKUP(LEFT(C421,7),r_1,r_11)&amp;_xlfn.XLOOKUP(16,eii,eia)&amp;_xlfn.XLOOKUP(12,eii,eia)&amp;_xlfn.XLOOKUP(LEFT(C421,7),r_1,r_12)&amp;" ppm/°C"&amp;_xlfn.XLOOKUP(16,eii,eia)&amp;_xlfn.XLOOKUP(13,eii,eia)&amp;MID(C421,4,2)&amp;_xlfn.XLOOKUP(16,eii,eia)&amp;_xlfn.XLOOKUP(14,eii,eia)&amp;_xlfn.XLOOKUP(16,eii,eia)&amp;_xlfn.XLOOKUP(15,eii,eia)&amp;_xlfn.XLOOKUP(16,eii,eia)</f>
        <v>#NAME?</v>
      </c>
      <c r="F421" s="5" t="e" cm="1">
        <f t="array" aca="1" ref="F421" ca="1">IF( OR( AND($A421&gt;=INDIRECT("'Panasonic ERJ Code Table'!$K" &amp; F$1),$A421&lt;=INDIRECT("'Panasonic ERJ Code Table'!$L" &amp; F$1)), AND($A421&gt;=INDIRECT("'Panasonic ERJ Code Table'!$M" &amp; F$1),$A421&lt;=INDIRECT("'Panasonic ERJ Code Table'!$N" &amp; F$1)) ),F$2&amp;_xlfn.XLOOKUP($A421,E96_raw,E96_code),"N/A")</f>
        <v>#NAME?</v>
      </c>
      <c r="G421" s="23" t="e" cm="1">
        <f t="array" aca="1" ref="G421" ca="1">"technology "&amp;RIGHT(F421,4)&amp;";"&amp;_xlfn.XLOOKUP(2,eii,eia)&amp;F421&amp;_xlfn.XLOOKUP(16,eii,eia)&amp;_xlfn.XLOOKUP(3,eii,eia)&amp;_xlfn.XLOOKUP($A421,E96_raw,e96_std&amp;" "&amp;e96_sym)&amp;_xlfn.XLOOKUP(16,eii,eia)&amp;_xlfn.XLOOKUP(4,eii,eia)&amp;_xlfn.XLOOKUP(LEFT(F421,7),r_1,r_4)&amp;" W @ 70°C"&amp;_xlfn.XLOOKUP(16,eii,eia)&amp;_xlfn.XLOOKUP(5,eii,eia)&amp;_xlfn.XLOOKUP(MID(F421,4,3),e_code,TEXT(e_size,"0000"))&amp;_xlfn.XLOOKUP(16,eii,eia)&amp;_xlfn.XLOOKUP(6,eii,eia)&amp;ROUND(MIN(SQRT($A421*_xlfn.XLOOKUP(LEFT(F421,7),r_1,r_4)),_xlfn.XLOOKUP(LEFT(F421,7),r_1,r_7)),1)&amp;" V"&amp;_xlfn.XLOOKUP(16,eii,eia)&amp;_xlfn.XLOOKUP(8,eii,eia)&amp;_xlfn.XLOOKUP(LEFT(F421,7),r_1,r_8)&amp;_xlfn.XLOOKUP(16,eii,eia)&amp;_xlfn.XLOOKUP(9,eii,eia)&amp;_xlfn.XLOOKUP($A421,E96_raw,E96_code&amp;" / "&amp;e96_3c)&amp;_xlfn.XLOOKUP(16,eii,eia)&amp;_xlfn.XLOOKUP(10,eii,eia)&amp;_xlfn.XLOOKUP(LEFT(F421,7),r_1,r_10)&amp;_xlfn.XLOOKUP(16,eii,eia)&amp;_xlfn.XLOOKUP(11,eii,eia)&amp;_xlfn.XLOOKUP(LEFT(F421,7),r_1,r_11)&amp;_xlfn.XLOOKUP(16,eii,eia)&amp;_xlfn.XLOOKUP(12,eii,eia)&amp;_xlfn.XLOOKUP(LEFT(F421,7),r_1,r_12)&amp;" ppm/°C"&amp;_xlfn.XLOOKUP(16,eii,eia)&amp;_xlfn.XLOOKUP(13,eii,eia)&amp;MID(F421,4,2)&amp;_xlfn.XLOOKUP(16,eii,eia)&amp;_xlfn.XLOOKUP(14,eii,eia)&amp;_xlfn.XLOOKUP(16,eii,eia)&amp;_xlfn.XLOOKUP(15,eii,eia)&amp;_xlfn.XLOOKUP(16,eii,eia)</f>
        <v>#NAME?</v>
      </c>
      <c r="I421" s="5" t="str" cm="1">
        <f t="array" aca="1" ref="I421" ca="1">IF( OR( AND($A421&gt;=INDIRECT("'Panasonic ERJ Code Table'!$K" &amp; I$1),$A421&lt;=INDIRECT("'Panasonic ERJ Code Table'!$L" &amp; I$1)), AND($A421&gt;=INDIRECT("'Panasonic ERJ Code Table'!$M" &amp; I$1),$A421&lt;=INDIRECT("'Panasonic ERJ Code Table'!$N" &amp; I$1)) ),I$2&amp;_xlfn.XLOOKUP($A421,E96_raw,E96_code),"N/A")</f>
        <v>N/A</v>
      </c>
      <c r="L421" s="5" t="e" cm="1">
        <f t="array" aca="1" ref="L421" ca="1">IF( OR( AND($A421&gt;=INDIRECT("'Panasonic ERJ Code Table'!$K" &amp; L$1),$A421&lt;=INDIRECT("'Panasonic ERJ Code Table'!$L" &amp; L$1)), AND($A421&gt;=INDIRECT("'Panasonic ERJ Code Table'!$M" &amp; L$1),$A421&lt;=INDIRECT("'Panasonic ERJ Code Table'!$N" &amp; L$1)) ),L$2&amp;_xlfn.XLOOKUP($A421,E96_raw,E96_code),"N/A")</f>
        <v>#NAME?</v>
      </c>
      <c r="O421" s="5" t="str" cm="1">
        <f t="array" aca="1" ref="O421" ca="1">IF( OR( AND($A421&gt;=INDIRECT("'Panasonic ERJ Code Table'!$K" &amp; O$1),$A421&lt;=INDIRECT("'Panasonic ERJ Code Table'!$L" &amp; O$1)), AND($A421&gt;=INDIRECT("'Panasonic ERJ Code Table'!$M" &amp; O$1),$A421&lt;=INDIRECT("'Panasonic ERJ Code Table'!$N" &amp; O$1)) ),O$2&amp;_xlfn.XLOOKUP($A421,E96_raw,E96_code),"N/A")</f>
        <v>N/A</v>
      </c>
      <c r="R421" s="5" t="e" cm="1">
        <f t="array" aca="1" ref="R421" ca="1">IF( OR( AND($A421&gt;=INDIRECT("'Panasonic ERJ Code Table'!$K" &amp; R$1),$A421&lt;=INDIRECT("'Panasonic ERJ Code Table'!$L" &amp; R$1)), AND($A421&gt;=INDIRECT("'Panasonic ERJ Code Table'!$M" &amp; R$1),$A421&lt;=INDIRECT("'Panasonic ERJ Code Table'!$N" &amp; R$1)) ),R$2&amp;_xlfn.XLOOKUP($A421,E96_raw,E96_code),"N/A")</f>
        <v>#NAME?</v>
      </c>
      <c r="U421" s="5" t="e" cm="1">
        <f t="array" aca="1" ref="U421" ca="1">IF( OR( AND($A421&gt;=INDIRECT("'Panasonic ERJ Code Table'!$J" &amp; U$1),$A421&lt;=INDIRECT("'Panasonic ERJ Code Table'!$K" &amp; U$1)), AND($A421&gt;=INDIRECT("'Panasonic ERJ Code Table'!$L" &amp; U$1),$A421&lt;=INDIRECT("'Panasonic ERJ Code Table'!$M" &amp; U$1)) ),U$2&amp;_xlfn.XLOOKUP($A421,E96_raw,E96_code),"N/A")</f>
        <v>#NAME?</v>
      </c>
    </row>
    <row r="422" spans="1:21" x14ac:dyDescent="0.3">
      <c r="A422" s="16">
        <v>23199.999999999996</v>
      </c>
      <c r="B422" s="19"/>
      <c r="C422" s="5" t="e" cm="1">
        <f t="array" aca="1" ref="C422" ca="1">IF( OR( AND($A422&gt;=INDIRECT("'Panasonic ERJ Code Table'!$K" &amp; C$1),$A422&lt;=INDIRECT("'Panasonic ERJ Code Table'!$L" &amp; C$1)), AND($A422&gt;=INDIRECT("'Panasonic ERJ Code Table'!$M" &amp; C$1),$A422&lt;=INDIRECT("'Panasonic ERJ Code Table'!$N" &amp; C$1)) ),C$2&amp;_xlfn.XLOOKUP($A422,E96_raw,E96_code),"N/A")</f>
        <v>#NAME?</v>
      </c>
      <c r="D422" s="23" t="e" cm="1">
        <f t="array" aca="1" ref="D422" ca="1">"technology "&amp;RIGHT(C422,4)&amp;";"&amp;_xlfn.XLOOKUP(2,eii,eia)&amp;C422&amp;_xlfn.XLOOKUP(16,eii,eia)&amp;_xlfn.XLOOKUP(3,eii,eia)&amp;_xlfn.XLOOKUP($A422,E96_raw,e96_std&amp;" "&amp;e96_sym)&amp;_xlfn.XLOOKUP(16,eii,eia)&amp;_xlfn.XLOOKUP(4,eii,eia)&amp;_xlfn.XLOOKUP(LEFT(C422,7),r_1,r_4)&amp;" W @ 70°C"&amp;_xlfn.XLOOKUP(16,eii,eia)&amp;_xlfn.XLOOKUP(5,eii,eia)&amp;_xlfn.XLOOKUP(MID(C422,4,3),e_code,TEXT(e_size,"0000"))&amp;_xlfn.XLOOKUP(16,eii,eia)&amp;_xlfn.XLOOKUP(6,eii,eia)&amp;ROUND(MIN(SQRT($A422*_xlfn.XLOOKUP(LEFT(C422,7),r_1,r_4)),_xlfn.XLOOKUP(LEFT(C422,7),r_1,r_7)),1)&amp;" V"&amp;_xlfn.XLOOKUP(16,eii,eia)&amp;_xlfn.XLOOKUP(8,eii,eia)&amp;_xlfn.XLOOKUP(LEFT(C422,7),r_1,r_8)&amp;_xlfn.XLOOKUP(16,eii,eia)&amp;_xlfn.XLOOKUP(9,eii,eia)&amp;_xlfn.XLOOKUP($A422,E96_raw,E96_code&amp;" / "&amp;e96_3c)&amp;_xlfn.XLOOKUP(16,eii,eia)&amp;_xlfn.XLOOKUP(10,eii,eia)&amp;_xlfn.XLOOKUP(LEFT(C422,7),r_1,r_10)&amp;_xlfn.XLOOKUP(16,eii,eia)&amp;_xlfn.XLOOKUP(11,eii,eia)&amp;_xlfn.XLOOKUP(LEFT(C422,7),r_1,r_11)&amp;_xlfn.XLOOKUP(16,eii,eia)&amp;_xlfn.XLOOKUP(12,eii,eia)&amp;_xlfn.XLOOKUP(LEFT(C422,7),r_1,r_12)&amp;" ppm/°C"&amp;_xlfn.XLOOKUP(16,eii,eia)&amp;_xlfn.XLOOKUP(13,eii,eia)&amp;MID(C422,4,2)&amp;_xlfn.XLOOKUP(16,eii,eia)&amp;_xlfn.XLOOKUP(14,eii,eia)&amp;_xlfn.XLOOKUP(16,eii,eia)&amp;_xlfn.XLOOKUP(15,eii,eia)&amp;_xlfn.XLOOKUP(16,eii,eia)</f>
        <v>#NAME?</v>
      </c>
      <c r="F422" s="5" t="e" cm="1">
        <f t="array" aca="1" ref="F422" ca="1">IF( OR( AND($A422&gt;=INDIRECT("'Panasonic ERJ Code Table'!$K" &amp; F$1),$A422&lt;=INDIRECT("'Panasonic ERJ Code Table'!$L" &amp; F$1)), AND($A422&gt;=INDIRECT("'Panasonic ERJ Code Table'!$M" &amp; F$1),$A422&lt;=INDIRECT("'Panasonic ERJ Code Table'!$N" &amp; F$1)) ),F$2&amp;_xlfn.XLOOKUP($A422,E96_raw,E96_code),"N/A")</f>
        <v>#NAME?</v>
      </c>
      <c r="G422" s="23" t="e" cm="1">
        <f t="array" aca="1" ref="G422" ca="1">"technology "&amp;RIGHT(F422,4)&amp;";"&amp;_xlfn.XLOOKUP(2,eii,eia)&amp;F422&amp;_xlfn.XLOOKUP(16,eii,eia)&amp;_xlfn.XLOOKUP(3,eii,eia)&amp;_xlfn.XLOOKUP($A422,E96_raw,e96_std&amp;" "&amp;e96_sym)&amp;_xlfn.XLOOKUP(16,eii,eia)&amp;_xlfn.XLOOKUP(4,eii,eia)&amp;_xlfn.XLOOKUP(LEFT(F422,7),r_1,r_4)&amp;" W @ 70°C"&amp;_xlfn.XLOOKUP(16,eii,eia)&amp;_xlfn.XLOOKUP(5,eii,eia)&amp;_xlfn.XLOOKUP(MID(F422,4,3),e_code,TEXT(e_size,"0000"))&amp;_xlfn.XLOOKUP(16,eii,eia)&amp;_xlfn.XLOOKUP(6,eii,eia)&amp;ROUND(MIN(SQRT($A422*_xlfn.XLOOKUP(LEFT(F422,7),r_1,r_4)),_xlfn.XLOOKUP(LEFT(F422,7),r_1,r_7)),1)&amp;" V"&amp;_xlfn.XLOOKUP(16,eii,eia)&amp;_xlfn.XLOOKUP(8,eii,eia)&amp;_xlfn.XLOOKUP(LEFT(F422,7),r_1,r_8)&amp;_xlfn.XLOOKUP(16,eii,eia)&amp;_xlfn.XLOOKUP(9,eii,eia)&amp;_xlfn.XLOOKUP($A422,E96_raw,E96_code&amp;" / "&amp;e96_3c)&amp;_xlfn.XLOOKUP(16,eii,eia)&amp;_xlfn.XLOOKUP(10,eii,eia)&amp;_xlfn.XLOOKUP(LEFT(F422,7),r_1,r_10)&amp;_xlfn.XLOOKUP(16,eii,eia)&amp;_xlfn.XLOOKUP(11,eii,eia)&amp;_xlfn.XLOOKUP(LEFT(F422,7),r_1,r_11)&amp;_xlfn.XLOOKUP(16,eii,eia)&amp;_xlfn.XLOOKUP(12,eii,eia)&amp;_xlfn.XLOOKUP(LEFT(F422,7),r_1,r_12)&amp;" ppm/°C"&amp;_xlfn.XLOOKUP(16,eii,eia)&amp;_xlfn.XLOOKUP(13,eii,eia)&amp;MID(F422,4,2)&amp;_xlfn.XLOOKUP(16,eii,eia)&amp;_xlfn.XLOOKUP(14,eii,eia)&amp;_xlfn.XLOOKUP(16,eii,eia)&amp;_xlfn.XLOOKUP(15,eii,eia)&amp;_xlfn.XLOOKUP(16,eii,eia)</f>
        <v>#NAME?</v>
      </c>
      <c r="I422" s="5" t="str" cm="1">
        <f t="array" aca="1" ref="I422" ca="1">IF( OR( AND($A422&gt;=INDIRECT("'Panasonic ERJ Code Table'!$K" &amp; I$1),$A422&lt;=INDIRECT("'Panasonic ERJ Code Table'!$L" &amp; I$1)), AND($A422&gt;=INDIRECT("'Panasonic ERJ Code Table'!$M" &amp; I$1),$A422&lt;=INDIRECT("'Panasonic ERJ Code Table'!$N" &amp; I$1)) ),I$2&amp;_xlfn.XLOOKUP($A422,E96_raw,E96_code),"N/A")</f>
        <v>N/A</v>
      </c>
      <c r="L422" s="5" t="e" cm="1">
        <f t="array" aca="1" ref="L422" ca="1">IF( OR( AND($A422&gt;=INDIRECT("'Panasonic ERJ Code Table'!$K" &amp; L$1),$A422&lt;=INDIRECT("'Panasonic ERJ Code Table'!$L" &amp; L$1)), AND($A422&gt;=INDIRECT("'Panasonic ERJ Code Table'!$M" &amp; L$1),$A422&lt;=INDIRECT("'Panasonic ERJ Code Table'!$N" &amp; L$1)) ),L$2&amp;_xlfn.XLOOKUP($A422,E96_raw,E96_code),"N/A")</f>
        <v>#NAME?</v>
      </c>
      <c r="O422" s="5" t="str" cm="1">
        <f t="array" aca="1" ref="O422" ca="1">IF( OR( AND($A422&gt;=INDIRECT("'Panasonic ERJ Code Table'!$K" &amp; O$1),$A422&lt;=INDIRECT("'Panasonic ERJ Code Table'!$L" &amp; O$1)), AND($A422&gt;=INDIRECT("'Panasonic ERJ Code Table'!$M" &amp; O$1),$A422&lt;=INDIRECT("'Panasonic ERJ Code Table'!$N" &amp; O$1)) ),O$2&amp;_xlfn.XLOOKUP($A422,E96_raw,E96_code),"N/A")</f>
        <v>N/A</v>
      </c>
      <c r="R422" s="5" t="e" cm="1">
        <f t="array" aca="1" ref="R422" ca="1">IF( OR( AND($A422&gt;=INDIRECT("'Panasonic ERJ Code Table'!$K" &amp; R$1),$A422&lt;=INDIRECT("'Panasonic ERJ Code Table'!$L" &amp; R$1)), AND($A422&gt;=INDIRECT("'Panasonic ERJ Code Table'!$M" &amp; R$1),$A422&lt;=INDIRECT("'Panasonic ERJ Code Table'!$N" &amp; R$1)) ),R$2&amp;_xlfn.XLOOKUP($A422,E96_raw,E96_code),"N/A")</f>
        <v>#NAME?</v>
      </c>
      <c r="U422" s="5" t="e" cm="1">
        <f t="array" aca="1" ref="U422" ca="1">IF( OR( AND($A422&gt;=INDIRECT("'Panasonic ERJ Code Table'!$J" &amp; U$1),$A422&lt;=INDIRECT("'Panasonic ERJ Code Table'!$K" &amp; U$1)), AND($A422&gt;=INDIRECT("'Panasonic ERJ Code Table'!$L" &amp; U$1),$A422&lt;=INDIRECT("'Panasonic ERJ Code Table'!$M" &amp; U$1)) ),U$2&amp;_xlfn.XLOOKUP($A422,E96_raw,E96_code),"N/A")</f>
        <v>#NAME?</v>
      </c>
    </row>
    <row r="423" spans="1:21" x14ac:dyDescent="0.3">
      <c r="A423" s="16">
        <v>23700</v>
      </c>
      <c r="B423" s="19"/>
      <c r="C423" s="5" t="e" cm="1">
        <f t="array" aca="1" ref="C423" ca="1">IF( OR( AND($A423&gt;=INDIRECT("'Panasonic ERJ Code Table'!$K" &amp; C$1),$A423&lt;=INDIRECT("'Panasonic ERJ Code Table'!$L" &amp; C$1)), AND($A423&gt;=INDIRECT("'Panasonic ERJ Code Table'!$M" &amp; C$1),$A423&lt;=INDIRECT("'Panasonic ERJ Code Table'!$N" &amp; C$1)) ),C$2&amp;_xlfn.XLOOKUP($A423,E96_raw,E96_code),"N/A")</f>
        <v>#NAME?</v>
      </c>
      <c r="D423" s="23" t="e" cm="1">
        <f t="array" aca="1" ref="D423" ca="1">"technology "&amp;RIGHT(C423,4)&amp;";"&amp;_xlfn.XLOOKUP(2,eii,eia)&amp;C423&amp;_xlfn.XLOOKUP(16,eii,eia)&amp;_xlfn.XLOOKUP(3,eii,eia)&amp;_xlfn.XLOOKUP($A423,E96_raw,e96_std&amp;" "&amp;e96_sym)&amp;_xlfn.XLOOKUP(16,eii,eia)&amp;_xlfn.XLOOKUP(4,eii,eia)&amp;_xlfn.XLOOKUP(LEFT(C423,7),r_1,r_4)&amp;" W @ 70°C"&amp;_xlfn.XLOOKUP(16,eii,eia)&amp;_xlfn.XLOOKUP(5,eii,eia)&amp;_xlfn.XLOOKUP(MID(C423,4,3),e_code,TEXT(e_size,"0000"))&amp;_xlfn.XLOOKUP(16,eii,eia)&amp;_xlfn.XLOOKUP(6,eii,eia)&amp;ROUND(MIN(SQRT($A423*_xlfn.XLOOKUP(LEFT(C423,7),r_1,r_4)),_xlfn.XLOOKUP(LEFT(C423,7),r_1,r_7)),1)&amp;" V"&amp;_xlfn.XLOOKUP(16,eii,eia)&amp;_xlfn.XLOOKUP(8,eii,eia)&amp;_xlfn.XLOOKUP(LEFT(C423,7),r_1,r_8)&amp;_xlfn.XLOOKUP(16,eii,eia)&amp;_xlfn.XLOOKUP(9,eii,eia)&amp;_xlfn.XLOOKUP($A423,E96_raw,E96_code&amp;" / "&amp;e96_3c)&amp;_xlfn.XLOOKUP(16,eii,eia)&amp;_xlfn.XLOOKUP(10,eii,eia)&amp;_xlfn.XLOOKUP(LEFT(C423,7),r_1,r_10)&amp;_xlfn.XLOOKUP(16,eii,eia)&amp;_xlfn.XLOOKUP(11,eii,eia)&amp;_xlfn.XLOOKUP(LEFT(C423,7),r_1,r_11)&amp;_xlfn.XLOOKUP(16,eii,eia)&amp;_xlfn.XLOOKUP(12,eii,eia)&amp;_xlfn.XLOOKUP(LEFT(C423,7),r_1,r_12)&amp;" ppm/°C"&amp;_xlfn.XLOOKUP(16,eii,eia)&amp;_xlfn.XLOOKUP(13,eii,eia)&amp;MID(C423,4,2)&amp;_xlfn.XLOOKUP(16,eii,eia)&amp;_xlfn.XLOOKUP(14,eii,eia)&amp;_xlfn.XLOOKUP(16,eii,eia)&amp;_xlfn.XLOOKUP(15,eii,eia)&amp;_xlfn.XLOOKUP(16,eii,eia)</f>
        <v>#NAME?</v>
      </c>
      <c r="F423" s="5" t="e" cm="1">
        <f t="array" aca="1" ref="F423" ca="1">IF( OR( AND($A423&gt;=INDIRECT("'Panasonic ERJ Code Table'!$K" &amp; F$1),$A423&lt;=INDIRECT("'Panasonic ERJ Code Table'!$L" &amp; F$1)), AND($A423&gt;=INDIRECT("'Panasonic ERJ Code Table'!$M" &amp; F$1),$A423&lt;=INDIRECT("'Panasonic ERJ Code Table'!$N" &amp; F$1)) ),F$2&amp;_xlfn.XLOOKUP($A423,E96_raw,E96_code),"N/A")</f>
        <v>#NAME?</v>
      </c>
      <c r="G423" s="23" t="e" cm="1">
        <f t="array" aca="1" ref="G423" ca="1">"technology "&amp;RIGHT(F423,4)&amp;";"&amp;_xlfn.XLOOKUP(2,eii,eia)&amp;F423&amp;_xlfn.XLOOKUP(16,eii,eia)&amp;_xlfn.XLOOKUP(3,eii,eia)&amp;_xlfn.XLOOKUP($A423,E96_raw,e96_std&amp;" "&amp;e96_sym)&amp;_xlfn.XLOOKUP(16,eii,eia)&amp;_xlfn.XLOOKUP(4,eii,eia)&amp;_xlfn.XLOOKUP(LEFT(F423,7),r_1,r_4)&amp;" W @ 70°C"&amp;_xlfn.XLOOKUP(16,eii,eia)&amp;_xlfn.XLOOKUP(5,eii,eia)&amp;_xlfn.XLOOKUP(MID(F423,4,3),e_code,TEXT(e_size,"0000"))&amp;_xlfn.XLOOKUP(16,eii,eia)&amp;_xlfn.XLOOKUP(6,eii,eia)&amp;ROUND(MIN(SQRT($A423*_xlfn.XLOOKUP(LEFT(F423,7),r_1,r_4)),_xlfn.XLOOKUP(LEFT(F423,7),r_1,r_7)),1)&amp;" V"&amp;_xlfn.XLOOKUP(16,eii,eia)&amp;_xlfn.XLOOKUP(8,eii,eia)&amp;_xlfn.XLOOKUP(LEFT(F423,7),r_1,r_8)&amp;_xlfn.XLOOKUP(16,eii,eia)&amp;_xlfn.XLOOKUP(9,eii,eia)&amp;_xlfn.XLOOKUP($A423,E96_raw,E96_code&amp;" / "&amp;e96_3c)&amp;_xlfn.XLOOKUP(16,eii,eia)&amp;_xlfn.XLOOKUP(10,eii,eia)&amp;_xlfn.XLOOKUP(LEFT(F423,7),r_1,r_10)&amp;_xlfn.XLOOKUP(16,eii,eia)&amp;_xlfn.XLOOKUP(11,eii,eia)&amp;_xlfn.XLOOKUP(LEFT(F423,7),r_1,r_11)&amp;_xlfn.XLOOKUP(16,eii,eia)&amp;_xlfn.XLOOKUP(12,eii,eia)&amp;_xlfn.XLOOKUP(LEFT(F423,7),r_1,r_12)&amp;" ppm/°C"&amp;_xlfn.XLOOKUP(16,eii,eia)&amp;_xlfn.XLOOKUP(13,eii,eia)&amp;MID(F423,4,2)&amp;_xlfn.XLOOKUP(16,eii,eia)&amp;_xlfn.XLOOKUP(14,eii,eia)&amp;_xlfn.XLOOKUP(16,eii,eia)&amp;_xlfn.XLOOKUP(15,eii,eia)&amp;_xlfn.XLOOKUP(16,eii,eia)</f>
        <v>#NAME?</v>
      </c>
      <c r="I423" s="5" t="str" cm="1">
        <f t="array" aca="1" ref="I423" ca="1">IF( OR( AND($A423&gt;=INDIRECT("'Panasonic ERJ Code Table'!$K" &amp; I$1),$A423&lt;=INDIRECT("'Panasonic ERJ Code Table'!$L" &amp; I$1)), AND($A423&gt;=INDIRECT("'Panasonic ERJ Code Table'!$M" &amp; I$1),$A423&lt;=INDIRECT("'Panasonic ERJ Code Table'!$N" &amp; I$1)) ),I$2&amp;_xlfn.XLOOKUP($A423,E96_raw,E96_code),"N/A")</f>
        <v>N/A</v>
      </c>
      <c r="L423" s="5" t="e" cm="1">
        <f t="array" aca="1" ref="L423" ca="1">IF( OR( AND($A423&gt;=INDIRECT("'Panasonic ERJ Code Table'!$K" &amp; L$1),$A423&lt;=INDIRECT("'Panasonic ERJ Code Table'!$L" &amp; L$1)), AND($A423&gt;=INDIRECT("'Panasonic ERJ Code Table'!$M" &amp; L$1),$A423&lt;=INDIRECT("'Panasonic ERJ Code Table'!$N" &amp; L$1)) ),L$2&amp;_xlfn.XLOOKUP($A423,E96_raw,E96_code),"N/A")</f>
        <v>#NAME?</v>
      </c>
      <c r="O423" s="5" t="str" cm="1">
        <f t="array" aca="1" ref="O423" ca="1">IF( OR( AND($A423&gt;=INDIRECT("'Panasonic ERJ Code Table'!$K" &amp; O$1),$A423&lt;=INDIRECT("'Panasonic ERJ Code Table'!$L" &amp; O$1)), AND($A423&gt;=INDIRECT("'Panasonic ERJ Code Table'!$M" &amp; O$1),$A423&lt;=INDIRECT("'Panasonic ERJ Code Table'!$N" &amp; O$1)) ),O$2&amp;_xlfn.XLOOKUP($A423,E96_raw,E96_code),"N/A")</f>
        <v>N/A</v>
      </c>
      <c r="R423" s="5" t="e" cm="1">
        <f t="array" aca="1" ref="R423" ca="1">IF( OR( AND($A423&gt;=INDIRECT("'Panasonic ERJ Code Table'!$K" &amp; R$1),$A423&lt;=INDIRECT("'Panasonic ERJ Code Table'!$L" &amp; R$1)), AND($A423&gt;=INDIRECT("'Panasonic ERJ Code Table'!$M" &amp; R$1),$A423&lt;=INDIRECT("'Panasonic ERJ Code Table'!$N" &amp; R$1)) ),R$2&amp;_xlfn.XLOOKUP($A423,E96_raw,E96_code),"N/A")</f>
        <v>#NAME?</v>
      </c>
      <c r="U423" s="5" t="e" cm="1">
        <f t="array" aca="1" ref="U423" ca="1">IF( OR( AND($A423&gt;=INDIRECT("'Panasonic ERJ Code Table'!$J" &amp; U$1),$A423&lt;=INDIRECT("'Panasonic ERJ Code Table'!$K" &amp; U$1)), AND($A423&gt;=INDIRECT("'Panasonic ERJ Code Table'!$L" &amp; U$1),$A423&lt;=INDIRECT("'Panasonic ERJ Code Table'!$M" &amp; U$1)) ),U$2&amp;_xlfn.XLOOKUP($A423,E96_raw,E96_code),"N/A")</f>
        <v>#NAME?</v>
      </c>
    </row>
    <row r="424" spans="1:21" x14ac:dyDescent="0.3">
      <c r="A424" s="16">
        <v>24300.000000000004</v>
      </c>
      <c r="B424" s="19"/>
      <c r="C424" s="5" t="e" cm="1">
        <f t="array" aca="1" ref="C424" ca="1">IF( OR( AND($A424&gt;=INDIRECT("'Panasonic ERJ Code Table'!$K" &amp; C$1),$A424&lt;=INDIRECT("'Panasonic ERJ Code Table'!$L" &amp; C$1)), AND($A424&gt;=INDIRECT("'Panasonic ERJ Code Table'!$M" &amp; C$1),$A424&lt;=INDIRECT("'Panasonic ERJ Code Table'!$N" &amp; C$1)) ),C$2&amp;_xlfn.XLOOKUP($A424,E96_raw,E96_code),"N/A")</f>
        <v>#NAME?</v>
      </c>
      <c r="D424" s="23" t="e" cm="1">
        <f t="array" aca="1" ref="D424" ca="1">"technology "&amp;RIGHT(C424,4)&amp;";"&amp;_xlfn.XLOOKUP(2,eii,eia)&amp;C424&amp;_xlfn.XLOOKUP(16,eii,eia)&amp;_xlfn.XLOOKUP(3,eii,eia)&amp;_xlfn.XLOOKUP($A424,E96_raw,e96_std&amp;" "&amp;e96_sym)&amp;_xlfn.XLOOKUP(16,eii,eia)&amp;_xlfn.XLOOKUP(4,eii,eia)&amp;_xlfn.XLOOKUP(LEFT(C424,7),r_1,r_4)&amp;" W @ 70°C"&amp;_xlfn.XLOOKUP(16,eii,eia)&amp;_xlfn.XLOOKUP(5,eii,eia)&amp;_xlfn.XLOOKUP(MID(C424,4,3),e_code,TEXT(e_size,"0000"))&amp;_xlfn.XLOOKUP(16,eii,eia)&amp;_xlfn.XLOOKUP(6,eii,eia)&amp;ROUND(MIN(SQRT($A424*_xlfn.XLOOKUP(LEFT(C424,7),r_1,r_4)),_xlfn.XLOOKUP(LEFT(C424,7),r_1,r_7)),1)&amp;" V"&amp;_xlfn.XLOOKUP(16,eii,eia)&amp;_xlfn.XLOOKUP(8,eii,eia)&amp;_xlfn.XLOOKUP(LEFT(C424,7),r_1,r_8)&amp;_xlfn.XLOOKUP(16,eii,eia)&amp;_xlfn.XLOOKUP(9,eii,eia)&amp;_xlfn.XLOOKUP($A424,E96_raw,E96_code&amp;" / "&amp;e96_3c)&amp;_xlfn.XLOOKUP(16,eii,eia)&amp;_xlfn.XLOOKUP(10,eii,eia)&amp;_xlfn.XLOOKUP(LEFT(C424,7),r_1,r_10)&amp;_xlfn.XLOOKUP(16,eii,eia)&amp;_xlfn.XLOOKUP(11,eii,eia)&amp;_xlfn.XLOOKUP(LEFT(C424,7),r_1,r_11)&amp;_xlfn.XLOOKUP(16,eii,eia)&amp;_xlfn.XLOOKUP(12,eii,eia)&amp;_xlfn.XLOOKUP(LEFT(C424,7),r_1,r_12)&amp;" ppm/°C"&amp;_xlfn.XLOOKUP(16,eii,eia)&amp;_xlfn.XLOOKUP(13,eii,eia)&amp;MID(C424,4,2)&amp;_xlfn.XLOOKUP(16,eii,eia)&amp;_xlfn.XLOOKUP(14,eii,eia)&amp;_xlfn.XLOOKUP(16,eii,eia)&amp;_xlfn.XLOOKUP(15,eii,eia)&amp;_xlfn.XLOOKUP(16,eii,eia)</f>
        <v>#NAME?</v>
      </c>
      <c r="F424" s="5" t="e" cm="1">
        <f t="array" aca="1" ref="F424" ca="1">IF( OR( AND($A424&gt;=INDIRECT("'Panasonic ERJ Code Table'!$K" &amp; F$1),$A424&lt;=INDIRECT("'Panasonic ERJ Code Table'!$L" &amp; F$1)), AND($A424&gt;=INDIRECT("'Panasonic ERJ Code Table'!$M" &amp; F$1),$A424&lt;=INDIRECT("'Panasonic ERJ Code Table'!$N" &amp; F$1)) ),F$2&amp;_xlfn.XLOOKUP($A424,E96_raw,E96_code),"N/A")</f>
        <v>#NAME?</v>
      </c>
      <c r="G424" s="23" t="e" cm="1">
        <f t="array" aca="1" ref="G424" ca="1">"technology "&amp;RIGHT(F424,4)&amp;";"&amp;_xlfn.XLOOKUP(2,eii,eia)&amp;F424&amp;_xlfn.XLOOKUP(16,eii,eia)&amp;_xlfn.XLOOKUP(3,eii,eia)&amp;_xlfn.XLOOKUP($A424,E96_raw,e96_std&amp;" "&amp;e96_sym)&amp;_xlfn.XLOOKUP(16,eii,eia)&amp;_xlfn.XLOOKUP(4,eii,eia)&amp;_xlfn.XLOOKUP(LEFT(F424,7),r_1,r_4)&amp;" W @ 70°C"&amp;_xlfn.XLOOKUP(16,eii,eia)&amp;_xlfn.XLOOKUP(5,eii,eia)&amp;_xlfn.XLOOKUP(MID(F424,4,3),e_code,TEXT(e_size,"0000"))&amp;_xlfn.XLOOKUP(16,eii,eia)&amp;_xlfn.XLOOKUP(6,eii,eia)&amp;ROUND(MIN(SQRT($A424*_xlfn.XLOOKUP(LEFT(F424,7),r_1,r_4)),_xlfn.XLOOKUP(LEFT(F424,7),r_1,r_7)),1)&amp;" V"&amp;_xlfn.XLOOKUP(16,eii,eia)&amp;_xlfn.XLOOKUP(8,eii,eia)&amp;_xlfn.XLOOKUP(LEFT(F424,7),r_1,r_8)&amp;_xlfn.XLOOKUP(16,eii,eia)&amp;_xlfn.XLOOKUP(9,eii,eia)&amp;_xlfn.XLOOKUP($A424,E96_raw,E96_code&amp;" / "&amp;e96_3c)&amp;_xlfn.XLOOKUP(16,eii,eia)&amp;_xlfn.XLOOKUP(10,eii,eia)&amp;_xlfn.XLOOKUP(LEFT(F424,7),r_1,r_10)&amp;_xlfn.XLOOKUP(16,eii,eia)&amp;_xlfn.XLOOKUP(11,eii,eia)&amp;_xlfn.XLOOKUP(LEFT(F424,7),r_1,r_11)&amp;_xlfn.XLOOKUP(16,eii,eia)&amp;_xlfn.XLOOKUP(12,eii,eia)&amp;_xlfn.XLOOKUP(LEFT(F424,7),r_1,r_12)&amp;" ppm/°C"&amp;_xlfn.XLOOKUP(16,eii,eia)&amp;_xlfn.XLOOKUP(13,eii,eia)&amp;MID(F424,4,2)&amp;_xlfn.XLOOKUP(16,eii,eia)&amp;_xlfn.XLOOKUP(14,eii,eia)&amp;_xlfn.XLOOKUP(16,eii,eia)&amp;_xlfn.XLOOKUP(15,eii,eia)&amp;_xlfn.XLOOKUP(16,eii,eia)</f>
        <v>#NAME?</v>
      </c>
      <c r="I424" s="5" t="str" cm="1">
        <f t="array" aca="1" ref="I424" ca="1">IF( OR( AND($A424&gt;=INDIRECT("'Panasonic ERJ Code Table'!$K" &amp; I$1),$A424&lt;=INDIRECT("'Panasonic ERJ Code Table'!$L" &amp; I$1)), AND($A424&gt;=INDIRECT("'Panasonic ERJ Code Table'!$M" &amp; I$1),$A424&lt;=INDIRECT("'Panasonic ERJ Code Table'!$N" &amp; I$1)) ),I$2&amp;_xlfn.XLOOKUP($A424,E96_raw,E96_code),"N/A")</f>
        <v>N/A</v>
      </c>
      <c r="L424" s="5" t="e" cm="1">
        <f t="array" aca="1" ref="L424" ca="1">IF( OR( AND($A424&gt;=INDIRECT("'Panasonic ERJ Code Table'!$K" &amp; L$1),$A424&lt;=INDIRECT("'Panasonic ERJ Code Table'!$L" &amp; L$1)), AND($A424&gt;=INDIRECT("'Panasonic ERJ Code Table'!$M" &amp; L$1),$A424&lt;=INDIRECT("'Panasonic ERJ Code Table'!$N" &amp; L$1)) ),L$2&amp;_xlfn.XLOOKUP($A424,E96_raw,E96_code),"N/A")</f>
        <v>#NAME?</v>
      </c>
      <c r="O424" s="5" t="str" cm="1">
        <f t="array" aca="1" ref="O424" ca="1">IF( OR( AND($A424&gt;=INDIRECT("'Panasonic ERJ Code Table'!$K" &amp; O$1),$A424&lt;=INDIRECT("'Panasonic ERJ Code Table'!$L" &amp; O$1)), AND($A424&gt;=INDIRECT("'Panasonic ERJ Code Table'!$M" &amp; O$1),$A424&lt;=INDIRECT("'Panasonic ERJ Code Table'!$N" &amp; O$1)) ),O$2&amp;_xlfn.XLOOKUP($A424,E96_raw,E96_code),"N/A")</f>
        <v>N/A</v>
      </c>
      <c r="R424" s="5" t="e" cm="1">
        <f t="array" aca="1" ref="R424" ca="1">IF( OR( AND($A424&gt;=INDIRECT("'Panasonic ERJ Code Table'!$K" &amp; R$1),$A424&lt;=INDIRECT("'Panasonic ERJ Code Table'!$L" &amp; R$1)), AND($A424&gt;=INDIRECT("'Panasonic ERJ Code Table'!$M" &amp; R$1),$A424&lt;=INDIRECT("'Panasonic ERJ Code Table'!$N" &amp; R$1)) ),R$2&amp;_xlfn.XLOOKUP($A424,E96_raw,E96_code),"N/A")</f>
        <v>#NAME?</v>
      </c>
      <c r="U424" s="5" t="e" cm="1">
        <f t="array" aca="1" ref="U424" ca="1">IF( OR( AND($A424&gt;=INDIRECT("'Panasonic ERJ Code Table'!$J" &amp; U$1),$A424&lt;=INDIRECT("'Panasonic ERJ Code Table'!$K" &amp; U$1)), AND($A424&gt;=INDIRECT("'Panasonic ERJ Code Table'!$L" &amp; U$1),$A424&lt;=INDIRECT("'Panasonic ERJ Code Table'!$M" &amp; U$1)) ),U$2&amp;_xlfn.XLOOKUP($A424,E96_raw,E96_code),"N/A")</f>
        <v>#NAME?</v>
      </c>
    </row>
    <row r="425" spans="1:21" x14ac:dyDescent="0.3">
      <c r="A425" s="16">
        <v>24900.000000000004</v>
      </c>
      <c r="B425" s="19"/>
      <c r="C425" s="5" t="e" cm="1">
        <f t="array" aca="1" ref="C425" ca="1">IF( OR( AND($A425&gt;=INDIRECT("'Panasonic ERJ Code Table'!$K" &amp; C$1),$A425&lt;=INDIRECT("'Panasonic ERJ Code Table'!$L" &amp; C$1)), AND($A425&gt;=INDIRECT("'Panasonic ERJ Code Table'!$M" &amp; C$1),$A425&lt;=INDIRECT("'Panasonic ERJ Code Table'!$N" &amp; C$1)) ),C$2&amp;_xlfn.XLOOKUP($A425,E96_raw,E96_code),"N/A")</f>
        <v>#NAME?</v>
      </c>
      <c r="D425" s="23" t="e" cm="1">
        <f t="array" aca="1" ref="D425" ca="1">"technology "&amp;RIGHT(C425,4)&amp;";"&amp;_xlfn.XLOOKUP(2,eii,eia)&amp;C425&amp;_xlfn.XLOOKUP(16,eii,eia)&amp;_xlfn.XLOOKUP(3,eii,eia)&amp;_xlfn.XLOOKUP($A425,E96_raw,e96_std&amp;" "&amp;e96_sym)&amp;_xlfn.XLOOKUP(16,eii,eia)&amp;_xlfn.XLOOKUP(4,eii,eia)&amp;_xlfn.XLOOKUP(LEFT(C425,7),r_1,r_4)&amp;" W @ 70°C"&amp;_xlfn.XLOOKUP(16,eii,eia)&amp;_xlfn.XLOOKUP(5,eii,eia)&amp;_xlfn.XLOOKUP(MID(C425,4,3),e_code,TEXT(e_size,"0000"))&amp;_xlfn.XLOOKUP(16,eii,eia)&amp;_xlfn.XLOOKUP(6,eii,eia)&amp;ROUND(MIN(SQRT($A425*_xlfn.XLOOKUP(LEFT(C425,7),r_1,r_4)),_xlfn.XLOOKUP(LEFT(C425,7),r_1,r_7)),1)&amp;" V"&amp;_xlfn.XLOOKUP(16,eii,eia)&amp;_xlfn.XLOOKUP(8,eii,eia)&amp;_xlfn.XLOOKUP(LEFT(C425,7),r_1,r_8)&amp;_xlfn.XLOOKUP(16,eii,eia)&amp;_xlfn.XLOOKUP(9,eii,eia)&amp;_xlfn.XLOOKUP($A425,E96_raw,E96_code&amp;" / "&amp;e96_3c)&amp;_xlfn.XLOOKUP(16,eii,eia)&amp;_xlfn.XLOOKUP(10,eii,eia)&amp;_xlfn.XLOOKUP(LEFT(C425,7),r_1,r_10)&amp;_xlfn.XLOOKUP(16,eii,eia)&amp;_xlfn.XLOOKUP(11,eii,eia)&amp;_xlfn.XLOOKUP(LEFT(C425,7),r_1,r_11)&amp;_xlfn.XLOOKUP(16,eii,eia)&amp;_xlfn.XLOOKUP(12,eii,eia)&amp;_xlfn.XLOOKUP(LEFT(C425,7),r_1,r_12)&amp;" ppm/°C"&amp;_xlfn.XLOOKUP(16,eii,eia)&amp;_xlfn.XLOOKUP(13,eii,eia)&amp;MID(C425,4,2)&amp;_xlfn.XLOOKUP(16,eii,eia)&amp;_xlfn.XLOOKUP(14,eii,eia)&amp;_xlfn.XLOOKUP(16,eii,eia)&amp;_xlfn.XLOOKUP(15,eii,eia)&amp;_xlfn.XLOOKUP(16,eii,eia)</f>
        <v>#NAME?</v>
      </c>
      <c r="F425" s="5" t="e" cm="1">
        <f t="array" aca="1" ref="F425" ca="1">IF( OR( AND($A425&gt;=INDIRECT("'Panasonic ERJ Code Table'!$K" &amp; F$1),$A425&lt;=INDIRECT("'Panasonic ERJ Code Table'!$L" &amp; F$1)), AND($A425&gt;=INDIRECT("'Panasonic ERJ Code Table'!$M" &amp; F$1),$A425&lt;=INDIRECT("'Panasonic ERJ Code Table'!$N" &amp; F$1)) ),F$2&amp;_xlfn.XLOOKUP($A425,E96_raw,E96_code),"N/A")</f>
        <v>#NAME?</v>
      </c>
      <c r="G425" s="23" t="e" cm="1">
        <f t="array" aca="1" ref="G425" ca="1">"technology "&amp;RIGHT(F425,4)&amp;";"&amp;_xlfn.XLOOKUP(2,eii,eia)&amp;F425&amp;_xlfn.XLOOKUP(16,eii,eia)&amp;_xlfn.XLOOKUP(3,eii,eia)&amp;_xlfn.XLOOKUP($A425,E96_raw,e96_std&amp;" "&amp;e96_sym)&amp;_xlfn.XLOOKUP(16,eii,eia)&amp;_xlfn.XLOOKUP(4,eii,eia)&amp;_xlfn.XLOOKUP(LEFT(F425,7),r_1,r_4)&amp;" W @ 70°C"&amp;_xlfn.XLOOKUP(16,eii,eia)&amp;_xlfn.XLOOKUP(5,eii,eia)&amp;_xlfn.XLOOKUP(MID(F425,4,3),e_code,TEXT(e_size,"0000"))&amp;_xlfn.XLOOKUP(16,eii,eia)&amp;_xlfn.XLOOKUP(6,eii,eia)&amp;ROUND(MIN(SQRT($A425*_xlfn.XLOOKUP(LEFT(F425,7),r_1,r_4)),_xlfn.XLOOKUP(LEFT(F425,7),r_1,r_7)),1)&amp;" V"&amp;_xlfn.XLOOKUP(16,eii,eia)&amp;_xlfn.XLOOKUP(8,eii,eia)&amp;_xlfn.XLOOKUP(LEFT(F425,7),r_1,r_8)&amp;_xlfn.XLOOKUP(16,eii,eia)&amp;_xlfn.XLOOKUP(9,eii,eia)&amp;_xlfn.XLOOKUP($A425,E96_raw,E96_code&amp;" / "&amp;e96_3c)&amp;_xlfn.XLOOKUP(16,eii,eia)&amp;_xlfn.XLOOKUP(10,eii,eia)&amp;_xlfn.XLOOKUP(LEFT(F425,7),r_1,r_10)&amp;_xlfn.XLOOKUP(16,eii,eia)&amp;_xlfn.XLOOKUP(11,eii,eia)&amp;_xlfn.XLOOKUP(LEFT(F425,7),r_1,r_11)&amp;_xlfn.XLOOKUP(16,eii,eia)&amp;_xlfn.XLOOKUP(12,eii,eia)&amp;_xlfn.XLOOKUP(LEFT(F425,7),r_1,r_12)&amp;" ppm/°C"&amp;_xlfn.XLOOKUP(16,eii,eia)&amp;_xlfn.XLOOKUP(13,eii,eia)&amp;MID(F425,4,2)&amp;_xlfn.XLOOKUP(16,eii,eia)&amp;_xlfn.XLOOKUP(14,eii,eia)&amp;_xlfn.XLOOKUP(16,eii,eia)&amp;_xlfn.XLOOKUP(15,eii,eia)&amp;_xlfn.XLOOKUP(16,eii,eia)</f>
        <v>#NAME?</v>
      </c>
      <c r="I425" s="5" t="str" cm="1">
        <f t="array" aca="1" ref="I425" ca="1">IF( OR( AND($A425&gt;=INDIRECT("'Panasonic ERJ Code Table'!$K" &amp; I$1),$A425&lt;=INDIRECT("'Panasonic ERJ Code Table'!$L" &amp; I$1)), AND($A425&gt;=INDIRECT("'Panasonic ERJ Code Table'!$M" &amp; I$1),$A425&lt;=INDIRECT("'Panasonic ERJ Code Table'!$N" &amp; I$1)) ),I$2&amp;_xlfn.XLOOKUP($A425,E96_raw,E96_code),"N/A")</f>
        <v>N/A</v>
      </c>
      <c r="L425" s="5" t="e" cm="1">
        <f t="array" aca="1" ref="L425" ca="1">IF( OR( AND($A425&gt;=INDIRECT("'Panasonic ERJ Code Table'!$K" &amp; L$1),$A425&lt;=INDIRECT("'Panasonic ERJ Code Table'!$L" &amp; L$1)), AND($A425&gt;=INDIRECT("'Panasonic ERJ Code Table'!$M" &amp; L$1),$A425&lt;=INDIRECT("'Panasonic ERJ Code Table'!$N" &amp; L$1)) ),L$2&amp;_xlfn.XLOOKUP($A425,E96_raw,E96_code),"N/A")</f>
        <v>#NAME?</v>
      </c>
      <c r="O425" s="5" t="str" cm="1">
        <f t="array" aca="1" ref="O425" ca="1">IF( OR( AND($A425&gt;=INDIRECT("'Panasonic ERJ Code Table'!$K" &amp; O$1),$A425&lt;=INDIRECT("'Panasonic ERJ Code Table'!$L" &amp; O$1)), AND($A425&gt;=INDIRECT("'Panasonic ERJ Code Table'!$M" &amp; O$1),$A425&lt;=INDIRECT("'Panasonic ERJ Code Table'!$N" &amp; O$1)) ),O$2&amp;_xlfn.XLOOKUP($A425,E96_raw,E96_code),"N/A")</f>
        <v>N/A</v>
      </c>
      <c r="R425" s="5" t="e" cm="1">
        <f t="array" aca="1" ref="R425" ca="1">IF( OR( AND($A425&gt;=INDIRECT("'Panasonic ERJ Code Table'!$K" &amp; R$1),$A425&lt;=INDIRECT("'Panasonic ERJ Code Table'!$L" &amp; R$1)), AND($A425&gt;=INDIRECT("'Panasonic ERJ Code Table'!$M" &amp; R$1),$A425&lt;=INDIRECT("'Panasonic ERJ Code Table'!$N" &amp; R$1)) ),R$2&amp;_xlfn.XLOOKUP($A425,E96_raw,E96_code),"N/A")</f>
        <v>#NAME?</v>
      </c>
      <c r="U425" s="5" t="e" cm="1">
        <f t="array" aca="1" ref="U425" ca="1">IF( OR( AND($A425&gt;=INDIRECT("'Panasonic ERJ Code Table'!$J" &amp; U$1),$A425&lt;=INDIRECT("'Panasonic ERJ Code Table'!$K" &amp; U$1)), AND($A425&gt;=INDIRECT("'Panasonic ERJ Code Table'!$L" &amp; U$1),$A425&lt;=INDIRECT("'Panasonic ERJ Code Table'!$M" &amp; U$1)) ),U$2&amp;_xlfn.XLOOKUP($A425,E96_raw,E96_code),"N/A")</f>
        <v>#NAME?</v>
      </c>
    </row>
    <row r="426" spans="1:21" x14ac:dyDescent="0.3">
      <c r="A426" s="16">
        <v>25499.999999999996</v>
      </c>
      <c r="B426" s="19"/>
      <c r="C426" s="5" t="e" cm="1">
        <f t="array" aca="1" ref="C426" ca="1">IF( OR( AND($A426&gt;=INDIRECT("'Panasonic ERJ Code Table'!$K" &amp; C$1),$A426&lt;=INDIRECT("'Panasonic ERJ Code Table'!$L" &amp; C$1)), AND($A426&gt;=INDIRECT("'Panasonic ERJ Code Table'!$M" &amp; C$1),$A426&lt;=INDIRECT("'Panasonic ERJ Code Table'!$N" &amp; C$1)) ),C$2&amp;_xlfn.XLOOKUP($A426,E96_raw,E96_code),"N/A")</f>
        <v>#NAME?</v>
      </c>
      <c r="D426" s="23" t="e" cm="1">
        <f t="array" aca="1" ref="D426" ca="1">"technology "&amp;RIGHT(C426,4)&amp;";"&amp;_xlfn.XLOOKUP(2,eii,eia)&amp;C426&amp;_xlfn.XLOOKUP(16,eii,eia)&amp;_xlfn.XLOOKUP(3,eii,eia)&amp;_xlfn.XLOOKUP($A426,E96_raw,e96_std&amp;" "&amp;e96_sym)&amp;_xlfn.XLOOKUP(16,eii,eia)&amp;_xlfn.XLOOKUP(4,eii,eia)&amp;_xlfn.XLOOKUP(LEFT(C426,7),r_1,r_4)&amp;" W @ 70°C"&amp;_xlfn.XLOOKUP(16,eii,eia)&amp;_xlfn.XLOOKUP(5,eii,eia)&amp;_xlfn.XLOOKUP(MID(C426,4,3),e_code,TEXT(e_size,"0000"))&amp;_xlfn.XLOOKUP(16,eii,eia)&amp;_xlfn.XLOOKUP(6,eii,eia)&amp;ROUND(MIN(SQRT($A426*_xlfn.XLOOKUP(LEFT(C426,7),r_1,r_4)),_xlfn.XLOOKUP(LEFT(C426,7),r_1,r_7)),1)&amp;" V"&amp;_xlfn.XLOOKUP(16,eii,eia)&amp;_xlfn.XLOOKUP(8,eii,eia)&amp;_xlfn.XLOOKUP(LEFT(C426,7),r_1,r_8)&amp;_xlfn.XLOOKUP(16,eii,eia)&amp;_xlfn.XLOOKUP(9,eii,eia)&amp;_xlfn.XLOOKUP($A426,E96_raw,E96_code&amp;" / "&amp;e96_3c)&amp;_xlfn.XLOOKUP(16,eii,eia)&amp;_xlfn.XLOOKUP(10,eii,eia)&amp;_xlfn.XLOOKUP(LEFT(C426,7),r_1,r_10)&amp;_xlfn.XLOOKUP(16,eii,eia)&amp;_xlfn.XLOOKUP(11,eii,eia)&amp;_xlfn.XLOOKUP(LEFT(C426,7),r_1,r_11)&amp;_xlfn.XLOOKUP(16,eii,eia)&amp;_xlfn.XLOOKUP(12,eii,eia)&amp;_xlfn.XLOOKUP(LEFT(C426,7),r_1,r_12)&amp;" ppm/°C"&amp;_xlfn.XLOOKUP(16,eii,eia)&amp;_xlfn.XLOOKUP(13,eii,eia)&amp;MID(C426,4,2)&amp;_xlfn.XLOOKUP(16,eii,eia)&amp;_xlfn.XLOOKUP(14,eii,eia)&amp;_xlfn.XLOOKUP(16,eii,eia)&amp;_xlfn.XLOOKUP(15,eii,eia)&amp;_xlfn.XLOOKUP(16,eii,eia)</f>
        <v>#NAME?</v>
      </c>
      <c r="F426" s="5" t="e" cm="1">
        <f t="array" aca="1" ref="F426" ca="1">IF( OR( AND($A426&gt;=INDIRECT("'Panasonic ERJ Code Table'!$K" &amp; F$1),$A426&lt;=INDIRECT("'Panasonic ERJ Code Table'!$L" &amp; F$1)), AND($A426&gt;=INDIRECT("'Panasonic ERJ Code Table'!$M" &amp; F$1),$A426&lt;=INDIRECT("'Panasonic ERJ Code Table'!$N" &amp; F$1)) ),F$2&amp;_xlfn.XLOOKUP($A426,E96_raw,E96_code),"N/A")</f>
        <v>#NAME?</v>
      </c>
      <c r="G426" s="23" t="e" cm="1">
        <f t="array" aca="1" ref="G426" ca="1">"technology "&amp;RIGHT(F426,4)&amp;";"&amp;_xlfn.XLOOKUP(2,eii,eia)&amp;F426&amp;_xlfn.XLOOKUP(16,eii,eia)&amp;_xlfn.XLOOKUP(3,eii,eia)&amp;_xlfn.XLOOKUP($A426,E96_raw,e96_std&amp;" "&amp;e96_sym)&amp;_xlfn.XLOOKUP(16,eii,eia)&amp;_xlfn.XLOOKUP(4,eii,eia)&amp;_xlfn.XLOOKUP(LEFT(F426,7),r_1,r_4)&amp;" W @ 70°C"&amp;_xlfn.XLOOKUP(16,eii,eia)&amp;_xlfn.XLOOKUP(5,eii,eia)&amp;_xlfn.XLOOKUP(MID(F426,4,3),e_code,TEXT(e_size,"0000"))&amp;_xlfn.XLOOKUP(16,eii,eia)&amp;_xlfn.XLOOKUP(6,eii,eia)&amp;ROUND(MIN(SQRT($A426*_xlfn.XLOOKUP(LEFT(F426,7),r_1,r_4)),_xlfn.XLOOKUP(LEFT(F426,7),r_1,r_7)),1)&amp;" V"&amp;_xlfn.XLOOKUP(16,eii,eia)&amp;_xlfn.XLOOKUP(8,eii,eia)&amp;_xlfn.XLOOKUP(LEFT(F426,7),r_1,r_8)&amp;_xlfn.XLOOKUP(16,eii,eia)&amp;_xlfn.XLOOKUP(9,eii,eia)&amp;_xlfn.XLOOKUP($A426,E96_raw,E96_code&amp;" / "&amp;e96_3c)&amp;_xlfn.XLOOKUP(16,eii,eia)&amp;_xlfn.XLOOKUP(10,eii,eia)&amp;_xlfn.XLOOKUP(LEFT(F426,7),r_1,r_10)&amp;_xlfn.XLOOKUP(16,eii,eia)&amp;_xlfn.XLOOKUP(11,eii,eia)&amp;_xlfn.XLOOKUP(LEFT(F426,7),r_1,r_11)&amp;_xlfn.XLOOKUP(16,eii,eia)&amp;_xlfn.XLOOKUP(12,eii,eia)&amp;_xlfn.XLOOKUP(LEFT(F426,7),r_1,r_12)&amp;" ppm/°C"&amp;_xlfn.XLOOKUP(16,eii,eia)&amp;_xlfn.XLOOKUP(13,eii,eia)&amp;MID(F426,4,2)&amp;_xlfn.XLOOKUP(16,eii,eia)&amp;_xlfn.XLOOKUP(14,eii,eia)&amp;_xlfn.XLOOKUP(16,eii,eia)&amp;_xlfn.XLOOKUP(15,eii,eia)&amp;_xlfn.XLOOKUP(16,eii,eia)</f>
        <v>#NAME?</v>
      </c>
      <c r="I426" s="5" t="str" cm="1">
        <f t="array" aca="1" ref="I426" ca="1">IF( OR( AND($A426&gt;=INDIRECT("'Panasonic ERJ Code Table'!$K" &amp; I$1),$A426&lt;=INDIRECT("'Panasonic ERJ Code Table'!$L" &amp; I$1)), AND($A426&gt;=INDIRECT("'Panasonic ERJ Code Table'!$M" &amp; I$1),$A426&lt;=INDIRECT("'Panasonic ERJ Code Table'!$N" &amp; I$1)) ),I$2&amp;_xlfn.XLOOKUP($A426,E96_raw,E96_code),"N/A")</f>
        <v>N/A</v>
      </c>
      <c r="L426" s="5" t="e" cm="1">
        <f t="array" aca="1" ref="L426" ca="1">IF( OR( AND($A426&gt;=INDIRECT("'Panasonic ERJ Code Table'!$K" &amp; L$1),$A426&lt;=INDIRECT("'Panasonic ERJ Code Table'!$L" &amp; L$1)), AND($A426&gt;=INDIRECT("'Panasonic ERJ Code Table'!$M" &amp; L$1),$A426&lt;=INDIRECT("'Panasonic ERJ Code Table'!$N" &amp; L$1)) ),L$2&amp;_xlfn.XLOOKUP($A426,E96_raw,E96_code),"N/A")</f>
        <v>#NAME?</v>
      </c>
      <c r="O426" s="5" t="str" cm="1">
        <f t="array" aca="1" ref="O426" ca="1">IF( OR( AND($A426&gt;=INDIRECT("'Panasonic ERJ Code Table'!$K" &amp; O$1),$A426&lt;=INDIRECT("'Panasonic ERJ Code Table'!$L" &amp; O$1)), AND($A426&gt;=INDIRECT("'Panasonic ERJ Code Table'!$M" &amp; O$1),$A426&lt;=INDIRECT("'Panasonic ERJ Code Table'!$N" &amp; O$1)) ),O$2&amp;_xlfn.XLOOKUP($A426,E96_raw,E96_code),"N/A")</f>
        <v>N/A</v>
      </c>
      <c r="R426" s="5" t="e" cm="1">
        <f t="array" aca="1" ref="R426" ca="1">IF( OR( AND($A426&gt;=INDIRECT("'Panasonic ERJ Code Table'!$K" &amp; R$1),$A426&lt;=INDIRECT("'Panasonic ERJ Code Table'!$L" &amp; R$1)), AND($A426&gt;=INDIRECT("'Panasonic ERJ Code Table'!$M" &amp; R$1),$A426&lt;=INDIRECT("'Panasonic ERJ Code Table'!$N" &amp; R$1)) ),R$2&amp;_xlfn.XLOOKUP($A426,E96_raw,E96_code),"N/A")</f>
        <v>#NAME?</v>
      </c>
      <c r="U426" s="5" t="e" cm="1">
        <f t="array" aca="1" ref="U426" ca="1">IF( OR( AND($A426&gt;=INDIRECT("'Panasonic ERJ Code Table'!$J" &amp; U$1),$A426&lt;=INDIRECT("'Panasonic ERJ Code Table'!$K" &amp; U$1)), AND($A426&gt;=INDIRECT("'Panasonic ERJ Code Table'!$L" &amp; U$1),$A426&lt;=INDIRECT("'Panasonic ERJ Code Table'!$M" &amp; U$1)) ),U$2&amp;_xlfn.XLOOKUP($A426,E96_raw,E96_code),"N/A")</f>
        <v>#NAME?</v>
      </c>
    </row>
    <row r="427" spans="1:21" x14ac:dyDescent="0.3">
      <c r="A427" s="16">
        <v>26100</v>
      </c>
      <c r="B427" s="19"/>
      <c r="C427" s="5" t="e" cm="1">
        <f t="array" aca="1" ref="C427" ca="1">IF( OR( AND($A427&gt;=INDIRECT("'Panasonic ERJ Code Table'!$K" &amp; C$1),$A427&lt;=INDIRECT("'Panasonic ERJ Code Table'!$L" &amp; C$1)), AND($A427&gt;=INDIRECT("'Panasonic ERJ Code Table'!$M" &amp; C$1),$A427&lt;=INDIRECT("'Panasonic ERJ Code Table'!$N" &amp; C$1)) ),C$2&amp;_xlfn.XLOOKUP($A427,E96_raw,E96_code),"N/A")</f>
        <v>#NAME?</v>
      </c>
      <c r="D427" s="23" t="e" cm="1">
        <f t="array" aca="1" ref="D427" ca="1">"technology "&amp;RIGHT(C427,4)&amp;";"&amp;_xlfn.XLOOKUP(2,eii,eia)&amp;C427&amp;_xlfn.XLOOKUP(16,eii,eia)&amp;_xlfn.XLOOKUP(3,eii,eia)&amp;_xlfn.XLOOKUP($A427,E96_raw,e96_std&amp;" "&amp;e96_sym)&amp;_xlfn.XLOOKUP(16,eii,eia)&amp;_xlfn.XLOOKUP(4,eii,eia)&amp;_xlfn.XLOOKUP(LEFT(C427,7),r_1,r_4)&amp;" W @ 70°C"&amp;_xlfn.XLOOKUP(16,eii,eia)&amp;_xlfn.XLOOKUP(5,eii,eia)&amp;_xlfn.XLOOKUP(MID(C427,4,3),e_code,TEXT(e_size,"0000"))&amp;_xlfn.XLOOKUP(16,eii,eia)&amp;_xlfn.XLOOKUP(6,eii,eia)&amp;ROUND(MIN(SQRT($A427*_xlfn.XLOOKUP(LEFT(C427,7),r_1,r_4)),_xlfn.XLOOKUP(LEFT(C427,7),r_1,r_7)),1)&amp;" V"&amp;_xlfn.XLOOKUP(16,eii,eia)&amp;_xlfn.XLOOKUP(8,eii,eia)&amp;_xlfn.XLOOKUP(LEFT(C427,7),r_1,r_8)&amp;_xlfn.XLOOKUP(16,eii,eia)&amp;_xlfn.XLOOKUP(9,eii,eia)&amp;_xlfn.XLOOKUP($A427,E96_raw,E96_code&amp;" / "&amp;e96_3c)&amp;_xlfn.XLOOKUP(16,eii,eia)&amp;_xlfn.XLOOKUP(10,eii,eia)&amp;_xlfn.XLOOKUP(LEFT(C427,7),r_1,r_10)&amp;_xlfn.XLOOKUP(16,eii,eia)&amp;_xlfn.XLOOKUP(11,eii,eia)&amp;_xlfn.XLOOKUP(LEFT(C427,7),r_1,r_11)&amp;_xlfn.XLOOKUP(16,eii,eia)&amp;_xlfn.XLOOKUP(12,eii,eia)&amp;_xlfn.XLOOKUP(LEFT(C427,7),r_1,r_12)&amp;" ppm/°C"&amp;_xlfn.XLOOKUP(16,eii,eia)&amp;_xlfn.XLOOKUP(13,eii,eia)&amp;MID(C427,4,2)&amp;_xlfn.XLOOKUP(16,eii,eia)&amp;_xlfn.XLOOKUP(14,eii,eia)&amp;_xlfn.XLOOKUP(16,eii,eia)&amp;_xlfn.XLOOKUP(15,eii,eia)&amp;_xlfn.XLOOKUP(16,eii,eia)</f>
        <v>#NAME?</v>
      </c>
      <c r="F427" s="5" t="e" cm="1">
        <f t="array" aca="1" ref="F427" ca="1">IF( OR( AND($A427&gt;=INDIRECT("'Panasonic ERJ Code Table'!$K" &amp; F$1),$A427&lt;=INDIRECT("'Panasonic ERJ Code Table'!$L" &amp; F$1)), AND($A427&gt;=INDIRECT("'Panasonic ERJ Code Table'!$M" &amp; F$1),$A427&lt;=INDIRECT("'Panasonic ERJ Code Table'!$N" &amp; F$1)) ),F$2&amp;_xlfn.XLOOKUP($A427,E96_raw,E96_code),"N/A")</f>
        <v>#NAME?</v>
      </c>
      <c r="G427" s="23" t="e" cm="1">
        <f t="array" aca="1" ref="G427" ca="1">"technology "&amp;RIGHT(F427,4)&amp;";"&amp;_xlfn.XLOOKUP(2,eii,eia)&amp;F427&amp;_xlfn.XLOOKUP(16,eii,eia)&amp;_xlfn.XLOOKUP(3,eii,eia)&amp;_xlfn.XLOOKUP($A427,E96_raw,e96_std&amp;" "&amp;e96_sym)&amp;_xlfn.XLOOKUP(16,eii,eia)&amp;_xlfn.XLOOKUP(4,eii,eia)&amp;_xlfn.XLOOKUP(LEFT(F427,7),r_1,r_4)&amp;" W @ 70°C"&amp;_xlfn.XLOOKUP(16,eii,eia)&amp;_xlfn.XLOOKUP(5,eii,eia)&amp;_xlfn.XLOOKUP(MID(F427,4,3),e_code,TEXT(e_size,"0000"))&amp;_xlfn.XLOOKUP(16,eii,eia)&amp;_xlfn.XLOOKUP(6,eii,eia)&amp;ROUND(MIN(SQRT($A427*_xlfn.XLOOKUP(LEFT(F427,7),r_1,r_4)),_xlfn.XLOOKUP(LEFT(F427,7),r_1,r_7)),1)&amp;" V"&amp;_xlfn.XLOOKUP(16,eii,eia)&amp;_xlfn.XLOOKUP(8,eii,eia)&amp;_xlfn.XLOOKUP(LEFT(F427,7),r_1,r_8)&amp;_xlfn.XLOOKUP(16,eii,eia)&amp;_xlfn.XLOOKUP(9,eii,eia)&amp;_xlfn.XLOOKUP($A427,E96_raw,E96_code&amp;" / "&amp;e96_3c)&amp;_xlfn.XLOOKUP(16,eii,eia)&amp;_xlfn.XLOOKUP(10,eii,eia)&amp;_xlfn.XLOOKUP(LEFT(F427,7),r_1,r_10)&amp;_xlfn.XLOOKUP(16,eii,eia)&amp;_xlfn.XLOOKUP(11,eii,eia)&amp;_xlfn.XLOOKUP(LEFT(F427,7),r_1,r_11)&amp;_xlfn.XLOOKUP(16,eii,eia)&amp;_xlfn.XLOOKUP(12,eii,eia)&amp;_xlfn.XLOOKUP(LEFT(F427,7),r_1,r_12)&amp;" ppm/°C"&amp;_xlfn.XLOOKUP(16,eii,eia)&amp;_xlfn.XLOOKUP(13,eii,eia)&amp;MID(F427,4,2)&amp;_xlfn.XLOOKUP(16,eii,eia)&amp;_xlfn.XLOOKUP(14,eii,eia)&amp;_xlfn.XLOOKUP(16,eii,eia)&amp;_xlfn.XLOOKUP(15,eii,eia)&amp;_xlfn.XLOOKUP(16,eii,eia)</f>
        <v>#NAME?</v>
      </c>
      <c r="I427" s="5" t="str" cm="1">
        <f t="array" aca="1" ref="I427" ca="1">IF( OR( AND($A427&gt;=INDIRECT("'Panasonic ERJ Code Table'!$K" &amp; I$1),$A427&lt;=INDIRECT("'Panasonic ERJ Code Table'!$L" &amp; I$1)), AND($A427&gt;=INDIRECT("'Panasonic ERJ Code Table'!$M" &amp; I$1),$A427&lt;=INDIRECT("'Panasonic ERJ Code Table'!$N" &amp; I$1)) ),I$2&amp;_xlfn.XLOOKUP($A427,E96_raw,E96_code),"N/A")</f>
        <v>N/A</v>
      </c>
      <c r="L427" s="5" t="e" cm="1">
        <f t="array" aca="1" ref="L427" ca="1">IF( OR( AND($A427&gt;=INDIRECT("'Panasonic ERJ Code Table'!$K" &amp; L$1),$A427&lt;=INDIRECT("'Panasonic ERJ Code Table'!$L" &amp; L$1)), AND($A427&gt;=INDIRECT("'Panasonic ERJ Code Table'!$M" &amp; L$1),$A427&lt;=INDIRECT("'Panasonic ERJ Code Table'!$N" &amp; L$1)) ),L$2&amp;_xlfn.XLOOKUP($A427,E96_raw,E96_code),"N/A")</f>
        <v>#NAME?</v>
      </c>
      <c r="O427" s="5" t="str" cm="1">
        <f t="array" aca="1" ref="O427" ca="1">IF( OR( AND($A427&gt;=INDIRECT("'Panasonic ERJ Code Table'!$K" &amp; O$1),$A427&lt;=INDIRECT("'Panasonic ERJ Code Table'!$L" &amp; O$1)), AND($A427&gt;=INDIRECT("'Panasonic ERJ Code Table'!$M" &amp; O$1),$A427&lt;=INDIRECT("'Panasonic ERJ Code Table'!$N" &amp; O$1)) ),O$2&amp;_xlfn.XLOOKUP($A427,E96_raw,E96_code),"N/A")</f>
        <v>N/A</v>
      </c>
      <c r="R427" s="5" t="e" cm="1">
        <f t="array" aca="1" ref="R427" ca="1">IF( OR( AND($A427&gt;=INDIRECT("'Panasonic ERJ Code Table'!$K" &amp; R$1),$A427&lt;=INDIRECT("'Panasonic ERJ Code Table'!$L" &amp; R$1)), AND($A427&gt;=INDIRECT("'Panasonic ERJ Code Table'!$M" &amp; R$1),$A427&lt;=INDIRECT("'Panasonic ERJ Code Table'!$N" &amp; R$1)) ),R$2&amp;_xlfn.XLOOKUP($A427,E96_raw,E96_code),"N/A")</f>
        <v>#NAME?</v>
      </c>
      <c r="U427" s="5" t="e" cm="1">
        <f t="array" aca="1" ref="U427" ca="1">IF( OR( AND($A427&gt;=INDIRECT("'Panasonic ERJ Code Table'!$J" &amp; U$1),$A427&lt;=INDIRECT("'Panasonic ERJ Code Table'!$K" &amp; U$1)), AND($A427&gt;=INDIRECT("'Panasonic ERJ Code Table'!$L" &amp; U$1),$A427&lt;=INDIRECT("'Panasonic ERJ Code Table'!$M" &amp; U$1)) ),U$2&amp;_xlfn.XLOOKUP($A427,E96_raw,E96_code),"N/A")</f>
        <v>#NAME?</v>
      </c>
    </row>
    <row r="428" spans="1:21" x14ac:dyDescent="0.3">
      <c r="A428" s="16">
        <v>26700</v>
      </c>
      <c r="B428" s="19"/>
      <c r="C428" s="5" t="e" cm="1">
        <f t="array" aca="1" ref="C428" ca="1">IF( OR( AND($A428&gt;=INDIRECT("'Panasonic ERJ Code Table'!$K" &amp; C$1),$A428&lt;=INDIRECT("'Panasonic ERJ Code Table'!$L" &amp; C$1)), AND($A428&gt;=INDIRECT("'Panasonic ERJ Code Table'!$M" &amp; C$1),$A428&lt;=INDIRECT("'Panasonic ERJ Code Table'!$N" &amp; C$1)) ),C$2&amp;_xlfn.XLOOKUP($A428,E96_raw,E96_code),"N/A")</f>
        <v>#NAME?</v>
      </c>
      <c r="D428" s="23" t="e" cm="1">
        <f t="array" aca="1" ref="D428" ca="1">"technology "&amp;RIGHT(C428,4)&amp;";"&amp;_xlfn.XLOOKUP(2,eii,eia)&amp;C428&amp;_xlfn.XLOOKUP(16,eii,eia)&amp;_xlfn.XLOOKUP(3,eii,eia)&amp;_xlfn.XLOOKUP($A428,E96_raw,e96_std&amp;" "&amp;e96_sym)&amp;_xlfn.XLOOKUP(16,eii,eia)&amp;_xlfn.XLOOKUP(4,eii,eia)&amp;_xlfn.XLOOKUP(LEFT(C428,7),r_1,r_4)&amp;" W @ 70°C"&amp;_xlfn.XLOOKUP(16,eii,eia)&amp;_xlfn.XLOOKUP(5,eii,eia)&amp;_xlfn.XLOOKUP(MID(C428,4,3),e_code,TEXT(e_size,"0000"))&amp;_xlfn.XLOOKUP(16,eii,eia)&amp;_xlfn.XLOOKUP(6,eii,eia)&amp;ROUND(MIN(SQRT($A428*_xlfn.XLOOKUP(LEFT(C428,7),r_1,r_4)),_xlfn.XLOOKUP(LEFT(C428,7),r_1,r_7)),1)&amp;" V"&amp;_xlfn.XLOOKUP(16,eii,eia)&amp;_xlfn.XLOOKUP(8,eii,eia)&amp;_xlfn.XLOOKUP(LEFT(C428,7),r_1,r_8)&amp;_xlfn.XLOOKUP(16,eii,eia)&amp;_xlfn.XLOOKUP(9,eii,eia)&amp;_xlfn.XLOOKUP($A428,E96_raw,E96_code&amp;" / "&amp;e96_3c)&amp;_xlfn.XLOOKUP(16,eii,eia)&amp;_xlfn.XLOOKUP(10,eii,eia)&amp;_xlfn.XLOOKUP(LEFT(C428,7),r_1,r_10)&amp;_xlfn.XLOOKUP(16,eii,eia)&amp;_xlfn.XLOOKUP(11,eii,eia)&amp;_xlfn.XLOOKUP(LEFT(C428,7),r_1,r_11)&amp;_xlfn.XLOOKUP(16,eii,eia)&amp;_xlfn.XLOOKUP(12,eii,eia)&amp;_xlfn.XLOOKUP(LEFT(C428,7),r_1,r_12)&amp;" ppm/°C"&amp;_xlfn.XLOOKUP(16,eii,eia)&amp;_xlfn.XLOOKUP(13,eii,eia)&amp;MID(C428,4,2)&amp;_xlfn.XLOOKUP(16,eii,eia)&amp;_xlfn.XLOOKUP(14,eii,eia)&amp;_xlfn.XLOOKUP(16,eii,eia)&amp;_xlfn.XLOOKUP(15,eii,eia)&amp;_xlfn.XLOOKUP(16,eii,eia)</f>
        <v>#NAME?</v>
      </c>
      <c r="F428" s="5" t="e" cm="1">
        <f t="array" aca="1" ref="F428" ca="1">IF( OR( AND($A428&gt;=INDIRECT("'Panasonic ERJ Code Table'!$K" &amp; F$1),$A428&lt;=INDIRECT("'Panasonic ERJ Code Table'!$L" &amp; F$1)), AND($A428&gt;=INDIRECT("'Panasonic ERJ Code Table'!$M" &amp; F$1),$A428&lt;=INDIRECT("'Panasonic ERJ Code Table'!$N" &amp; F$1)) ),F$2&amp;_xlfn.XLOOKUP($A428,E96_raw,E96_code),"N/A")</f>
        <v>#NAME?</v>
      </c>
      <c r="G428" s="23" t="e" cm="1">
        <f t="array" aca="1" ref="G428" ca="1">"technology "&amp;RIGHT(F428,4)&amp;";"&amp;_xlfn.XLOOKUP(2,eii,eia)&amp;F428&amp;_xlfn.XLOOKUP(16,eii,eia)&amp;_xlfn.XLOOKUP(3,eii,eia)&amp;_xlfn.XLOOKUP($A428,E96_raw,e96_std&amp;" "&amp;e96_sym)&amp;_xlfn.XLOOKUP(16,eii,eia)&amp;_xlfn.XLOOKUP(4,eii,eia)&amp;_xlfn.XLOOKUP(LEFT(F428,7),r_1,r_4)&amp;" W @ 70°C"&amp;_xlfn.XLOOKUP(16,eii,eia)&amp;_xlfn.XLOOKUP(5,eii,eia)&amp;_xlfn.XLOOKUP(MID(F428,4,3),e_code,TEXT(e_size,"0000"))&amp;_xlfn.XLOOKUP(16,eii,eia)&amp;_xlfn.XLOOKUP(6,eii,eia)&amp;ROUND(MIN(SQRT($A428*_xlfn.XLOOKUP(LEFT(F428,7),r_1,r_4)),_xlfn.XLOOKUP(LEFT(F428,7),r_1,r_7)),1)&amp;" V"&amp;_xlfn.XLOOKUP(16,eii,eia)&amp;_xlfn.XLOOKUP(8,eii,eia)&amp;_xlfn.XLOOKUP(LEFT(F428,7),r_1,r_8)&amp;_xlfn.XLOOKUP(16,eii,eia)&amp;_xlfn.XLOOKUP(9,eii,eia)&amp;_xlfn.XLOOKUP($A428,E96_raw,E96_code&amp;" / "&amp;e96_3c)&amp;_xlfn.XLOOKUP(16,eii,eia)&amp;_xlfn.XLOOKUP(10,eii,eia)&amp;_xlfn.XLOOKUP(LEFT(F428,7),r_1,r_10)&amp;_xlfn.XLOOKUP(16,eii,eia)&amp;_xlfn.XLOOKUP(11,eii,eia)&amp;_xlfn.XLOOKUP(LEFT(F428,7),r_1,r_11)&amp;_xlfn.XLOOKUP(16,eii,eia)&amp;_xlfn.XLOOKUP(12,eii,eia)&amp;_xlfn.XLOOKUP(LEFT(F428,7),r_1,r_12)&amp;" ppm/°C"&amp;_xlfn.XLOOKUP(16,eii,eia)&amp;_xlfn.XLOOKUP(13,eii,eia)&amp;MID(F428,4,2)&amp;_xlfn.XLOOKUP(16,eii,eia)&amp;_xlfn.XLOOKUP(14,eii,eia)&amp;_xlfn.XLOOKUP(16,eii,eia)&amp;_xlfn.XLOOKUP(15,eii,eia)&amp;_xlfn.XLOOKUP(16,eii,eia)</f>
        <v>#NAME?</v>
      </c>
      <c r="I428" s="5" t="str" cm="1">
        <f t="array" aca="1" ref="I428" ca="1">IF( OR( AND($A428&gt;=INDIRECT("'Panasonic ERJ Code Table'!$K" &amp; I$1),$A428&lt;=INDIRECT("'Panasonic ERJ Code Table'!$L" &amp; I$1)), AND($A428&gt;=INDIRECT("'Panasonic ERJ Code Table'!$M" &amp; I$1),$A428&lt;=INDIRECT("'Panasonic ERJ Code Table'!$N" &amp; I$1)) ),I$2&amp;_xlfn.XLOOKUP($A428,E96_raw,E96_code),"N/A")</f>
        <v>N/A</v>
      </c>
      <c r="L428" s="5" t="e" cm="1">
        <f t="array" aca="1" ref="L428" ca="1">IF( OR( AND($A428&gt;=INDIRECT("'Panasonic ERJ Code Table'!$K" &amp; L$1),$A428&lt;=INDIRECT("'Panasonic ERJ Code Table'!$L" &amp; L$1)), AND($A428&gt;=INDIRECT("'Panasonic ERJ Code Table'!$M" &amp; L$1),$A428&lt;=INDIRECT("'Panasonic ERJ Code Table'!$N" &amp; L$1)) ),L$2&amp;_xlfn.XLOOKUP($A428,E96_raw,E96_code),"N/A")</f>
        <v>#NAME?</v>
      </c>
      <c r="O428" s="5" t="str" cm="1">
        <f t="array" aca="1" ref="O428" ca="1">IF( OR( AND($A428&gt;=INDIRECT("'Panasonic ERJ Code Table'!$K" &amp; O$1),$A428&lt;=INDIRECT("'Panasonic ERJ Code Table'!$L" &amp; O$1)), AND($A428&gt;=INDIRECT("'Panasonic ERJ Code Table'!$M" &amp; O$1),$A428&lt;=INDIRECT("'Panasonic ERJ Code Table'!$N" &amp; O$1)) ),O$2&amp;_xlfn.XLOOKUP($A428,E96_raw,E96_code),"N/A")</f>
        <v>N/A</v>
      </c>
      <c r="R428" s="5" t="e" cm="1">
        <f t="array" aca="1" ref="R428" ca="1">IF( OR( AND($A428&gt;=INDIRECT("'Panasonic ERJ Code Table'!$K" &amp; R$1),$A428&lt;=INDIRECT("'Panasonic ERJ Code Table'!$L" &amp; R$1)), AND($A428&gt;=INDIRECT("'Panasonic ERJ Code Table'!$M" &amp; R$1),$A428&lt;=INDIRECT("'Panasonic ERJ Code Table'!$N" &amp; R$1)) ),R$2&amp;_xlfn.XLOOKUP($A428,E96_raw,E96_code),"N/A")</f>
        <v>#NAME?</v>
      </c>
      <c r="U428" s="5" t="e" cm="1">
        <f t="array" aca="1" ref="U428" ca="1">IF( OR( AND($A428&gt;=INDIRECT("'Panasonic ERJ Code Table'!$J" &amp; U$1),$A428&lt;=INDIRECT("'Panasonic ERJ Code Table'!$K" &amp; U$1)), AND($A428&gt;=INDIRECT("'Panasonic ERJ Code Table'!$L" &amp; U$1),$A428&lt;=INDIRECT("'Panasonic ERJ Code Table'!$M" &amp; U$1)) ),U$2&amp;_xlfn.XLOOKUP($A428,E96_raw,E96_code),"N/A")</f>
        <v>#NAME?</v>
      </c>
    </row>
    <row r="429" spans="1:21" x14ac:dyDescent="0.3">
      <c r="A429" s="16">
        <v>27400</v>
      </c>
      <c r="B429" s="19"/>
      <c r="C429" s="5" t="e" cm="1">
        <f t="array" aca="1" ref="C429" ca="1">IF( OR( AND($A429&gt;=INDIRECT("'Panasonic ERJ Code Table'!$K" &amp; C$1),$A429&lt;=INDIRECT("'Panasonic ERJ Code Table'!$L" &amp; C$1)), AND($A429&gt;=INDIRECT("'Panasonic ERJ Code Table'!$M" &amp; C$1),$A429&lt;=INDIRECT("'Panasonic ERJ Code Table'!$N" &amp; C$1)) ),C$2&amp;_xlfn.XLOOKUP($A429,E96_raw,E96_code),"N/A")</f>
        <v>#NAME?</v>
      </c>
      <c r="D429" s="23" t="e" cm="1">
        <f t="array" aca="1" ref="D429" ca="1">"technology "&amp;RIGHT(C429,4)&amp;";"&amp;_xlfn.XLOOKUP(2,eii,eia)&amp;C429&amp;_xlfn.XLOOKUP(16,eii,eia)&amp;_xlfn.XLOOKUP(3,eii,eia)&amp;_xlfn.XLOOKUP($A429,E96_raw,e96_std&amp;" "&amp;e96_sym)&amp;_xlfn.XLOOKUP(16,eii,eia)&amp;_xlfn.XLOOKUP(4,eii,eia)&amp;_xlfn.XLOOKUP(LEFT(C429,7),r_1,r_4)&amp;" W @ 70°C"&amp;_xlfn.XLOOKUP(16,eii,eia)&amp;_xlfn.XLOOKUP(5,eii,eia)&amp;_xlfn.XLOOKUP(MID(C429,4,3),e_code,TEXT(e_size,"0000"))&amp;_xlfn.XLOOKUP(16,eii,eia)&amp;_xlfn.XLOOKUP(6,eii,eia)&amp;ROUND(MIN(SQRT($A429*_xlfn.XLOOKUP(LEFT(C429,7),r_1,r_4)),_xlfn.XLOOKUP(LEFT(C429,7),r_1,r_7)),1)&amp;" V"&amp;_xlfn.XLOOKUP(16,eii,eia)&amp;_xlfn.XLOOKUP(8,eii,eia)&amp;_xlfn.XLOOKUP(LEFT(C429,7),r_1,r_8)&amp;_xlfn.XLOOKUP(16,eii,eia)&amp;_xlfn.XLOOKUP(9,eii,eia)&amp;_xlfn.XLOOKUP($A429,E96_raw,E96_code&amp;" / "&amp;e96_3c)&amp;_xlfn.XLOOKUP(16,eii,eia)&amp;_xlfn.XLOOKUP(10,eii,eia)&amp;_xlfn.XLOOKUP(LEFT(C429,7),r_1,r_10)&amp;_xlfn.XLOOKUP(16,eii,eia)&amp;_xlfn.XLOOKUP(11,eii,eia)&amp;_xlfn.XLOOKUP(LEFT(C429,7),r_1,r_11)&amp;_xlfn.XLOOKUP(16,eii,eia)&amp;_xlfn.XLOOKUP(12,eii,eia)&amp;_xlfn.XLOOKUP(LEFT(C429,7),r_1,r_12)&amp;" ppm/°C"&amp;_xlfn.XLOOKUP(16,eii,eia)&amp;_xlfn.XLOOKUP(13,eii,eia)&amp;MID(C429,4,2)&amp;_xlfn.XLOOKUP(16,eii,eia)&amp;_xlfn.XLOOKUP(14,eii,eia)&amp;_xlfn.XLOOKUP(16,eii,eia)&amp;_xlfn.XLOOKUP(15,eii,eia)&amp;_xlfn.XLOOKUP(16,eii,eia)</f>
        <v>#NAME?</v>
      </c>
      <c r="F429" s="5" t="e" cm="1">
        <f t="array" aca="1" ref="F429" ca="1">IF( OR( AND($A429&gt;=INDIRECT("'Panasonic ERJ Code Table'!$K" &amp; F$1),$A429&lt;=INDIRECT("'Panasonic ERJ Code Table'!$L" &amp; F$1)), AND($A429&gt;=INDIRECT("'Panasonic ERJ Code Table'!$M" &amp; F$1),$A429&lt;=INDIRECT("'Panasonic ERJ Code Table'!$N" &amp; F$1)) ),F$2&amp;_xlfn.XLOOKUP($A429,E96_raw,E96_code),"N/A")</f>
        <v>#NAME?</v>
      </c>
      <c r="G429" s="23" t="e" cm="1">
        <f t="array" aca="1" ref="G429" ca="1">"technology "&amp;RIGHT(F429,4)&amp;";"&amp;_xlfn.XLOOKUP(2,eii,eia)&amp;F429&amp;_xlfn.XLOOKUP(16,eii,eia)&amp;_xlfn.XLOOKUP(3,eii,eia)&amp;_xlfn.XLOOKUP($A429,E96_raw,e96_std&amp;" "&amp;e96_sym)&amp;_xlfn.XLOOKUP(16,eii,eia)&amp;_xlfn.XLOOKUP(4,eii,eia)&amp;_xlfn.XLOOKUP(LEFT(F429,7),r_1,r_4)&amp;" W @ 70°C"&amp;_xlfn.XLOOKUP(16,eii,eia)&amp;_xlfn.XLOOKUP(5,eii,eia)&amp;_xlfn.XLOOKUP(MID(F429,4,3),e_code,TEXT(e_size,"0000"))&amp;_xlfn.XLOOKUP(16,eii,eia)&amp;_xlfn.XLOOKUP(6,eii,eia)&amp;ROUND(MIN(SQRT($A429*_xlfn.XLOOKUP(LEFT(F429,7),r_1,r_4)),_xlfn.XLOOKUP(LEFT(F429,7),r_1,r_7)),1)&amp;" V"&amp;_xlfn.XLOOKUP(16,eii,eia)&amp;_xlfn.XLOOKUP(8,eii,eia)&amp;_xlfn.XLOOKUP(LEFT(F429,7),r_1,r_8)&amp;_xlfn.XLOOKUP(16,eii,eia)&amp;_xlfn.XLOOKUP(9,eii,eia)&amp;_xlfn.XLOOKUP($A429,E96_raw,E96_code&amp;" / "&amp;e96_3c)&amp;_xlfn.XLOOKUP(16,eii,eia)&amp;_xlfn.XLOOKUP(10,eii,eia)&amp;_xlfn.XLOOKUP(LEFT(F429,7),r_1,r_10)&amp;_xlfn.XLOOKUP(16,eii,eia)&amp;_xlfn.XLOOKUP(11,eii,eia)&amp;_xlfn.XLOOKUP(LEFT(F429,7),r_1,r_11)&amp;_xlfn.XLOOKUP(16,eii,eia)&amp;_xlfn.XLOOKUP(12,eii,eia)&amp;_xlfn.XLOOKUP(LEFT(F429,7),r_1,r_12)&amp;" ppm/°C"&amp;_xlfn.XLOOKUP(16,eii,eia)&amp;_xlfn.XLOOKUP(13,eii,eia)&amp;MID(F429,4,2)&amp;_xlfn.XLOOKUP(16,eii,eia)&amp;_xlfn.XLOOKUP(14,eii,eia)&amp;_xlfn.XLOOKUP(16,eii,eia)&amp;_xlfn.XLOOKUP(15,eii,eia)&amp;_xlfn.XLOOKUP(16,eii,eia)</f>
        <v>#NAME?</v>
      </c>
      <c r="I429" s="5" t="str" cm="1">
        <f t="array" aca="1" ref="I429" ca="1">IF( OR( AND($A429&gt;=INDIRECT("'Panasonic ERJ Code Table'!$K" &amp; I$1),$A429&lt;=INDIRECT("'Panasonic ERJ Code Table'!$L" &amp; I$1)), AND($A429&gt;=INDIRECT("'Panasonic ERJ Code Table'!$M" &amp; I$1),$A429&lt;=INDIRECT("'Panasonic ERJ Code Table'!$N" &amp; I$1)) ),I$2&amp;_xlfn.XLOOKUP($A429,E96_raw,E96_code),"N/A")</f>
        <v>N/A</v>
      </c>
      <c r="L429" s="5" t="e" cm="1">
        <f t="array" aca="1" ref="L429" ca="1">IF( OR( AND($A429&gt;=INDIRECT("'Panasonic ERJ Code Table'!$K" &amp; L$1),$A429&lt;=INDIRECT("'Panasonic ERJ Code Table'!$L" &amp; L$1)), AND($A429&gt;=INDIRECT("'Panasonic ERJ Code Table'!$M" &amp; L$1),$A429&lt;=INDIRECT("'Panasonic ERJ Code Table'!$N" &amp; L$1)) ),L$2&amp;_xlfn.XLOOKUP($A429,E96_raw,E96_code),"N/A")</f>
        <v>#NAME?</v>
      </c>
      <c r="O429" s="5" t="str" cm="1">
        <f t="array" aca="1" ref="O429" ca="1">IF( OR( AND($A429&gt;=INDIRECT("'Panasonic ERJ Code Table'!$K" &amp; O$1),$A429&lt;=INDIRECT("'Panasonic ERJ Code Table'!$L" &amp; O$1)), AND($A429&gt;=INDIRECT("'Panasonic ERJ Code Table'!$M" &amp; O$1),$A429&lt;=INDIRECT("'Panasonic ERJ Code Table'!$N" &amp; O$1)) ),O$2&amp;_xlfn.XLOOKUP($A429,E96_raw,E96_code),"N/A")</f>
        <v>N/A</v>
      </c>
      <c r="R429" s="5" t="e" cm="1">
        <f t="array" aca="1" ref="R429" ca="1">IF( OR( AND($A429&gt;=INDIRECT("'Panasonic ERJ Code Table'!$K" &amp; R$1),$A429&lt;=INDIRECT("'Panasonic ERJ Code Table'!$L" &amp; R$1)), AND($A429&gt;=INDIRECT("'Panasonic ERJ Code Table'!$M" &amp; R$1),$A429&lt;=INDIRECT("'Panasonic ERJ Code Table'!$N" &amp; R$1)) ),R$2&amp;_xlfn.XLOOKUP($A429,E96_raw,E96_code),"N/A")</f>
        <v>#NAME?</v>
      </c>
      <c r="U429" s="5" t="e" cm="1">
        <f t="array" aca="1" ref="U429" ca="1">IF( OR( AND($A429&gt;=INDIRECT("'Panasonic ERJ Code Table'!$J" &amp; U$1),$A429&lt;=INDIRECT("'Panasonic ERJ Code Table'!$K" &amp; U$1)), AND($A429&gt;=INDIRECT("'Panasonic ERJ Code Table'!$L" &amp; U$1),$A429&lt;=INDIRECT("'Panasonic ERJ Code Table'!$M" &amp; U$1)) ),U$2&amp;_xlfn.XLOOKUP($A429,E96_raw,E96_code),"N/A")</f>
        <v>#NAME?</v>
      </c>
    </row>
    <row r="430" spans="1:21" x14ac:dyDescent="0.3">
      <c r="A430" s="16">
        <v>28000</v>
      </c>
      <c r="B430" s="19"/>
      <c r="C430" s="5" t="e" cm="1">
        <f t="array" aca="1" ref="C430" ca="1">IF( OR( AND($A430&gt;=INDIRECT("'Panasonic ERJ Code Table'!$K" &amp; C$1),$A430&lt;=INDIRECT("'Panasonic ERJ Code Table'!$L" &amp; C$1)), AND($A430&gt;=INDIRECT("'Panasonic ERJ Code Table'!$M" &amp; C$1),$A430&lt;=INDIRECT("'Panasonic ERJ Code Table'!$N" &amp; C$1)) ),C$2&amp;_xlfn.XLOOKUP($A430,E96_raw,E96_code),"N/A")</f>
        <v>#NAME?</v>
      </c>
      <c r="D430" s="23" t="e" cm="1">
        <f t="array" aca="1" ref="D430" ca="1">"technology "&amp;RIGHT(C430,4)&amp;";"&amp;_xlfn.XLOOKUP(2,eii,eia)&amp;C430&amp;_xlfn.XLOOKUP(16,eii,eia)&amp;_xlfn.XLOOKUP(3,eii,eia)&amp;_xlfn.XLOOKUP($A430,E96_raw,e96_std&amp;" "&amp;e96_sym)&amp;_xlfn.XLOOKUP(16,eii,eia)&amp;_xlfn.XLOOKUP(4,eii,eia)&amp;_xlfn.XLOOKUP(LEFT(C430,7),r_1,r_4)&amp;" W @ 70°C"&amp;_xlfn.XLOOKUP(16,eii,eia)&amp;_xlfn.XLOOKUP(5,eii,eia)&amp;_xlfn.XLOOKUP(MID(C430,4,3),e_code,TEXT(e_size,"0000"))&amp;_xlfn.XLOOKUP(16,eii,eia)&amp;_xlfn.XLOOKUP(6,eii,eia)&amp;ROUND(MIN(SQRT($A430*_xlfn.XLOOKUP(LEFT(C430,7),r_1,r_4)),_xlfn.XLOOKUP(LEFT(C430,7),r_1,r_7)),1)&amp;" V"&amp;_xlfn.XLOOKUP(16,eii,eia)&amp;_xlfn.XLOOKUP(8,eii,eia)&amp;_xlfn.XLOOKUP(LEFT(C430,7),r_1,r_8)&amp;_xlfn.XLOOKUP(16,eii,eia)&amp;_xlfn.XLOOKUP(9,eii,eia)&amp;_xlfn.XLOOKUP($A430,E96_raw,E96_code&amp;" / "&amp;e96_3c)&amp;_xlfn.XLOOKUP(16,eii,eia)&amp;_xlfn.XLOOKUP(10,eii,eia)&amp;_xlfn.XLOOKUP(LEFT(C430,7),r_1,r_10)&amp;_xlfn.XLOOKUP(16,eii,eia)&amp;_xlfn.XLOOKUP(11,eii,eia)&amp;_xlfn.XLOOKUP(LEFT(C430,7),r_1,r_11)&amp;_xlfn.XLOOKUP(16,eii,eia)&amp;_xlfn.XLOOKUP(12,eii,eia)&amp;_xlfn.XLOOKUP(LEFT(C430,7),r_1,r_12)&amp;" ppm/°C"&amp;_xlfn.XLOOKUP(16,eii,eia)&amp;_xlfn.XLOOKUP(13,eii,eia)&amp;MID(C430,4,2)&amp;_xlfn.XLOOKUP(16,eii,eia)&amp;_xlfn.XLOOKUP(14,eii,eia)&amp;_xlfn.XLOOKUP(16,eii,eia)&amp;_xlfn.XLOOKUP(15,eii,eia)&amp;_xlfn.XLOOKUP(16,eii,eia)</f>
        <v>#NAME?</v>
      </c>
      <c r="F430" s="5" t="e" cm="1">
        <f t="array" aca="1" ref="F430" ca="1">IF( OR( AND($A430&gt;=INDIRECT("'Panasonic ERJ Code Table'!$K" &amp; F$1),$A430&lt;=INDIRECT("'Panasonic ERJ Code Table'!$L" &amp; F$1)), AND($A430&gt;=INDIRECT("'Panasonic ERJ Code Table'!$M" &amp; F$1),$A430&lt;=INDIRECT("'Panasonic ERJ Code Table'!$N" &amp; F$1)) ),F$2&amp;_xlfn.XLOOKUP($A430,E96_raw,E96_code),"N/A")</f>
        <v>#NAME?</v>
      </c>
      <c r="G430" s="23" t="e" cm="1">
        <f t="array" aca="1" ref="G430" ca="1">"technology "&amp;RIGHT(F430,4)&amp;";"&amp;_xlfn.XLOOKUP(2,eii,eia)&amp;F430&amp;_xlfn.XLOOKUP(16,eii,eia)&amp;_xlfn.XLOOKUP(3,eii,eia)&amp;_xlfn.XLOOKUP($A430,E96_raw,e96_std&amp;" "&amp;e96_sym)&amp;_xlfn.XLOOKUP(16,eii,eia)&amp;_xlfn.XLOOKUP(4,eii,eia)&amp;_xlfn.XLOOKUP(LEFT(F430,7),r_1,r_4)&amp;" W @ 70°C"&amp;_xlfn.XLOOKUP(16,eii,eia)&amp;_xlfn.XLOOKUP(5,eii,eia)&amp;_xlfn.XLOOKUP(MID(F430,4,3),e_code,TEXT(e_size,"0000"))&amp;_xlfn.XLOOKUP(16,eii,eia)&amp;_xlfn.XLOOKUP(6,eii,eia)&amp;ROUND(MIN(SQRT($A430*_xlfn.XLOOKUP(LEFT(F430,7),r_1,r_4)),_xlfn.XLOOKUP(LEFT(F430,7),r_1,r_7)),1)&amp;" V"&amp;_xlfn.XLOOKUP(16,eii,eia)&amp;_xlfn.XLOOKUP(8,eii,eia)&amp;_xlfn.XLOOKUP(LEFT(F430,7),r_1,r_8)&amp;_xlfn.XLOOKUP(16,eii,eia)&amp;_xlfn.XLOOKUP(9,eii,eia)&amp;_xlfn.XLOOKUP($A430,E96_raw,E96_code&amp;" / "&amp;e96_3c)&amp;_xlfn.XLOOKUP(16,eii,eia)&amp;_xlfn.XLOOKUP(10,eii,eia)&amp;_xlfn.XLOOKUP(LEFT(F430,7),r_1,r_10)&amp;_xlfn.XLOOKUP(16,eii,eia)&amp;_xlfn.XLOOKUP(11,eii,eia)&amp;_xlfn.XLOOKUP(LEFT(F430,7),r_1,r_11)&amp;_xlfn.XLOOKUP(16,eii,eia)&amp;_xlfn.XLOOKUP(12,eii,eia)&amp;_xlfn.XLOOKUP(LEFT(F430,7),r_1,r_12)&amp;" ppm/°C"&amp;_xlfn.XLOOKUP(16,eii,eia)&amp;_xlfn.XLOOKUP(13,eii,eia)&amp;MID(F430,4,2)&amp;_xlfn.XLOOKUP(16,eii,eia)&amp;_xlfn.XLOOKUP(14,eii,eia)&amp;_xlfn.XLOOKUP(16,eii,eia)&amp;_xlfn.XLOOKUP(15,eii,eia)&amp;_xlfn.XLOOKUP(16,eii,eia)</f>
        <v>#NAME?</v>
      </c>
      <c r="I430" s="5" t="str" cm="1">
        <f t="array" aca="1" ref="I430" ca="1">IF( OR( AND($A430&gt;=INDIRECT("'Panasonic ERJ Code Table'!$K" &amp; I$1),$A430&lt;=INDIRECT("'Panasonic ERJ Code Table'!$L" &amp; I$1)), AND($A430&gt;=INDIRECT("'Panasonic ERJ Code Table'!$M" &amp; I$1),$A430&lt;=INDIRECT("'Panasonic ERJ Code Table'!$N" &amp; I$1)) ),I$2&amp;_xlfn.XLOOKUP($A430,E96_raw,E96_code),"N/A")</f>
        <v>N/A</v>
      </c>
      <c r="L430" s="5" t="e" cm="1">
        <f t="array" aca="1" ref="L430" ca="1">IF( OR( AND($A430&gt;=INDIRECT("'Panasonic ERJ Code Table'!$K" &amp; L$1),$A430&lt;=INDIRECT("'Panasonic ERJ Code Table'!$L" &amp; L$1)), AND($A430&gt;=INDIRECT("'Panasonic ERJ Code Table'!$M" &amp; L$1),$A430&lt;=INDIRECT("'Panasonic ERJ Code Table'!$N" &amp; L$1)) ),L$2&amp;_xlfn.XLOOKUP($A430,E96_raw,E96_code),"N/A")</f>
        <v>#NAME?</v>
      </c>
      <c r="O430" s="5" t="str" cm="1">
        <f t="array" aca="1" ref="O430" ca="1">IF( OR( AND($A430&gt;=INDIRECT("'Panasonic ERJ Code Table'!$K" &amp; O$1),$A430&lt;=INDIRECT("'Panasonic ERJ Code Table'!$L" &amp; O$1)), AND($A430&gt;=INDIRECT("'Panasonic ERJ Code Table'!$M" &amp; O$1),$A430&lt;=INDIRECT("'Panasonic ERJ Code Table'!$N" &amp; O$1)) ),O$2&amp;_xlfn.XLOOKUP($A430,E96_raw,E96_code),"N/A")</f>
        <v>N/A</v>
      </c>
      <c r="R430" s="5" t="e" cm="1">
        <f t="array" aca="1" ref="R430" ca="1">IF( OR( AND($A430&gt;=INDIRECT("'Panasonic ERJ Code Table'!$K" &amp; R$1),$A430&lt;=INDIRECT("'Panasonic ERJ Code Table'!$L" &amp; R$1)), AND($A430&gt;=INDIRECT("'Panasonic ERJ Code Table'!$M" &amp; R$1),$A430&lt;=INDIRECT("'Panasonic ERJ Code Table'!$N" &amp; R$1)) ),R$2&amp;_xlfn.XLOOKUP($A430,E96_raw,E96_code),"N/A")</f>
        <v>#NAME?</v>
      </c>
      <c r="U430" s="5" t="e" cm="1">
        <f t="array" aca="1" ref="U430" ca="1">IF( OR( AND($A430&gt;=INDIRECT("'Panasonic ERJ Code Table'!$J" &amp; U$1),$A430&lt;=INDIRECT("'Panasonic ERJ Code Table'!$K" &amp; U$1)), AND($A430&gt;=INDIRECT("'Panasonic ERJ Code Table'!$L" &amp; U$1),$A430&lt;=INDIRECT("'Panasonic ERJ Code Table'!$M" &amp; U$1)) ),U$2&amp;_xlfn.XLOOKUP($A430,E96_raw,E96_code),"N/A")</f>
        <v>#NAME?</v>
      </c>
    </row>
    <row r="431" spans="1:21" x14ac:dyDescent="0.3">
      <c r="A431" s="16">
        <v>28700</v>
      </c>
      <c r="B431" s="19"/>
      <c r="C431" s="5" t="e" cm="1">
        <f t="array" aca="1" ref="C431" ca="1">IF( OR( AND($A431&gt;=INDIRECT("'Panasonic ERJ Code Table'!$K" &amp; C$1),$A431&lt;=INDIRECT("'Panasonic ERJ Code Table'!$L" &amp; C$1)), AND($A431&gt;=INDIRECT("'Panasonic ERJ Code Table'!$M" &amp; C$1),$A431&lt;=INDIRECT("'Panasonic ERJ Code Table'!$N" &amp; C$1)) ),C$2&amp;_xlfn.XLOOKUP($A431,E96_raw,E96_code),"N/A")</f>
        <v>#NAME?</v>
      </c>
      <c r="D431" s="23" t="e" cm="1">
        <f t="array" aca="1" ref="D431" ca="1">"technology "&amp;RIGHT(C431,4)&amp;";"&amp;_xlfn.XLOOKUP(2,eii,eia)&amp;C431&amp;_xlfn.XLOOKUP(16,eii,eia)&amp;_xlfn.XLOOKUP(3,eii,eia)&amp;_xlfn.XLOOKUP($A431,E96_raw,e96_std&amp;" "&amp;e96_sym)&amp;_xlfn.XLOOKUP(16,eii,eia)&amp;_xlfn.XLOOKUP(4,eii,eia)&amp;_xlfn.XLOOKUP(LEFT(C431,7),r_1,r_4)&amp;" W @ 70°C"&amp;_xlfn.XLOOKUP(16,eii,eia)&amp;_xlfn.XLOOKUP(5,eii,eia)&amp;_xlfn.XLOOKUP(MID(C431,4,3),e_code,TEXT(e_size,"0000"))&amp;_xlfn.XLOOKUP(16,eii,eia)&amp;_xlfn.XLOOKUP(6,eii,eia)&amp;ROUND(MIN(SQRT($A431*_xlfn.XLOOKUP(LEFT(C431,7),r_1,r_4)),_xlfn.XLOOKUP(LEFT(C431,7),r_1,r_7)),1)&amp;" V"&amp;_xlfn.XLOOKUP(16,eii,eia)&amp;_xlfn.XLOOKUP(8,eii,eia)&amp;_xlfn.XLOOKUP(LEFT(C431,7),r_1,r_8)&amp;_xlfn.XLOOKUP(16,eii,eia)&amp;_xlfn.XLOOKUP(9,eii,eia)&amp;_xlfn.XLOOKUP($A431,E96_raw,E96_code&amp;" / "&amp;e96_3c)&amp;_xlfn.XLOOKUP(16,eii,eia)&amp;_xlfn.XLOOKUP(10,eii,eia)&amp;_xlfn.XLOOKUP(LEFT(C431,7),r_1,r_10)&amp;_xlfn.XLOOKUP(16,eii,eia)&amp;_xlfn.XLOOKUP(11,eii,eia)&amp;_xlfn.XLOOKUP(LEFT(C431,7),r_1,r_11)&amp;_xlfn.XLOOKUP(16,eii,eia)&amp;_xlfn.XLOOKUP(12,eii,eia)&amp;_xlfn.XLOOKUP(LEFT(C431,7),r_1,r_12)&amp;" ppm/°C"&amp;_xlfn.XLOOKUP(16,eii,eia)&amp;_xlfn.XLOOKUP(13,eii,eia)&amp;MID(C431,4,2)&amp;_xlfn.XLOOKUP(16,eii,eia)&amp;_xlfn.XLOOKUP(14,eii,eia)&amp;_xlfn.XLOOKUP(16,eii,eia)&amp;_xlfn.XLOOKUP(15,eii,eia)&amp;_xlfn.XLOOKUP(16,eii,eia)</f>
        <v>#NAME?</v>
      </c>
      <c r="F431" s="5" t="e" cm="1">
        <f t="array" aca="1" ref="F431" ca="1">IF( OR( AND($A431&gt;=INDIRECT("'Panasonic ERJ Code Table'!$K" &amp; F$1),$A431&lt;=INDIRECT("'Panasonic ERJ Code Table'!$L" &amp; F$1)), AND($A431&gt;=INDIRECT("'Panasonic ERJ Code Table'!$M" &amp; F$1),$A431&lt;=INDIRECT("'Panasonic ERJ Code Table'!$N" &amp; F$1)) ),F$2&amp;_xlfn.XLOOKUP($A431,E96_raw,E96_code),"N/A")</f>
        <v>#NAME?</v>
      </c>
      <c r="G431" s="23" t="e" cm="1">
        <f t="array" aca="1" ref="G431" ca="1">"technology "&amp;RIGHT(F431,4)&amp;";"&amp;_xlfn.XLOOKUP(2,eii,eia)&amp;F431&amp;_xlfn.XLOOKUP(16,eii,eia)&amp;_xlfn.XLOOKUP(3,eii,eia)&amp;_xlfn.XLOOKUP($A431,E96_raw,e96_std&amp;" "&amp;e96_sym)&amp;_xlfn.XLOOKUP(16,eii,eia)&amp;_xlfn.XLOOKUP(4,eii,eia)&amp;_xlfn.XLOOKUP(LEFT(F431,7),r_1,r_4)&amp;" W @ 70°C"&amp;_xlfn.XLOOKUP(16,eii,eia)&amp;_xlfn.XLOOKUP(5,eii,eia)&amp;_xlfn.XLOOKUP(MID(F431,4,3),e_code,TEXT(e_size,"0000"))&amp;_xlfn.XLOOKUP(16,eii,eia)&amp;_xlfn.XLOOKUP(6,eii,eia)&amp;ROUND(MIN(SQRT($A431*_xlfn.XLOOKUP(LEFT(F431,7),r_1,r_4)),_xlfn.XLOOKUP(LEFT(F431,7),r_1,r_7)),1)&amp;" V"&amp;_xlfn.XLOOKUP(16,eii,eia)&amp;_xlfn.XLOOKUP(8,eii,eia)&amp;_xlfn.XLOOKUP(LEFT(F431,7),r_1,r_8)&amp;_xlfn.XLOOKUP(16,eii,eia)&amp;_xlfn.XLOOKUP(9,eii,eia)&amp;_xlfn.XLOOKUP($A431,E96_raw,E96_code&amp;" / "&amp;e96_3c)&amp;_xlfn.XLOOKUP(16,eii,eia)&amp;_xlfn.XLOOKUP(10,eii,eia)&amp;_xlfn.XLOOKUP(LEFT(F431,7),r_1,r_10)&amp;_xlfn.XLOOKUP(16,eii,eia)&amp;_xlfn.XLOOKUP(11,eii,eia)&amp;_xlfn.XLOOKUP(LEFT(F431,7),r_1,r_11)&amp;_xlfn.XLOOKUP(16,eii,eia)&amp;_xlfn.XLOOKUP(12,eii,eia)&amp;_xlfn.XLOOKUP(LEFT(F431,7),r_1,r_12)&amp;" ppm/°C"&amp;_xlfn.XLOOKUP(16,eii,eia)&amp;_xlfn.XLOOKUP(13,eii,eia)&amp;MID(F431,4,2)&amp;_xlfn.XLOOKUP(16,eii,eia)&amp;_xlfn.XLOOKUP(14,eii,eia)&amp;_xlfn.XLOOKUP(16,eii,eia)&amp;_xlfn.XLOOKUP(15,eii,eia)&amp;_xlfn.XLOOKUP(16,eii,eia)</f>
        <v>#NAME?</v>
      </c>
      <c r="I431" s="5" t="str" cm="1">
        <f t="array" aca="1" ref="I431" ca="1">IF( OR( AND($A431&gt;=INDIRECT("'Panasonic ERJ Code Table'!$K" &amp; I$1),$A431&lt;=INDIRECT("'Panasonic ERJ Code Table'!$L" &amp; I$1)), AND($A431&gt;=INDIRECT("'Panasonic ERJ Code Table'!$M" &amp; I$1),$A431&lt;=INDIRECT("'Panasonic ERJ Code Table'!$N" &amp; I$1)) ),I$2&amp;_xlfn.XLOOKUP($A431,E96_raw,E96_code),"N/A")</f>
        <v>N/A</v>
      </c>
      <c r="L431" s="5" t="e" cm="1">
        <f t="array" aca="1" ref="L431" ca="1">IF( OR( AND($A431&gt;=INDIRECT("'Panasonic ERJ Code Table'!$K" &amp; L$1),$A431&lt;=INDIRECT("'Panasonic ERJ Code Table'!$L" &amp; L$1)), AND($A431&gt;=INDIRECT("'Panasonic ERJ Code Table'!$M" &amp; L$1),$A431&lt;=INDIRECT("'Panasonic ERJ Code Table'!$N" &amp; L$1)) ),L$2&amp;_xlfn.XLOOKUP($A431,E96_raw,E96_code),"N/A")</f>
        <v>#NAME?</v>
      </c>
      <c r="O431" s="5" t="str" cm="1">
        <f t="array" aca="1" ref="O431" ca="1">IF( OR( AND($A431&gt;=INDIRECT("'Panasonic ERJ Code Table'!$K" &amp; O$1),$A431&lt;=INDIRECT("'Panasonic ERJ Code Table'!$L" &amp; O$1)), AND($A431&gt;=INDIRECT("'Panasonic ERJ Code Table'!$M" &amp; O$1),$A431&lt;=INDIRECT("'Panasonic ERJ Code Table'!$N" &amp; O$1)) ),O$2&amp;_xlfn.XLOOKUP($A431,E96_raw,E96_code),"N/A")</f>
        <v>N/A</v>
      </c>
      <c r="R431" s="5" t="e" cm="1">
        <f t="array" aca="1" ref="R431" ca="1">IF( OR( AND($A431&gt;=INDIRECT("'Panasonic ERJ Code Table'!$K" &amp; R$1),$A431&lt;=INDIRECT("'Panasonic ERJ Code Table'!$L" &amp; R$1)), AND($A431&gt;=INDIRECT("'Panasonic ERJ Code Table'!$M" &amp; R$1),$A431&lt;=INDIRECT("'Panasonic ERJ Code Table'!$N" &amp; R$1)) ),R$2&amp;_xlfn.XLOOKUP($A431,E96_raw,E96_code),"N/A")</f>
        <v>#NAME?</v>
      </c>
      <c r="U431" s="5" t="e" cm="1">
        <f t="array" aca="1" ref="U431" ca="1">IF( OR( AND($A431&gt;=INDIRECT("'Panasonic ERJ Code Table'!$J" &amp; U$1),$A431&lt;=INDIRECT("'Panasonic ERJ Code Table'!$K" &amp; U$1)), AND($A431&gt;=INDIRECT("'Panasonic ERJ Code Table'!$L" &amp; U$1),$A431&lt;=INDIRECT("'Panasonic ERJ Code Table'!$M" &amp; U$1)) ),U$2&amp;_xlfn.XLOOKUP($A431,E96_raw,E96_code),"N/A")</f>
        <v>#NAME?</v>
      </c>
    </row>
    <row r="432" spans="1:21" x14ac:dyDescent="0.3">
      <c r="A432" s="16">
        <v>29400</v>
      </c>
      <c r="B432" s="19"/>
      <c r="C432" s="5" t="e" cm="1">
        <f t="array" aca="1" ref="C432" ca="1">IF( OR( AND($A432&gt;=INDIRECT("'Panasonic ERJ Code Table'!$K" &amp; C$1),$A432&lt;=INDIRECT("'Panasonic ERJ Code Table'!$L" &amp; C$1)), AND($A432&gt;=INDIRECT("'Panasonic ERJ Code Table'!$M" &amp; C$1),$A432&lt;=INDIRECT("'Panasonic ERJ Code Table'!$N" &amp; C$1)) ),C$2&amp;_xlfn.XLOOKUP($A432,E96_raw,E96_code),"N/A")</f>
        <v>#NAME?</v>
      </c>
      <c r="D432" s="23" t="e" cm="1">
        <f t="array" aca="1" ref="D432" ca="1">"technology "&amp;RIGHT(C432,4)&amp;";"&amp;_xlfn.XLOOKUP(2,eii,eia)&amp;C432&amp;_xlfn.XLOOKUP(16,eii,eia)&amp;_xlfn.XLOOKUP(3,eii,eia)&amp;_xlfn.XLOOKUP($A432,E96_raw,e96_std&amp;" "&amp;e96_sym)&amp;_xlfn.XLOOKUP(16,eii,eia)&amp;_xlfn.XLOOKUP(4,eii,eia)&amp;_xlfn.XLOOKUP(LEFT(C432,7),r_1,r_4)&amp;" W @ 70°C"&amp;_xlfn.XLOOKUP(16,eii,eia)&amp;_xlfn.XLOOKUP(5,eii,eia)&amp;_xlfn.XLOOKUP(MID(C432,4,3),e_code,TEXT(e_size,"0000"))&amp;_xlfn.XLOOKUP(16,eii,eia)&amp;_xlfn.XLOOKUP(6,eii,eia)&amp;ROUND(MIN(SQRT($A432*_xlfn.XLOOKUP(LEFT(C432,7),r_1,r_4)),_xlfn.XLOOKUP(LEFT(C432,7),r_1,r_7)),1)&amp;" V"&amp;_xlfn.XLOOKUP(16,eii,eia)&amp;_xlfn.XLOOKUP(8,eii,eia)&amp;_xlfn.XLOOKUP(LEFT(C432,7),r_1,r_8)&amp;_xlfn.XLOOKUP(16,eii,eia)&amp;_xlfn.XLOOKUP(9,eii,eia)&amp;_xlfn.XLOOKUP($A432,E96_raw,E96_code&amp;" / "&amp;e96_3c)&amp;_xlfn.XLOOKUP(16,eii,eia)&amp;_xlfn.XLOOKUP(10,eii,eia)&amp;_xlfn.XLOOKUP(LEFT(C432,7),r_1,r_10)&amp;_xlfn.XLOOKUP(16,eii,eia)&amp;_xlfn.XLOOKUP(11,eii,eia)&amp;_xlfn.XLOOKUP(LEFT(C432,7),r_1,r_11)&amp;_xlfn.XLOOKUP(16,eii,eia)&amp;_xlfn.XLOOKUP(12,eii,eia)&amp;_xlfn.XLOOKUP(LEFT(C432,7),r_1,r_12)&amp;" ppm/°C"&amp;_xlfn.XLOOKUP(16,eii,eia)&amp;_xlfn.XLOOKUP(13,eii,eia)&amp;MID(C432,4,2)&amp;_xlfn.XLOOKUP(16,eii,eia)&amp;_xlfn.XLOOKUP(14,eii,eia)&amp;_xlfn.XLOOKUP(16,eii,eia)&amp;_xlfn.XLOOKUP(15,eii,eia)&amp;_xlfn.XLOOKUP(16,eii,eia)</f>
        <v>#NAME?</v>
      </c>
      <c r="F432" s="5" t="e" cm="1">
        <f t="array" aca="1" ref="F432" ca="1">IF( OR( AND($A432&gt;=INDIRECT("'Panasonic ERJ Code Table'!$K" &amp; F$1),$A432&lt;=INDIRECT("'Panasonic ERJ Code Table'!$L" &amp; F$1)), AND($A432&gt;=INDIRECT("'Panasonic ERJ Code Table'!$M" &amp; F$1),$A432&lt;=INDIRECT("'Panasonic ERJ Code Table'!$N" &amp; F$1)) ),F$2&amp;_xlfn.XLOOKUP($A432,E96_raw,E96_code),"N/A")</f>
        <v>#NAME?</v>
      </c>
      <c r="G432" s="23" t="e" cm="1">
        <f t="array" aca="1" ref="G432" ca="1">"technology "&amp;RIGHT(F432,4)&amp;";"&amp;_xlfn.XLOOKUP(2,eii,eia)&amp;F432&amp;_xlfn.XLOOKUP(16,eii,eia)&amp;_xlfn.XLOOKUP(3,eii,eia)&amp;_xlfn.XLOOKUP($A432,E96_raw,e96_std&amp;" "&amp;e96_sym)&amp;_xlfn.XLOOKUP(16,eii,eia)&amp;_xlfn.XLOOKUP(4,eii,eia)&amp;_xlfn.XLOOKUP(LEFT(F432,7),r_1,r_4)&amp;" W @ 70°C"&amp;_xlfn.XLOOKUP(16,eii,eia)&amp;_xlfn.XLOOKUP(5,eii,eia)&amp;_xlfn.XLOOKUP(MID(F432,4,3),e_code,TEXT(e_size,"0000"))&amp;_xlfn.XLOOKUP(16,eii,eia)&amp;_xlfn.XLOOKUP(6,eii,eia)&amp;ROUND(MIN(SQRT($A432*_xlfn.XLOOKUP(LEFT(F432,7),r_1,r_4)),_xlfn.XLOOKUP(LEFT(F432,7),r_1,r_7)),1)&amp;" V"&amp;_xlfn.XLOOKUP(16,eii,eia)&amp;_xlfn.XLOOKUP(8,eii,eia)&amp;_xlfn.XLOOKUP(LEFT(F432,7),r_1,r_8)&amp;_xlfn.XLOOKUP(16,eii,eia)&amp;_xlfn.XLOOKUP(9,eii,eia)&amp;_xlfn.XLOOKUP($A432,E96_raw,E96_code&amp;" / "&amp;e96_3c)&amp;_xlfn.XLOOKUP(16,eii,eia)&amp;_xlfn.XLOOKUP(10,eii,eia)&amp;_xlfn.XLOOKUP(LEFT(F432,7),r_1,r_10)&amp;_xlfn.XLOOKUP(16,eii,eia)&amp;_xlfn.XLOOKUP(11,eii,eia)&amp;_xlfn.XLOOKUP(LEFT(F432,7),r_1,r_11)&amp;_xlfn.XLOOKUP(16,eii,eia)&amp;_xlfn.XLOOKUP(12,eii,eia)&amp;_xlfn.XLOOKUP(LEFT(F432,7),r_1,r_12)&amp;" ppm/°C"&amp;_xlfn.XLOOKUP(16,eii,eia)&amp;_xlfn.XLOOKUP(13,eii,eia)&amp;MID(F432,4,2)&amp;_xlfn.XLOOKUP(16,eii,eia)&amp;_xlfn.XLOOKUP(14,eii,eia)&amp;_xlfn.XLOOKUP(16,eii,eia)&amp;_xlfn.XLOOKUP(15,eii,eia)&amp;_xlfn.XLOOKUP(16,eii,eia)</f>
        <v>#NAME?</v>
      </c>
      <c r="I432" s="5" t="str" cm="1">
        <f t="array" aca="1" ref="I432" ca="1">IF( OR( AND($A432&gt;=INDIRECT("'Panasonic ERJ Code Table'!$K" &amp; I$1),$A432&lt;=INDIRECT("'Panasonic ERJ Code Table'!$L" &amp; I$1)), AND($A432&gt;=INDIRECT("'Panasonic ERJ Code Table'!$M" &amp; I$1),$A432&lt;=INDIRECT("'Panasonic ERJ Code Table'!$N" &amp; I$1)) ),I$2&amp;_xlfn.XLOOKUP($A432,E96_raw,E96_code),"N/A")</f>
        <v>N/A</v>
      </c>
      <c r="L432" s="5" t="e" cm="1">
        <f t="array" aca="1" ref="L432" ca="1">IF( OR( AND($A432&gt;=INDIRECT("'Panasonic ERJ Code Table'!$K" &amp; L$1),$A432&lt;=INDIRECT("'Panasonic ERJ Code Table'!$L" &amp; L$1)), AND($A432&gt;=INDIRECT("'Panasonic ERJ Code Table'!$M" &amp; L$1),$A432&lt;=INDIRECT("'Panasonic ERJ Code Table'!$N" &amp; L$1)) ),L$2&amp;_xlfn.XLOOKUP($A432,E96_raw,E96_code),"N/A")</f>
        <v>#NAME?</v>
      </c>
      <c r="O432" s="5" t="str" cm="1">
        <f t="array" aca="1" ref="O432" ca="1">IF( OR( AND($A432&gt;=INDIRECT("'Panasonic ERJ Code Table'!$K" &amp; O$1),$A432&lt;=INDIRECT("'Panasonic ERJ Code Table'!$L" &amp; O$1)), AND($A432&gt;=INDIRECT("'Panasonic ERJ Code Table'!$M" &amp; O$1),$A432&lt;=INDIRECT("'Panasonic ERJ Code Table'!$N" &amp; O$1)) ),O$2&amp;_xlfn.XLOOKUP($A432,E96_raw,E96_code),"N/A")</f>
        <v>N/A</v>
      </c>
      <c r="R432" s="5" t="e" cm="1">
        <f t="array" aca="1" ref="R432" ca="1">IF( OR( AND($A432&gt;=INDIRECT("'Panasonic ERJ Code Table'!$K" &amp; R$1),$A432&lt;=INDIRECT("'Panasonic ERJ Code Table'!$L" &amp; R$1)), AND($A432&gt;=INDIRECT("'Panasonic ERJ Code Table'!$M" &amp; R$1),$A432&lt;=INDIRECT("'Panasonic ERJ Code Table'!$N" &amp; R$1)) ),R$2&amp;_xlfn.XLOOKUP($A432,E96_raw,E96_code),"N/A")</f>
        <v>#NAME?</v>
      </c>
      <c r="U432" s="5" t="e" cm="1">
        <f t="array" aca="1" ref="U432" ca="1">IF( OR( AND($A432&gt;=INDIRECT("'Panasonic ERJ Code Table'!$J" &amp; U$1),$A432&lt;=INDIRECT("'Panasonic ERJ Code Table'!$K" &amp; U$1)), AND($A432&gt;=INDIRECT("'Panasonic ERJ Code Table'!$L" &amp; U$1),$A432&lt;=INDIRECT("'Panasonic ERJ Code Table'!$M" &amp; U$1)) ),U$2&amp;_xlfn.XLOOKUP($A432,E96_raw,E96_code),"N/A")</f>
        <v>#NAME?</v>
      </c>
    </row>
    <row r="433" spans="1:21" x14ac:dyDescent="0.3">
      <c r="A433" s="16">
        <v>30100</v>
      </c>
      <c r="B433" s="19"/>
      <c r="C433" s="5" t="e" cm="1">
        <f t="array" aca="1" ref="C433" ca="1">IF( OR( AND($A433&gt;=INDIRECT("'Panasonic ERJ Code Table'!$K" &amp; C$1),$A433&lt;=INDIRECT("'Panasonic ERJ Code Table'!$L" &amp; C$1)), AND($A433&gt;=INDIRECT("'Panasonic ERJ Code Table'!$M" &amp; C$1),$A433&lt;=INDIRECT("'Panasonic ERJ Code Table'!$N" &amp; C$1)) ),C$2&amp;_xlfn.XLOOKUP($A433,E96_raw,E96_code),"N/A")</f>
        <v>#NAME?</v>
      </c>
      <c r="D433" s="23" t="e" cm="1">
        <f t="array" aca="1" ref="D433" ca="1">"technology "&amp;RIGHT(C433,4)&amp;";"&amp;_xlfn.XLOOKUP(2,eii,eia)&amp;C433&amp;_xlfn.XLOOKUP(16,eii,eia)&amp;_xlfn.XLOOKUP(3,eii,eia)&amp;_xlfn.XLOOKUP($A433,E96_raw,e96_std&amp;" "&amp;e96_sym)&amp;_xlfn.XLOOKUP(16,eii,eia)&amp;_xlfn.XLOOKUP(4,eii,eia)&amp;_xlfn.XLOOKUP(LEFT(C433,7),r_1,r_4)&amp;" W @ 70°C"&amp;_xlfn.XLOOKUP(16,eii,eia)&amp;_xlfn.XLOOKUP(5,eii,eia)&amp;_xlfn.XLOOKUP(MID(C433,4,3),e_code,TEXT(e_size,"0000"))&amp;_xlfn.XLOOKUP(16,eii,eia)&amp;_xlfn.XLOOKUP(6,eii,eia)&amp;ROUND(MIN(SQRT($A433*_xlfn.XLOOKUP(LEFT(C433,7),r_1,r_4)),_xlfn.XLOOKUP(LEFT(C433,7),r_1,r_7)),1)&amp;" V"&amp;_xlfn.XLOOKUP(16,eii,eia)&amp;_xlfn.XLOOKUP(8,eii,eia)&amp;_xlfn.XLOOKUP(LEFT(C433,7),r_1,r_8)&amp;_xlfn.XLOOKUP(16,eii,eia)&amp;_xlfn.XLOOKUP(9,eii,eia)&amp;_xlfn.XLOOKUP($A433,E96_raw,E96_code&amp;" / "&amp;e96_3c)&amp;_xlfn.XLOOKUP(16,eii,eia)&amp;_xlfn.XLOOKUP(10,eii,eia)&amp;_xlfn.XLOOKUP(LEFT(C433,7),r_1,r_10)&amp;_xlfn.XLOOKUP(16,eii,eia)&amp;_xlfn.XLOOKUP(11,eii,eia)&amp;_xlfn.XLOOKUP(LEFT(C433,7),r_1,r_11)&amp;_xlfn.XLOOKUP(16,eii,eia)&amp;_xlfn.XLOOKUP(12,eii,eia)&amp;_xlfn.XLOOKUP(LEFT(C433,7),r_1,r_12)&amp;" ppm/°C"&amp;_xlfn.XLOOKUP(16,eii,eia)&amp;_xlfn.XLOOKUP(13,eii,eia)&amp;MID(C433,4,2)&amp;_xlfn.XLOOKUP(16,eii,eia)&amp;_xlfn.XLOOKUP(14,eii,eia)&amp;_xlfn.XLOOKUP(16,eii,eia)&amp;_xlfn.XLOOKUP(15,eii,eia)&amp;_xlfn.XLOOKUP(16,eii,eia)</f>
        <v>#NAME?</v>
      </c>
      <c r="F433" s="5" t="e" cm="1">
        <f t="array" aca="1" ref="F433" ca="1">IF( OR( AND($A433&gt;=INDIRECT("'Panasonic ERJ Code Table'!$K" &amp; F$1),$A433&lt;=INDIRECT("'Panasonic ERJ Code Table'!$L" &amp; F$1)), AND($A433&gt;=INDIRECT("'Panasonic ERJ Code Table'!$M" &amp; F$1),$A433&lt;=INDIRECT("'Panasonic ERJ Code Table'!$N" &amp; F$1)) ),F$2&amp;_xlfn.XLOOKUP($A433,E96_raw,E96_code),"N/A")</f>
        <v>#NAME?</v>
      </c>
      <c r="G433" s="23" t="e" cm="1">
        <f t="array" aca="1" ref="G433" ca="1">"technology "&amp;RIGHT(F433,4)&amp;";"&amp;_xlfn.XLOOKUP(2,eii,eia)&amp;F433&amp;_xlfn.XLOOKUP(16,eii,eia)&amp;_xlfn.XLOOKUP(3,eii,eia)&amp;_xlfn.XLOOKUP($A433,E96_raw,e96_std&amp;" "&amp;e96_sym)&amp;_xlfn.XLOOKUP(16,eii,eia)&amp;_xlfn.XLOOKUP(4,eii,eia)&amp;_xlfn.XLOOKUP(LEFT(F433,7),r_1,r_4)&amp;" W @ 70°C"&amp;_xlfn.XLOOKUP(16,eii,eia)&amp;_xlfn.XLOOKUP(5,eii,eia)&amp;_xlfn.XLOOKUP(MID(F433,4,3),e_code,TEXT(e_size,"0000"))&amp;_xlfn.XLOOKUP(16,eii,eia)&amp;_xlfn.XLOOKUP(6,eii,eia)&amp;ROUND(MIN(SQRT($A433*_xlfn.XLOOKUP(LEFT(F433,7),r_1,r_4)),_xlfn.XLOOKUP(LEFT(F433,7),r_1,r_7)),1)&amp;" V"&amp;_xlfn.XLOOKUP(16,eii,eia)&amp;_xlfn.XLOOKUP(8,eii,eia)&amp;_xlfn.XLOOKUP(LEFT(F433,7),r_1,r_8)&amp;_xlfn.XLOOKUP(16,eii,eia)&amp;_xlfn.XLOOKUP(9,eii,eia)&amp;_xlfn.XLOOKUP($A433,E96_raw,E96_code&amp;" / "&amp;e96_3c)&amp;_xlfn.XLOOKUP(16,eii,eia)&amp;_xlfn.XLOOKUP(10,eii,eia)&amp;_xlfn.XLOOKUP(LEFT(F433,7),r_1,r_10)&amp;_xlfn.XLOOKUP(16,eii,eia)&amp;_xlfn.XLOOKUP(11,eii,eia)&amp;_xlfn.XLOOKUP(LEFT(F433,7),r_1,r_11)&amp;_xlfn.XLOOKUP(16,eii,eia)&amp;_xlfn.XLOOKUP(12,eii,eia)&amp;_xlfn.XLOOKUP(LEFT(F433,7),r_1,r_12)&amp;" ppm/°C"&amp;_xlfn.XLOOKUP(16,eii,eia)&amp;_xlfn.XLOOKUP(13,eii,eia)&amp;MID(F433,4,2)&amp;_xlfn.XLOOKUP(16,eii,eia)&amp;_xlfn.XLOOKUP(14,eii,eia)&amp;_xlfn.XLOOKUP(16,eii,eia)&amp;_xlfn.XLOOKUP(15,eii,eia)&amp;_xlfn.XLOOKUP(16,eii,eia)</f>
        <v>#NAME?</v>
      </c>
      <c r="I433" s="5" t="str" cm="1">
        <f t="array" aca="1" ref="I433" ca="1">IF( OR( AND($A433&gt;=INDIRECT("'Panasonic ERJ Code Table'!$K" &amp; I$1),$A433&lt;=INDIRECT("'Panasonic ERJ Code Table'!$L" &amp; I$1)), AND($A433&gt;=INDIRECT("'Panasonic ERJ Code Table'!$M" &amp; I$1),$A433&lt;=INDIRECT("'Panasonic ERJ Code Table'!$N" &amp; I$1)) ),I$2&amp;_xlfn.XLOOKUP($A433,E96_raw,E96_code),"N/A")</f>
        <v>N/A</v>
      </c>
      <c r="L433" s="5" t="e" cm="1">
        <f t="array" aca="1" ref="L433" ca="1">IF( OR( AND($A433&gt;=INDIRECT("'Panasonic ERJ Code Table'!$K" &amp; L$1),$A433&lt;=INDIRECT("'Panasonic ERJ Code Table'!$L" &amp; L$1)), AND($A433&gt;=INDIRECT("'Panasonic ERJ Code Table'!$M" &amp; L$1),$A433&lt;=INDIRECT("'Panasonic ERJ Code Table'!$N" &amp; L$1)) ),L$2&amp;_xlfn.XLOOKUP($A433,E96_raw,E96_code),"N/A")</f>
        <v>#NAME?</v>
      </c>
      <c r="O433" s="5" t="str" cm="1">
        <f t="array" aca="1" ref="O433" ca="1">IF( OR( AND($A433&gt;=INDIRECT("'Panasonic ERJ Code Table'!$K" &amp; O$1),$A433&lt;=INDIRECT("'Panasonic ERJ Code Table'!$L" &amp; O$1)), AND($A433&gt;=INDIRECT("'Panasonic ERJ Code Table'!$M" &amp; O$1),$A433&lt;=INDIRECT("'Panasonic ERJ Code Table'!$N" &amp; O$1)) ),O$2&amp;_xlfn.XLOOKUP($A433,E96_raw,E96_code),"N/A")</f>
        <v>N/A</v>
      </c>
      <c r="R433" s="5" t="e" cm="1">
        <f t="array" aca="1" ref="R433" ca="1">IF( OR( AND($A433&gt;=INDIRECT("'Panasonic ERJ Code Table'!$K" &amp; R$1),$A433&lt;=INDIRECT("'Panasonic ERJ Code Table'!$L" &amp; R$1)), AND($A433&gt;=INDIRECT("'Panasonic ERJ Code Table'!$M" &amp; R$1),$A433&lt;=INDIRECT("'Panasonic ERJ Code Table'!$N" &amp; R$1)) ),R$2&amp;_xlfn.XLOOKUP($A433,E96_raw,E96_code),"N/A")</f>
        <v>#NAME?</v>
      </c>
      <c r="U433" s="5" t="e" cm="1">
        <f t="array" aca="1" ref="U433" ca="1">IF( OR( AND($A433&gt;=INDIRECT("'Panasonic ERJ Code Table'!$J" &amp; U$1),$A433&lt;=INDIRECT("'Panasonic ERJ Code Table'!$K" &amp; U$1)), AND($A433&gt;=INDIRECT("'Panasonic ERJ Code Table'!$L" &amp; U$1),$A433&lt;=INDIRECT("'Panasonic ERJ Code Table'!$M" &amp; U$1)) ),U$2&amp;_xlfn.XLOOKUP($A433,E96_raw,E96_code),"N/A")</f>
        <v>#NAME?</v>
      </c>
    </row>
    <row r="434" spans="1:21" x14ac:dyDescent="0.3">
      <c r="A434" s="16">
        <v>30900</v>
      </c>
      <c r="B434" s="19"/>
      <c r="C434" s="5" t="e" cm="1">
        <f t="array" aca="1" ref="C434" ca="1">IF( OR( AND($A434&gt;=INDIRECT("'Panasonic ERJ Code Table'!$K" &amp; C$1),$A434&lt;=INDIRECT("'Panasonic ERJ Code Table'!$L" &amp; C$1)), AND($A434&gt;=INDIRECT("'Panasonic ERJ Code Table'!$M" &amp; C$1),$A434&lt;=INDIRECT("'Panasonic ERJ Code Table'!$N" &amp; C$1)) ),C$2&amp;_xlfn.XLOOKUP($A434,E96_raw,E96_code),"N/A")</f>
        <v>#NAME?</v>
      </c>
      <c r="D434" s="23" t="e" cm="1">
        <f t="array" aca="1" ref="D434" ca="1">"technology "&amp;RIGHT(C434,4)&amp;";"&amp;_xlfn.XLOOKUP(2,eii,eia)&amp;C434&amp;_xlfn.XLOOKUP(16,eii,eia)&amp;_xlfn.XLOOKUP(3,eii,eia)&amp;_xlfn.XLOOKUP($A434,E96_raw,e96_std&amp;" "&amp;e96_sym)&amp;_xlfn.XLOOKUP(16,eii,eia)&amp;_xlfn.XLOOKUP(4,eii,eia)&amp;_xlfn.XLOOKUP(LEFT(C434,7),r_1,r_4)&amp;" W @ 70°C"&amp;_xlfn.XLOOKUP(16,eii,eia)&amp;_xlfn.XLOOKUP(5,eii,eia)&amp;_xlfn.XLOOKUP(MID(C434,4,3),e_code,TEXT(e_size,"0000"))&amp;_xlfn.XLOOKUP(16,eii,eia)&amp;_xlfn.XLOOKUP(6,eii,eia)&amp;ROUND(MIN(SQRT($A434*_xlfn.XLOOKUP(LEFT(C434,7),r_1,r_4)),_xlfn.XLOOKUP(LEFT(C434,7),r_1,r_7)),1)&amp;" V"&amp;_xlfn.XLOOKUP(16,eii,eia)&amp;_xlfn.XLOOKUP(8,eii,eia)&amp;_xlfn.XLOOKUP(LEFT(C434,7),r_1,r_8)&amp;_xlfn.XLOOKUP(16,eii,eia)&amp;_xlfn.XLOOKUP(9,eii,eia)&amp;_xlfn.XLOOKUP($A434,E96_raw,E96_code&amp;" / "&amp;e96_3c)&amp;_xlfn.XLOOKUP(16,eii,eia)&amp;_xlfn.XLOOKUP(10,eii,eia)&amp;_xlfn.XLOOKUP(LEFT(C434,7),r_1,r_10)&amp;_xlfn.XLOOKUP(16,eii,eia)&amp;_xlfn.XLOOKUP(11,eii,eia)&amp;_xlfn.XLOOKUP(LEFT(C434,7),r_1,r_11)&amp;_xlfn.XLOOKUP(16,eii,eia)&amp;_xlfn.XLOOKUP(12,eii,eia)&amp;_xlfn.XLOOKUP(LEFT(C434,7),r_1,r_12)&amp;" ppm/°C"&amp;_xlfn.XLOOKUP(16,eii,eia)&amp;_xlfn.XLOOKUP(13,eii,eia)&amp;MID(C434,4,2)&amp;_xlfn.XLOOKUP(16,eii,eia)&amp;_xlfn.XLOOKUP(14,eii,eia)&amp;_xlfn.XLOOKUP(16,eii,eia)&amp;_xlfn.XLOOKUP(15,eii,eia)&amp;_xlfn.XLOOKUP(16,eii,eia)</f>
        <v>#NAME?</v>
      </c>
      <c r="F434" s="5" t="e" cm="1">
        <f t="array" aca="1" ref="F434" ca="1">IF( OR( AND($A434&gt;=INDIRECT("'Panasonic ERJ Code Table'!$K" &amp; F$1),$A434&lt;=INDIRECT("'Panasonic ERJ Code Table'!$L" &amp; F$1)), AND($A434&gt;=INDIRECT("'Panasonic ERJ Code Table'!$M" &amp; F$1),$A434&lt;=INDIRECT("'Panasonic ERJ Code Table'!$N" &amp; F$1)) ),F$2&amp;_xlfn.XLOOKUP($A434,E96_raw,E96_code),"N/A")</f>
        <v>#NAME?</v>
      </c>
      <c r="G434" s="23" t="e" cm="1">
        <f t="array" aca="1" ref="G434" ca="1">"technology "&amp;RIGHT(F434,4)&amp;";"&amp;_xlfn.XLOOKUP(2,eii,eia)&amp;F434&amp;_xlfn.XLOOKUP(16,eii,eia)&amp;_xlfn.XLOOKUP(3,eii,eia)&amp;_xlfn.XLOOKUP($A434,E96_raw,e96_std&amp;" "&amp;e96_sym)&amp;_xlfn.XLOOKUP(16,eii,eia)&amp;_xlfn.XLOOKUP(4,eii,eia)&amp;_xlfn.XLOOKUP(LEFT(F434,7),r_1,r_4)&amp;" W @ 70°C"&amp;_xlfn.XLOOKUP(16,eii,eia)&amp;_xlfn.XLOOKUP(5,eii,eia)&amp;_xlfn.XLOOKUP(MID(F434,4,3),e_code,TEXT(e_size,"0000"))&amp;_xlfn.XLOOKUP(16,eii,eia)&amp;_xlfn.XLOOKUP(6,eii,eia)&amp;ROUND(MIN(SQRT($A434*_xlfn.XLOOKUP(LEFT(F434,7),r_1,r_4)),_xlfn.XLOOKUP(LEFT(F434,7),r_1,r_7)),1)&amp;" V"&amp;_xlfn.XLOOKUP(16,eii,eia)&amp;_xlfn.XLOOKUP(8,eii,eia)&amp;_xlfn.XLOOKUP(LEFT(F434,7),r_1,r_8)&amp;_xlfn.XLOOKUP(16,eii,eia)&amp;_xlfn.XLOOKUP(9,eii,eia)&amp;_xlfn.XLOOKUP($A434,E96_raw,E96_code&amp;" / "&amp;e96_3c)&amp;_xlfn.XLOOKUP(16,eii,eia)&amp;_xlfn.XLOOKUP(10,eii,eia)&amp;_xlfn.XLOOKUP(LEFT(F434,7),r_1,r_10)&amp;_xlfn.XLOOKUP(16,eii,eia)&amp;_xlfn.XLOOKUP(11,eii,eia)&amp;_xlfn.XLOOKUP(LEFT(F434,7),r_1,r_11)&amp;_xlfn.XLOOKUP(16,eii,eia)&amp;_xlfn.XLOOKUP(12,eii,eia)&amp;_xlfn.XLOOKUP(LEFT(F434,7),r_1,r_12)&amp;" ppm/°C"&amp;_xlfn.XLOOKUP(16,eii,eia)&amp;_xlfn.XLOOKUP(13,eii,eia)&amp;MID(F434,4,2)&amp;_xlfn.XLOOKUP(16,eii,eia)&amp;_xlfn.XLOOKUP(14,eii,eia)&amp;_xlfn.XLOOKUP(16,eii,eia)&amp;_xlfn.XLOOKUP(15,eii,eia)&amp;_xlfn.XLOOKUP(16,eii,eia)</f>
        <v>#NAME?</v>
      </c>
      <c r="I434" s="5" t="str" cm="1">
        <f t="array" aca="1" ref="I434" ca="1">IF( OR( AND($A434&gt;=INDIRECT("'Panasonic ERJ Code Table'!$K" &amp; I$1),$A434&lt;=INDIRECT("'Panasonic ERJ Code Table'!$L" &amp; I$1)), AND($A434&gt;=INDIRECT("'Panasonic ERJ Code Table'!$M" &amp; I$1),$A434&lt;=INDIRECT("'Panasonic ERJ Code Table'!$N" &amp; I$1)) ),I$2&amp;_xlfn.XLOOKUP($A434,E96_raw,E96_code),"N/A")</f>
        <v>N/A</v>
      </c>
      <c r="L434" s="5" t="e" cm="1">
        <f t="array" aca="1" ref="L434" ca="1">IF( OR( AND($A434&gt;=INDIRECT("'Panasonic ERJ Code Table'!$K" &amp; L$1),$A434&lt;=INDIRECT("'Panasonic ERJ Code Table'!$L" &amp; L$1)), AND($A434&gt;=INDIRECT("'Panasonic ERJ Code Table'!$M" &amp; L$1),$A434&lt;=INDIRECT("'Panasonic ERJ Code Table'!$N" &amp; L$1)) ),L$2&amp;_xlfn.XLOOKUP($A434,E96_raw,E96_code),"N/A")</f>
        <v>#NAME?</v>
      </c>
      <c r="O434" s="5" t="str" cm="1">
        <f t="array" aca="1" ref="O434" ca="1">IF( OR( AND($A434&gt;=INDIRECT("'Panasonic ERJ Code Table'!$K" &amp; O$1),$A434&lt;=INDIRECT("'Panasonic ERJ Code Table'!$L" &amp; O$1)), AND($A434&gt;=INDIRECT("'Panasonic ERJ Code Table'!$M" &amp; O$1),$A434&lt;=INDIRECT("'Panasonic ERJ Code Table'!$N" &amp; O$1)) ),O$2&amp;_xlfn.XLOOKUP($A434,E96_raw,E96_code),"N/A")</f>
        <v>N/A</v>
      </c>
      <c r="R434" s="5" t="e" cm="1">
        <f t="array" aca="1" ref="R434" ca="1">IF( OR( AND($A434&gt;=INDIRECT("'Panasonic ERJ Code Table'!$K" &amp; R$1),$A434&lt;=INDIRECT("'Panasonic ERJ Code Table'!$L" &amp; R$1)), AND($A434&gt;=INDIRECT("'Panasonic ERJ Code Table'!$M" &amp; R$1),$A434&lt;=INDIRECT("'Panasonic ERJ Code Table'!$N" &amp; R$1)) ),R$2&amp;_xlfn.XLOOKUP($A434,E96_raw,E96_code),"N/A")</f>
        <v>#NAME?</v>
      </c>
      <c r="U434" s="5" t="e" cm="1">
        <f t="array" aca="1" ref="U434" ca="1">IF( OR( AND($A434&gt;=INDIRECT("'Panasonic ERJ Code Table'!$J" &amp; U$1),$A434&lt;=INDIRECT("'Panasonic ERJ Code Table'!$K" &amp; U$1)), AND($A434&gt;=INDIRECT("'Panasonic ERJ Code Table'!$L" &amp; U$1),$A434&lt;=INDIRECT("'Panasonic ERJ Code Table'!$M" &amp; U$1)) ),U$2&amp;_xlfn.XLOOKUP($A434,E96_raw,E96_code),"N/A")</f>
        <v>#NAME?</v>
      </c>
    </row>
    <row r="435" spans="1:21" x14ac:dyDescent="0.3">
      <c r="A435" s="16">
        <v>31600</v>
      </c>
      <c r="B435" s="19"/>
      <c r="C435" s="5" t="e" cm="1">
        <f t="array" aca="1" ref="C435" ca="1">IF( OR( AND($A435&gt;=INDIRECT("'Panasonic ERJ Code Table'!$K" &amp; C$1),$A435&lt;=INDIRECT("'Panasonic ERJ Code Table'!$L" &amp; C$1)), AND($A435&gt;=INDIRECT("'Panasonic ERJ Code Table'!$M" &amp; C$1),$A435&lt;=INDIRECT("'Panasonic ERJ Code Table'!$N" &amp; C$1)) ),C$2&amp;_xlfn.XLOOKUP($A435,E96_raw,E96_code),"N/A")</f>
        <v>#NAME?</v>
      </c>
      <c r="D435" s="23" t="e" cm="1">
        <f t="array" aca="1" ref="D435" ca="1">"technology "&amp;RIGHT(C435,4)&amp;";"&amp;_xlfn.XLOOKUP(2,eii,eia)&amp;C435&amp;_xlfn.XLOOKUP(16,eii,eia)&amp;_xlfn.XLOOKUP(3,eii,eia)&amp;_xlfn.XLOOKUP($A435,E96_raw,e96_std&amp;" "&amp;e96_sym)&amp;_xlfn.XLOOKUP(16,eii,eia)&amp;_xlfn.XLOOKUP(4,eii,eia)&amp;_xlfn.XLOOKUP(LEFT(C435,7),r_1,r_4)&amp;" W @ 70°C"&amp;_xlfn.XLOOKUP(16,eii,eia)&amp;_xlfn.XLOOKUP(5,eii,eia)&amp;_xlfn.XLOOKUP(MID(C435,4,3),e_code,TEXT(e_size,"0000"))&amp;_xlfn.XLOOKUP(16,eii,eia)&amp;_xlfn.XLOOKUP(6,eii,eia)&amp;ROUND(MIN(SQRT($A435*_xlfn.XLOOKUP(LEFT(C435,7),r_1,r_4)),_xlfn.XLOOKUP(LEFT(C435,7),r_1,r_7)),1)&amp;" V"&amp;_xlfn.XLOOKUP(16,eii,eia)&amp;_xlfn.XLOOKUP(8,eii,eia)&amp;_xlfn.XLOOKUP(LEFT(C435,7),r_1,r_8)&amp;_xlfn.XLOOKUP(16,eii,eia)&amp;_xlfn.XLOOKUP(9,eii,eia)&amp;_xlfn.XLOOKUP($A435,E96_raw,E96_code&amp;" / "&amp;e96_3c)&amp;_xlfn.XLOOKUP(16,eii,eia)&amp;_xlfn.XLOOKUP(10,eii,eia)&amp;_xlfn.XLOOKUP(LEFT(C435,7),r_1,r_10)&amp;_xlfn.XLOOKUP(16,eii,eia)&amp;_xlfn.XLOOKUP(11,eii,eia)&amp;_xlfn.XLOOKUP(LEFT(C435,7),r_1,r_11)&amp;_xlfn.XLOOKUP(16,eii,eia)&amp;_xlfn.XLOOKUP(12,eii,eia)&amp;_xlfn.XLOOKUP(LEFT(C435,7),r_1,r_12)&amp;" ppm/°C"&amp;_xlfn.XLOOKUP(16,eii,eia)&amp;_xlfn.XLOOKUP(13,eii,eia)&amp;MID(C435,4,2)&amp;_xlfn.XLOOKUP(16,eii,eia)&amp;_xlfn.XLOOKUP(14,eii,eia)&amp;_xlfn.XLOOKUP(16,eii,eia)&amp;_xlfn.XLOOKUP(15,eii,eia)&amp;_xlfn.XLOOKUP(16,eii,eia)</f>
        <v>#NAME?</v>
      </c>
      <c r="F435" s="5" t="e" cm="1">
        <f t="array" aca="1" ref="F435" ca="1">IF( OR( AND($A435&gt;=INDIRECT("'Panasonic ERJ Code Table'!$K" &amp; F$1),$A435&lt;=INDIRECT("'Panasonic ERJ Code Table'!$L" &amp; F$1)), AND($A435&gt;=INDIRECT("'Panasonic ERJ Code Table'!$M" &amp; F$1),$A435&lt;=INDIRECT("'Panasonic ERJ Code Table'!$N" &amp; F$1)) ),F$2&amp;_xlfn.XLOOKUP($A435,E96_raw,E96_code),"N/A")</f>
        <v>#NAME?</v>
      </c>
      <c r="G435" s="23" t="e" cm="1">
        <f t="array" aca="1" ref="G435" ca="1">"technology "&amp;RIGHT(F435,4)&amp;";"&amp;_xlfn.XLOOKUP(2,eii,eia)&amp;F435&amp;_xlfn.XLOOKUP(16,eii,eia)&amp;_xlfn.XLOOKUP(3,eii,eia)&amp;_xlfn.XLOOKUP($A435,E96_raw,e96_std&amp;" "&amp;e96_sym)&amp;_xlfn.XLOOKUP(16,eii,eia)&amp;_xlfn.XLOOKUP(4,eii,eia)&amp;_xlfn.XLOOKUP(LEFT(F435,7),r_1,r_4)&amp;" W @ 70°C"&amp;_xlfn.XLOOKUP(16,eii,eia)&amp;_xlfn.XLOOKUP(5,eii,eia)&amp;_xlfn.XLOOKUP(MID(F435,4,3),e_code,TEXT(e_size,"0000"))&amp;_xlfn.XLOOKUP(16,eii,eia)&amp;_xlfn.XLOOKUP(6,eii,eia)&amp;ROUND(MIN(SQRT($A435*_xlfn.XLOOKUP(LEFT(F435,7),r_1,r_4)),_xlfn.XLOOKUP(LEFT(F435,7),r_1,r_7)),1)&amp;" V"&amp;_xlfn.XLOOKUP(16,eii,eia)&amp;_xlfn.XLOOKUP(8,eii,eia)&amp;_xlfn.XLOOKUP(LEFT(F435,7),r_1,r_8)&amp;_xlfn.XLOOKUP(16,eii,eia)&amp;_xlfn.XLOOKUP(9,eii,eia)&amp;_xlfn.XLOOKUP($A435,E96_raw,E96_code&amp;" / "&amp;e96_3c)&amp;_xlfn.XLOOKUP(16,eii,eia)&amp;_xlfn.XLOOKUP(10,eii,eia)&amp;_xlfn.XLOOKUP(LEFT(F435,7),r_1,r_10)&amp;_xlfn.XLOOKUP(16,eii,eia)&amp;_xlfn.XLOOKUP(11,eii,eia)&amp;_xlfn.XLOOKUP(LEFT(F435,7),r_1,r_11)&amp;_xlfn.XLOOKUP(16,eii,eia)&amp;_xlfn.XLOOKUP(12,eii,eia)&amp;_xlfn.XLOOKUP(LEFT(F435,7),r_1,r_12)&amp;" ppm/°C"&amp;_xlfn.XLOOKUP(16,eii,eia)&amp;_xlfn.XLOOKUP(13,eii,eia)&amp;MID(F435,4,2)&amp;_xlfn.XLOOKUP(16,eii,eia)&amp;_xlfn.XLOOKUP(14,eii,eia)&amp;_xlfn.XLOOKUP(16,eii,eia)&amp;_xlfn.XLOOKUP(15,eii,eia)&amp;_xlfn.XLOOKUP(16,eii,eia)</f>
        <v>#NAME?</v>
      </c>
      <c r="I435" s="5" t="str" cm="1">
        <f t="array" aca="1" ref="I435" ca="1">IF( OR( AND($A435&gt;=INDIRECT("'Panasonic ERJ Code Table'!$K" &amp; I$1),$A435&lt;=INDIRECT("'Panasonic ERJ Code Table'!$L" &amp; I$1)), AND($A435&gt;=INDIRECT("'Panasonic ERJ Code Table'!$M" &amp; I$1),$A435&lt;=INDIRECT("'Panasonic ERJ Code Table'!$N" &amp; I$1)) ),I$2&amp;_xlfn.XLOOKUP($A435,E96_raw,E96_code),"N/A")</f>
        <v>N/A</v>
      </c>
      <c r="L435" s="5" t="e" cm="1">
        <f t="array" aca="1" ref="L435" ca="1">IF( OR( AND($A435&gt;=INDIRECT("'Panasonic ERJ Code Table'!$K" &amp; L$1),$A435&lt;=INDIRECT("'Panasonic ERJ Code Table'!$L" &amp; L$1)), AND($A435&gt;=INDIRECT("'Panasonic ERJ Code Table'!$M" &amp; L$1),$A435&lt;=INDIRECT("'Panasonic ERJ Code Table'!$N" &amp; L$1)) ),L$2&amp;_xlfn.XLOOKUP($A435,E96_raw,E96_code),"N/A")</f>
        <v>#NAME?</v>
      </c>
      <c r="O435" s="5" t="str" cm="1">
        <f t="array" aca="1" ref="O435" ca="1">IF( OR( AND($A435&gt;=INDIRECT("'Panasonic ERJ Code Table'!$K" &amp; O$1),$A435&lt;=INDIRECT("'Panasonic ERJ Code Table'!$L" &amp; O$1)), AND($A435&gt;=INDIRECT("'Panasonic ERJ Code Table'!$M" &amp; O$1),$A435&lt;=INDIRECT("'Panasonic ERJ Code Table'!$N" &amp; O$1)) ),O$2&amp;_xlfn.XLOOKUP($A435,E96_raw,E96_code),"N/A")</f>
        <v>N/A</v>
      </c>
      <c r="R435" s="5" t="e" cm="1">
        <f t="array" aca="1" ref="R435" ca="1">IF( OR( AND($A435&gt;=INDIRECT("'Panasonic ERJ Code Table'!$K" &amp; R$1),$A435&lt;=INDIRECT("'Panasonic ERJ Code Table'!$L" &amp; R$1)), AND($A435&gt;=INDIRECT("'Panasonic ERJ Code Table'!$M" &amp; R$1),$A435&lt;=INDIRECT("'Panasonic ERJ Code Table'!$N" &amp; R$1)) ),R$2&amp;_xlfn.XLOOKUP($A435,E96_raw,E96_code),"N/A")</f>
        <v>#NAME?</v>
      </c>
      <c r="U435" s="5" t="e" cm="1">
        <f t="array" aca="1" ref="U435" ca="1">IF( OR( AND($A435&gt;=INDIRECT("'Panasonic ERJ Code Table'!$J" &amp; U$1),$A435&lt;=INDIRECT("'Panasonic ERJ Code Table'!$K" &amp; U$1)), AND($A435&gt;=INDIRECT("'Panasonic ERJ Code Table'!$L" &amp; U$1),$A435&lt;=INDIRECT("'Panasonic ERJ Code Table'!$M" &amp; U$1)) ),U$2&amp;_xlfn.XLOOKUP($A435,E96_raw,E96_code),"N/A")</f>
        <v>#NAME?</v>
      </c>
    </row>
    <row r="436" spans="1:21" x14ac:dyDescent="0.3">
      <c r="A436" s="16">
        <v>32400</v>
      </c>
      <c r="B436" s="19"/>
      <c r="C436" s="5" t="e" cm="1">
        <f t="array" aca="1" ref="C436" ca="1">IF( OR( AND($A436&gt;=INDIRECT("'Panasonic ERJ Code Table'!$K" &amp; C$1),$A436&lt;=INDIRECT("'Panasonic ERJ Code Table'!$L" &amp; C$1)), AND($A436&gt;=INDIRECT("'Panasonic ERJ Code Table'!$M" &amp; C$1),$A436&lt;=INDIRECT("'Panasonic ERJ Code Table'!$N" &amp; C$1)) ),C$2&amp;_xlfn.XLOOKUP($A436,E96_raw,E96_code),"N/A")</f>
        <v>#NAME?</v>
      </c>
      <c r="D436" s="23" t="e" cm="1">
        <f t="array" aca="1" ref="D436" ca="1">"technology "&amp;RIGHT(C436,4)&amp;";"&amp;_xlfn.XLOOKUP(2,eii,eia)&amp;C436&amp;_xlfn.XLOOKUP(16,eii,eia)&amp;_xlfn.XLOOKUP(3,eii,eia)&amp;_xlfn.XLOOKUP($A436,E96_raw,e96_std&amp;" "&amp;e96_sym)&amp;_xlfn.XLOOKUP(16,eii,eia)&amp;_xlfn.XLOOKUP(4,eii,eia)&amp;_xlfn.XLOOKUP(LEFT(C436,7),r_1,r_4)&amp;" W @ 70°C"&amp;_xlfn.XLOOKUP(16,eii,eia)&amp;_xlfn.XLOOKUP(5,eii,eia)&amp;_xlfn.XLOOKUP(MID(C436,4,3),e_code,TEXT(e_size,"0000"))&amp;_xlfn.XLOOKUP(16,eii,eia)&amp;_xlfn.XLOOKUP(6,eii,eia)&amp;ROUND(MIN(SQRT($A436*_xlfn.XLOOKUP(LEFT(C436,7),r_1,r_4)),_xlfn.XLOOKUP(LEFT(C436,7),r_1,r_7)),1)&amp;" V"&amp;_xlfn.XLOOKUP(16,eii,eia)&amp;_xlfn.XLOOKUP(8,eii,eia)&amp;_xlfn.XLOOKUP(LEFT(C436,7),r_1,r_8)&amp;_xlfn.XLOOKUP(16,eii,eia)&amp;_xlfn.XLOOKUP(9,eii,eia)&amp;_xlfn.XLOOKUP($A436,E96_raw,E96_code&amp;" / "&amp;e96_3c)&amp;_xlfn.XLOOKUP(16,eii,eia)&amp;_xlfn.XLOOKUP(10,eii,eia)&amp;_xlfn.XLOOKUP(LEFT(C436,7),r_1,r_10)&amp;_xlfn.XLOOKUP(16,eii,eia)&amp;_xlfn.XLOOKUP(11,eii,eia)&amp;_xlfn.XLOOKUP(LEFT(C436,7),r_1,r_11)&amp;_xlfn.XLOOKUP(16,eii,eia)&amp;_xlfn.XLOOKUP(12,eii,eia)&amp;_xlfn.XLOOKUP(LEFT(C436,7),r_1,r_12)&amp;" ppm/°C"&amp;_xlfn.XLOOKUP(16,eii,eia)&amp;_xlfn.XLOOKUP(13,eii,eia)&amp;MID(C436,4,2)&amp;_xlfn.XLOOKUP(16,eii,eia)&amp;_xlfn.XLOOKUP(14,eii,eia)&amp;_xlfn.XLOOKUP(16,eii,eia)&amp;_xlfn.XLOOKUP(15,eii,eia)&amp;_xlfn.XLOOKUP(16,eii,eia)</f>
        <v>#NAME?</v>
      </c>
      <c r="F436" s="5" t="e" cm="1">
        <f t="array" aca="1" ref="F436" ca="1">IF( OR( AND($A436&gt;=INDIRECT("'Panasonic ERJ Code Table'!$K" &amp; F$1),$A436&lt;=INDIRECT("'Panasonic ERJ Code Table'!$L" &amp; F$1)), AND($A436&gt;=INDIRECT("'Panasonic ERJ Code Table'!$M" &amp; F$1),$A436&lt;=INDIRECT("'Panasonic ERJ Code Table'!$N" &amp; F$1)) ),F$2&amp;_xlfn.XLOOKUP($A436,E96_raw,E96_code),"N/A")</f>
        <v>#NAME?</v>
      </c>
      <c r="G436" s="23" t="e" cm="1">
        <f t="array" aca="1" ref="G436" ca="1">"technology "&amp;RIGHT(F436,4)&amp;";"&amp;_xlfn.XLOOKUP(2,eii,eia)&amp;F436&amp;_xlfn.XLOOKUP(16,eii,eia)&amp;_xlfn.XLOOKUP(3,eii,eia)&amp;_xlfn.XLOOKUP($A436,E96_raw,e96_std&amp;" "&amp;e96_sym)&amp;_xlfn.XLOOKUP(16,eii,eia)&amp;_xlfn.XLOOKUP(4,eii,eia)&amp;_xlfn.XLOOKUP(LEFT(F436,7),r_1,r_4)&amp;" W @ 70°C"&amp;_xlfn.XLOOKUP(16,eii,eia)&amp;_xlfn.XLOOKUP(5,eii,eia)&amp;_xlfn.XLOOKUP(MID(F436,4,3),e_code,TEXT(e_size,"0000"))&amp;_xlfn.XLOOKUP(16,eii,eia)&amp;_xlfn.XLOOKUP(6,eii,eia)&amp;ROUND(MIN(SQRT($A436*_xlfn.XLOOKUP(LEFT(F436,7),r_1,r_4)),_xlfn.XLOOKUP(LEFT(F436,7),r_1,r_7)),1)&amp;" V"&amp;_xlfn.XLOOKUP(16,eii,eia)&amp;_xlfn.XLOOKUP(8,eii,eia)&amp;_xlfn.XLOOKUP(LEFT(F436,7),r_1,r_8)&amp;_xlfn.XLOOKUP(16,eii,eia)&amp;_xlfn.XLOOKUP(9,eii,eia)&amp;_xlfn.XLOOKUP($A436,E96_raw,E96_code&amp;" / "&amp;e96_3c)&amp;_xlfn.XLOOKUP(16,eii,eia)&amp;_xlfn.XLOOKUP(10,eii,eia)&amp;_xlfn.XLOOKUP(LEFT(F436,7),r_1,r_10)&amp;_xlfn.XLOOKUP(16,eii,eia)&amp;_xlfn.XLOOKUP(11,eii,eia)&amp;_xlfn.XLOOKUP(LEFT(F436,7),r_1,r_11)&amp;_xlfn.XLOOKUP(16,eii,eia)&amp;_xlfn.XLOOKUP(12,eii,eia)&amp;_xlfn.XLOOKUP(LEFT(F436,7),r_1,r_12)&amp;" ppm/°C"&amp;_xlfn.XLOOKUP(16,eii,eia)&amp;_xlfn.XLOOKUP(13,eii,eia)&amp;MID(F436,4,2)&amp;_xlfn.XLOOKUP(16,eii,eia)&amp;_xlfn.XLOOKUP(14,eii,eia)&amp;_xlfn.XLOOKUP(16,eii,eia)&amp;_xlfn.XLOOKUP(15,eii,eia)&amp;_xlfn.XLOOKUP(16,eii,eia)</f>
        <v>#NAME?</v>
      </c>
      <c r="I436" s="5" t="str" cm="1">
        <f t="array" aca="1" ref="I436" ca="1">IF( OR( AND($A436&gt;=INDIRECT("'Panasonic ERJ Code Table'!$K" &amp; I$1),$A436&lt;=INDIRECT("'Panasonic ERJ Code Table'!$L" &amp; I$1)), AND($A436&gt;=INDIRECT("'Panasonic ERJ Code Table'!$M" &amp; I$1),$A436&lt;=INDIRECT("'Panasonic ERJ Code Table'!$N" &amp; I$1)) ),I$2&amp;_xlfn.XLOOKUP($A436,E96_raw,E96_code),"N/A")</f>
        <v>N/A</v>
      </c>
      <c r="L436" s="5" t="e" cm="1">
        <f t="array" aca="1" ref="L436" ca="1">IF( OR( AND($A436&gt;=INDIRECT("'Panasonic ERJ Code Table'!$K" &amp; L$1),$A436&lt;=INDIRECT("'Panasonic ERJ Code Table'!$L" &amp; L$1)), AND($A436&gt;=INDIRECT("'Panasonic ERJ Code Table'!$M" &amp; L$1),$A436&lt;=INDIRECT("'Panasonic ERJ Code Table'!$N" &amp; L$1)) ),L$2&amp;_xlfn.XLOOKUP($A436,E96_raw,E96_code),"N/A")</f>
        <v>#NAME?</v>
      </c>
      <c r="O436" s="5" t="str" cm="1">
        <f t="array" aca="1" ref="O436" ca="1">IF( OR( AND($A436&gt;=INDIRECT("'Panasonic ERJ Code Table'!$K" &amp; O$1),$A436&lt;=INDIRECT("'Panasonic ERJ Code Table'!$L" &amp; O$1)), AND($A436&gt;=INDIRECT("'Panasonic ERJ Code Table'!$M" &amp; O$1),$A436&lt;=INDIRECT("'Panasonic ERJ Code Table'!$N" &amp; O$1)) ),O$2&amp;_xlfn.XLOOKUP($A436,E96_raw,E96_code),"N/A")</f>
        <v>N/A</v>
      </c>
      <c r="R436" s="5" t="e" cm="1">
        <f t="array" aca="1" ref="R436" ca="1">IF( OR( AND($A436&gt;=INDIRECT("'Panasonic ERJ Code Table'!$K" &amp; R$1),$A436&lt;=INDIRECT("'Panasonic ERJ Code Table'!$L" &amp; R$1)), AND($A436&gt;=INDIRECT("'Panasonic ERJ Code Table'!$M" &amp; R$1),$A436&lt;=INDIRECT("'Panasonic ERJ Code Table'!$N" &amp; R$1)) ),R$2&amp;_xlfn.XLOOKUP($A436,E96_raw,E96_code),"N/A")</f>
        <v>#NAME?</v>
      </c>
      <c r="U436" s="5" t="e" cm="1">
        <f t="array" aca="1" ref="U436" ca="1">IF( OR( AND($A436&gt;=INDIRECT("'Panasonic ERJ Code Table'!$J" &amp; U$1),$A436&lt;=INDIRECT("'Panasonic ERJ Code Table'!$K" &amp; U$1)), AND($A436&gt;=INDIRECT("'Panasonic ERJ Code Table'!$L" &amp; U$1),$A436&lt;=INDIRECT("'Panasonic ERJ Code Table'!$M" &amp; U$1)) ),U$2&amp;_xlfn.XLOOKUP($A436,E96_raw,E96_code),"N/A")</f>
        <v>#NAME?</v>
      </c>
    </row>
    <row r="437" spans="1:21" x14ac:dyDescent="0.3">
      <c r="A437" s="16">
        <v>33200</v>
      </c>
      <c r="B437" s="19"/>
      <c r="C437" s="5" t="e" cm="1">
        <f t="array" aca="1" ref="C437" ca="1">IF( OR( AND($A437&gt;=INDIRECT("'Panasonic ERJ Code Table'!$K" &amp; C$1),$A437&lt;=INDIRECT("'Panasonic ERJ Code Table'!$L" &amp; C$1)), AND($A437&gt;=INDIRECT("'Panasonic ERJ Code Table'!$M" &amp; C$1),$A437&lt;=INDIRECT("'Panasonic ERJ Code Table'!$N" &amp; C$1)) ),C$2&amp;_xlfn.XLOOKUP($A437,E96_raw,E96_code),"N/A")</f>
        <v>#NAME?</v>
      </c>
      <c r="D437" s="23" t="e" cm="1">
        <f t="array" aca="1" ref="D437" ca="1">"technology "&amp;RIGHT(C437,4)&amp;";"&amp;_xlfn.XLOOKUP(2,eii,eia)&amp;C437&amp;_xlfn.XLOOKUP(16,eii,eia)&amp;_xlfn.XLOOKUP(3,eii,eia)&amp;_xlfn.XLOOKUP($A437,E96_raw,e96_std&amp;" "&amp;e96_sym)&amp;_xlfn.XLOOKUP(16,eii,eia)&amp;_xlfn.XLOOKUP(4,eii,eia)&amp;_xlfn.XLOOKUP(LEFT(C437,7),r_1,r_4)&amp;" W @ 70°C"&amp;_xlfn.XLOOKUP(16,eii,eia)&amp;_xlfn.XLOOKUP(5,eii,eia)&amp;_xlfn.XLOOKUP(MID(C437,4,3),e_code,TEXT(e_size,"0000"))&amp;_xlfn.XLOOKUP(16,eii,eia)&amp;_xlfn.XLOOKUP(6,eii,eia)&amp;ROUND(MIN(SQRT($A437*_xlfn.XLOOKUP(LEFT(C437,7),r_1,r_4)),_xlfn.XLOOKUP(LEFT(C437,7),r_1,r_7)),1)&amp;" V"&amp;_xlfn.XLOOKUP(16,eii,eia)&amp;_xlfn.XLOOKUP(8,eii,eia)&amp;_xlfn.XLOOKUP(LEFT(C437,7),r_1,r_8)&amp;_xlfn.XLOOKUP(16,eii,eia)&amp;_xlfn.XLOOKUP(9,eii,eia)&amp;_xlfn.XLOOKUP($A437,E96_raw,E96_code&amp;" / "&amp;e96_3c)&amp;_xlfn.XLOOKUP(16,eii,eia)&amp;_xlfn.XLOOKUP(10,eii,eia)&amp;_xlfn.XLOOKUP(LEFT(C437,7),r_1,r_10)&amp;_xlfn.XLOOKUP(16,eii,eia)&amp;_xlfn.XLOOKUP(11,eii,eia)&amp;_xlfn.XLOOKUP(LEFT(C437,7),r_1,r_11)&amp;_xlfn.XLOOKUP(16,eii,eia)&amp;_xlfn.XLOOKUP(12,eii,eia)&amp;_xlfn.XLOOKUP(LEFT(C437,7),r_1,r_12)&amp;" ppm/°C"&amp;_xlfn.XLOOKUP(16,eii,eia)&amp;_xlfn.XLOOKUP(13,eii,eia)&amp;MID(C437,4,2)&amp;_xlfn.XLOOKUP(16,eii,eia)&amp;_xlfn.XLOOKUP(14,eii,eia)&amp;_xlfn.XLOOKUP(16,eii,eia)&amp;_xlfn.XLOOKUP(15,eii,eia)&amp;_xlfn.XLOOKUP(16,eii,eia)</f>
        <v>#NAME?</v>
      </c>
      <c r="F437" s="5" t="e" cm="1">
        <f t="array" aca="1" ref="F437" ca="1">IF( OR( AND($A437&gt;=INDIRECT("'Panasonic ERJ Code Table'!$K" &amp; F$1),$A437&lt;=INDIRECT("'Panasonic ERJ Code Table'!$L" &amp; F$1)), AND($A437&gt;=INDIRECT("'Panasonic ERJ Code Table'!$M" &amp; F$1),$A437&lt;=INDIRECT("'Panasonic ERJ Code Table'!$N" &amp; F$1)) ),F$2&amp;_xlfn.XLOOKUP($A437,E96_raw,E96_code),"N/A")</f>
        <v>#NAME?</v>
      </c>
      <c r="G437" s="23" t="e" cm="1">
        <f t="array" aca="1" ref="G437" ca="1">"technology "&amp;RIGHT(F437,4)&amp;";"&amp;_xlfn.XLOOKUP(2,eii,eia)&amp;F437&amp;_xlfn.XLOOKUP(16,eii,eia)&amp;_xlfn.XLOOKUP(3,eii,eia)&amp;_xlfn.XLOOKUP($A437,E96_raw,e96_std&amp;" "&amp;e96_sym)&amp;_xlfn.XLOOKUP(16,eii,eia)&amp;_xlfn.XLOOKUP(4,eii,eia)&amp;_xlfn.XLOOKUP(LEFT(F437,7),r_1,r_4)&amp;" W @ 70°C"&amp;_xlfn.XLOOKUP(16,eii,eia)&amp;_xlfn.XLOOKUP(5,eii,eia)&amp;_xlfn.XLOOKUP(MID(F437,4,3),e_code,TEXT(e_size,"0000"))&amp;_xlfn.XLOOKUP(16,eii,eia)&amp;_xlfn.XLOOKUP(6,eii,eia)&amp;ROUND(MIN(SQRT($A437*_xlfn.XLOOKUP(LEFT(F437,7),r_1,r_4)),_xlfn.XLOOKUP(LEFT(F437,7),r_1,r_7)),1)&amp;" V"&amp;_xlfn.XLOOKUP(16,eii,eia)&amp;_xlfn.XLOOKUP(8,eii,eia)&amp;_xlfn.XLOOKUP(LEFT(F437,7),r_1,r_8)&amp;_xlfn.XLOOKUP(16,eii,eia)&amp;_xlfn.XLOOKUP(9,eii,eia)&amp;_xlfn.XLOOKUP($A437,E96_raw,E96_code&amp;" / "&amp;e96_3c)&amp;_xlfn.XLOOKUP(16,eii,eia)&amp;_xlfn.XLOOKUP(10,eii,eia)&amp;_xlfn.XLOOKUP(LEFT(F437,7),r_1,r_10)&amp;_xlfn.XLOOKUP(16,eii,eia)&amp;_xlfn.XLOOKUP(11,eii,eia)&amp;_xlfn.XLOOKUP(LEFT(F437,7),r_1,r_11)&amp;_xlfn.XLOOKUP(16,eii,eia)&amp;_xlfn.XLOOKUP(12,eii,eia)&amp;_xlfn.XLOOKUP(LEFT(F437,7),r_1,r_12)&amp;" ppm/°C"&amp;_xlfn.XLOOKUP(16,eii,eia)&amp;_xlfn.XLOOKUP(13,eii,eia)&amp;MID(F437,4,2)&amp;_xlfn.XLOOKUP(16,eii,eia)&amp;_xlfn.XLOOKUP(14,eii,eia)&amp;_xlfn.XLOOKUP(16,eii,eia)&amp;_xlfn.XLOOKUP(15,eii,eia)&amp;_xlfn.XLOOKUP(16,eii,eia)</f>
        <v>#NAME?</v>
      </c>
      <c r="I437" s="5" t="str" cm="1">
        <f t="array" aca="1" ref="I437" ca="1">IF( OR( AND($A437&gt;=INDIRECT("'Panasonic ERJ Code Table'!$K" &amp; I$1),$A437&lt;=INDIRECT("'Panasonic ERJ Code Table'!$L" &amp; I$1)), AND($A437&gt;=INDIRECT("'Panasonic ERJ Code Table'!$M" &amp; I$1),$A437&lt;=INDIRECT("'Panasonic ERJ Code Table'!$N" &amp; I$1)) ),I$2&amp;_xlfn.XLOOKUP($A437,E96_raw,E96_code),"N/A")</f>
        <v>N/A</v>
      </c>
      <c r="L437" s="5" t="e" cm="1">
        <f t="array" aca="1" ref="L437" ca="1">IF( OR( AND($A437&gt;=INDIRECT("'Panasonic ERJ Code Table'!$K" &amp; L$1),$A437&lt;=INDIRECT("'Panasonic ERJ Code Table'!$L" &amp; L$1)), AND($A437&gt;=INDIRECT("'Panasonic ERJ Code Table'!$M" &amp; L$1),$A437&lt;=INDIRECT("'Panasonic ERJ Code Table'!$N" &amp; L$1)) ),L$2&amp;_xlfn.XLOOKUP($A437,E96_raw,E96_code),"N/A")</f>
        <v>#NAME?</v>
      </c>
      <c r="O437" s="5" t="str" cm="1">
        <f t="array" aca="1" ref="O437" ca="1">IF( OR( AND($A437&gt;=INDIRECT("'Panasonic ERJ Code Table'!$K" &amp; O$1),$A437&lt;=INDIRECT("'Panasonic ERJ Code Table'!$L" &amp; O$1)), AND($A437&gt;=INDIRECT("'Panasonic ERJ Code Table'!$M" &amp; O$1),$A437&lt;=INDIRECT("'Panasonic ERJ Code Table'!$N" &amp; O$1)) ),O$2&amp;_xlfn.XLOOKUP($A437,E96_raw,E96_code),"N/A")</f>
        <v>N/A</v>
      </c>
      <c r="R437" s="5" t="e" cm="1">
        <f t="array" aca="1" ref="R437" ca="1">IF( OR( AND($A437&gt;=INDIRECT("'Panasonic ERJ Code Table'!$K" &amp; R$1),$A437&lt;=INDIRECT("'Panasonic ERJ Code Table'!$L" &amp; R$1)), AND($A437&gt;=INDIRECT("'Panasonic ERJ Code Table'!$M" &amp; R$1),$A437&lt;=INDIRECT("'Panasonic ERJ Code Table'!$N" &amp; R$1)) ),R$2&amp;_xlfn.XLOOKUP($A437,E96_raw,E96_code),"N/A")</f>
        <v>#NAME?</v>
      </c>
      <c r="U437" s="5" t="e" cm="1">
        <f t="array" aca="1" ref="U437" ca="1">IF( OR( AND($A437&gt;=INDIRECT("'Panasonic ERJ Code Table'!$J" &amp; U$1),$A437&lt;=INDIRECT("'Panasonic ERJ Code Table'!$K" &amp; U$1)), AND($A437&gt;=INDIRECT("'Panasonic ERJ Code Table'!$L" &amp; U$1),$A437&lt;=INDIRECT("'Panasonic ERJ Code Table'!$M" &amp; U$1)) ),U$2&amp;_xlfn.XLOOKUP($A437,E96_raw,E96_code),"N/A")</f>
        <v>#NAME?</v>
      </c>
    </row>
    <row r="438" spans="1:21" x14ac:dyDescent="0.3">
      <c r="A438" s="16">
        <v>34000</v>
      </c>
      <c r="B438" s="19"/>
      <c r="C438" s="5" t="e" cm="1">
        <f t="array" aca="1" ref="C438" ca="1">IF( OR( AND($A438&gt;=INDIRECT("'Panasonic ERJ Code Table'!$K" &amp; C$1),$A438&lt;=INDIRECT("'Panasonic ERJ Code Table'!$L" &amp; C$1)), AND($A438&gt;=INDIRECT("'Panasonic ERJ Code Table'!$M" &amp; C$1),$A438&lt;=INDIRECT("'Panasonic ERJ Code Table'!$N" &amp; C$1)) ),C$2&amp;_xlfn.XLOOKUP($A438,E96_raw,E96_code),"N/A")</f>
        <v>#NAME?</v>
      </c>
      <c r="D438" s="23" t="e" cm="1">
        <f t="array" aca="1" ref="D438" ca="1">"technology "&amp;RIGHT(C438,4)&amp;";"&amp;_xlfn.XLOOKUP(2,eii,eia)&amp;C438&amp;_xlfn.XLOOKUP(16,eii,eia)&amp;_xlfn.XLOOKUP(3,eii,eia)&amp;_xlfn.XLOOKUP($A438,E96_raw,e96_std&amp;" "&amp;e96_sym)&amp;_xlfn.XLOOKUP(16,eii,eia)&amp;_xlfn.XLOOKUP(4,eii,eia)&amp;_xlfn.XLOOKUP(LEFT(C438,7),r_1,r_4)&amp;" W @ 70°C"&amp;_xlfn.XLOOKUP(16,eii,eia)&amp;_xlfn.XLOOKUP(5,eii,eia)&amp;_xlfn.XLOOKUP(MID(C438,4,3),e_code,TEXT(e_size,"0000"))&amp;_xlfn.XLOOKUP(16,eii,eia)&amp;_xlfn.XLOOKUP(6,eii,eia)&amp;ROUND(MIN(SQRT($A438*_xlfn.XLOOKUP(LEFT(C438,7),r_1,r_4)),_xlfn.XLOOKUP(LEFT(C438,7),r_1,r_7)),1)&amp;" V"&amp;_xlfn.XLOOKUP(16,eii,eia)&amp;_xlfn.XLOOKUP(8,eii,eia)&amp;_xlfn.XLOOKUP(LEFT(C438,7),r_1,r_8)&amp;_xlfn.XLOOKUP(16,eii,eia)&amp;_xlfn.XLOOKUP(9,eii,eia)&amp;_xlfn.XLOOKUP($A438,E96_raw,E96_code&amp;" / "&amp;e96_3c)&amp;_xlfn.XLOOKUP(16,eii,eia)&amp;_xlfn.XLOOKUP(10,eii,eia)&amp;_xlfn.XLOOKUP(LEFT(C438,7),r_1,r_10)&amp;_xlfn.XLOOKUP(16,eii,eia)&amp;_xlfn.XLOOKUP(11,eii,eia)&amp;_xlfn.XLOOKUP(LEFT(C438,7),r_1,r_11)&amp;_xlfn.XLOOKUP(16,eii,eia)&amp;_xlfn.XLOOKUP(12,eii,eia)&amp;_xlfn.XLOOKUP(LEFT(C438,7),r_1,r_12)&amp;" ppm/°C"&amp;_xlfn.XLOOKUP(16,eii,eia)&amp;_xlfn.XLOOKUP(13,eii,eia)&amp;MID(C438,4,2)&amp;_xlfn.XLOOKUP(16,eii,eia)&amp;_xlfn.XLOOKUP(14,eii,eia)&amp;_xlfn.XLOOKUP(16,eii,eia)&amp;_xlfn.XLOOKUP(15,eii,eia)&amp;_xlfn.XLOOKUP(16,eii,eia)</f>
        <v>#NAME?</v>
      </c>
      <c r="F438" s="5" t="e" cm="1">
        <f t="array" aca="1" ref="F438" ca="1">IF( OR( AND($A438&gt;=INDIRECT("'Panasonic ERJ Code Table'!$K" &amp; F$1),$A438&lt;=INDIRECT("'Panasonic ERJ Code Table'!$L" &amp; F$1)), AND($A438&gt;=INDIRECT("'Panasonic ERJ Code Table'!$M" &amp; F$1),$A438&lt;=INDIRECT("'Panasonic ERJ Code Table'!$N" &amp; F$1)) ),F$2&amp;_xlfn.XLOOKUP($A438,E96_raw,E96_code),"N/A")</f>
        <v>#NAME?</v>
      </c>
      <c r="G438" s="23" t="e" cm="1">
        <f t="array" aca="1" ref="G438" ca="1">"technology "&amp;RIGHT(F438,4)&amp;";"&amp;_xlfn.XLOOKUP(2,eii,eia)&amp;F438&amp;_xlfn.XLOOKUP(16,eii,eia)&amp;_xlfn.XLOOKUP(3,eii,eia)&amp;_xlfn.XLOOKUP($A438,E96_raw,e96_std&amp;" "&amp;e96_sym)&amp;_xlfn.XLOOKUP(16,eii,eia)&amp;_xlfn.XLOOKUP(4,eii,eia)&amp;_xlfn.XLOOKUP(LEFT(F438,7),r_1,r_4)&amp;" W @ 70°C"&amp;_xlfn.XLOOKUP(16,eii,eia)&amp;_xlfn.XLOOKUP(5,eii,eia)&amp;_xlfn.XLOOKUP(MID(F438,4,3),e_code,TEXT(e_size,"0000"))&amp;_xlfn.XLOOKUP(16,eii,eia)&amp;_xlfn.XLOOKUP(6,eii,eia)&amp;ROUND(MIN(SQRT($A438*_xlfn.XLOOKUP(LEFT(F438,7),r_1,r_4)),_xlfn.XLOOKUP(LEFT(F438,7),r_1,r_7)),1)&amp;" V"&amp;_xlfn.XLOOKUP(16,eii,eia)&amp;_xlfn.XLOOKUP(8,eii,eia)&amp;_xlfn.XLOOKUP(LEFT(F438,7),r_1,r_8)&amp;_xlfn.XLOOKUP(16,eii,eia)&amp;_xlfn.XLOOKUP(9,eii,eia)&amp;_xlfn.XLOOKUP($A438,E96_raw,E96_code&amp;" / "&amp;e96_3c)&amp;_xlfn.XLOOKUP(16,eii,eia)&amp;_xlfn.XLOOKUP(10,eii,eia)&amp;_xlfn.XLOOKUP(LEFT(F438,7),r_1,r_10)&amp;_xlfn.XLOOKUP(16,eii,eia)&amp;_xlfn.XLOOKUP(11,eii,eia)&amp;_xlfn.XLOOKUP(LEFT(F438,7),r_1,r_11)&amp;_xlfn.XLOOKUP(16,eii,eia)&amp;_xlfn.XLOOKUP(12,eii,eia)&amp;_xlfn.XLOOKUP(LEFT(F438,7),r_1,r_12)&amp;" ppm/°C"&amp;_xlfn.XLOOKUP(16,eii,eia)&amp;_xlfn.XLOOKUP(13,eii,eia)&amp;MID(F438,4,2)&amp;_xlfn.XLOOKUP(16,eii,eia)&amp;_xlfn.XLOOKUP(14,eii,eia)&amp;_xlfn.XLOOKUP(16,eii,eia)&amp;_xlfn.XLOOKUP(15,eii,eia)&amp;_xlfn.XLOOKUP(16,eii,eia)</f>
        <v>#NAME?</v>
      </c>
      <c r="I438" s="5" t="str" cm="1">
        <f t="array" aca="1" ref="I438" ca="1">IF( OR( AND($A438&gt;=INDIRECT("'Panasonic ERJ Code Table'!$K" &amp; I$1),$A438&lt;=INDIRECT("'Panasonic ERJ Code Table'!$L" &amp; I$1)), AND($A438&gt;=INDIRECT("'Panasonic ERJ Code Table'!$M" &amp; I$1),$A438&lt;=INDIRECT("'Panasonic ERJ Code Table'!$N" &amp; I$1)) ),I$2&amp;_xlfn.XLOOKUP($A438,E96_raw,E96_code),"N/A")</f>
        <v>N/A</v>
      </c>
      <c r="L438" s="5" t="e" cm="1">
        <f t="array" aca="1" ref="L438" ca="1">IF( OR( AND($A438&gt;=INDIRECT("'Panasonic ERJ Code Table'!$K" &amp; L$1),$A438&lt;=INDIRECT("'Panasonic ERJ Code Table'!$L" &amp; L$1)), AND($A438&gt;=INDIRECT("'Panasonic ERJ Code Table'!$M" &amp; L$1),$A438&lt;=INDIRECT("'Panasonic ERJ Code Table'!$N" &amp; L$1)) ),L$2&amp;_xlfn.XLOOKUP($A438,E96_raw,E96_code),"N/A")</f>
        <v>#NAME?</v>
      </c>
      <c r="O438" s="5" t="str" cm="1">
        <f t="array" aca="1" ref="O438" ca="1">IF( OR( AND($A438&gt;=INDIRECT("'Panasonic ERJ Code Table'!$K" &amp; O$1),$A438&lt;=INDIRECT("'Panasonic ERJ Code Table'!$L" &amp; O$1)), AND($A438&gt;=INDIRECT("'Panasonic ERJ Code Table'!$M" &amp; O$1),$A438&lt;=INDIRECT("'Panasonic ERJ Code Table'!$N" &amp; O$1)) ),O$2&amp;_xlfn.XLOOKUP($A438,E96_raw,E96_code),"N/A")</f>
        <v>N/A</v>
      </c>
      <c r="R438" s="5" t="e" cm="1">
        <f t="array" aca="1" ref="R438" ca="1">IF( OR( AND($A438&gt;=INDIRECT("'Panasonic ERJ Code Table'!$K" &amp; R$1),$A438&lt;=INDIRECT("'Panasonic ERJ Code Table'!$L" &amp; R$1)), AND($A438&gt;=INDIRECT("'Panasonic ERJ Code Table'!$M" &amp; R$1),$A438&lt;=INDIRECT("'Panasonic ERJ Code Table'!$N" &amp; R$1)) ),R$2&amp;_xlfn.XLOOKUP($A438,E96_raw,E96_code),"N/A")</f>
        <v>#NAME?</v>
      </c>
      <c r="U438" s="5" t="e" cm="1">
        <f t="array" aca="1" ref="U438" ca="1">IF( OR( AND($A438&gt;=INDIRECT("'Panasonic ERJ Code Table'!$J" &amp; U$1),$A438&lt;=INDIRECT("'Panasonic ERJ Code Table'!$K" &amp; U$1)), AND($A438&gt;=INDIRECT("'Panasonic ERJ Code Table'!$L" &amp; U$1),$A438&lt;=INDIRECT("'Panasonic ERJ Code Table'!$M" &amp; U$1)) ),U$2&amp;_xlfn.XLOOKUP($A438,E96_raw,E96_code),"N/A")</f>
        <v>#NAME?</v>
      </c>
    </row>
    <row r="439" spans="1:21" x14ac:dyDescent="0.3">
      <c r="A439" s="16">
        <v>34800</v>
      </c>
      <c r="B439" s="19"/>
      <c r="C439" s="5" t="e" cm="1">
        <f t="array" aca="1" ref="C439" ca="1">IF( OR( AND($A439&gt;=INDIRECT("'Panasonic ERJ Code Table'!$K" &amp; C$1),$A439&lt;=INDIRECT("'Panasonic ERJ Code Table'!$L" &amp; C$1)), AND($A439&gt;=INDIRECT("'Panasonic ERJ Code Table'!$M" &amp; C$1),$A439&lt;=INDIRECT("'Panasonic ERJ Code Table'!$N" &amp; C$1)) ),C$2&amp;_xlfn.XLOOKUP($A439,E96_raw,E96_code),"N/A")</f>
        <v>#NAME?</v>
      </c>
      <c r="D439" s="23" t="e" cm="1">
        <f t="array" aca="1" ref="D439" ca="1">"technology "&amp;RIGHT(C439,4)&amp;";"&amp;_xlfn.XLOOKUP(2,eii,eia)&amp;C439&amp;_xlfn.XLOOKUP(16,eii,eia)&amp;_xlfn.XLOOKUP(3,eii,eia)&amp;_xlfn.XLOOKUP($A439,E96_raw,e96_std&amp;" "&amp;e96_sym)&amp;_xlfn.XLOOKUP(16,eii,eia)&amp;_xlfn.XLOOKUP(4,eii,eia)&amp;_xlfn.XLOOKUP(LEFT(C439,7),r_1,r_4)&amp;" W @ 70°C"&amp;_xlfn.XLOOKUP(16,eii,eia)&amp;_xlfn.XLOOKUP(5,eii,eia)&amp;_xlfn.XLOOKUP(MID(C439,4,3),e_code,TEXT(e_size,"0000"))&amp;_xlfn.XLOOKUP(16,eii,eia)&amp;_xlfn.XLOOKUP(6,eii,eia)&amp;ROUND(MIN(SQRT($A439*_xlfn.XLOOKUP(LEFT(C439,7),r_1,r_4)),_xlfn.XLOOKUP(LEFT(C439,7),r_1,r_7)),1)&amp;" V"&amp;_xlfn.XLOOKUP(16,eii,eia)&amp;_xlfn.XLOOKUP(8,eii,eia)&amp;_xlfn.XLOOKUP(LEFT(C439,7),r_1,r_8)&amp;_xlfn.XLOOKUP(16,eii,eia)&amp;_xlfn.XLOOKUP(9,eii,eia)&amp;_xlfn.XLOOKUP($A439,E96_raw,E96_code&amp;" / "&amp;e96_3c)&amp;_xlfn.XLOOKUP(16,eii,eia)&amp;_xlfn.XLOOKUP(10,eii,eia)&amp;_xlfn.XLOOKUP(LEFT(C439,7),r_1,r_10)&amp;_xlfn.XLOOKUP(16,eii,eia)&amp;_xlfn.XLOOKUP(11,eii,eia)&amp;_xlfn.XLOOKUP(LEFT(C439,7),r_1,r_11)&amp;_xlfn.XLOOKUP(16,eii,eia)&amp;_xlfn.XLOOKUP(12,eii,eia)&amp;_xlfn.XLOOKUP(LEFT(C439,7),r_1,r_12)&amp;" ppm/°C"&amp;_xlfn.XLOOKUP(16,eii,eia)&amp;_xlfn.XLOOKUP(13,eii,eia)&amp;MID(C439,4,2)&amp;_xlfn.XLOOKUP(16,eii,eia)&amp;_xlfn.XLOOKUP(14,eii,eia)&amp;_xlfn.XLOOKUP(16,eii,eia)&amp;_xlfn.XLOOKUP(15,eii,eia)&amp;_xlfn.XLOOKUP(16,eii,eia)</f>
        <v>#NAME?</v>
      </c>
      <c r="F439" s="5" t="e" cm="1">
        <f t="array" aca="1" ref="F439" ca="1">IF( OR( AND($A439&gt;=INDIRECT("'Panasonic ERJ Code Table'!$K" &amp; F$1),$A439&lt;=INDIRECT("'Panasonic ERJ Code Table'!$L" &amp; F$1)), AND($A439&gt;=INDIRECT("'Panasonic ERJ Code Table'!$M" &amp; F$1),$A439&lt;=INDIRECT("'Panasonic ERJ Code Table'!$N" &amp; F$1)) ),F$2&amp;_xlfn.XLOOKUP($A439,E96_raw,E96_code),"N/A")</f>
        <v>#NAME?</v>
      </c>
      <c r="G439" s="23" t="e" cm="1">
        <f t="array" aca="1" ref="G439" ca="1">"technology "&amp;RIGHT(F439,4)&amp;";"&amp;_xlfn.XLOOKUP(2,eii,eia)&amp;F439&amp;_xlfn.XLOOKUP(16,eii,eia)&amp;_xlfn.XLOOKUP(3,eii,eia)&amp;_xlfn.XLOOKUP($A439,E96_raw,e96_std&amp;" "&amp;e96_sym)&amp;_xlfn.XLOOKUP(16,eii,eia)&amp;_xlfn.XLOOKUP(4,eii,eia)&amp;_xlfn.XLOOKUP(LEFT(F439,7),r_1,r_4)&amp;" W @ 70°C"&amp;_xlfn.XLOOKUP(16,eii,eia)&amp;_xlfn.XLOOKUP(5,eii,eia)&amp;_xlfn.XLOOKUP(MID(F439,4,3),e_code,TEXT(e_size,"0000"))&amp;_xlfn.XLOOKUP(16,eii,eia)&amp;_xlfn.XLOOKUP(6,eii,eia)&amp;ROUND(MIN(SQRT($A439*_xlfn.XLOOKUP(LEFT(F439,7),r_1,r_4)),_xlfn.XLOOKUP(LEFT(F439,7),r_1,r_7)),1)&amp;" V"&amp;_xlfn.XLOOKUP(16,eii,eia)&amp;_xlfn.XLOOKUP(8,eii,eia)&amp;_xlfn.XLOOKUP(LEFT(F439,7),r_1,r_8)&amp;_xlfn.XLOOKUP(16,eii,eia)&amp;_xlfn.XLOOKUP(9,eii,eia)&amp;_xlfn.XLOOKUP($A439,E96_raw,E96_code&amp;" / "&amp;e96_3c)&amp;_xlfn.XLOOKUP(16,eii,eia)&amp;_xlfn.XLOOKUP(10,eii,eia)&amp;_xlfn.XLOOKUP(LEFT(F439,7),r_1,r_10)&amp;_xlfn.XLOOKUP(16,eii,eia)&amp;_xlfn.XLOOKUP(11,eii,eia)&amp;_xlfn.XLOOKUP(LEFT(F439,7),r_1,r_11)&amp;_xlfn.XLOOKUP(16,eii,eia)&amp;_xlfn.XLOOKUP(12,eii,eia)&amp;_xlfn.XLOOKUP(LEFT(F439,7),r_1,r_12)&amp;" ppm/°C"&amp;_xlfn.XLOOKUP(16,eii,eia)&amp;_xlfn.XLOOKUP(13,eii,eia)&amp;MID(F439,4,2)&amp;_xlfn.XLOOKUP(16,eii,eia)&amp;_xlfn.XLOOKUP(14,eii,eia)&amp;_xlfn.XLOOKUP(16,eii,eia)&amp;_xlfn.XLOOKUP(15,eii,eia)&amp;_xlfn.XLOOKUP(16,eii,eia)</f>
        <v>#NAME?</v>
      </c>
      <c r="I439" s="5" t="str" cm="1">
        <f t="array" aca="1" ref="I439" ca="1">IF( OR( AND($A439&gt;=INDIRECT("'Panasonic ERJ Code Table'!$K" &amp; I$1),$A439&lt;=INDIRECT("'Panasonic ERJ Code Table'!$L" &amp; I$1)), AND($A439&gt;=INDIRECT("'Panasonic ERJ Code Table'!$M" &amp; I$1),$A439&lt;=INDIRECT("'Panasonic ERJ Code Table'!$N" &amp; I$1)) ),I$2&amp;_xlfn.XLOOKUP($A439,E96_raw,E96_code),"N/A")</f>
        <v>N/A</v>
      </c>
      <c r="L439" s="5" t="e" cm="1">
        <f t="array" aca="1" ref="L439" ca="1">IF( OR( AND($A439&gt;=INDIRECT("'Panasonic ERJ Code Table'!$K" &amp; L$1),$A439&lt;=INDIRECT("'Panasonic ERJ Code Table'!$L" &amp; L$1)), AND($A439&gt;=INDIRECT("'Panasonic ERJ Code Table'!$M" &amp; L$1),$A439&lt;=INDIRECT("'Panasonic ERJ Code Table'!$N" &amp; L$1)) ),L$2&amp;_xlfn.XLOOKUP($A439,E96_raw,E96_code),"N/A")</f>
        <v>#NAME?</v>
      </c>
      <c r="O439" s="5" t="str" cm="1">
        <f t="array" aca="1" ref="O439" ca="1">IF( OR( AND($A439&gt;=INDIRECT("'Panasonic ERJ Code Table'!$K" &amp; O$1),$A439&lt;=INDIRECT("'Panasonic ERJ Code Table'!$L" &amp; O$1)), AND($A439&gt;=INDIRECT("'Panasonic ERJ Code Table'!$M" &amp; O$1),$A439&lt;=INDIRECT("'Panasonic ERJ Code Table'!$N" &amp; O$1)) ),O$2&amp;_xlfn.XLOOKUP($A439,E96_raw,E96_code),"N/A")</f>
        <v>N/A</v>
      </c>
      <c r="R439" s="5" t="e" cm="1">
        <f t="array" aca="1" ref="R439" ca="1">IF( OR( AND($A439&gt;=INDIRECT("'Panasonic ERJ Code Table'!$K" &amp; R$1),$A439&lt;=INDIRECT("'Panasonic ERJ Code Table'!$L" &amp; R$1)), AND($A439&gt;=INDIRECT("'Panasonic ERJ Code Table'!$M" &amp; R$1),$A439&lt;=INDIRECT("'Panasonic ERJ Code Table'!$N" &amp; R$1)) ),R$2&amp;_xlfn.XLOOKUP($A439,E96_raw,E96_code),"N/A")</f>
        <v>#NAME?</v>
      </c>
      <c r="U439" s="5" t="e" cm="1">
        <f t="array" aca="1" ref="U439" ca="1">IF( OR( AND($A439&gt;=INDIRECT("'Panasonic ERJ Code Table'!$J" &amp; U$1),$A439&lt;=INDIRECT("'Panasonic ERJ Code Table'!$K" &amp; U$1)), AND($A439&gt;=INDIRECT("'Panasonic ERJ Code Table'!$L" &amp; U$1),$A439&lt;=INDIRECT("'Panasonic ERJ Code Table'!$M" &amp; U$1)) ),U$2&amp;_xlfn.XLOOKUP($A439,E96_raw,E96_code),"N/A")</f>
        <v>#NAME?</v>
      </c>
    </row>
    <row r="440" spans="1:21" x14ac:dyDescent="0.3">
      <c r="A440" s="16">
        <v>35700</v>
      </c>
      <c r="B440" s="19"/>
      <c r="C440" s="5" t="e" cm="1">
        <f t="array" aca="1" ref="C440" ca="1">IF( OR( AND($A440&gt;=INDIRECT("'Panasonic ERJ Code Table'!$K" &amp; C$1),$A440&lt;=INDIRECT("'Panasonic ERJ Code Table'!$L" &amp; C$1)), AND($A440&gt;=INDIRECT("'Panasonic ERJ Code Table'!$M" &amp; C$1),$A440&lt;=INDIRECT("'Panasonic ERJ Code Table'!$N" &amp; C$1)) ),C$2&amp;_xlfn.XLOOKUP($A440,E96_raw,E96_code),"N/A")</f>
        <v>#NAME?</v>
      </c>
      <c r="D440" s="23" t="e" cm="1">
        <f t="array" aca="1" ref="D440" ca="1">"technology "&amp;RIGHT(C440,4)&amp;";"&amp;_xlfn.XLOOKUP(2,eii,eia)&amp;C440&amp;_xlfn.XLOOKUP(16,eii,eia)&amp;_xlfn.XLOOKUP(3,eii,eia)&amp;_xlfn.XLOOKUP($A440,E96_raw,e96_std&amp;" "&amp;e96_sym)&amp;_xlfn.XLOOKUP(16,eii,eia)&amp;_xlfn.XLOOKUP(4,eii,eia)&amp;_xlfn.XLOOKUP(LEFT(C440,7),r_1,r_4)&amp;" W @ 70°C"&amp;_xlfn.XLOOKUP(16,eii,eia)&amp;_xlfn.XLOOKUP(5,eii,eia)&amp;_xlfn.XLOOKUP(MID(C440,4,3),e_code,TEXT(e_size,"0000"))&amp;_xlfn.XLOOKUP(16,eii,eia)&amp;_xlfn.XLOOKUP(6,eii,eia)&amp;ROUND(MIN(SQRT($A440*_xlfn.XLOOKUP(LEFT(C440,7),r_1,r_4)),_xlfn.XLOOKUP(LEFT(C440,7),r_1,r_7)),1)&amp;" V"&amp;_xlfn.XLOOKUP(16,eii,eia)&amp;_xlfn.XLOOKUP(8,eii,eia)&amp;_xlfn.XLOOKUP(LEFT(C440,7),r_1,r_8)&amp;_xlfn.XLOOKUP(16,eii,eia)&amp;_xlfn.XLOOKUP(9,eii,eia)&amp;_xlfn.XLOOKUP($A440,E96_raw,E96_code&amp;" / "&amp;e96_3c)&amp;_xlfn.XLOOKUP(16,eii,eia)&amp;_xlfn.XLOOKUP(10,eii,eia)&amp;_xlfn.XLOOKUP(LEFT(C440,7),r_1,r_10)&amp;_xlfn.XLOOKUP(16,eii,eia)&amp;_xlfn.XLOOKUP(11,eii,eia)&amp;_xlfn.XLOOKUP(LEFT(C440,7),r_1,r_11)&amp;_xlfn.XLOOKUP(16,eii,eia)&amp;_xlfn.XLOOKUP(12,eii,eia)&amp;_xlfn.XLOOKUP(LEFT(C440,7),r_1,r_12)&amp;" ppm/°C"&amp;_xlfn.XLOOKUP(16,eii,eia)&amp;_xlfn.XLOOKUP(13,eii,eia)&amp;MID(C440,4,2)&amp;_xlfn.XLOOKUP(16,eii,eia)&amp;_xlfn.XLOOKUP(14,eii,eia)&amp;_xlfn.XLOOKUP(16,eii,eia)&amp;_xlfn.XLOOKUP(15,eii,eia)&amp;_xlfn.XLOOKUP(16,eii,eia)</f>
        <v>#NAME?</v>
      </c>
      <c r="F440" s="5" t="e" cm="1">
        <f t="array" aca="1" ref="F440" ca="1">IF( OR( AND($A440&gt;=INDIRECT("'Panasonic ERJ Code Table'!$K" &amp; F$1),$A440&lt;=INDIRECT("'Panasonic ERJ Code Table'!$L" &amp; F$1)), AND($A440&gt;=INDIRECT("'Panasonic ERJ Code Table'!$M" &amp; F$1),$A440&lt;=INDIRECT("'Panasonic ERJ Code Table'!$N" &amp; F$1)) ),F$2&amp;_xlfn.XLOOKUP($A440,E96_raw,E96_code),"N/A")</f>
        <v>#NAME?</v>
      </c>
      <c r="G440" s="23" t="e" cm="1">
        <f t="array" aca="1" ref="G440" ca="1">"technology "&amp;RIGHT(F440,4)&amp;";"&amp;_xlfn.XLOOKUP(2,eii,eia)&amp;F440&amp;_xlfn.XLOOKUP(16,eii,eia)&amp;_xlfn.XLOOKUP(3,eii,eia)&amp;_xlfn.XLOOKUP($A440,E96_raw,e96_std&amp;" "&amp;e96_sym)&amp;_xlfn.XLOOKUP(16,eii,eia)&amp;_xlfn.XLOOKUP(4,eii,eia)&amp;_xlfn.XLOOKUP(LEFT(F440,7),r_1,r_4)&amp;" W @ 70°C"&amp;_xlfn.XLOOKUP(16,eii,eia)&amp;_xlfn.XLOOKUP(5,eii,eia)&amp;_xlfn.XLOOKUP(MID(F440,4,3),e_code,TEXT(e_size,"0000"))&amp;_xlfn.XLOOKUP(16,eii,eia)&amp;_xlfn.XLOOKUP(6,eii,eia)&amp;ROUND(MIN(SQRT($A440*_xlfn.XLOOKUP(LEFT(F440,7),r_1,r_4)),_xlfn.XLOOKUP(LEFT(F440,7),r_1,r_7)),1)&amp;" V"&amp;_xlfn.XLOOKUP(16,eii,eia)&amp;_xlfn.XLOOKUP(8,eii,eia)&amp;_xlfn.XLOOKUP(LEFT(F440,7),r_1,r_8)&amp;_xlfn.XLOOKUP(16,eii,eia)&amp;_xlfn.XLOOKUP(9,eii,eia)&amp;_xlfn.XLOOKUP($A440,E96_raw,E96_code&amp;" / "&amp;e96_3c)&amp;_xlfn.XLOOKUP(16,eii,eia)&amp;_xlfn.XLOOKUP(10,eii,eia)&amp;_xlfn.XLOOKUP(LEFT(F440,7),r_1,r_10)&amp;_xlfn.XLOOKUP(16,eii,eia)&amp;_xlfn.XLOOKUP(11,eii,eia)&amp;_xlfn.XLOOKUP(LEFT(F440,7),r_1,r_11)&amp;_xlfn.XLOOKUP(16,eii,eia)&amp;_xlfn.XLOOKUP(12,eii,eia)&amp;_xlfn.XLOOKUP(LEFT(F440,7),r_1,r_12)&amp;" ppm/°C"&amp;_xlfn.XLOOKUP(16,eii,eia)&amp;_xlfn.XLOOKUP(13,eii,eia)&amp;MID(F440,4,2)&amp;_xlfn.XLOOKUP(16,eii,eia)&amp;_xlfn.XLOOKUP(14,eii,eia)&amp;_xlfn.XLOOKUP(16,eii,eia)&amp;_xlfn.XLOOKUP(15,eii,eia)&amp;_xlfn.XLOOKUP(16,eii,eia)</f>
        <v>#NAME?</v>
      </c>
      <c r="I440" s="5" t="str" cm="1">
        <f t="array" aca="1" ref="I440" ca="1">IF( OR( AND($A440&gt;=INDIRECT("'Panasonic ERJ Code Table'!$K" &amp; I$1),$A440&lt;=INDIRECT("'Panasonic ERJ Code Table'!$L" &amp; I$1)), AND($A440&gt;=INDIRECT("'Panasonic ERJ Code Table'!$M" &amp; I$1),$A440&lt;=INDIRECT("'Panasonic ERJ Code Table'!$N" &amp; I$1)) ),I$2&amp;_xlfn.XLOOKUP($A440,E96_raw,E96_code),"N/A")</f>
        <v>N/A</v>
      </c>
      <c r="L440" s="5" t="e" cm="1">
        <f t="array" aca="1" ref="L440" ca="1">IF( OR( AND($A440&gt;=INDIRECT("'Panasonic ERJ Code Table'!$K" &amp; L$1),$A440&lt;=INDIRECT("'Panasonic ERJ Code Table'!$L" &amp; L$1)), AND($A440&gt;=INDIRECT("'Panasonic ERJ Code Table'!$M" &amp; L$1),$A440&lt;=INDIRECT("'Panasonic ERJ Code Table'!$N" &amp; L$1)) ),L$2&amp;_xlfn.XLOOKUP($A440,E96_raw,E96_code),"N/A")</f>
        <v>#NAME?</v>
      </c>
      <c r="O440" s="5" t="str" cm="1">
        <f t="array" aca="1" ref="O440" ca="1">IF( OR( AND($A440&gt;=INDIRECT("'Panasonic ERJ Code Table'!$K" &amp; O$1),$A440&lt;=INDIRECT("'Panasonic ERJ Code Table'!$L" &amp; O$1)), AND($A440&gt;=INDIRECT("'Panasonic ERJ Code Table'!$M" &amp; O$1),$A440&lt;=INDIRECT("'Panasonic ERJ Code Table'!$N" &amp; O$1)) ),O$2&amp;_xlfn.XLOOKUP($A440,E96_raw,E96_code),"N/A")</f>
        <v>N/A</v>
      </c>
      <c r="R440" s="5" t="e" cm="1">
        <f t="array" aca="1" ref="R440" ca="1">IF( OR( AND($A440&gt;=INDIRECT("'Panasonic ERJ Code Table'!$K" &amp; R$1),$A440&lt;=INDIRECT("'Panasonic ERJ Code Table'!$L" &amp; R$1)), AND($A440&gt;=INDIRECT("'Panasonic ERJ Code Table'!$M" &amp; R$1),$A440&lt;=INDIRECT("'Panasonic ERJ Code Table'!$N" &amp; R$1)) ),R$2&amp;_xlfn.XLOOKUP($A440,E96_raw,E96_code),"N/A")</f>
        <v>#NAME?</v>
      </c>
      <c r="U440" s="5" t="e" cm="1">
        <f t="array" aca="1" ref="U440" ca="1">IF( OR( AND($A440&gt;=INDIRECT("'Panasonic ERJ Code Table'!$J" &amp; U$1),$A440&lt;=INDIRECT("'Panasonic ERJ Code Table'!$K" &amp; U$1)), AND($A440&gt;=INDIRECT("'Panasonic ERJ Code Table'!$L" &amp; U$1),$A440&lt;=INDIRECT("'Panasonic ERJ Code Table'!$M" &amp; U$1)) ),U$2&amp;_xlfn.XLOOKUP($A440,E96_raw,E96_code),"N/A")</f>
        <v>#NAME?</v>
      </c>
    </row>
    <row r="441" spans="1:21" x14ac:dyDescent="0.3">
      <c r="A441" s="16">
        <v>36500</v>
      </c>
      <c r="B441" s="19"/>
      <c r="C441" s="5" t="e" cm="1">
        <f t="array" aca="1" ref="C441" ca="1">IF( OR( AND($A441&gt;=INDIRECT("'Panasonic ERJ Code Table'!$K" &amp; C$1),$A441&lt;=INDIRECT("'Panasonic ERJ Code Table'!$L" &amp; C$1)), AND($A441&gt;=INDIRECT("'Panasonic ERJ Code Table'!$M" &amp; C$1),$A441&lt;=INDIRECT("'Panasonic ERJ Code Table'!$N" &amp; C$1)) ),C$2&amp;_xlfn.XLOOKUP($A441,E96_raw,E96_code),"N/A")</f>
        <v>#NAME?</v>
      </c>
      <c r="D441" s="23" t="e" cm="1">
        <f t="array" aca="1" ref="D441" ca="1">"technology "&amp;RIGHT(C441,4)&amp;";"&amp;_xlfn.XLOOKUP(2,eii,eia)&amp;C441&amp;_xlfn.XLOOKUP(16,eii,eia)&amp;_xlfn.XLOOKUP(3,eii,eia)&amp;_xlfn.XLOOKUP($A441,E96_raw,e96_std&amp;" "&amp;e96_sym)&amp;_xlfn.XLOOKUP(16,eii,eia)&amp;_xlfn.XLOOKUP(4,eii,eia)&amp;_xlfn.XLOOKUP(LEFT(C441,7),r_1,r_4)&amp;" W @ 70°C"&amp;_xlfn.XLOOKUP(16,eii,eia)&amp;_xlfn.XLOOKUP(5,eii,eia)&amp;_xlfn.XLOOKUP(MID(C441,4,3),e_code,TEXT(e_size,"0000"))&amp;_xlfn.XLOOKUP(16,eii,eia)&amp;_xlfn.XLOOKUP(6,eii,eia)&amp;ROUND(MIN(SQRT($A441*_xlfn.XLOOKUP(LEFT(C441,7),r_1,r_4)),_xlfn.XLOOKUP(LEFT(C441,7),r_1,r_7)),1)&amp;" V"&amp;_xlfn.XLOOKUP(16,eii,eia)&amp;_xlfn.XLOOKUP(8,eii,eia)&amp;_xlfn.XLOOKUP(LEFT(C441,7),r_1,r_8)&amp;_xlfn.XLOOKUP(16,eii,eia)&amp;_xlfn.XLOOKUP(9,eii,eia)&amp;_xlfn.XLOOKUP($A441,E96_raw,E96_code&amp;" / "&amp;e96_3c)&amp;_xlfn.XLOOKUP(16,eii,eia)&amp;_xlfn.XLOOKUP(10,eii,eia)&amp;_xlfn.XLOOKUP(LEFT(C441,7),r_1,r_10)&amp;_xlfn.XLOOKUP(16,eii,eia)&amp;_xlfn.XLOOKUP(11,eii,eia)&amp;_xlfn.XLOOKUP(LEFT(C441,7),r_1,r_11)&amp;_xlfn.XLOOKUP(16,eii,eia)&amp;_xlfn.XLOOKUP(12,eii,eia)&amp;_xlfn.XLOOKUP(LEFT(C441,7),r_1,r_12)&amp;" ppm/°C"&amp;_xlfn.XLOOKUP(16,eii,eia)&amp;_xlfn.XLOOKUP(13,eii,eia)&amp;MID(C441,4,2)&amp;_xlfn.XLOOKUP(16,eii,eia)&amp;_xlfn.XLOOKUP(14,eii,eia)&amp;_xlfn.XLOOKUP(16,eii,eia)&amp;_xlfn.XLOOKUP(15,eii,eia)&amp;_xlfn.XLOOKUP(16,eii,eia)</f>
        <v>#NAME?</v>
      </c>
      <c r="F441" s="5" t="e" cm="1">
        <f t="array" aca="1" ref="F441" ca="1">IF( OR( AND($A441&gt;=INDIRECT("'Panasonic ERJ Code Table'!$K" &amp; F$1),$A441&lt;=INDIRECT("'Panasonic ERJ Code Table'!$L" &amp; F$1)), AND($A441&gt;=INDIRECT("'Panasonic ERJ Code Table'!$M" &amp; F$1),$A441&lt;=INDIRECT("'Panasonic ERJ Code Table'!$N" &amp; F$1)) ),F$2&amp;_xlfn.XLOOKUP($A441,E96_raw,E96_code),"N/A")</f>
        <v>#NAME?</v>
      </c>
      <c r="G441" s="23" t="e" cm="1">
        <f t="array" aca="1" ref="G441" ca="1">"technology "&amp;RIGHT(F441,4)&amp;";"&amp;_xlfn.XLOOKUP(2,eii,eia)&amp;F441&amp;_xlfn.XLOOKUP(16,eii,eia)&amp;_xlfn.XLOOKUP(3,eii,eia)&amp;_xlfn.XLOOKUP($A441,E96_raw,e96_std&amp;" "&amp;e96_sym)&amp;_xlfn.XLOOKUP(16,eii,eia)&amp;_xlfn.XLOOKUP(4,eii,eia)&amp;_xlfn.XLOOKUP(LEFT(F441,7),r_1,r_4)&amp;" W @ 70°C"&amp;_xlfn.XLOOKUP(16,eii,eia)&amp;_xlfn.XLOOKUP(5,eii,eia)&amp;_xlfn.XLOOKUP(MID(F441,4,3),e_code,TEXT(e_size,"0000"))&amp;_xlfn.XLOOKUP(16,eii,eia)&amp;_xlfn.XLOOKUP(6,eii,eia)&amp;ROUND(MIN(SQRT($A441*_xlfn.XLOOKUP(LEFT(F441,7),r_1,r_4)),_xlfn.XLOOKUP(LEFT(F441,7),r_1,r_7)),1)&amp;" V"&amp;_xlfn.XLOOKUP(16,eii,eia)&amp;_xlfn.XLOOKUP(8,eii,eia)&amp;_xlfn.XLOOKUP(LEFT(F441,7),r_1,r_8)&amp;_xlfn.XLOOKUP(16,eii,eia)&amp;_xlfn.XLOOKUP(9,eii,eia)&amp;_xlfn.XLOOKUP($A441,E96_raw,E96_code&amp;" / "&amp;e96_3c)&amp;_xlfn.XLOOKUP(16,eii,eia)&amp;_xlfn.XLOOKUP(10,eii,eia)&amp;_xlfn.XLOOKUP(LEFT(F441,7),r_1,r_10)&amp;_xlfn.XLOOKUP(16,eii,eia)&amp;_xlfn.XLOOKUP(11,eii,eia)&amp;_xlfn.XLOOKUP(LEFT(F441,7),r_1,r_11)&amp;_xlfn.XLOOKUP(16,eii,eia)&amp;_xlfn.XLOOKUP(12,eii,eia)&amp;_xlfn.XLOOKUP(LEFT(F441,7),r_1,r_12)&amp;" ppm/°C"&amp;_xlfn.XLOOKUP(16,eii,eia)&amp;_xlfn.XLOOKUP(13,eii,eia)&amp;MID(F441,4,2)&amp;_xlfn.XLOOKUP(16,eii,eia)&amp;_xlfn.XLOOKUP(14,eii,eia)&amp;_xlfn.XLOOKUP(16,eii,eia)&amp;_xlfn.XLOOKUP(15,eii,eia)&amp;_xlfn.XLOOKUP(16,eii,eia)</f>
        <v>#NAME?</v>
      </c>
      <c r="I441" s="5" t="str" cm="1">
        <f t="array" aca="1" ref="I441" ca="1">IF( OR( AND($A441&gt;=INDIRECT("'Panasonic ERJ Code Table'!$K" &amp; I$1),$A441&lt;=INDIRECT("'Panasonic ERJ Code Table'!$L" &amp; I$1)), AND($A441&gt;=INDIRECT("'Panasonic ERJ Code Table'!$M" &amp; I$1),$A441&lt;=INDIRECT("'Panasonic ERJ Code Table'!$N" &amp; I$1)) ),I$2&amp;_xlfn.XLOOKUP($A441,E96_raw,E96_code),"N/A")</f>
        <v>N/A</v>
      </c>
      <c r="L441" s="5" t="e" cm="1">
        <f t="array" aca="1" ref="L441" ca="1">IF( OR( AND($A441&gt;=INDIRECT("'Panasonic ERJ Code Table'!$K" &amp; L$1),$A441&lt;=INDIRECT("'Panasonic ERJ Code Table'!$L" &amp; L$1)), AND($A441&gt;=INDIRECT("'Panasonic ERJ Code Table'!$M" &amp; L$1),$A441&lt;=INDIRECT("'Panasonic ERJ Code Table'!$N" &amp; L$1)) ),L$2&amp;_xlfn.XLOOKUP($A441,E96_raw,E96_code),"N/A")</f>
        <v>#NAME?</v>
      </c>
      <c r="O441" s="5" t="str" cm="1">
        <f t="array" aca="1" ref="O441" ca="1">IF( OR( AND($A441&gt;=INDIRECT("'Panasonic ERJ Code Table'!$K" &amp; O$1),$A441&lt;=INDIRECT("'Panasonic ERJ Code Table'!$L" &amp; O$1)), AND($A441&gt;=INDIRECT("'Panasonic ERJ Code Table'!$M" &amp; O$1),$A441&lt;=INDIRECT("'Panasonic ERJ Code Table'!$N" &amp; O$1)) ),O$2&amp;_xlfn.XLOOKUP($A441,E96_raw,E96_code),"N/A")</f>
        <v>N/A</v>
      </c>
      <c r="R441" s="5" t="e" cm="1">
        <f t="array" aca="1" ref="R441" ca="1">IF( OR( AND($A441&gt;=INDIRECT("'Panasonic ERJ Code Table'!$K" &amp; R$1),$A441&lt;=INDIRECT("'Panasonic ERJ Code Table'!$L" &amp; R$1)), AND($A441&gt;=INDIRECT("'Panasonic ERJ Code Table'!$M" &amp; R$1),$A441&lt;=INDIRECT("'Panasonic ERJ Code Table'!$N" &amp; R$1)) ),R$2&amp;_xlfn.XLOOKUP($A441,E96_raw,E96_code),"N/A")</f>
        <v>#NAME?</v>
      </c>
      <c r="U441" s="5" t="e" cm="1">
        <f t="array" aca="1" ref="U441" ca="1">IF( OR( AND($A441&gt;=INDIRECT("'Panasonic ERJ Code Table'!$J" &amp; U$1),$A441&lt;=INDIRECT("'Panasonic ERJ Code Table'!$K" &amp; U$1)), AND($A441&gt;=INDIRECT("'Panasonic ERJ Code Table'!$L" &amp; U$1),$A441&lt;=INDIRECT("'Panasonic ERJ Code Table'!$M" &amp; U$1)) ),U$2&amp;_xlfn.XLOOKUP($A441,E96_raw,E96_code),"N/A")</f>
        <v>#NAME?</v>
      </c>
    </row>
    <row r="442" spans="1:21" x14ac:dyDescent="0.3">
      <c r="A442" s="16">
        <v>37400</v>
      </c>
      <c r="B442" s="19"/>
      <c r="C442" s="5" t="e" cm="1">
        <f t="array" aca="1" ref="C442" ca="1">IF( OR( AND($A442&gt;=INDIRECT("'Panasonic ERJ Code Table'!$K" &amp; C$1),$A442&lt;=INDIRECT("'Panasonic ERJ Code Table'!$L" &amp; C$1)), AND($A442&gt;=INDIRECT("'Panasonic ERJ Code Table'!$M" &amp; C$1),$A442&lt;=INDIRECT("'Panasonic ERJ Code Table'!$N" &amp; C$1)) ),C$2&amp;_xlfn.XLOOKUP($A442,E96_raw,E96_code),"N/A")</f>
        <v>#NAME?</v>
      </c>
      <c r="D442" s="23" t="e" cm="1">
        <f t="array" aca="1" ref="D442" ca="1">"technology "&amp;RIGHT(C442,4)&amp;";"&amp;_xlfn.XLOOKUP(2,eii,eia)&amp;C442&amp;_xlfn.XLOOKUP(16,eii,eia)&amp;_xlfn.XLOOKUP(3,eii,eia)&amp;_xlfn.XLOOKUP($A442,E96_raw,e96_std&amp;" "&amp;e96_sym)&amp;_xlfn.XLOOKUP(16,eii,eia)&amp;_xlfn.XLOOKUP(4,eii,eia)&amp;_xlfn.XLOOKUP(LEFT(C442,7),r_1,r_4)&amp;" W @ 70°C"&amp;_xlfn.XLOOKUP(16,eii,eia)&amp;_xlfn.XLOOKUP(5,eii,eia)&amp;_xlfn.XLOOKUP(MID(C442,4,3),e_code,TEXT(e_size,"0000"))&amp;_xlfn.XLOOKUP(16,eii,eia)&amp;_xlfn.XLOOKUP(6,eii,eia)&amp;ROUND(MIN(SQRT($A442*_xlfn.XLOOKUP(LEFT(C442,7),r_1,r_4)),_xlfn.XLOOKUP(LEFT(C442,7),r_1,r_7)),1)&amp;" V"&amp;_xlfn.XLOOKUP(16,eii,eia)&amp;_xlfn.XLOOKUP(8,eii,eia)&amp;_xlfn.XLOOKUP(LEFT(C442,7),r_1,r_8)&amp;_xlfn.XLOOKUP(16,eii,eia)&amp;_xlfn.XLOOKUP(9,eii,eia)&amp;_xlfn.XLOOKUP($A442,E96_raw,E96_code&amp;" / "&amp;e96_3c)&amp;_xlfn.XLOOKUP(16,eii,eia)&amp;_xlfn.XLOOKUP(10,eii,eia)&amp;_xlfn.XLOOKUP(LEFT(C442,7),r_1,r_10)&amp;_xlfn.XLOOKUP(16,eii,eia)&amp;_xlfn.XLOOKUP(11,eii,eia)&amp;_xlfn.XLOOKUP(LEFT(C442,7),r_1,r_11)&amp;_xlfn.XLOOKUP(16,eii,eia)&amp;_xlfn.XLOOKUP(12,eii,eia)&amp;_xlfn.XLOOKUP(LEFT(C442,7),r_1,r_12)&amp;" ppm/°C"&amp;_xlfn.XLOOKUP(16,eii,eia)&amp;_xlfn.XLOOKUP(13,eii,eia)&amp;MID(C442,4,2)&amp;_xlfn.XLOOKUP(16,eii,eia)&amp;_xlfn.XLOOKUP(14,eii,eia)&amp;_xlfn.XLOOKUP(16,eii,eia)&amp;_xlfn.XLOOKUP(15,eii,eia)&amp;_xlfn.XLOOKUP(16,eii,eia)</f>
        <v>#NAME?</v>
      </c>
      <c r="F442" s="5" t="e" cm="1">
        <f t="array" aca="1" ref="F442" ca="1">IF( OR( AND($A442&gt;=INDIRECT("'Panasonic ERJ Code Table'!$K" &amp; F$1),$A442&lt;=INDIRECT("'Panasonic ERJ Code Table'!$L" &amp; F$1)), AND($A442&gt;=INDIRECT("'Panasonic ERJ Code Table'!$M" &amp; F$1),$A442&lt;=INDIRECT("'Panasonic ERJ Code Table'!$N" &amp; F$1)) ),F$2&amp;_xlfn.XLOOKUP($A442,E96_raw,E96_code),"N/A")</f>
        <v>#NAME?</v>
      </c>
      <c r="G442" s="23" t="e" cm="1">
        <f t="array" aca="1" ref="G442" ca="1">"technology "&amp;RIGHT(F442,4)&amp;";"&amp;_xlfn.XLOOKUP(2,eii,eia)&amp;F442&amp;_xlfn.XLOOKUP(16,eii,eia)&amp;_xlfn.XLOOKUP(3,eii,eia)&amp;_xlfn.XLOOKUP($A442,E96_raw,e96_std&amp;" "&amp;e96_sym)&amp;_xlfn.XLOOKUP(16,eii,eia)&amp;_xlfn.XLOOKUP(4,eii,eia)&amp;_xlfn.XLOOKUP(LEFT(F442,7),r_1,r_4)&amp;" W @ 70°C"&amp;_xlfn.XLOOKUP(16,eii,eia)&amp;_xlfn.XLOOKUP(5,eii,eia)&amp;_xlfn.XLOOKUP(MID(F442,4,3),e_code,TEXT(e_size,"0000"))&amp;_xlfn.XLOOKUP(16,eii,eia)&amp;_xlfn.XLOOKUP(6,eii,eia)&amp;ROUND(MIN(SQRT($A442*_xlfn.XLOOKUP(LEFT(F442,7),r_1,r_4)),_xlfn.XLOOKUP(LEFT(F442,7),r_1,r_7)),1)&amp;" V"&amp;_xlfn.XLOOKUP(16,eii,eia)&amp;_xlfn.XLOOKUP(8,eii,eia)&amp;_xlfn.XLOOKUP(LEFT(F442,7),r_1,r_8)&amp;_xlfn.XLOOKUP(16,eii,eia)&amp;_xlfn.XLOOKUP(9,eii,eia)&amp;_xlfn.XLOOKUP($A442,E96_raw,E96_code&amp;" / "&amp;e96_3c)&amp;_xlfn.XLOOKUP(16,eii,eia)&amp;_xlfn.XLOOKUP(10,eii,eia)&amp;_xlfn.XLOOKUP(LEFT(F442,7),r_1,r_10)&amp;_xlfn.XLOOKUP(16,eii,eia)&amp;_xlfn.XLOOKUP(11,eii,eia)&amp;_xlfn.XLOOKUP(LEFT(F442,7),r_1,r_11)&amp;_xlfn.XLOOKUP(16,eii,eia)&amp;_xlfn.XLOOKUP(12,eii,eia)&amp;_xlfn.XLOOKUP(LEFT(F442,7),r_1,r_12)&amp;" ppm/°C"&amp;_xlfn.XLOOKUP(16,eii,eia)&amp;_xlfn.XLOOKUP(13,eii,eia)&amp;MID(F442,4,2)&amp;_xlfn.XLOOKUP(16,eii,eia)&amp;_xlfn.XLOOKUP(14,eii,eia)&amp;_xlfn.XLOOKUP(16,eii,eia)&amp;_xlfn.XLOOKUP(15,eii,eia)&amp;_xlfn.XLOOKUP(16,eii,eia)</f>
        <v>#NAME?</v>
      </c>
      <c r="I442" s="5" t="str" cm="1">
        <f t="array" aca="1" ref="I442" ca="1">IF( OR( AND($A442&gt;=INDIRECT("'Panasonic ERJ Code Table'!$K" &amp; I$1),$A442&lt;=INDIRECT("'Panasonic ERJ Code Table'!$L" &amp; I$1)), AND($A442&gt;=INDIRECT("'Panasonic ERJ Code Table'!$M" &amp; I$1),$A442&lt;=INDIRECT("'Panasonic ERJ Code Table'!$N" &amp; I$1)) ),I$2&amp;_xlfn.XLOOKUP($A442,E96_raw,E96_code),"N/A")</f>
        <v>N/A</v>
      </c>
      <c r="L442" s="5" t="e" cm="1">
        <f t="array" aca="1" ref="L442" ca="1">IF( OR( AND($A442&gt;=INDIRECT("'Panasonic ERJ Code Table'!$K" &amp; L$1),$A442&lt;=INDIRECT("'Panasonic ERJ Code Table'!$L" &amp; L$1)), AND($A442&gt;=INDIRECT("'Panasonic ERJ Code Table'!$M" &amp; L$1),$A442&lt;=INDIRECT("'Panasonic ERJ Code Table'!$N" &amp; L$1)) ),L$2&amp;_xlfn.XLOOKUP($A442,E96_raw,E96_code),"N/A")</f>
        <v>#NAME?</v>
      </c>
      <c r="O442" s="5" t="str" cm="1">
        <f t="array" aca="1" ref="O442" ca="1">IF( OR( AND($A442&gt;=INDIRECT("'Panasonic ERJ Code Table'!$K" &amp; O$1),$A442&lt;=INDIRECT("'Panasonic ERJ Code Table'!$L" &amp; O$1)), AND($A442&gt;=INDIRECT("'Panasonic ERJ Code Table'!$M" &amp; O$1),$A442&lt;=INDIRECT("'Panasonic ERJ Code Table'!$N" &amp; O$1)) ),O$2&amp;_xlfn.XLOOKUP($A442,E96_raw,E96_code),"N/A")</f>
        <v>N/A</v>
      </c>
      <c r="R442" s="5" t="e" cm="1">
        <f t="array" aca="1" ref="R442" ca="1">IF( OR( AND($A442&gt;=INDIRECT("'Panasonic ERJ Code Table'!$K" &amp; R$1),$A442&lt;=INDIRECT("'Panasonic ERJ Code Table'!$L" &amp; R$1)), AND($A442&gt;=INDIRECT("'Panasonic ERJ Code Table'!$M" &amp; R$1),$A442&lt;=INDIRECT("'Panasonic ERJ Code Table'!$N" &amp; R$1)) ),R$2&amp;_xlfn.XLOOKUP($A442,E96_raw,E96_code),"N/A")</f>
        <v>#NAME?</v>
      </c>
      <c r="U442" s="5" t="e" cm="1">
        <f t="array" aca="1" ref="U442" ca="1">IF( OR( AND($A442&gt;=INDIRECT("'Panasonic ERJ Code Table'!$J" &amp; U$1),$A442&lt;=INDIRECT("'Panasonic ERJ Code Table'!$K" &amp; U$1)), AND($A442&gt;=INDIRECT("'Panasonic ERJ Code Table'!$L" &amp; U$1),$A442&lt;=INDIRECT("'Panasonic ERJ Code Table'!$M" &amp; U$1)) ),U$2&amp;_xlfn.XLOOKUP($A442,E96_raw,E96_code),"N/A")</f>
        <v>#NAME?</v>
      </c>
    </row>
    <row r="443" spans="1:21" x14ac:dyDescent="0.3">
      <c r="A443" s="16">
        <v>38300</v>
      </c>
      <c r="B443" s="19"/>
      <c r="C443" s="5" t="e" cm="1">
        <f t="array" aca="1" ref="C443" ca="1">IF( OR( AND($A443&gt;=INDIRECT("'Panasonic ERJ Code Table'!$K" &amp; C$1),$A443&lt;=INDIRECT("'Panasonic ERJ Code Table'!$L" &amp; C$1)), AND($A443&gt;=INDIRECT("'Panasonic ERJ Code Table'!$M" &amp; C$1),$A443&lt;=INDIRECT("'Panasonic ERJ Code Table'!$N" &amp; C$1)) ),C$2&amp;_xlfn.XLOOKUP($A443,E96_raw,E96_code),"N/A")</f>
        <v>#NAME?</v>
      </c>
      <c r="D443" s="23" t="e" cm="1">
        <f t="array" aca="1" ref="D443" ca="1">"technology "&amp;RIGHT(C443,4)&amp;";"&amp;_xlfn.XLOOKUP(2,eii,eia)&amp;C443&amp;_xlfn.XLOOKUP(16,eii,eia)&amp;_xlfn.XLOOKUP(3,eii,eia)&amp;_xlfn.XLOOKUP($A443,E96_raw,e96_std&amp;" "&amp;e96_sym)&amp;_xlfn.XLOOKUP(16,eii,eia)&amp;_xlfn.XLOOKUP(4,eii,eia)&amp;_xlfn.XLOOKUP(LEFT(C443,7),r_1,r_4)&amp;" W @ 70°C"&amp;_xlfn.XLOOKUP(16,eii,eia)&amp;_xlfn.XLOOKUP(5,eii,eia)&amp;_xlfn.XLOOKUP(MID(C443,4,3),e_code,TEXT(e_size,"0000"))&amp;_xlfn.XLOOKUP(16,eii,eia)&amp;_xlfn.XLOOKUP(6,eii,eia)&amp;ROUND(MIN(SQRT($A443*_xlfn.XLOOKUP(LEFT(C443,7),r_1,r_4)),_xlfn.XLOOKUP(LEFT(C443,7),r_1,r_7)),1)&amp;" V"&amp;_xlfn.XLOOKUP(16,eii,eia)&amp;_xlfn.XLOOKUP(8,eii,eia)&amp;_xlfn.XLOOKUP(LEFT(C443,7),r_1,r_8)&amp;_xlfn.XLOOKUP(16,eii,eia)&amp;_xlfn.XLOOKUP(9,eii,eia)&amp;_xlfn.XLOOKUP($A443,E96_raw,E96_code&amp;" / "&amp;e96_3c)&amp;_xlfn.XLOOKUP(16,eii,eia)&amp;_xlfn.XLOOKUP(10,eii,eia)&amp;_xlfn.XLOOKUP(LEFT(C443,7),r_1,r_10)&amp;_xlfn.XLOOKUP(16,eii,eia)&amp;_xlfn.XLOOKUP(11,eii,eia)&amp;_xlfn.XLOOKUP(LEFT(C443,7),r_1,r_11)&amp;_xlfn.XLOOKUP(16,eii,eia)&amp;_xlfn.XLOOKUP(12,eii,eia)&amp;_xlfn.XLOOKUP(LEFT(C443,7),r_1,r_12)&amp;" ppm/°C"&amp;_xlfn.XLOOKUP(16,eii,eia)&amp;_xlfn.XLOOKUP(13,eii,eia)&amp;MID(C443,4,2)&amp;_xlfn.XLOOKUP(16,eii,eia)&amp;_xlfn.XLOOKUP(14,eii,eia)&amp;_xlfn.XLOOKUP(16,eii,eia)&amp;_xlfn.XLOOKUP(15,eii,eia)&amp;_xlfn.XLOOKUP(16,eii,eia)</f>
        <v>#NAME?</v>
      </c>
      <c r="F443" s="5" t="e" cm="1">
        <f t="array" aca="1" ref="F443" ca="1">IF( OR( AND($A443&gt;=INDIRECT("'Panasonic ERJ Code Table'!$K" &amp; F$1),$A443&lt;=INDIRECT("'Panasonic ERJ Code Table'!$L" &amp; F$1)), AND($A443&gt;=INDIRECT("'Panasonic ERJ Code Table'!$M" &amp; F$1),$A443&lt;=INDIRECT("'Panasonic ERJ Code Table'!$N" &amp; F$1)) ),F$2&amp;_xlfn.XLOOKUP($A443,E96_raw,E96_code),"N/A")</f>
        <v>#NAME?</v>
      </c>
      <c r="G443" s="23" t="e" cm="1">
        <f t="array" aca="1" ref="G443" ca="1">"technology "&amp;RIGHT(F443,4)&amp;";"&amp;_xlfn.XLOOKUP(2,eii,eia)&amp;F443&amp;_xlfn.XLOOKUP(16,eii,eia)&amp;_xlfn.XLOOKUP(3,eii,eia)&amp;_xlfn.XLOOKUP($A443,E96_raw,e96_std&amp;" "&amp;e96_sym)&amp;_xlfn.XLOOKUP(16,eii,eia)&amp;_xlfn.XLOOKUP(4,eii,eia)&amp;_xlfn.XLOOKUP(LEFT(F443,7),r_1,r_4)&amp;" W @ 70°C"&amp;_xlfn.XLOOKUP(16,eii,eia)&amp;_xlfn.XLOOKUP(5,eii,eia)&amp;_xlfn.XLOOKUP(MID(F443,4,3),e_code,TEXT(e_size,"0000"))&amp;_xlfn.XLOOKUP(16,eii,eia)&amp;_xlfn.XLOOKUP(6,eii,eia)&amp;ROUND(MIN(SQRT($A443*_xlfn.XLOOKUP(LEFT(F443,7),r_1,r_4)),_xlfn.XLOOKUP(LEFT(F443,7),r_1,r_7)),1)&amp;" V"&amp;_xlfn.XLOOKUP(16,eii,eia)&amp;_xlfn.XLOOKUP(8,eii,eia)&amp;_xlfn.XLOOKUP(LEFT(F443,7),r_1,r_8)&amp;_xlfn.XLOOKUP(16,eii,eia)&amp;_xlfn.XLOOKUP(9,eii,eia)&amp;_xlfn.XLOOKUP($A443,E96_raw,E96_code&amp;" / "&amp;e96_3c)&amp;_xlfn.XLOOKUP(16,eii,eia)&amp;_xlfn.XLOOKUP(10,eii,eia)&amp;_xlfn.XLOOKUP(LEFT(F443,7),r_1,r_10)&amp;_xlfn.XLOOKUP(16,eii,eia)&amp;_xlfn.XLOOKUP(11,eii,eia)&amp;_xlfn.XLOOKUP(LEFT(F443,7),r_1,r_11)&amp;_xlfn.XLOOKUP(16,eii,eia)&amp;_xlfn.XLOOKUP(12,eii,eia)&amp;_xlfn.XLOOKUP(LEFT(F443,7),r_1,r_12)&amp;" ppm/°C"&amp;_xlfn.XLOOKUP(16,eii,eia)&amp;_xlfn.XLOOKUP(13,eii,eia)&amp;MID(F443,4,2)&amp;_xlfn.XLOOKUP(16,eii,eia)&amp;_xlfn.XLOOKUP(14,eii,eia)&amp;_xlfn.XLOOKUP(16,eii,eia)&amp;_xlfn.XLOOKUP(15,eii,eia)&amp;_xlfn.XLOOKUP(16,eii,eia)</f>
        <v>#NAME?</v>
      </c>
      <c r="I443" s="5" t="str" cm="1">
        <f t="array" aca="1" ref="I443" ca="1">IF( OR( AND($A443&gt;=INDIRECT("'Panasonic ERJ Code Table'!$K" &amp; I$1),$A443&lt;=INDIRECT("'Panasonic ERJ Code Table'!$L" &amp; I$1)), AND($A443&gt;=INDIRECT("'Panasonic ERJ Code Table'!$M" &amp; I$1),$A443&lt;=INDIRECT("'Panasonic ERJ Code Table'!$N" &amp; I$1)) ),I$2&amp;_xlfn.XLOOKUP($A443,E96_raw,E96_code),"N/A")</f>
        <v>N/A</v>
      </c>
      <c r="L443" s="5" t="e" cm="1">
        <f t="array" aca="1" ref="L443" ca="1">IF( OR( AND($A443&gt;=INDIRECT("'Panasonic ERJ Code Table'!$K" &amp; L$1),$A443&lt;=INDIRECT("'Panasonic ERJ Code Table'!$L" &amp; L$1)), AND($A443&gt;=INDIRECT("'Panasonic ERJ Code Table'!$M" &amp; L$1),$A443&lt;=INDIRECT("'Panasonic ERJ Code Table'!$N" &amp; L$1)) ),L$2&amp;_xlfn.XLOOKUP($A443,E96_raw,E96_code),"N/A")</f>
        <v>#NAME?</v>
      </c>
      <c r="O443" s="5" t="str" cm="1">
        <f t="array" aca="1" ref="O443" ca="1">IF( OR( AND($A443&gt;=INDIRECT("'Panasonic ERJ Code Table'!$K" &amp; O$1),$A443&lt;=INDIRECT("'Panasonic ERJ Code Table'!$L" &amp; O$1)), AND($A443&gt;=INDIRECT("'Panasonic ERJ Code Table'!$M" &amp; O$1),$A443&lt;=INDIRECT("'Panasonic ERJ Code Table'!$N" &amp; O$1)) ),O$2&amp;_xlfn.XLOOKUP($A443,E96_raw,E96_code),"N/A")</f>
        <v>N/A</v>
      </c>
      <c r="R443" s="5" t="e" cm="1">
        <f t="array" aca="1" ref="R443" ca="1">IF( OR( AND($A443&gt;=INDIRECT("'Panasonic ERJ Code Table'!$K" &amp; R$1),$A443&lt;=INDIRECT("'Panasonic ERJ Code Table'!$L" &amp; R$1)), AND($A443&gt;=INDIRECT("'Panasonic ERJ Code Table'!$M" &amp; R$1),$A443&lt;=INDIRECT("'Panasonic ERJ Code Table'!$N" &amp; R$1)) ),R$2&amp;_xlfn.XLOOKUP($A443,E96_raw,E96_code),"N/A")</f>
        <v>#NAME?</v>
      </c>
      <c r="U443" s="5" t="e" cm="1">
        <f t="array" aca="1" ref="U443" ca="1">IF( OR( AND($A443&gt;=INDIRECT("'Panasonic ERJ Code Table'!$J" &amp; U$1),$A443&lt;=INDIRECT("'Panasonic ERJ Code Table'!$K" &amp; U$1)), AND($A443&gt;=INDIRECT("'Panasonic ERJ Code Table'!$L" &amp; U$1),$A443&lt;=INDIRECT("'Panasonic ERJ Code Table'!$M" &amp; U$1)) ),U$2&amp;_xlfn.XLOOKUP($A443,E96_raw,E96_code),"N/A")</f>
        <v>#NAME?</v>
      </c>
    </row>
    <row r="444" spans="1:21" x14ac:dyDescent="0.3">
      <c r="A444" s="16">
        <v>39200</v>
      </c>
      <c r="B444" s="19"/>
      <c r="C444" s="5" t="e" cm="1">
        <f t="array" aca="1" ref="C444" ca="1">IF( OR( AND($A444&gt;=INDIRECT("'Panasonic ERJ Code Table'!$K" &amp; C$1),$A444&lt;=INDIRECT("'Panasonic ERJ Code Table'!$L" &amp; C$1)), AND($A444&gt;=INDIRECT("'Panasonic ERJ Code Table'!$M" &amp; C$1),$A444&lt;=INDIRECT("'Panasonic ERJ Code Table'!$N" &amp; C$1)) ),C$2&amp;_xlfn.XLOOKUP($A444,E96_raw,E96_code),"N/A")</f>
        <v>#NAME?</v>
      </c>
      <c r="D444" s="23" t="e" cm="1">
        <f t="array" aca="1" ref="D444" ca="1">"technology "&amp;RIGHT(C444,4)&amp;";"&amp;_xlfn.XLOOKUP(2,eii,eia)&amp;C444&amp;_xlfn.XLOOKUP(16,eii,eia)&amp;_xlfn.XLOOKUP(3,eii,eia)&amp;_xlfn.XLOOKUP($A444,E96_raw,e96_std&amp;" "&amp;e96_sym)&amp;_xlfn.XLOOKUP(16,eii,eia)&amp;_xlfn.XLOOKUP(4,eii,eia)&amp;_xlfn.XLOOKUP(LEFT(C444,7),r_1,r_4)&amp;" W @ 70°C"&amp;_xlfn.XLOOKUP(16,eii,eia)&amp;_xlfn.XLOOKUP(5,eii,eia)&amp;_xlfn.XLOOKUP(MID(C444,4,3),e_code,TEXT(e_size,"0000"))&amp;_xlfn.XLOOKUP(16,eii,eia)&amp;_xlfn.XLOOKUP(6,eii,eia)&amp;ROUND(MIN(SQRT($A444*_xlfn.XLOOKUP(LEFT(C444,7),r_1,r_4)),_xlfn.XLOOKUP(LEFT(C444,7),r_1,r_7)),1)&amp;" V"&amp;_xlfn.XLOOKUP(16,eii,eia)&amp;_xlfn.XLOOKUP(8,eii,eia)&amp;_xlfn.XLOOKUP(LEFT(C444,7),r_1,r_8)&amp;_xlfn.XLOOKUP(16,eii,eia)&amp;_xlfn.XLOOKUP(9,eii,eia)&amp;_xlfn.XLOOKUP($A444,E96_raw,E96_code&amp;" / "&amp;e96_3c)&amp;_xlfn.XLOOKUP(16,eii,eia)&amp;_xlfn.XLOOKUP(10,eii,eia)&amp;_xlfn.XLOOKUP(LEFT(C444,7),r_1,r_10)&amp;_xlfn.XLOOKUP(16,eii,eia)&amp;_xlfn.XLOOKUP(11,eii,eia)&amp;_xlfn.XLOOKUP(LEFT(C444,7),r_1,r_11)&amp;_xlfn.XLOOKUP(16,eii,eia)&amp;_xlfn.XLOOKUP(12,eii,eia)&amp;_xlfn.XLOOKUP(LEFT(C444,7),r_1,r_12)&amp;" ppm/°C"&amp;_xlfn.XLOOKUP(16,eii,eia)&amp;_xlfn.XLOOKUP(13,eii,eia)&amp;MID(C444,4,2)&amp;_xlfn.XLOOKUP(16,eii,eia)&amp;_xlfn.XLOOKUP(14,eii,eia)&amp;_xlfn.XLOOKUP(16,eii,eia)&amp;_xlfn.XLOOKUP(15,eii,eia)&amp;_xlfn.XLOOKUP(16,eii,eia)</f>
        <v>#NAME?</v>
      </c>
      <c r="F444" s="5" t="e" cm="1">
        <f t="array" aca="1" ref="F444" ca="1">IF( OR( AND($A444&gt;=INDIRECT("'Panasonic ERJ Code Table'!$K" &amp; F$1),$A444&lt;=INDIRECT("'Panasonic ERJ Code Table'!$L" &amp; F$1)), AND($A444&gt;=INDIRECT("'Panasonic ERJ Code Table'!$M" &amp; F$1),$A444&lt;=INDIRECT("'Panasonic ERJ Code Table'!$N" &amp; F$1)) ),F$2&amp;_xlfn.XLOOKUP($A444,E96_raw,E96_code),"N/A")</f>
        <v>#NAME?</v>
      </c>
      <c r="G444" s="23" t="e" cm="1">
        <f t="array" aca="1" ref="G444" ca="1">"technology "&amp;RIGHT(F444,4)&amp;";"&amp;_xlfn.XLOOKUP(2,eii,eia)&amp;F444&amp;_xlfn.XLOOKUP(16,eii,eia)&amp;_xlfn.XLOOKUP(3,eii,eia)&amp;_xlfn.XLOOKUP($A444,E96_raw,e96_std&amp;" "&amp;e96_sym)&amp;_xlfn.XLOOKUP(16,eii,eia)&amp;_xlfn.XLOOKUP(4,eii,eia)&amp;_xlfn.XLOOKUP(LEFT(F444,7),r_1,r_4)&amp;" W @ 70°C"&amp;_xlfn.XLOOKUP(16,eii,eia)&amp;_xlfn.XLOOKUP(5,eii,eia)&amp;_xlfn.XLOOKUP(MID(F444,4,3),e_code,TEXT(e_size,"0000"))&amp;_xlfn.XLOOKUP(16,eii,eia)&amp;_xlfn.XLOOKUP(6,eii,eia)&amp;ROUND(MIN(SQRT($A444*_xlfn.XLOOKUP(LEFT(F444,7),r_1,r_4)),_xlfn.XLOOKUP(LEFT(F444,7),r_1,r_7)),1)&amp;" V"&amp;_xlfn.XLOOKUP(16,eii,eia)&amp;_xlfn.XLOOKUP(8,eii,eia)&amp;_xlfn.XLOOKUP(LEFT(F444,7),r_1,r_8)&amp;_xlfn.XLOOKUP(16,eii,eia)&amp;_xlfn.XLOOKUP(9,eii,eia)&amp;_xlfn.XLOOKUP($A444,E96_raw,E96_code&amp;" / "&amp;e96_3c)&amp;_xlfn.XLOOKUP(16,eii,eia)&amp;_xlfn.XLOOKUP(10,eii,eia)&amp;_xlfn.XLOOKUP(LEFT(F444,7),r_1,r_10)&amp;_xlfn.XLOOKUP(16,eii,eia)&amp;_xlfn.XLOOKUP(11,eii,eia)&amp;_xlfn.XLOOKUP(LEFT(F444,7),r_1,r_11)&amp;_xlfn.XLOOKUP(16,eii,eia)&amp;_xlfn.XLOOKUP(12,eii,eia)&amp;_xlfn.XLOOKUP(LEFT(F444,7),r_1,r_12)&amp;" ppm/°C"&amp;_xlfn.XLOOKUP(16,eii,eia)&amp;_xlfn.XLOOKUP(13,eii,eia)&amp;MID(F444,4,2)&amp;_xlfn.XLOOKUP(16,eii,eia)&amp;_xlfn.XLOOKUP(14,eii,eia)&amp;_xlfn.XLOOKUP(16,eii,eia)&amp;_xlfn.XLOOKUP(15,eii,eia)&amp;_xlfn.XLOOKUP(16,eii,eia)</f>
        <v>#NAME?</v>
      </c>
      <c r="I444" s="5" t="str" cm="1">
        <f t="array" aca="1" ref="I444" ca="1">IF( OR( AND($A444&gt;=INDIRECT("'Panasonic ERJ Code Table'!$K" &amp; I$1),$A444&lt;=INDIRECT("'Panasonic ERJ Code Table'!$L" &amp; I$1)), AND($A444&gt;=INDIRECT("'Panasonic ERJ Code Table'!$M" &amp; I$1),$A444&lt;=INDIRECT("'Panasonic ERJ Code Table'!$N" &amp; I$1)) ),I$2&amp;_xlfn.XLOOKUP($A444,E96_raw,E96_code),"N/A")</f>
        <v>N/A</v>
      </c>
      <c r="L444" s="5" t="e" cm="1">
        <f t="array" aca="1" ref="L444" ca="1">IF( OR( AND($A444&gt;=INDIRECT("'Panasonic ERJ Code Table'!$K" &amp; L$1),$A444&lt;=INDIRECT("'Panasonic ERJ Code Table'!$L" &amp; L$1)), AND($A444&gt;=INDIRECT("'Panasonic ERJ Code Table'!$M" &amp; L$1),$A444&lt;=INDIRECT("'Panasonic ERJ Code Table'!$N" &amp; L$1)) ),L$2&amp;_xlfn.XLOOKUP($A444,E96_raw,E96_code),"N/A")</f>
        <v>#NAME?</v>
      </c>
      <c r="O444" s="5" t="str" cm="1">
        <f t="array" aca="1" ref="O444" ca="1">IF( OR( AND($A444&gt;=INDIRECT("'Panasonic ERJ Code Table'!$K" &amp; O$1),$A444&lt;=INDIRECT("'Panasonic ERJ Code Table'!$L" &amp; O$1)), AND($A444&gt;=INDIRECT("'Panasonic ERJ Code Table'!$M" &amp; O$1),$A444&lt;=INDIRECT("'Panasonic ERJ Code Table'!$N" &amp; O$1)) ),O$2&amp;_xlfn.XLOOKUP($A444,E96_raw,E96_code),"N/A")</f>
        <v>N/A</v>
      </c>
      <c r="R444" s="5" t="e" cm="1">
        <f t="array" aca="1" ref="R444" ca="1">IF( OR( AND($A444&gt;=INDIRECT("'Panasonic ERJ Code Table'!$K" &amp; R$1),$A444&lt;=INDIRECT("'Panasonic ERJ Code Table'!$L" &amp; R$1)), AND($A444&gt;=INDIRECT("'Panasonic ERJ Code Table'!$M" &amp; R$1),$A444&lt;=INDIRECT("'Panasonic ERJ Code Table'!$N" &amp; R$1)) ),R$2&amp;_xlfn.XLOOKUP($A444,E96_raw,E96_code),"N/A")</f>
        <v>#NAME?</v>
      </c>
      <c r="U444" s="5" t="e" cm="1">
        <f t="array" aca="1" ref="U444" ca="1">IF( OR( AND($A444&gt;=INDIRECT("'Panasonic ERJ Code Table'!$J" &amp; U$1),$A444&lt;=INDIRECT("'Panasonic ERJ Code Table'!$K" &amp; U$1)), AND($A444&gt;=INDIRECT("'Panasonic ERJ Code Table'!$L" &amp; U$1),$A444&lt;=INDIRECT("'Panasonic ERJ Code Table'!$M" &amp; U$1)) ),U$2&amp;_xlfn.XLOOKUP($A444,E96_raw,E96_code),"N/A")</f>
        <v>#NAME?</v>
      </c>
    </row>
    <row r="445" spans="1:21" x14ac:dyDescent="0.3">
      <c r="A445" s="16">
        <v>40199.999999999993</v>
      </c>
      <c r="B445" s="19"/>
      <c r="C445" s="5" t="e" cm="1">
        <f t="array" aca="1" ref="C445" ca="1">IF( OR( AND($A445&gt;=INDIRECT("'Panasonic ERJ Code Table'!$K" &amp; C$1),$A445&lt;=INDIRECT("'Panasonic ERJ Code Table'!$L" &amp; C$1)), AND($A445&gt;=INDIRECT("'Panasonic ERJ Code Table'!$M" &amp; C$1),$A445&lt;=INDIRECT("'Panasonic ERJ Code Table'!$N" &amp; C$1)) ),C$2&amp;_xlfn.XLOOKUP($A445,E96_raw,E96_code),"N/A")</f>
        <v>#NAME?</v>
      </c>
      <c r="D445" s="23" t="e" cm="1">
        <f t="array" aca="1" ref="D445" ca="1">"technology "&amp;RIGHT(C445,4)&amp;";"&amp;_xlfn.XLOOKUP(2,eii,eia)&amp;C445&amp;_xlfn.XLOOKUP(16,eii,eia)&amp;_xlfn.XLOOKUP(3,eii,eia)&amp;_xlfn.XLOOKUP($A445,E96_raw,e96_std&amp;" "&amp;e96_sym)&amp;_xlfn.XLOOKUP(16,eii,eia)&amp;_xlfn.XLOOKUP(4,eii,eia)&amp;_xlfn.XLOOKUP(LEFT(C445,7),r_1,r_4)&amp;" W @ 70°C"&amp;_xlfn.XLOOKUP(16,eii,eia)&amp;_xlfn.XLOOKUP(5,eii,eia)&amp;_xlfn.XLOOKUP(MID(C445,4,3),e_code,TEXT(e_size,"0000"))&amp;_xlfn.XLOOKUP(16,eii,eia)&amp;_xlfn.XLOOKUP(6,eii,eia)&amp;ROUND(MIN(SQRT($A445*_xlfn.XLOOKUP(LEFT(C445,7),r_1,r_4)),_xlfn.XLOOKUP(LEFT(C445,7),r_1,r_7)),1)&amp;" V"&amp;_xlfn.XLOOKUP(16,eii,eia)&amp;_xlfn.XLOOKUP(8,eii,eia)&amp;_xlfn.XLOOKUP(LEFT(C445,7),r_1,r_8)&amp;_xlfn.XLOOKUP(16,eii,eia)&amp;_xlfn.XLOOKUP(9,eii,eia)&amp;_xlfn.XLOOKUP($A445,E96_raw,E96_code&amp;" / "&amp;e96_3c)&amp;_xlfn.XLOOKUP(16,eii,eia)&amp;_xlfn.XLOOKUP(10,eii,eia)&amp;_xlfn.XLOOKUP(LEFT(C445,7),r_1,r_10)&amp;_xlfn.XLOOKUP(16,eii,eia)&amp;_xlfn.XLOOKUP(11,eii,eia)&amp;_xlfn.XLOOKUP(LEFT(C445,7),r_1,r_11)&amp;_xlfn.XLOOKUP(16,eii,eia)&amp;_xlfn.XLOOKUP(12,eii,eia)&amp;_xlfn.XLOOKUP(LEFT(C445,7),r_1,r_12)&amp;" ppm/°C"&amp;_xlfn.XLOOKUP(16,eii,eia)&amp;_xlfn.XLOOKUP(13,eii,eia)&amp;MID(C445,4,2)&amp;_xlfn.XLOOKUP(16,eii,eia)&amp;_xlfn.XLOOKUP(14,eii,eia)&amp;_xlfn.XLOOKUP(16,eii,eia)&amp;_xlfn.XLOOKUP(15,eii,eia)&amp;_xlfn.XLOOKUP(16,eii,eia)</f>
        <v>#NAME?</v>
      </c>
      <c r="F445" s="5" t="e" cm="1">
        <f t="array" aca="1" ref="F445" ca="1">IF( OR( AND($A445&gt;=INDIRECT("'Panasonic ERJ Code Table'!$K" &amp; F$1),$A445&lt;=INDIRECT("'Panasonic ERJ Code Table'!$L" &amp; F$1)), AND($A445&gt;=INDIRECT("'Panasonic ERJ Code Table'!$M" &amp; F$1),$A445&lt;=INDIRECT("'Panasonic ERJ Code Table'!$N" &amp; F$1)) ),F$2&amp;_xlfn.XLOOKUP($A445,E96_raw,E96_code),"N/A")</f>
        <v>#NAME?</v>
      </c>
      <c r="G445" s="23" t="e" cm="1">
        <f t="array" aca="1" ref="G445" ca="1">"technology "&amp;RIGHT(F445,4)&amp;";"&amp;_xlfn.XLOOKUP(2,eii,eia)&amp;F445&amp;_xlfn.XLOOKUP(16,eii,eia)&amp;_xlfn.XLOOKUP(3,eii,eia)&amp;_xlfn.XLOOKUP($A445,E96_raw,e96_std&amp;" "&amp;e96_sym)&amp;_xlfn.XLOOKUP(16,eii,eia)&amp;_xlfn.XLOOKUP(4,eii,eia)&amp;_xlfn.XLOOKUP(LEFT(F445,7),r_1,r_4)&amp;" W @ 70°C"&amp;_xlfn.XLOOKUP(16,eii,eia)&amp;_xlfn.XLOOKUP(5,eii,eia)&amp;_xlfn.XLOOKUP(MID(F445,4,3),e_code,TEXT(e_size,"0000"))&amp;_xlfn.XLOOKUP(16,eii,eia)&amp;_xlfn.XLOOKUP(6,eii,eia)&amp;ROUND(MIN(SQRT($A445*_xlfn.XLOOKUP(LEFT(F445,7),r_1,r_4)),_xlfn.XLOOKUP(LEFT(F445,7),r_1,r_7)),1)&amp;" V"&amp;_xlfn.XLOOKUP(16,eii,eia)&amp;_xlfn.XLOOKUP(8,eii,eia)&amp;_xlfn.XLOOKUP(LEFT(F445,7),r_1,r_8)&amp;_xlfn.XLOOKUP(16,eii,eia)&amp;_xlfn.XLOOKUP(9,eii,eia)&amp;_xlfn.XLOOKUP($A445,E96_raw,E96_code&amp;" / "&amp;e96_3c)&amp;_xlfn.XLOOKUP(16,eii,eia)&amp;_xlfn.XLOOKUP(10,eii,eia)&amp;_xlfn.XLOOKUP(LEFT(F445,7),r_1,r_10)&amp;_xlfn.XLOOKUP(16,eii,eia)&amp;_xlfn.XLOOKUP(11,eii,eia)&amp;_xlfn.XLOOKUP(LEFT(F445,7),r_1,r_11)&amp;_xlfn.XLOOKUP(16,eii,eia)&amp;_xlfn.XLOOKUP(12,eii,eia)&amp;_xlfn.XLOOKUP(LEFT(F445,7),r_1,r_12)&amp;" ppm/°C"&amp;_xlfn.XLOOKUP(16,eii,eia)&amp;_xlfn.XLOOKUP(13,eii,eia)&amp;MID(F445,4,2)&amp;_xlfn.XLOOKUP(16,eii,eia)&amp;_xlfn.XLOOKUP(14,eii,eia)&amp;_xlfn.XLOOKUP(16,eii,eia)&amp;_xlfn.XLOOKUP(15,eii,eia)&amp;_xlfn.XLOOKUP(16,eii,eia)</f>
        <v>#NAME?</v>
      </c>
      <c r="I445" s="5" t="str" cm="1">
        <f t="array" aca="1" ref="I445" ca="1">IF( OR( AND($A445&gt;=INDIRECT("'Panasonic ERJ Code Table'!$K" &amp; I$1),$A445&lt;=INDIRECT("'Panasonic ERJ Code Table'!$L" &amp; I$1)), AND($A445&gt;=INDIRECT("'Panasonic ERJ Code Table'!$M" &amp; I$1),$A445&lt;=INDIRECT("'Panasonic ERJ Code Table'!$N" &amp; I$1)) ),I$2&amp;_xlfn.XLOOKUP($A445,E96_raw,E96_code),"N/A")</f>
        <v>N/A</v>
      </c>
      <c r="L445" s="5" t="e" cm="1">
        <f t="array" aca="1" ref="L445" ca="1">IF( OR( AND($A445&gt;=INDIRECT("'Panasonic ERJ Code Table'!$K" &amp; L$1),$A445&lt;=INDIRECT("'Panasonic ERJ Code Table'!$L" &amp; L$1)), AND($A445&gt;=INDIRECT("'Panasonic ERJ Code Table'!$M" &amp; L$1),$A445&lt;=INDIRECT("'Panasonic ERJ Code Table'!$N" &amp; L$1)) ),L$2&amp;_xlfn.XLOOKUP($A445,E96_raw,E96_code),"N/A")</f>
        <v>#NAME?</v>
      </c>
      <c r="O445" s="5" t="str" cm="1">
        <f t="array" aca="1" ref="O445" ca="1">IF( OR( AND($A445&gt;=INDIRECT("'Panasonic ERJ Code Table'!$K" &amp; O$1),$A445&lt;=INDIRECT("'Panasonic ERJ Code Table'!$L" &amp; O$1)), AND($A445&gt;=INDIRECT("'Panasonic ERJ Code Table'!$M" &amp; O$1),$A445&lt;=INDIRECT("'Panasonic ERJ Code Table'!$N" &amp; O$1)) ),O$2&amp;_xlfn.XLOOKUP($A445,E96_raw,E96_code),"N/A")</f>
        <v>N/A</v>
      </c>
      <c r="R445" s="5" t="e" cm="1">
        <f t="array" aca="1" ref="R445" ca="1">IF( OR( AND($A445&gt;=INDIRECT("'Panasonic ERJ Code Table'!$K" &amp; R$1),$A445&lt;=INDIRECT("'Panasonic ERJ Code Table'!$L" &amp; R$1)), AND($A445&gt;=INDIRECT("'Panasonic ERJ Code Table'!$M" &amp; R$1),$A445&lt;=INDIRECT("'Panasonic ERJ Code Table'!$N" &amp; R$1)) ),R$2&amp;_xlfn.XLOOKUP($A445,E96_raw,E96_code),"N/A")</f>
        <v>#NAME?</v>
      </c>
      <c r="U445" s="5" t="e" cm="1">
        <f t="array" aca="1" ref="U445" ca="1">IF( OR( AND($A445&gt;=INDIRECT("'Panasonic ERJ Code Table'!$J" &amp; U$1),$A445&lt;=INDIRECT("'Panasonic ERJ Code Table'!$K" &amp; U$1)), AND($A445&gt;=INDIRECT("'Panasonic ERJ Code Table'!$L" &amp; U$1),$A445&lt;=INDIRECT("'Panasonic ERJ Code Table'!$M" &amp; U$1)) ),U$2&amp;_xlfn.XLOOKUP($A445,E96_raw,E96_code),"N/A")</f>
        <v>#NAME?</v>
      </c>
    </row>
    <row r="446" spans="1:21" x14ac:dyDescent="0.3">
      <c r="A446" s="16">
        <v>41200</v>
      </c>
      <c r="B446" s="19"/>
      <c r="C446" s="5" t="e" cm="1">
        <f t="array" aca="1" ref="C446" ca="1">IF( OR( AND($A446&gt;=INDIRECT("'Panasonic ERJ Code Table'!$K" &amp; C$1),$A446&lt;=INDIRECT("'Panasonic ERJ Code Table'!$L" &amp; C$1)), AND($A446&gt;=INDIRECT("'Panasonic ERJ Code Table'!$M" &amp; C$1),$A446&lt;=INDIRECT("'Panasonic ERJ Code Table'!$N" &amp; C$1)) ),C$2&amp;_xlfn.XLOOKUP($A446,E96_raw,E96_code),"N/A")</f>
        <v>#NAME?</v>
      </c>
      <c r="D446" s="23" t="e" cm="1">
        <f t="array" aca="1" ref="D446" ca="1">"technology "&amp;RIGHT(C446,4)&amp;";"&amp;_xlfn.XLOOKUP(2,eii,eia)&amp;C446&amp;_xlfn.XLOOKUP(16,eii,eia)&amp;_xlfn.XLOOKUP(3,eii,eia)&amp;_xlfn.XLOOKUP($A446,E96_raw,e96_std&amp;" "&amp;e96_sym)&amp;_xlfn.XLOOKUP(16,eii,eia)&amp;_xlfn.XLOOKUP(4,eii,eia)&amp;_xlfn.XLOOKUP(LEFT(C446,7),r_1,r_4)&amp;" W @ 70°C"&amp;_xlfn.XLOOKUP(16,eii,eia)&amp;_xlfn.XLOOKUP(5,eii,eia)&amp;_xlfn.XLOOKUP(MID(C446,4,3),e_code,TEXT(e_size,"0000"))&amp;_xlfn.XLOOKUP(16,eii,eia)&amp;_xlfn.XLOOKUP(6,eii,eia)&amp;ROUND(MIN(SQRT($A446*_xlfn.XLOOKUP(LEFT(C446,7),r_1,r_4)),_xlfn.XLOOKUP(LEFT(C446,7),r_1,r_7)),1)&amp;" V"&amp;_xlfn.XLOOKUP(16,eii,eia)&amp;_xlfn.XLOOKUP(8,eii,eia)&amp;_xlfn.XLOOKUP(LEFT(C446,7),r_1,r_8)&amp;_xlfn.XLOOKUP(16,eii,eia)&amp;_xlfn.XLOOKUP(9,eii,eia)&amp;_xlfn.XLOOKUP($A446,E96_raw,E96_code&amp;" / "&amp;e96_3c)&amp;_xlfn.XLOOKUP(16,eii,eia)&amp;_xlfn.XLOOKUP(10,eii,eia)&amp;_xlfn.XLOOKUP(LEFT(C446,7),r_1,r_10)&amp;_xlfn.XLOOKUP(16,eii,eia)&amp;_xlfn.XLOOKUP(11,eii,eia)&amp;_xlfn.XLOOKUP(LEFT(C446,7),r_1,r_11)&amp;_xlfn.XLOOKUP(16,eii,eia)&amp;_xlfn.XLOOKUP(12,eii,eia)&amp;_xlfn.XLOOKUP(LEFT(C446,7),r_1,r_12)&amp;" ppm/°C"&amp;_xlfn.XLOOKUP(16,eii,eia)&amp;_xlfn.XLOOKUP(13,eii,eia)&amp;MID(C446,4,2)&amp;_xlfn.XLOOKUP(16,eii,eia)&amp;_xlfn.XLOOKUP(14,eii,eia)&amp;_xlfn.XLOOKUP(16,eii,eia)&amp;_xlfn.XLOOKUP(15,eii,eia)&amp;_xlfn.XLOOKUP(16,eii,eia)</f>
        <v>#NAME?</v>
      </c>
      <c r="F446" s="5" t="e" cm="1">
        <f t="array" aca="1" ref="F446" ca="1">IF( OR( AND($A446&gt;=INDIRECT("'Panasonic ERJ Code Table'!$K" &amp; F$1),$A446&lt;=INDIRECT("'Panasonic ERJ Code Table'!$L" &amp; F$1)), AND($A446&gt;=INDIRECT("'Panasonic ERJ Code Table'!$M" &amp; F$1),$A446&lt;=INDIRECT("'Panasonic ERJ Code Table'!$N" &amp; F$1)) ),F$2&amp;_xlfn.XLOOKUP($A446,E96_raw,E96_code),"N/A")</f>
        <v>#NAME?</v>
      </c>
      <c r="G446" s="23" t="e" cm="1">
        <f t="array" aca="1" ref="G446" ca="1">"technology "&amp;RIGHT(F446,4)&amp;";"&amp;_xlfn.XLOOKUP(2,eii,eia)&amp;F446&amp;_xlfn.XLOOKUP(16,eii,eia)&amp;_xlfn.XLOOKUP(3,eii,eia)&amp;_xlfn.XLOOKUP($A446,E96_raw,e96_std&amp;" "&amp;e96_sym)&amp;_xlfn.XLOOKUP(16,eii,eia)&amp;_xlfn.XLOOKUP(4,eii,eia)&amp;_xlfn.XLOOKUP(LEFT(F446,7),r_1,r_4)&amp;" W @ 70°C"&amp;_xlfn.XLOOKUP(16,eii,eia)&amp;_xlfn.XLOOKUP(5,eii,eia)&amp;_xlfn.XLOOKUP(MID(F446,4,3),e_code,TEXT(e_size,"0000"))&amp;_xlfn.XLOOKUP(16,eii,eia)&amp;_xlfn.XLOOKUP(6,eii,eia)&amp;ROUND(MIN(SQRT($A446*_xlfn.XLOOKUP(LEFT(F446,7),r_1,r_4)),_xlfn.XLOOKUP(LEFT(F446,7),r_1,r_7)),1)&amp;" V"&amp;_xlfn.XLOOKUP(16,eii,eia)&amp;_xlfn.XLOOKUP(8,eii,eia)&amp;_xlfn.XLOOKUP(LEFT(F446,7),r_1,r_8)&amp;_xlfn.XLOOKUP(16,eii,eia)&amp;_xlfn.XLOOKUP(9,eii,eia)&amp;_xlfn.XLOOKUP($A446,E96_raw,E96_code&amp;" / "&amp;e96_3c)&amp;_xlfn.XLOOKUP(16,eii,eia)&amp;_xlfn.XLOOKUP(10,eii,eia)&amp;_xlfn.XLOOKUP(LEFT(F446,7),r_1,r_10)&amp;_xlfn.XLOOKUP(16,eii,eia)&amp;_xlfn.XLOOKUP(11,eii,eia)&amp;_xlfn.XLOOKUP(LEFT(F446,7),r_1,r_11)&amp;_xlfn.XLOOKUP(16,eii,eia)&amp;_xlfn.XLOOKUP(12,eii,eia)&amp;_xlfn.XLOOKUP(LEFT(F446,7),r_1,r_12)&amp;" ppm/°C"&amp;_xlfn.XLOOKUP(16,eii,eia)&amp;_xlfn.XLOOKUP(13,eii,eia)&amp;MID(F446,4,2)&amp;_xlfn.XLOOKUP(16,eii,eia)&amp;_xlfn.XLOOKUP(14,eii,eia)&amp;_xlfn.XLOOKUP(16,eii,eia)&amp;_xlfn.XLOOKUP(15,eii,eia)&amp;_xlfn.XLOOKUP(16,eii,eia)</f>
        <v>#NAME?</v>
      </c>
      <c r="I446" s="5" t="str" cm="1">
        <f t="array" aca="1" ref="I446" ca="1">IF( OR( AND($A446&gt;=INDIRECT("'Panasonic ERJ Code Table'!$K" &amp; I$1),$A446&lt;=INDIRECT("'Panasonic ERJ Code Table'!$L" &amp; I$1)), AND($A446&gt;=INDIRECT("'Panasonic ERJ Code Table'!$M" &amp; I$1),$A446&lt;=INDIRECT("'Panasonic ERJ Code Table'!$N" &amp; I$1)) ),I$2&amp;_xlfn.XLOOKUP($A446,E96_raw,E96_code),"N/A")</f>
        <v>N/A</v>
      </c>
      <c r="L446" s="5" t="e" cm="1">
        <f t="array" aca="1" ref="L446" ca="1">IF( OR( AND($A446&gt;=INDIRECT("'Panasonic ERJ Code Table'!$K" &amp; L$1),$A446&lt;=INDIRECT("'Panasonic ERJ Code Table'!$L" &amp; L$1)), AND($A446&gt;=INDIRECT("'Panasonic ERJ Code Table'!$M" &amp; L$1),$A446&lt;=INDIRECT("'Panasonic ERJ Code Table'!$N" &amp; L$1)) ),L$2&amp;_xlfn.XLOOKUP($A446,E96_raw,E96_code),"N/A")</f>
        <v>#NAME?</v>
      </c>
      <c r="O446" s="5" t="str" cm="1">
        <f t="array" aca="1" ref="O446" ca="1">IF( OR( AND($A446&gt;=INDIRECT("'Panasonic ERJ Code Table'!$K" &amp; O$1),$A446&lt;=INDIRECT("'Panasonic ERJ Code Table'!$L" &amp; O$1)), AND($A446&gt;=INDIRECT("'Panasonic ERJ Code Table'!$M" &amp; O$1),$A446&lt;=INDIRECT("'Panasonic ERJ Code Table'!$N" &amp; O$1)) ),O$2&amp;_xlfn.XLOOKUP($A446,E96_raw,E96_code),"N/A")</f>
        <v>N/A</v>
      </c>
      <c r="R446" s="5" t="e" cm="1">
        <f t="array" aca="1" ref="R446" ca="1">IF( OR( AND($A446&gt;=INDIRECT("'Panasonic ERJ Code Table'!$K" &amp; R$1),$A446&lt;=INDIRECT("'Panasonic ERJ Code Table'!$L" &amp; R$1)), AND($A446&gt;=INDIRECT("'Panasonic ERJ Code Table'!$M" &amp; R$1),$A446&lt;=INDIRECT("'Panasonic ERJ Code Table'!$N" &amp; R$1)) ),R$2&amp;_xlfn.XLOOKUP($A446,E96_raw,E96_code),"N/A")</f>
        <v>#NAME?</v>
      </c>
      <c r="U446" s="5" t="e" cm="1">
        <f t="array" aca="1" ref="U446" ca="1">IF( OR( AND($A446&gt;=INDIRECT("'Panasonic ERJ Code Table'!$J" &amp; U$1),$A446&lt;=INDIRECT("'Panasonic ERJ Code Table'!$K" &amp; U$1)), AND($A446&gt;=INDIRECT("'Panasonic ERJ Code Table'!$L" &amp; U$1),$A446&lt;=INDIRECT("'Panasonic ERJ Code Table'!$M" &amp; U$1)) ),U$2&amp;_xlfn.XLOOKUP($A446,E96_raw,E96_code),"N/A")</f>
        <v>#NAME?</v>
      </c>
    </row>
    <row r="447" spans="1:21" x14ac:dyDescent="0.3">
      <c r="A447" s="16">
        <v>42200</v>
      </c>
      <c r="B447" s="19"/>
      <c r="C447" s="5" t="e" cm="1">
        <f t="array" aca="1" ref="C447" ca="1">IF( OR( AND($A447&gt;=INDIRECT("'Panasonic ERJ Code Table'!$K" &amp; C$1),$A447&lt;=INDIRECT("'Panasonic ERJ Code Table'!$L" &amp; C$1)), AND($A447&gt;=INDIRECT("'Panasonic ERJ Code Table'!$M" &amp; C$1),$A447&lt;=INDIRECT("'Panasonic ERJ Code Table'!$N" &amp; C$1)) ),C$2&amp;_xlfn.XLOOKUP($A447,E96_raw,E96_code),"N/A")</f>
        <v>#NAME?</v>
      </c>
      <c r="D447" s="23" t="e" cm="1">
        <f t="array" aca="1" ref="D447" ca="1">"technology "&amp;RIGHT(C447,4)&amp;";"&amp;_xlfn.XLOOKUP(2,eii,eia)&amp;C447&amp;_xlfn.XLOOKUP(16,eii,eia)&amp;_xlfn.XLOOKUP(3,eii,eia)&amp;_xlfn.XLOOKUP($A447,E96_raw,e96_std&amp;" "&amp;e96_sym)&amp;_xlfn.XLOOKUP(16,eii,eia)&amp;_xlfn.XLOOKUP(4,eii,eia)&amp;_xlfn.XLOOKUP(LEFT(C447,7),r_1,r_4)&amp;" W @ 70°C"&amp;_xlfn.XLOOKUP(16,eii,eia)&amp;_xlfn.XLOOKUP(5,eii,eia)&amp;_xlfn.XLOOKUP(MID(C447,4,3),e_code,TEXT(e_size,"0000"))&amp;_xlfn.XLOOKUP(16,eii,eia)&amp;_xlfn.XLOOKUP(6,eii,eia)&amp;ROUND(MIN(SQRT($A447*_xlfn.XLOOKUP(LEFT(C447,7),r_1,r_4)),_xlfn.XLOOKUP(LEFT(C447,7),r_1,r_7)),1)&amp;" V"&amp;_xlfn.XLOOKUP(16,eii,eia)&amp;_xlfn.XLOOKUP(8,eii,eia)&amp;_xlfn.XLOOKUP(LEFT(C447,7),r_1,r_8)&amp;_xlfn.XLOOKUP(16,eii,eia)&amp;_xlfn.XLOOKUP(9,eii,eia)&amp;_xlfn.XLOOKUP($A447,E96_raw,E96_code&amp;" / "&amp;e96_3c)&amp;_xlfn.XLOOKUP(16,eii,eia)&amp;_xlfn.XLOOKUP(10,eii,eia)&amp;_xlfn.XLOOKUP(LEFT(C447,7),r_1,r_10)&amp;_xlfn.XLOOKUP(16,eii,eia)&amp;_xlfn.XLOOKUP(11,eii,eia)&amp;_xlfn.XLOOKUP(LEFT(C447,7),r_1,r_11)&amp;_xlfn.XLOOKUP(16,eii,eia)&amp;_xlfn.XLOOKUP(12,eii,eia)&amp;_xlfn.XLOOKUP(LEFT(C447,7),r_1,r_12)&amp;" ppm/°C"&amp;_xlfn.XLOOKUP(16,eii,eia)&amp;_xlfn.XLOOKUP(13,eii,eia)&amp;MID(C447,4,2)&amp;_xlfn.XLOOKUP(16,eii,eia)&amp;_xlfn.XLOOKUP(14,eii,eia)&amp;_xlfn.XLOOKUP(16,eii,eia)&amp;_xlfn.XLOOKUP(15,eii,eia)&amp;_xlfn.XLOOKUP(16,eii,eia)</f>
        <v>#NAME?</v>
      </c>
      <c r="F447" s="5" t="e" cm="1">
        <f t="array" aca="1" ref="F447" ca="1">IF( OR( AND($A447&gt;=INDIRECT("'Panasonic ERJ Code Table'!$K" &amp; F$1),$A447&lt;=INDIRECT("'Panasonic ERJ Code Table'!$L" &amp; F$1)), AND($A447&gt;=INDIRECT("'Panasonic ERJ Code Table'!$M" &amp; F$1),$A447&lt;=INDIRECT("'Panasonic ERJ Code Table'!$N" &amp; F$1)) ),F$2&amp;_xlfn.XLOOKUP($A447,E96_raw,E96_code),"N/A")</f>
        <v>#NAME?</v>
      </c>
      <c r="G447" s="23" t="e" cm="1">
        <f t="array" aca="1" ref="G447" ca="1">"technology "&amp;RIGHT(F447,4)&amp;";"&amp;_xlfn.XLOOKUP(2,eii,eia)&amp;F447&amp;_xlfn.XLOOKUP(16,eii,eia)&amp;_xlfn.XLOOKUP(3,eii,eia)&amp;_xlfn.XLOOKUP($A447,E96_raw,e96_std&amp;" "&amp;e96_sym)&amp;_xlfn.XLOOKUP(16,eii,eia)&amp;_xlfn.XLOOKUP(4,eii,eia)&amp;_xlfn.XLOOKUP(LEFT(F447,7),r_1,r_4)&amp;" W @ 70°C"&amp;_xlfn.XLOOKUP(16,eii,eia)&amp;_xlfn.XLOOKUP(5,eii,eia)&amp;_xlfn.XLOOKUP(MID(F447,4,3),e_code,TEXT(e_size,"0000"))&amp;_xlfn.XLOOKUP(16,eii,eia)&amp;_xlfn.XLOOKUP(6,eii,eia)&amp;ROUND(MIN(SQRT($A447*_xlfn.XLOOKUP(LEFT(F447,7),r_1,r_4)),_xlfn.XLOOKUP(LEFT(F447,7),r_1,r_7)),1)&amp;" V"&amp;_xlfn.XLOOKUP(16,eii,eia)&amp;_xlfn.XLOOKUP(8,eii,eia)&amp;_xlfn.XLOOKUP(LEFT(F447,7),r_1,r_8)&amp;_xlfn.XLOOKUP(16,eii,eia)&amp;_xlfn.XLOOKUP(9,eii,eia)&amp;_xlfn.XLOOKUP($A447,E96_raw,E96_code&amp;" / "&amp;e96_3c)&amp;_xlfn.XLOOKUP(16,eii,eia)&amp;_xlfn.XLOOKUP(10,eii,eia)&amp;_xlfn.XLOOKUP(LEFT(F447,7),r_1,r_10)&amp;_xlfn.XLOOKUP(16,eii,eia)&amp;_xlfn.XLOOKUP(11,eii,eia)&amp;_xlfn.XLOOKUP(LEFT(F447,7),r_1,r_11)&amp;_xlfn.XLOOKUP(16,eii,eia)&amp;_xlfn.XLOOKUP(12,eii,eia)&amp;_xlfn.XLOOKUP(LEFT(F447,7),r_1,r_12)&amp;" ppm/°C"&amp;_xlfn.XLOOKUP(16,eii,eia)&amp;_xlfn.XLOOKUP(13,eii,eia)&amp;MID(F447,4,2)&amp;_xlfn.XLOOKUP(16,eii,eia)&amp;_xlfn.XLOOKUP(14,eii,eia)&amp;_xlfn.XLOOKUP(16,eii,eia)&amp;_xlfn.XLOOKUP(15,eii,eia)&amp;_xlfn.XLOOKUP(16,eii,eia)</f>
        <v>#NAME?</v>
      </c>
      <c r="I447" s="5" t="str" cm="1">
        <f t="array" aca="1" ref="I447" ca="1">IF( OR( AND($A447&gt;=INDIRECT("'Panasonic ERJ Code Table'!$K" &amp; I$1),$A447&lt;=INDIRECT("'Panasonic ERJ Code Table'!$L" &amp; I$1)), AND($A447&gt;=INDIRECT("'Panasonic ERJ Code Table'!$M" &amp; I$1),$A447&lt;=INDIRECT("'Panasonic ERJ Code Table'!$N" &amp; I$1)) ),I$2&amp;_xlfn.XLOOKUP($A447,E96_raw,E96_code),"N/A")</f>
        <v>N/A</v>
      </c>
      <c r="L447" s="5" t="e" cm="1">
        <f t="array" aca="1" ref="L447" ca="1">IF( OR( AND($A447&gt;=INDIRECT("'Panasonic ERJ Code Table'!$K" &amp; L$1),$A447&lt;=INDIRECT("'Panasonic ERJ Code Table'!$L" &amp; L$1)), AND($A447&gt;=INDIRECT("'Panasonic ERJ Code Table'!$M" &amp; L$1),$A447&lt;=INDIRECT("'Panasonic ERJ Code Table'!$N" &amp; L$1)) ),L$2&amp;_xlfn.XLOOKUP($A447,E96_raw,E96_code),"N/A")</f>
        <v>#NAME?</v>
      </c>
      <c r="O447" s="5" t="str" cm="1">
        <f t="array" aca="1" ref="O447" ca="1">IF( OR( AND($A447&gt;=INDIRECT("'Panasonic ERJ Code Table'!$K" &amp; O$1),$A447&lt;=INDIRECT("'Panasonic ERJ Code Table'!$L" &amp; O$1)), AND($A447&gt;=INDIRECT("'Panasonic ERJ Code Table'!$M" &amp; O$1),$A447&lt;=INDIRECT("'Panasonic ERJ Code Table'!$N" &amp; O$1)) ),O$2&amp;_xlfn.XLOOKUP($A447,E96_raw,E96_code),"N/A")</f>
        <v>N/A</v>
      </c>
      <c r="R447" s="5" t="e" cm="1">
        <f t="array" aca="1" ref="R447" ca="1">IF( OR( AND($A447&gt;=INDIRECT("'Panasonic ERJ Code Table'!$K" &amp; R$1),$A447&lt;=INDIRECT("'Panasonic ERJ Code Table'!$L" &amp; R$1)), AND($A447&gt;=INDIRECT("'Panasonic ERJ Code Table'!$M" &amp; R$1),$A447&lt;=INDIRECT("'Panasonic ERJ Code Table'!$N" &amp; R$1)) ),R$2&amp;_xlfn.XLOOKUP($A447,E96_raw,E96_code),"N/A")</f>
        <v>#NAME?</v>
      </c>
      <c r="U447" s="5" t="e" cm="1">
        <f t="array" aca="1" ref="U447" ca="1">IF( OR( AND($A447&gt;=INDIRECT("'Panasonic ERJ Code Table'!$J" &amp; U$1),$A447&lt;=INDIRECT("'Panasonic ERJ Code Table'!$K" &amp; U$1)), AND($A447&gt;=INDIRECT("'Panasonic ERJ Code Table'!$L" &amp; U$1),$A447&lt;=INDIRECT("'Panasonic ERJ Code Table'!$M" &amp; U$1)) ),U$2&amp;_xlfn.XLOOKUP($A447,E96_raw,E96_code),"N/A")</f>
        <v>#NAME?</v>
      </c>
    </row>
    <row r="448" spans="1:21" x14ac:dyDescent="0.3">
      <c r="A448" s="16">
        <v>43200</v>
      </c>
      <c r="B448" s="19"/>
      <c r="C448" s="5" t="e" cm="1">
        <f t="array" aca="1" ref="C448" ca="1">IF( OR( AND($A448&gt;=INDIRECT("'Panasonic ERJ Code Table'!$K" &amp; C$1),$A448&lt;=INDIRECT("'Panasonic ERJ Code Table'!$L" &amp; C$1)), AND($A448&gt;=INDIRECT("'Panasonic ERJ Code Table'!$M" &amp; C$1),$A448&lt;=INDIRECT("'Panasonic ERJ Code Table'!$N" &amp; C$1)) ),C$2&amp;_xlfn.XLOOKUP($A448,E96_raw,E96_code),"N/A")</f>
        <v>#NAME?</v>
      </c>
      <c r="D448" s="23" t="e" cm="1">
        <f t="array" aca="1" ref="D448" ca="1">"technology "&amp;RIGHT(C448,4)&amp;";"&amp;_xlfn.XLOOKUP(2,eii,eia)&amp;C448&amp;_xlfn.XLOOKUP(16,eii,eia)&amp;_xlfn.XLOOKUP(3,eii,eia)&amp;_xlfn.XLOOKUP($A448,E96_raw,e96_std&amp;" "&amp;e96_sym)&amp;_xlfn.XLOOKUP(16,eii,eia)&amp;_xlfn.XLOOKUP(4,eii,eia)&amp;_xlfn.XLOOKUP(LEFT(C448,7),r_1,r_4)&amp;" W @ 70°C"&amp;_xlfn.XLOOKUP(16,eii,eia)&amp;_xlfn.XLOOKUP(5,eii,eia)&amp;_xlfn.XLOOKUP(MID(C448,4,3),e_code,TEXT(e_size,"0000"))&amp;_xlfn.XLOOKUP(16,eii,eia)&amp;_xlfn.XLOOKUP(6,eii,eia)&amp;ROUND(MIN(SQRT($A448*_xlfn.XLOOKUP(LEFT(C448,7),r_1,r_4)),_xlfn.XLOOKUP(LEFT(C448,7),r_1,r_7)),1)&amp;" V"&amp;_xlfn.XLOOKUP(16,eii,eia)&amp;_xlfn.XLOOKUP(8,eii,eia)&amp;_xlfn.XLOOKUP(LEFT(C448,7),r_1,r_8)&amp;_xlfn.XLOOKUP(16,eii,eia)&amp;_xlfn.XLOOKUP(9,eii,eia)&amp;_xlfn.XLOOKUP($A448,E96_raw,E96_code&amp;" / "&amp;e96_3c)&amp;_xlfn.XLOOKUP(16,eii,eia)&amp;_xlfn.XLOOKUP(10,eii,eia)&amp;_xlfn.XLOOKUP(LEFT(C448,7),r_1,r_10)&amp;_xlfn.XLOOKUP(16,eii,eia)&amp;_xlfn.XLOOKUP(11,eii,eia)&amp;_xlfn.XLOOKUP(LEFT(C448,7),r_1,r_11)&amp;_xlfn.XLOOKUP(16,eii,eia)&amp;_xlfn.XLOOKUP(12,eii,eia)&amp;_xlfn.XLOOKUP(LEFT(C448,7),r_1,r_12)&amp;" ppm/°C"&amp;_xlfn.XLOOKUP(16,eii,eia)&amp;_xlfn.XLOOKUP(13,eii,eia)&amp;MID(C448,4,2)&amp;_xlfn.XLOOKUP(16,eii,eia)&amp;_xlfn.XLOOKUP(14,eii,eia)&amp;_xlfn.XLOOKUP(16,eii,eia)&amp;_xlfn.XLOOKUP(15,eii,eia)&amp;_xlfn.XLOOKUP(16,eii,eia)</f>
        <v>#NAME?</v>
      </c>
      <c r="F448" s="5" t="e" cm="1">
        <f t="array" aca="1" ref="F448" ca="1">IF( OR( AND($A448&gt;=INDIRECT("'Panasonic ERJ Code Table'!$K" &amp; F$1),$A448&lt;=INDIRECT("'Panasonic ERJ Code Table'!$L" &amp; F$1)), AND($A448&gt;=INDIRECT("'Panasonic ERJ Code Table'!$M" &amp; F$1),$A448&lt;=INDIRECT("'Panasonic ERJ Code Table'!$N" &amp; F$1)) ),F$2&amp;_xlfn.XLOOKUP($A448,E96_raw,E96_code),"N/A")</f>
        <v>#NAME?</v>
      </c>
      <c r="G448" s="23" t="e" cm="1">
        <f t="array" aca="1" ref="G448" ca="1">"technology "&amp;RIGHT(F448,4)&amp;";"&amp;_xlfn.XLOOKUP(2,eii,eia)&amp;F448&amp;_xlfn.XLOOKUP(16,eii,eia)&amp;_xlfn.XLOOKUP(3,eii,eia)&amp;_xlfn.XLOOKUP($A448,E96_raw,e96_std&amp;" "&amp;e96_sym)&amp;_xlfn.XLOOKUP(16,eii,eia)&amp;_xlfn.XLOOKUP(4,eii,eia)&amp;_xlfn.XLOOKUP(LEFT(F448,7),r_1,r_4)&amp;" W @ 70°C"&amp;_xlfn.XLOOKUP(16,eii,eia)&amp;_xlfn.XLOOKUP(5,eii,eia)&amp;_xlfn.XLOOKUP(MID(F448,4,3),e_code,TEXT(e_size,"0000"))&amp;_xlfn.XLOOKUP(16,eii,eia)&amp;_xlfn.XLOOKUP(6,eii,eia)&amp;ROUND(MIN(SQRT($A448*_xlfn.XLOOKUP(LEFT(F448,7),r_1,r_4)),_xlfn.XLOOKUP(LEFT(F448,7),r_1,r_7)),1)&amp;" V"&amp;_xlfn.XLOOKUP(16,eii,eia)&amp;_xlfn.XLOOKUP(8,eii,eia)&amp;_xlfn.XLOOKUP(LEFT(F448,7),r_1,r_8)&amp;_xlfn.XLOOKUP(16,eii,eia)&amp;_xlfn.XLOOKUP(9,eii,eia)&amp;_xlfn.XLOOKUP($A448,E96_raw,E96_code&amp;" / "&amp;e96_3c)&amp;_xlfn.XLOOKUP(16,eii,eia)&amp;_xlfn.XLOOKUP(10,eii,eia)&amp;_xlfn.XLOOKUP(LEFT(F448,7),r_1,r_10)&amp;_xlfn.XLOOKUP(16,eii,eia)&amp;_xlfn.XLOOKUP(11,eii,eia)&amp;_xlfn.XLOOKUP(LEFT(F448,7),r_1,r_11)&amp;_xlfn.XLOOKUP(16,eii,eia)&amp;_xlfn.XLOOKUP(12,eii,eia)&amp;_xlfn.XLOOKUP(LEFT(F448,7),r_1,r_12)&amp;" ppm/°C"&amp;_xlfn.XLOOKUP(16,eii,eia)&amp;_xlfn.XLOOKUP(13,eii,eia)&amp;MID(F448,4,2)&amp;_xlfn.XLOOKUP(16,eii,eia)&amp;_xlfn.XLOOKUP(14,eii,eia)&amp;_xlfn.XLOOKUP(16,eii,eia)&amp;_xlfn.XLOOKUP(15,eii,eia)&amp;_xlfn.XLOOKUP(16,eii,eia)</f>
        <v>#NAME?</v>
      </c>
      <c r="I448" s="5" t="str" cm="1">
        <f t="array" aca="1" ref="I448" ca="1">IF( OR( AND($A448&gt;=INDIRECT("'Panasonic ERJ Code Table'!$K" &amp; I$1),$A448&lt;=INDIRECT("'Panasonic ERJ Code Table'!$L" &amp; I$1)), AND($A448&gt;=INDIRECT("'Panasonic ERJ Code Table'!$M" &amp; I$1),$A448&lt;=INDIRECT("'Panasonic ERJ Code Table'!$N" &amp; I$1)) ),I$2&amp;_xlfn.XLOOKUP($A448,E96_raw,E96_code),"N/A")</f>
        <v>N/A</v>
      </c>
      <c r="L448" s="5" t="e" cm="1">
        <f t="array" aca="1" ref="L448" ca="1">IF( OR( AND($A448&gt;=INDIRECT("'Panasonic ERJ Code Table'!$K" &amp; L$1),$A448&lt;=INDIRECT("'Panasonic ERJ Code Table'!$L" &amp; L$1)), AND($A448&gt;=INDIRECT("'Panasonic ERJ Code Table'!$M" &amp; L$1),$A448&lt;=INDIRECT("'Panasonic ERJ Code Table'!$N" &amp; L$1)) ),L$2&amp;_xlfn.XLOOKUP($A448,E96_raw,E96_code),"N/A")</f>
        <v>#NAME?</v>
      </c>
      <c r="O448" s="5" t="str" cm="1">
        <f t="array" aca="1" ref="O448" ca="1">IF( OR( AND($A448&gt;=INDIRECT("'Panasonic ERJ Code Table'!$K" &amp; O$1),$A448&lt;=INDIRECT("'Panasonic ERJ Code Table'!$L" &amp; O$1)), AND($A448&gt;=INDIRECT("'Panasonic ERJ Code Table'!$M" &amp; O$1),$A448&lt;=INDIRECT("'Panasonic ERJ Code Table'!$N" &amp; O$1)) ),O$2&amp;_xlfn.XLOOKUP($A448,E96_raw,E96_code),"N/A")</f>
        <v>N/A</v>
      </c>
      <c r="R448" s="5" t="e" cm="1">
        <f t="array" aca="1" ref="R448" ca="1">IF( OR( AND($A448&gt;=INDIRECT("'Panasonic ERJ Code Table'!$K" &amp; R$1),$A448&lt;=INDIRECT("'Panasonic ERJ Code Table'!$L" &amp; R$1)), AND($A448&gt;=INDIRECT("'Panasonic ERJ Code Table'!$M" &amp; R$1),$A448&lt;=INDIRECT("'Panasonic ERJ Code Table'!$N" &amp; R$1)) ),R$2&amp;_xlfn.XLOOKUP($A448,E96_raw,E96_code),"N/A")</f>
        <v>#NAME?</v>
      </c>
      <c r="U448" s="5" t="e" cm="1">
        <f t="array" aca="1" ref="U448" ca="1">IF( OR( AND($A448&gt;=INDIRECT("'Panasonic ERJ Code Table'!$J" &amp; U$1),$A448&lt;=INDIRECT("'Panasonic ERJ Code Table'!$K" &amp; U$1)), AND($A448&gt;=INDIRECT("'Panasonic ERJ Code Table'!$L" &amp; U$1),$A448&lt;=INDIRECT("'Panasonic ERJ Code Table'!$M" &amp; U$1)) ),U$2&amp;_xlfn.XLOOKUP($A448,E96_raw,E96_code),"N/A")</f>
        <v>#NAME?</v>
      </c>
    </row>
    <row r="449" spans="1:21" x14ac:dyDescent="0.3">
      <c r="A449" s="16">
        <v>44200</v>
      </c>
      <c r="B449" s="19"/>
      <c r="C449" s="5" t="e" cm="1">
        <f t="array" aca="1" ref="C449" ca="1">IF( OR( AND($A449&gt;=INDIRECT("'Panasonic ERJ Code Table'!$K" &amp; C$1),$A449&lt;=INDIRECT("'Panasonic ERJ Code Table'!$L" &amp; C$1)), AND($A449&gt;=INDIRECT("'Panasonic ERJ Code Table'!$M" &amp; C$1),$A449&lt;=INDIRECT("'Panasonic ERJ Code Table'!$N" &amp; C$1)) ),C$2&amp;_xlfn.XLOOKUP($A449,E96_raw,E96_code),"N/A")</f>
        <v>#NAME?</v>
      </c>
      <c r="D449" s="23" t="e" cm="1">
        <f t="array" aca="1" ref="D449" ca="1">"technology "&amp;RIGHT(C449,4)&amp;";"&amp;_xlfn.XLOOKUP(2,eii,eia)&amp;C449&amp;_xlfn.XLOOKUP(16,eii,eia)&amp;_xlfn.XLOOKUP(3,eii,eia)&amp;_xlfn.XLOOKUP($A449,E96_raw,e96_std&amp;" "&amp;e96_sym)&amp;_xlfn.XLOOKUP(16,eii,eia)&amp;_xlfn.XLOOKUP(4,eii,eia)&amp;_xlfn.XLOOKUP(LEFT(C449,7),r_1,r_4)&amp;" W @ 70°C"&amp;_xlfn.XLOOKUP(16,eii,eia)&amp;_xlfn.XLOOKUP(5,eii,eia)&amp;_xlfn.XLOOKUP(MID(C449,4,3),e_code,TEXT(e_size,"0000"))&amp;_xlfn.XLOOKUP(16,eii,eia)&amp;_xlfn.XLOOKUP(6,eii,eia)&amp;ROUND(MIN(SQRT($A449*_xlfn.XLOOKUP(LEFT(C449,7),r_1,r_4)),_xlfn.XLOOKUP(LEFT(C449,7),r_1,r_7)),1)&amp;" V"&amp;_xlfn.XLOOKUP(16,eii,eia)&amp;_xlfn.XLOOKUP(8,eii,eia)&amp;_xlfn.XLOOKUP(LEFT(C449,7),r_1,r_8)&amp;_xlfn.XLOOKUP(16,eii,eia)&amp;_xlfn.XLOOKUP(9,eii,eia)&amp;_xlfn.XLOOKUP($A449,E96_raw,E96_code&amp;" / "&amp;e96_3c)&amp;_xlfn.XLOOKUP(16,eii,eia)&amp;_xlfn.XLOOKUP(10,eii,eia)&amp;_xlfn.XLOOKUP(LEFT(C449,7),r_1,r_10)&amp;_xlfn.XLOOKUP(16,eii,eia)&amp;_xlfn.XLOOKUP(11,eii,eia)&amp;_xlfn.XLOOKUP(LEFT(C449,7),r_1,r_11)&amp;_xlfn.XLOOKUP(16,eii,eia)&amp;_xlfn.XLOOKUP(12,eii,eia)&amp;_xlfn.XLOOKUP(LEFT(C449,7),r_1,r_12)&amp;" ppm/°C"&amp;_xlfn.XLOOKUP(16,eii,eia)&amp;_xlfn.XLOOKUP(13,eii,eia)&amp;MID(C449,4,2)&amp;_xlfn.XLOOKUP(16,eii,eia)&amp;_xlfn.XLOOKUP(14,eii,eia)&amp;_xlfn.XLOOKUP(16,eii,eia)&amp;_xlfn.XLOOKUP(15,eii,eia)&amp;_xlfn.XLOOKUP(16,eii,eia)</f>
        <v>#NAME?</v>
      </c>
      <c r="F449" s="5" t="e" cm="1">
        <f t="array" aca="1" ref="F449" ca="1">IF( OR( AND($A449&gt;=INDIRECT("'Panasonic ERJ Code Table'!$K" &amp; F$1),$A449&lt;=INDIRECT("'Panasonic ERJ Code Table'!$L" &amp; F$1)), AND($A449&gt;=INDIRECT("'Panasonic ERJ Code Table'!$M" &amp; F$1),$A449&lt;=INDIRECT("'Panasonic ERJ Code Table'!$N" &amp; F$1)) ),F$2&amp;_xlfn.XLOOKUP($A449,E96_raw,E96_code),"N/A")</f>
        <v>#NAME?</v>
      </c>
      <c r="G449" s="23" t="e" cm="1">
        <f t="array" aca="1" ref="G449" ca="1">"technology "&amp;RIGHT(F449,4)&amp;";"&amp;_xlfn.XLOOKUP(2,eii,eia)&amp;F449&amp;_xlfn.XLOOKUP(16,eii,eia)&amp;_xlfn.XLOOKUP(3,eii,eia)&amp;_xlfn.XLOOKUP($A449,E96_raw,e96_std&amp;" "&amp;e96_sym)&amp;_xlfn.XLOOKUP(16,eii,eia)&amp;_xlfn.XLOOKUP(4,eii,eia)&amp;_xlfn.XLOOKUP(LEFT(F449,7),r_1,r_4)&amp;" W @ 70°C"&amp;_xlfn.XLOOKUP(16,eii,eia)&amp;_xlfn.XLOOKUP(5,eii,eia)&amp;_xlfn.XLOOKUP(MID(F449,4,3),e_code,TEXT(e_size,"0000"))&amp;_xlfn.XLOOKUP(16,eii,eia)&amp;_xlfn.XLOOKUP(6,eii,eia)&amp;ROUND(MIN(SQRT($A449*_xlfn.XLOOKUP(LEFT(F449,7),r_1,r_4)),_xlfn.XLOOKUP(LEFT(F449,7),r_1,r_7)),1)&amp;" V"&amp;_xlfn.XLOOKUP(16,eii,eia)&amp;_xlfn.XLOOKUP(8,eii,eia)&amp;_xlfn.XLOOKUP(LEFT(F449,7),r_1,r_8)&amp;_xlfn.XLOOKUP(16,eii,eia)&amp;_xlfn.XLOOKUP(9,eii,eia)&amp;_xlfn.XLOOKUP($A449,E96_raw,E96_code&amp;" / "&amp;e96_3c)&amp;_xlfn.XLOOKUP(16,eii,eia)&amp;_xlfn.XLOOKUP(10,eii,eia)&amp;_xlfn.XLOOKUP(LEFT(F449,7),r_1,r_10)&amp;_xlfn.XLOOKUP(16,eii,eia)&amp;_xlfn.XLOOKUP(11,eii,eia)&amp;_xlfn.XLOOKUP(LEFT(F449,7),r_1,r_11)&amp;_xlfn.XLOOKUP(16,eii,eia)&amp;_xlfn.XLOOKUP(12,eii,eia)&amp;_xlfn.XLOOKUP(LEFT(F449,7),r_1,r_12)&amp;" ppm/°C"&amp;_xlfn.XLOOKUP(16,eii,eia)&amp;_xlfn.XLOOKUP(13,eii,eia)&amp;MID(F449,4,2)&amp;_xlfn.XLOOKUP(16,eii,eia)&amp;_xlfn.XLOOKUP(14,eii,eia)&amp;_xlfn.XLOOKUP(16,eii,eia)&amp;_xlfn.XLOOKUP(15,eii,eia)&amp;_xlfn.XLOOKUP(16,eii,eia)</f>
        <v>#NAME?</v>
      </c>
      <c r="I449" s="5" t="str" cm="1">
        <f t="array" aca="1" ref="I449" ca="1">IF( OR( AND($A449&gt;=INDIRECT("'Panasonic ERJ Code Table'!$K" &amp; I$1),$A449&lt;=INDIRECT("'Panasonic ERJ Code Table'!$L" &amp; I$1)), AND($A449&gt;=INDIRECT("'Panasonic ERJ Code Table'!$M" &amp; I$1),$A449&lt;=INDIRECT("'Panasonic ERJ Code Table'!$N" &amp; I$1)) ),I$2&amp;_xlfn.XLOOKUP($A449,E96_raw,E96_code),"N/A")</f>
        <v>N/A</v>
      </c>
      <c r="L449" s="5" t="e" cm="1">
        <f t="array" aca="1" ref="L449" ca="1">IF( OR( AND($A449&gt;=INDIRECT("'Panasonic ERJ Code Table'!$K" &amp; L$1),$A449&lt;=INDIRECT("'Panasonic ERJ Code Table'!$L" &amp; L$1)), AND($A449&gt;=INDIRECT("'Panasonic ERJ Code Table'!$M" &amp; L$1),$A449&lt;=INDIRECT("'Panasonic ERJ Code Table'!$N" &amp; L$1)) ),L$2&amp;_xlfn.XLOOKUP($A449,E96_raw,E96_code),"N/A")</f>
        <v>#NAME?</v>
      </c>
      <c r="O449" s="5" t="str" cm="1">
        <f t="array" aca="1" ref="O449" ca="1">IF( OR( AND($A449&gt;=INDIRECT("'Panasonic ERJ Code Table'!$K" &amp; O$1),$A449&lt;=INDIRECT("'Panasonic ERJ Code Table'!$L" &amp; O$1)), AND($A449&gt;=INDIRECT("'Panasonic ERJ Code Table'!$M" &amp; O$1),$A449&lt;=INDIRECT("'Panasonic ERJ Code Table'!$N" &amp; O$1)) ),O$2&amp;_xlfn.XLOOKUP($A449,E96_raw,E96_code),"N/A")</f>
        <v>N/A</v>
      </c>
      <c r="R449" s="5" t="e" cm="1">
        <f t="array" aca="1" ref="R449" ca="1">IF( OR( AND($A449&gt;=INDIRECT("'Panasonic ERJ Code Table'!$K" &amp; R$1),$A449&lt;=INDIRECT("'Panasonic ERJ Code Table'!$L" &amp; R$1)), AND($A449&gt;=INDIRECT("'Panasonic ERJ Code Table'!$M" &amp; R$1),$A449&lt;=INDIRECT("'Panasonic ERJ Code Table'!$N" &amp; R$1)) ),R$2&amp;_xlfn.XLOOKUP($A449,E96_raw,E96_code),"N/A")</f>
        <v>#NAME?</v>
      </c>
      <c r="U449" s="5" t="e" cm="1">
        <f t="array" aca="1" ref="U449" ca="1">IF( OR( AND($A449&gt;=INDIRECT("'Panasonic ERJ Code Table'!$J" &amp; U$1),$A449&lt;=INDIRECT("'Panasonic ERJ Code Table'!$K" &amp; U$1)), AND($A449&gt;=INDIRECT("'Panasonic ERJ Code Table'!$L" &amp; U$1),$A449&lt;=INDIRECT("'Panasonic ERJ Code Table'!$M" &amp; U$1)) ),U$2&amp;_xlfn.XLOOKUP($A449,E96_raw,E96_code),"N/A")</f>
        <v>#NAME?</v>
      </c>
    </row>
    <row r="450" spans="1:21" x14ac:dyDescent="0.3">
      <c r="A450" s="16">
        <v>45300</v>
      </c>
      <c r="B450" s="19"/>
      <c r="C450" s="5" t="e" cm="1">
        <f t="array" aca="1" ref="C450" ca="1">IF( OR( AND($A450&gt;=INDIRECT("'Panasonic ERJ Code Table'!$K" &amp; C$1),$A450&lt;=INDIRECT("'Panasonic ERJ Code Table'!$L" &amp; C$1)), AND($A450&gt;=INDIRECT("'Panasonic ERJ Code Table'!$M" &amp; C$1),$A450&lt;=INDIRECT("'Panasonic ERJ Code Table'!$N" &amp; C$1)) ),C$2&amp;_xlfn.XLOOKUP($A450,E96_raw,E96_code),"N/A")</f>
        <v>#NAME?</v>
      </c>
      <c r="D450" s="23" t="e" cm="1">
        <f t="array" aca="1" ref="D450" ca="1">"technology "&amp;RIGHT(C450,4)&amp;";"&amp;_xlfn.XLOOKUP(2,eii,eia)&amp;C450&amp;_xlfn.XLOOKUP(16,eii,eia)&amp;_xlfn.XLOOKUP(3,eii,eia)&amp;_xlfn.XLOOKUP($A450,E96_raw,e96_std&amp;" "&amp;e96_sym)&amp;_xlfn.XLOOKUP(16,eii,eia)&amp;_xlfn.XLOOKUP(4,eii,eia)&amp;_xlfn.XLOOKUP(LEFT(C450,7),r_1,r_4)&amp;" W @ 70°C"&amp;_xlfn.XLOOKUP(16,eii,eia)&amp;_xlfn.XLOOKUP(5,eii,eia)&amp;_xlfn.XLOOKUP(MID(C450,4,3),e_code,TEXT(e_size,"0000"))&amp;_xlfn.XLOOKUP(16,eii,eia)&amp;_xlfn.XLOOKUP(6,eii,eia)&amp;ROUND(MIN(SQRT($A450*_xlfn.XLOOKUP(LEFT(C450,7),r_1,r_4)),_xlfn.XLOOKUP(LEFT(C450,7),r_1,r_7)),1)&amp;" V"&amp;_xlfn.XLOOKUP(16,eii,eia)&amp;_xlfn.XLOOKUP(8,eii,eia)&amp;_xlfn.XLOOKUP(LEFT(C450,7),r_1,r_8)&amp;_xlfn.XLOOKUP(16,eii,eia)&amp;_xlfn.XLOOKUP(9,eii,eia)&amp;_xlfn.XLOOKUP($A450,E96_raw,E96_code&amp;" / "&amp;e96_3c)&amp;_xlfn.XLOOKUP(16,eii,eia)&amp;_xlfn.XLOOKUP(10,eii,eia)&amp;_xlfn.XLOOKUP(LEFT(C450,7),r_1,r_10)&amp;_xlfn.XLOOKUP(16,eii,eia)&amp;_xlfn.XLOOKUP(11,eii,eia)&amp;_xlfn.XLOOKUP(LEFT(C450,7),r_1,r_11)&amp;_xlfn.XLOOKUP(16,eii,eia)&amp;_xlfn.XLOOKUP(12,eii,eia)&amp;_xlfn.XLOOKUP(LEFT(C450,7),r_1,r_12)&amp;" ppm/°C"&amp;_xlfn.XLOOKUP(16,eii,eia)&amp;_xlfn.XLOOKUP(13,eii,eia)&amp;MID(C450,4,2)&amp;_xlfn.XLOOKUP(16,eii,eia)&amp;_xlfn.XLOOKUP(14,eii,eia)&amp;_xlfn.XLOOKUP(16,eii,eia)&amp;_xlfn.XLOOKUP(15,eii,eia)&amp;_xlfn.XLOOKUP(16,eii,eia)</f>
        <v>#NAME?</v>
      </c>
      <c r="F450" s="5" t="e" cm="1">
        <f t="array" aca="1" ref="F450" ca="1">IF( OR( AND($A450&gt;=INDIRECT("'Panasonic ERJ Code Table'!$K" &amp; F$1),$A450&lt;=INDIRECT("'Panasonic ERJ Code Table'!$L" &amp; F$1)), AND($A450&gt;=INDIRECT("'Panasonic ERJ Code Table'!$M" &amp; F$1),$A450&lt;=INDIRECT("'Panasonic ERJ Code Table'!$N" &amp; F$1)) ),F$2&amp;_xlfn.XLOOKUP($A450,E96_raw,E96_code),"N/A")</f>
        <v>#NAME?</v>
      </c>
      <c r="G450" s="23" t="e" cm="1">
        <f t="array" aca="1" ref="G450" ca="1">"technology "&amp;RIGHT(F450,4)&amp;";"&amp;_xlfn.XLOOKUP(2,eii,eia)&amp;F450&amp;_xlfn.XLOOKUP(16,eii,eia)&amp;_xlfn.XLOOKUP(3,eii,eia)&amp;_xlfn.XLOOKUP($A450,E96_raw,e96_std&amp;" "&amp;e96_sym)&amp;_xlfn.XLOOKUP(16,eii,eia)&amp;_xlfn.XLOOKUP(4,eii,eia)&amp;_xlfn.XLOOKUP(LEFT(F450,7),r_1,r_4)&amp;" W @ 70°C"&amp;_xlfn.XLOOKUP(16,eii,eia)&amp;_xlfn.XLOOKUP(5,eii,eia)&amp;_xlfn.XLOOKUP(MID(F450,4,3),e_code,TEXT(e_size,"0000"))&amp;_xlfn.XLOOKUP(16,eii,eia)&amp;_xlfn.XLOOKUP(6,eii,eia)&amp;ROUND(MIN(SQRT($A450*_xlfn.XLOOKUP(LEFT(F450,7),r_1,r_4)),_xlfn.XLOOKUP(LEFT(F450,7),r_1,r_7)),1)&amp;" V"&amp;_xlfn.XLOOKUP(16,eii,eia)&amp;_xlfn.XLOOKUP(8,eii,eia)&amp;_xlfn.XLOOKUP(LEFT(F450,7),r_1,r_8)&amp;_xlfn.XLOOKUP(16,eii,eia)&amp;_xlfn.XLOOKUP(9,eii,eia)&amp;_xlfn.XLOOKUP($A450,E96_raw,E96_code&amp;" / "&amp;e96_3c)&amp;_xlfn.XLOOKUP(16,eii,eia)&amp;_xlfn.XLOOKUP(10,eii,eia)&amp;_xlfn.XLOOKUP(LEFT(F450,7),r_1,r_10)&amp;_xlfn.XLOOKUP(16,eii,eia)&amp;_xlfn.XLOOKUP(11,eii,eia)&amp;_xlfn.XLOOKUP(LEFT(F450,7),r_1,r_11)&amp;_xlfn.XLOOKUP(16,eii,eia)&amp;_xlfn.XLOOKUP(12,eii,eia)&amp;_xlfn.XLOOKUP(LEFT(F450,7),r_1,r_12)&amp;" ppm/°C"&amp;_xlfn.XLOOKUP(16,eii,eia)&amp;_xlfn.XLOOKUP(13,eii,eia)&amp;MID(F450,4,2)&amp;_xlfn.XLOOKUP(16,eii,eia)&amp;_xlfn.XLOOKUP(14,eii,eia)&amp;_xlfn.XLOOKUP(16,eii,eia)&amp;_xlfn.XLOOKUP(15,eii,eia)&amp;_xlfn.XLOOKUP(16,eii,eia)</f>
        <v>#NAME?</v>
      </c>
      <c r="I450" s="5" t="str" cm="1">
        <f t="array" aca="1" ref="I450" ca="1">IF( OR( AND($A450&gt;=INDIRECT("'Panasonic ERJ Code Table'!$K" &amp; I$1),$A450&lt;=INDIRECT("'Panasonic ERJ Code Table'!$L" &amp; I$1)), AND($A450&gt;=INDIRECT("'Panasonic ERJ Code Table'!$M" &amp; I$1),$A450&lt;=INDIRECT("'Panasonic ERJ Code Table'!$N" &amp; I$1)) ),I$2&amp;_xlfn.XLOOKUP($A450,E96_raw,E96_code),"N/A")</f>
        <v>N/A</v>
      </c>
      <c r="L450" s="5" t="e" cm="1">
        <f t="array" aca="1" ref="L450" ca="1">IF( OR( AND($A450&gt;=INDIRECT("'Panasonic ERJ Code Table'!$K" &amp; L$1),$A450&lt;=INDIRECT("'Panasonic ERJ Code Table'!$L" &amp; L$1)), AND($A450&gt;=INDIRECT("'Panasonic ERJ Code Table'!$M" &amp; L$1),$A450&lt;=INDIRECT("'Panasonic ERJ Code Table'!$N" &amp; L$1)) ),L$2&amp;_xlfn.XLOOKUP($A450,E96_raw,E96_code),"N/A")</f>
        <v>#NAME?</v>
      </c>
      <c r="O450" s="5" t="str" cm="1">
        <f t="array" aca="1" ref="O450" ca="1">IF( OR( AND($A450&gt;=INDIRECT("'Panasonic ERJ Code Table'!$K" &amp; O$1),$A450&lt;=INDIRECT("'Panasonic ERJ Code Table'!$L" &amp; O$1)), AND($A450&gt;=INDIRECT("'Panasonic ERJ Code Table'!$M" &amp; O$1),$A450&lt;=INDIRECT("'Panasonic ERJ Code Table'!$N" &amp; O$1)) ),O$2&amp;_xlfn.XLOOKUP($A450,E96_raw,E96_code),"N/A")</f>
        <v>N/A</v>
      </c>
      <c r="R450" s="5" t="e" cm="1">
        <f t="array" aca="1" ref="R450" ca="1">IF( OR( AND($A450&gt;=INDIRECT("'Panasonic ERJ Code Table'!$K" &amp; R$1),$A450&lt;=INDIRECT("'Panasonic ERJ Code Table'!$L" &amp; R$1)), AND($A450&gt;=INDIRECT("'Panasonic ERJ Code Table'!$M" &amp; R$1),$A450&lt;=INDIRECT("'Panasonic ERJ Code Table'!$N" &amp; R$1)) ),R$2&amp;_xlfn.XLOOKUP($A450,E96_raw,E96_code),"N/A")</f>
        <v>#NAME?</v>
      </c>
      <c r="U450" s="5" t="e" cm="1">
        <f t="array" aca="1" ref="U450" ca="1">IF( OR( AND($A450&gt;=INDIRECT("'Panasonic ERJ Code Table'!$J" &amp; U$1),$A450&lt;=INDIRECT("'Panasonic ERJ Code Table'!$K" &amp; U$1)), AND($A450&gt;=INDIRECT("'Panasonic ERJ Code Table'!$L" &amp; U$1),$A450&lt;=INDIRECT("'Panasonic ERJ Code Table'!$M" &amp; U$1)) ),U$2&amp;_xlfn.XLOOKUP($A450,E96_raw,E96_code),"N/A")</f>
        <v>#NAME?</v>
      </c>
    </row>
    <row r="451" spans="1:21" x14ac:dyDescent="0.3">
      <c r="A451" s="16">
        <v>46399.999999999993</v>
      </c>
      <c r="B451" s="19"/>
      <c r="C451" s="5" t="e" cm="1">
        <f t="array" aca="1" ref="C451" ca="1">IF( OR( AND($A451&gt;=INDIRECT("'Panasonic ERJ Code Table'!$K" &amp; C$1),$A451&lt;=INDIRECT("'Panasonic ERJ Code Table'!$L" &amp; C$1)), AND($A451&gt;=INDIRECT("'Panasonic ERJ Code Table'!$M" &amp; C$1),$A451&lt;=INDIRECT("'Panasonic ERJ Code Table'!$N" &amp; C$1)) ),C$2&amp;_xlfn.XLOOKUP($A451,E96_raw,E96_code),"N/A")</f>
        <v>#NAME?</v>
      </c>
      <c r="D451" s="23" t="e" cm="1">
        <f t="array" aca="1" ref="D451" ca="1">"technology "&amp;RIGHT(C451,4)&amp;";"&amp;_xlfn.XLOOKUP(2,eii,eia)&amp;C451&amp;_xlfn.XLOOKUP(16,eii,eia)&amp;_xlfn.XLOOKUP(3,eii,eia)&amp;_xlfn.XLOOKUP($A451,E96_raw,e96_std&amp;" "&amp;e96_sym)&amp;_xlfn.XLOOKUP(16,eii,eia)&amp;_xlfn.XLOOKUP(4,eii,eia)&amp;_xlfn.XLOOKUP(LEFT(C451,7),r_1,r_4)&amp;" W @ 70°C"&amp;_xlfn.XLOOKUP(16,eii,eia)&amp;_xlfn.XLOOKUP(5,eii,eia)&amp;_xlfn.XLOOKUP(MID(C451,4,3),e_code,TEXT(e_size,"0000"))&amp;_xlfn.XLOOKUP(16,eii,eia)&amp;_xlfn.XLOOKUP(6,eii,eia)&amp;ROUND(MIN(SQRT($A451*_xlfn.XLOOKUP(LEFT(C451,7),r_1,r_4)),_xlfn.XLOOKUP(LEFT(C451,7),r_1,r_7)),1)&amp;" V"&amp;_xlfn.XLOOKUP(16,eii,eia)&amp;_xlfn.XLOOKUP(8,eii,eia)&amp;_xlfn.XLOOKUP(LEFT(C451,7),r_1,r_8)&amp;_xlfn.XLOOKUP(16,eii,eia)&amp;_xlfn.XLOOKUP(9,eii,eia)&amp;_xlfn.XLOOKUP($A451,E96_raw,E96_code&amp;" / "&amp;e96_3c)&amp;_xlfn.XLOOKUP(16,eii,eia)&amp;_xlfn.XLOOKUP(10,eii,eia)&amp;_xlfn.XLOOKUP(LEFT(C451,7),r_1,r_10)&amp;_xlfn.XLOOKUP(16,eii,eia)&amp;_xlfn.XLOOKUP(11,eii,eia)&amp;_xlfn.XLOOKUP(LEFT(C451,7),r_1,r_11)&amp;_xlfn.XLOOKUP(16,eii,eia)&amp;_xlfn.XLOOKUP(12,eii,eia)&amp;_xlfn.XLOOKUP(LEFT(C451,7),r_1,r_12)&amp;" ppm/°C"&amp;_xlfn.XLOOKUP(16,eii,eia)&amp;_xlfn.XLOOKUP(13,eii,eia)&amp;MID(C451,4,2)&amp;_xlfn.XLOOKUP(16,eii,eia)&amp;_xlfn.XLOOKUP(14,eii,eia)&amp;_xlfn.XLOOKUP(16,eii,eia)&amp;_xlfn.XLOOKUP(15,eii,eia)&amp;_xlfn.XLOOKUP(16,eii,eia)</f>
        <v>#NAME?</v>
      </c>
      <c r="F451" s="5" t="e" cm="1">
        <f t="array" aca="1" ref="F451" ca="1">IF( OR( AND($A451&gt;=INDIRECT("'Panasonic ERJ Code Table'!$K" &amp; F$1),$A451&lt;=INDIRECT("'Panasonic ERJ Code Table'!$L" &amp; F$1)), AND($A451&gt;=INDIRECT("'Panasonic ERJ Code Table'!$M" &amp; F$1),$A451&lt;=INDIRECT("'Panasonic ERJ Code Table'!$N" &amp; F$1)) ),F$2&amp;_xlfn.XLOOKUP($A451,E96_raw,E96_code),"N/A")</f>
        <v>#NAME?</v>
      </c>
      <c r="G451" s="23" t="e" cm="1">
        <f t="array" aca="1" ref="G451" ca="1">"technology "&amp;RIGHT(F451,4)&amp;";"&amp;_xlfn.XLOOKUP(2,eii,eia)&amp;F451&amp;_xlfn.XLOOKUP(16,eii,eia)&amp;_xlfn.XLOOKUP(3,eii,eia)&amp;_xlfn.XLOOKUP($A451,E96_raw,e96_std&amp;" "&amp;e96_sym)&amp;_xlfn.XLOOKUP(16,eii,eia)&amp;_xlfn.XLOOKUP(4,eii,eia)&amp;_xlfn.XLOOKUP(LEFT(F451,7),r_1,r_4)&amp;" W @ 70°C"&amp;_xlfn.XLOOKUP(16,eii,eia)&amp;_xlfn.XLOOKUP(5,eii,eia)&amp;_xlfn.XLOOKUP(MID(F451,4,3),e_code,TEXT(e_size,"0000"))&amp;_xlfn.XLOOKUP(16,eii,eia)&amp;_xlfn.XLOOKUP(6,eii,eia)&amp;ROUND(MIN(SQRT($A451*_xlfn.XLOOKUP(LEFT(F451,7),r_1,r_4)),_xlfn.XLOOKUP(LEFT(F451,7),r_1,r_7)),1)&amp;" V"&amp;_xlfn.XLOOKUP(16,eii,eia)&amp;_xlfn.XLOOKUP(8,eii,eia)&amp;_xlfn.XLOOKUP(LEFT(F451,7),r_1,r_8)&amp;_xlfn.XLOOKUP(16,eii,eia)&amp;_xlfn.XLOOKUP(9,eii,eia)&amp;_xlfn.XLOOKUP($A451,E96_raw,E96_code&amp;" / "&amp;e96_3c)&amp;_xlfn.XLOOKUP(16,eii,eia)&amp;_xlfn.XLOOKUP(10,eii,eia)&amp;_xlfn.XLOOKUP(LEFT(F451,7),r_1,r_10)&amp;_xlfn.XLOOKUP(16,eii,eia)&amp;_xlfn.XLOOKUP(11,eii,eia)&amp;_xlfn.XLOOKUP(LEFT(F451,7),r_1,r_11)&amp;_xlfn.XLOOKUP(16,eii,eia)&amp;_xlfn.XLOOKUP(12,eii,eia)&amp;_xlfn.XLOOKUP(LEFT(F451,7),r_1,r_12)&amp;" ppm/°C"&amp;_xlfn.XLOOKUP(16,eii,eia)&amp;_xlfn.XLOOKUP(13,eii,eia)&amp;MID(F451,4,2)&amp;_xlfn.XLOOKUP(16,eii,eia)&amp;_xlfn.XLOOKUP(14,eii,eia)&amp;_xlfn.XLOOKUP(16,eii,eia)&amp;_xlfn.XLOOKUP(15,eii,eia)&amp;_xlfn.XLOOKUP(16,eii,eia)</f>
        <v>#NAME?</v>
      </c>
      <c r="I451" s="5" t="str" cm="1">
        <f t="array" aca="1" ref="I451" ca="1">IF( OR( AND($A451&gt;=INDIRECT("'Panasonic ERJ Code Table'!$K" &amp; I$1),$A451&lt;=INDIRECT("'Panasonic ERJ Code Table'!$L" &amp; I$1)), AND($A451&gt;=INDIRECT("'Panasonic ERJ Code Table'!$M" &amp; I$1),$A451&lt;=INDIRECT("'Panasonic ERJ Code Table'!$N" &amp; I$1)) ),I$2&amp;_xlfn.XLOOKUP($A451,E96_raw,E96_code),"N/A")</f>
        <v>N/A</v>
      </c>
      <c r="L451" s="5" t="e" cm="1">
        <f t="array" aca="1" ref="L451" ca="1">IF( OR( AND($A451&gt;=INDIRECT("'Panasonic ERJ Code Table'!$K" &amp; L$1),$A451&lt;=INDIRECT("'Panasonic ERJ Code Table'!$L" &amp; L$1)), AND($A451&gt;=INDIRECT("'Panasonic ERJ Code Table'!$M" &amp; L$1),$A451&lt;=INDIRECT("'Panasonic ERJ Code Table'!$N" &amp; L$1)) ),L$2&amp;_xlfn.XLOOKUP($A451,E96_raw,E96_code),"N/A")</f>
        <v>#NAME?</v>
      </c>
      <c r="O451" s="5" t="str" cm="1">
        <f t="array" aca="1" ref="O451" ca="1">IF( OR( AND($A451&gt;=INDIRECT("'Panasonic ERJ Code Table'!$K" &amp; O$1),$A451&lt;=INDIRECT("'Panasonic ERJ Code Table'!$L" &amp; O$1)), AND($A451&gt;=INDIRECT("'Panasonic ERJ Code Table'!$M" &amp; O$1),$A451&lt;=INDIRECT("'Panasonic ERJ Code Table'!$N" &amp; O$1)) ),O$2&amp;_xlfn.XLOOKUP($A451,E96_raw,E96_code),"N/A")</f>
        <v>N/A</v>
      </c>
      <c r="R451" s="5" t="e" cm="1">
        <f t="array" aca="1" ref="R451" ca="1">IF( OR( AND($A451&gt;=INDIRECT("'Panasonic ERJ Code Table'!$K" &amp; R$1),$A451&lt;=INDIRECT("'Panasonic ERJ Code Table'!$L" &amp; R$1)), AND($A451&gt;=INDIRECT("'Panasonic ERJ Code Table'!$M" &amp; R$1),$A451&lt;=INDIRECT("'Panasonic ERJ Code Table'!$N" &amp; R$1)) ),R$2&amp;_xlfn.XLOOKUP($A451,E96_raw,E96_code),"N/A")</f>
        <v>#NAME?</v>
      </c>
      <c r="U451" s="5" t="e" cm="1">
        <f t="array" aca="1" ref="U451" ca="1">IF( OR( AND($A451&gt;=INDIRECT("'Panasonic ERJ Code Table'!$J" &amp; U$1),$A451&lt;=INDIRECT("'Panasonic ERJ Code Table'!$K" &amp; U$1)), AND($A451&gt;=INDIRECT("'Panasonic ERJ Code Table'!$L" &amp; U$1),$A451&lt;=INDIRECT("'Panasonic ERJ Code Table'!$M" &amp; U$1)) ),U$2&amp;_xlfn.XLOOKUP($A451,E96_raw,E96_code),"N/A")</f>
        <v>#NAME?</v>
      </c>
    </row>
    <row r="452" spans="1:21" x14ac:dyDescent="0.3">
      <c r="A452" s="16">
        <v>47500</v>
      </c>
      <c r="B452" s="19"/>
      <c r="C452" s="5" t="e" cm="1">
        <f t="array" aca="1" ref="C452" ca="1">IF( OR( AND($A452&gt;=INDIRECT("'Panasonic ERJ Code Table'!$K" &amp; C$1),$A452&lt;=INDIRECT("'Panasonic ERJ Code Table'!$L" &amp; C$1)), AND($A452&gt;=INDIRECT("'Panasonic ERJ Code Table'!$M" &amp; C$1),$A452&lt;=INDIRECT("'Panasonic ERJ Code Table'!$N" &amp; C$1)) ),C$2&amp;_xlfn.XLOOKUP($A452,E96_raw,E96_code),"N/A")</f>
        <v>#NAME?</v>
      </c>
      <c r="D452" s="23" t="e" cm="1">
        <f t="array" aca="1" ref="D452" ca="1">"technology "&amp;RIGHT(C452,4)&amp;";"&amp;_xlfn.XLOOKUP(2,eii,eia)&amp;C452&amp;_xlfn.XLOOKUP(16,eii,eia)&amp;_xlfn.XLOOKUP(3,eii,eia)&amp;_xlfn.XLOOKUP($A452,E96_raw,e96_std&amp;" "&amp;e96_sym)&amp;_xlfn.XLOOKUP(16,eii,eia)&amp;_xlfn.XLOOKUP(4,eii,eia)&amp;_xlfn.XLOOKUP(LEFT(C452,7),r_1,r_4)&amp;" W @ 70°C"&amp;_xlfn.XLOOKUP(16,eii,eia)&amp;_xlfn.XLOOKUP(5,eii,eia)&amp;_xlfn.XLOOKUP(MID(C452,4,3),e_code,TEXT(e_size,"0000"))&amp;_xlfn.XLOOKUP(16,eii,eia)&amp;_xlfn.XLOOKUP(6,eii,eia)&amp;ROUND(MIN(SQRT($A452*_xlfn.XLOOKUP(LEFT(C452,7),r_1,r_4)),_xlfn.XLOOKUP(LEFT(C452,7),r_1,r_7)),1)&amp;" V"&amp;_xlfn.XLOOKUP(16,eii,eia)&amp;_xlfn.XLOOKUP(8,eii,eia)&amp;_xlfn.XLOOKUP(LEFT(C452,7),r_1,r_8)&amp;_xlfn.XLOOKUP(16,eii,eia)&amp;_xlfn.XLOOKUP(9,eii,eia)&amp;_xlfn.XLOOKUP($A452,E96_raw,E96_code&amp;" / "&amp;e96_3c)&amp;_xlfn.XLOOKUP(16,eii,eia)&amp;_xlfn.XLOOKUP(10,eii,eia)&amp;_xlfn.XLOOKUP(LEFT(C452,7),r_1,r_10)&amp;_xlfn.XLOOKUP(16,eii,eia)&amp;_xlfn.XLOOKUP(11,eii,eia)&amp;_xlfn.XLOOKUP(LEFT(C452,7),r_1,r_11)&amp;_xlfn.XLOOKUP(16,eii,eia)&amp;_xlfn.XLOOKUP(12,eii,eia)&amp;_xlfn.XLOOKUP(LEFT(C452,7),r_1,r_12)&amp;" ppm/°C"&amp;_xlfn.XLOOKUP(16,eii,eia)&amp;_xlfn.XLOOKUP(13,eii,eia)&amp;MID(C452,4,2)&amp;_xlfn.XLOOKUP(16,eii,eia)&amp;_xlfn.XLOOKUP(14,eii,eia)&amp;_xlfn.XLOOKUP(16,eii,eia)&amp;_xlfn.XLOOKUP(15,eii,eia)&amp;_xlfn.XLOOKUP(16,eii,eia)</f>
        <v>#NAME?</v>
      </c>
      <c r="F452" s="5" t="e" cm="1">
        <f t="array" aca="1" ref="F452" ca="1">IF( OR( AND($A452&gt;=INDIRECT("'Panasonic ERJ Code Table'!$K" &amp; F$1),$A452&lt;=INDIRECT("'Panasonic ERJ Code Table'!$L" &amp; F$1)), AND($A452&gt;=INDIRECT("'Panasonic ERJ Code Table'!$M" &amp; F$1),$A452&lt;=INDIRECT("'Panasonic ERJ Code Table'!$N" &amp; F$1)) ),F$2&amp;_xlfn.XLOOKUP($A452,E96_raw,E96_code),"N/A")</f>
        <v>#NAME?</v>
      </c>
      <c r="G452" s="23" t="e" cm="1">
        <f t="array" aca="1" ref="G452" ca="1">"technology "&amp;RIGHT(F452,4)&amp;";"&amp;_xlfn.XLOOKUP(2,eii,eia)&amp;F452&amp;_xlfn.XLOOKUP(16,eii,eia)&amp;_xlfn.XLOOKUP(3,eii,eia)&amp;_xlfn.XLOOKUP($A452,E96_raw,e96_std&amp;" "&amp;e96_sym)&amp;_xlfn.XLOOKUP(16,eii,eia)&amp;_xlfn.XLOOKUP(4,eii,eia)&amp;_xlfn.XLOOKUP(LEFT(F452,7),r_1,r_4)&amp;" W @ 70°C"&amp;_xlfn.XLOOKUP(16,eii,eia)&amp;_xlfn.XLOOKUP(5,eii,eia)&amp;_xlfn.XLOOKUP(MID(F452,4,3),e_code,TEXT(e_size,"0000"))&amp;_xlfn.XLOOKUP(16,eii,eia)&amp;_xlfn.XLOOKUP(6,eii,eia)&amp;ROUND(MIN(SQRT($A452*_xlfn.XLOOKUP(LEFT(F452,7),r_1,r_4)),_xlfn.XLOOKUP(LEFT(F452,7),r_1,r_7)),1)&amp;" V"&amp;_xlfn.XLOOKUP(16,eii,eia)&amp;_xlfn.XLOOKUP(8,eii,eia)&amp;_xlfn.XLOOKUP(LEFT(F452,7),r_1,r_8)&amp;_xlfn.XLOOKUP(16,eii,eia)&amp;_xlfn.XLOOKUP(9,eii,eia)&amp;_xlfn.XLOOKUP($A452,E96_raw,E96_code&amp;" / "&amp;e96_3c)&amp;_xlfn.XLOOKUP(16,eii,eia)&amp;_xlfn.XLOOKUP(10,eii,eia)&amp;_xlfn.XLOOKUP(LEFT(F452,7),r_1,r_10)&amp;_xlfn.XLOOKUP(16,eii,eia)&amp;_xlfn.XLOOKUP(11,eii,eia)&amp;_xlfn.XLOOKUP(LEFT(F452,7),r_1,r_11)&amp;_xlfn.XLOOKUP(16,eii,eia)&amp;_xlfn.XLOOKUP(12,eii,eia)&amp;_xlfn.XLOOKUP(LEFT(F452,7),r_1,r_12)&amp;" ppm/°C"&amp;_xlfn.XLOOKUP(16,eii,eia)&amp;_xlfn.XLOOKUP(13,eii,eia)&amp;MID(F452,4,2)&amp;_xlfn.XLOOKUP(16,eii,eia)&amp;_xlfn.XLOOKUP(14,eii,eia)&amp;_xlfn.XLOOKUP(16,eii,eia)&amp;_xlfn.XLOOKUP(15,eii,eia)&amp;_xlfn.XLOOKUP(16,eii,eia)</f>
        <v>#NAME?</v>
      </c>
      <c r="I452" s="5" t="str" cm="1">
        <f t="array" aca="1" ref="I452" ca="1">IF( OR( AND($A452&gt;=INDIRECT("'Panasonic ERJ Code Table'!$K" &amp; I$1),$A452&lt;=INDIRECT("'Panasonic ERJ Code Table'!$L" &amp; I$1)), AND($A452&gt;=INDIRECT("'Panasonic ERJ Code Table'!$M" &amp; I$1),$A452&lt;=INDIRECT("'Panasonic ERJ Code Table'!$N" &amp; I$1)) ),I$2&amp;_xlfn.XLOOKUP($A452,E96_raw,E96_code),"N/A")</f>
        <v>N/A</v>
      </c>
      <c r="L452" s="5" t="e" cm="1">
        <f t="array" aca="1" ref="L452" ca="1">IF( OR( AND($A452&gt;=INDIRECT("'Panasonic ERJ Code Table'!$K" &amp; L$1),$A452&lt;=INDIRECT("'Panasonic ERJ Code Table'!$L" &amp; L$1)), AND($A452&gt;=INDIRECT("'Panasonic ERJ Code Table'!$M" &amp; L$1),$A452&lt;=INDIRECT("'Panasonic ERJ Code Table'!$N" &amp; L$1)) ),L$2&amp;_xlfn.XLOOKUP($A452,E96_raw,E96_code),"N/A")</f>
        <v>#NAME?</v>
      </c>
      <c r="O452" s="5" t="str" cm="1">
        <f t="array" aca="1" ref="O452" ca="1">IF( OR( AND($A452&gt;=INDIRECT("'Panasonic ERJ Code Table'!$K" &amp; O$1),$A452&lt;=INDIRECT("'Panasonic ERJ Code Table'!$L" &amp; O$1)), AND($A452&gt;=INDIRECT("'Panasonic ERJ Code Table'!$M" &amp; O$1),$A452&lt;=INDIRECT("'Panasonic ERJ Code Table'!$N" &amp; O$1)) ),O$2&amp;_xlfn.XLOOKUP($A452,E96_raw,E96_code),"N/A")</f>
        <v>N/A</v>
      </c>
      <c r="R452" s="5" t="e" cm="1">
        <f t="array" aca="1" ref="R452" ca="1">IF( OR( AND($A452&gt;=INDIRECT("'Panasonic ERJ Code Table'!$K" &amp; R$1),$A452&lt;=INDIRECT("'Panasonic ERJ Code Table'!$L" &amp; R$1)), AND($A452&gt;=INDIRECT("'Panasonic ERJ Code Table'!$M" &amp; R$1),$A452&lt;=INDIRECT("'Panasonic ERJ Code Table'!$N" &amp; R$1)) ),R$2&amp;_xlfn.XLOOKUP($A452,E96_raw,E96_code),"N/A")</f>
        <v>#NAME?</v>
      </c>
      <c r="U452" s="5" t="e" cm="1">
        <f t="array" aca="1" ref="U452" ca="1">IF( OR( AND($A452&gt;=INDIRECT("'Panasonic ERJ Code Table'!$J" &amp; U$1),$A452&lt;=INDIRECT("'Panasonic ERJ Code Table'!$K" &amp; U$1)), AND($A452&gt;=INDIRECT("'Panasonic ERJ Code Table'!$L" &amp; U$1),$A452&lt;=INDIRECT("'Panasonic ERJ Code Table'!$M" &amp; U$1)) ),U$2&amp;_xlfn.XLOOKUP($A452,E96_raw,E96_code),"N/A")</f>
        <v>#NAME?</v>
      </c>
    </row>
    <row r="453" spans="1:21" x14ac:dyDescent="0.3">
      <c r="A453" s="16">
        <v>48700</v>
      </c>
      <c r="B453" s="19"/>
      <c r="C453" s="5" t="e" cm="1">
        <f t="array" aca="1" ref="C453" ca="1">IF( OR( AND($A453&gt;=INDIRECT("'Panasonic ERJ Code Table'!$K" &amp; C$1),$A453&lt;=INDIRECT("'Panasonic ERJ Code Table'!$L" &amp; C$1)), AND($A453&gt;=INDIRECT("'Panasonic ERJ Code Table'!$M" &amp; C$1),$A453&lt;=INDIRECT("'Panasonic ERJ Code Table'!$N" &amp; C$1)) ),C$2&amp;_xlfn.XLOOKUP($A453,E96_raw,E96_code),"N/A")</f>
        <v>#NAME?</v>
      </c>
      <c r="D453" s="23" t="e" cm="1">
        <f t="array" aca="1" ref="D453" ca="1">"technology "&amp;RIGHT(C453,4)&amp;";"&amp;_xlfn.XLOOKUP(2,eii,eia)&amp;C453&amp;_xlfn.XLOOKUP(16,eii,eia)&amp;_xlfn.XLOOKUP(3,eii,eia)&amp;_xlfn.XLOOKUP($A453,E96_raw,e96_std&amp;" "&amp;e96_sym)&amp;_xlfn.XLOOKUP(16,eii,eia)&amp;_xlfn.XLOOKUP(4,eii,eia)&amp;_xlfn.XLOOKUP(LEFT(C453,7),r_1,r_4)&amp;" W @ 70°C"&amp;_xlfn.XLOOKUP(16,eii,eia)&amp;_xlfn.XLOOKUP(5,eii,eia)&amp;_xlfn.XLOOKUP(MID(C453,4,3),e_code,TEXT(e_size,"0000"))&amp;_xlfn.XLOOKUP(16,eii,eia)&amp;_xlfn.XLOOKUP(6,eii,eia)&amp;ROUND(MIN(SQRT($A453*_xlfn.XLOOKUP(LEFT(C453,7),r_1,r_4)),_xlfn.XLOOKUP(LEFT(C453,7),r_1,r_7)),1)&amp;" V"&amp;_xlfn.XLOOKUP(16,eii,eia)&amp;_xlfn.XLOOKUP(8,eii,eia)&amp;_xlfn.XLOOKUP(LEFT(C453,7),r_1,r_8)&amp;_xlfn.XLOOKUP(16,eii,eia)&amp;_xlfn.XLOOKUP(9,eii,eia)&amp;_xlfn.XLOOKUP($A453,E96_raw,E96_code&amp;" / "&amp;e96_3c)&amp;_xlfn.XLOOKUP(16,eii,eia)&amp;_xlfn.XLOOKUP(10,eii,eia)&amp;_xlfn.XLOOKUP(LEFT(C453,7),r_1,r_10)&amp;_xlfn.XLOOKUP(16,eii,eia)&amp;_xlfn.XLOOKUP(11,eii,eia)&amp;_xlfn.XLOOKUP(LEFT(C453,7),r_1,r_11)&amp;_xlfn.XLOOKUP(16,eii,eia)&amp;_xlfn.XLOOKUP(12,eii,eia)&amp;_xlfn.XLOOKUP(LEFT(C453,7),r_1,r_12)&amp;" ppm/°C"&amp;_xlfn.XLOOKUP(16,eii,eia)&amp;_xlfn.XLOOKUP(13,eii,eia)&amp;MID(C453,4,2)&amp;_xlfn.XLOOKUP(16,eii,eia)&amp;_xlfn.XLOOKUP(14,eii,eia)&amp;_xlfn.XLOOKUP(16,eii,eia)&amp;_xlfn.XLOOKUP(15,eii,eia)&amp;_xlfn.XLOOKUP(16,eii,eia)</f>
        <v>#NAME?</v>
      </c>
      <c r="F453" s="5" t="e" cm="1">
        <f t="array" aca="1" ref="F453" ca="1">IF( OR( AND($A453&gt;=INDIRECT("'Panasonic ERJ Code Table'!$K" &amp; F$1),$A453&lt;=INDIRECT("'Panasonic ERJ Code Table'!$L" &amp; F$1)), AND($A453&gt;=INDIRECT("'Panasonic ERJ Code Table'!$M" &amp; F$1),$A453&lt;=INDIRECT("'Panasonic ERJ Code Table'!$N" &amp; F$1)) ),F$2&amp;_xlfn.XLOOKUP($A453,E96_raw,E96_code),"N/A")</f>
        <v>#NAME?</v>
      </c>
      <c r="G453" s="23" t="e" cm="1">
        <f t="array" aca="1" ref="G453" ca="1">"technology "&amp;RIGHT(F453,4)&amp;";"&amp;_xlfn.XLOOKUP(2,eii,eia)&amp;F453&amp;_xlfn.XLOOKUP(16,eii,eia)&amp;_xlfn.XLOOKUP(3,eii,eia)&amp;_xlfn.XLOOKUP($A453,E96_raw,e96_std&amp;" "&amp;e96_sym)&amp;_xlfn.XLOOKUP(16,eii,eia)&amp;_xlfn.XLOOKUP(4,eii,eia)&amp;_xlfn.XLOOKUP(LEFT(F453,7),r_1,r_4)&amp;" W @ 70°C"&amp;_xlfn.XLOOKUP(16,eii,eia)&amp;_xlfn.XLOOKUP(5,eii,eia)&amp;_xlfn.XLOOKUP(MID(F453,4,3),e_code,TEXT(e_size,"0000"))&amp;_xlfn.XLOOKUP(16,eii,eia)&amp;_xlfn.XLOOKUP(6,eii,eia)&amp;ROUND(MIN(SQRT($A453*_xlfn.XLOOKUP(LEFT(F453,7),r_1,r_4)),_xlfn.XLOOKUP(LEFT(F453,7),r_1,r_7)),1)&amp;" V"&amp;_xlfn.XLOOKUP(16,eii,eia)&amp;_xlfn.XLOOKUP(8,eii,eia)&amp;_xlfn.XLOOKUP(LEFT(F453,7),r_1,r_8)&amp;_xlfn.XLOOKUP(16,eii,eia)&amp;_xlfn.XLOOKUP(9,eii,eia)&amp;_xlfn.XLOOKUP($A453,E96_raw,E96_code&amp;" / "&amp;e96_3c)&amp;_xlfn.XLOOKUP(16,eii,eia)&amp;_xlfn.XLOOKUP(10,eii,eia)&amp;_xlfn.XLOOKUP(LEFT(F453,7),r_1,r_10)&amp;_xlfn.XLOOKUP(16,eii,eia)&amp;_xlfn.XLOOKUP(11,eii,eia)&amp;_xlfn.XLOOKUP(LEFT(F453,7),r_1,r_11)&amp;_xlfn.XLOOKUP(16,eii,eia)&amp;_xlfn.XLOOKUP(12,eii,eia)&amp;_xlfn.XLOOKUP(LEFT(F453,7),r_1,r_12)&amp;" ppm/°C"&amp;_xlfn.XLOOKUP(16,eii,eia)&amp;_xlfn.XLOOKUP(13,eii,eia)&amp;MID(F453,4,2)&amp;_xlfn.XLOOKUP(16,eii,eia)&amp;_xlfn.XLOOKUP(14,eii,eia)&amp;_xlfn.XLOOKUP(16,eii,eia)&amp;_xlfn.XLOOKUP(15,eii,eia)&amp;_xlfn.XLOOKUP(16,eii,eia)</f>
        <v>#NAME?</v>
      </c>
      <c r="I453" s="5" t="str" cm="1">
        <f t="array" aca="1" ref="I453" ca="1">IF( OR( AND($A453&gt;=INDIRECT("'Panasonic ERJ Code Table'!$K" &amp; I$1),$A453&lt;=INDIRECT("'Panasonic ERJ Code Table'!$L" &amp; I$1)), AND($A453&gt;=INDIRECT("'Panasonic ERJ Code Table'!$M" &amp; I$1),$A453&lt;=INDIRECT("'Panasonic ERJ Code Table'!$N" &amp; I$1)) ),I$2&amp;_xlfn.XLOOKUP($A453,E96_raw,E96_code),"N/A")</f>
        <v>N/A</v>
      </c>
      <c r="L453" s="5" t="e" cm="1">
        <f t="array" aca="1" ref="L453" ca="1">IF( OR( AND($A453&gt;=INDIRECT("'Panasonic ERJ Code Table'!$K" &amp; L$1),$A453&lt;=INDIRECT("'Panasonic ERJ Code Table'!$L" &amp; L$1)), AND($A453&gt;=INDIRECT("'Panasonic ERJ Code Table'!$M" &amp; L$1),$A453&lt;=INDIRECT("'Panasonic ERJ Code Table'!$N" &amp; L$1)) ),L$2&amp;_xlfn.XLOOKUP($A453,E96_raw,E96_code),"N/A")</f>
        <v>#NAME?</v>
      </c>
      <c r="O453" s="5" t="str" cm="1">
        <f t="array" aca="1" ref="O453" ca="1">IF( OR( AND($A453&gt;=INDIRECT("'Panasonic ERJ Code Table'!$K" &amp; O$1),$A453&lt;=INDIRECT("'Panasonic ERJ Code Table'!$L" &amp; O$1)), AND($A453&gt;=INDIRECT("'Panasonic ERJ Code Table'!$M" &amp; O$1),$A453&lt;=INDIRECT("'Panasonic ERJ Code Table'!$N" &amp; O$1)) ),O$2&amp;_xlfn.XLOOKUP($A453,E96_raw,E96_code),"N/A")</f>
        <v>N/A</v>
      </c>
      <c r="R453" s="5" t="e" cm="1">
        <f t="array" aca="1" ref="R453" ca="1">IF( OR( AND($A453&gt;=INDIRECT("'Panasonic ERJ Code Table'!$K" &amp; R$1),$A453&lt;=INDIRECT("'Panasonic ERJ Code Table'!$L" &amp; R$1)), AND($A453&gt;=INDIRECT("'Panasonic ERJ Code Table'!$M" &amp; R$1),$A453&lt;=INDIRECT("'Panasonic ERJ Code Table'!$N" &amp; R$1)) ),R$2&amp;_xlfn.XLOOKUP($A453,E96_raw,E96_code),"N/A")</f>
        <v>#NAME?</v>
      </c>
      <c r="U453" s="5" t="e" cm="1">
        <f t="array" aca="1" ref="U453" ca="1">IF( OR( AND($A453&gt;=INDIRECT("'Panasonic ERJ Code Table'!$J" &amp; U$1),$A453&lt;=INDIRECT("'Panasonic ERJ Code Table'!$K" &amp; U$1)), AND($A453&gt;=INDIRECT("'Panasonic ERJ Code Table'!$L" &amp; U$1),$A453&lt;=INDIRECT("'Panasonic ERJ Code Table'!$M" &amp; U$1)) ),U$2&amp;_xlfn.XLOOKUP($A453,E96_raw,E96_code),"N/A")</f>
        <v>#NAME?</v>
      </c>
    </row>
    <row r="454" spans="1:21" x14ac:dyDescent="0.3">
      <c r="A454" s="16">
        <v>49900</v>
      </c>
      <c r="B454" s="19"/>
      <c r="C454" s="5" t="e" cm="1">
        <f t="array" aca="1" ref="C454" ca="1">IF( OR( AND($A454&gt;=INDIRECT("'Panasonic ERJ Code Table'!$K" &amp; C$1),$A454&lt;=INDIRECT("'Panasonic ERJ Code Table'!$L" &amp; C$1)), AND($A454&gt;=INDIRECT("'Panasonic ERJ Code Table'!$M" &amp; C$1),$A454&lt;=INDIRECT("'Panasonic ERJ Code Table'!$N" &amp; C$1)) ),C$2&amp;_xlfn.XLOOKUP($A454,E96_raw,E96_code),"N/A")</f>
        <v>#NAME?</v>
      </c>
      <c r="D454" s="23" t="e" cm="1">
        <f t="array" aca="1" ref="D454" ca="1">"technology "&amp;RIGHT(C454,4)&amp;";"&amp;_xlfn.XLOOKUP(2,eii,eia)&amp;C454&amp;_xlfn.XLOOKUP(16,eii,eia)&amp;_xlfn.XLOOKUP(3,eii,eia)&amp;_xlfn.XLOOKUP($A454,E96_raw,e96_std&amp;" "&amp;e96_sym)&amp;_xlfn.XLOOKUP(16,eii,eia)&amp;_xlfn.XLOOKUP(4,eii,eia)&amp;_xlfn.XLOOKUP(LEFT(C454,7),r_1,r_4)&amp;" W @ 70°C"&amp;_xlfn.XLOOKUP(16,eii,eia)&amp;_xlfn.XLOOKUP(5,eii,eia)&amp;_xlfn.XLOOKUP(MID(C454,4,3),e_code,TEXT(e_size,"0000"))&amp;_xlfn.XLOOKUP(16,eii,eia)&amp;_xlfn.XLOOKUP(6,eii,eia)&amp;ROUND(MIN(SQRT($A454*_xlfn.XLOOKUP(LEFT(C454,7),r_1,r_4)),_xlfn.XLOOKUP(LEFT(C454,7),r_1,r_7)),1)&amp;" V"&amp;_xlfn.XLOOKUP(16,eii,eia)&amp;_xlfn.XLOOKUP(8,eii,eia)&amp;_xlfn.XLOOKUP(LEFT(C454,7),r_1,r_8)&amp;_xlfn.XLOOKUP(16,eii,eia)&amp;_xlfn.XLOOKUP(9,eii,eia)&amp;_xlfn.XLOOKUP($A454,E96_raw,E96_code&amp;" / "&amp;e96_3c)&amp;_xlfn.XLOOKUP(16,eii,eia)&amp;_xlfn.XLOOKUP(10,eii,eia)&amp;_xlfn.XLOOKUP(LEFT(C454,7),r_1,r_10)&amp;_xlfn.XLOOKUP(16,eii,eia)&amp;_xlfn.XLOOKUP(11,eii,eia)&amp;_xlfn.XLOOKUP(LEFT(C454,7),r_1,r_11)&amp;_xlfn.XLOOKUP(16,eii,eia)&amp;_xlfn.XLOOKUP(12,eii,eia)&amp;_xlfn.XLOOKUP(LEFT(C454,7),r_1,r_12)&amp;" ppm/°C"&amp;_xlfn.XLOOKUP(16,eii,eia)&amp;_xlfn.XLOOKUP(13,eii,eia)&amp;MID(C454,4,2)&amp;_xlfn.XLOOKUP(16,eii,eia)&amp;_xlfn.XLOOKUP(14,eii,eia)&amp;_xlfn.XLOOKUP(16,eii,eia)&amp;_xlfn.XLOOKUP(15,eii,eia)&amp;_xlfn.XLOOKUP(16,eii,eia)</f>
        <v>#NAME?</v>
      </c>
      <c r="F454" s="5" t="e" cm="1">
        <f t="array" aca="1" ref="F454" ca="1">IF( OR( AND($A454&gt;=INDIRECT("'Panasonic ERJ Code Table'!$K" &amp; F$1),$A454&lt;=INDIRECT("'Panasonic ERJ Code Table'!$L" &amp; F$1)), AND($A454&gt;=INDIRECT("'Panasonic ERJ Code Table'!$M" &amp; F$1),$A454&lt;=INDIRECT("'Panasonic ERJ Code Table'!$N" &amp; F$1)) ),F$2&amp;_xlfn.XLOOKUP($A454,E96_raw,E96_code),"N/A")</f>
        <v>#NAME?</v>
      </c>
      <c r="G454" s="23" t="e" cm="1">
        <f t="array" aca="1" ref="G454" ca="1">"technology "&amp;RIGHT(F454,4)&amp;";"&amp;_xlfn.XLOOKUP(2,eii,eia)&amp;F454&amp;_xlfn.XLOOKUP(16,eii,eia)&amp;_xlfn.XLOOKUP(3,eii,eia)&amp;_xlfn.XLOOKUP($A454,E96_raw,e96_std&amp;" "&amp;e96_sym)&amp;_xlfn.XLOOKUP(16,eii,eia)&amp;_xlfn.XLOOKUP(4,eii,eia)&amp;_xlfn.XLOOKUP(LEFT(F454,7),r_1,r_4)&amp;" W @ 70°C"&amp;_xlfn.XLOOKUP(16,eii,eia)&amp;_xlfn.XLOOKUP(5,eii,eia)&amp;_xlfn.XLOOKUP(MID(F454,4,3),e_code,TEXT(e_size,"0000"))&amp;_xlfn.XLOOKUP(16,eii,eia)&amp;_xlfn.XLOOKUP(6,eii,eia)&amp;ROUND(MIN(SQRT($A454*_xlfn.XLOOKUP(LEFT(F454,7),r_1,r_4)),_xlfn.XLOOKUP(LEFT(F454,7),r_1,r_7)),1)&amp;" V"&amp;_xlfn.XLOOKUP(16,eii,eia)&amp;_xlfn.XLOOKUP(8,eii,eia)&amp;_xlfn.XLOOKUP(LEFT(F454,7),r_1,r_8)&amp;_xlfn.XLOOKUP(16,eii,eia)&amp;_xlfn.XLOOKUP(9,eii,eia)&amp;_xlfn.XLOOKUP($A454,E96_raw,E96_code&amp;" / "&amp;e96_3c)&amp;_xlfn.XLOOKUP(16,eii,eia)&amp;_xlfn.XLOOKUP(10,eii,eia)&amp;_xlfn.XLOOKUP(LEFT(F454,7),r_1,r_10)&amp;_xlfn.XLOOKUP(16,eii,eia)&amp;_xlfn.XLOOKUP(11,eii,eia)&amp;_xlfn.XLOOKUP(LEFT(F454,7),r_1,r_11)&amp;_xlfn.XLOOKUP(16,eii,eia)&amp;_xlfn.XLOOKUP(12,eii,eia)&amp;_xlfn.XLOOKUP(LEFT(F454,7),r_1,r_12)&amp;" ppm/°C"&amp;_xlfn.XLOOKUP(16,eii,eia)&amp;_xlfn.XLOOKUP(13,eii,eia)&amp;MID(F454,4,2)&amp;_xlfn.XLOOKUP(16,eii,eia)&amp;_xlfn.XLOOKUP(14,eii,eia)&amp;_xlfn.XLOOKUP(16,eii,eia)&amp;_xlfn.XLOOKUP(15,eii,eia)&amp;_xlfn.XLOOKUP(16,eii,eia)</f>
        <v>#NAME?</v>
      </c>
      <c r="I454" s="5" t="str" cm="1">
        <f t="array" aca="1" ref="I454" ca="1">IF( OR( AND($A454&gt;=INDIRECT("'Panasonic ERJ Code Table'!$K" &amp; I$1),$A454&lt;=INDIRECT("'Panasonic ERJ Code Table'!$L" &amp; I$1)), AND($A454&gt;=INDIRECT("'Panasonic ERJ Code Table'!$M" &amp; I$1),$A454&lt;=INDIRECT("'Panasonic ERJ Code Table'!$N" &amp; I$1)) ),I$2&amp;_xlfn.XLOOKUP($A454,E96_raw,E96_code),"N/A")</f>
        <v>N/A</v>
      </c>
      <c r="L454" s="5" t="e" cm="1">
        <f t="array" aca="1" ref="L454" ca="1">IF( OR( AND($A454&gt;=INDIRECT("'Panasonic ERJ Code Table'!$K" &amp; L$1),$A454&lt;=INDIRECT("'Panasonic ERJ Code Table'!$L" &amp; L$1)), AND($A454&gt;=INDIRECT("'Panasonic ERJ Code Table'!$M" &amp; L$1),$A454&lt;=INDIRECT("'Panasonic ERJ Code Table'!$N" &amp; L$1)) ),L$2&amp;_xlfn.XLOOKUP($A454,E96_raw,E96_code),"N/A")</f>
        <v>#NAME?</v>
      </c>
      <c r="O454" s="5" t="str" cm="1">
        <f t="array" aca="1" ref="O454" ca="1">IF( OR( AND($A454&gt;=INDIRECT("'Panasonic ERJ Code Table'!$K" &amp; O$1),$A454&lt;=INDIRECT("'Panasonic ERJ Code Table'!$L" &amp; O$1)), AND($A454&gt;=INDIRECT("'Panasonic ERJ Code Table'!$M" &amp; O$1),$A454&lt;=INDIRECT("'Panasonic ERJ Code Table'!$N" &amp; O$1)) ),O$2&amp;_xlfn.XLOOKUP($A454,E96_raw,E96_code),"N/A")</f>
        <v>N/A</v>
      </c>
      <c r="R454" s="5" t="e" cm="1">
        <f t="array" aca="1" ref="R454" ca="1">IF( OR( AND($A454&gt;=INDIRECT("'Panasonic ERJ Code Table'!$K" &amp; R$1),$A454&lt;=INDIRECT("'Panasonic ERJ Code Table'!$L" &amp; R$1)), AND($A454&gt;=INDIRECT("'Panasonic ERJ Code Table'!$M" &amp; R$1),$A454&lt;=INDIRECT("'Panasonic ERJ Code Table'!$N" &amp; R$1)) ),R$2&amp;_xlfn.XLOOKUP($A454,E96_raw,E96_code),"N/A")</f>
        <v>#NAME?</v>
      </c>
      <c r="U454" s="5" t="e" cm="1">
        <f t="array" aca="1" ref="U454" ca="1">IF( OR( AND($A454&gt;=INDIRECT("'Panasonic ERJ Code Table'!$J" &amp; U$1),$A454&lt;=INDIRECT("'Panasonic ERJ Code Table'!$K" &amp; U$1)), AND($A454&gt;=INDIRECT("'Panasonic ERJ Code Table'!$L" &amp; U$1),$A454&lt;=INDIRECT("'Panasonic ERJ Code Table'!$M" &amp; U$1)) ),U$2&amp;_xlfn.XLOOKUP($A454,E96_raw,E96_code),"N/A")</f>
        <v>#NAME?</v>
      </c>
    </row>
    <row r="455" spans="1:21" x14ac:dyDescent="0.3">
      <c r="A455" s="16">
        <v>51100.000000000007</v>
      </c>
      <c r="B455" s="19"/>
      <c r="C455" s="5" t="e" cm="1">
        <f t="array" aca="1" ref="C455" ca="1">IF( OR( AND($A455&gt;=INDIRECT("'Panasonic ERJ Code Table'!$K" &amp; C$1),$A455&lt;=INDIRECT("'Panasonic ERJ Code Table'!$L" &amp; C$1)), AND($A455&gt;=INDIRECT("'Panasonic ERJ Code Table'!$M" &amp; C$1),$A455&lt;=INDIRECT("'Panasonic ERJ Code Table'!$N" &amp; C$1)) ),C$2&amp;_xlfn.XLOOKUP($A455,E96_raw,E96_code),"N/A")</f>
        <v>#NAME?</v>
      </c>
      <c r="D455" s="23" t="e" cm="1">
        <f t="array" aca="1" ref="D455" ca="1">"technology "&amp;RIGHT(C455,4)&amp;";"&amp;_xlfn.XLOOKUP(2,eii,eia)&amp;C455&amp;_xlfn.XLOOKUP(16,eii,eia)&amp;_xlfn.XLOOKUP(3,eii,eia)&amp;_xlfn.XLOOKUP($A455,E96_raw,e96_std&amp;" "&amp;e96_sym)&amp;_xlfn.XLOOKUP(16,eii,eia)&amp;_xlfn.XLOOKUP(4,eii,eia)&amp;_xlfn.XLOOKUP(LEFT(C455,7),r_1,r_4)&amp;" W @ 70°C"&amp;_xlfn.XLOOKUP(16,eii,eia)&amp;_xlfn.XLOOKUP(5,eii,eia)&amp;_xlfn.XLOOKUP(MID(C455,4,3),e_code,TEXT(e_size,"0000"))&amp;_xlfn.XLOOKUP(16,eii,eia)&amp;_xlfn.XLOOKUP(6,eii,eia)&amp;ROUND(MIN(SQRT($A455*_xlfn.XLOOKUP(LEFT(C455,7),r_1,r_4)),_xlfn.XLOOKUP(LEFT(C455,7),r_1,r_7)),1)&amp;" V"&amp;_xlfn.XLOOKUP(16,eii,eia)&amp;_xlfn.XLOOKUP(8,eii,eia)&amp;_xlfn.XLOOKUP(LEFT(C455,7),r_1,r_8)&amp;_xlfn.XLOOKUP(16,eii,eia)&amp;_xlfn.XLOOKUP(9,eii,eia)&amp;_xlfn.XLOOKUP($A455,E96_raw,E96_code&amp;" / "&amp;e96_3c)&amp;_xlfn.XLOOKUP(16,eii,eia)&amp;_xlfn.XLOOKUP(10,eii,eia)&amp;_xlfn.XLOOKUP(LEFT(C455,7),r_1,r_10)&amp;_xlfn.XLOOKUP(16,eii,eia)&amp;_xlfn.XLOOKUP(11,eii,eia)&amp;_xlfn.XLOOKUP(LEFT(C455,7),r_1,r_11)&amp;_xlfn.XLOOKUP(16,eii,eia)&amp;_xlfn.XLOOKUP(12,eii,eia)&amp;_xlfn.XLOOKUP(LEFT(C455,7),r_1,r_12)&amp;" ppm/°C"&amp;_xlfn.XLOOKUP(16,eii,eia)&amp;_xlfn.XLOOKUP(13,eii,eia)&amp;MID(C455,4,2)&amp;_xlfn.XLOOKUP(16,eii,eia)&amp;_xlfn.XLOOKUP(14,eii,eia)&amp;_xlfn.XLOOKUP(16,eii,eia)&amp;_xlfn.XLOOKUP(15,eii,eia)&amp;_xlfn.XLOOKUP(16,eii,eia)</f>
        <v>#NAME?</v>
      </c>
      <c r="F455" s="5" t="e" cm="1">
        <f t="array" aca="1" ref="F455" ca="1">IF( OR( AND($A455&gt;=INDIRECT("'Panasonic ERJ Code Table'!$K" &amp; F$1),$A455&lt;=INDIRECT("'Panasonic ERJ Code Table'!$L" &amp; F$1)), AND($A455&gt;=INDIRECT("'Panasonic ERJ Code Table'!$M" &amp; F$1),$A455&lt;=INDIRECT("'Panasonic ERJ Code Table'!$N" &amp; F$1)) ),F$2&amp;_xlfn.XLOOKUP($A455,E96_raw,E96_code),"N/A")</f>
        <v>#NAME?</v>
      </c>
      <c r="G455" s="23" t="e" cm="1">
        <f t="array" aca="1" ref="G455" ca="1">"technology "&amp;RIGHT(F455,4)&amp;";"&amp;_xlfn.XLOOKUP(2,eii,eia)&amp;F455&amp;_xlfn.XLOOKUP(16,eii,eia)&amp;_xlfn.XLOOKUP(3,eii,eia)&amp;_xlfn.XLOOKUP($A455,E96_raw,e96_std&amp;" "&amp;e96_sym)&amp;_xlfn.XLOOKUP(16,eii,eia)&amp;_xlfn.XLOOKUP(4,eii,eia)&amp;_xlfn.XLOOKUP(LEFT(F455,7),r_1,r_4)&amp;" W @ 70°C"&amp;_xlfn.XLOOKUP(16,eii,eia)&amp;_xlfn.XLOOKUP(5,eii,eia)&amp;_xlfn.XLOOKUP(MID(F455,4,3),e_code,TEXT(e_size,"0000"))&amp;_xlfn.XLOOKUP(16,eii,eia)&amp;_xlfn.XLOOKUP(6,eii,eia)&amp;ROUND(MIN(SQRT($A455*_xlfn.XLOOKUP(LEFT(F455,7),r_1,r_4)),_xlfn.XLOOKUP(LEFT(F455,7),r_1,r_7)),1)&amp;" V"&amp;_xlfn.XLOOKUP(16,eii,eia)&amp;_xlfn.XLOOKUP(8,eii,eia)&amp;_xlfn.XLOOKUP(LEFT(F455,7),r_1,r_8)&amp;_xlfn.XLOOKUP(16,eii,eia)&amp;_xlfn.XLOOKUP(9,eii,eia)&amp;_xlfn.XLOOKUP($A455,E96_raw,E96_code&amp;" / "&amp;e96_3c)&amp;_xlfn.XLOOKUP(16,eii,eia)&amp;_xlfn.XLOOKUP(10,eii,eia)&amp;_xlfn.XLOOKUP(LEFT(F455,7),r_1,r_10)&amp;_xlfn.XLOOKUP(16,eii,eia)&amp;_xlfn.XLOOKUP(11,eii,eia)&amp;_xlfn.XLOOKUP(LEFT(F455,7),r_1,r_11)&amp;_xlfn.XLOOKUP(16,eii,eia)&amp;_xlfn.XLOOKUP(12,eii,eia)&amp;_xlfn.XLOOKUP(LEFT(F455,7),r_1,r_12)&amp;" ppm/°C"&amp;_xlfn.XLOOKUP(16,eii,eia)&amp;_xlfn.XLOOKUP(13,eii,eia)&amp;MID(F455,4,2)&amp;_xlfn.XLOOKUP(16,eii,eia)&amp;_xlfn.XLOOKUP(14,eii,eia)&amp;_xlfn.XLOOKUP(16,eii,eia)&amp;_xlfn.XLOOKUP(15,eii,eia)&amp;_xlfn.XLOOKUP(16,eii,eia)</f>
        <v>#NAME?</v>
      </c>
      <c r="I455" s="5" t="str" cm="1">
        <f t="array" aca="1" ref="I455" ca="1">IF( OR( AND($A455&gt;=INDIRECT("'Panasonic ERJ Code Table'!$K" &amp; I$1),$A455&lt;=INDIRECT("'Panasonic ERJ Code Table'!$L" &amp; I$1)), AND($A455&gt;=INDIRECT("'Panasonic ERJ Code Table'!$M" &amp; I$1),$A455&lt;=INDIRECT("'Panasonic ERJ Code Table'!$N" &amp; I$1)) ),I$2&amp;_xlfn.XLOOKUP($A455,E96_raw,E96_code),"N/A")</f>
        <v>N/A</v>
      </c>
      <c r="L455" s="5" t="e" cm="1">
        <f t="array" aca="1" ref="L455" ca="1">IF( OR( AND($A455&gt;=INDIRECT("'Panasonic ERJ Code Table'!$K" &amp; L$1),$A455&lt;=INDIRECT("'Panasonic ERJ Code Table'!$L" &amp; L$1)), AND($A455&gt;=INDIRECT("'Panasonic ERJ Code Table'!$M" &amp; L$1),$A455&lt;=INDIRECT("'Panasonic ERJ Code Table'!$N" &amp; L$1)) ),L$2&amp;_xlfn.XLOOKUP($A455,E96_raw,E96_code),"N/A")</f>
        <v>#NAME?</v>
      </c>
      <c r="O455" s="5" t="str" cm="1">
        <f t="array" aca="1" ref="O455" ca="1">IF( OR( AND($A455&gt;=INDIRECT("'Panasonic ERJ Code Table'!$K" &amp; O$1),$A455&lt;=INDIRECT("'Panasonic ERJ Code Table'!$L" &amp; O$1)), AND($A455&gt;=INDIRECT("'Panasonic ERJ Code Table'!$M" &amp; O$1),$A455&lt;=INDIRECT("'Panasonic ERJ Code Table'!$N" &amp; O$1)) ),O$2&amp;_xlfn.XLOOKUP($A455,E96_raw,E96_code),"N/A")</f>
        <v>N/A</v>
      </c>
      <c r="R455" s="5" t="e" cm="1">
        <f t="array" aca="1" ref="R455" ca="1">IF( OR( AND($A455&gt;=INDIRECT("'Panasonic ERJ Code Table'!$K" &amp; R$1),$A455&lt;=INDIRECT("'Panasonic ERJ Code Table'!$L" &amp; R$1)), AND($A455&gt;=INDIRECT("'Panasonic ERJ Code Table'!$M" &amp; R$1),$A455&lt;=INDIRECT("'Panasonic ERJ Code Table'!$N" &amp; R$1)) ),R$2&amp;_xlfn.XLOOKUP($A455,E96_raw,E96_code),"N/A")</f>
        <v>#NAME?</v>
      </c>
      <c r="U455" s="5" t="e" cm="1">
        <f t="array" aca="1" ref="U455" ca="1">IF( OR( AND($A455&gt;=INDIRECT("'Panasonic ERJ Code Table'!$J" &amp; U$1),$A455&lt;=INDIRECT("'Panasonic ERJ Code Table'!$K" &amp; U$1)), AND($A455&gt;=INDIRECT("'Panasonic ERJ Code Table'!$L" &amp; U$1),$A455&lt;=INDIRECT("'Panasonic ERJ Code Table'!$M" &amp; U$1)) ),U$2&amp;_xlfn.XLOOKUP($A455,E96_raw,E96_code),"N/A")</f>
        <v>#NAME?</v>
      </c>
    </row>
    <row r="456" spans="1:21" x14ac:dyDescent="0.3">
      <c r="A456" s="16">
        <v>52300.000000000007</v>
      </c>
      <c r="B456" s="19"/>
      <c r="C456" s="5" t="e" cm="1">
        <f t="array" aca="1" ref="C456" ca="1">IF( OR( AND($A456&gt;=INDIRECT("'Panasonic ERJ Code Table'!$K" &amp; C$1),$A456&lt;=INDIRECT("'Panasonic ERJ Code Table'!$L" &amp; C$1)), AND($A456&gt;=INDIRECT("'Panasonic ERJ Code Table'!$M" &amp; C$1),$A456&lt;=INDIRECT("'Panasonic ERJ Code Table'!$N" &amp; C$1)) ),C$2&amp;_xlfn.XLOOKUP($A456,E96_raw,E96_code),"N/A")</f>
        <v>#NAME?</v>
      </c>
      <c r="D456" s="23" t="e" cm="1">
        <f t="array" aca="1" ref="D456" ca="1">"technology "&amp;RIGHT(C456,4)&amp;";"&amp;_xlfn.XLOOKUP(2,eii,eia)&amp;C456&amp;_xlfn.XLOOKUP(16,eii,eia)&amp;_xlfn.XLOOKUP(3,eii,eia)&amp;_xlfn.XLOOKUP($A456,E96_raw,e96_std&amp;" "&amp;e96_sym)&amp;_xlfn.XLOOKUP(16,eii,eia)&amp;_xlfn.XLOOKUP(4,eii,eia)&amp;_xlfn.XLOOKUP(LEFT(C456,7),r_1,r_4)&amp;" W @ 70°C"&amp;_xlfn.XLOOKUP(16,eii,eia)&amp;_xlfn.XLOOKUP(5,eii,eia)&amp;_xlfn.XLOOKUP(MID(C456,4,3),e_code,TEXT(e_size,"0000"))&amp;_xlfn.XLOOKUP(16,eii,eia)&amp;_xlfn.XLOOKUP(6,eii,eia)&amp;ROUND(MIN(SQRT($A456*_xlfn.XLOOKUP(LEFT(C456,7),r_1,r_4)),_xlfn.XLOOKUP(LEFT(C456,7),r_1,r_7)),1)&amp;" V"&amp;_xlfn.XLOOKUP(16,eii,eia)&amp;_xlfn.XLOOKUP(8,eii,eia)&amp;_xlfn.XLOOKUP(LEFT(C456,7),r_1,r_8)&amp;_xlfn.XLOOKUP(16,eii,eia)&amp;_xlfn.XLOOKUP(9,eii,eia)&amp;_xlfn.XLOOKUP($A456,E96_raw,E96_code&amp;" / "&amp;e96_3c)&amp;_xlfn.XLOOKUP(16,eii,eia)&amp;_xlfn.XLOOKUP(10,eii,eia)&amp;_xlfn.XLOOKUP(LEFT(C456,7),r_1,r_10)&amp;_xlfn.XLOOKUP(16,eii,eia)&amp;_xlfn.XLOOKUP(11,eii,eia)&amp;_xlfn.XLOOKUP(LEFT(C456,7),r_1,r_11)&amp;_xlfn.XLOOKUP(16,eii,eia)&amp;_xlfn.XLOOKUP(12,eii,eia)&amp;_xlfn.XLOOKUP(LEFT(C456,7),r_1,r_12)&amp;" ppm/°C"&amp;_xlfn.XLOOKUP(16,eii,eia)&amp;_xlfn.XLOOKUP(13,eii,eia)&amp;MID(C456,4,2)&amp;_xlfn.XLOOKUP(16,eii,eia)&amp;_xlfn.XLOOKUP(14,eii,eia)&amp;_xlfn.XLOOKUP(16,eii,eia)&amp;_xlfn.XLOOKUP(15,eii,eia)&amp;_xlfn.XLOOKUP(16,eii,eia)</f>
        <v>#NAME?</v>
      </c>
      <c r="F456" s="5" t="e" cm="1">
        <f t="array" aca="1" ref="F456" ca="1">IF( OR( AND($A456&gt;=INDIRECT("'Panasonic ERJ Code Table'!$K" &amp; F$1),$A456&lt;=INDIRECT("'Panasonic ERJ Code Table'!$L" &amp; F$1)), AND($A456&gt;=INDIRECT("'Panasonic ERJ Code Table'!$M" &amp; F$1),$A456&lt;=INDIRECT("'Panasonic ERJ Code Table'!$N" &amp; F$1)) ),F$2&amp;_xlfn.XLOOKUP($A456,E96_raw,E96_code),"N/A")</f>
        <v>#NAME?</v>
      </c>
      <c r="G456" s="23" t="e" cm="1">
        <f t="array" aca="1" ref="G456" ca="1">"technology "&amp;RIGHT(F456,4)&amp;";"&amp;_xlfn.XLOOKUP(2,eii,eia)&amp;F456&amp;_xlfn.XLOOKUP(16,eii,eia)&amp;_xlfn.XLOOKUP(3,eii,eia)&amp;_xlfn.XLOOKUP($A456,E96_raw,e96_std&amp;" "&amp;e96_sym)&amp;_xlfn.XLOOKUP(16,eii,eia)&amp;_xlfn.XLOOKUP(4,eii,eia)&amp;_xlfn.XLOOKUP(LEFT(F456,7),r_1,r_4)&amp;" W @ 70°C"&amp;_xlfn.XLOOKUP(16,eii,eia)&amp;_xlfn.XLOOKUP(5,eii,eia)&amp;_xlfn.XLOOKUP(MID(F456,4,3),e_code,TEXT(e_size,"0000"))&amp;_xlfn.XLOOKUP(16,eii,eia)&amp;_xlfn.XLOOKUP(6,eii,eia)&amp;ROUND(MIN(SQRT($A456*_xlfn.XLOOKUP(LEFT(F456,7),r_1,r_4)),_xlfn.XLOOKUP(LEFT(F456,7),r_1,r_7)),1)&amp;" V"&amp;_xlfn.XLOOKUP(16,eii,eia)&amp;_xlfn.XLOOKUP(8,eii,eia)&amp;_xlfn.XLOOKUP(LEFT(F456,7),r_1,r_8)&amp;_xlfn.XLOOKUP(16,eii,eia)&amp;_xlfn.XLOOKUP(9,eii,eia)&amp;_xlfn.XLOOKUP($A456,E96_raw,E96_code&amp;" / "&amp;e96_3c)&amp;_xlfn.XLOOKUP(16,eii,eia)&amp;_xlfn.XLOOKUP(10,eii,eia)&amp;_xlfn.XLOOKUP(LEFT(F456,7),r_1,r_10)&amp;_xlfn.XLOOKUP(16,eii,eia)&amp;_xlfn.XLOOKUP(11,eii,eia)&amp;_xlfn.XLOOKUP(LEFT(F456,7),r_1,r_11)&amp;_xlfn.XLOOKUP(16,eii,eia)&amp;_xlfn.XLOOKUP(12,eii,eia)&amp;_xlfn.XLOOKUP(LEFT(F456,7),r_1,r_12)&amp;" ppm/°C"&amp;_xlfn.XLOOKUP(16,eii,eia)&amp;_xlfn.XLOOKUP(13,eii,eia)&amp;MID(F456,4,2)&amp;_xlfn.XLOOKUP(16,eii,eia)&amp;_xlfn.XLOOKUP(14,eii,eia)&amp;_xlfn.XLOOKUP(16,eii,eia)&amp;_xlfn.XLOOKUP(15,eii,eia)&amp;_xlfn.XLOOKUP(16,eii,eia)</f>
        <v>#NAME?</v>
      </c>
      <c r="I456" s="5" t="str" cm="1">
        <f t="array" aca="1" ref="I456" ca="1">IF( OR( AND($A456&gt;=INDIRECT("'Panasonic ERJ Code Table'!$K" &amp; I$1),$A456&lt;=INDIRECT("'Panasonic ERJ Code Table'!$L" &amp; I$1)), AND($A456&gt;=INDIRECT("'Panasonic ERJ Code Table'!$M" &amp; I$1),$A456&lt;=INDIRECT("'Panasonic ERJ Code Table'!$N" &amp; I$1)) ),I$2&amp;_xlfn.XLOOKUP($A456,E96_raw,E96_code),"N/A")</f>
        <v>N/A</v>
      </c>
      <c r="L456" s="5" t="e" cm="1">
        <f t="array" aca="1" ref="L456" ca="1">IF( OR( AND($A456&gt;=INDIRECT("'Panasonic ERJ Code Table'!$K" &amp; L$1),$A456&lt;=INDIRECT("'Panasonic ERJ Code Table'!$L" &amp; L$1)), AND($A456&gt;=INDIRECT("'Panasonic ERJ Code Table'!$M" &amp; L$1),$A456&lt;=INDIRECT("'Panasonic ERJ Code Table'!$N" &amp; L$1)) ),L$2&amp;_xlfn.XLOOKUP($A456,E96_raw,E96_code),"N/A")</f>
        <v>#NAME?</v>
      </c>
      <c r="O456" s="5" t="str" cm="1">
        <f t="array" aca="1" ref="O456" ca="1">IF( OR( AND($A456&gt;=INDIRECT("'Panasonic ERJ Code Table'!$K" &amp; O$1),$A456&lt;=INDIRECT("'Panasonic ERJ Code Table'!$L" &amp; O$1)), AND($A456&gt;=INDIRECT("'Panasonic ERJ Code Table'!$M" &amp; O$1),$A456&lt;=INDIRECT("'Panasonic ERJ Code Table'!$N" &amp; O$1)) ),O$2&amp;_xlfn.XLOOKUP($A456,E96_raw,E96_code),"N/A")</f>
        <v>N/A</v>
      </c>
      <c r="R456" s="5" t="e" cm="1">
        <f t="array" aca="1" ref="R456" ca="1">IF( OR( AND($A456&gt;=INDIRECT("'Panasonic ERJ Code Table'!$K" &amp; R$1),$A456&lt;=INDIRECT("'Panasonic ERJ Code Table'!$L" &amp; R$1)), AND($A456&gt;=INDIRECT("'Panasonic ERJ Code Table'!$M" &amp; R$1),$A456&lt;=INDIRECT("'Panasonic ERJ Code Table'!$N" &amp; R$1)) ),R$2&amp;_xlfn.XLOOKUP($A456,E96_raw,E96_code),"N/A")</f>
        <v>#NAME?</v>
      </c>
      <c r="U456" s="5" t="e" cm="1">
        <f t="array" aca="1" ref="U456" ca="1">IF( OR( AND($A456&gt;=INDIRECT("'Panasonic ERJ Code Table'!$J" &amp; U$1),$A456&lt;=INDIRECT("'Panasonic ERJ Code Table'!$K" &amp; U$1)), AND($A456&gt;=INDIRECT("'Panasonic ERJ Code Table'!$L" &amp; U$1),$A456&lt;=INDIRECT("'Panasonic ERJ Code Table'!$M" &amp; U$1)) ),U$2&amp;_xlfn.XLOOKUP($A456,E96_raw,E96_code),"N/A")</f>
        <v>#NAME?</v>
      </c>
    </row>
    <row r="457" spans="1:21" x14ac:dyDescent="0.3">
      <c r="A457" s="16">
        <v>53600</v>
      </c>
      <c r="B457" s="19"/>
      <c r="C457" s="5" t="e" cm="1">
        <f t="array" aca="1" ref="C457" ca="1">IF( OR( AND($A457&gt;=INDIRECT("'Panasonic ERJ Code Table'!$K" &amp; C$1),$A457&lt;=INDIRECT("'Panasonic ERJ Code Table'!$L" &amp; C$1)), AND($A457&gt;=INDIRECT("'Panasonic ERJ Code Table'!$M" &amp; C$1),$A457&lt;=INDIRECT("'Panasonic ERJ Code Table'!$N" &amp; C$1)) ),C$2&amp;_xlfn.XLOOKUP($A457,E96_raw,E96_code),"N/A")</f>
        <v>#NAME?</v>
      </c>
      <c r="D457" s="23" t="e" cm="1">
        <f t="array" aca="1" ref="D457" ca="1">"technology "&amp;RIGHT(C457,4)&amp;";"&amp;_xlfn.XLOOKUP(2,eii,eia)&amp;C457&amp;_xlfn.XLOOKUP(16,eii,eia)&amp;_xlfn.XLOOKUP(3,eii,eia)&amp;_xlfn.XLOOKUP($A457,E96_raw,e96_std&amp;" "&amp;e96_sym)&amp;_xlfn.XLOOKUP(16,eii,eia)&amp;_xlfn.XLOOKUP(4,eii,eia)&amp;_xlfn.XLOOKUP(LEFT(C457,7),r_1,r_4)&amp;" W @ 70°C"&amp;_xlfn.XLOOKUP(16,eii,eia)&amp;_xlfn.XLOOKUP(5,eii,eia)&amp;_xlfn.XLOOKUP(MID(C457,4,3),e_code,TEXT(e_size,"0000"))&amp;_xlfn.XLOOKUP(16,eii,eia)&amp;_xlfn.XLOOKUP(6,eii,eia)&amp;ROUND(MIN(SQRT($A457*_xlfn.XLOOKUP(LEFT(C457,7),r_1,r_4)),_xlfn.XLOOKUP(LEFT(C457,7),r_1,r_7)),1)&amp;" V"&amp;_xlfn.XLOOKUP(16,eii,eia)&amp;_xlfn.XLOOKUP(8,eii,eia)&amp;_xlfn.XLOOKUP(LEFT(C457,7),r_1,r_8)&amp;_xlfn.XLOOKUP(16,eii,eia)&amp;_xlfn.XLOOKUP(9,eii,eia)&amp;_xlfn.XLOOKUP($A457,E96_raw,E96_code&amp;" / "&amp;e96_3c)&amp;_xlfn.XLOOKUP(16,eii,eia)&amp;_xlfn.XLOOKUP(10,eii,eia)&amp;_xlfn.XLOOKUP(LEFT(C457,7),r_1,r_10)&amp;_xlfn.XLOOKUP(16,eii,eia)&amp;_xlfn.XLOOKUP(11,eii,eia)&amp;_xlfn.XLOOKUP(LEFT(C457,7),r_1,r_11)&amp;_xlfn.XLOOKUP(16,eii,eia)&amp;_xlfn.XLOOKUP(12,eii,eia)&amp;_xlfn.XLOOKUP(LEFT(C457,7),r_1,r_12)&amp;" ppm/°C"&amp;_xlfn.XLOOKUP(16,eii,eia)&amp;_xlfn.XLOOKUP(13,eii,eia)&amp;MID(C457,4,2)&amp;_xlfn.XLOOKUP(16,eii,eia)&amp;_xlfn.XLOOKUP(14,eii,eia)&amp;_xlfn.XLOOKUP(16,eii,eia)&amp;_xlfn.XLOOKUP(15,eii,eia)&amp;_xlfn.XLOOKUP(16,eii,eia)</f>
        <v>#NAME?</v>
      </c>
      <c r="F457" s="5" t="e" cm="1">
        <f t="array" aca="1" ref="F457" ca="1">IF( OR( AND($A457&gt;=INDIRECT("'Panasonic ERJ Code Table'!$K" &amp; F$1),$A457&lt;=INDIRECT("'Panasonic ERJ Code Table'!$L" &amp; F$1)), AND($A457&gt;=INDIRECT("'Panasonic ERJ Code Table'!$M" &amp; F$1),$A457&lt;=INDIRECT("'Panasonic ERJ Code Table'!$N" &amp; F$1)) ),F$2&amp;_xlfn.XLOOKUP($A457,E96_raw,E96_code),"N/A")</f>
        <v>#NAME?</v>
      </c>
      <c r="G457" s="23" t="e" cm="1">
        <f t="array" aca="1" ref="G457" ca="1">"technology "&amp;RIGHT(F457,4)&amp;";"&amp;_xlfn.XLOOKUP(2,eii,eia)&amp;F457&amp;_xlfn.XLOOKUP(16,eii,eia)&amp;_xlfn.XLOOKUP(3,eii,eia)&amp;_xlfn.XLOOKUP($A457,E96_raw,e96_std&amp;" "&amp;e96_sym)&amp;_xlfn.XLOOKUP(16,eii,eia)&amp;_xlfn.XLOOKUP(4,eii,eia)&amp;_xlfn.XLOOKUP(LEFT(F457,7),r_1,r_4)&amp;" W @ 70°C"&amp;_xlfn.XLOOKUP(16,eii,eia)&amp;_xlfn.XLOOKUP(5,eii,eia)&amp;_xlfn.XLOOKUP(MID(F457,4,3),e_code,TEXT(e_size,"0000"))&amp;_xlfn.XLOOKUP(16,eii,eia)&amp;_xlfn.XLOOKUP(6,eii,eia)&amp;ROUND(MIN(SQRT($A457*_xlfn.XLOOKUP(LEFT(F457,7),r_1,r_4)),_xlfn.XLOOKUP(LEFT(F457,7),r_1,r_7)),1)&amp;" V"&amp;_xlfn.XLOOKUP(16,eii,eia)&amp;_xlfn.XLOOKUP(8,eii,eia)&amp;_xlfn.XLOOKUP(LEFT(F457,7),r_1,r_8)&amp;_xlfn.XLOOKUP(16,eii,eia)&amp;_xlfn.XLOOKUP(9,eii,eia)&amp;_xlfn.XLOOKUP($A457,E96_raw,E96_code&amp;" / "&amp;e96_3c)&amp;_xlfn.XLOOKUP(16,eii,eia)&amp;_xlfn.XLOOKUP(10,eii,eia)&amp;_xlfn.XLOOKUP(LEFT(F457,7),r_1,r_10)&amp;_xlfn.XLOOKUP(16,eii,eia)&amp;_xlfn.XLOOKUP(11,eii,eia)&amp;_xlfn.XLOOKUP(LEFT(F457,7),r_1,r_11)&amp;_xlfn.XLOOKUP(16,eii,eia)&amp;_xlfn.XLOOKUP(12,eii,eia)&amp;_xlfn.XLOOKUP(LEFT(F457,7),r_1,r_12)&amp;" ppm/°C"&amp;_xlfn.XLOOKUP(16,eii,eia)&amp;_xlfn.XLOOKUP(13,eii,eia)&amp;MID(F457,4,2)&amp;_xlfn.XLOOKUP(16,eii,eia)&amp;_xlfn.XLOOKUP(14,eii,eia)&amp;_xlfn.XLOOKUP(16,eii,eia)&amp;_xlfn.XLOOKUP(15,eii,eia)&amp;_xlfn.XLOOKUP(16,eii,eia)</f>
        <v>#NAME?</v>
      </c>
      <c r="I457" s="5" t="str" cm="1">
        <f t="array" aca="1" ref="I457" ca="1">IF( OR( AND($A457&gt;=INDIRECT("'Panasonic ERJ Code Table'!$K" &amp; I$1),$A457&lt;=INDIRECT("'Panasonic ERJ Code Table'!$L" &amp; I$1)), AND($A457&gt;=INDIRECT("'Panasonic ERJ Code Table'!$M" &amp; I$1),$A457&lt;=INDIRECT("'Panasonic ERJ Code Table'!$N" &amp; I$1)) ),I$2&amp;_xlfn.XLOOKUP($A457,E96_raw,E96_code),"N/A")</f>
        <v>N/A</v>
      </c>
      <c r="L457" s="5" t="e" cm="1">
        <f t="array" aca="1" ref="L457" ca="1">IF( OR( AND($A457&gt;=INDIRECT("'Panasonic ERJ Code Table'!$K" &amp; L$1),$A457&lt;=INDIRECT("'Panasonic ERJ Code Table'!$L" &amp; L$1)), AND($A457&gt;=INDIRECT("'Panasonic ERJ Code Table'!$M" &amp; L$1),$A457&lt;=INDIRECT("'Panasonic ERJ Code Table'!$N" &amp; L$1)) ),L$2&amp;_xlfn.XLOOKUP($A457,E96_raw,E96_code),"N/A")</f>
        <v>#NAME?</v>
      </c>
      <c r="O457" s="5" t="str" cm="1">
        <f t="array" aca="1" ref="O457" ca="1">IF( OR( AND($A457&gt;=INDIRECT("'Panasonic ERJ Code Table'!$K" &amp; O$1),$A457&lt;=INDIRECT("'Panasonic ERJ Code Table'!$L" &amp; O$1)), AND($A457&gt;=INDIRECT("'Panasonic ERJ Code Table'!$M" &amp; O$1),$A457&lt;=INDIRECT("'Panasonic ERJ Code Table'!$N" &amp; O$1)) ),O$2&amp;_xlfn.XLOOKUP($A457,E96_raw,E96_code),"N/A")</f>
        <v>N/A</v>
      </c>
      <c r="R457" s="5" t="e" cm="1">
        <f t="array" aca="1" ref="R457" ca="1">IF( OR( AND($A457&gt;=INDIRECT("'Panasonic ERJ Code Table'!$K" &amp; R$1),$A457&lt;=INDIRECT("'Panasonic ERJ Code Table'!$L" &amp; R$1)), AND($A457&gt;=INDIRECT("'Panasonic ERJ Code Table'!$M" &amp; R$1),$A457&lt;=INDIRECT("'Panasonic ERJ Code Table'!$N" &amp; R$1)) ),R$2&amp;_xlfn.XLOOKUP($A457,E96_raw,E96_code),"N/A")</f>
        <v>#NAME?</v>
      </c>
      <c r="U457" s="5" t="e" cm="1">
        <f t="array" aca="1" ref="U457" ca="1">IF( OR( AND($A457&gt;=INDIRECT("'Panasonic ERJ Code Table'!$J" &amp; U$1),$A457&lt;=INDIRECT("'Panasonic ERJ Code Table'!$K" &amp; U$1)), AND($A457&gt;=INDIRECT("'Panasonic ERJ Code Table'!$L" &amp; U$1),$A457&lt;=INDIRECT("'Panasonic ERJ Code Table'!$M" &amp; U$1)) ),U$2&amp;_xlfn.XLOOKUP($A457,E96_raw,E96_code),"N/A")</f>
        <v>#NAME?</v>
      </c>
    </row>
    <row r="458" spans="1:21" x14ac:dyDescent="0.3">
      <c r="A458" s="16">
        <v>54900</v>
      </c>
      <c r="B458" s="19"/>
      <c r="C458" s="5" t="e" cm="1">
        <f t="array" aca="1" ref="C458" ca="1">IF( OR( AND($A458&gt;=INDIRECT("'Panasonic ERJ Code Table'!$K" &amp; C$1),$A458&lt;=INDIRECT("'Panasonic ERJ Code Table'!$L" &amp; C$1)), AND($A458&gt;=INDIRECT("'Panasonic ERJ Code Table'!$M" &amp; C$1),$A458&lt;=INDIRECT("'Panasonic ERJ Code Table'!$N" &amp; C$1)) ),C$2&amp;_xlfn.XLOOKUP($A458,E96_raw,E96_code),"N/A")</f>
        <v>#NAME?</v>
      </c>
      <c r="D458" s="23" t="e" cm="1">
        <f t="array" aca="1" ref="D458" ca="1">"technology "&amp;RIGHT(C458,4)&amp;";"&amp;_xlfn.XLOOKUP(2,eii,eia)&amp;C458&amp;_xlfn.XLOOKUP(16,eii,eia)&amp;_xlfn.XLOOKUP(3,eii,eia)&amp;_xlfn.XLOOKUP($A458,E96_raw,e96_std&amp;" "&amp;e96_sym)&amp;_xlfn.XLOOKUP(16,eii,eia)&amp;_xlfn.XLOOKUP(4,eii,eia)&amp;_xlfn.XLOOKUP(LEFT(C458,7),r_1,r_4)&amp;" W @ 70°C"&amp;_xlfn.XLOOKUP(16,eii,eia)&amp;_xlfn.XLOOKUP(5,eii,eia)&amp;_xlfn.XLOOKUP(MID(C458,4,3),e_code,TEXT(e_size,"0000"))&amp;_xlfn.XLOOKUP(16,eii,eia)&amp;_xlfn.XLOOKUP(6,eii,eia)&amp;ROUND(MIN(SQRT($A458*_xlfn.XLOOKUP(LEFT(C458,7),r_1,r_4)),_xlfn.XLOOKUP(LEFT(C458,7),r_1,r_7)),1)&amp;" V"&amp;_xlfn.XLOOKUP(16,eii,eia)&amp;_xlfn.XLOOKUP(8,eii,eia)&amp;_xlfn.XLOOKUP(LEFT(C458,7),r_1,r_8)&amp;_xlfn.XLOOKUP(16,eii,eia)&amp;_xlfn.XLOOKUP(9,eii,eia)&amp;_xlfn.XLOOKUP($A458,E96_raw,E96_code&amp;" / "&amp;e96_3c)&amp;_xlfn.XLOOKUP(16,eii,eia)&amp;_xlfn.XLOOKUP(10,eii,eia)&amp;_xlfn.XLOOKUP(LEFT(C458,7),r_1,r_10)&amp;_xlfn.XLOOKUP(16,eii,eia)&amp;_xlfn.XLOOKUP(11,eii,eia)&amp;_xlfn.XLOOKUP(LEFT(C458,7),r_1,r_11)&amp;_xlfn.XLOOKUP(16,eii,eia)&amp;_xlfn.XLOOKUP(12,eii,eia)&amp;_xlfn.XLOOKUP(LEFT(C458,7),r_1,r_12)&amp;" ppm/°C"&amp;_xlfn.XLOOKUP(16,eii,eia)&amp;_xlfn.XLOOKUP(13,eii,eia)&amp;MID(C458,4,2)&amp;_xlfn.XLOOKUP(16,eii,eia)&amp;_xlfn.XLOOKUP(14,eii,eia)&amp;_xlfn.XLOOKUP(16,eii,eia)&amp;_xlfn.XLOOKUP(15,eii,eia)&amp;_xlfn.XLOOKUP(16,eii,eia)</f>
        <v>#NAME?</v>
      </c>
      <c r="F458" s="5" t="e" cm="1">
        <f t="array" aca="1" ref="F458" ca="1">IF( OR( AND($A458&gt;=INDIRECT("'Panasonic ERJ Code Table'!$K" &amp; F$1),$A458&lt;=INDIRECT("'Panasonic ERJ Code Table'!$L" &amp; F$1)), AND($A458&gt;=INDIRECT("'Panasonic ERJ Code Table'!$M" &amp; F$1),$A458&lt;=INDIRECT("'Panasonic ERJ Code Table'!$N" &amp; F$1)) ),F$2&amp;_xlfn.XLOOKUP($A458,E96_raw,E96_code),"N/A")</f>
        <v>#NAME?</v>
      </c>
      <c r="G458" s="23" t="e" cm="1">
        <f t="array" aca="1" ref="G458" ca="1">"technology "&amp;RIGHT(F458,4)&amp;";"&amp;_xlfn.XLOOKUP(2,eii,eia)&amp;F458&amp;_xlfn.XLOOKUP(16,eii,eia)&amp;_xlfn.XLOOKUP(3,eii,eia)&amp;_xlfn.XLOOKUP($A458,E96_raw,e96_std&amp;" "&amp;e96_sym)&amp;_xlfn.XLOOKUP(16,eii,eia)&amp;_xlfn.XLOOKUP(4,eii,eia)&amp;_xlfn.XLOOKUP(LEFT(F458,7),r_1,r_4)&amp;" W @ 70°C"&amp;_xlfn.XLOOKUP(16,eii,eia)&amp;_xlfn.XLOOKUP(5,eii,eia)&amp;_xlfn.XLOOKUP(MID(F458,4,3),e_code,TEXT(e_size,"0000"))&amp;_xlfn.XLOOKUP(16,eii,eia)&amp;_xlfn.XLOOKUP(6,eii,eia)&amp;ROUND(MIN(SQRT($A458*_xlfn.XLOOKUP(LEFT(F458,7),r_1,r_4)),_xlfn.XLOOKUP(LEFT(F458,7),r_1,r_7)),1)&amp;" V"&amp;_xlfn.XLOOKUP(16,eii,eia)&amp;_xlfn.XLOOKUP(8,eii,eia)&amp;_xlfn.XLOOKUP(LEFT(F458,7),r_1,r_8)&amp;_xlfn.XLOOKUP(16,eii,eia)&amp;_xlfn.XLOOKUP(9,eii,eia)&amp;_xlfn.XLOOKUP($A458,E96_raw,E96_code&amp;" / "&amp;e96_3c)&amp;_xlfn.XLOOKUP(16,eii,eia)&amp;_xlfn.XLOOKUP(10,eii,eia)&amp;_xlfn.XLOOKUP(LEFT(F458,7),r_1,r_10)&amp;_xlfn.XLOOKUP(16,eii,eia)&amp;_xlfn.XLOOKUP(11,eii,eia)&amp;_xlfn.XLOOKUP(LEFT(F458,7),r_1,r_11)&amp;_xlfn.XLOOKUP(16,eii,eia)&amp;_xlfn.XLOOKUP(12,eii,eia)&amp;_xlfn.XLOOKUP(LEFT(F458,7),r_1,r_12)&amp;" ppm/°C"&amp;_xlfn.XLOOKUP(16,eii,eia)&amp;_xlfn.XLOOKUP(13,eii,eia)&amp;MID(F458,4,2)&amp;_xlfn.XLOOKUP(16,eii,eia)&amp;_xlfn.XLOOKUP(14,eii,eia)&amp;_xlfn.XLOOKUP(16,eii,eia)&amp;_xlfn.XLOOKUP(15,eii,eia)&amp;_xlfn.XLOOKUP(16,eii,eia)</f>
        <v>#NAME?</v>
      </c>
      <c r="I458" s="5" t="str" cm="1">
        <f t="array" aca="1" ref="I458" ca="1">IF( OR( AND($A458&gt;=INDIRECT("'Panasonic ERJ Code Table'!$K" &amp; I$1),$A458&lt;=INDIRECT("'Panasonic ERJ Code Table'!$L" &amp; I$1)), AND($A458&gt;=INDIRECT("'Panasonic ERJ Code Table'!$M" &amp; I$1),$A458&lt;=INDIRECT("'Panasonic ERJ Code Table'!$N" &amp; I$1)) ),I$2&amp;_xlfn.XLOOKUP($A458,E96_raw,E96_code),"N/A")</f>
        <v>N/A</v>
      </c>
      <c r="L458" s="5" t="e" cm="1">
        <f t="array" aca="1" ref="L458" ca="1">IF( OR( AND($A458&gt;=INDIRECT("'Panasonic ERJ Code Table'!$K" &amp; L$1),$A458&lt;=INDIRECT("'Panasonic ERJ Code Table'!$L" &amp; L$1)), AND($A458&gt;=INDIRECT("'Panasonic ERJ Code Table'!$M" &amp; L$1),$A458&lt;=INDIRECT("'Panasonic ERJ Code Table'!$N" &amp; L$1)) ),L$2&amp;_xlfn.XLOOKUP($A458,E96_raw,E96_code),"N/A")</f>
        <v>#NAME?</v>
      </c>
      <c r="O458" s="5" t="str" cm="1">
        <f t="array" aca="1" ref="O458" ca="1">IF( OR( AND($A458&gt;=INDIRECT("'Panasonic ERJ Code Table'!$K" &amp; O$1),$A458&lt;=INDIRECT("'Panasonic ERJ Code Table'!$L" &amp; O$1)), AND($A458&gt;=INDIRECT("'Panasonic ERJ Code Table'!$M" &amp; O$1),$A458&lt;=INDIRECT("'Panasonic ERJ Code Table'!$N" &amp; O$1)) ),O$2&amp;_xlfn.XLOOKUP($A458,E96_raw,E96_code),"N/A")</f>
        <v>N/A</v>
      </c>
      <c r="R458" s="5" t="e" cm="1">
        <f t="array" aca="1" ref="R458" ca="1">IF( OR( AND($A458&gt;=INDIRECT("'Panasonic ERJ Code Table'!$K" &amp; R$1),$A458&lt;=INDIRECT("'Panasonic ERJ Code Table'!$L" &amp; R$1)), AND($A458&gt;=INDIRECT("'Panasonic ERJ Code Table'!$M" &amp; R$1),$A458&lt;=INDIRECT("'Panasonic ERJ Code Table'!$N" &amp; R$1)) ),R$2&amp;_xlfn.XLOOKUP($A458,E96_raw,E96_code),"N/A")</f>
        <v>#NAME?</v>
      </c>
      <c r="U458" s="5" t="e" cm="1">
        <f t="array" aca="1" ref="U458" ca="1">IF( OR( AND($A458&gt;=INDIRECT("'Panasonic ERJ Code Table'!$J" &amp; U$1),$A458&lt;=INDIRECT("'Panasonic ERJ Code Table'!$K" &amp; U$1)), AND($A458&gt;=INDIRECT("'Panasonic ERJ Code Table'!$L" &amp; U$1),$A458&lt;=INDIRECT("'Panasonic ERJ Code Table'!$M" &amp; U$1)) ),U$2&amp;_xlfn.XLOOKUP($A458,E96_raw,E96_code),"N/A")</f>
        <v>#NAME?</v>
      </c>
    </row>
    <row r="459" spans="1:21" x14ac:dyDescent="0.3">
      <c r="A459" s="16">
        <v>56200</v>
      </c>
      <c r="B459" s="19"/>
      <c r="C459" s="5" t="e" cm="1">
        <f t="array" aca="1" ref="C459" ca="1">IF( OR( AND($A459&gt;=INDIRECT("'Panasonic ERJ Code Table'!$K" &amp; C$1),$A459&lt;=INDIRECT("'Panasonic ERJ Code Table'!$L" &amp; C$1)), AND($A459&gt;=INDIRECT("'Panasonic ERJ Code Table'!$M" &amp; C$1),$A459&lt;=INDIRECT("'Panasonic ERJ Code Table'!$N" &amp; C$1)) ),C$2&amp;_xlfn.XLOOKUP($A459,E96_raw,E96_code),"N/A")</f>
        <v>#NAME?</v>
      </c>
      <c r="D459" s="23" t="e" cm="1">
        <f t="array" aca="1" ref="D459" ca="1">"technology "&amp;RIGHT(C459,4)&amp;";"&amp;_xlfn.XLOOKUP(2,eii,eia)&amp;C459&amp;_xlfn.XLOOKUP(16,eii,eia)&amp;_xlfn.XLOOKUP(3,eii,eia)&amp;_xlfn.XLOOKUP($A459,E96_raw,e96_std&amp;" "&amp;e96_sym)&amp;_xlfn.XLOOKUP(16,eii,eia)&amp;_xlfn.XLOOKUP(4,eii,eia)&amp;_xlfn.XLOOKUP(LEFT(C459,7),r_1,r_4)&amp;" W @ 70°C"&amp;_xlfn.XLOOKUP(16,eii,eia)&amp;_xlfn.XLOOKUP(5,eii,eia)&amp;_xlfn.XLOOKUP(MID(C459,4,3),e_code,TEXT(e_size,"0000"))&amp;_xlfn.XLOOKUP(16,eii,eia)&amp;_xlfn.XLOOKUP(6,eii,eia)&amp;ROUND(MIN(SQRT($A459*_xlfn.XLOOKUP(LEFT(C459,7),r_1,r_4)),_xlfn.XLOOKUP(LEFT(C459,7),r_1,r_7)),1)&amp;" V"&amp;_xlfn.XLOOKUP(16,eii,eia)&amp;_xlfn.XLOOKUP(8,eii,eia)&amp;_xlfn.XLOOKUP(LEFT(C459,7),r_1,r_8)&amp;_xlfn.XLOOKUP(16,eii,eia)&amp;_xlfn.XLOOKUP(9,eii,eia)&amp;_xlfn.XLOOKUP($A459,E96_raw,E96_code&amp;" / "&amp;e96_3c)&amp;_xlfn.XLOOKUP(16,eii,eia)&amp;_xlfn.XLOOKUP(10,eii,eia)&amp;_xlfn.XLOOKUP(LEFT(C459,7),r_1,r_10)&amp;_xlfn.XLOOKUP(16,eii,eia)&amp;_xlfn.XLOOKUP(11,eii,eia)&amp;_xlfn.XLOOKUP(LEFT(C459,7),r_1,r_11)&amp;_xlfn.XLOOKUP(16,eii,eia)&amp;_xlfn.XLOOKUP(12,eii,eia)&amp;_xlfn.XLOOKUP(LEFT(C459,7),r_1,r_12)&amp;" ppm/°C"&amp;_xlfn.XLOOKUP(16,eii,eia)&amp;_xlfn.XLOOKUP(13,eii,eia)&amp;MID(C459,4,2)&amp;_xlfn.XLOOKUP(16,eii,eia)&amp;_xlfn.XLOOKUP(14,eii,eia)&amp;_xlfn.XLOOKUP(16,eii,eia)&amp;_xlfn.XLOOKUP(15,eii,eia)&amp;_xlfn.XLOOKUP(16,eii,eia)</f>
        <v>#NAME?</v>
      </c>
      <c r="F459" s="5" t="e" cm="1">
        <f t="array" aca="1" ref="F459" ca="1">IF( OR( AND($A459&gt;=INDIRECT("'Panasonic ERJ Code Table'!$K" &amp; F$1),$A459&lt;=INDIRECT("'Panasonic ERJ Code Table'!$L" &amp; F$1)), AND($A459&gt;=INDIRECT("'Panasonic ERJ Code Table'!$M" &amp; F$1),$A459&lt;=INDIRECT("'Panasonic ERJ Code Table'!$N" &amp; F$1)) ),F$2&amp;_xlfn.XLOOKUP($A459,E96_raw,E96_code),"N/A")</f>
        <v>#NAME?</v>
      </c>
      <c r="G459" s="23" t="e" cm="1">
        <f t="array" aca="1" ref="G459" ca="1">"technology "&amp;RIGHT(F459,4)&amp;";"&amp;_xlfn.XLOOKUP(2,eii,eia)&amp;F459&amp;_xlfn.XLOOKUP(16,eii,eia)&amp;_xlfn.XLOOKUP(3,eii,eia)&amp;_xlfn.XLOOKUP($A459,E96_raw,e96_std&amp;" "&amp;e96_sym)&amp;_xlfn.XLOOKUP(16,eii,eia)&amp;_xlfn.XLOOKUP(4,eii,eia)&amp;_xlfn.XLOOKUP(LEFT(F459,7),r_1,r_4)&amp;" W @ 70°C"&amp;_xlfn.XLOOKUP(16,eii,eia)&amp;_xlfn.XLOOKUP(5,eii,eia)&amp;_xlfn.XLOOKUP(MID(F459,4,3),e_code,TEXT(e_size,"0000"))&amp;_xlfn.XLOOKUP(16,eii,eia)&amp;_xlfn.XLOOKUP(6,eii,eia)&amp;ROUND(MIN(SQRT($A459*_xlfn.XLOOKUP(LEFT(F459,7),r_1,r_4)),_xlfn.XLOOKUP(LEFT(F459,7),r_1,r_7)),1)&amp;" V"&amp;_xlfn.XLOOKUP(16,eii,eia)&amp;_xlfn.XLOOKUP(8,eii,eia)&amp;_xlfn.XLOOKUP(LEFT(F459,7),r_1,r_8)&amp;_xlfn.XLOOKUP(16,eii,eia)&amp;_xlfn.XLOOKUP(9,eii,eia)&amp;_xlfn.XLOOKUP($A459,E96_raw,E96_code&amp;" / "&amp;e96_3c)&amp;_xlfn.XLOOKUP(16,eii,eia)&amp;_xlfn.XLOOKUP(10,eii,eia)&amp;_xlfn.XLOOKUP(LEFT(F459,7),r_1,r_10)&amp;_xlfn.XLOOKUP(16,eii,eia)&amp;_xlfn.XLOOKUP(11,eii,eia)&amp;_xlfn.XLOOKUP(LEFT(F459,7),r_1,r_11)&amp;_xlfn.XLOOKUP(16,eii,eia)&amp;_xlfn.XLOOKUP(12,eii,eia)&amp;_xlfn.XLOOKUP(LEFT(F459,7),r_1,r_12)&amp;" ppm/°C"&amp;_xlfn.XLOOKUP(16,eii,eia)&amp;_xlfn.XLOOKUP(13,eii,eia)&amp;MID(F459,4,2)&amp;_xlfn.XLOOKUP(16,eii,eia)&amp;_xlfn.XLOOKUP(14,eii,eia)&amp;_xlfn.XLOOKUP(16,eii,eia)&amp;_xlfn.XLOOKUP(15,eii,eia)&amp;_xlfn.XLOOKUP(16,eii,eia)</f>
        <v>#NAME?</v>
      </c>
      <c r="I459" s="5" t="str" cm="1">
        <f t="array" aca="1" ref="I459" ca="1">IF( OR( AND($A459&gt;=INDIRECT("'Panasonic ERJ Code Table'!$K" &amp; I$1),$A459&lt;=INDIRECT("'Panasonic ERJ Code Table'!$L" &amp; I$1)), AND($A459&gt;=INDIRECT("'Panasonic ERJ Code Table'!$M" &amp; I$1),$A459&lt;=INDIRECT("'Panasonic ERJ Code Table'!$N" &amp; I$1)) ),I$2&amp;_xlfn.XLOOKUP($A459,E96_raw,E96_code),"N/A")</f>
        <v>N/A</v>
      </c>
      <c r="L459" s="5" t="e" cm="1">
        <f t="array" aca="1" ref="L459" ca="1">IF( OR( AND($A459&gt;=INDIRECT("'Panasonic ERJ Code Table'!$K" &amp; L$1),$A459&lt;=INDIRECT("'Panasonic ERJ Code Table'!$L" &amp; L$1)), AND($A459&gt;=INDIRECT("'Panasonic ERJ Code Table'!$M" &amp; L$1),$A459&lt;=INDIRECT("'Panasonic ERJ Code Table'!$N" &amp; L$1)) ),L$2&amp;_xlfn.XLOOKUP($A459,E96_raw,E96_code),"N/A")</f>
        <v>#NAME?</v>
      </c>
      <c r="O459" s="5" t="str" cm="1">
        <f t="array" aca="1" ref="O459" ca="1">IF( OR( AND($A459&gt;=INDIRECT("'Panasonic ERJ Code Table'!$K" &amp; O$1),$A459&lt;=INDIRECT("'Panasonic ERJ Code Table'!$L" &amp; O$1)), AND($A459&gt;=INDIRECT("'Panasonic ERJ Code Table'!$M" &amp; O$1),$A459&lt;=INDIRECT("'Panasonic ERJ Code Table'!$N" &amp; O$1)) ),O$2&amp;_xlfn.XLOOKUP($A459,E96_raw,E96_code),"N/A")</f>
        <v>N/A</v>
      </c>
      <c r="R459" s="5" t="e" cm="1">
        <f t="array" aca="1" ref="R459" ca="1">IF( OR( AND($A459&gt;=INDIRECT("'Panasonic ERJ Code Table'!$K" &amp; R$1),$A459&lt;=INDIRECT("'Panasonic ERJ Code Table'!$L" &amp; R$1)), AND($A459&gt;=INDIRECT("'Panasonic ERJ Code Table'!$M" &amp; R$1),$A459&lt;=INDIRECT("'Panasonic ERJ Code Table'!$N" &amp; R$1)) ),R$2&amp;_xlfn.XLOOKUP($A459,E96_raw,E96_code),"N/A")</f>
        <v>#NAME?</v>
      </c>
      <c r="U459" s="5" t="e" cm="1">
        <f t="array" aca="1" ref="U459" ca="1">IF( OR( AND($A459&gt;=INDIRECT("'Panasonic ERJ Code Table'!$J" &amp; U$1),$A459&lt;=INDIRECT("'Panasonic ERJ Code Table'!$K" &amp; U$1)), AND($A459&gt;=INDIRECT("'Panasonic ERJ Code Table'!$L" &amp; U$1),$A459&lt;=INDIRECT("'Panasonic ERJ Code Table'!$M" &amp; U$1)) ),U$2&amp;_xlfn.XLOOKUP($A459,E96_raw,E96_code),"N/A")</f>
        <v>#NAME?</v>
      </c>
    </row>
    <row r="460" spans="1:21" x14ac:dyDescent="0.3">
      <c r="A460" s="16">
        <v>57600</v>
      </c>
      <c r="B460" s="19"/>
      <c r="C460" s="5" t="e" cm="1">
        <f t="array" aca="1" ref="C460" ca="1">IF( OR( AND($A460&gt;=INDIRECT("'Panasonic ERJ Code Table'!$K" &amp; C$1),$A460&lt;=INDIRECT("'Panasonic ERJ Code Table'!$L" &amp; C$1)), AND($A460&gt;=INDIRECT("'Panasonic ERJ Code Table'!$M" &amp; C$1),$A460&lt;=INDIRECT("'Panasonic ERJ Code Table'!$N" &amp; C$1)) ),C$2&amp;_xlfn.XLOOKUP($A460,E96_raw,E96_code),"N/A")</f>
        <v>#NAME?</v>
      </c>
      <c r="D460" s="23" t="e" cm="1">
        <f t="array" aca="1" ref="D460" ca="1">"technology "&amp;RIGHT(C460,4)&amp;";"&amp;_xlfn.XLOOKUP(2,eii,eia)&amp;C460&amp;_xlfn.XLOOKUP(16,eii,eia)&amp;_xlfn.XLOOKUP(3,eii,eia)&amp;_xlfn.XLOOKUP($A460,E96_raw,e96_std&amp;" "&amp;e96_sym)&amp;_xlfn.XLOOKUP(16,eii,eia)&amp;_xlfn.XLOOKUP(4,eii,eia)&amp;_xlfn.XLOOKUP(LEFT(C460,7),r_1,r_4)&amp;" W @ 70°C"&amp;_xlfn.XLOOKUP(16,eii,eia)&amp;_xlfn.XLOOKUP(5,eii,eia)&amp;_xlfn.XLOOKUP(MID(C460,4,3),e_code,TEXT(e_size,"0000"))&amp;_xlfn.XLOOKUP(16,eii,eia)&amp;_xlfn.XLOOKUP(6,eii,eia)&amp;ROUND(MIN(SQRT($A460*_xlfn.XLOOKUP(LEFT(C460,7),r_1,r_4)),_xlfn.XLOOKUP(LEFT(C460,7),r_1,r_7)),1)&amp;" V"&amp;_xlfn.XLOOKUP(16,eii,eia)&amp;_xlfn.XLOOKUP(8,eii,eia)&amp;_xlfn.XLOOKUP(LEFT(C460,7),r_1,r_8)&amp;_xlfn.XLOOKUP(16,eii,eia)&amp;_xlfn.XLOOKUP(9,eii,eia)&amp;_xlfn.XLOOKUP($A460,E96_raw,E96_code&amp;" / "&amp;e96_3c)&amp;_xlfn.XLOOKUP(16,eii,eia)&amp;_xlfn.XLOOKUP(10,eii,eia)&amp;_xlfn.XLOOKUP(LEFT(C460,7),r_1,r_10)&amp;_xlfn.XLOOKUP(16,eii,eia)&amp;_xlfn.XLOOKUP(11,eii,eia)&amp;_xlfn.XLOOKUP(LEFT(C460,7),r_1,r_11)&amp;_xlfn.XLOOKUP(16,eii,eia)&amp;_xlfn.XLOOKUP(12,eii,eia)&amp;_xlfn.XLOOKUP(LEFT(C460,7),r_1,r_12)&amp;" ppm/°C"&amp;_xlfn.XLOOKUP(16,eii,eia)&amp;_xlfn.XLOOKUP(13,eii,eia)&amp;MID(C460,4,2)&amp;_xlfn.XLOOKUP(16,eii,eia)&amp;_xlfn.XLOOKUP(14,eii,eia)&amp;_xlfn.XLOOKUP(16,eii,eia)&amp;_xlfn.XLOOKUP(15,eii,eia)&amp;_xlfn.XLOOKUP(16,eii,eia)</f>
        <v>#NAME?</v>
      </c>
      <c r="F460" s="5" t="e" cm="1">
        <f t="array" aca="1" ref="F460" ca="1">IF( OR( AND($A460&gt;=INDIRECT("'Panasonic ERJ Code Table'!$K" &amp; F$1),$A460&lt;=INDIRECT("'Panasonic ERJ Code Table'!$L" &amp; F$1)), AND($A460&gt;=INDIRECT("'Panasonic ERJ Code Table'!$M" &amp; F$1),$A460&lt;=INDIRECT("'Panasonic ERJ Code Table'!$N" &amp; F$1)) ),F$2&amp;_xlfn.XLOOKUP($A460,E96_raw,E96_code),"N/A")</f>
        <v>#NAME?</v>
      </c>
      <c r="G460" s="23" t="e" cm="1">
        <f t="array" aca="1" ref="G460" ca="1">"technology "&amp;RIGHT(F460,4)&amp;";"&amp;_xlfn.XLOOKUP(2,eii,eia)&amp;F460&amp;_xlfn.XLOOKUP(16,eii,eia)&amp;_xlfn.XLOOKUP(3,eii,eia)&amp;_xlfn.XLOOKUP($A460,E96_raw,e96_std&amp;" "&amp;e96_sym)&amp;_xlfn.XLOOKUP(16,eii,eia)&amp;_xlfn.XLOOKUP(4,eii,eia)&amp;_xlfn.XLOOKUP(LEFT(F460,7),r_1,r_4)&amp;" W @ 70°C"&amp;_xlfn.XLOOKUP(16,eii,eia)&amp;_xlfn.XLOOKUP(5,eii,eia)&amp;_xlfn.XLOOKUP(MID(F460,4,3),e_code,TEXT(e_size,"0000"))&amp;_xlfn.XLOOKUP(16,eii,eia)&amp;_xlfn.XLOOKUP(6,eii,eia)&amp;ROUND(MIN(SQRT($A460*_xlfn.XLOOKUP(LEFT(F460,7),r_1,r_4)),_xlfn.XLOOKUP(LEFT(F460,7),r_1,r_7)),1)&amp;" V"&amp;_xlfn.XLOOKUP(16,eii,eia)&amp;_xlfn.XLOOKUP(8,eii,eia)&amp;_xlfn.XLOOKUP(LEFT(F460,7),r_1,r_8)&amp;_xlfn.XLOOKUP(16,eii,eia)&amp;_xlfn.XLOOKUP(9,eii,eia)&amp;_xlfn.XLOOKUP($A460,E96_raw,E96_code&amp;" / "&amp;e96_3c)&amp;_xlfn.XLOOKUP(16,eii,eia)&amp;_xlfn.XLOOKUP(10,eii,eia)&amp;_xlfn.XLOOKUP(LEFT(F460,7),r_1,r_10)&amp;_xlfn.XLOOKUP(16,eii,eia)&amp;_xlfn.XLOOKUP(11,eii,eia)&amp;_xlfn.XLOOKUP(LEFT(F460,7),r_1,r_11)&amp;_xlfn.XLOOKUP(16,eii,eia)&amp;_xlfn.XLOOKUP(12,eii,eia)&amp;_xlfn.XLOOKUP(LEFT(F460,7),r_1,r_12)&amp;" ppm/°C"&amp;_xlfn.XLOOKUP(16,eii,eia)&amp;_xlfn.XLOOKUP(13,eii,eia)&amp;MID(F460,4,2)&amp;_xlfn.XLOOKUP(16,eii,eia)&amp;_xlfn.XLOOKUP(14,eii,eia)&amp;_xlfn.XLOOKUP(16,eii,eia)&amp;_xlfn.XLOOKUP(15,eii,eia)&amp;_xlfn.XLOOKUP(16,eii,eia)</f>
        <v>#NAME?</v>
      </c>
      <c r="I460" s="5" t="str" cm="1">
        <f t="array" aca="1" ref="I460" ca="1">IF( OR( AND($A460&gt;=INDIRECT("'Panasonic ERJ Code Table'!$K" &amp; I$1),$A460&lt;=INDIRECT("'Panasonic ERJ Code Table'!$L" &amp; I$1)), AND($A460&gt;=INDIRECT("'Panasonic ERJ Code Table'!$M" &amp; I$1),$A460&lt;=INDIRECT("'Panasonic ERJ Code Table'!$N" &amp; I$1)) ),I$2&amp;_xlfn.XLOOKUP($A460,E96_raw,E96_code),"N/A")</f>
        <v>N/A</v>
      </c>
      <c r="L460" s="5" t="e" cm="1">
        <f t="array" aca="1" ref="L460" ca="1">IF( OR( AND($A460&gt;=INDIRECT("'Panasonic ERJ Code Table'!$K" &amp; L$1),$A460&lt;=INDIRECT("'Panasonic ERJ Code Table'!$L" &amp; L$1)), AND($A460&gt;=INDIRECT("'Panasonic ERJ Code Table'!$M" &amp; L$1),$A460&lt;=INDIRECT("'Panasonic ERJ Code Table'!$N" &amp; L$1)) ),L$2&amp;_xlfn.XLOOKUP($A460,E96_raw,E96_code),"N/A")</f>
        <v>#NAME?</v>
      </c>
      <c r="O460" s="5" t="str" cm="1">
        <f t="array" aca="1" ref="O460" ca="1">IF( OR( AND($A460&gt;=INDIRECT("'Panasonic ERJ Code Table'!$K" &amp; O$1),$A460&lt;=INDIRECT("'Panasonic ERJ Code Table'!$L" &amp; O$1)), AND($A460&gt;=INDIRECT("'Panasonic ERJ Code Table'!$M" &amp; O$1),$A460&lt;=INDIRECT("'Panasonic ERJ Code Table'!$N" &amp; O$1)) ),O$2&amp;_xlfn.XLOOKUP($A460,E96_raw,E96_code),"N/A")</f>
        <v>N/A</v>
      </c>
      <c r="R460" s="5" t="e" cm="1">
        <f t="array" aca="1" ref="R460" ca="1">IF( OR( AND($A460&gt;=INDIRECT("'Panasonic ERJ Code Table'!$K" &amp; R$1),$A460&lt;=INDIRECT("'Panasonic ERJ Code Table'!$L" &amp; R$1)), AND($A460&gt;=INDIRECT("'Panasonic ERJ Code Table'!$M" &amp; R$1),$A460&lt;=INDIRECT("'Panasonic ERJ Code Table'!$N" &amp; R$1)) ),R$2&amp;_xlfn.XLOOKUP($A460,E96_raw,E96_code),"N/A")</f>
        <v>#NAME?</v>
      </c>
      <c r="U460" s="5" t="e" cm="1">
        <f t="array" aca="1" ref="U460" ca="1">IF( OR( AND($A460&gt;=INDIRECT("'Panasonic ERJ Code Table'!$J" &amp; U$1),$A460&lt;=INDIRECT("'Panasonic ERJ Code Table'!$K" &amp; U$1)), AND($A460&gt;=INDIRECT("'Panasonic ERJ Code Table'!$L" &amp; U$1),$A460&lt;=INDIRECT("'Panasonic ERJ Code Table'!$M" &amp; U$1)) ),U$2&amp;_xlfn.XLOOKUP($A460,E96_raw,E96_code),"N/A")</f>
        <v>#NAME?</v>
      </c>
    </row>
    <row r="461" spans="1:21" x14ac:dyDescent="0.3">
      <c r="A461" s="16">
        <v>59000</v>
      </c>
      <c r="B461" s="19"/>
      <c r="C461" s="5" t="e" cm="1">
        <f t="array" aca="1" ref="C461" ca="1">IF( OR( AND($A461&gt;=INDIRECT("'Panasonic ERJ Code Table'!$K" &amp; C$1),$A461&lt;=INDIRECT("'Panasonic ERJ Code Table'!$L" &amp; C$1)), AND($A461&gt;=INDIRECT("'Panasonic ERJ Code Table'!$M" &amp; C$1),$A461&lt;=INDIRECT("'Panasonic ERJ Code Table'!$N" &amp; C$1)) ),C$2&amp;_xlfn.XLOOKUP($A461,E96_raw,E96_code),"N/A")</f>
        <v>#NAME?</v>
      </c>
      <c r="D461" s="23" t="e" cm="1">
        <f t="array" aca="1" ref="D461" ca="1">"technology "&amp;RIGHT(C461,4)&amp;";"&amp;_xlfn.XLOOKUP(2,eii,eia)&amp;C461&amp;_xlfn.XLOOKUP(16,eii,eia)&amp;_xlfn.XLOOKUP(3,eii,eia)&amp;_xlfn.XLOOKUP($A461,E96_raw,e96_std&amp;" "&amp;e96_sym)&amp;_xlfn.XLOOKUP(16,eii,eia)&amp;_xlfn.XLOOKUP(4,eii,eia)&amp;_xlfn.XLOOKUP(LEFT(C461,7),r_1,r_4)&amp;" W @ 70°C"&amp;_xlfn.XLOOKUP(16,eii,eia)&amp;_xlfn.XLOOKUP(5,eii,eia)&amp;_xlfn.XLOOKUP(MID(C461,4,3),e_code,TEXT(e_size,"0000"))&amp;_xlfn.XLOOKUP(16,eii,eia)&amp;_xlfn.XLOOKUP(6,eii,eia)&amp;ROUND(MIN(SQRT($A461*_xlfn.XLOOKUP(LEFT(C461,7),r_1,r_4)),_xlfn.XLOOKUP(LEFT(C461,7),r_1,r_7)),1)&amp;" V"&amp;_xlfn.XLOOKUP(16,eii,eia)&amp;_xlfn.XLOOKUP(8,eii,eia)&amp;_xlfn.XLOOKUP(LEFT(C461,7),r_1,r_8)&amp;_xlfn.XLOOKUP(16,eii,eia)&amp;_xlfn.XLOOKUP(9,eii,eia)&amp;_xlfn.XLOOKUP($A461,E96_raw,E96_code&amp;" / "&amp;e96_3c)&amp;_xlfn.XLOOKUP(16,eii,eia)&amp;_xlfn.XLOOKUP(10,eii,eia)&amp;_xlfn.XLOOKUP(LEFT(C461,7),r_1,r_10)&amp;_xlfn.XLOOKUP(16,eii,eia)&amp;_xlfn.XLOOKUP(11,eii,eia)&amp;_xlfn.XLOOKUP(LEFT(C461,7),r_1,r_11)&amp;_xlfn.XLOOKUP(16,eii,eia)&amp;_xlfn.XLOOKUP(12,eii,eia)&amp;_xlfn.XLOOKUP(LEFT(C461,7),r_1,r_12)&amp;" ppm/°C"&amp;_xlfn.XLOOKUP(16,eii,eia)&amp;_xlfn.XLOOKUP(13,eii,eia)&amp;MID(C461,4,2)&amp;_xlfn.XLOOKUP(16,eii,eia)&amp;_xlfn.XLOOKUP(14,eii,eia)&amp;_xlfn.XLOOKUP(16,eii,eia)&amp;_xlfn.XLOOKUP(15,eii,eia)&amp;_xlfn.XLOOKUP(16,eii,eia)</f>
        <v>#NAME?</v>
      </c>
      <c r="F461" s="5" t="e" cm="1">
        <f t="array" aca="1" ref="F461" ca="1">IF( OR( AND($A461&gt;=INDIRECT("'Panasonic ERJ Code Table'!$K" &amp; F$1),$A461&lt;=INDIRECT("'Panasonic ERJ Code Table'!$L" &amp; F$1)), AND($A461&gt;=INDIRECT("'Panasonic ERJ Code Table'!$M" &amp; F$1),$A461&lt;=INDIRECT("'Panasonic ERJ Code Table'!$N" &amp; F$1)) ),F$2&amp;_xlfn.XLOOKUP($A461,E96_raw,E96_code),"N/A")</f>
        <v>#NAME?</v>
      </c>
      <c r="G461" s="23" t="e" cm="1">
        <f t="array" aca="1" ref="G461" ca="1">"technology "&amp;RIGHT(F461,4)&amp;";"&amp;_xlfn.XLOOKUP(2,eii,eia)&amp;F461&amp;_xlfn.XLOOKUP(16,eii,eia)&amp;_xlfn.XLOOKUP(3,eii,eia)&amp;_xlfn.XLOOKUP($A461,E96_raw,e96_std&amp;" "&amp;e96_sym)&amp;_xlfn.XLOOKUP(16,eii,eia)&amp;_xlfn.XLOOKUP(4,eii,eia)&amp;_xlfn.XLOOKUP(LEFT(F461,7),r_1,r_4)&amp;" W @ 70°C"&amp;_xlfn.XLOOKUP(16,eii,eia)&amp;_xlfn.XLOOKUP(5,eii,eia)&amp;_xlfn.XLOOKUP(MID(F461,4,3),e_code,TEXT(e_size,"0000"))&amp;_xlfn.XLOOKUP(16,eii,eia)&amp;_xlfn.XLOOKUP(6,eii,eia)&amp;ROUND(MIN(SQRT($A461*_xlfn.XLOOKUP(LEFT(F461,7),r_1,r_4)),_xlfn.XLOOKUP(LEFT(F461,7),r_1,r_7)),1)&amp;" V"&amp;_xlfn.XLOOKUP(16,eii,eia)&amp;_xlfn.XLOOKUP(8,eii,eia)&amp;_xlfn.XLOOKUP(LEFT(F461,7),r_1,r_8)&amp;_xlfn.XLOOKUP(16,eii,eia)&amp;_xlfn.XLOOKUP(9,eii,eia)&amp;_xlfn.XLOOKUP($A461,E96_raw,E96_code&amp;" / "&amp;e96_3c)&amp;_xlfn.XLOOKUP(16,eii,eia)&amp;_xlfn.XLOOKUP(10,eii,eia)&amp;_xlfn.XLOOKUP(LEFT(F461,7),r_1,r_10)&amp;_xlfn.XLOOKUP(16,eii,eia)&amp;_xlfn.XLOOKUP(11,eii,eia)&amp;_xlfn.XLOOKUP(LEFT(F461,7),r_1,r_11)&amp;_xlfn.XLOOKUP(16,eii,eia)&amp;_xlfn.XLOOKUP(12,eii,eia)&amp;_xlfn.XLOOKUP(LEFT(F461,7),r_1,r_12)&amp;" ppm/°C"&amp;_xlfn.XLOOKUP(16,eii,eia)&amp;_xlfn.XLOOKUP(13,eii,eia)&amp;MID(F461,4,2)&amp;_xlfn.XLOOKUP(16,eii,eia)&amp;_xlfn.XLOOKUP(14,eii,eia)&amp;_xlfn.XLOOKUP(16,eii,eia)&amp;_xlfn.XLOOKUP(15,eii,eia)&amp;_xlfn.XLOOKUP(16,eii,eia)</f>
        <v>#NAME?</v>
      </c>
      <c r="I461" s="5" t="str" cm="1">
        <f t="array" aca="1" ref="I461" ca="1">IF( OR( AND($A461&gt;=INDIRECT("'Panasonic ERJ Code Table'!$K" &amp; I$1),$A461&lt;=INDIRECT("'Panasonic ERJ Code Table'!$L" &amp; I$1)), AND($A461&gt;=INDIRECT("'Panasonic ERJ Code Table'!$M" &amp; I$1),$A461&lt;=INDIRECT("'Panasonic ERJ Code Table'!$N" &amp; I$1)) ),I$2&amp;_xlfn.XLOOKUP($A461,E96_raw,E96_code),"N/A")</f>
        <v>N/A</v>
      </c>
      <c r="L461" s="5" t="e" cm="1">
        <f t="array" aca="1" ref="L461" ca="1">IF( OR( AND($A461&gt;=INDIRECT("'Panasonic ERJ Code Table'!$K" &amp; L$1),$A461&lt;=INDIRECT("'Panasonic ERJ Code Table'!$L" &amp; L$1)), AND($A461&gt;=INDIRECT("'Panasonic ERJ Code Table'!$M" &amp; L$1),$A461&lt;=INDIRECT("'Panasonic ERJ Code Table'!$N" &amp; L$1)) ),L$2&amp;_xlfn.XLOOKUP($A461,E96_raw,E96_code),"N/A")</f>
        <v>#NAME?</v>
      </c>
      <c r="O461" s="5" t="str" cm="1">
        <f t="array" aca="1" ref="O461" ca="1">IF( OR( AND($A461&gt;=INDIRECT("'Panasonic ERJ Code Table'!$K" &amp; O$1),$A461&lt;=INDIRECT("'Panasonic ERJ Code Table'!$L" &amp; O$1)), AND($A461&gt;=INDIRECT("'Panasonic ERJ Code Table'!$M" &amp; O$1),$A461&lt;=INDIRECT("'Panasonic ERJ Code Table'!$N" &amp; O$1)) ),O$2&amp;_xlfn.XLOOKUP($A461,E96_raw,E96_code),"N/A")</f>
        <v>N/A</v>
      </c>
      <c r="R461" s="5" t="e" cm="1">
        <f t="array" aca="1" ref="R461" ca="1">IF( OR( AND($A461&gt;=INDIRECT("'Panasonic ERJ Code Table'!$K" &amp; R$1),$A461&lt;=INDIRECT("'Panasonic ERJ Code Table'!$L" &amp; R$1)), AND($A461&gt;=INDIRECT("'Panasonic ERJ Code Table'!$M" &amp; R$1),$A461&lt;=INDIRECT("'Panasonic ERJ Code Table'!$N" &amp; R$1)) ),R$2&amp;_xlfn.XLOOKUP($A461,E96_raw,E96_code),"N/A")</f>
        <v>#NAME?</v>
      </c>
      <c r="U461" s="5" t="e" cm="1">
        <f t="array" aca="1" ref="U461" ca="1">IF( OR( AND($A461&gt;=INDIRECT("'Panasonic ERJ Code Table'!$J" &amp; U$1),$A461&lt;=INDIRECT("'Panasonic ERJ Code Table'!$K" &amp; U$1)), AND($A461&gt;=INDIRECT("'Panasonic ERJ Code Table'!$L" &amp; U$1),$A461&lt;=INDIRECT("'Panasonic ERJ Code Table'!$M" &amp; U$1)) ),U$2&amp;_xlfn.XLOOKUP($A461,E96_raw,E96_code),"N/A")</f>
        <v>#NAME?</v>
      </c>
    </row>
    <row r="462" spans="1:21" x14ac:dyDescent="0.3">
      <c r="A462" s="16">
        <v>60400</v>
      </c>
      <c r="B462" s="19"/>
      <c r="C462" s="5" t="e" cm="1">
        <f t="array" aca="1" ref="C462" ca="1">IF( OR( AND($A462&gt;=INDIRECT("'Panasonic ERJ Code Table'!$K" &amp; C$1),$A462&lt;=INDIRECT("'Panasonic ERJ Code Table'!$L" &amp; C$1)), AND($A462&gt;=INDIRECT("'Panasonic ERJ Code Table'!$M" &amp; C$1),$A462&lt;=INDIRECT("'Panasonic ERJ Code Table'!$N" &amp; C$1)) ),C$2&amp;_xlfn.XLOOKUP($A462,E96_raw,E96_code),"N/A")</f>
        <v>#NAME?</v>
      </c>
      <c r="D462" s="23" t="e" cm="1">
        <f t="array" aca="1" ref="D462" ca="1">"technology "&amp;RIGHT(C462,4)&amp;";"&amp;_xlfn.XLOOKUP(2,eii,eia)&amp;C462&amp;_xlfn.XLOOKUP(16,eii,eia)&amp;_xlfn.XLOOKUP(3,eii,eia)&amp;_xlfn.XLOOKUP($A462,E96_raw,e96_std&amp;" "&amp;e96_sym)&amp;_xlfn.XLOOKUP(16,eii,eia)&amp;_xlfn.XLOOKUP(4,eii,eia)&amp;_xlfn.XLOOKUP(LEFT(C462,7),r_1,r_4)&amp;" W @ 70°C"&amp;_xlfn.XLOOKUP(16,eii,eia)&amp;_xlfn.XLOOKUP(5,eii,eia)&amp;_xlfn.XLOOKUP(MID(C462,4,3),e_code,TEXT(e_size,"0000"))&amp;_xlfn.XLOOKUP(16,eii,eia)&amp;_xlfn.XLOOKUP(6,eii,eia)&amp;ROUND(MIN(SQRT($A462*_xlfn.XLOOKUP(LEFT(C462,7),r_1,r_4)),_xlfn.XLOOKUP(LEFT(C462,7),r_1,r_7)),1)&amp;" V"&amp;_xlfn.XLOOKUP(16,eii,eia)&amp;_xlfn.XLOOKUP(8,eii,eia)&amp;_xlfn.XLOOKUP(LEFT(C462,7),r_1,r_8)&amp;_xlfn.XLOOKUP(16,eii,eia)&amp;_xlfn.XLOOKUP(9,eii,eia)&amp;_xlfn.XLOOKUP($A462,E96_raw,E96_code&amp;" / "&amp;e96_3c)&amp;_xlfn.XLOOKUP(16,eii,eia)&amp;_xlfn.XLOOKUP(10,eii,eia)&amp;_xlfn.XLOOKUP(LEFT(C462,7),r_1,r_10)&amp;_xlfn.XLOOKUP(16,eii,eia)&amp;_xlfn.XLOOKUP(11,eii,eia)&amp;_xlfn.XLOOKUP(LEFT(C462,7),r_1,r_11)&amp;_xlfn.XLOOKUP(16,eii,eia)&amp;_xlfn.XLOOKUP(12,eii,eia)&amp;_xlfn.XLOOKUP(LEFT(C462,7),r_1,r_12)&amp;" ppm/°C"&amp;_xlfn.XLOOKUP(16,eii,eia)&amp;_xlfn.XLOOKUP(13,eii,eia)&amp;MID(C462,4,2)&amp;_xlfn.XLOOKUP(16,eii,eia)&amp;_xlfn.XLOOKUP(14,eii,eia)&amp;_xlfn.XLOOKUP(16,eii,eia)&amp;_xlfn.XLOOKUP(15,eii,eia)&amp;_xlfn.XLOOKUP(16,eii,eia)</f>
        <v>#NAME?</v>
      </c>
      <c r="F462" s="5" t="e" cm="1">
        <f t="array" aca="1" ref="F462" ca="1">IF( OR( AND($A462&gt;=INDIRECT("'Panasonic ERJ Code Table'!$K" &amp; F$1),$A462&lt;=INDIRECT("'Panasonic ERJ Code Table'!$L" &amp; F$1)), AND($A462&gt;=INDIRECT("'Panasonic ERJ Code Table'!$M" &amp; F$1),$A462&lt;=INDIRECT("'Panasonic ERJ Code Table'!$N" &amp; F$1)) ),F$2&amp;_xlfn.XLOOKUP($A462,E96_raw,E96_code),"N/A")</f>
        <v>#NAME?</v>
      </c>
      <c r="G462" s="23" t="e" cm="1">
        <f t="array" aca="1" ref="G462" ca="1">"technology "&amp;RIGHT(F462,4)&amp;";"&amp;_xlfn.XLOOKUP(2,eii,eia)&amp;F462&amp;_xlfn.XLOOKUP(16,eii,eia)&amp;_xlfn.XLOOKUP(3,eii,eia)&amp;_xlfn.XLOOKUP($A462,E96_raw,e96_std&amp;" "&amp;e96_sym)&amp;_xlfn.XLOOKUP(16,eii,eia)&amp;_xlfn.XLOOKUP(4,eii,eia)&amp;_xlfn.XLOOKUP(LEFT(F462,7),r_1,r_4)&amp;" W @ 70°C"&amp;_xlfn.XLOOKUP(16,eii,eia)&amp;_xlfn.XLOOKUP(5,eii,eia)&amp;_xlfn.XLOOKUP(MID(F462,4,3),e_code,TEXT(e_size,"0000"))&amp;_xlfn.XLOOKUP(16,eii,eia)&amp;_xlfn.XLOOKUP(6,eii,eia)&amp;ROUND(MIN(SQRT($A462*_xlfn.XLOOKUP(LEFT(F462,7),r_1,r_4)),_xlfn.XLOOKUP(LEFT(F462,7),r_1,r_7)),1)&amp;" V"&amp;_xlfn.XLOOKUP(16,eii,eia)&amp;_xlfn.XLOOKUP(8,eii,eia)&amp;_xlfn.XLOOKUP(LEFT(F462,7),r_1,r_8)&amp;_xlfn.XLOOKUP(16,eii,eia)&amp;_xlfn.XLOOKUP(9,eii,eia)&amp;_xlfn.XLOOKUP($A462,E96_raw,E96_code&amp;" / "&amp;e96_3c)&amp;_xlfn.XLOOKUP(16,eii,eia)&amp;_xlfn.XLOOKUP(10,eii,eia)&amp;_xlfn.XLOOKUP(LEFT(F462,7),r_1,r_10)&amp;_xlfn.XLOOKUP(16,eii,eia)&amp;_xlfn.XLOOKUP(11,eii,eia)&amp;_xlfn.XLOOKUP(LEFT(F462,7),r_1,r_11)&amp;_xlfn.XLOOKUP(16,eii,eia)&amp;_xlfn.XLOOKUP(12,eii,eia)&amp;_xlfn.XLOOKUP(LEFT(F462,7),r_1,r_12)&amp;" ppm/°C"&amp;_xlfn.XLOOKUP(16,eii,eia)&amp;_xlfn.XLOOKUP(13,eii,eia)&amp;MID(F462,4,2)&amp;_xlfn.XLOOKUP(16,eii,eia)&amp;_xlfn.XLOOKUP(14,eii,eia)&amp;_xlfn.XLOOKUP(16,eii,eia)&amp;_xlfn.XLOOKUP(15,eii,eia)&amp;_xlfn.XLOOKUP(16,eii,eia)</f>
        <v>#NAME?</v>
      </c>
      <c r="I462" s="5" t="str" cm="1">
        <f t="array" aca="1" ref="I462" ca="1">IF( OR( AND($A462&gt;=INDIRECT("'Panasonic ERJ Code Table'!$K" &amp; I$1),$A462&lt;=INDIRECT("'Panasonic ERJ Code Table'!$L" &amp; I$1)), AND($A462&gt;=INDIRECT("'Panasonic ERJ Code Table'!$M" &amp; I$1),$A462&lt;=INDIRECT("'Panasonic ERJ Code Table'!$N" &amp; I$1)) ),I$2&amp;_xlfn.XLOOKUP($A462,E96_raw,E96_code),"N/A")</f>
        <v>N/A</v>
      </c>
      <c r="L462" s="5" t="e" cm="1">
        <f t="array" aca="1" ref="L462" ca="1">IF( OR( AND($A462&gt;=INDIRECT("'Panasonic ERJ Code Table'!$K" &amp; L$1),$A462&lt;=INDIRECT("'Panasonic ERJ Code Table'!$L" &amp; L$1)), AND($A462&gt;=INDIRECT("'Panasonic ERJ Code Table'!$M" &amp; L$1),$A462&lt;=INDIRECT("'Panasonic ERJ Code Table'!$N" &amp; L$1)) ),L$2&amp;_xlfn.XLOOKUP($A462,E96_raw,E96_code),"N/A")</f>
        <v>#NAME?</v>
      </c>
      <c r="O462" s="5" t="str" cm="1">
        <f t="array" aca="1" ref="O462" ca="1">IF( OR( AND($A462&gt;=INDIRECT("'Panasonic ERJ Code Table'!$K" &amp; O$1),$A462&lt;=INDIRECT("'Panasonic ERJ Code Table'!$L" &amp; O$1)), AND($A462&gt;=INDIRECT("'Panasonic ERJ Code Table'!$M" &amp; O$1),$A462&lt;=INDIRECT("'Panasonic ERJ Code Table'!$N" &amp; O$1)) ),O$2&amp;_xlfn.XLOOKUP($A462,E96_raw,E96_code),"N/A")</f>
        <v>N/A</v>
      </c>
      <c r="R462" s="5" t="e" cm="1">
        <f t="array" aca="1" ref="R462" ca="1">IF( OR( AND($A462&gt;=INDIRECT("'Panasonic ERJ Code Table'!$K" &amp; R$1),$A462&lt;=INDIRECT("'Panasonic ERJ Code Table'!$L" &amp; R$1)), AND($A462&gt;=INDIRECT("'Panasonic ERJ Code Table'!$M" &amp; R$1),$A462&lt;=INDIRECT("'Panasonic ERJ Code Table'!$N" &amp; R$1)) ),R$2&amp;_xlfn.XLOOKUP($A462,E96_raw,E96_code),"N/A")</f>
        <v>#NAME?</v>
      </c>
      <c r="U462" s="5" t="e" cm="1">
        <f t="array" aca="1" ref="U462" ca="1">IF( OR( AND($A462&gt;=INDIRECT("'Panasonic ERJ Code Table'!$J" &amp; U$1),$A462&lt;=INDIRECT("'Panasonic ERJ Code Table'!$K" &amp; U$1)), AND($A462&gt;=INDIRECT("'Panasonic ERJ Code Table'!$L" &amp; U$1),$A462&lt;=INDIRECT("'Panasonic ERJ Code Table'!$M" &amp; U$1)) ),U$2&amp;_xlfn.XLOOKUP($A462,E96_raw,E96_code),"N/A")</f>
        <v>#NAME?</v>
      </c>
    </row>
    <row r="463" spans="1:21" x14ac:dyDescent="0.3">
      <c r="A463" s="16">
        <v>61900</v>
      </c>
      <c r="B463" s="19"/>
      <c r="C463" s="5" t="e" cm="1">
        <f t="array" aca="1" ref="C463" ca="1">IF( OR( AND($A463&gt;=INDIRECT("'Panasonic ERJ Code Table'!$K" &amp; C$1),$A463&lt;=INDIRECT("'Panasonic ERJ Code Table'!$L" &amp; C$1)), AND($A463&gt;=INDIRECT("'Panasonic ERJ Code Table'!$M" &amp; C$1),$A463&lt;=INDIRECT("'Panasonic ERJ Code Table'!$N" &amp; C$1)) ),C$2&amp;_xlfn.XLOOKUP($A463,E96_raw,E96_code),"N/A")</f>
        <v>#NAME?</v>
      </c>
      <c r="D463" s="23" t="e" cm="1">
        <f t="array" aca="1" ref="D463" ca="1">"technology "&amp;RIGHT(C463,4)&amp;";"&amp;_xlfn.XLOOKUP(2,eii,eia)&amp;C463&amp;_xlfn.XLOOKUP(16,eii,eia)&amp;_xlfn.XLOOKUP(3,eii,eia)&amp;_xlfn.XLOOKUP($A463,E96_raw,e96_std&amp;" "&amp;e96_sym)&amp;_xlfn.XLOOKUP(16,eii,eia)&amp;_xlfn.XLOOKUP(4,eii,eia)&amp;_xlfn.XLOOKUP(LEFT(C463,7),r_1,r_4)&amp;" W @ 70°C"&amp;_xlfn.XLOOKUP(16,eii,eia)&amp;_xlfn.XLOOKUP(5,eii,eia)&amp;_xlfn.XLOOKUP(MID(C463,4,3),e_code,TEXT(e_size,"0000"))&amp;_xlfn.XLOOKUP(16,eii,eia)&amp;_xlfn.XLOOKUP(6,eii,eia)&amp;ROUND(MIN(SQRT($A463*_xlfn.XLOOKUP(LEFT(C463,7),r_1,r_4)),_xlfn.XLOOKUP(LEFT(C463,7),r_1,r_7)),1)&amp;" V"&amp;_xlfn.XLOOKUP(16,eii,eia)&amp;_xlfn.XLOOKUP(8,eii,eia)&amp;_xlfn.XLOOKUP(LEFT(C463,7),r_1,r_8)&amp;_xlfn.XLOOKUP(16,eii,eia)&amp;_xlfn.XLOOKUP(9,eii,eia)&amp;_xlfn.XLOOKUP($A463,E96_raw,E96_code&amp;" / "&amp;e96_3c)&amp;_xlfn.XLOOKUP(16,eii,eia)&amp;_xlfn.XLOOKUP(10,eii,eia)&amp;_xlfn.XLOOKUP(LEFT(C463,7),r_1,r_10)&amp;_xlfn.XLOOKUP(16,eii,eia)&amp;_xlfn.XLOOKUP(11,eii,eia)&amp;_xlfn.XLOOKUP(LEFT(C463,7),r_1,r_11)&amp;_xlfn.XLOOKUP(16,eii,eia)&amp;_xlfn.XLOOKUP(12,eii,eia)&amp;_xlfn.XLOOKUP(LEFT(C463,7),r_1,r_12)&amp;" ppm/°C"&amp;_xlfn.XLOOKUP(16,eii,eia)&amp;_xlfn.XLOOKUP(13,eii,eia)&amp;MID(C463,4,2)&amp;_xlfn.XLOOKUP(16,eii,eia)&amp;_xlfn.XLOOKUP(14,eii,eia)&amp;_xlfn.XLOOKUP(16,eii,eia)&amp;_xlfn.XLOOKUP(15,eii,eia)&amp;_xlfn.XLOOKUP(16,eii,eia)</f>
        <v>#NAME?</v>
      </c>
      <c r="F463" s="5" t="e" cm="1">
        <f t="array" aca="1" ref="F463" ca="1">IF( OR( AND($A463&gt;=INDIRECT("'Panasonic ERJ Code Table'!$K" &amp; F$1),$A463&lt;=INDIRECT("'Panasonic ERJ Code Table'!$L" &amp; F$1)), AND($A463&gt;=INDIRECT("'Panasonic ERJ Code Table'!$M" &amp; F$1),$A463&lt;=INDIRECT("'Panasonic ERJ Code Table'!$N" &amp; F$1)) ),F$2&amp;_xlfn.XLOOKUP($A463,E96_raw,E96_code),"N/A")</f>
        <v>#NAME?</v>
      </c>
      <c r="G463" s="23" t="e" cm="1">
        <f t="array" aca="1" ref="G463" ca="1">"technology "&amp;RIGHT(F463,4)&amp;";"&amp;_xlfn.XLOOKUP(2,eii,eia)&amp;F463&amp;_xlfn.XLOOKUP(16,eii,eia)&amp;_xlfn.XLOOKUP(3,eii,eia)&amp;_xlfn.XLOOKUP($A463,E96_raw,e96_std&amp;" "&amp;e96_sym)&amp;_xlfn.XLOOKUP(16,eii,eia)&amp;_xlfn.XLOOKUP(4,eii,eia)&amp;_xlfn.XLOOKUP(LEFT(F463,7),r_1,r_4)&amp;" W @ 70°C"&amp;_xlfn.XLOOKUP(16,eii,eia)&amp;_xlfn.XLOOKUP(5,eii,eia)&amp;_xlfn.XLOOKUP(MID(F463,4,3),e_code,TEXT(e_size,"0000"))&amp;_xlfn.XLOOKUP(16,eii,eia)&amp;_xlfn.XLOOKUP(6,eii,eia)&amp;ROUND(MIN(SQRT($A463*_xlfn.XLOOKUP(LEFT(F463,7),r_1,r_4)),_xlfn.XLOOKUP(LEFT(F463,7),r_1,r_7)),1)&amp;" V"&amp;_xlfn.XLOOKUP(16,eii,eia)&amp;_xlfn.XLOOKUP(8,eii,eia)&amp;_xlfn.XLOOKUP(LEFT(F463,7),r_1,r_8)&amp;_xlfn.XLOOKUP(16,eii,eia)&amp;_xlfn.XLOOKUP(9,eii,eia)&amp;_xlfn.XLOOKUP($A463,E96_raw,E96_code&amp;" / "&amp;e96_3c)&amp;_xlfn.XLOOKUP(16,eii,eia)&amp;_xlfn.XLOOKUP(10,eii,eia)&amp;_xlfn.XLOOKUP(LEFT(F463,7),r_1,r_10)&amp;_xlfn.XLOOKUP(16,eii,eia)&amp;_xlfn.XLOOKUP(11,eii,eia)&amp;_xlfn.XLOOKUP(LEFT(F463,7),r_1,r_11)&amp;_xlfn.XLOOKUP(16,eii,eia)&amp;_xlfn.XLOOKUP(12,eii,eia)&amp;_xlfn.XLOOKUP(LEFT(F463,7),r_1,r_12)&amp;" ppm/°C"&amp;_xlfn.XLOOKUP(16,eii,eia)&amp;_xlfn.XLOOKUP(13,eii,eia)&amp;MID(F463,4,2)&amp;_xlfn.XLOOKUP(16,eii,eia)&amp;_xlfn.XLOOKUP(14,eii,eia)&amp;_xlfn.XLOOKUP(16,eii,eia)&amp;_xlfn.XLOOKUP(15,eii,eia)&amp;_xlfn.XLOOKUP(16,eii,eia)</f>
        <v>#NAME?</v>
      </c>
      <c r="I463" s="5" t="str" cm="1">
        <f t="array" aca="1" ref="I463" ca="1">IF( OR( AND($A463&gt;=INDIRECT("'Panasonic ERJ Code Table'!$K" &amp; I$1),$A463&lt;=INDIRECT("'Panasonic ERJ Code Table'!$L" &amp; I$1)), AND($A463&gt;=INDIRECT("'Panasonic ERJ Code Table'!$M" &amp; I$1),$A463&lt;=INDIRECT("'Panasonic ERJ Code Table'!$N" &amp; I$1)) ),I$2&amp;_xlfn.XLOOKUP($A463,E96_raw,E96_code),"N/A")</f>
        <v>N/A</v>
      </c>
      <c r="L463" s="5" t="e" cm="1">
        <f t="array" aca="1" ref="L463" ca="1">IF( OR( AND($A463&gt;=INDIRECT("'Panasonic ERJ Code Table'!$K" &amp; L$1),$A463&lt;=INDIRECT("'Panasonic ERJ Code Table'!$L" &amp; L$1)), AND($A463&gt;=INDIRECT("'Panasonic ERJ Code Table'!$M" &amp; L$1),$A463&lt;=INDIRECT("'Panasonic ERJ Code Table'!$N" &amp; L$1)) ),L$2&amp;_xlfn.XLOOKUP($A463,E96_raw,E96_code),"N/A")</f>
        <v>#NAME?</v>
      </c>
      <c r="O463" s="5" t="str" cm="1">
        <f t="array" aca="1" ref="O463" ca="1">IF( OR( AND($A463&gt;=INDIRECT("'Panasonic ERJ Code Table'!$K" &amp; O$1),$A463&lt;=INDIRECT("'Panasonic ERJ Code Table'!$L" &amp; O$1)), AND($A463&gt;=INDIRECT("'Panasonic ERJ Code Table'!$M" &amp; O$1),$A463&lt;=INDIRECT("'Panasonic ERJ Code Table'!$N" &amp; O$1)) ),O$2&amp;_xlfn.XLOOKUP($A463,E96_raw,E96_code),"N/A")</f>
        <v>N/A</v>
      </c>
      <c r="R463" s="5" t="e" cm="1">
        <f t="array" aca="1" ref="R463" ca="1">IF( OR( AND($A463&gt;=INDIRECT("'Panasonic ERJ Code Table'!$K" &amp; R$1),$A463&lt;=INDIRECT("'Panasonic ERJ Code Table'!$L" &amp; R$1)), AND($A463&gt;=INDIRECT("'Panasonic ERJ Code Table'!$M" &amp; R$1),$A463&lt;=INDIRECT("'Panasonic ERJ Code Table'!$N" &amp; R$1)) ),R$2&amp;_xlfn.XLOOKUP($A463,E96_raw,E96_code),"N/A")</f>
        <v>#NAME?</v>
      </c>
      <c r="U463" s="5" t="e" cm="1">
        <f t="array" aca="1" ref="U463" ca="1">IF( OR( AND($A463&gt;=INDIRECT("'Panasonic ERJ Code Table'!$J" &amp; U$1),$A463&lt;=INDIRECT("'Panasonic ERJ Code Table'!$K" &amp; U$1)), AND($A463&gt;=INDIRECT("'Panasonic ERJ Code Table'!$L" &amp; U$1),$A463&lt;=INDIRECT("'Panasonic ERJ Code Table'!$M" &amp; U$1)) ),U$2&amp;_xlfn.XLOOKUP($A463,E96_raw,E96_code),"N/A")</f>
        <v>#NAME?</v>
      </c>
    </row>
    <row r="464" spans="1:21" x14ac:dyDescent="0.3">
      <c r="A464" s="16">
        <v>63400</v>
      </c>
      <c r="B464" s="19"/>
      <c r="C464" s="5" t="e" cm="1">
        <f t="array" aca="1" ref="C464" ca="1">IF( OR( AND($A464&gt;=INDIRECT("'Panasonic ERJ Code Table'!$K" &amp; C$1),$A464&lt;=INDIRECT("'Panasonic ERJ Code Table'!$L" &amp; C$1)), AND($A464&gt;=INDIRECT("'Panasonic ERJ Code Table'!$M" &amp; C$1),$A464&lt;=INDIRECT("'Panasonic ERJ Code Table'!$N" &amp; C$1)) ),C$2&amp;_xlfn.XLOOKUP($A464,E96_raw,E96_code),"N/A")</f>
        <v>#NAME?</v>
      </c>
      <c r="D464" s="23" t="e" cm="1">
        <f t="array" aca="1" ref="D464" ca="1">"technology "&amp;RIGHT(C464,4)&amp;";"&amp;_xlfn.XLOOKUP(2,eii,eia)&amp;C464&amp;_xlfn.XLOOKUP(16,eii,eia)&amp;_xlfn.XLOOKUP(3,eii,eia)&amp;_xlfn.XLOOKUP($A464,E96_raw,e96_std&amp;" "&amp;e96_sym)&amp;_xlfn.XLOOKUP(16,eii,eia)&amp;_xlfn.XLOOKUP(4,eii,eia)&amp;_xlfn.XLOOKUP(LEFT(C464,7),r_1,r_4)&amp;" W @ 70°C"&amp;_xlfn.XLOOKUP(16,eii,eia)&amp;_xlfn.XLOOKUP(5,eii,eia)&amp;_xlfn.XLOOKUP(MID(C464,4,3),e_code,TEXT(e_size,"0000"))&amp;_xlfn.XLOOKUP(16,eii,eia)&amp;_xlfn.XLOOKUP(6,eii,eia)&amp;ROUND(MIN(SQRT($A464*_xlfn.XLOOKUP(LEFT(C464,7),r_1,r_4)),_xlfn.XLOOKUP(LEFT(C464,7),r_1,r_7)),1)&amp;" V"&amp;_xlfn.XLOOKUP(16,eii,eia)&amp;_xlfn.XLOOKUP(8,eii,eia)&amp;_xlfn.XLOOKUP(LEFT(C464,7),r_1,r_8)&amp;_xlfn.XLOOKUP(16,eii,eia)&amp;_xlfn.XLOOKUP(9,eii,eia)&amp;_xlfn.XLOOKUP($A464,E96_raw,E96_code&amp;" / "&amp;e96_3c)&amp;_xlfn.XLOOKUP(16,eii,eia)&amp;_xlfn.XLOOKUP(10,eii,eia)&amp;_xlfn.XLOOKUP(LEFT(C464,7),r_1,r_10)&amp;_xlfn.XLOOKUP(16,eii,eia)&amp;_xlfn.XLOOKUP(11,eii,eia)&amp;_xlfn.XLOOKUP(LEFT(C464,7),r_1,r_11)&amp;_xlfn.XLOOKUP(16,eii,eia)&amp;_xlfn.XLOOKUP(12,eii,eia)&amp;_xlfn.XLOOKUP(LEFT(C464,7),r_1,r_12)&amp;" ppm/°C"&amp;_xlfn.XLOOKUP(16,eii,eia)&amp;_xlfn.XLOOKUP(13,eii,eia)&amp;MID(C464,4,2)&amp;_xlfn.XLOOKUP(16,eii,eia)&amp;_xlfn.XLOOKUP(14,eii,eia)&amp;_xlfn.XLOOKUP(16,eii,eia)&amp;_xlfn.XLOOKUP(15,eii,eia)&amp;_xlfn.XLOOKUP(16,eii,eia)</f>
        <v>#NAME?</v>
      </c>
      <c r="F464" s="5" t="e" cm="1">
        <f t="array" aca="1" ref="F464" ca="1">IF( OR( AND($A464&gt;=INDIRECT("'Panasonic ERJ Code Table'!$K" &amp; F$1),$A464&lt;=INDIRECT("'Panasonic ERJ Code Table'!$L" &amp; F$1)), AND($A464&gt;=INDIRECT("'Panasonic ERJ Code Table'!$M" &amp; F$1),$A464&lt;=INDIRECT("'Panasonic ERJ Code Table'!$N" &amp; F$1)) ),F$2&amp;_xlfn.XLOOKUP($A464,E96_raw,E96_code),"N/A")</f>
        <v>#NAME?</v>
      </c>
      <c r="G464" s="23" t="e" cm="1">
        <f t="array" aca="1" ref="G464" ca="1">"technology "&amp;RIGHT(F464,4)&amp;";"&amp;_xlfn.XLOOKUP(2,eii,eia)&amp;F464&amp;_xlfn.XLOOKUP(16,eii,eia)&amp;_xlfn.XLOOKUP(3,eii,eia)&amp;_xlfn.XLOOKUP($A464,E96_raw,e96_std&amp;" "&amp;e96_sym)&amp;_xlfn.XLOOKUP(16,eii,eia)&amp;_xlfn.XLOOKUP(4,eii,eia)&amp;_xlfn.XLOOKUP(LEFT(F464,7),r_1,r_4)&amp;" W @ 70°C"&amp;_xlfn.XLOOKUP(16,eii,eia)&amp;_xlfn.XLOOKUP(5,eii,eia)&amp;_xlfn.XLOOKUP(MID(F464,4,3),e_code,TEXT(e_size,"0000"))&amp;_xlfn.XLOOKUP(16,eii,eia)&amp;_xlfn.XLOOKUP(6,eii,eia)&amp;ROUND(MIN(SQRT($A464*_xlfn.XLOOKUP(LEFT(F464,7),r_1,r_4)),_xlfn.XLOOKUP(LEFT(F464,7),r_1,r_7)),1)&amp;" V"&amp;_xlfn.XLOOKUP(16,eii,eia)&amp;_xlfn.XLOOKUP(8,eii,eia)&amp;_xlfn.XLOOKUP(LEFT(F464,7),r_1,r_8)&amp;_xlfn.XLOOKUP(16,eii,eia)&amp;_xlfn.XLOOKUP(9,eii,eia)&amp;_xlfn.XLOOKUP($A464,E96_raw,E96_code&amp;" / "&amp;e96_3c)&amp;_xlfn.XLOOKUP(16,eii,eia)&amp;_xlfn.XLOOKUP(10,eii,eia)&amp;_xlfn.XLOOKUP(LEFT(F464,7),r_1,r_10)&amp;_xlfn.XLOOKUP(16,eii,eia)&amp;_xlfn.XLOOKUP(11,eii,eia)&amp;_xlfn.XLOOKUP(LEFT(F464,7),r_1,r_11)&amp;_xlfn.XLOOKUP(16,eii,eia)&amp;_xlfn.XLOOKUP(12,eii,eia)&amp;_xlfn.XLOOKUP(LEFT(F464,7),r_1,r_12)&amp;" ppm/°C"&amp;_xlfn.XLOOKUP(16,eii,eia)&amp;_xlfn.XLOOKUP(13,eii,eia)&amp;MID(F464,4,2)&amp;_xlfn.XLOOKUP(16,eii,eia)&amp;_xlfn.XLOOKUP(14,eii,eia)&amp;_xlfn.XLOOKUP(16,eii,eia)&amp;_xlfn.XLOOKUP(15,eii,eia)&amp;_xlfn.XLOOKUP(16,eii,eia)</f>
        <v>#NAME?</v>
      </c>
      <c r="I464" s="5" t="str" cm="1">
        <f t="array" aca="1" ref="I464" ca="1">IF( OR( AND($A464&gt;=INDIRECT("'Panasonic ERJ Code Table'!$K" &amp; I$1),$A464&lt;=INDIRECT("'Panasonic ERJ Code Table'!$L" &amp; I$1)), AND($A464&gt;=INDIRECT("'Panasonic ERJ Code Table'!$M" &amp; I$1),$A464&lt;=INDIRECT("'Panasonic ERJ Code Table'!$N" &amp; I$1)) ),I$2&amp;_xlfn.XLOOKUP($A464,E96_raw,E96_code),"N/A")</f>
        <v>N/A</v>
      </c>
      <c r="L464" s="5" t="e" cm="1">
        <f t="array" aca="1" ref="L464" ca="1">IF( OR( AND($A464&gt;=INDIRECT("'Panasonic ERJ Code Table'!$K" &amp; L$1),$A464&lt;=INDIRECT("'Panasonic ERJ Code Table'!$L" &amp; L$1)), AND($A464&gt;=INDIRECT("'Panasonic ERJ Code Table'!$M" &amp; L$1),$A464&lt;=INDIRECT("'Panasonic ERJ Code Table'!$N" &amp; L$1)) ),L$2&amp;_xlfn.XLOOKUP($A464,E96_raw,E96_code),"N/A")</f>
        <v>#NAME?</v>
      </c>
      <c r="O464" s="5" t="str" cm="1">
        <f t="array" aca="1" ref="O464" ca="1">IF( OR( AND($A464&gt;=INDIRECT("'Panasonic ERJ Code Table'!$K" &amp; O$1),$A464&lt;=INDIRECT("'Panasonic ERJ Code Table'!$L" &amp; O$1)), AND($A464&gt;=INDIRECT("'Panasonic ERJ Code Table'!$M" &amp; O$1),$A464&lt;=INDIRECT("'Panasonic ERJ Code Table'!$N" &amp; O$1)) ),O$2&amp;_xlfn.XLOOKUP($A464,E96_raw,E96_code),"N/A")</f>
        <v>N/A</v>
      </c>
      <c r="R464" s="5" t="e" cm="1">
        <f t="array" aca="1" ref="R464" ca="1">IF( OR( AND($A464&gt;=INDIRECT("'Panasonic ERJ Code Table'!$K" &amp; R$1),$A464&lt;=INDIRECT("'Panasonic ERJ Code Table'!$L" &amp; R$1)), AND($A464&gt;=INDIRECT("'Panasonic ERJ Code Table'!$M" &amp; R$1),$A464&lt;=INDIRECT("'Panasonic ERJ Code Table'!$N" &amp; R$1)) ),R$2&amp;_xlfn.XLOOKUP($A464,E96_raw,E96_code),"N/A")</f>
        <v>#NAME?</v>
      </c>
      <c r="U464" s="5" t="e" cm="1">
        <f t="array" aca="1" ref="U464" ca="1">IF( OR( AND($A464&gt;=INDIRECT("'Panasonic ERJ Code Table'!$J" &amp; U$1),$A464&lt;=INDIRECT("'Panasonic ERJ Code Table'!$K" &amp; U$1)), AND($A464&gt;=INDIRECT("'Panasonic ERJ Code Table'!$L" &amp; U$1),$A464&lt;=INDIRECT("'Panasonic ERJ Code Table'!$M" &amp; U$1)) ),U$2&amp;_xlfn.XLOOKUP($A464,E96_raw,E96_code),"N/A")</f>
        <v>#NAME?</v>
      </c>
    </row>
    <row r="465" spans="1:21" x14ac:dyDescent="0.3">
      <c r="A465" s="16">
        <v>64900</v>
      </c>
      <c r="B465" s="19"/>
      <c r="C465" s="5" t="e" cm="1">
        <f t="array" aca="1" ref="C465" ca="1">IF( OR( AND($A465&gt;=INDIRECT("'Panasonic ERJ Code Table'!$K" &amp; C$1),$A465&lt;=INDIRECT("'Panasonic ERJ Code Table'!$L" &amp; C$1)), AND($A465&gt;=INDIRECT("'Panasonic ERJ Code Table'!$M" &amp; C$1),$A465&lt;=INDIRECT("'Panasonic ERJ Code Table'!$N" &amp; C$1)) ),C$2&amp;_xlfn.XLOOKUP($A465,E96_raw,E96_code),"N/A")</f>
        <v>#NAME?</v>
      </c>
      <c r="D465" s="23" t="e" cm="1">
        <f t="array" aca="1" ref="D465" ca="1">"technology "&amp;RIGHT(C465,4)&amp;";"&amp;_xlfn.XLOOKUP(2,eii,eia)&amp;C465&amp;_xlfn.XLOOKUP(16,eii,eia)&amp;_xlfn.XLOOKUP(3,eii,eia)&amp;_xlfn.XLOOKUP($A465,E96_raw,e96_std&amp;" "&amp;e96_sym)&amp;_xlfn.XLOOKUP(16,eii,eia)&amp;_xlfn.XLOOKUP(4,eii,eia)&amp;_xlfn.XLOOKUP(LEFT(C465,7),r_1,r_4)&amp;" W @ 70°C"&amp;_xlfn.XLOOKUP(16,eii,eia)&amp;_xlfn.XLOOKUP(5,eii,eia)&amp;_xlfn.XLOOKUP(MID(C465,4,3),e_code,TEXT(e_size,"0000"))&amp;_xlfn.XLOOKUP(16,eii,eia)&amp;_xlfn.XLOOKUP(6,eii,eia)&amp;ROUND(MIN(SQRT($A465*_xlfn.XLOOKUP(LEFT(C465,7),r_1,r_4)),_xlfn.XLOOKUP(LEFT(C465,7),r_1,r_7)),1)&amp;" V"&amp;_xlfn.XLOOKUP(16,eii,eia)&amp;_xlfn.XLOOKUP(8,eii,eia)&amp;_xlfn.XLOOKUP(LEFT(C465,7),r_1,r_8)&amp;_xlfn.XLOOKUP(16,eii,eia)&amp;_xlfn.XLOOKUP(9,eii,eia)&amp;_xlfn.XLOOKUP($A465,E96_raw,E96_code&amp;" / "&amp;e96_3c)&amp;_xlfn.XLOOKUP(16,eii,eia)&amp;_xlfn.XLOOKUP(10,eii,eia)&amp;_xlfn.XLOOKUP(LEFT(C465,7),r_1,r_10)&amp;_xlfn.XLOOKUP(16,eii,eia)&amp;_xlfn.XLOOKUP(11,eii,eia)&amp;_xlfn.XLOOKUP(LEFT(C465,7),r_1,r_11)&amp;_xlfn.XLOOKUP(16,eii,eia)&amp;_xlfn.XLOOKUP(12,eii,eia)&amp;_xlfn.XLOOKUP(LEFT(C465,7),r_1,r_12)&amp;" ppm/°C"&amp;_xlfn.XLOOKUP(16,eii,eia)&amp;_xlfn.XLOOKUP(13,eii,eia)&amp;MID(C465,4,2)&amp;_xlfn.XLOOKUP(16,eii,eia)&amp;_xlfn.XLOOKUP(14,eii,eia)&amp;_xlfn.XLOOKUP(16,eii,eia)&amp;_xlfn.XLOOKUP(15,eii,eia)&amp;_xlfn.XLOOKUP(16,eii,eia)</f>
        <v>#NAME?</v>
      </c>
      <c r="F465" s="5" t="e" cm="1">
        <f t="array" aca="1" ref="F465" ca="1">IF( OR( AND($A465&gt;=INDIRECT("'Panasonic ERJ Code Table'!$K" &amp; F$1),$A465&lt;=INDIRECT("'Panasonic ERJ Code Table'!$L" &amp; F$1)), AND($A465&gt;=INDIRECT("'Panasonic ERJ Code Table'!$M" &amp; F$1),$A465&lt;=INDIRECT("'Panasonic ERJ Code Table'!$N" &amp; F$1)) ),F$2&amp;_xlfn.XLOOKUP($A465,E96_raw,E96_code),"N/A")</f>
        <v>#NAME?</v>
      </c>
      <c r="G465" s="23" t="e" cm="1">
        <f t="array" aca="1" ref="G465" ca="1">"technology "&amp;RIGHT(F465,4)&amp;";"&amp;_xlfn.XLOOKUP(2,eii,eia)&amp;F465&amp;_xlfn.XLOOKUP(16,eii,eia)&amp;_xlfn.XLOOKUP(3,eii,eia)&amp;_xlfn.XLOOKUP($A465,E96_raw,e96_std&amp;" "&amp;e96_sym)&amp;_xlfn.XLOOKUP(16,eii,eia)&amp;_xlfn.XLOOKUP(4,eii,eia)&amp;_xlfn.XLOOKUP(LEFT(F465,7),r_1,r_4)&amp;" W @ 70°C"&amp;_xlfn.XLOOKUP(16,eii,eia)&amp;_xlfn.XLOOKUP(5,eii,eia)&amp;_xlfn.XLOOKUP(MID(F465,4,3),e_code,TEXT(e_size,"0000"))&amp;_xlfn.XLOOKUP(16,eii,eia)&amp;_xlfn.XLOOKUP(6,eii,eia)&amp;ROUND(MIN(SQRT($A465*_xlfn.XLOOKUP(LEFT(F465,7),r_1,r_4)),_xlfn.XLOOKUP(LEFT(F465,7),r_1,r_7)),1)&amp;" V"&amp;_xlfn.XLOOKUP(16,eii,eia)&amp;_xlfn.XLOOKUP(8,eii,eia)&amp;_xlfn.XLOOKUP(LEFT(F465,7),r_1,r_8)&amp;_xlfn.XLOOKUP(16,eii,eia)&amp;_xlfn.XLOOKUP(9,eii,eia)&amp;_xlfn.XLOOKUP($A465,E96_raw,E96_code&amp;" / "&amp;e96_3c)&amp;_xlfn.XLOOKUP(16,eii,eia)&amp;_xlfn.XLOOKUP(10,eii,eia)&amp;_xlfn.XLOOKUP(LEFT(F465,7),r_1,r_10)&amp;_xlfn.XLOOKUP(16,eii,eia)&amp;_xlfn.XLOOKUP(11,eii,eia)&amp;_xlfn.XLOOKUP(LEFT(F465,7),r_1,r_11)&amp;_xlfn.XLOOKUP(16,eii,eia)&amp;_xlfn.XLOOKUP(12,eii,eia)&amp;_xlfn.XLOOKUP(LEFT(F465,7),r_1,r_12)&amp;" ppm/°C"&amp;_xlfn.XLOOKUP(16,eii,eia)&amp;_xlfn.XLOOKUP(13,eii,eia)&amp;MID(F465,4,2)&amp;_xlfn.XLOOKUP(16,eii,eia)&amp;_xlfn.XLOOKUP(14,eii,eia)&amp;_xlfn.XLOOKUP(16,eii,eia)&amp;_xlfn.XLOOKUP(15,eii,eia)&amp;_xlfn.XLOOKUP(16,eii,eia)</f>
        <v>#NAME?</v>
      </c>
      <c r="I465" s="5" t="str" cm="1">
        <f t="array" aca="1" ref="I465" ca="1">IF( OR( AND($A465&gt;=INDIRECT("'Panasonic ERJ Code Table'!$K" &amp; I$1),$A465&lt;=INDIRECT("'Panasonic ERJ Code Table'!$L" &amp; I$1)), AND($A465&gt;=INDIRECT("'Panasonic ERJ Code Table'!$M" &amp; I$1),$A465&lt;=INDIRECT("'Panasonic ERJ Code Table'!$N" &amp; I$1)) ),I$2&amp;_xlfn.XLOOKUP($A465,E96_raw,E96_code),"N/A")</f>
        <v>N/A</v>
      </c>
      <c r="L465" s="5" t="e" cm="1">
        <f t="array" aca="1" ref="L465" ca="1">IF( OR( AND($A465&gt;=INDIRECT("'Panasonic ERJ Code Table'!$K" &amp; L$1),$A465&lt;=INDIRECT("'Panasonic ERJ Code Table'!$L" &amp; L$1)), AND($A465&gt;=INDIRECT("'Panasonic ERJ Code Table'!$M" &amp; L$1),$A465&lt;=INDIRECT("'Panasonic ERJ Code Table'!$N" &amp; L$1)) ),L$2&amp;_xlfn.XLOOKUP($A465,E96_raw,E96_code),"N/A")</f>
        <v>#NAME?</v>
      </c>
      <c r="O465" s="5" t="str" cm="1">
        <f t="array" aca="1" ref="O465" ca="1">IF( OR( AND($A465&gt;=INDIRECT("'Panasonic ERJ Code Table'!$K" &amp; O$1),$A465&lt;=INDIRECT("'Panasonic ERJ Code Table'!$L" &amp; O$1)), AND($A465&gt;=INDIRECT("'Panasonic ERJ Code Table'!$M" &amp; O$1),$A465&lt;=INDIRECT("'Panasonic ERJ Code Table'!$N" &amp; O$1)) ),O$2&amp;_xlfn.XLOOKUP($A465,E96_raw,E96_code),"N/A")</f>
        <v>N/A</v>
      </c>
      <c r="R465" s="5" t="e" cm="1">
        <f t="array" aca="1" ref="R465" ca="1">IF( OR( AND($A465&gt;=INDIRECT("'Panasonic ERJ Code Table'!$K" &amp; R$1),$A465&lt;=INDIRECT("'Panasonic ERJ Code Table'!$L" &amp; R$1)), AND($A465&gt;=INDIRECT("'Panasonic ERJ Code Table'!$M" &amp; R$1),$A465&lt;=INDIRECT("'Panasonic ERJ Code Table'!$N" &amp; R$1)) ),R$2&amp;_xlfn.XLOOKUP($A465,E96_raw,E96_code),"N/A")</f>
        <v>#NAME?</v>
      </c>
      <c r="U465" s="5" t="e" cm="1">
        <f t="array" aca="1" ref="U465" ca="1">IF( OR( AND($A465&gt;=INDIRECT("'Panasonic ERJ Code Table'!$J" &amp; U$1),$A465&lt;=INDIRECT("'Panasonic ERJ Code Table'!$K" &amp; U$1)), AND($A465&gt;=INDIRECT("'Panasonic ERJ Code Table'!$L" &amp; U$1),$A465&lt;=INDIRECT("'Panasonic ERJ Code Table'!$M" &amp; U$1)) ),U$2&amp;_xlfn.XLOOKUP($A465,E96_raw,E96_code),"N/A")</f>
        <v>#NAME?</v>
      </c>
    </row>
    <row r="466" spans="1:21" x14ac:dyDescent="0.3">
      <c r="A466" s="16">
        <v>66500</v>
      </c>
      <c r="B466" s="19"/>
      <c r="C466" s="5" t="e" cm="1">
        <f t="array" aca="1" ref="C466" ca="1">IF( OR( AND($A466&gt;=INDIRECT("'Panasonic ERJ Code Table'!$K" &amp; C$1),$A466&lt;=INDIRECT("'Panasonic ERJ Code Table'!$L" &amp; C$1)), AND($A466&gt;=INDIRECT("'Panasonic ERJ Code Table'!$M" &amp; C$1),$A466&lt;=INDIRECT("'Panasonic ERJ Code Table'!$N" &amp; C$1)) ),C$2&amp;_xlfn.XLOOKUP($A466,E96_raw,E96_code),"N/A")</f>
        <v>#NAME?</v>
      </c>
      <c r="D466" s="23" t="e" cm="1">
        <f t="array" aca="1" ref="D466" ca="1">"technology "&amp;RIGHT(C466,4)&amp;";"&amp;_xlfn.XLOOKUP(2,eii,eia)&amp;C466&amp;_xlfn.XLOOKUP(16,eii,eia)&amp;_xlfn.XLOOKUP(3,eii,eia)&amp;_xlfn.XLOOKUP($A466,E96_raw,e96_std&amp;" "&amp;e96_sym)&amp;_xlfn.XLOOKUP(16,eii,eia)&amp;_xlfn.XLOOKUP(4,eii,eia)&amp;_xlfn.XLOOKUP(LEFT(C466,7),r_1,r_4)&amp;" W @ 70°C"&amp;_xlfn.XLOOKUP(16,eii,eia)&amp;_xlfn.XLOOKUP(5,eii,eia)&amp;_xlfn.XLOOKUP(MID(C466,4,3),e_code,TEXT(e_size,"0000"))&amp;_xlfn.XLOOKUP(16,eii,eia)&amp;_xlfn.XLOOKUP(6,eii,eia)&amp;ROUND(MIN(SQRT($A466*_xlfn.XLOOKUP(LEFT(C466,7),r_1,r_4)),_xlfn.XLOOKUP(LEFT(C466,7),r_1,r_7)),1)&amp;" V"&amp;_xlfn.XLOOKUP(16,eii,eia)&amp;_xlfn.XLOOKUP(8,eii,eia)&amp;_xlfn.XLOOKUP(LEFT(C466,7),r_1,r_8)&amp;_xlfn.XLOOKUP(16,eii,eia)&amp;_xlfn.XLOOKUP(9,eii,eia)&amp;_xlfn.XLOOKUP($A466,E96_raw,E96_code&amp;" / "&amp;e96_3c)&amp;_xlfn.XLOOKUP(16,eii,eia)&amp;_xlfn.XLOOKUP(10,eii,eia)&amp;_xlfn.XLOOKUP(LEFT(C466,7),r_1,r_10)&amp;_xlfn.XLOOKUP(16,eii,eia)&amp;_xlfn.XLOOKUP(11,eii,eia)&amp;_xlfn.XLOOKUP(LEFT(C466,7),r_1,r_11)&amp;_xlfn.XLOOKUP(16,eii,eia)&amp;_xlfn.XLOOKUP(12,eii,eia)&amp;_xlfn.XLOOKUP(LEFT(C466,7),r_1,r_12)&amp;" ppm/°C"&amp;_xlfn.XLOOKUP(16,eii,eia)&amp;_xlfn.XLOOKUP(13,eii,eia)&amp;MID(C466,4,2)&amp;_xlfn.XLOOKUP(16,eii,eia)&amp;_xlfn.XLOOKUP(14,eii,eia)&amp;_xlfn.XLOOKUP(16,eii,eia)&amp;_xlfn.XLOOKUP(15,eii,eia)&amp;_xlfn.XLOOKUP(16,eii,eia)</f>
        <v>#NAME?</v>
      </c>
      <c r="F466" s="5" t="e" cm="1">
        <f t="array" aca="1" ref="F466" ca="1">IF( OR( AND($A466&gt;=INDIRECT("'Panasonic ERJ Code Table'!$K" &amp; F$1),$A466&lt;=INDIRECT("'Panasonic ERJ Code Table'!$L" &amp; F$1)), AND($A466&gt;=INDIRECT("'Panasonic ERJ Code Table'!$M" &amp; F$1),$A466&lt;=INDIRECT("'Panasonic ERJ Code Table'!$N" &amp; F$1)) ),F$2&amp;_xlfn.XLOOKUP($A466,E96_raw,E96_code),"N/A")</f>
        <v>#NAME?</v>
      </c>
      <c r="G466" s="23" t="e" cm="1">
        <f t="array" aca="1" ref="G466" ca="1">"technology "&amp;RIGHT(F466,4)&amp;";"&amp;_xlfn.XLOOKUP(2,eii,eia)&amp;F466&amp;_xlfn.XLOOKUP(16,eii,eia)&amp;_xlfn.XLOOKUP(3,eii,eia)&amp;_xlfn.XLOOKUP($A466,E96_raw,e96_std&amp;" "&amp;e96_sym)&amp;_xlfn.XLOOKUP(16,eii,eia)&amp;_xlfn.XLOOKUP(4,eii,eia)&amp;_xlfn.XLOOKUP(LEFT(F466,7),r_1,r_4)&amp;" W @ 70°C"&amp;_xlfn.XLOOKUP(16,eii,eia)&amp;_xlfn.XLOOKUP(5,eii,eia)&amp;_xlfn.XLOOKUP(MID(F466,4,3),e_code,TEXT(e_size,"0000"))&amp;_xlfn.XLOOKUP(16,eii,eia)&amp;_xlfn.XLOOKUP(6,eii,eia)&amp;ROUND(MIN(SQRT($A466*_xlfn.XLOOKUP(LEFT(F466,7),r_1,r_4)),_xlfn.XLOOKUP(LEFT(F466,7),r_1,r_7)),1)&amp;" V"&amp;_xlfn.XLOOKUP(16,eii,eia)&amp;_xlfn.XLOOKUP(8,eii,eia)&amp;_xlfn.XLOOKUP(LEFT(F466,7),r_1,r_8)&amp;_xlfn.XLOOKUP(16,eii,eia)&amp;_xlfn.XLOOKUP(9,eii,eia)&amp;_xlfn.XLOOKUP($A466,E96_raw,E96_code&amp;" / "&amp;e96_3c)&amp;_xlfn.XLOOKUP(16,eii,eia)&amp;_xlfn.XLOOKUP(10,eii,eia)&amp;_xlfn.XLOOKUP(LEFT(F466,7),r_1,r_10)&amp;_xlfn.XLOOKUP(16,eii,eia)&amp;_xlfn.XLOOKUP(11,eii,eia)&amp;_xlfn.XLOOKUP(LEFT(F466,7),r_1,r_11)&amp;_xlfn.XLOOKUP(16,eii,eia)&amp;_xlfn.XLOOKUP(12,eii,eia)&amp;_xlfn.XLOOKUP(LEFT(F466,7),r_1,r_12)&amp;" ppm/°C"&amp;_xlfn.XLOOKUP(16,eii,eia)&amp;_xlfn.XLOOKUP(13,eii,eia)&amp;MID(F466,4,2)&amp;_xlfn.XLOOKUP(16,eii,eia)&amp;_xlfn.XLOOKUP(14,eii,eia)&amp;_xlfn.XLOOKUP(16,eii,eia)&amp;_xlfn.XLOOKUP(15,eii,eia)&amp;_xlfn.XLOOKUP(16,eii,eia)</f>
        <v>#NAME?</v>
      </c>
      <c r="I466" s="5" t="str" cm="1">
        <f t="array" aca="1" ref="I466" ca="1">IF( OR( AND($A466&gt;=INDIRECT("'Panasonic ERJ Code Table'!$K" &amp; I$1),$A466&lt;=INDIRECT("'Panasonic ERJ Code Table'!$L" &amp; I$1)), AND($A466&gt;=INDIRECT("'Panasonic ERJ Code Table'!$M" &amp; I$1),$A466&lt;=INDIRECT("'Panasonic ERJ Code Table'!$N" &amp; I$1)) ),I$2&amp;_xlfn.XLOOKUP($A466,E96_raw,E96_code),"N/A")</f>
        <v>N/A</v>
      </c>
      <c r="L466" s="5" t="e" cm="1">
        <f t="array" aca="1" ref="L466" ca="1">IF( OR( AND($A466&gt;=INDIRECT("'Panasonic ERJ Code Table'!$K" &amp; L$1),$A466&lt;=INDIRECT("'Panasonic ERJ Code Table'!$L" &amp; L$1)), AND($A466&gt;=INDIRECT("'Panasonic ERJ Code Table'!$M" &amp; L$1),$A466&lt;=INDIRECT("'Panasonic ERJ Code Table'!$N" &amp; L$1)) ),L$2&amp;_xlfn.XLOOKUP($A466,E96_raw,E96_code),"N/A")</f>
        <v>#NAME?</v>
      </c>
      <c r="O466" s="5" t="str" cm="1">
        <f t="array" aca="1" ref="O466" ca="1">IF( OR( AND($A466&gt;=INDIRECT("'Panasonic ERJ Code Table'!$K" &amp; O$1),$A466&lt;=INDIRECT("'Panasonic ERJ Code Table'!$L" &amp; O$1)), AND($A466&gt;=INDIRECT("'Panasonic ERJ Code Table'!$M" &amp; O$1),$A466&lt;=INDIRECT("'Panasonic ERJ Code Table'!$N" &amp; O$1)) ),O$2&amp;_xlfn.XLOOKUP($A466,E96_raw,E96_code),"N/A")</f>
        <v>N/A</v>
      </c>
      <c r="R466" s="5" t="e" cm="1">
        <f t="array" aca="1" ref="R466" ca="1">IF( OR( AND($A466&gt;=INDIRECT("'Panasonic ERJ Code Table'!$K" &amp; R$1),$A466&lt;=INDIRECT("'Panasonic ERJ Code Table'!$L" &amp; R$1)), AND($A466&gt;=INDIRECT("'Panasonic ERJ Code Table'!$M" &amp; R$1),$A466&lt;=INDIRECT("'Panasonic ERJ Code Table'!$N" &amp; R$1)) ),R$2&amp;_xlfn.XLOOKUP($A466,E96_raw,E96_code),"N/A")</f>
        <v>#NAME?</v>
      </c>
      <c r="U466" s="5" t="e" cm="1">
        <f t="array" aca="1" ref="U466" ca="1">IF( OR( AND($A466&gt;=INDIRECT("'Panasonic ERJ Code Table'!$J" &amp; U$1),$A466&lt;=INDIRECT("'Panasonic ERJ Code Table'!$K" &amp; U$1)), AND($A466&gt;=INDIRECT("'Panasonic ERJ Code Table'!$L" &amp; U$1),$A466&lt;=INDIRECT("'Panasonic ERJ Code Table'!$M" &amp; U$1)) ),U$2&amp;_xlfn.XLOOKUP($A466,E96_raw,E96_code),"N/A")</f>
        <v>#NAME?</v>
      </c>
    </row>
    <row r="467" spans="1:21" x14ac:dyDescent="0.3">
      <c r="A467" s="16">
        <v>68100</v>
      </c>
      <c r="B467" s="19"/>
      <c r="C467" s="5" t="e" cm="1">
        <f t="array" aca="1" ref="C467" ca="1">IF( OR( AND($A467&gt;=INDIRECT("'Panasonic ERJ Code Table'!$K" &amp; C$1),$A467&lt;=INDIRECT("'Panasonic ERJ Code Table'!$L" &amp; C$1)), AND($A467&gt;=INDIRECT("'Panasonic ERJ Code Table'!$M" &amp; C$1),$A467&lt;=INDIRECT("'Panasonic ERJ Code Table'!$N" &amp; C$1)) ),C$2&amp;_xlfn.XLOOKUP($A467,E96_raw,E96_code),"N/A")</f>
        <v>#NAME?</v>
      </c>
      <c r="D467" s="23" t="e" cm="1">
        <f t="array" aca="1" ref="D467" ca="1">"technology "&amp;RIGHT(C467,4)&amp;";"&amp;_xlfn.XLOOKUP(2,eii,eia)&amp;C467&amp;_xlfn.XLOOKUP(16,eii,eia)&amp;_xlfn.XLOOKUP(3,eii,eia)&amp;_xlfn.XLOOKUP($A467,E96_raw,e96_std&amp;" "&amp;e96_sym)&amp;_xlfn.XLOOKUP(16,eii,eia)&amp;_xlfn.XLOOKUP(4,eii,eia)&amp;_xlfn.XLOOKUP(LEFT(C467,7),r_1,r_4)&amp;" W @ 70°C"&amp;_xlfn.XLOOKUP(16,eii,eia)&amp;_xlfn.XLOOKUP(5,eii,eia)&amp;_xlfn.XLOOKUP(MID(C467,4,3),e_code,TEXT(e_size,"0000"))&amp;_xlfn.XLOOKUP(16,eii,eia)&amp;_xlfn.XLOOKUP(6,eii,eia)&amp;ROUND(MIN(SQRT($A467*_xlfn.XLOOKUP(LEFT(C467,7),r_1,r_4)),_xlfn.XLOOKUP(LEFT(C467,7),r_1,r_7)),1)&amp;" V"&amp;_xlfn.XLOOKUP(16,eii,eia)&amp;_xlfn.XLOOKUP(8,eii,eia)&amp;_xlfn.XLOOKUP(LEFT(C467,7),r_1,r_8)&amp;_xlfn.XLOOKUP(16,eii,eia)&amp;_xlfn.XLOOKUP(9,eii,eia)&amp;_xlfn.XLOOKUP($A467,E96_raw,E96_code&amp;" / "&amp;e96_3c)&amp;_xlfn.XLOOKUP(16,eii,eia)&amp;_xlfn.XLOOKUP(10,eii,eia)&amp;_xlfn.XLOOKUP(LEFT(C467,7),r_1,r_10)&amp;_xlfn.XLOOKUP(16,eii,eia)&amp;_xlfn.XLOOKUP(11,eii,eia)&amp;_xlfn.XLOOKUP(LEFT(C467,7),r_1,r_11)&amp;_xlfn.XLOOKUP(16,eii,eia)&amp;_xlfn.XLOOKUP(12,eii,eia)&amp;_xlfn.XLOOKUP(LEFT(C467,7),r_1,r_12)&amp;" ppm/°C"&amp;_xlfn.XLOOKUP(16,eii,eia)&amp;_xlfn.XLOOKUP(13,eii,eia)&amp;MID(C467,4,2)&amp;_xlfn.XLOOKUP(16,eii,eia)&amp;_xlfn.XLOOKUP(14,eii,eia)&amp;_xlfn.XLOOKUP(16,eii,eia)&amp;_xlfn.XLOOKUP(15,eii,eia)&amp;_xlfn.XLOOKUP(16,eii,eia)</f>
        <v>#NAME?</v>
      </c>
      <c r="F467" s="5" t="e" cm="1">
        <f t="array" aca="1" ref="F467" ca="1">IF( OR( AND($A467&gt;=INDIRECT("'Panasonic ERJ Code Table'!$K" &amp; F$1),$A467&lt;=INDIRECT("'Panasonic ERJ Code Table'!$L" &amp; F$1)), AND($A467&gt;=INDIRECT("'Panasonic ERJ Code Table'!$M" &amp; F$1),$A467&lt;=INDIRECT("'Panasonic ERJ Code Table'!$N" &amp; F$1)) ),F$2&amp;_xlfn.XLOOKUP($A467,E96_raw,E96_code),"N/A")</f>
        <v>#NAME?</v>
      </c>
      <c r="G467" s="23" t="e" cm="1">
        <f t="array" aca="1" ref="G467" ca="1">"technology "&amp;RIGHT(F467,4)&amp;";"&amp;_xlfn.XLOOKUP(2,eii,eia)&amp;F467&amp;_xlfn.XLOOKUP(16,eii,eia)&amp;_xlfn.XLOOKUP(3,eii,eia)&amp;_xlfn.XLOOKUP($A467,E96_raw,e96_std&amp;" "&amp;e96_sym)&amp;_xlfn.XLOOKUP(16,eii,eia)&amp;_xlfn.XLOOKUP(4,eii,eia)&amp;_xlfn.XLOOKUP(LEFT(F467,7),r_1,r_4)&amp;" W @ 70°C"&amp;_xlfn.XLOOKUP(16,eii,eia)&amp;_xlfn.XLOOKUP(5,eii,eia)&amp;_xlfn.XLOOKUP(MID(F467,4,3),e_code,TEXT(e_size,"0000"))&amp;_xlfn.XLOOKUP(16,eii,eia)&amp;_xlfn.XLOOKUP(6,eii,eia)&amp;ROUND(MIN(SQRT($A467*_xlfn.XLOOKUP(LEFT(F467,7),r_1,r_4)),_xlfn.XLOOKUP(LEFT(F467,7),r_1,r_7)),1)&amp;" V"&amp;_xlfn.XLOOKUP(16,eii,eia)&amp;_xlfn.XLOOKUP(8,eii,eia)&amp;_xlfn.XLOOKUP(LEFT(F467,7),r_1,r_8)&amp;_xlfn.XLOOKUP(16,eii,eia)&amp;_xlfn.XLOOKUP(9,eii,eia)&amp;_xlfn.XLOOKUP($A467,E96_raw,E96_code&amp;" / "&amp;e96_3c)&amp;_xlfn.XLOOKUP(16,eii,eia)&amp;_xlfn.XLOOKUP(10,eii,eia)&amp;_xlfn.XLOOKUP(LEFT(F467,7),r_1,r_10)&amp;_xlfn.XLOOKUP(16,eii,eia)&amp;_xlfn.XLOOKUP(11,eii,eia)&amp;_xlfn.XLOOKUP(LEFT(F467,7),r_1,r_11)&amp;_xlfn.XLOOKUP(16,eii,eia)&amp;_xlfn.XLOOKUP(12,eii,eia)&amp;_xlfn.XLOOKUP(LEFT(F467,7),r_1,r_12)&amp;" ppm/°C"&amp;_xlfn.XLOOKUP(16,eii,eia)&amp;_xlfn.XLOOKUP(13,eii,eia)&amp;MID(F467,4,2)&amp;_xlfn.XLOOKUP(16,eii,eia)&amp;_xlfn.XLOOKUP(14,eii,eia)&amp;_xlfn.XLOOKUP(16,eii,eia)&amp;_xlfn.XLOOKUP(15,eii,eia)&amp;_xlfn.XLOOKUP(16,eii,eia)</f>
        <v>#NAME?</v>
      </c>
      <c r="I467" s="5" t="str" cm="1">
        <f t="array" aca="1" ref="I467" ca="1">IF( OR( AND($A467&gt;=INDIRECT("'Panasonic ERJ Code Table'!$K" &amp; I$1),$A467&lt;=INDIRECT("'Panasonic ERJ Code Table'!$L" &amp; I$1)), AND($A467&gt;=INDIRECT("'Panasonic ERJ Code Table'!$M" &amp; I$1),$A467&lt;=INDIRECT("'Panasonic ERJ Code Table'!$N" &amp; I$1)) ),I$2&amp;_xlfn.XLOOKUP($A467,E96_raw,E96_code),"N/A")</f>
        <v>N/A</v>
      </c>
      <c r="L467" s="5" t="e" cm="1">
        <f t="array" aca="1" ref="L467" ca="1">IF( OR( AND($A467&gt;=INDIRECT("'Panasonic ERJ Code Table'!$K" &amp; L$1),$A467&lt;=INDIRECT("'Panasonic ERJ Code Table'!$L" &amp; L$1)), AND($A467&gt;=INDIRECT("'Panasonic ERJ Code Table'!$M" &amp; L$1),$A467&lt;=INDIRECT("'Panasonic ERJ Code Table'!$N" &amp; L$1)) ),L$2&amp;_xlfn.XLOOKUP($A467,E96_raw,E96_code),"N/A")</f>
        <v>#NAME?</v>
      </c>
      <c r="O467" s="5" t="str" cm="1">
        <f t="array" aca="1" ref="O467" ca="1">IF( OR( AND($A467&gt;=INDIRECT("'Panasonic ERJ Code Table'!$K" &amp; O$1),$A467&lt;=INDIRECT("'Panasonic ERJ Code Table'!$L" &amp; O$1)), AND($A467&gt;=INDIRECT("'Panasonic ERJ Code Table'!$M" &amp; O$1),$A467&lt;=INDIRECT("'Panasonic ERJ Code Table'!$N" &amp; O$1)) ),O$2&amp;_xlfn.XLOOKUP($A467,E96_raw,E96_code),"N/A")</f>
        <v>N/A</v>
      </c>
      <c r="R467" s="5" t="e" cm="1">
        <f t="array" aca="1" ref="R467" ca="1">IF( OR( AND($A467&gt;=INDIRECT("'Panasonic ERJ Code Table'!$K" &amp; R$1),$A467&lt;=INDIRECT("'Panasonic ERJ Code Table'!$L" &amp; R$1)), AND($A467&gt;=INDIRECT("'Panasonic ERJ Code Table'!$M" &amp; R$1),$A467&lt;=INDIRECT("'Panasonic ERJ Code Table'!$N" &amp; R$1)) ),R$2&amp;_xlfn.XLOOKUP($A467,E96_raw,E96_code),"N/A")</f>
        <v>#NAME?</v>
      </c>
      <c r="U467" s="5" t="e" cm="1">
        <f t="array" aca="1" ref="U467" ca="1">IF( OR( AND($A467&gt;=INDIRECT("'Panasonic ERJ Code Table'!$J" &amp; U$1),$A467&lt;=INDIRECT("'Panasonic ERJ Code Table'!$K" &amp; U$1)), AND($A467&gt;=INDIRECT("'Panasonic ERJ Code Table'!$L" &amp; U$1),$A467&lt;=INDIRECT("'Panasonic ERJ Code Table'!$M" &amp; U$1)) ),U$2&amp;_xlfn.XLOOKUP($A467,E96_raw,E96_code),"N/A")</f>
        <v>#NAME?</v>
      </c>
    </row>
    <row r="468" spans="1:21" x14ac:dyDescent="0.3">
      <c r="A468" s="16">
        <v>69800</v>
      </c>
      <c r="B468" s="19"/>
      <c r="C468" s="5" t="e" cm="1">
        <f t="array" aca="1" ref="C468" ca="1">IF( OR( AND($A468&gt;=INDIRECT("'Panasonic ERJ Code Table'!$K" &amp; C$1),$A468&lt;=INDIRECT("'Panasonic ERJ Code Table'!$L" &amp; C$1)), AND($A468&gt;=INDIRECT("'Panasonic ERJ Code Table'!$M" &amp; C$1),$A468&lt;=INDIRECT("'Panasonic ERJ Code Table'!$N" &amp; C$1)) ),C$2&amp;_xlfn.XLOOKUP($A468,E96_raw,E96_code),"N/A")</f>
        <v>#NAME?</v>
      </c>
      <c r="D468" s="23" t="e" cm="1">
        <f t="array" aca="1" ref="D468" ca="1">"technology "&amp;RIGHT(C468,4)&amp;";"&amp;_xlfn.XLOOKUP(2,eii,eia)&amp;C468&amp;_xlfn.XLOOKUP(16,eii,eia)&amp;_xlfn.XLOOKUP(3,eii,eia)&amp;_xlfn.XLOOKUP($A468,E96_raw,e96_std&amp;" "&amp;e96_sym)&amp;_xlfn.XLOOKUP(16,eii,eia)&amp;_xlfn.XLOOKUP(4,eii,eia)&amp;_xlfn.XLOOKUP(LEFT(C468,7),r_1,r_4)&amp;" W @ 70°C"&amp;_xlfn.XLOOKUP(16,eii,eia)&amp;_xlfn.XLOOKUP(5,eii,eia)&amp;_xlfn.XLOOKUP(MID(C468,4,3),e_code,TEXT(e_size,"0000"))&amp;_xlfn.XLOOKUP(16,eii,eia)&amp;_xlfn.XLOOKUP(6,eii,eia)&amp;ROUND(MIN(SQRT($A468*_xlfn.XLOOKUP(LEFT(C468,7),r_1,r_4)),_xlfn.XLOOKUP(LEFT(C468,7),r_1,r_7)),1)&amp;" V"&amp;_xlfn.XLOOKUP(16,eii,eia)&amp;_xlfn.XLOOKUP(8,eii,eia)&amp;_xlfn.XLOOKUP(LEFT(C468,7),r_1,r_8)&amp;_xlfn.XLOOKUP(16,eii,eia)&amp;_xlfn.XLOOKUP(9,eii,eia)&amp;_xlfn.XLOOKUP($A468,E96_raw,E96_code&amp;" / "&amp;e96_3c)&amp;_xlfn.XLOOKUP(16,eii,eia)&amp;_xlfn.XLOOKUP(10,eii,eia)&amp;_xlfn.XLOOKUP(LEFT(C468,7),r_1,r_10)&amp;_xlfn.XLOOKUP(16,eii,eia)&amp;_xlfn.XLOOKUP(11,eii,eia)&amp;_xlfn.XLOOKUP(LEFT(C468,7),r_1,r_11)&amp;_xlfn.XLOOKUP(16,eii,eia)&amp;_xlfn.XLOOKUP(12,eii,eia)&amp;_xlfn.XLOOKUP(LEFT(C468,7),r_1,r_12)&amp;" ppm/°C"&amp;_xlfn.XLOOKUP(16,eii,eia)&amp;_xlfn.XLOOKUP(13,eii,eia)&amp;MID(C468,4,2)&amp;_xlfn.XLOOKUP(16,eii,eia)&amp;_xlfn.XLOOKUP(14,eii,eia)&amp;_xlfn.XLOOKUP(16,eii,eia)&amp;_xlfn.XLOOKUP(15,eii,eia)&amp;_xlfn.XLOOKUP(16,eii,eia)</f>
        <v>#NAME?</v>
      </c>
      <c r="F468" s="5" t="e" cm="1">
        <f t="array" aca="1" ref="F468" ca="1">IF( OR( AND($A468&gt;=INDIRECT("'Panasonic ERJ Code Table'!$K" &amp; F$1),$A468&lt;=INDIRECT("'Panasonic ERJ Code Table'!$L" &amp; F$1)), AND($A468&gt;=INDIRECT("'Panasonic ERJ Code Table'!$M" &amp; F$1),$A468&lt;=INDIRECT("'Panasonic ERJ Code Table'!$N" &amp; F$1)) ),F$2&amp;_xlfn.XLOOKUP($A468,E96_raw,E96_code),"N/A")</f>
        <v>#NAME?</v>
      </c>
      <c r="G468" s="23" t="e" cm="1">
        <f t="array" aca="1" ref="G468" ca="1">"technology "&amp;RIGHT(F468,4)&amp;";"&amp;_xlfn.XLOOKUP(2,eii,eia)&amp;F468&amp;_xlfn.XLOOKUP(16,eii,eia)&amp;_xlfn.XLOOKUP(3,eii,eia)&amp;_xlfn.XLOOKUP($A468,E96_raw,e96_std&amp;" "&amp;e96_sym)&amp;_xlfn.XLOOKUP(16,eii,eia)&amp;_xlfn.XLOOKUP(4,eii,eia)&amp;_xlfn.XLOOKUP(LEFT(F468,7),r_1,r_4)&amp;" W @ 70°C"&amp;_xlfn.XLOOKUP(16,eii,eia)&amp;_xlfn.XLOOKUP(5,eii,eia)&amp;_xlfn.XLOOKUP(MID(F468,4,3),e_code,TEXT(e_size,"0000"))&amp;_xlfn.XLOOKUP(16,eii,eia)&amp;_xlfn.XLOOKUP(6,eii,eia)&amp;ROUND(MIN(SQRT($A468*_xlfn.XLOOKUP(LEFT(F468,7),r_1,r_4)),_xlfn.XLOOKUP(LEFT(F468,7),r_1,r_7)),1)&amp;" V"&amp;_xlfn.XLOOKUP(16,eii,eia)&amp;_xlfn.XLOOKUP(8,eii,eia)&amp;_xlfn.XLOOKUP(LEFT(F468,7),r_1,r_8)&amp;_xlfn.XLOOKUP(16,eii,eia)&amp;_xlfn.XLOOKUP(9,eii,eia)&amp;_xlfn.XLOOKUP($A468,E96_raw,E96_code&amp;" / "&amp;e96_3c)&amp;_xlfn.XLOOKUP(16,eii,eia)&amp;_xlfn.XLOOKUP(10,eii,eia)&amp;_xlfn.XLOOKUP(LEFT(F468,7),r_1,r_10)&amp;_xlfn.XLOOKUP(16,eii,eia)&amp;_xlfn.XLOOKUP(11,eii,eia)&amp;_xlfn.XLOOKUP(LEFT(F468,7),r_1,r_11)&amp;_xlfn.XLOOKUP(16,eii,eia)&amp;_xlfn.XLOOKUP(12,eii,eia)&amp;_xlfn.XLOOKUP(LEFT(F468,7),r_1,r_12)&amp;" ppm/°C"&amp;_xlfn.XLOOKUP(16,eii,eia)&amp;_xlfn.XLOOKUP(13,eii,eia)&amp;MID(F468,4,2)&amp;_xlfn.XLOOKUP(16,eii,eia)&amp;_xlfn.XLOOKUP(14,eii,eia)&amp;_xlfn.XLOOKUP(16,eii,eia)&amp;_xlfn.XLOOKUP(15,eii,eia)&amp;_xlfn.XLOOKUP(16,eii,eia)</f>
        <v>#NAME?</v>
      </c>
      <c r="I468" s="5" t="str" cm="1">
        <f t="array" aca="1" ref="I468" ca="1">IF( OR( AND($A468&gt;=INDIRECT("'Panasonic ERJ Code Table'!$K" &amp; I$1),$A468&lt;=INDIRECT("'Panasonic ERJ Code Table'!$L" &amp; I$1)), AND($A468&gt;=INDIRECT("'Panasonic ERJ Code Table'!$M" &amp; I$1),$A468&lt;=INDIRECT("'Panasonic ERJ Code Table'!$N" &amp; I$1)) ),I$2&amp;_xlfn.XLOOKUP($A468,E96_raw,E96_code),"N/A")</f>
        <v>N/A</v>
      </c>
      <c r="L468" s="5" t="e" cm="1">
        <f t="array" aca="1" ref="L468" ca="1">IF( OR( AND($A468&gt;=INDIRECT("'Panasonic ERJ Code Table'!$K" &amp; L$1),$A468&lt;=INDIRECT("'Panasonic ERJ Code Table'!$L" &amp; L$1)), AND($A468&gt;=INDIRECT("'Panasonic ERJ Code Table'!$M" &amp; L$1),$A468&lt;=INDIRECT("'Panasonic ERJ Code Table'!$N" &amp; L$1)) ),L$2&amp;_xlfn.XLOOKUP($A468,E96_raw,E96_code),"N/A")</f>
        <v>#NAME?</v>
      </c>
      <c r="O468" s="5" t="str" cm="1">
        <f t="array" aca="1" ref="O468" ca="1">IF( OR( AND($A468&gt;=INDIRECT("'Panasonic ERJ Code Table'!$K" &amp; O$1),$A468&lt;=INDIRECT("'Panasonic ERJ Code Table'!$L" &amp; O$1)), AND($A468&gt;=INDIRECT("'Panasonic ERJ Code Table'!$M" &amp; O$1),$A468&lt;=INDIRECT("'Panasonic ERJ Code Table'!$N" &amp; O$1)) ),O$2&amp;_xlfn.XLOOKUP($A468,E96_raw,E96_code),"N/A")</f>
        <v>N/A</v>
      </c>
      <c r="R468" s="5" t="e" cm="1">
        <f t="array" aca="1" ref="R468" ca="1">IF( OR( AND($A468&gt;=INDIRECT("'Panasonic ERJ Code Table'!$K" &amp; R$1),$A468&lt;=INDIRECT("'Panasonic ERJ Code Table'!$L" &amp; R$1)), AND($A468&gt;=INDIRECT("'Panasonic ERJ Code Table'!$M" &amp; R$1),$A468&lt;=INDIRECT("'Panasonic ERJ Code Table'!$N" &amp; R$1)) ),R$2&amp;_xlfn.XLOOKUP($A468,E96_raw,E96_code),"N/A")</f>
        <v>#NAME?</v>
      </c>
      <c r="U468" s="5" t="e" cm="1">
        <f t="array" aca="1" ref="U468" ca="1">IF( OR( AND($A468&gt;=INDIRECT("'Panasonic ERJ Code Table'!$J" &amp; U$1),$A468&lt;=INDIRECT("'Panasonic ERJ Code Table'!$K" &amp; U$1)), AND($A468&gt;=INDIRECT("'Panasonic ERJ Code Table'!$L" &amp; U$1),$A468&lt;=INDIRECT("'Panasonic ERJ Code Table'!$M" &amp; U$1)) ),U$2&amp;_xlfn.XLOOKUP($A468,E96_raw,E96_code),"N/A")</f>
        <v>#NAME?</v>
      </c>
    </row>
    <row r="469" spans="1:21" x14ac:dyDescent="0.3">
      <c r="A469" s="16">
        <v>71500</v>
      </c>
      <c r="B469" s="19"/>
      <c r="C469" s="5" t="e" cm="1">
        <f t="array" aca="1" ref="C469" ca="1">IF( OR( AND($A469&gt;=INDIRECT("'Panasonic ERJ Code Table'!$K" &amp; C$1),$A469&lt;=INDIRECT("'Panasonic ERJ Code Table'!$L" &amp; C$1)), AND($A469&gt;=INDIRECT("'Panasonic ERJ Code Table'!$M" &amp; C$1),$A469&lt;=INDIRECT("'Panasonic ERJ Code Table'!$N" &amp; C$1)) ),C$2&amp;_xlfn.XLOOKUP($A469,E96_raw,E96_code),"N/A")</f>
        <v>#NAME?</v>
      </c>
      <c r="D469" s="23" t="e" cm="1">
        <f t="array" aca="1" ref="D469" ca="1">"technology "&amp;RIGHT(C469,4)&amp;";"&amp;_xlfn.XLOOKUP(2,eii,eia)&amp;C469&amp;_xlfn.XLOOKUP(16,eii,eia)&amp;_xlfn.XLOOKUP(3,eii,eia)&amp;_xlfn.XLOOKUP($A469,E96_raw,e96_std&amp;" "&amp;e96_sym)&amp;_xlfn.XLOOKUP(16,eii,eia)&amp;_xlfn.XLOOKUP(4,eii,eia)&amp;_xlfn.XLOOKUP(LEFT(C469,7),r_1,r_4)&amp;" W @ 70°C"&amp;_xlfn.XLOOKUP(16,eii,eia)&amp;_xlfn.XLOOKUP(5,eii,eia)&amp;_xlfn.XLOOKUP(MID(C469,4,3),e_code,TEXT(e_size,"0000"))&amp;_xlfn.XLOOKUP(16,eii,eia)&amp;_xlfn.XLOOKUP(6,eii,eia)&amp;ROUND(MIN(SQRT($A469*_xlfn.XLOOKUP(LEFT(C469,7),r_1,r_4)),_xlfn.XLOOKUP(LEFT(C469,7),r_1,r_7)),1)&amp;" V"&amp;_xlfn.XLOOKUP(16,eii,eia)&amp;_xlfn.XLOOKUP(8,eii,eia)&amp;_xlfn.XLOOKUP(LEFT(C469,7),r_1,r_8)&amp;_xlfn.XLOOKUP(16,eii,eia)&amp;_xlfn.XLOOKUP(9,eii,eia)&amp;_xlfn.XLOOKUP($A469,E96_raw,E96_code&amp;" / "&amp;e96_3c)&amp;_xlfn.XLOOKUP(16,eii,eia)&amp;_xlfn.XLOOKUP(10,eii,eia)&amp;_xlfn.XLOOKUP(LEFT(C469,7),r_1,r_10)&amp;_xlfn.XLOOKUP(16,eii,eia)&amp;_xlfn.XLOOKUP(11,eii,eia)&amp;_xlfn.XLOOKUP(LEFT(C469,7),r_1,r_11)&amp;_xlfn.XLOOKUP(16,eii,eia)&amp;_xlfn.XLOOKUP(12,eii,eia)&amp;_xlfn.XLOOKUP(LEFT(C469,7),r_1,r_12)&amp;" ppm/°C"&amp;_xlfn.XLOOKUP(16,eii,eia)&amp;_xlfn.XLOOKUP(13,eii,eia)&amp;MID(C469,4,2)&amp;_xlfn.XLOOKUP(16,eii,eia)&amp;_xlfn.XLOOKUP(14,eii,eia)&amp;_xlfn.XLOOKUP(16,eii,eia)&amp;_xlfn.XLOOKUP(15,eii,eia)&amp;_xlfn.XLOOKUP(16,eii,eia)</f>
        <v>#NAME?</v>
      </c>
      <c r="F469" s="5" t="e" cm="1">
        <f t="array" aca="1" ref="F469" ca="1">IF( OR( AND($A469&gt;=INDIRECT("'Panasonic ERJ Code Table'!$K" &amp; F$1),$A469&lt;=INDIRECT("'Panasonic ERJ Code Table'!$L" &amp; F$1)), AND($A469&gt;=INDIRECT("'Panasonic ERJ Code Table'!$M" &amp; F$1),$A469&lt;=INDIRECT("'Panasonic ERJ Code Table'!$N" &amp; F$1)) ),F$2&amp;_xlfn.XLOOKUP($A469,E96_raw,E96_code),"N/A")</f>
        <v>#NAME?</v>
      </c>
      <c r="G469" s="23" t="e" cm="1">
        <f t="array" aca="1" ref="G469" ca="1">"technology "&amp;RIGHT(F469,4)&amp;";"&amp;_xlfn.XLOOKUP(2,eii,eia)&amp;F469&amp;_xlfn.XLOOKUP(16,eii,eia)&amp;_xlfn.XLOOKUP(3,eii,eia)&amp;_xlfn.XLOOKUP($A469,E96_raw,e96_std&amp;" "&amp;e96_sym)&amp;_xlfn.XLOOKUP(16,eii,eia)&amp;_xlfn.XLOOKUP(4,eii,eia)&amp;_xlfn.XLOOKUP(LEFT(F469,7),r_1,r_4)&amp;" W @ 70°C"&amp;_xlfn.XLOOKUP(16,eii,eia)&amp;_xlfn.XLOOKUP(5,eii,eia)&amp;_xlfn.XLOOKUP(MID(F469,4,3),e_code,TEXT(e_size,"0000"))&amp;_xlfn.XLOOKUP(16,eii,eia)&amp;_xlfn.XLOOKUP(6,eii,eia)&amp;ROUND(MIN(SQRT($A469*_xlfn.XLOOKUP(LEFT(F469,7),r_1,r_4)),_xlfn.XLOOKUP(LEFT(F469,7),r_1,r_7)),1)&amp;" V"&amp;_xlfn.XLOOKUP(16,eii,eia)&amp;_xlfn.XLOOKUP(8,eii,eia)&amp;_xlfn.XLOOKUP(LEFT(F469,7),r_1,r_8)&amp;_xlfn.XLOOKUP(16,eii,eia)&amp;_xlfn.XLOOKUP(9,eii,eia)&amp;_xlfn.XLOOKUP($A469,E96_raw,E96_code&amp;" / "&amp;e96_3c)&amp;_xlfn.XLOOKUP(16,eii,eia)&amp;_xlfn.XLOOKUP(10,eii,eia)&amp;_xlfn.XLOOKUP(LEFT(F469,7),r_1,r_10)&amp;_xlfn.XLOOKUP(16,eii,eia)&amp;_xlfn.XLOOKUP(11,eii,eia)&amp;_xlfn.XLOOKUP(LEFT(F469,7),r_1,r_11)&amp;_xlfn.XLOOKUP(16,eii,eia)&amp;_xlfn.XLOOKUP(12,eii,eia)&amp;_xlfn.XLOOKUP(LEFT(F469,7),r_1,r_12)&amp;" ppm/°C"&amp;_xlfn.XLOOKUP(16,eii,eia)&amp;_xlfn.XLOOKUP(13,eii,eia)&amp;MID(F469,4,2)&amp;_xlfn.XLOOKUP(16,eii,eia)&amp;_xlfn.XLOOKUP(14,eii,eia)&amp;_xlfn.XLOOKUP(16,eii,eia)&amp;_xlfn.XLOOKUP(15,eii,eia)&amp;_xlfn.XLOOKUP(16,eii,eia)</f>
        <v>#NAME?</v>
      </c>
      <c r="I469" s="5" t="str" cm="1">
        <f t="array" aca="1" ref="I469" ca="1">IF( OR( AND($A469&gt;=INDIRECT("'Panasonic ERJ Code Table'!$K" &amp; I$1),$A469&lt;=INDIRECT("'Panasonic ERJ Code Table'!$L" &amp; I$1)), AND($A469&gt;=INDIRECT("'Panasonic ERJ Code Table'!$M" &amp; I$1),$A469&lt;=INDIRECT("'Panasonic ERJ Code Table'!$N" &amp; I$1)) ),I$2&amp;_xlfn.XLOOKUP($A469,E96_raw,E96_code),"N/A")</f>
        <v>N/A</v>
      </c>
      <c r="L469" s="5" t="e" cm="1">
        <f t="array" aca="1" ref="L469" ca="1">IF( OR( AND($A469&gt;=INDIRECT("'Panasonic ERJ Code Table'!$K" &amp; L$1),$A469&lt;=INDIRECT("'Panasonic ERJ Code Table'!$L" &amp; L$1)), AND($A469&gt;=INDIRECT("'Panasonic ERJ Code Table'!$M" &amp; L$1),$A469&lt;=INDIRECT("'Panasonic ERJ Code Table'!$N" &amp; L$1)) ),L$2&amp;_xlfn.XLOOKUP($A469,E96_raw,E96_code),"N/A")</f>
        <v>#NAME?</v>
      </c>
      <c r="O469" s="5" t="str" cm="1">
        <f t="array" aca="1" ref="O469" ca="1">IF( OR( AND($A469&gt;=INDIRECT("'Panasonic ERJ Code Table'!$K" &amp; O$1),$A469&lt;=INDIRECT("'Panasonic ERJ Code Table'!$L" &amp; O$1)), AND($A469&gt;=INDIRECT("'Panasonic ERJ Code Table'!$M" &amp; O$1),$A469&lt;=INDIRECT("'Panasonic ERJ Code Table'!$N" &amp; O$1)) ),O$2&amp;_xlfn.XLOOKUP($A469,E96_raw,E96_code),"N/A")</f>
        <v>N/A</v>
      </c>
      <c r="R469" s="5" t="e" cm="1">
        <f t="array" aca="1" ref="R469" ca="1">IF( OR( AND($A469&gt;=INDIRECT("'Panasonic ERJ Code Table'!$K" &amp; R$1),$A469&lt;=INDIRECT("'Panasonic ERJ Code Table'!$L" &amp; R$1)), AND($A469&gt;=INDIRECT("'Panasonic ERJ Code Table'!$M" &amp; R$1),$A469&lt;=INDIRECT("'Panasonic ERJ Code Table'!$N" &amp; R$1)) ),R$2&amp;_xlfn.XLOOKUP($A469,E96_raw,E96_code),"N/A")</f>
        <v>#NAME?</v>
      </c>
      <c r="U469" s="5" t="e" cm="1">
        <f t="array" aca="1" ref="U469" ca="1">IF( OR( AND($A469&gt;=INDIRECT("'Panasonic ERJ Code Table'!$J" &amp; U$1),$A469&lt;=INDIRECT("'Panasonic ERJ Code Table'!$K" &amp; U$1)), AND($A469&gt;=INDIRECT("'Panasonic ERJ Code Table'!$L" &amp; U$1),$A469&lt;=INDIRECT("'Panasonic ERJ Code Table'!$M" &amp; U$1)) ),U$2&amp;_xlfn.XLOOKUP($A469,E96_raw,E96_code),"N/A")</f>
        <v>#NAME?</v>
      </c>
    </row>
    <row r="470" spans="1:21" x14ac:dyDescent="0.3">
      <c r="A470" s="16">
        <v>73200</v>
      </c>
      <c r="B470" s="19"/>
      <c r="C470" s="5" t="e" cm="1">
        <f t="array" aca="1" ref="C470" ca="1">IF( OR( AND($A470&gt;=INDIRECT("'Panasonic ERJ Code Table'!$K" &amp; C$1),$A470&lt;=INDIRECT("'Panasonic ERJ Code Table'!$L" &amp; C$1)), AND($A470&gt;=INDIRECT("'Panasonic ERJ Code Table'!$M" &amp; C$1),$A470&lt;=INDIRECT("'Panasonic ERJ Code Table'!$N" &amp; C$1)) ),C$2&amp;_xlfn.XLOOKUP($A470,E96_raw,E96_code),"N/A")</f>
        <v>#NAME?</v>
      </c>
      <c r="D470" s="23" t="e" cm="1">
        <f t="array" aca="1" ref="D470" ca="1">"technology "&amp;RIGHT(C470,4)&amp;";"&amp;_xlfn.XLOOKUP(2,eii,eia)&amp;C470&amp;_xlfn.XLOOKUP(16,eii,eia)&amp;_xlfn.XLOOKUP(3,eii,eia)&amp;_xlfn.XLOOKUP($A470,E96_raw,e96_std&amp;" "&amp;e96_sym)&amp;_xlfn.XLOOKUP(16,eii,eia)&amp;_xlfn.XLOOKUP(4,eii,eia)&amp;_xlfn.XLOOKUP(LEFT(C470,7),r_1,r_4)&amp;" W @ 70°C"&amp;_xlfn.XLOOKUP(16,eii,eia)&amp;_xlfn.XLOOKUP(5,eii,eia)&amp;_xlfn.XLOOKUP(MID(C470,4,3),e_code,TEXT(e_size,"0000"))&amp;_xlfn.XLOOKUP(16,eii,eia)&amp;_xlfn.XLOOKUP(6,eii,eia)&amp;ROUND(MIN(SQRT($A470*_xlfn.XLOOKUP(LEFT(C470,7),r_1,r_4)),_xlfn.XLOOKUP(LEFT(C470,7),r_1,r_7)),1)&amp;" V"&amp;_xlfn.XLOOKUP(16,eii,eia)&amp;_xlfn.XLOOKUP(8,eii,eia)&amp;_xlfn.XLOOKUP(LEFT(C470,7),r_1,r_8)&amp;_xlfn.XLOOKUP(16,eii,eia)&amp;_xlfn.XLOOKUP(9,eii,eia)&amp;_xlfn.XLOOKUP($A470,E96_raw,E96_code&amp;" / "&amp;e96_3c)&amp;_xlfn.XLOOKUP(16,eii,eia)&amp;_xlfn.XLOOKUP(10,eii,eia)&amp;_xlfn.XLOOKUP(LEFT(C470,7),r_1,r_10)&amp;_xlfn.XLOOKUP(16,eii,eia)&amp;_xlfn.XLOOKUP(11,eii,eia)&amp;_xlfn.XLOOKUP(LEFT(C470,7),r_1,r_11)&amp;_xlfn.XLOOKUP(16,eii,eia)&amp;_xlfn.XLOOKUP(12,eii,eia)&amp;_xlfn.XLOOKUP(LEFT(C470,7),r_1,r_12)&amp;" ppm/°C"&amp;_xlfn.XLOOKUP(16,eii,eia)&amp;_xlfn.XLOOKUP(13,eii,eia)&amp;MID(C470,4,2)&amp;_xlfn.XLOOKUP(16,eii,eia)&amp;_xlfn.XLOOKUP(14,eii,eia)&amp;_xlfn.XLOOKUP(16,eii,eia)&amp;_xlfn.XLOOKUP(15,eii,eia)&amp;_xlfn.XLOOKUP(16,eii,eia)</f>
        <v>#NAME?</v>
      </c>
      <c r="F470" s="5" t="e" cm="1">
        <f t="array" aca="1" ref="F470" ca="1">IF( OR( AND($A470&gt;=INDIRECT("'Panasonic ERJ Code Table'!$K" &amp; F$1),$A470&lt;=INDIRECT("'Panasonic ERJ Code Table'!$L" &amp; F$1)), AND($A470&gt;=INDIRECT("'Panasonic ERJ Code Table'!$M" &amp; F$1),$A470&lt;=INDIRECT("'Panasonic ERJ Code Table'!$N" &amp; F$1)) ),F$2&amp;_xlfn.XLOOKUP($A470,E96_raw,E96_code),"N/A")</f>
        <v>#NAME?</v>
      </c>
      <c r="G470" s="23" t="e" cm="1">
        <f t="array" aca="1" ref="G470" ca="1">"technology "&amp;RIGHT(F470,4)&amp;";"&amp;_xlfn.XLOOKUP(2,eii,eia)&amp;F470&amp;_xlfn.XLOOKUP(16,eii,eia)&amp;_xlfn.XLOOKUP(3,eii,eia)&amp;_xlfn.XLOOKUP($A470,E96_raw,e96_std&amp;" "&amp;e96_sym)&amp;_xlfn.XLOOKUP(16,eii,eia)&amp;_xlfn.XLOOKUP(4,eii,eia)&amp;_xlfn.XLOOKUP(LEFT(F470,7),r_1,r_4)&amp;" W @ 70°C"&amp;_xlfn.XLOOKUP(16,eii,eia)&amp;_xlfn.XLOOKUP(5,eii,eia)&amp;_xlfn.XLOOKUP(MID(F470,4,3),e_code,TEXT(e_size,"0000"))&amp;_xlfn.XLOOKUP(16,eii,eia)&amp;_xlfn.XLOOKUP(6,eii,eia)&amp;ROUND(MIN(SQRT($A470*_xlfn.XLOOKUP(LEFT(F470,7),r_1,r_4)),_xlfn.XLOOKUP(LEFT(F470,7),r_1,r_7)),1)&amp;" V"&amp;_xlfn.XLOOKUP(16,eii,eia)&amp;_xlfn.XLOOKUP(8,eii,eia)&amp;_xlfn.XLOOKUP(LEFT(F470,7),r_1,r_8)&amp;_xlfn.XLOOKUP(16,eii,eia)&amp;_xlfn.XLOOKUP(9,eii,eia)&amp;_xlfn.XLOOKUP($A470,E96_raw,E96_code&amp;" / "&amp;e96_3c)&amp;_xlfn.XLOOKUP(16,eii,eia)&amp;_xlfn.XLOOKUP(10,eii,eia)&amp;_xlfn.XLOOKUP(LEFT(F470,7),r_1,r_10)&amp;_xlfn.XLOOKUP(16,eii,eia)&amp;_xlfn.XLOOKUP(11,eii,eia)&amp;_xlfn.XLOOKUP(LEFT(F470,7),r_1,r_11)&amp;_xlfn.XLOOKUP(16,eii,eia)&amp;_xlfn.XLOOKUP(12,eii,eia)&amp;_xlfn.XLOOKUP(LEFT(F470,7),r_1,r_12)&amp;" ppm/°C"&amp;_xlfn.XLOOKUP(16,eii,eia)&amp;_xlfn.XLOOKUP(13,eii,eia)&amp;MID(F470,4,2)&amp;_xlfn.XLOOKUP(16,eii,eia)&amp;_xlfn.XLOOKUP(14,eii,eia)&amp;_xlfn.XLOOKUP(16,eii,eia)&amp;_xlfn.XLOOKUP(15,eii,eia)&amp;_xlfn.XLOOKUP(16,eii,eia)</f>
        <v>#NAME?</v>
      </c>
      <c r="I470" s="5" t="str" cm="1">
        <f t="array" aca="1" ref="I470" ca="1">IF( OR( AND($A470&gt;=INDIRECT("'Panasonic ERJ Code Table'!$K" &amp; I$1),$A470&lt;=INDIRECT("'Panasonic ERJ Code Table'!$L" &amp; I$1)), AND($A470&gt;=INDIRECT("'Panasonic ERJ Code Table'!$M" &amp; I$1),$A470&lt;=INDIRECT("'Panasonic ERJ Code Table'!$N" &amp; I$1)) ),I$2&amp;_xlfn.XLOOKUP($A470,E96_raw,E96_code),"N/A")</f>
        <v>N/A</v>
      </c>
      <c r="L470" s="5" t="e" cm="1">
        <f t="array" aca="1" ref="L470" ca="1">IF( OR( AND($A470&gt;=INDIRECT("'Panasonic ERJ Code Table'!$K" &amp; L$1),$A470&lt;=INDIRECT("'Panasonic ERJ Code Table'!$L" &amp; L$1)), AND($A470&gt;=INDIRECT("'Panasonic ERJ Code Table'!$M" &amp; L$1),$A470&lt;=INDIRECT("'Panasonic ERJ Code Table'!$N" &amp; L$1)) ),L$2&amp;_xlfn.XLOOKUP($A470,E96_raw,E96_code),"N/A")</f>
        <v>#NAME?</v>
      </c>
      <c r="O470" s="5" t="str" cm="1">
        <f t="array" aca="1" ref="O470" ca="1">IF( OR( AND($A470&gt;=INDIRECT("'Panasonic ERJ Code Table'!$K" &amp; O$1),$A470&lt;=INDIRECT("'Panasonic ERJ Code Table'!$L" &amp; O$1)), AND($A470&gt;=INDIRECT("'Panasonic ERJ Code Table'!$M" &amp; O$1),$A470&lt;=INDIRECT("'Panasonic ERJ Code Table'!$N" &amp; O$1)) ),O$2&amp;_xlfn.XLOOKUP($A470,E96_raw,E96_code),"N/A")</f>
        <v>N/A</v>
      </c>
      <c r="R470" s="5" t="e" cm="1">
        <f t="array" aca="1" ref="R470" ca="1">IF( OR( AND($A470&gt;=INDIRECT("'Panasonic ERJ Code Table'!$K" &amp; R$1),$A470&lt;=INDIRECT("'Panasonic ERJ Code Table'!$L" &amp; R$1)), AND($A470&gt;=INDIRECT("'Panasonic ERJ Code Table'!$M" &amp; R$1),$A470&lt;=INDIRECT("'Panasonic ERJ Code Table'!$N" &amp; R$1)) ),R$2&amp;_xlfn.XLOOKUP($A470,E96_raw,E96_code),"N/A")</f>
        <v>#NAME?</v>
      </c>
      <c r="U470" s="5" t="e" cm="1">
        <f t="array" aca="1" ref="U470" ca="1">IF( OR( AND($A470&gt;=INDIRECT("'Panasonic ERJ Code Table'!$J" &amp; U$1),$A470&lt;=INDIRECT("'Panasonic ERJ Code Table'!$K" &amp; U$1)), AND($A470&gt;=INDIRECT("'Panasonic ERJ Code Table'!$L" &amp; U$1),$A470&lt;=INDIRECT("'Panasonic ERJ Code Table'!$M" &amp; U$1)) ),U$2&amp;_xlfn.XLOOKUP($A470,E96_raw,E96_code),"N/A")</f>
        <v>#NAME?</v>
      </c>
    </row>
    <row r="471" spans="1:21" x14ac:dyDescent="0.3">
      <c r="A471" s="16">
        <v>75000</v>
      </c>
      <c r="B471" s="19"/>
      <c r="C471" s="5" t="e" cm="1">
        <f t="array" aca="1" ref="C471" ca="1">IF( OR( AND($A471&gt;=INDIRECT("'Panasonic ERJ Code Table'!$K" &amp; C$1),$A471&lt;=INDIRECT("'Panasonic ERJ Code Table'!$L" &amp; C$1)), AND($A471&gt;=INDIRECT("'Panasonic ERJ Code Table'!$M" &amp; C$1),$A471&lt;=INDIRECT("'Panasonic ERJ Code Table'!$N" &amp; C$1)) ),C$2&amp;_xlfn.XLOOKUP($A471,E96_raw,E96_code),"N/A")</f>
        <v>#NAME?</v>
      </c>
      <c r="D471" s="23" t="e" cm="1">
        <f t="array" aca="1" ref="D471" ca="1">"technology "&amp;RIGHT(C471,4)&amp;";"&amp;_xlfn.XLOOKUP(2,eii,eia)&amp;C471&amp;_xlfn.XLOOKUP(16,eii,eia)&amp;_xlfn.XLOOKUP(3,eii,eia)&amp;_xlfn.XLOOKUP($A471,E96_raw,e96_std&amp;" "&amp;e96_sym)&amp;_xlfn.XLOOKUP(16,eii,eia)&amp;_xlfn.XLOOKUP(4,eii,eia)&amp;_xlfn.XLOOKUP(LEFT(C471,7),r_1,r_4)&amp;" W @ 70°C"&amp;_xlfn.XLOOKUP(16,eii,eia)&amp;_xlfn.XLOOKUP(5,eii,eia)&amp;_xlfn.XLOOKUP(MID(C471,4,3),e_code,TEXT(e_size,"0000"))&amp;_xlfn.XLOOKUP(16,eii,eia)&amp;_xlfn.XLOOKUP(6,eii,eia)&amp;ROUND(MIN(SQRT($A471*_xlfn.XLOOKUP(LEFT(C471,7),r_1,r_4)),_xlfn.XLOOKUP(LEFT(C471,7),r_1,r_7)),1)&amp;" V"&amp;_xlfn.XLOOKUP(16,eii,eia)&amp;_xlfn.XLOOKUP(8,eii,eia)&amp;_xlfn.XLOOKUP(LEFT(C471,7),r_1,r_8)&amp;_xlfn.XLOOKUP(16,eii,eia)&amp;_xlfn.XLOOKUP(9,eii,eia)&amp;_xlfn.XLOOKUP($A471,E96_raw,E96_code&amp;" / "&amp;e96_3c)&amp;_xlfn.XLOOKUP(16,eii,eia)&amp;_xlfn.XLOOKUP(10,eii,eia)&amp;_xlfn.XLOOKUP(LEFT(C471,7),r_1,r_10)&amp;_xlfn.XLOOKUP(16,eii,eia)&amp;_xlfn.XLOOKUP(11,eii,eia)&amp;_xlfn.XLOOKUP(LEFT(C471,7),r_1,r_11)&amp;_xlfn.XLOOKUP(16,eii,eia)&amp;_xlfn.XLOOKUP(12,eii,eia)&amp;_xlfn.XLOOKUP(LEFT(C471,7),r_1,r_12)&amp;" ppm/°C"&amp;_xlfn.XLOOKUP(16,eii,eia)&amp;_xlfn.XLOOKUP(13,eii,eia)&amp;MID(C471,4,2)&amp;_xlfn.XLOOKUP(16,eii,eia)&amp;_xlfn.XLOOKUP(14,eii,eia)&amp;_xlfn.XLOOKUP(16,eii,eia)&amp;_xlfn.XLOOKUP(15,eii,eia)&amp;_xlfn.XLOOKUP(16,eii,eia)</f>
        <v>#NAME?</v>
      </c>
      <c r="F471" s="5" t="e" cm="1">
        <f t="array" aca="1" ref="F471" ca="1">IF( OR( AND($A471&gt;=INDIRECT("'Panasonic ERJ Code Table'!$K" &amp; F$1),$A471&lt;=INDIRECT("'Panasonic ERJ Code Table'!$L" &amp; F$1)), AND($A471&gt;=INDIRECT("'Panasonic ERJ Code Table'!$M" &amp; F$1),$A471&lt;=INDIRECT("'Panasonic ERJ Code Table'!$N" &amp; F$1)) ),F$2&amp;_xlfn.XLOOKUP($A471,E96_raw,E96_code),"N/A")</f>
        <v>#NAME?</v>
      </c>
      <c r="G471" s="23" t="e" cm="1">
        <f t="array" aca="1" ref="G471" ca="1">"technology "&amp;RIGHT(F471,4)&amp;";"&amp;_xlfn.XLOOKUP(2,eii,eia)&amp;F471&amp;_xlfn.XLOOKUP(16,eii,eia)&amp;_xlfn.XLOOKUP(3,eii,eia)&amp;_xlfn.XLOOKUP($A471,E96_raw,e96_std&amp;" "&amp;e96_sym)&amp;_xlfn.XLOOKUP(16,eii,eia)&amp;_xlfn.XLOOKUP(4,eii,eia)&amp;_xlfn.XLOOKUP(LEFT(F471,7),r_1,r_4)&amp;" W @ 70°C"&amp;_xlfn.XLOOKUP(16,eii,eia)&amp;_xlfn.XLOOKUP(5,eii,eia)&amp;_xlfn.XLOOKUP(MID(F471,4,3),e_code,TEXT(e_size,"0000"))&amp;_xlfn.XLOOKUP(16,eii,eia)&amp;_xlfn.XLOOKUP(6,eii,eia)&amp;ROUND(MIN(SQRT($A471*_xlfn.XLOOKUP(LEFT(F471,7),r_1,r_4)),_xlfn.XLOOKUP(LEFT(F471,7),r_1,r_7)),1)&amp;" V"&amp;_xlfn.XLOOKUP(16,eii,eia)&amp;_xlfn.XLOOKUP(8,eii,eia)&amp;_xlfn.XLOOKUP(LEFT(F471,7),r_1,r_8)&amp;_xlfn.XLOOKUP(16,eii,eia)&amp;_xlfn.XLOOKUP(9,eii,eia)&amp;_xlfn.XLOOKUP($A471,E96_raw,E96_code&amp;" / "&amp;e96_3c)&amp;_xlfn.XLOOKUP(16,eii,eia)&amp;_xlfn.XLOOKUP(10,eii,eia)&amp;_xlfn.XLOOKUP(LEFT(F471,7),r_1,r_10)&amp;_xlfn.XLOOKUP(16,eii,eia)&amp;_xlfn.XLOOKUP(11,eii,eia)&amp;_xlfn.XLOOKUP(LEFT(F471,7),r_1,r_11)&amp;_xlfn.XLOOKUP(16,eii,eia)&amp;_xlfn.XLOOKUP(12,eii,eia)&amp;_xlfn.XLOOKUP(LEFT(F471,7),r_1,r_12)&amp;" ppm/°C"&amp;_xlfn.XLOOKUP(16,eii,eia)&amp;_xlfn.XLOOKUP(13,eii,eia)&amp;MID(F471,4,2)&amp;_xlfn.XLOOKUP(16,eii,eia)&amp;_xlfn.XLOOKUP(14,eii,eia)&amp;_xlfn.XLOOKUP(16,eii,eia)&amp;_xlfn.XLOOKUP(15,eii,eia)&amp;_xlfn.XLOOKUP(16,eii,eia)</f>
        <v>#NAME?</v>
      </c>
      <c r="I471" s="5" t="str" cm="1">
        <f t="array" aca="1" ref="I471" ca="1">IF( OR( AND($A471&gt;=INDIRECT("'Panasonic ERJ Code Table'!$K" &amp; I$1),$A471&lt;=INDIRECT("'Panasonic ERJ Code Table'!$L" &amp; I$1)), AND($A471&gt;=INDIRECT("'Panasonic ERJ Code Table'!$M" &amp; I$1),$A471&lt;=INDIRECT("'Panasonic ERJ Code Table'!$N" &amp; I$1)) ),I$2&amp;_xlfn.XLOOKUP($A471,E96_raw,E96_code),"N/A")</f>
        <v>N/A</v>
      </c>
      <c r="L471" s="5" t="e" cm="1">
        <f t="array" aca="1" ref="L471" ca="1">IF( OR( AND($A471&gt;=INDIRECT("'Panasonic ERJ Code Table'!$K" &amp; L$1),$A471&lt;=INDIRECT("'Panasonic ERJ Code Table'!$L" &amp; L$1)), AND($A471&gt;=INDIRECT("'Panasonic ERJ Code Table'!$M" &amp; L$1),$A471&lt;=INDIRECT("'Panasonic ERJ Code Table'!$N" &amp; L$1)) ),L$2&amp;_xlfn.XLOOKUP($A471,E96_raw,E96_code),"N/A")</f>
        <v>#NAME?</v>
      </c>
      <c r="O471" s="5" t="str" cm="1">
        <f t="array" aca="1" ref="O471" ca="1">IF( OR( AND($A471&gt;=INDIRECT("'Panasonic ERJ Code Table'!$K" &amp; O$1),$A471&lt;=INDIRECT("'Panasonic ERJ Code Table'!$L" &amp; O$1)), AND($A471&gt;=INDIRECT("'Panasonic ERJ Code Table'!$M" &amp; O$1),$A471&lt;=INDIRECT("'Panasonic ERJ Code Table'!$N" &amp; O$1)) ),O$2&amp;_xlfn.XLOOKUP($A471,E96_raw,E96_code),"N/A")</f>
        <v>N/A</v>
      </c>
      <c r="R471" s="5" t="e" cm="1">
        <f t="array" aca="1" ref="R471" ca="1">IF( OR( AND($A471&gt;=INDIRECT("'Panasonic ERJ Code Table'!$K" &amp; R$1),$A471&lt;=INDIRECT("'Panasonic ERJ Code Table'!$L" &amp; R$1)), AND($A471&gt;=INDIRECT("'Panasonic ERJ Code Table'!$M" &amp; R$1),$A471&lt;=INDIRECT("'Panasonic ERJ Code Table'!$N" &amp; R$1)) ),R$2&amp;_xlfn.XLOOKUP($A471,E96_raw,E96_code),"N/A")</f>
        <v>#NAME?</v>
      </c>
      <c r="U471" s="5" t="e" cm="1">
        <f t="array" aca="1" ref="U471" ca="1">IF( OR( AND($A471&gt;=INDIRECT("'Panasonic ERJ Code Table'!$J" &amp; U$1),$A471&lt;=INDIRECT("'Panasonic ERJ Code Table'!$K" &amp; U$1)), AND($A471&gt;=INDIRECT("'Panasonic ERJ Code Table'!$L" &amp; U$1),$A471&lt;=INDIRECT("'Panasonic ERJ Code Table'!$M" &amp; U$1)) ),U$2&amp;_xlfn.XLOOKUP($A471,E96_raw,E96_code),"N/A")</f>
        <v>#NAME?</v>
      </c>
    </row>
    <row r="472" spans="1:21" x14ac:dyDescent="0.3">
      <c r="A472" s="16">
        <v>76800</v>
      </c>
      <c r="B472" s="19"/>
      <c r="C472" s="5" t="e" cm="1">
        <f t="array" aca="1" ref="C472" ca="1">IF( OR( AND($A472&gt;=INDIRECT("'Panasonic ERJ Code Table'!$K" &amp; C$1),$A472&lt;=INDIRECT("'Panasonic ERJ Code Table'!$L" &amp; C$1)), AND($A472&gt;=INDIRECT("'Panasonic ERJ Code Table'!$M" &amp; C$1),$A472&lt;=INDIRECT("'Panasonic ERJ Code Table'!$N" &amp; C$1)) ),C$2&amp;_xlfn.XLOOKUP($A472,E96_raw,E96_code),"N/A")</f>
        <v>#NAME?</v>
      </c>
      <c r="D472" s="23" t="e" cm="1">
        <f t="array" aca="1" ref="D472" ca="1">"technology "&amp;RIGHT(C472,4)&amp;";"&amp;_xlfn.XLOOKUP(2,eii,eia)&amp;C472&amp;_xlfn.XLOOKUP(16,eii,eia)&amp;_xlfn.XLOOKUP(3,eii,eia)&amp;_xlfn.XLOOKUP($A472,E96_raw,e96_std&amp;" "&amp;e96_sym)&amp;_xlfn.XLOOKUP(16,eii,eia)&amp;_xlfn.XLOOKUP(4,eii,eia)&amp;_xlfn.XLOOKUP(LEFT(C472,7),r_1,r_4)&amp;" W @ 70°C"&amp;_xlfn.XLOOKUP(16,eii,eia)&amp;_xlfn.XLOOKUP(5,eii,eia)&amp;_xlfn.XLOOKUP(MID(C472,4,3),e_code,TEXT(e_size,"0000"))&amp;_xlfn.XLOOKUP(16,eii,eia)&amp;_xlfn.XLOOKUP(6,eii,eia)&amp;ROUND(MIN(SQRT($A472*_xlfn.XLOOKUP(LEFT(C472,7),r_1,r_4)),_xlfn.XLOOKUP(LEFT(C472,7),r_1,r_7)),1)&amp;" V"&amp;_xlfn.XLOOKUP(16,eii,eia)&amp;_xlfn.XLOOKUP(8,eii,eia)&amp;_xlfn.XLOOKUP(LEFT(C472,7),r_1,r_8)&amp;_xlfn.XLOOKUP(16,eii,eia)&amp;_xlfn.XLOOKUP(9,eii,eia)&amp;_xlfn.XLOOKUP($A472,E96_raw,E96_code&amp;" / "&amp;e96_3c)&amp;_xlfn.XLOOKUP(16,eii,eia)&amp;_xlfn.XLOOKUP(10,eii,eia)&amp;_xlfn.XLOOKUP(LEFT(C472,7),r_1,r_10)&amp;_xlfn.XLOOKUP(16,eii,eia)&amp;_xlfn.XLOOKUP(11,eii,eia)&amp;_xlfn.XLOOKUP(LEFT(C472,7),r_1,r_11)&amp;_xlfn.XLOOKUP(16,eii,eia)&amp;_xlfn.XLOOKUP(12,eii,eia)&amp;_xlfn.XLOOKUP(LEFT(C472,7),r_1,r_12)&amp;" ppm/°C"&amp;_xlfn.XLOOKUP(16,eii,eia)&amp;_xlfn.XLOOKUP(13,eii,eia)&amp;MID(C472,4,2)&amp;_xlfn.XLOOKUP(16,eii,eia)&amp;_xlfn.XLOOKUP(14,eii,eia)&amp;_xlfn.XLOOKUP(16,eii,eia)&amp;_xlfn.XLOOKUP(15,eii,eia)&amp;_xlfn.XLOOKUP(16,eii,eia)</f>
        <v>#NAME?</v>
      </c>
      <c r="F472" s="5" t="e" cm="1">
        <f t="array" aca="1" ref="F472" ca="1">IF( OR( AND($A472&gt;=INDIRECT("'Panasonic ERJ Code Table'!$K" &amp; F$1),$A472&lt;=INDIRECT("'Panasonic ERJ Code Table'!$L" &amp; F$1)), AND($A472&gt;=INDIRECT("'Panasonic ERJ Code Table'!$M" &amp; F$1),$A472&lt;=INDIRECT("'Panasonic ERJ Code Table'!$N" &amp; F$1)) ),F$2&amp;_xlfn.XLOOKUP($A472,E96_raw,E96_code),"N/A")</f>
        <v>#NAME?</v>
      </c>
      <c r="G472" s="23" t="e" cm="1">
        <f t="array" aca="1" ref="G472" ca="1">"technology "&amp;RIGHT(F472,4)&amp;";"&amp;_xlfn.XLOOKUP(2,eii,eia)&amp;F472&amp;_xlfn.XLOOKUP(16,eii,eia)&amp;_xlfn.XLOOKUP(3,eii,eia)&amp;_xlfn.XLOOKUP($A472,E96_raw,e96_std&amp;" "&amp;e96_sym)&amp;_xlfn.XLOOKUP(16,eii,eia)&amp;_xlfn.XLOOKUP(4,eii,eia)&amp;_xlfn.XLOOKUP(LEFT(F472,7),r_1,r_4)&amp;" W @ 70°C"&amp;_xlfn.XLOOKUP(16,eii,eia)&amp;_xlfn.XLOOKUP(5,eii,eia)&amp;_xlfn.XLOOKUP(MID(F472,4,3),e_code,TEXT(e_size,"0000"))&amp;_xlfn.XLOOKUP(16,eii,eia)&amp;_xlfn.XLOOKUP(6,eii,eia)&amp;ROUND(MIN(SQRT($A472*_xlfn.XLOOKUP(LEFT(F472,7),r_1,r_4)),_xlfn.XLOOKUP(LEFT(F472,7),r_1,r_7)),1)&amp;" V"&amp;_xlfn.XLOOKUP(16,eii,eia)&amp;_xlfn.XLOOKUP(8,eii,eia)&amp;_xlfn.XLOOKUP(LEFT(F472,7),r_1,r_8)&amp;_xlfn.XLOOKUP(16,eii,eia)&amp;_xlfn.XLOOKUP(9,eii,eia)&amp;_xlfn.XLOOKUP($A472,E96_raw,E96_code&amp;" / "&amp;e96_3c)&amp;_xlfn.XLOOKUP(16,eii,eia)&amp;_xlfn.XLOOKUP(10,eii,eia)&amp;_xlfn.XLOOKUP(LEFT(F472,7),r_1,r_10)&amp;_xlfn.XLOOKUP(16,eii,eia)&amp;_xlfn.XLOOKUP(11,eii,eia)&amp;_xlfn.XLOOKUP(LEFT(F472,7),r_1,r_11)&amp;_xlfn.XLOOKUP(16,eii,eia)&amp;_xlfn.XLOOKUP(12,eii,eia)&amp;_xlfn.XLOOKUP(LEFT(F472,7),r_1,r_12)&amp;" ppm/°C"&amp;_xlfn.XLOOKUP(16,eii,eia)&amp;_xlfn.XLOOKUP(13,eii,eia)&amp;MID(F472,4,2)&amp;_xlfn.XLOOKUP(16,eii,eia)&amp;_xlfn.XLOOKUP(14,eii,eia)&amp;_xlfn.XLOOKUP(16,eii,eia)&amp;_xlfn.XLOOKUP(15,eii,eia)&amp;_xlfn.XLOOKUP(16,eii,eia)</f>
        <v>#NAME?</v>
      </c>
      <c r="I472" s="5" t="str" cm="1">
        <f t="array" aca="1" ref="I472" ca="1">IF( OR( AND($A472&gt;=INDIRECT("'Panasonic ERJ Code Table'!$K" &amp; I$1),$A472&lt;=INDIRECT("'Panasonic ERJ Code Table'!$L" &amp; I$1)), AND($A472&gt;=INDIRECT("'Panasonic ERJ Code Table'!$M" &amp; I$1),$A472&lt;=INDIRECT("'Panasonic ERJ Code Table'!$N" &amp; I$1)) ),I$2&amp;_xlfn.XLOOKUP($A472,E96_raw,E96_code),"N/A")</f>
        <v>N/A</v>
      </c>
      <c r="L472" s="5" t="e" cm="1">
        <f t="array" aca="1" ref="L472" ca="1">IF( OR( AND($A472&gt;=INDIRECT("'Panasonic ERJ Code Table'!$K" &amp; L$1),$A472&lt;=INDIRECT("'Panasonic ERJ Code Table'!$L" &amp; L$1)), AND($A472&gt;=INDIRECT("'Panasonic ERJ Code Table'!$M" &amp; L$1),$A472&lt;=INDIRECT("'Panasonic ERJ Code Table'!$N" &amp; L$1)) ),L$2&amp;_xlfn.XLOOKUP($A472,E96_raw,E96_code),"N/A")</f>
        <v>#NAME?</v>
      </c>
      <c r="O472" s="5" t="str" cm="1">
        <f t="array" aca="1" ref="O472" ca="1">IF( OR( AND($A472&gt;=INDIRECT("'Panasonic ERJ Code Table'!$K" &amp; O$1),$A472&lt;=INDIRECT("'Panasonic ERJ Code Table'!$L" &amp; O$1)), AND($A472&gt;=INDIRECT("'Panasonic ERJ Code Table'!$M" &amp; O$1),$A472&lt;=INDIRECT("'Panasonic ERJ Code Table'!$N" &amp; O$1)) ),O$2&amp;_xlfn.XLOOKUP($A472,E96_raw,E96_code),"N/A")</f>
        <v>N/A</v>
      </c>
      <c r="R472" s="5" t="e" cm="1">
        <f t="array" aca="1" ref="R472" ca="1">IF( OR( AND($A472&gt;=INDIRECT("'Panasonic ERJ Code Table'!$K" &amp; R$1),$A472&lt;=INDIRECT("'Panasonic ERJ Code Table'!$L" &amp; R$1)), AND($A472&gt;=INDIRECT("'Panasonic ERJ Code Table'!$M" &amp; R$1),$A472&lt;=INDIRECT("'Panasonic ERJ Code Table'!$N" &amp; R$1)) ),R$2&amp;_xlfn.XLOOKUP($A472,E96_raw,E96_code),"N/A")</f>
        <v>#NAME?</v>
      </c>
      <c r="U472" s="5" t="e" cm="1">
        <f t="array" aca="1" ref="U472" ca="1">IF( OR( AND($A472&gt;=INDIRECT("'Panasonic ERJ Code Table'!$J" &amp; U$1),$A472&lt;=INDIRECT("'Panasonic ERJ Code Table'!$K" &amp; U$1)), AND($A472&gt;=INDIRECT("'Panasonic ERJ Code Table'!$L" &amp; U$1),$A472&lt;=INDIRECT("'Panasonic ERJ Code Table'!$M" &amp; U$1)) ),U$2&amp;_xlfn.XLOOKUP($A472,E96_raw,E96_code),"N/A")</f>
        <v>#NAME?</v>
      </c>
    </row>
    <row r="473" spans="1:21" x14ac:dyDescent="0.3">
      <c r="A473" s="16">
        <v>78700</v>
      </c>
      <c r="B473" s="19"/>
      <c r="C473" s="5" t="e" cm="1">
        <f t="array" aca="1" ref="C473" ca="1">IF( OR( AND($A473&gt;=INDIRECT("'Panasonic ERJ Code Table'!$K" &amp; C$1),$A473&lt;=INDIRECT("'Panasonic ERJ Code Table'!$L" &amp; C$1)), AND($A473&gt;=INDIRECT("'Panasonic ERJ Code Table'!$M" &amp; C$1),$A473&lt;=INDIRECT("'Panasonic ERJ Code Table'!$N" &amp; C$1)) ),C$2&amp;_xlfn.XLOOKUP($A473,E96_raw,E96_code),"N/A")</f>
        <v>#NAME?</v>
      </c>
      <c r="D473" s="23" t="e" cm="1">
        <f t="array" aca="1" ref="D473" ca="1">"technology "&amp;RIGHT(C473,4)&amp;";"&amp;_xlfn.XLOOKUP(2,eii,eia)&amp;C473&amp;_xlfn.XLOOKUP(16,eii,eia)&amp;_xlfn.XLOOKUP(3,eii,eia)&amp;_xlfn.XLOOKUP($A473,E96_raw,e96_std&amp;" "&amp;e96_sym)&amp;_xlfn.XLOOKUP(16,eii,eia)&amp;_xlfn.XLOOKUP(4,eii,eia)&amp;_xlfn.XLOOKUP(LEFT(C473,7),r_1,r_4)&amp;" W @ 70°C"&amp;_xlfn.XLOOKUP(16,eii,eia)&amp;_xlfn.XLOOKUP(5,eii,eia)&amp;_xlfn.XLOOKUP(MID(C473,4,3),e_code,TEXT(e_size,"0000"))&amp;_xlfn.XLOOKUP(16,eii,eia)&amp;_xlfn.XLOOKUP(6,eii,eia)&amp;ROUND(MIN(SQRT($A473*_xlfn.XLOOKUP(LEFT(C473,7),r_1,r_4)),_xlfn.XLOOKUP(LEFT(C473,7),r_1,r_7)),1)&amp;" V"&amp;_xlfn.XLOOKUP(16,eii,eia)&amp;_xlfn.XLOOKUP(8,eii,eia)&amp;_xlfn.XLOOKUP(LEFT(C473,7),r_1,r_8)&amp;_xlfn.XLOOKUP(16,eii,eia)&amp;_xlfn.XLOOKUP(9,eii,eia)&amp;_xlfn.XLOOKUP($A473,E96_raw,E96_code&amp;" / "&amp;e96_3c)&amp;_xlfn.XLOOKUP(16,eii,eia)&amp;_xlfn.XLOOKUP(10,eii,eia)&amp;_xlfn.XLOOKUP(LEFT(C473,7),r_1,r_10)&amp;_xlfn.XLOOKUP(16,eii,eia)&amp;_xlfn.XLOOKUP(11,eii,eia)&amp;_xlfn.XLOOKUP(LEFT(C473,7),r_1,r_11)&amp;_xlfn.XLOOKUP(16,eii,eia)&amp;_xlfn.XLOOKUP(12,eii,eia)&amp;_xlfn.XLOOKUP(LEFT(C473,7),r_1,r_12)&amp;" ppm/°C"&amp;_xlfn.XLOOKUP(16,eii,eia)&amp;_xlfn.XLOOKUP(13,eii,eia)&amp;MID(C473,4,2)&amp;_xlfn.XLOOKUP(16,eii,eia)&amp;_xlfn.XLOOKUP(14,eii,eia)&amp;_xlfn.XLOOKUP(16,eii,eia)&amp;_xlfn.XLOOKUP(15,eii,eia)&amp;_xlfn.XLOOKUP(16,eii,eia)</f>
        <v>#NAME?</v>
      </c>
      <c r="F473" s="5" t="e" cm="1">
        <f t="array" aca="1" ref="F473" ca="1">IF( OR( AND($A473&gt;=INDIRECT("'Panasonic ERJ Code Table'!$K" &amp; F$1),$A473&lt;=INDIRECT("'Panasonic ERJ Code Table'!$L" &amp; F$1)), AND($A473&gt;=INDIRECT("'Panasonic ERJ Code Table'!$M" &amp; F$1),$A473&lt;=INDIRECT("'Panasonic ERJ Code Table'!$N" &amp; F$1)) ),F$2&amp;_xlfn.XLOOKUP($A473,E96_raw,E96_code),"N/A")</f>
        <v>#NAME?</v>
      </c>
      <c r="G473" s="23" t="e" cm="1">
        <f t="array" aca="1" ref="G473" ca="1">"technology "&amp;RIGHT(F473,4)&amp;";"&amp;_xlfn.XLOOKUP(2,eii,eia)&amp;F473&amp;_xlfn.XLOOKUP(16,eii,eia)&amp;_xlfn.XLOOKUP(3,eii,eia)&amp;_xlfn.XLOOKUP($A473,E96_raw,e96_std&amp;" "&amp;e96_sym)&amp;_xlfn.XLOOKUP(16,eii,eia)&amp;_xlfn.XLOOKUP(4,eii,eia)&amp;_xlfn.XLOOKUP(LEFT(F473,7),r_1,r_4)&amp;" W @ 70°C"&amp;_xlfn.XLOOKUP(16,eii,eia)&amp;_xlfn.XLOOKUP(5,eii,eia)&amp;_xlfn.XLOOKUP(MID(F473,4,3),e_code,TEXT(e_size,"0000"))&amp;_xlfn.XLOOKUP(16,eii,eia)&amp;_xlfn.XLOOKUP(6,eii,eia)&amp;ROUND(MIN(SQRT($A473*_xlfn.XLOOKUP(LEFT(F473,7),r_1,r_4)),_xlfn.XLOOKUP(LEFT(F473,7),r_1,r_7)),1)&amp;" V"&amp;_xlfn.XLOOKUP(16,eii,eia)&amp;_xlfn.XLOOKUP(8,eii,eia)&amp;_xlfn.XLOOKUP(LEFT(F473,7),r_1,r_8)&amp;_xlfn.XLOOKUP(16,eii,eia)&amp;_xlfn.XLOOKUP(9,eii,eia)&amp;_xlfn.XLOOKUP($A473,E96_raw,E96_code&amp;" / "&amp;e96_3c)&amp;_xlfn.XLOOKUP(16,eii,eia)&amp;_xlfn.XLOOKUP(10,eii,eia)&amp;_xlfn.XLOOKUP(LEFT(F473,7),r_1,r_10)&amp;_xlfn.XLOOKUP(16,eii,eia)&amp;_xlfn.XLOOKUP(11,eii,eia)&amp;_xlfn.XLOOKUP(LEFT(F473,7),r_1,r_11)&amp;_xlfn.XLOOKUP(16,eii,eia)&amp;_xlfn.XLOOKUP(12,eii,eia)&amp;_xlfn.XLOOKUP(LEFT(F473,7),r_1,r_12)&amp;" ppm/°C"&amp;_xlfn.XLOOKUP(16,eii,eia)&amp;_xlfn.XLOOKUP(13,eii,eia)&amp;MID(F473,4,2)&amp;_xlfn.XLOOKUP(16,eii,eia)&amp;_xlfn.XLOOKUP(14,eii,eia)&amp;_xlfn.XLOOKUP(16,eii,eia)&amp;_xlfn.XLOOKUP(15,eii,eia)&amp;_xlfn.XLOOKUP(16,eii,eia)</f>
        <v>#NAME?</v>
      </c>
      <c r="I473" s="5" t="str" cm="1">
        <f t="array" aca="1" ref="I473" ca="1">IF( OR( AND($A473&gt;=INDIRECT("'Panasonic ERJ Code Table'!$K" &amp; I$1),$A473&lt;=INDIRECT("'Panasonic ERJ Code Table'!$L" &amp; I$1)), AND($A473&gt;=INDIRECT("'Panasonic ERJ Code Table'!$M" &amp; I$1),$A473&lt;=INDIRECT("'Panasonic ERJ Code Table'!$N" &amp; I$1)) ),I$2&amp;_xlfn.XLOOKUP($A473,E96_raw,E96_code),"N/A")</f>
        <v>N/A</v>
      </c>
      <c r="L473" s="5" t="e" cm="1">
        <f t="array" aca="1" ref="L473" ca="1">IF( OR( AND($A473&gt;=INDIRECT("'Panasonic ERJ Code Table'!$K" &amp; L$1),$A473&lt;=INDIRECT("'Panasonic ERJ Code Table'!$L" &amp; L$1)), AND($A473&gt;=INDIRECT("'Panasonic ERJ Code Table'!$M" &amp; L$1),$A473&lt;=INDIRECT("'Panasonic ERJ Code Table'!$N" &amp; L$1)) ),L$2&amp;_xlfn.XLOOKUP($A473,E96_raw,E96_code),"N/A")</f>
        <v>#NAME?</v>
      </c>
      <c r="O473" s="5" t="str" cm="1">
        <f t="array" aca="1" ref="O473" ca="1">IF( OR( AND($A473&gt;=INDIRECT("'Panasonic ERJ Code Table'!$K" &amp; O$1),$A473&lt;=INDIRECT("'Panasonic ERJ Code Table'!$L" &amp; O$1)), AND($A473&gt;=INDIRECT("'Panasonic ERJ Code Table'!$M" &amp; O$1),$A473&lt;=INDIRECT("'Panasonic ERJ Code Table'!$N" &amp; O$1)) ),O$2&amp;_xlfn.XLOOKUP($A473,E96_raw,E96_code),"N/A")</f>
        <v>N/A</v>
      </c>
      <c r="R473" s="5" t="e" cm="1">
        <f t="array" aca="1" ref="R473" ca="1">IF( OR( AND($A473&gt;=INDIRECT("'Panasonic ERJ Code Table'!$K" &amp; R$1),$A473&lt;=INDIRECT("'Panasonic ERJ Code Table'!$L" &amp; R$1)), AND($A473&gt;=INDIRECT("'Panasonic ERJ Code Table'!$M" &amp; R$1),$A473&lt;=INDIRECT("'Panasonic ERJ Code Table'!$N" &amp; R$1)) ),R$2&amp;_xlfn.XLOOKUP($A473,E96_raw,E96_code),"N/A")</f>
        <v>#NAME?</v>
      </c>
      <c r="U473" s="5" t="e" cm="1">
        <f t="array" aca="1" ref="U473" ca="1">IF( OR( AND($A473&gt;=INDIRECT("'Panasonic ERJ Code Table'!$J" &amp; U$1),$A473&lt;=INDIRECT("'Panasonic ERJ Code Table'!$K" &amp; U$1)), AND($A473&gt;=INDIRECT("'Panasonic ERJ Code Table'!$L" &amp; U$1),$A473&lt;=INDIRECT("'Panasonic ERJ Code Table'!$M" &amp; U$1)) ),U$2&amp;_xlfn.XLOOKUP($A473,E96_raw,E96_code),"N/A")</f>
        <v>#NAME?</v>
      </c>
    </row>
    <row r="474" spans="1:21" x14ac:dyDescent="0.3">
      <c r="A474" s="16">
        <v>80600</v>
      </c>
      <c r="B474" s="19"/>
      <c r="C474" s="5" t="e" cm="1">
        <f t="array" aca="1" ref="C474" ca="1">IF( OR( AND($A474&gt;=INDIRECT("'Panasonic ERJ Code Table'!$K" &amp; C$1),$A474&lt;=INDIRECT("'Panasonic ERJ Code Table'!$L" &amp; C$1)), AND($A474&gt;=INDIRECT("'Panasonic ERJ Code Table'!$M" &amp; C$1),$A474&lt;=INDIRECT("'Panasonic ERJ Code Table'!$N" &amp; C$1)) ),C$2&amp;_xlfn.XLOOKUP($A474,E96_raw,E96_code),"N/A")</f>
        <v>#NAME?</v>
      </c>
      <c r="D474" s="23" t="e" cm="1">
        <f t="array" aca="1" ref="D474" ca="1">"technology "&amp;RIGHT(C474,4)&amp;";"&amp;_xlfn.XLOOKUP(2,eii,eia)&amp;C474&amp;_xlfn.XLOOKUP(16,eii,eia)&amp;_xlfn.XLOOKUP(3,eii,eia)&amp;_xlfn.XLOOKUP($A474,E96_raw,e96_std&amp;" "&amp;e96_sym)&amp;_xlfn.XLOOKUP(16,eii,eia)&amp;_xlfn.XLOOKUP(4,eii,eia)&amp;_xlfn.XLOOKUP(LEFT(C474,7),r_1,r_4)&amp;" W @ 70°C"&amp;_xlfn.XLOOKUP(16,eii,eia)&amp;_xlfn.XLOOKUP(5,eii,eia)&amp;_xlfn.XLOOKUP(MID(C474,4,3),e_code,TEXT(e_size,"0000"))&amp;_xlfn.XLOOKUP(16,eii,eia)&amp;_xlfn.XLOOKUP(6,eii,eia)&amp;ROUND(MIN(SQRT($A474*_xlfn.XLOOKUP(LEFT(C474,7),r_1,r_4)),_xlfn.XLOOKUP(LEFT(C474,7),r_1,r_7)),1)&amp;" V"&amp;_xlfn.XLOOKUP(16,eii,eia)&amp;_xlfn.XLOOKUP(8,eii,eia)&amp;_xlfn.XLOOKUP(LEFT(C474,7),r_1,r_8)&amp;_xlfn.XLOOKUP(16,eii,eia)&amp;_xlfn.XLOOKUP(9,eii,eia)&amp;_xlfn.XLOOKUP($A474,E96_raw,E96_code&amp;" / "&amp;e96_3c)&amp;_xlfn.XLOOKUP(16,eii,eia)&amp;_xlfn.XLOOKUP(10,eii,eia)&amp;_xlfn.XLOOKUP(LEFT(C474,7),r_1,r_10)&amp;_xlfn.XLOOKUP(16,eii,eia)&amp;_xlfn.XLOOKUP(11,eii,eia)&amp;_xlfn.XLOOKUP(LEFT(C474,7),r_1,r_11)&amp;_xlfn.XLOOKUP(16,eii,eia)&amp;_xlfn.XLOOKUP(12,eii,eia)&amp;_xlfn.XLOOKUP(LEFT(C474,7),r_1,r_12)&amp;" ppm/°C"&amp;_xlfn.XLOOKUP(16,eii,eia)&amp;_xlfn.XLOOKUP(13,eii,eia)&amp;MID(C474,4,2)&amp;_xlfn.XLOOKUP(16,eii,eia)&amp;_xlfn.XLOOKUP(14,eii,eia)&amp;_xlfn.XLOOKUP(16,eii,eia)&amp;_xlfn.XLOOKUP(15,eii,eia)&amp;_xlfn.XLOOKUP(16,eii,eia)</f>
        <v>#NAME?</v>
      </c>
      <c r="F474" s="5" t="e" cm="1">
        <f t="array" aca="1" ref="F474" ca="1">IF( OR( AND($A474&gt;=INDIRECT("'Panasonic ERJ Code Table'!$K" &amp; F$1),$A474&lt;=INDIRECT("'Panasonic ERJ Code Table'!$L" &amp; F$1)), AND($A474&gt;=INDIRECT("'Panasonic ERJ Code Table'!$M" &amp; F$1),$A474&lt;=INDIRECT("'Panasonic ERJ Code Table'!$N" &amp; F$1)) ),F$2&amp;_xlfn.XLOOKUP($A474,E96_raw,E96_code),"N/A")</f>
        <v>#NAME?</v>
      </c>
      <c r="G474" s="23" t="e" cm="1">
        <f t="array" aca="1" ref="G474" ca="1">"technology "&amp;RIGHT(F474,4)&amp;";"&amp;_xlfn.XLOOKUP(2,eii,eia)&amp;F474&amp;_xlfn.XLOOKUP(16,eii,eia)&amp;_xlfn.XLOOKUP(3,eii,eia)&amp;_xlfn.XLOOKUP($A474,E96_raw,e96_std&amp;" "&amp;e96_sym)&amp;_xlfn.XLOOKUP(16,eii,eia)&amp;_xlfn.XLOOKUP(4,eii,eia)&amp;_xlfn.XLOOKUP(LEFT(F474,7),r_1,r_4)&amp;" W @ 70°C"&amp;_xlfn.XLOOKUP(16,eii,eia)&amp;_xlfn.XLOOKUP(5,eii,eia)&amp;_xlfn.XLOOKUP(MID(F474,4,3),e_code,TEXT(e_size,"0000"))&amp;_xlfn.XLOOKUP(16,eii,eia)&amp;_xlfn.XLOOKUP(6,eii,eia)&amp;ROUND(MIN(SQRT($A474*_xlfn.XLOOKUP(LEFT(F474,7),r_1,r_4)),_xlfn.XLOOKUP(LEFT(F474,7),r_1,r_7)),1)&amp;" V"&amp;_xlfn.XLOOKUP(16,eii,eia)&amp;_xlfn.XLOOKUP(8,eii,eia)&amp;_xlfn.XLOOKUP(LEFT(F474,7),r_1,r_8)&amp;_xlfn.XLOOKUP(16,eii,eia)&amp;_xlfn.XLOOKUP(9,eii,eia)&amp;_xlfn.XLOOKUP($A474,E96_raw,E96_code&amp;" / "&amp;e96_3c)&amp;_xlfn.XLOOKUP(16,eii,eia)&amp;_xlfn.XLOOKUP(10,eii,eia)&amp;_xlfn.XLOOKUP(LEFT(F474,7),r_1,r_10)&amp;_xlfn.XLOOKUP(16,eii,eia)&amp;_xlfn.XLOOKUP(11,eii,eia)&amp;_xlfn.XLOOKUP(LEFT(F474,7),r_1,r_11)&amp;_xlfn.XLOOKUP(16,eii,eia)&amp;_xlfn.XLOOKUP(12,eii,eia)&amp;_xlfn.XLOOKUP(LEFT(F474,7),r_1,r_12)&amp;" ppm/°C"&amp;_xlfn.XLOOKUP(16,eii,eia)&amp;_xlfn.XLOOKUP(13,eii,eia)&amp;MID(F474,4,2)&amp;_xlfn.XLOOKUP(16,eii,eia)&amp;_xlfn.XLOOKUP(14,eii,eia)&amp;_xlfn.XLOOKUP(16,eii,eia)&amp;_xlfn.XLOOKUP(15,eii,eia)&amp;_xlfn.XLOOKUP(16,eii,eia)</f>
        <v>#NAME?</v>
      </c>
      <c r="I474" s="5" t="str" cm="1">
        <f t="array" aca="1" ref="I474" ca="1">IF( OR( AND($A474&gt;=INDIRECT("'Panasonic ERJ Code Table'!$K" &amp; I$1),$A474&lt;=INDIRECT("'Panasonic ERJ Code Table'!$L" &amp; I$1)), AND($A474&gt;=INDIRECT("'Panasonic ERJ Code Table'!$M" &amp; I$1),$A474&lt;=INDIRECT("'Panasonic ERJ Code Table'!$N" &amp; I$1)) ),I$2&amp;_xlfn.XLOOKUP($A474,E96_raw,E96_code),"N/A")</f>
        <v>N/A</v>
      </c>
      <c r="L474" s="5" t="e" cm="1">
        <f t="array" aca="1" ref="L474" ca="1">IF( OR( AND($A474&gt;=INDIRECT("'Panasonic ERJ Code Table'!$K" &amp; L$1),$A474&lt;=INDIRECT("'Panasonic ERJ Code Table'!$L" &amp; L$1)), AND($A474&gt;=INDIRECT("'Panasonic ERJ Code Table'!$M" &amp; L$1),$A474&lt;=INDIRECT("'Panasonic ERJ Code Table'!$N" &amp; L$1)) ),L$2&amp;_xlfn.XLOOKUP($A474,E96_raw,E96_code),"N/A")</f>
        <v>#NAME?</v>
      </c>
      <c r="O474" s="5" t="str" cm="1">
        <f t="array" aca="1" ref="O474" ca="1">IF( OR( AND($A474&gt;=INDIRECT("'Panasonic ERJ Code Table'!$K" &amp; O$1),$A474&lt;=INDIRECT("'Panasonic ERJ Code Table'!$L" &amp; O$1)), AND($A474&gt;=INDIRECT("'Panasonic ERJ Code Table'!$M" &amp; O$1),$A474&lt;=INDIRECT("'Panasonic ERJ Code Table'!$N" &amp; O$1)) ),O$2&amp;_xlfn.XLOOKUP($A474,E96_raw,E96_code),"N/A")</f>
        <v>N/A</v>
      </c>
      <c r="R474" s="5" t="e" cm="1">
        <f t="array" aca="1" ref="R474" ca="1">IF( OR( AND($A474&gt;=INDIRECT("'Panasonic ERJ Code Table'!$K" &amp; R$1),$A474&lt;=INDIRECT("'Panasonic ERJ Code Table'!$L" &amp; R$1)), AND($A474&gt;=INDIRECT("'Panasonic ERJ Code Table'!$M" &amp; R$1),$A474&lt;=INDIRECT("'Panasonic ERJ Code Table'!$N" &amp; R$1)) ),R$2&amp;_xlfn.XLOOKUP($A474,E96_raw,E96_code),"N/A")</f>
        <v>#NAME?</v>
      </c>
      <c r="U474" s="5" t="e" cm="1">
        <f t="array" aca="1" ref="U474" ca="1">IF( OR( AND($A474&gt;=INDIRECT("'Panasonic ERJ Code Table'!$J" &amp; U$1),$A474&lt;=INDIRECT("'Panasonic ERJ Code Table'!$K" &amp; U$1)), AND($A474&gt;=INDIRECT("'Panasonic ERJ Code Table'!$L" &amp; U$1),$A474&lt;=INDIRECT("'Panasonic ERJ Code Table'!$M" &amp; U$1)) ),U$2&amp;_xlfn.XLOOKUP($A474,E96_raw,E96_code),"N/A")</f>
        <v>#NAME?</v>
      </c>
    </row>
    <row r="475" spans="1:21" x14ac:dyDescent="0.3">
      <c r="A475" s="16">
        <v>82500</v>
      </c>
      <c r="B475" s="19"/>
      <c r="C475" s="5" t="e" cm="1">
        <f t="array" aca="1" ref="C475" ca="1">IF( OR( AND($A475&gt;=INDIRECT("'Panasonic ERJ Code Table'!$K" &amp; C$1),$A475&lt;=INDIRECT("'Panasonic ERJ Code Table'!$L" &amp; C$1)), AND($A475&gt;=INDIRECT("'Panasonic ERJ Code Table'!$M" &amp; C$1),$A475&lt;=INDIRECT("'Panasonic ERJ Code Table'!$N" &amp; C$1)) ),C$2&amp;_xlfn.XLOOKUP($A475,E96_raw,E96_code),"N/A")</f>
        <v>#NAME?</v>
      </c>
      <c r="D475" s="23" t="e" cm="1">
        <f t="array" aca="1" ref="D475" ca="1">"technology "&amp;RIGHT(C475,4)&amp;";"&amp;_xlfn.XLOOKUP(2,eii,eia)&amp;C475&amp;_xlfn.XLOOKUP(16,eii,eia)&amp;_xlfn.XLOOKUP(3,eii,eia)&amp;_xlfn.XLOOKUP($A475,E96_raw,e96_std&amp;" "&amp;e96_sym)&amp;_xlfn.XLOOKUP(16,eii,eia)&amp;_xlfn.XLOOKUP(4,eii,eia)&amp;_xlfn.XLOOKUP(LEFT(C475,7),r_1,r_4)&amp;" W @ 70°C"&amp;_xlfn.XLOOKUP(16,eii,eia)&amp;_xlfn.XLOOKUP(5,eii,eia)&amp;_xlfn.XLOOKUP(MID(C475,4,3),e_code,TEXT(e_size,"0000"))&amp;_xlfn.XLOOKUP(16,eii,eia)&amp;_xlfn.XLOOKUP(6,eii,eia)&amp;ROUND(MIN(SQRT($A475*_xlfn.XLOOKUP(LEFT(C475,7),r_1,r_4)),_xlfn.XLOOKUP(LEFT(C475,7),r_1,r_7)),1)&amp;" V"&amp;_xlfn.XLOOKUP(16,eii,eia)&amp;_xlfn.XLOOKUP(8,eii,eia)&amp;_xlfn.XLOOKUP(LEFT(C475,7),r_1,r_8)&amp;_xlfn.XLOOKUP(16,eii,eia)&amp;_xlfn.XLOOKUP(9,eii,eia)&amp;_xlfn.XLOOKUP($A475,E96_raw,E96_code&amp;" / "&amp;e96_3c)&amp;_xlfn.XLOOKUP(16,eii,eia)&amp;_xlfn.XLOOKUP(10,eii,eia)&amp;_xlfn.XLOOKUP(LEFT(C475,7),r_1,r_10)&amp;_xlfn.XLOOKUP(16,eii,eia)&amp;_xlfn.XLOOKUP(11,eii,eia)&amp;_xlfn.XLOOKUP(LEFT(C475,7),r_1,r_11)&amp;_xlfn.XLOOKUP(16,eii,eia)&amp;_xlfn.XLOOKUP(12,eii,eia)&amp;_xlfn.XLOOKUP(LEFT(C475,7),r_1,r_12)&amp;" ppm/°C"&amp;_xlfn.XLOOKUP(16,eii,eia)&amp;_xlfn.XLOOKUP(13,eii,eia)&amp;MID(C475,4,2)&amp;_xlfn.XLOOKUP(16,eii,eia)&amp;_xlfn.XLOOKUP(14,eii,eia)&amp;_xlfn.XLOOKUP(16,eii,eia)&amp;_xlfn.XLOOKUP(15,eii,eia)&amp;_xlfn.XLOOKUP(16,eii,eia)</f>
        <v>#NAME?</v>
      </c>
      <c r="F475" s="5" t="e" cm="1">
        <f t="array" aca="1" ref="F475" ca="1">IF( OR( AND($A475&gt;=INDIRECT("'Panasonic ERJ Code Table'!$K" &amp; F$1),$A475&lt;=INDIRECT("'Panasonic ERJ Code Table'!$L" &amp; F$1)), AND($A475&gt;=INDIRECT("'Panasonic ERJ Code Table'!$M" &amp; F$1),$A475&lt;=INDIRECT("'Panasonic ERJ Code Table'!$N" &amp; F$1)) ),F$2&amp;_xlfn.XLOOKUP($A475,E96_raw,E96_code),"N/A")</f>
        <v>#NAME?</v>
      </c>
      <c r="G475" s="23" t="e" cm="1">
        <f t="array" aca="1" ref="G475" ca="1">"technology "&amp;RIGHT(F475,4)&amp;";"&amp;_xlfn.XLOOKUP(2,eii,eia)&amp;F475&amp;_xlfn.XLOOKUP(16,eii,eia)&amp;_xlfn.XLOOKUP(3,eii,eia)&amp;_xlfn.XLOOKUP($A475,E96_raw,e96_std&amp;" "&amp;e96_sym)&amp;_xlfn.XLOOKUP(16,eii,eia)&amp;_xlfn.XLOOKUP(4,eii,eia)&amp;_xlfn.XLOOKUP(LEFT(F475,7),r_1,r_4)&amp;" W @ 70°C"&amp;_xlfn.XLOOKUP(16,eii,eia)&amp;_xlfn.XLOOKUP(5,eii,eia)&amp;_xlfn.XLOOKUP(MID(F475,4,3),e_code,TEXT(e_size,"0000"))&amp;_xlfn.XLOOKUP(16,eii,eia)&amp;_xlfn.XLOOKUP(6,eii,eia)&amp;ROUND(MIN(SQRT($A475*_xlfn.XLOOKUP(LEFT(F475,7),r_1,r_4)),_xlfn.XLOOKUP(LEFT(F475,7),r_1,r_7)),1)&amp;" V"&amp;_xlfn.XLOOKUP(16,eii,eia)&amp;_xlfn.XLOOKUP(8,eii,eia)&amp;_xlfn.XLOOKUP(LEFT(F475,7),r_1,r_8)&amp;_xlfn.XLOOKUP(16,eii,eia)&amp;_xlfn.XLOOKUP(9,eii,eia)&amp;_xlfn.XLOOKUP($A475,E96_raw,E96_code&amp;" / "&amp;e96_3c)&amp;_xlfn.XLOOKUP(16,eii,eia)&amp;_xlfn.XLOOKUP(10,eii,eia)&amp;_xlfn.XLOOKUP(LEFT(F475,7),r_1,r_10)&amp;_xlfn.XLOOKUP(16,eii,eia)&amp;_xlfn.XLOOKUP(11,eii,eia)&amp;_xlfn.XLOOKUP(LEFT(F475,7),r_1,r_11)&amp;_xlfn.XLOOKUP(16,eii,eia)&amp;_xlfn.XLOOKUP(12,eii,eia)&amp;_xlfn.XLOOKUP(LEFT(F475,7),r_1,r_12)&amp;" ppm/°C"&amp;_xlfn.XLOOKUP(16,eii,eia)&amp;_xlfn.XLOOKUP(13,eii,eia)&amp;MID(F475,4,2)&amp;_xlfn.XLOOKUP(16,eii,eia)&amp;_xlfn.XLOOKUP(14,eii,eia)&amp;_xlfn.XLOOKUP(16,eii,eia)&amp;_xlfn.XLOOKUP(15,eii,eia)&amp;_xlfn.XLOOKUP(16,eii,eia)</f>
        <v>#NAME?</v>
      </c>
      <c r="I475" s="5" t="str" cm="1">
        <f t="array" aca="1" ref="I475" ca="1">IF( OR( AND($A475&gt;=INDIRECT("'Panasonic ERJ Code Table'!$K" &amp; I$1),$A475&lt;=INDIRECT("'Panasonic ERJ Code Table'!$L" &amp; I$1)), AND($A475&gt;=INDIRECT("'Panasonic ERJ Code Table'!$M" &amp; I$1),$A475&lt;=INDIRECT("'Panasonic ERJ Code Table'!$N" &amp; I$1)) ),I$2&amp;_xlfn.XLOOKUP($A475,E96_raw,E96_code),"N/A")</f>
        <v>N/A</v>
      </c>
      <c r="L475" s="5" t="e" cm="1">
        <f t="array" aca="1" ref="L475" ca="1">IF( OR( AND($A475&gt;=INDIRECT("'Panasonic ERJ Code Table'!$K" &amp; L$1),$A475&lt;=INDIRECT("'Panasonic ERJ Code Table'!$L" &amp; L$1)), AND($A475&gt;=INDIRECT("'Panasonic ERJ Code Table'!$M" &amp; L$1),$A475&lt;=INDIRECT("'Panasonic ERJ Code Table'!$N" &amp; L$1)) ),L$2&amp;_xlfn.XLOOKUP($A475,E96_raw,E96_code),"N/A")</f>
        <v>#NAME?</v>
      </c>
      <c r="O475" s="5" t="str" cm="1">
        <f t="array" aca="1" ref="O475" ca="1">IF( OR( AND($A475&gt;=INDIRECT("'Panasonic ERJ Code Table'!$K" &amp; O$1),$A475&lt;=INDIRECT("'Panasonic ERJ Code Table'!$L" &amp; O$1)), AND($A475&gt;=INDIRECT("'Panasonic ERJ Code Table'!$M" &amp; O$1),$A475&lt;=INDIRECT("'Panasonic ERJ Code Table'!$N" &amp; O$1)) ),O$2&amp;_xlfn.XLOOKUP($A475,E96_raw,E96_code),"N/A")</f>
        <v>N/A</v>
      </c>
      <c r="R475" s="5" t="e" cm="1">
        <f t="array" aca="1" ref="R475" ca="1">IF( OR( AND($A475&gt;=INDIRECT("'Panasonic ERJ Code Table'!$K" &amp; R$1),$A475&lt;=INDIRECT("'Panasonic ERJ Code Table'!$L" &amp; R$1)), AND($A475&gt;=INDIRECT("'Panasonic ERJ Code Table'!$M" &amp; R$1),$A475&lt;=INDIRECT("'Panasonic ERJ Code Table'!$N" &amp; R$1)) ),R$2&amp;_xlfn.XLOOKUP($A475,E96_raw,E96_code),"N/A")</f>
        <v>#NAME?</v>
      </c>
      <c r="U475" s="5" t="e" cm="1">
        <f t="array" aca="1" ref="U475" ca="1">IF( OR( AND($A475&gt;=INDIRECT("'Panasonic ERJ Code Table'!$J" &amp; U$1),$A475&lt;=INDIRECT("'Panasonic ERJ Code Table'!$K" &amp; U$1)), AND($A475&gt;=INDIRECT("'Panasonic ERJ Code Table'!$L" &amp; U$1),$A475&lt;=INDIRECT("'Panasonic ERJ Code Table'!$M" &amp; U$1)) ),U$2&amp;_xlfn.XLOOKUP($A475,E96_raw,E96_code),"N/A")</f>
        <v>#NAME?</v>
      </c>
    </row>
    <row r="476" spans="1:21" x14ac:dyDescent="0.3">
      <c r="A476" s="16">
        <v>84499.999999999985</v>
      </c>
      <c r="B476" s="19"/>
      <c r="C476" s="5" t="e" cm="1">
        <f t="array" aca="1" ref="C476" ca="1">IF( OR( AND($A476&gt;=INDIRECT("'Panasonic ERJ Code Table'!$K" &amp; C$1),$A476&lt;=INDIRECT("'Panasonic ERJ Code Table'!$L" &amp; C$1)), AND($A476&gt;=INDIRECT("'Panasonic ERJ Code Table'!$M" &amp; C$1),$A476&lt;=INDIRECT("'Panasonic ERJ Code Table'!$N" &amp; C$1)) ),C$2&amp;_xlfn.XLOOKUP($A476,E96_raw,E96_code),"N/A")</f>
        <v>#NAME?</v>
      </c>
      <c r="D476" s="23" t="e" cm="1">
        <f t="array" aca="1" ref="D476" ca="1">"technology "&amp;RIGHT(C476,4)&amp;";"&amp;_xlfn.XLOOKUP(2,eii,eia)&amp;C476&amp;_xlfn.XLOOKUP(16,eii,eia)&amp;_xlfn.XLOOKUP(3,eii,eia)&amp;_xlfn.XLOOKUP($A476,E96_raw,e96_std&amp;" "&amp;e96_sym)&amp;_xlfn.XLOOKUP(16,eii,eia)&amp;_xlfn.XLOOKUP(4,eii,eia)&amp;_xlfn.XLOOKUP(LEFT(C476,7),r_1,r_4)&amp;" W @ 70°C"&amp;_xlfn.XLOOKUP(16,eii,eia)&amp;_xlfn.XLOOKUP(5,eii,eia)&amp;_xlfn.XLOOKUP(MID(C476,4,3),e_code,TEXT(e_size,"0000"))&amp;_xlfn.XLOOKUP(16,eii,eia)&amp;_xlfn.XLOOKUP(6,eii,eia)&amp;ROUND(MIN(SQRT($A476*_xlfn.XLOOKUP(LEFT(C476,7),r_1,r_4)),_xlfn.XLOOKUP(LEFT(C476,7),r_1,r_7)),1)&amp;" V"&amp;_xlfn.XLOOKUP(16,eii,eia)&amp;_xlfn.XLOOKUP(8,eii,eia)&amp;_xlfn.XLOOKUP(LEFT(C476,7),r_1,r_8)&amp;_xlfn.XLOOKUP(16,eii,eia)&amp;_xlfn.XLOOKUP(9,eii,eia)&amp;_xlfn.XLOOKUP($A476,E96_raw,E96_code&amp;" / "&amp;e96_3c)&amp;_xlfn.XLOOKUP(16,eii,eia)&amp;_xlfn.XLOOKUP(10,eii,eia)&amp;_xlfn.XLOOKUP(LEFT(C476,7),r_1,r_10)&amp;_xlfn.XLOOKUP(16,eii,eia)&amp;_xlfn.XLOOKUP(11,eii,eia)&amp;_xlfn.XLOOKUP(LEFT(C476,7),r_1,r_11)&amp;_xlfn.XLOOKUP(16,eii,eia)&amp;_xlfn.XLOOKUP(12,eii,eia)&amp;_xlfn.XLOOKUP(LEFT(C476,7),r_1,r_12)&amp;" ppm/°C"&amp;_xlfn.XLOOKUP(16,eii,eia)&amp;_xlfn.XLOOKUP(13,eii,eia)&amp;MID(C476,4,2)&amp;_xlfn.XLOOKUP(16,eii,eia)&amp;_xlfn.XLOOKUP(14,eii,eia)&amp;_xlfn.XLOOKUP(16,eii,eia)&amp;_xlfn.XLOOKUP(15,eii,eia)&amp;_xlfn.XLOOKUP(16,eii,eia)</f>
        <v>#NAME?</v>
      </c>
      <c r="F476" s="5" t="e" cm="1">
        <f t="array" aca="1" ref="F476" ca="1">IF( OR( AND($A476&gt;=INDIRECT("'Panasonic ERJ Code Table'!$K" &amp; F$1),$A476&lt;=INDIRECT("'Panasonic ERJ Code Table'!$L" &amp; F$1)), AND($A476&gt;=INDIRECT("'Panasonic ERJ Code Table'!$M" &amp; F$1),$A476&lt;=INDIRECT("'Panasonic ERJ Code Table'!$N" &amp; F$1)) ),F$2&amp;_xlfn.XLOOKUP($A476,E96_raw,E96_code),"N/A")</f>
        <v>#NAME?</v>
      </c>
      <c r="G476" s="23" t="e" cm="1">
        <f t="array" aca="1" ref="G476" ca="1">"technology "&amp;RIGHT(F476,4)&amp;";"&amp;_xlfn.XLOOKUP(2,eii,eia)&amp;F476&amp;_xlfn.XLOOKUP(16,eii,eia)&amp;_xlfn.XLOOKUP(3,eii,eia)&amp;_xlfn.XLOOKUP($A476,E96_raw,e96_std&amp;" "&amp;e96_sym)&amp;_xlfn.XLOOKUP(16,eii,eia)&amp;_xlfn.XLOOKUP(4,eii,eia)&amp;_xlfn.XLOOKUP(LEFT(F476,7),r_1,r_4)&amp;" W @ 70°C"&amp;_xlfn.XLOOKUP(16,eii,eia)&amp;_xlfn.XLOOKUP(5,eii,eia)&amp;_xlfn.XLOOKUP(MID(F476,4,3),e_code,TEXT(e_size,"0000"))&amp;_xlfn.XLOOKUP(16,eii,eia)&amp;_xlfn.XLOOKUP(6,eii,eia)&amp;ROUND(MIN(SQRT($A476*_xlfn.XLOOKUP(LEFT(F476,7),r_1,r_4)),_xlfn.XLOOKUP(LEFT(F476,7),r_1,r_7)),1)&amp;" V"&amp;_xlfn.XLOOKUP(16,eii,eia)&amp;_xlfn.XLOOKUP(8,eii,eia)&amp;_xlfn.XLOOKUP(LEFT(F476,7),r_1,r_8)&amp;_xlfn.XLOOKUP(16,eii,eia)&amp;_xlfn.XLOOKUP(9,eii,eia)&amp;_xlfn.XLOOKUP($A476,E96_raw,E96_code&amp;" / "&amp;e96_3c)&amp;_xlfn.XLOOKUP(16,eii,eia)&amp;_xlfn.XLOOKUP(10,eii,eia)&amp;_xlfn.XLOOKUP(LEFT(F476,7),r_1,r_10)&amp;_xlfn.XLOOKUP(16,eii,eia)&amp;_xlfn.XLOOKUP(11,eii,eia)&amp;_xlfn.XLOOKUP(LEFT(F476,7),r_1,r_11)&amp;_xlfn.XLOOKUP(16,eii,eia)&amp;_xlfn.XLOOKUP(12,eii,eia)&amp;_xlfn.XLOOKUP(LEFT(F476,7),r_1,r_12)&amp;" ppm/°C"&amp;_xlfn.XLOOKUP(16,eii,eia)&amp;_xlfn.XLOOKUP(13,eii,eia)&amp;MID(F476,4,2)&amp;_xlfn.XLOOKUP(16,eii,eia)&amp;_xlfn.XLOOKUP(14,eii,eia)&amp;_xlfn.XLOOKUP(16,eii,eia)&amp;_xlfn.XLOOKUP(15,eii,eia)&amp;_xlfn.XLOOKUP(16,eii,eia)</f>
        <v>#NAME?</v>
      </c>
      <c r="I476" s="5" t="str" cm="1">
        <f t="array" aca="1" ref="I476" ca="1">IF( OR( AND($A476&gt;=INDIRECT("'Panasonic ERJ Code Table'!$K" &amp; I$1),$A476&lt;=INDIRECT("'Panasonic ERJ Code Table'!$L" &amp; I$1)), AND($A476&gt;=INDIRECT("'Panasonic ERJ Code Table'!$M" &amp; I$1),$A476&lt;=INDIRECT("'Panasonic ERJ Code Table'!$N" &amp; I$1)) ),I$2&amp;_xlfn.XLOOKUP($A476,E96_raw,E96_code),"N/A")</f>
        <v>N/A</v>
      </c>
      <c r="L476" s="5" t="e" cm="1">
        <f t="array" aca="1" ref="L476" ca="1">IF( OR( AND($A476&gt;=INDIRECT("'Panasonic ERJ Code Table'!$K" &amp; L$1),$A476&lt;=INDIRECT("'Panasonic ERJ Code Table'!$L" &amp; L$1)), AND($A476&gt;=INDIRECT("'Panasonic ERJ Code Table'!$M" &amp; L$1),$A476&lt;=INDIRECT("'Panasonic ERJ Code Table'!$N" &amp; L$1)) ),L$2&amp;_xlfn.XLOOKUP($A476,E96_raw,E96_code),"N/A")</f>
        <v>#NAME?</v>
      </c>
      <c r="O476" s="5" t="str" cm="1">
        <f t="array" aca="1" ref="O476" ca="1">IF( OR( AND($A476&gt;=INDIRECT("'Panasonic ERJ Code Table'!$K" &amp; O$1),$A476&lt;=INDIRECT("'Panasonic ERJ Code Table'!$L" &amp; O$1)), AND($A476&gt;=INDIRECT("'Panasonic ERJ Code Table'!$M" &amp; O$1),$A476&lt;=INDIRECT("'Panasonic ERJ Code Table'!$N" &amp; O$1)) ),O$2&amp;_xlfn.XLOOKUP($A476,E96_raw,E96_code),"N/A")</f>
        <v>N/A</v>
      </c>
      <c r="R476" s="5" t="e" cm="1">
        <f t="array" aca="1" ref="R476" ca="1">IF( OR( AND($A476&gt;=INDIRECT("'Panasonic ERJ Code Table'!$K" &amp; R$1),$A476&lt;=INDIRECT("'Panasonic ERJ Code Table'!$L" &amp; R$1)), AND($A476&gt;=INDIRECT("'Panasonic ERJ Code Table'!$M" &amp; R$1),$A476&lt;=INDIRECT("'Panasonic ERJ Code Table'!$N" &amp; R$1)) ),R$2&amp;_xlfn.XLOOKUP($A476,E96_raw,E96_code),"N/A")</f>
        <v>#NAME?</v>
      </c>
      <c r="U476" s="5" t="e" cm="1">
        <f t="array" aca="1" ref="U476" ca="1">IF( OR( AND($A476&gt;=INDIRECT("'Panasonic ERJ Code Table'!$J" &amp; U$1),$A476&lt;=INDIRECT("'Panasonic ERJ Code Table'!$K" &amp; U$1)), AND($A476&gt;=INDIRECT("'Panasonic ERJ Code Table'!$L" &amp; U$1),$A476&lt;=INDIRECT("'Panasonic ERJ Code Table'!$M" &amp; U$1)) ),U$2&amp;_xlfn.XLOOKUP($A476,E96_raw,E96_code),"N/A")</f>
        <v>#NAME?</v>
      </c>
    </row>
    <row r="477" spans="1:21" x14ac:dyDescent="0.3">
      <c r="A477" s="16">
        <v>86600</v>
      </c>
      <c r="B477" s="19"/>
      <c r="C477" s="5" t="e" cm="1">
        <f t="array" aca="1" ref="C477" ca="1">IF( OR( AND($A477&gt;=INDIRECT("'Panasonic ERJ Code Table'!$K" &amp; C$1),$A477&lt;=INDIRECT("'Panasonic ERJ Code Table'!$L" &amp; C$1)), AND($A477&gt;=INDIRECT("'Panasonic ERJ Code Table'!$M" &amp; C$1),$A477&lt;=INDIRECT("'Panasonic ERJ Code Table'!$N" &amp; C$1)) ),C$2&amp;_xlfn.XLOOKUP($A477,E96_raw,E96_code),"N/A")</f>
        <v>#NAME?</v>
      </c>
      <c r="D477" s="23" t="e" cm="1">
        <f t="array" aca="1" ref="D477" ca="1">"technology "&amp;RIGHT(C477,4)&amp;";"&amp;_xlfn.XLOOKUP(2,eii,eia)&amp;C477&amp;_xlfn.XLOOKUP(16,eii,eia)&amp;_xlfn.XLOOKUP(3,eii,eia)&amp;_xlfn.XLOOKUP($A477,E96_raw,e96_std&amp;" "&amp;e96_sym)&amp;_xlfn.XLOOKUP(16,eii,eia)&amp;_xlfn.XLOOKUP(4,eii,eia)&amp;_xlfn.XLOOKUP(LEFT(C477,7),r_1,r_4)&amp;" W @ 70°C"&amp;_xlfn.XLOOKUP(16,eii,eia)&amp;_xlfn.XLOOKUP(5,eii,eia)&amp;_xlfn.XLOOKUP(MID(C477,4,3),e_code,TEXT(e_size,"0000"))&amp;_xlfn.XLOOKUP(16,eii,eia)&amp;_xlfn.XLOOKUP(6,eii,eia)&amp;ROUND(MIN(SQRT($A477*_xlfn.XLOOKUP(LEFT(C477,7),r_1,r_4)),_xlfn.XLOOKUP(LEFT(C477,7),r_1,r_7)),1)&amp;" V"&amp;_xlfn.XLOOKUP(16,eii,eia)&amp;_xlfn.XLOOKUP(8,eii,eia)&amp;_xlfn.XLOOKUP(LEFT(C477,7),r_1,r_8)&amp;_xlfn.XLOOKUP(16,eii,eia)&amp;_xlfn.XLOOKUP(9,eii,eia)&amp;_xlfn.XLOOKUP($A477,E96_raw,E96_code&amp;" / "&amp;e96_3c)&amp;_xlfn.XLOOKUP(16,eii,eia)&amp;_xlfn.XLOOKUP(10,eii,eia)&amp;_xlfn.XLOOKUP(LEFT(C477,7),r_1,r_10)&amp;_xlfn.XLOOKUP(16,eii,eia)&amp;_xlfn.XLOOKUP(11,eii,eia)&amp;_xlfn.XLOOKUP(LEFT(C477,7),r_1,r_11)&amp;_xlfn.XLOOKUP(16,eii,eia)&amp;_xlfn.XLOOKUP(12,eii,eia)&amp;_xlfn.XLOOKUP(LEFT(C477,7),r_1,r_12)&amp;" ppm/°C"&amp;_xlfn.XLOOKUP(16,eii,eia)&amp;_xlfn.XLOOKUP(13,eii,eia)&amp;MID(C477,4,2)&amp;_xlfn.XLOOKUP(16,eii,eia)&amp;_xlfn.XLOOKUP(14,eii,eia)&amp;_xlfn.XLOOKUP(16,eii,eia)&amp;_xlfn.XLOOKUP(15,eii,eia)&amp;_xlfn.XLOOKUP(16,eii,eia)</f>
        <v>#NAME?</v>
      </c>
      <c r="F477" s="5" t="e" cm="1">
        <f t="array" aca="1" ref="F477" ca="1">IF( OR( AND($A477&gt;=INDIRECT("'Panasonic ERJ Code Table'!$K" &amp; F$1),$A477&lt;=INDIRECT("'Panasonic ERJ Code Table'!$L" &amp; F$1)), AND($A477&gt;=INDIRECT("'Panasonic ERJ Code Table'!$M" &amp; F$1),$A477&lt;=INDIRECT("'Panasonic ERJ Code Table'!$N" &amp; F$1)) ),F$2&amp;_xlfn.XLOOKUP($A477,E96_raw,E96_code),"N/A")</f>
        <v>#NAME?</v>
      </c>
      <c r="G477" s="23" t="e" cm="1">
        <f t="array" aca="1" ref="G477" ca="1">"technology "&amp;RIGHT(F477,4)&amp;";"&amp;_xlfn.XLOOKUP(2,eii,eia)&amp;F477&amp;_xlfn.XLOOKUP(16,eii,eia)&amp;_xlfn.XLOOKUP(3,eii,eia)&amp;_xlfn.XLOOKUP($A477,E96_raw,e96_std&amp;" "&amp;e96_sym)&amp;_xlfn.XLOOKUP(16,eii,eia)&amp;_xlfn.XLOOKUP(4,eii,eia)&amp;_xlfn.XLOOKUP(LEFT(F477,7),r_1,r_4)&amp;" W @ 70°C"&amp;_xlfn.XLOOKUP(16,eii,eia)&amp;_xlfn.XLOOKUP(5,eii,eia)&amp;_xlfn.XLOOKUP(MID(F477,4,3),e_code,TEXT(e_size,"0000"))&amp;_xlfn.XLOOKUP(16,eii,eia)&amp;_xlfn.XLOOKUP(6,eii,eia)&amp;ROUND(MIN(SQRT($A477*_xlfn.XLOOKUP(LEFT(F477,7),r_1,r_4)),_xlfn.XLOOKUP(LEFT(F477,7),r_1,r_7)),1)&amp;" V"&amp;_xlfn.XLOOKUP(16,eii,eia)&amp;_xlfn.XLOOKUP(8,eii,eia)&amp;_xlfn.XLOOKUP(LEFT(F477,7),r_1,r_8)&amp;_xlfn.XLOOKUP(16,eii,eia)&amp;_xlfn.XLOOKUP(9,eii,eia)&amp;_xlfn.XLOOKUP($A477,E96_raw,E96_code&amp;" / "&amp;e96_3c)&amp;_xlfn.XLOOKUP(16,eii,eia)&amp;_xlfn.XLOOKUP(10,eii,eia)&amp;_xlfn.XLOOKUP(LEFT(F477,7),r_1,r_10)&amp;_xlfn.XLOOKUP(16,eii,eia)&amp;_xlfn.XLOOKUP(11,eii,eia)&amp;_xlfn.XLOOKUP(LEFT(F477,7),r_1,r_11)&amp;_xlfn.XLOOKUP(16,eii,eia)&amp;_xlfn.XLOOKUP(12,eii,eia)&amp;_xlfn.XLOOKUP(LEFT(F477,7),r_1,r_12)&amp;" ppm/°C"&amp;_xlfn.XLOOKUP(16,eii,eia)&amp;_xlfn.XLOOKUP(13,eii,eia)&amp;MID(F477,4,2)&amp;_xlfn.XLOOKUP(16,eii,eia)&amp;_xlfn.XLOOKUP(14,eii,eia)&amp;_xlfn.XLOOKUP(16,eii,eia)&amp;_xlfn.XLOOKUP(15,eii,eia)&amp;_xlfn.XLOOKUP(16,eii,eia)</f>
        <v>#NAME?</v>
      </c>
      <c r="I477" s="5" t="str" cm="1">
        <f t="array" aca="1" ref="I477" ca="1">IF( OR( AND($A477&gt;=INDIRECT("'Panasonic ERJ Code Table'!$K" &amp; I$1),$A477&lt;=INDIRECT("'Panasonic ERJ Code Table'!$L" &amp; I$1)), AND($A477&gt;=INDIRECT("'Panasonic ERJ Code Table'!$M" &amp; I$1),$A477&lt;=INDIRECT("'Panasonic ERJ Code Table'!$N" &amp; I$1)) ),I$2&amp;_xlfn.XLOOKUP($A477,E96_raw,E96_code),"N/A")</f>
        <v>N/A</v>
      </c>
      <c r="L477" s="5" t="e" cm="1">
        <f t="array" aca="1" ref="L477" ca="1">IF( OR( AND($A477&gt;=INDIRECT("'Panasonic ERJ Code Table'!$K" &amp; L$1),$A477&lt;=INDIRECT("'Panasonic ERJ Code Table'!$L" &amp; L$1)), AND($A477&gt;=INDIRECT("'Panasonic ERJ Code Table'!$M" &amp; L$1),$A477&lt;=INDIRECT("'Panasonic ERJ Code Table'!$N" &amp; L$1)) ),L$2&amp;_xlfn.XLOOKUP($A477,E96_raw,E96_code),"N/A")</f>
        <v>#NAME?</v>
      </c>
      <c r="O477" s="5" t="str" cm="1">
        <f t="array" aca="1" ref="O477" ca="1">IF( OR( AND($A477&gt;=INDIRECT("'Panasonic ERJ Code Table'!$K" &amp; O$1),$A477&lt;=INDIRECT("'Panasonic ERJ Code Table'!$L" &amp; O$1)), AND($A477&gt;=INDIRECT("'Panasonic ERJ Code Table'!$M" &amp; O$1),$A477&lt;=INDIRECT("'Panasonic ERJ Code Table'!$N" &amp; O$1)) ),O$2&amp;_xlfn.XLOOKUP($A477,E96_raw,E96_code),"N/A")</f>
        <v>N/A</v>
      </c>
      <c r="R477" s="5" t="e" cm="1">
        <f t="array" aca="1" ref="R477" ca="1">IF( OR( AND($A477&gt;=INDIRECT("'Panasonic ERJ Code Table'!$K" &amp; R$1),$A477&lt;=INDIRECT("'Panasonic ERJ Code Table'!$L" &amp; R$1)), AND($A477&gt;=INDIRECT("'Panasonic ERJ Code Table'!$M" &amp; R$1),$A477&lt;=INDIRECT("'Panasonic ERJ Code Table'!$N" &amp; R$1)) ),R$2&amp;_xlfn.XLOOKUP($A477,E96_raw,E96_code),"N/A")</f>
        <v>#NAME?</v>
      </c>
      <c r="U477" s="5" t="e" cm="1">
        <f t="array" aca="1" ref="U477" ca="1">IF( OR( AND($A477&gt;=INDIRECT("'Panasonic ERJ Code Table'!$J" &amp; U$1),$A477&lt;=INDIRECT("'Panasonic ERJ Code Table'!$K" &amp; U$1)), AND($A477&gt;=INDIRECT("'Panasonic ERJ Code Table'!$L" &amp; U$1),$A477&lt;=INDIRECT("'Panasonic ERJ Code Table'!$M" &amp; U$1)) ),U$2&amp;_xlfn.XLOOKUP($A477,E96_raw,E96_code),"N/A")</f>
        <v>#NAME?</v>
      </c>
    </row>
    <row r="478" spans="1:21" x14ac:dyDescent="0.3">
      <c r="A478" s="16">
        <v>88699.999999999985</v>
      </c>
      <c r="B478" s="19"/>
      <c r="C478" s="5" t="e" cm="1">
        <f t="array" aca="1" ref="C478" ca="1">IF( OR( AND($A478&gt;=INDIRECT("'Panasonic ERJ Code Table'!$K" &amp; C$1),$A478&lt;=INDIRECT("'Panasonic ERJ Code Table'!$L" &amp; C$1)), AND($A478&gt;=INDIRECT("'Panasonic ERJ Code Table'!$M" &amp; C$1),$A478&lt;=INDIRECT("'Panasonic ERJ Code Table'!$N" &amp; C$1)) ),C$2&amp;_xlfn.XLOOKUP($A478,E96_raw,E96_code),"N/A")</f>
        <v>#NAME?</v>
      </c>
      <c r="D478" s="23" t="e" cm="1">
        <f t="array" aca="1" ref="D478" ca="1">"technology "&amp;RIGHT(C478,4)&amp;";"&amp;_xlfn.XLOOKUP(2,eii,eia)&amp;C478&amp;_xlfn.XLOOKUP(16,eii,eia)&amp;_xlfn.XLOOKUP(3,eii,eia)&amp;_xlfn.XLOOKUP($A478,E96_raw,e96_std&amp;" "&amp;e96_sym)&amp;_xlfn.XLOOKUP(16,eii,eia)&amp;_xlfn.XLOOKUP(4,eii,eia)&amp;_xlfn.XLOOKUP(LEFT(C478,7),r_1,r_4)&amp;" W @ 70°C"&amp;_xlfn.XLOOKUP(16,eii,eia)&amp;_xlfn.XLOOKUP(5,eii,eia)&amp;_xlfn.XLOOKUP(MID(C478,4,3),e_code,TEXT(e_size,"0000"))&amp;_xlfn.XLOOKUP(16,eii,eia)&amp;_xlfn.XLOOKUP(6,eii,eia)&amp;ROUND(MIN(SQRT($A478*_xlfn.XLOOKUP(LEFT(C478,7),r_1,r_4)),_xlfn.XLOOKUP(LEFT(C478,7),r_1,r_7)),1)&amp;" V"&amp;_xlfn.XLOOKUP(16,eii,eia)&amp;_xlfn.XLOOKUP(8,eii,eia)&amp;_xlfn.XLOOKUP(LEFT(C478,7),r_1,r_8)&amp;_xlfn.XLOOKUP(16,eii,eia)&amp;_xlfn.XLOOKUP(9,eii,eia)&amp;_xlfn.XLOOKUP($A478,E96_raw,E96_code&amp;" / "&amp;e96_3c)&amp;_xlfn.XLOOKUP(16,eii,eia)&amp;_xlfn.XLOOKUP(10,eii,eia)&amp;_xlfn.XLOOKUP(LEFT(C478,7),r_1,r_10)&amp;_xlfn.XLOOKUP(16,eii,eia)&amp;_xlfn.XLOOKUP(11,eii,eia)&amp;_xlfn.XLOOKUP(LEFT(C478,7),r_1,r_11)&amp;_xlfn.XLOOKUP(16,eii,eia)&amp;_xlfn.XLOOKUP(12,eii,eia)&amp;_xlfn.XLOOKUP(LEFT(C478,7),r_1,r_12)&amp;" ppm/°C"&amp;_xlfn.XLOOKUP(16,eii,eia)&amp;_xlfn.XLOOKUP(13,eii,eia)&amp;MID(C478,4,2)&amp;_xlfn.XLOOKUP(16,eii,eia)&amp;_xlfn.XLOOKUP(14,eii,eia)&amp;_xlfn.XLOOKUP(16,eii,eia)&amp;_xlfn.XLOOKUP(15,eii,eia)&amp;_xlfn.XLOOKUP(16,eii,eia)</f>
        <v>#NAME?</v>
      </c>
      <c r="F478" s="5" t="e" cm="1">
        <f t="array" aca="1" ref="F478" ca="1">IF( OR( AND($A478&gt;=INDIRECT("'Panasonic ERJ Code Table'!$K" &amp; F$1),$A478&lt;=INDIRECT("'Panasonic ERJ Code Table'!$L" &amp; F$1)), AND($A478&gt;=INDIRECT("'Panasonic ERJ Code Table'!$M" &amp; F$1),$A478&lt;=INDIRECT("'Panasonic ERJ Code Table'!$N" &amp; F$1)) ),F$2&amp;_xlfn.XLOOKUP($A478,E96_raw,E96_code),"N/A")</f>
        <v>#NAME?</v>
      </c>
      <c r="G478" s="23" t="e" cm="1">
        <f t="array" aca="1" ref="G478" ca="1">"technology "&amp;RIGHT(F478,4)&amp;";"&amp;_xlfn.XLOOKUP(2,eii,eia)&amp;F478&amp;_xlfn.XLOOKUP(16,eii,eia)&amp;_xlfn.XLOOKUP(3,eii,eia)&amp;_xlfn.XLOOKUP($A478,E96_raw,e96_std&amp;" "&amp;e96_sym)&amp;_xlfn.XLOOKUP(16,eii,eia)&amp;_xlfn.XLOOKUP(4,eii,eia)&amp;_xlfn.XLOOKUP(LEFT(F478,7),r_1,r_4)&amp;" W @ 70°C"&amp;_xlfn.XLOOKUP(16,eii,eia)&amp;_xlfn.XLOOKUP(5,eii,eia)&amp;_xlfn.XLOOKUP(MID(F478,4,3),e_code,TEXT(e_size,"0000"))&amp;_xlfn.XLOOKUP(16,eii,eia)&amp;_xlfn.XLOOKUP(6,eii,eia)&amp;ROUND(MIN(SQRT($A478*_xlfn.XLOOKUP(LEFT(F478,7),r_1,r_4)),_xlfn.XLOOKUP(LEFT(F478,7),r_1,r_7)),1)&amp;" V"&amp;_xlfn.XLOOKUP(16,eii,eia)&amp;_xlfn.XLOOKUP(8,eii,eia)&amp;_xlfn.XLOOKUP(LEFT(F478,7),r_1,r_8)&amp;_xlfn.XLOOKUP(16,eii,eia)&amp;_xlfn.XLOOKUP(9,eii,eia)&amp;_xlfn.XLOOKUP($A478,E96_raw,E96_code&amp;" / "&amp;e96_3c)&amp;_xlfn.XLOOKUP(16,eii,eia)&amp;_xlfn.XLOOKUP(10,eii,eia)&amp;_xlfn.XLOOKUP(LEFT(F478,7),r_1,r_10)&amp;_xlfn.XLOOKUP(16,eii,eia)&amp;_xlfn.XLOOKUP(11,eii,eia)&amp;_xlfn.XLOOKUP(LEFT(F478,7),r_1,r_11)&amp;_xlfn.XLOOKUP(16,eii,eia)&amp;_xlfn.XLOOKUP(12,eii,eia)&amp;_xlfn.XLOOKUP(LEFT(F478,7),r_1,r_12)&amp;" ppm/°C"&amp;_xlfn.XLOOKUP(16,eii,eia)&amp;_xlfn.XLOOKUP(13,eii,eia)&amp;MID(F478,4,2)&amp;_xlfn.XLOOKUP(16,eii,eia)&amp;_xlfn.XLOOKUP(14,eii,eia)&amp;_xlfn.XLOOKUP(16,eii,eia)&amp;_xlfn.XLOOKUP(15,eii,eia)&amp;_xlfn.XLOOKUP(16,eii,eia)</f>
        <v>#NAME?</v>
      </c>
      <c r="I478" s="5" t="str" cm="1">
        <f t="array" aca="1" ref="I478" ca="1">IF( OR( AND($A478&gt;=INDIRECT("'Panasonic ERJ Code Table'!$K" &amp; I$1),$A478&lt;=INDIRECT("'Panasonic ERJ Code Table'!$L" &amp; I$1)), AND($A478&gt;=INDIRECT("'Panasonic ERJ Code Table'!$M" &amp; I$1),$A478&lt;=INDIRECT("'Panasonic ERJ Code Table'!$N" &amp; I$1)) ),I$2&amp;_xlfn.XLOOKUP($A478,E96_raw,E96_code),"N/A")</f>
        <v>N/A</v>
      </c>
      <c r="L478" s="5" t="e" cm="1">
        <f t="array" aca="1" ref="L478" ca="1">IF( OR( AND($A478&gt;=INDIRECT("'Panasonic ERJ Code Table'!$K" &amp; L$1),$A478&lt;=INDIRECT("'Panasonic ERJ Code Table'!$L" &amp; L$1)), AND($A478&gt;=INDIRECT("'Panasonic ERJ Code Table'!$M" &amp; L$1),$A478&lt;=INDIRECT("'Panasonic ERJ Code Table'!$N" &amp; L$1)) ),L$2&amp;_xlfn.XLOOKUP($A478,E96_raw,E96_code),"N/A")</f>
        <v>#NAME?</v>
      </c>
      <c r="O478" s="5" t="str" cm="1">
        <f t="array" aca="1" ref="O478" ca="1">IF( OR( AND($A478&gt;=INDIRECT("'Panasonic ERJ Code Table'!$K" &amp; O$1),$A478&lt;=INDIRECT("'Panasonic ERJ Code Table'!$L" &amp; O$1)), AND($A478&gt;=INDIRECT("'Panasonic ERJ Code Table'!$M" &amp; O$1),$A478&lt;=INDIRECT("'Panasonic ERJ Code Table'!$N" &amp; O$1)) ),O$2&amp;_xlfn.XLOOKUP($A478,E96_raw,E96_code),"N/A")</f>
        <v>N/A</v>
      </c>
      <c r="R478" s="5" t="e" cm="1">
        <f t="array" aca="1" ref="R478" ca="1">IF( OR( AND($A478&gt;=INDIRECT("'Panasonic ERJ Code Table'!$K" &amp; R$1),$A478&lt;=INDIRECT("'Panasonic ERJ Code Table'!$L" &amp; R$1)), AND($A478&gt;=INDIRECT("'Panasonic ERJ Code Table'!$M" &amp; R$1),$A478&lt;=INDIRECT("'Panasonic ERJ Code Table'!$N" &amp; R$1)) ),R$2&amp;_xlfn.XLOOKUP($A478,E96_raw,E96_code),"N/A")</f>
        <v>#NAME?</v>
      </c>
      <c r="U478" s="5" t="e" cm="1">
        <f t="array" aca="1" ref="U478" ca="1">IF( OR( AND($A478&gt;=INDIRECT("'Panasonic ERJ Code Table'!$J" &amp; U$1),$A478&lt;=INDIRECT("'Panasonic ERJ Code Table'!$K" &amp; U$1)), AND($A478&gt;=INDIRECT("'Panasonic ERJ Code Table'!$L" &amp; U$1),$A478&lt;=INDIRECT("'Panasonic ERJ Code Table'!$M" &amp; U$1)) ),U$2&amp;_xlfn.XLOOKUP($A478,E96_raw,E96_code),"N/A")</f>
        <v>#NAME?</v>
      </c>
    </row>
    <row r="479" spans="1:21" x14ac:dyDescent="0.3">
      <c r="A479" s="16">
        <v>90900</v>
      </c>
      <c r="B479" s="19"/>
      <c r="C479" s="5" t="e" cm="1">
        <f t="array" aca="1" ref="C479" ca="1">IF( OR( AND($A479&gt;=INDIRECT("'Panasonic ERJ Code Table'!$K" &amp; C$1),$A479&lt;=INDIRECT("'Panasonic ERJ Code Table'!$L" &amp; C$1)), AND($A479&gt;=INDIRECT("'Panasonic ERJ Code Table'!$M" &amp; C$1),$A479&lt;=INDIRECT("'Panasonic ERJ Code Table'!$N" &amp; C$1)) ),C$2&amp;_xlfn.XLOOKUP($A479,E96_raw,E96_code),"N/A")</f>
        <v>#NAME?</v>
      </c>
      <c r="D479" s="23" t="e" cm="1">
        <f t="array" aca="1" ref="D479" ca="1">"technology "&amp;RIGHT(C479,4)&amp;";"&amp;_xlfn.XLOOKUP(2,eii,eia)&amp;C479&amp;_xlfn.XLOOKUP(16,eii,eia)&amp;_xlfn.XLOOKUP(3,eii,eia)&amp;_xlfn.XLOOKUP($A479,E96_raw,e96_std&amp;" "&amp;e96_sym)&amp;_xlfn.XLOOKUP(16,eii,eia)&amp;_xlfn.XLOOKUP(4,eii,eia)&amp;_xlfn.XLOOKUP(LEFT(C479,7),r_1,r_4)&amp;" W @ 70°C"&amp;_xlfn.XLOOKUP(16,eii,eia)&amp;_xlfn.XLOOKUP(5,eii,eia)&amp;_xlfn.XLOOKUP(MID(C479,4,3),e_code,TEXT(e_size,"0000"))&amp;_xlfn.XLOOKUP(16,eii,eia)&amp;_xlfn.XLOOKUP(6,eii,eia)&amp;ROUND(MIN(SQRT($A479*_xlfn.XLOOKUP(LEFT(C479,7),r_1,r_4)),_xlfn.XLOOKUP(LEFT(C479,7),r_1,r_7)),1)&amp;" V"&amp;_xlfn.XLOOKUP(16,eii,eia)&amp;_xlfn.XLOOKUP(8,eii,eia)&amp;_xlfn.XLOOKUP(LEFT(C479,7),r_1,r_8)&amp;_xlfn.XLOOKUP(16,eii,eia)&amp;_xlfn.XLOOKUP(9,eii,eia)&amp;_xlfn.XLOOKUP($A479,E96_raw,E96_code&amp;" / "&amp;e96_3c)&amp;_xlfn.XLOOKUP(16,eii,eia)&amp;_xlfn.XLOOKUP(10,eii,eia)&amp;_xlfn.XLOOKUP(LEFT(C479,7),r_1,r_10)&amp;_xlfn.XLOOKUP(16,eii,eia)&amp;_xlfn.XLOOKUP(11,eii,eia)&amp;_xlfn.XLOOKUP(LEFT(C479,7),r_1,r_11)&amp;_xlfn.XLOOKUP(16,eii,eia)&amp;_xlfn.XLOOKUP(12,eii,eia)&amp;_xlfn.XLOOKUP(LEFT(C479,7),r_1,r_12)&amp;" ppm/°C"&amp;_xlfn.XLOOKUP(16,eii,eia)&amp;_xlfn.XLOOKUP(13,eii,eia)&amp;MID(C479,4,2)&amp;_xlfn.XLOOKUP(16,eii,eia)&amp;_xlfn.XLOOKUP(14,eii,eia)&amp;_xlfn.XLOOKUP(16,eii,eia)&amp;_xlfn.XLOOKUP(15,eii,eia)&amp;_xlfn.XLOOKUP(16,eii,eia)</f>
        <v>#NAME?</v>
      </c>
      <c r="F479" s="5" t="e" cm="1">
        <f t="array" aca="1" ref="F479" ca="1">IF( OR( AND($A479&gt;=INDIRECT("'Panasonic ERJ Code Table'!$K" &amp; F$1),$A479&lt;=INDIRECT("'Panasonic ERJ Code Table'!$L" &amp; F$1)), AND($A479&gt;=INDIRECT("'Panasonic ERJ Code Table'!$M" &amp; F$1),$A479&lt;=INDIRECT("'Panasonic ERJ Code Table'!$N" &amp; F$1)) ),F$2&amp;_xlfn.XLOOKUP($A479,E96_raw,E96_code),"N/A")</f>
        <v>#NAME?</v>
      </c>
      <c r="G479" s="23" t="e" cm="1">
        <f t="array" aca="1" ref="G479" ca="1">"technology "&amp;RIGHT(F479,4)&amp;";"&amp;_xlfn.XLOOKUP(2,eii,eia)&amp;F479&amp;_xlfn.XLOOKUP(16,eii,eia)&amp;_xlfn.XLOOKUP(3,eii,eia)&amp;_xlfn.XLOOKUP($A479,E96_raw,e96_std&amp;" "&amp;e96_sym)&amp;_xlfn.XLOOKUP(16,eii,eia)&amp;_xlfn.XLOOKUP(4,eii,eia)&amp;_xlfn.XLOOKUP(LEFT(F479,7),r_1,r_4)&amp;" W @ 70°C"&amp;_xlfn.XLOOKUP(16,eii,eia)&amp;_xlfn.XLOOKUP(5,eii,eia)&amp;_xlfn.XLOOKUP(MID(F479,4,3),e_code,TEXT(e_size,"0000"))&amp;_xlfn.XLOOKUP(16,eii,eia)&amp;_xlfn.XLOOKUP(6,eii,eia)&amp;ROUND(MIN(SQRT($A479*_xlfn.XLOOKUP(LEFT(F479,7),r_1,r_4)),_xlfn.XLOOKUP(LEFT(F479,7),r_1,r_7)),1)&amp;" V"&amp;_xlfn.XLOOKUP(16,eii,eia)&amp;_xlfn.XLOOKUP(8,eii,eia)&amp;_xlfn.XLOOKUP(LEFT(F479,7),r_1,r_8)&amp;_xlfn.XLOOKUP(16,eii,eia)&amp;_xlfn.XLOOKUP(9,eii,eia)&amp;_xlfn.XLOOKUP($A479,E96_raw,E96_code&amp;" / "&amp;e96_3c)&amp;_xlfn.XLOOKUP(16,eii,eia)&amp;_xlfn.XLOOKUP(10,eii,eia)&amp;_xlfn.XLOOKUP(LEFT(F479,7),r_1,r_10)&amp;_xlfn.XLOOKUP(16,eii,eia)&amp;_xlfn.XLOOKUP(11,eii,eia)&amp;_xlfn.XLOOKUP(LEFT(F479,7),r_1,r_11)&amp;_xlfn.XLOOKUP(16,eii,eia)&amp;_xlfn.XLOOKUP(12,eii,eia)&amp;_xlfn.XLOOKUP(LEFT(F479,7),r_1,r_12)&amp;" ppm/°C"&amp;_xlfn.XLOOKUP(16,eii,eia)&amp;_xlfn.XLOOKUP(13,eii,eia)&amp;MID(F479,4,2)&amp;_xlfn.XLOOKUP(16,eii,eia)&amp;_xlfn.XLOOKUP(14,eii,eia)&amp;_xlfn.XLOOKUP(16,eii,eia)&amp;_xlfn.XLOOKUP(15,eii,eia)&amp;_xlfn.XLOOKUP(16,eii,eia)</f>
        <v>#NAME?</v>
      </c>
      <c r="I479" s="5" t="str" cm="1">
        <f t="array" aca="1" ref="I479" ca="1">IF( OR( AND($A479&gt;=INDIRECT("'Panasonic ERJ Code Table'!$K" &amp; I$1),$A479&lt;=INDIRECT("'Panasonic ERJ Code Table'!$L" &amp; I$1)), AND($A479&gt;=INDIRECT("'Panasonic ERJ Code Table'!$M" &amp; I$1),$A479&lt;=INDIRECT("'Panasonic ERJ Code Table'!$N" &amp; I$1)) ),I$2&amp;_xlfn.XLOOKUP($A479,E96_raw,E96_code),"N/A")</f>
        <v>N/A</v>
      </c>
      <c r="L479" s="5" t="e" cm="1">
        <f t="array" aca="1" ref="L479" ca="1">IF( OR( AND($A479&gt;=INDIRECT("'Panasonic ERJ Code Table'!$K" &amp; L$1),$A479&lt;=INDIRECT("'Panasonic ERJ Code Table'!$L" &amp; L$1)), AND($A479&gt;=INDIRECT("'Panasonic ERJ Code Table'!$M" &amp; L$1),$A479&lt;=INDIRECT("'Panasonic ERJ Code Table'!$N" &amp; L$1)) ),L$2&amp;_xlfn.XLOOKUP($A479,E96_raw,E96_code),"N/A")</f>
        <v>#NAME?</v>
      </c>
      <c r="O479" s="5" t="str" cm="1">
        <f t="array" aca="1" ref="O479" ca="1">IF( OR( AND($A479&gt;=INDIRECT("'Panasonic ERJ Code Table'!$K" &amp; O$1),$A479&lt;=INDIRECT("'Panasonic ERJ Code Table'!$L" &amp; O$1)), AND($A479&gt;=INDIRECT("'Panasonic ERJ Code Table'!$M" &amp; O$1),$A479&lt;=INDIRECT("'Panasonic ERJ Code Table'!$N" &amp; O$1)) ),O$2&amp;_xlfn.XLOOKUP($A479,E96_raw,E96_code),"N/A")</f>
        <v>N/A</v>
      </c>
      <c r="R479" s="5" t="e" cm="1">
        <f t="array" aca="1" ref="R479" ca="1">IF( OR( AND($A479&gt;=INDIRECT("'Panasonic ERJ Code Table'!$K" &amp; R$1),$A479&lt;=INDIRECT("'Panasonic ERJ Code Table'!$L" &amp; R$1)), AND($A479&gt;=INDIRECT("'Panasonic ERJ Code Table'!$M" &amp; R$1),$A479&lt;=INDIRECT("'Panasonic ERJ Code Table'!$N" &amp; R$1)) ),R$2&amp;_xlfn.XLOOKUP($A479,E96_raw,E96_code),"N/A")</f>
        <v>#NAME?</v>
      </c>
      <c r="U479" s="5" t="e" cm="1">
        <f t="array" aca="1" ref="U479" ca="1">IF( OR( AND($A479&gt;=INDIRECT("'Panasonic ERJ Code Table'!$J" &amp; U$1),$A479&lt;=INDIRECT("'Panasonic ERJ Code Table'!$K" &amp; U$1)), AND($A479&gt;=INDIRECT("'Panasonic ERJ Code Table'!$L" &amp; U$1),$A479&lt;=INDIRECT("'Panasonic ERJ Code Table'!$M" &amp; U$1)) ),U$2&amp;_xlfn.XLOOKUP($A479,E96_raw,E96_code),"N/A")</f>
        <v>#NAME?</v>
      </c>
    </row>
    <row r="480" spans="1:21" x14ac:dyDescent="0.3">
      <c r="A480" s="16">
        <v>93100</v>
      </c>
      <c r="B480" s="19"/>
      <c r="C480" s="5" t="e" cm="1">
        <f t="array" aca="1" ref="C480" ca="1">IF( OR( AND($A480&gt;=INDIRECT("'Panasonic ERJ Code Table'!$K" &amp; C$1),$A480&lt;=INDIRECT("'Panasonic ERJ Code Table'!$L" &amp; C$1)), AND($A480&gt;=INDIRECT("'Panasonic ERJ Code Table'!$M" &amp; C$1),$A480&lt;=INDIRECT("'Panasonic ERJ Code Table'!$N" &amp; C$1)) ),C$2&amp;_xlfn.XLOOKUP($A480,E96_raw,E96_code),"N/A")</f>
        <v>#NAME?</v>
      </c>
      <c r="D480" s="23" t="e" cm="1">
        <f t="array" aca="1" ref="D480" ca="1">"technology "&amp;RIGHT(C480,4)&amp;";"&amp;_xlfn.XLOOKUP(2,eii,eia)&amp;C480&amp;_xlfn.XLOOKUP(16,eii,eia)&amp;_xlfn.XLOOKUP(3,eii,eia)&amp;_xlfn.XLOOKUP($A480,E96_raw,e96_std&amp;" "&amp;e96_sym)&amp;_xlfn.XLOOKUP(16,eii,eia)&amp;_xlfn.XLOOKUP(4,eii,eia)&amp;_xlfn.XLOOKUP(LEFT(C480,7),r_1,r_4)&amp;" W @ 70°C"&amp;_xlfn.XLOOKUP(16,eii,eia)&amp;_xlfn.XLOOKUP(5,eii,eia)&amp;_xlfn.XLOOKUP(MID(C480,4,3),e_code,TEXT(e_size,"0000"))&amp;_xlfn.XLOOKUP(16,eii,eia)&amp;_xlfn.XLOOKUP(6,eii,eia)&amp;ROUND(MIN(SQRT($A480*_xlfn.XLOOKUP(LEFT(C480,7),r_1,r_4)),_xlfn.XLOOKUP(LEFT(C480,7),r_1,r_7)),1)&amp;" V"&amp;_xlfn.XLOOKUP(16,eii,eia)&amp;_xlfn.XLOOKUP(8,eii,eia)&amp;_xlfn.XLOOKUP(LEFT(C480,7),r_1,r_8)&amp;_xlfn.XLOOKUP(16,eii,eia)&amp;_xlfn.XLOOKUP(9,eii,eia)&amp;_xlfn.XLOOKUP($A480,E96_raw,E96_code&amp;" / "&amp;e96_3c)&amp;_xlfn.XLOOKUP(16,eii,eia)&amp;_xlfn.XLOOKUP(10,eii,eia)&amp;_xlfn.XLOOKUP(LEFT(C480,7),r_1,r_10)&amp;_xlfn.XLOOKUP(16,eii,eia)&amp;_xlfn.XLOOKUP(11,eii,eia)&amp;_xlfn.XLOOKUP(LEFT(C480,7),r_1,r_11)&amp;_xlfn.XLOOKUP(16,eii,eia)&amp;_xlfn.XLOOKUP(12,eii,eia)&amp;_xlfn.XLOOKUP(LEFT(C480,7),r_1,r_12)&amp;" ppm/°C"&amp;_xlfn.XLOOKUP(16,eii,eia)&amp;_xlfn.XLOOKUP(13,eii,eia)&amp;MID(C480,4,2)&amp;_xlfn.XLOOKUP(16,eii,eia)&amp;_xlfn.XLOOKUP(14,eii,eia)&amp;_xlfn.XLOOKUP(16,eii,eia)&amp;_xlfn.XLOOKUP(15,eii,eia)&amp;_xlfn.XLOOKUP(16,eii,eia)</f>
        <v>#NAME?</v>
      </c>
      <c r="F480" s="5" t="e" cm="1">
        <f t="array" aca="1" ref="F480" ca="1">IF( OR( AND($A480&gt;=INDIRECT("'Panasonic ERJ Code Table'!$K" &amp; F$1),$A480&lt;=INDIRECT("'Panasonic ERJ Code Table'!$L" &amp; F$1)), AND($A480&gt;=INDIRECT("'Panasonic ERJ Code Table'!$M" &amp; F$1),$A480&lt;=INDIRECT("'Panasonic ERJ Code Table'!$N" &amp; F$1)) ),F$2&amp;_xlfn.XLOOKUP($A480,E96_raw,E96_code),"N/A")</f>
        <v>#NAME?</v>
      </c>
      <c r="G480" s="23" t="e" cm="1">
        <f t="array" aca="1" ref="G480" ca="1">"technology "&amp;RIGHT(F480,4)&amp;";"&amp;_xlfn.XLOOKUP(2,eii,eia)&amp;F480&amp;_xlfn.XLOOKUP(16,eii,eia)&amp;_xlfn.XLOOKUP(3,eii,eia)&amp;_xlfn.XLOOKUP($A480,E96_raw,e96_std&amp;" "&amp;e96_sym)&amp;_xlfn.XLOOKUP(16,eii,eia)&amp;_xlfn.XLOOKUP(4,eii,eia)&amp;_xlfn.XLOOKUP(LEFT(F480,7),r_1,r_4)&amp;" W @ 70°C"&amp;_xlfn.XLOOKUP(16,eii,eia)&amp;_xlfn.XLOOKUP(5,eii,eia)&amp;_xlfn.XLOOKUP(MID(F480,4,3),e_code,TEXT(e_size,"0000"))&amp;_xlfn.XLOOKUP(16,eii,eia)&amp;_xlfn.XLOOKUP(6,eii,eia)&amp;ROUND(MIN(SQRT($A480*_xlfn.XLOOKUP(LEFT(F480,7),r_1,r_4)),_xlfn.XLOOKUP(LEFT(F480,7),r_1,r_7)),1)&amp;" V"&amp;_xlfn.XLOOKUP(16,eii,eia)&amp;_xlfn.XLOOKUP(8,eii,eia)&amp;_xlfn.XLOOKUP(LEFT(F480,7),r_1,r_8)&amp;_xlfn.XLOOKUP(16,eii,eia)&amp;_xlfn.XLOOKUP(9,eii,eia)&amp;_xlfn.XLOOKUP($A480,E96_raw,E96_code&amp;" / "&amp;e96_3c)&amp;_xlfn.XLOOKUP(16,eii,eia)&amp;_xlfn.XLOOKUP(10,eii,eia)&amp;_xlfn.XLOOKUP(LEFT(F480,7),r_1,r_10)&amp;_xlfn.XLOOKUP(16,eii,eia)&amp;_xlfn.XLOOKUP(11,eii,eia)&amp;_xlfn.XLOOKUP(LEFT(F480,7),r_1,r_11)&amp;_xlfn.XLOOKUP(16,eii,eia)&amp;_xlfn.XLOOKUP(12,eii,eia)&amp;_xlfn.XLOOKUP(LEFT(F480,7),r_1,r_12)&amp;" ppm/°C"&amp;_xlfn.XLOOKUP(16,eii,eia)&amp;_xlfn.XLOOKUP(13,eii,eia)&amp;MID(F480,4,2)&amp;_xlfn.XLOOKUP(16,eii,eia)&amp;_xlfn.XLOOKUP(14,eii,eia)&amp;_xlfn.XLOOKUP(16,eii,eia)&amp;_xlfn.XLOOKUP(15,eii,eia)&amp;_xlfn.XLOOKUP(16,eii,eia)</f>
        <v>#NAME?</v>
      </c>
      <c r="I480" s="5" t="str" cm="1">
        <f t="array" aca="1" ref="I480" ca="1">IF( OR( AND($A480&gt;=INDIRECT("'Panasonic ERJ Code Table'!$K" &amp; I$1),$A480&lt;=INDIRECT("'Panasonic ERJ Code Table'!$L" &amp; I$1)), AND($A480&gt;=INDIRECT("'Panasonic ERJ Code Table'!$M" &amp; I$1),$A480&lt;=INDIRECT("'Panasonic ERJ Code Table'!$N" &amp; I$1)) ),I$2&amp;_xlfn.XLOOKUP($A480,E96_raw,E96_code),"N/A")</f>
        <v>N/A</v>
      </c>
      <c r="L480" s="5" t="e" cm="1">
        <f t="array" aca="1" ref="L480" ca="1">IF( OR( AND($A480&gt;=INDIRECT("'Panasonic ERJ Code Table'!$K" &amp; L$1),$A480&lt;=INDIRECT("'Panasonic ERJ Code Table'!$L" &amp; L$1)), AND($A480&gt;=INDIRECT("'Panasonic ERJ Code Table'!$M" &amp; L$1),$A480&lt;=INDIRECT("'Panasonic ERJ Code Table'!$N" &amp; L$1)) ),L$2&amp;_xlfn.XLOOKUP($A480,E96_raw,E96_code),"N/A")</f>
        <v>#NAME?</v>
      </c>
      <c r="O480" s="5" t="str" cm="1">
        <f t="array" aca="1" ref="O480" ca="1">IF( OR( AND($A480&gt;=INDIRECT("'Panasonic ERJ Code Table'!$K" &amp; O$1),$A480&lt;=INDIRECT("'Panasonic ERJ Code Table'!$L" &amp; O$1)), AND($A480&gt;=INDIRECT("'Panasonic ERJ Code Table'!$M" &amp; O$1),$A480&lt;=INDIRECT("'Panasonic ERJ Code Table'!$N" &amp; O$1)) ),O$2&amp;_xlfn.XLOOKUP($A480,E96_raw,E96_code),"N/A")</f>
        <v>N/A</v>
      </c>
      <c r="R480" s="5" t="e" cm="1">
        <f t="array" aca="1" ref="R480" ca="1">IF( OR( AND($A480&gt;=INDIRECT("'Panasonic ERJ Code Table'!$K" &amp; R$1),$A480&lt;=INDIRECT("'Panasonic ERJ Code Table'!$L" &amp; R$1)), AND($A480&gt;=INDIRECT("'Panasonic ERJ Code Table'!$M" &amp; R$1),$A480&lt;=INDIRECT("'Panasonic ERJ Code Table'!$N" &amp; R$1)) ),R$2&amp;_xlfn.XLOOKUP($A480,E96_raw,E96_code),"N/A")</f>
        <v>#NAME?</v>
      </c>
      <c r="U480" s="5" t="e" cm="1">
        <f t="array" aca="1" ref="U480" ca="1">IF( OR( AND($A480&gt;=INDIRECT("'Panasonic ERJ Code Table'!$J" &amp; U$1),$A480&lt;=INDIRECT("'Panasonic ERJ Code Table'!$K" &amp; U$1)), AND($A480&gt;=INDIRECT("'Panasonic ERJ Code Table'!$L" &amp; U$1),$A480&lt;=INDIRECT("'Panasonic ERJ Code Table'!$M" &amp; U$1)) ),U$2&amp;_xlfn.XLOOKUP($A480,E96_raw,E96_code),"N/A")</f>
        <v>#NAME?</v>
      </c>
    </row>
    <row r="481" spans="1:21" x14ac:dyDescent="0.3">
      <c r="A481" s="16">
        <v>95299.999999999985</v>
      </c>
      <c r="B481" s="19"/>
      <c r="C481" s="5" t="e" cm="1">
        <f t="array" aca="1" ref="C481" ca="1">IF( OR( AND($A481&gt;=INDIRECT("'Panasonic ERJ Code Table'!$K" &amp; C$1),$A481&lt;=INDIRECT("'Panasonic ERJ Code Table'!$L" &amp; C$1)), AND($A481&gt;=INDIRECT("'Panasonic ERJ Code Table'!$M" &amp; C$1),$A481&lt;=INDIRECT("'Panasonic ERJ Code Table'!$N" &amp; C$1)) ),C$2&amp;_xlfn.XLOOKUP($A481,E96_raw,E96_code),"N/A")</f>
        <v>#NAME?</v>
      </c>
      <c r="D481" s="23" t="e" cm="1">
        <f t="array" aca="1" ref="D481" ca="1">"technology "&amp;RIGHT(C481,4)&amp;";"&amp;_xlfn.XLOOKUP(2,eii,eia)&amp;C481&amp;_xlfn.XLOOKUP(16,eii,eia)&amp;_xlfn.XLOOKUP(3,eii,eia)&amp;_xlfn.XLOOKUP($A481,E96_raw,e96_std&amp;" "&amp;e96_sym)&amp;_xlfn.XLOOKUP(16,eii,eia)&amp;_xlfn.XLOOKUP(4,eii,eia)&amp;_xlfn.XLOOKUP(LEFT(C481,7),r_1,r_4)&amp;" W @ 70°C"&amp;_xlfn.XLOOKUP(16,eii,eia)&amp;_xlfn.XLOOKUP(5,eii,eia)&amp;_xlfn.XLOOKUP(MID(C481,4,3),e_code,TEXT(e_size,"0000"))&amp;_xlfn.XLOOKUP(16,eii,eia)&amp;_xlfn.XLOOKUP(6,eii,eia)&amp;ROUND(MIN(SQRT($A481*_xlfn.XLOOKUP(LEFT(C481,7),r_1,r_4)),_xlfn.XLOOKUP(LEFT(C481,7),r_1,r_7)),1)&amp;" V"&amp;_xlfn.XLOOKUP(16,eii,eia)&amp;_xlfn.XLOOKUP(8,eii,eia)&amp;_xlfn.XLOOKUP(LEFT(C481,7),r_1,r_8)&amp;_xlfn.XLOOKUP(16,eii,eia)&amp;_xlfn.XLOOKUP(9,eii,eia)&amp;_xlfn.XLOOKUP($A481,E96_raw,E96_code&amp;" / "&amp;e96_3c)&amp;_xlfn.XLOOKUP(16,eii,eia)&amp;_xlfn.XLOOKUP(10,eii,eia)&amp;_xlfn.XLOOKUP(LEFT(C481,7),r_1,r_10)&amp;_xlfn.XLOOKUP(16,eii,eia)&amp;_xlfn.XLOOKUP(11,eii,eia)&amp;_xlfn.XLOOKUP(LEFT(C481,7),r_1,r_11)&amp;_xlfn.XLOOKUP(16,eii,eia)&amp;_xlfn.XLOOKUP(12,eii,eia)&amp;_xlfn.XLOOKUP(LEFT(C481,7),r_1,r_12)&amp;" ppm/°C"&amp;_xlfn.XLOOKUP(16,eii,eia)&amp;_xlfn.XLOOKUP(13,eii,eia)&amp;MID(C481,4,2)&amp;_xlfn.XLOOKUP(16,eii,eia)&amp;_xlfn.XLOOKUP(14,eii,eia)&amp;_xlfn.XLOOKUP(16,eii,eia)&amp;_xlfn.XLOOKUP(15,eii,eia)&amp;_xlfn.XLOOKUP(16,eii,eia)</f>
        <v>#NAME?</v>
      </c>
      <c r="F481" s="5" t="e" cm="1">
        <f t="array" aca="1" ref="F481" ca="1">IF( OR( AND($A481&gt;=INDIRECT("'Panasonic ERJ Code Table'!$K" &amp; F$1),$A481&lt;=INDIRECT("'Panasonic ERJ Code Table'!$L" &amp; F$1)), AND($A481&gt;=INDIRECT("'Panasonic ERJ Code Table'!$M" &amp; F$1),$A481&lt;=INDIRECT("'Panasonic ERJ Code Table'!$N" &amp; F$1)) ),F$2&amp;_xlfn.XLOOKUP($A481,E96_raw,E96_code),"N/A")</f>
        <v>#NAME?</v>
      </c>
      <c r="G481" s="23" t="e" cm="1">
        <f t="array" aca="1" ref="G481" ca="1">"technology "&amp;RIGHT(F481,4)&amp;";"&amp;_xlfn.XLOOKUP(2,eii,eia)&amp;F481&amp;_xlfn.XLOOKUP(16,eii,eia)&amp;_xlfn.XLOOKUP(3,eii,eia)&amp;_xlfn.XLOOKUP($A481,E96_raw,e96_std&amp;" "&amp;e96_sym)&amp;_xlfn.XLOOKUP(16,eii,eia)&amp;_xlfn.XLOOKUP(4,eii,eia)&amp;_xlfn.XLOOKUP(LEFT(F481,7),r_1,r_4)&amp;" W @ 70°C"&amp;_xlfn.XLOOKUP(16,eii,eia)&amp;_xlfn.XLOOKUP(5,eii,eia)&amp;_xlfn.XLOOKUP(MID(F481,4,3),e_code,TEXT(e_size,"0000"))&amp;_xlfn.XLOOKUP(16,eii,eia)&amp;_xlfn.XLOOKUP(6,eii,eia)&amp;ROUND(MIN(SQRT($A481*_xlfn.XLOOKUP(LEFT(F481,7),r_1,r_4)),_xlfn.XLOOKUP(LEFT(F481,7),r_1,r_7)),1)&amp;" V"&amp;_xlfn.XLOOKUP(16,eii,eia)&amp;_xlfn.XLOOKUP(8,eii,eia)&amp;_xlfn.XLOOKUP(LEFT(F481,7),r_1,r_8)&amp;_xlfn.XLOOKUP(16,eii,eia)&amp;_xlfn.XLOOKUP(9,eii,eia)&amp;_xlfn.XLOOKUP($A481,E96_raw,E96_code&amp;" / "&amp;e96_3c)&amp;_xlfn.XLOOKUP(16,eii,eia)&amp;_xlfn.XLOOKUP(10,eii,eia)&amp;_xlfn.XLOOKUP(LEFT(F481,7),r_1,r_10)&amp;_xlfn.XLOOKUP(16,eii,eia)&amp;_xlfn.XLOOKUP(11,eii,eia)&amp;_xlfn.XLOOKUP(LEFT(F481,7),r_1,r_11)&amp;_xlfn.XLOOKUP(16,eii,eia)&amp;_xlfn.XLOOKUP(12,eii,eia)&amp;_xlfn.XLOOKUP(LEFT(F481,7),r_1,r_12)&amp;" ppm/°C"&amp;_xlfn.XLOOKUP(16,eii,eia)&amp;_xlfn.XLOOKUP(13,eii,eia)&amp;MID(F481,4,2)&amp;_xlfn.XLOOKUP(16,eii,eia)&amp;_xlfn.XLOOKUP(14,eii,eia)&amp;_xlfn.XLOOKUP(16,eii,eia)&amp;_xlfn.XLOOKUP(15,eii,eia)&amp;_xlfn.XLOOKUP(16,eii,eia)</f>
        <v>#NAME?</v>
      </c>
      <c r="I481" s="5" t="str" cm="1">
        <f t="array" aca="1" ref="I481" ca="1">IF( OR( AND($A481&gt;=INDIRECT("'Panasonic ERJ Code Table'!$K" &amp; I$1),$A481&lt;=INDIRECT("'Panasonic ERJ Code Table'!$L" &amp; I$1)), AND($A481&gt;=INDIRECT("'Panasonic ERJ Code Table'!$M" &amp; I$1),$A481&lt;=INDIRECT("'Panasonic ERJ Code Table'!$N" &amp; I$1)) ),I$2&amp;_xlfn.XLOOKUP($A481,E96_raw,E96_code),"N/A")</f>
        <v>N/A</v>
      </c>
      <c r="L481" s="5" t="e" cm="1">
        <f t="array" aca="1" ref="L481" ca="1">IF( OR( AND($A481&gt;=INDIRECT("'Panasonic ERJ Code Table'!$K" &amp; L$1),$A481&lt;=INDIRECT("'Panasonic ERJ Code Table'!$L" &amp; L$1)), AND($A481&gt;=INDIRECT("'Panasonic ERJ Code Table'!$M" &amp; L$1),$A481&lt;=INDIRECT("'Panasonic ERJ Code Table'!$N" &amp; L$1)) ),L$2&amp;_xlfn.XLOOKUP($A481,E96_raw,E96_code),"N/A")</f>
        <v>#NAME?</v>
      </c>
      <c r="O481" s="5" t="str" cm="1">
        <f t="array" aca="1" ref="O481" ca="1">IF( OR( AND($A481&gt;=INDIRECT("'Panasonic ERJ Code Table'!$K" &amp; O$1),$A481&lt;=INDIRECT("'Panasonic ERJ Code Table'!$L" &amp; O$1)), AND($A481&gt;=INDIRECT("'Panasonic ERJ Code Table'!$M" &amp; O$1),$A481&lt;=INDIRECT("'Panasonic ERJ Code Table'!$N" &amp; O$1)) ),O$2&amp;_xlfn.XLOOKUP($A481,E96_raw,E96_code),"N/A")</f>
        <v>N/A</v>
      </c>
      <c r="R481" s="5" t="e" cm="1">
        <f t="array" aca="1" ref="R481" ca="1">IF( OR( AND($A481&gt;=INDIRECT("'Panasonic ERJ Code Table'!$K" &amp; R$1),$A481&lt;=INDIRECT("'Panasonic ERJ Code Table'!$L" &amp; R$1)), AND($A481&gt;=INDIRECT("'Panasonic ERJ Code Table'!$M" &amp; R$1),$A481&lt;=INDIRECT("'Panasonic ERJ Code Table'!$N" &amp; R$1)) ),R$2&amp;_xlfn.XLOOKUP($A481,E96_raw,E96_code),"N/A")</f>
        <v>#NAME?</v>
      </c>
      <c r="U481" s="5" t="e" cm="1">
        <f t="array" aca="1" ref="U481" ca="1">IF( OR( AND($A481&gt;=INDIRECT("'Panasonic ERJ Code Table'!$J" &amp; U$1),$A481&lt;=INDIRECT("'Panasonic ERJ Code Table'!$K" &amp; U$1)), AND($A481&gt;=INDIRECT("'Panasonic ERJ Code Table'!$L" &amp; U$1),$A481&lt;=INDIRECT("'Panasonic ERJ Code Table'!$M" &amp; U$1)) ),U$2&amp;_xlfn.XLOOKUP($A481,E96_raw,E96_code),"N/A")</f>
        <v>#NAME?</v>
      </c>
    </row>
    <row r="482" spans="1:21" x14ac:dyDescent="0.3">
      <c r="A482" s="16">
        <v>97600</v>
      </c>
      <c r="B482" s="19"/>
      <c r="C482" s="5" t="e" cm="1">
        <f t="array" aca="1" ref="C482" ca="1">IF( OR( AND($A482&gt;=INDIRECT("'Panasonic ERJ Code Table'!$K" &amp; C$1),$A482&lt;=INDIRECT("'Panasonic ERJ Code Table'!$L" &amp; C$1)), AND($A482&gt;=INDIRECT("'Panasonic ERJ Code Table'!$M" &amp; C$1),$A482&lt;=INDIRECT("'Panasonic ERJ Code Table'!$N" &amp; C$1)) ),C$2&amp;_xlfn.XLOOKUP($A482,E96_raw,E96_code),"N/A")</f>
        <v>#NAME?</v>
      </c>
      <c r="D482" s="23" t="e" cm="1">
        <f t="array" aca="1" ref="D482" ca="1">"technology "&amp;RIGHT(C482,4)&amp;";"&amp;_xlfn.XLOOKUP(2,eii,eia)&amp;C482&amp;_xlfn.XLOOKUP(16,eii,eia)&amp;_xlfn.XLOOKUP(3,eii,eia)&amp;_xlfn.XLOOKUP($A482,E96_raw,e96_std&amp;" "&amp;e96_sym)&amp;_xlfn.XLOOKUP(16,eii,eia)&amp;_xlfn.XLOOKUP(4,eii,eia)&amp;_xlfn.XLOOKUP(LEFT(C482,7),r_1,r_4)&amp;" W @ 70°C"&amp;_xlfn.XLOOKUP(16,eii,eia)&amp;_xlfn.XLOOKUP(5,eii,eia)&amp;_xlfn.XLOOKUP(MID(C482,4,3),e_code,TEXT(e_size,"0000"))&amp;_xlfn.XLOOKUP(16,eii,eia)&amp;_xlfn.XLOOKUP(6,eii,eia)&amp;ROUND(MIN(SQRT($A482*_xlfn.XLOOKUP(LEFT(C482,7),r_1,r_4)),_xlfn.XLOOKUP(LEFT(C482,7),r_1,r_7)),1)&amp;" V"&amp;_xlfn.XLOOKUP(16,eii,eia)&amp;_xlfn.XLOOKUP(8,eii,eia)&amp;_xlfn.XLOOKUP(LEFT(C482,7),r_1,r_8)&amp;_xlfn.XLOOKUP(16,eii,eia)&amp;_xlfn.XLOOKUP(9,eii,eia)&amp;_xlfn.XLOOKUP($A482,E96_raw,E96_code&amp;" / "&amp;e96_3c)&amp;_xlfn.XLOOKUP(16,eii,eia)&amp;_xlfn.XLOOKUP(10,eii,eia)&amp;_xlfn.XLOOKUP(LEFT(C482,7),r_1,r_10)&amp;_xlfn.XLOOKUP(16,eii,eia)&amp;_xlfn.XLOOKUP(11,eii,eia)&amp;_xlfn.XLOOKUP(LEFT(C482,7),r_1,r_11)&amp;_xlfn.XLOOKUP(16,eii,eia)&amp;_xlfn.XLOOKUP(12,eii,eia)&amp;_xlfn.XLOOKUP(LEFT(C482,7),r_1,r_12)&amp;" ppm/°C"&amp;_xlfn.XLOOKUP(16,eii,eia)&amp;_xlfn.XLOOKUP(13,eii,eia)&amp;MID(C482,4,2)&amp;_xlfn.XLOOKUP(16,eii,eia)&amp;_xlfn.XLOOKUP(14,eii,eia)&amp;_xlfn.XLOOKUP(16,eii,eia)&amp;_xlfn.XLOOKUP(15,eii,eia)&amp;_xlfn.XLOOKUP(16,eii,eia)</f>
        <v>#NAME?</v>
      </c>
      <c r="F482" s="5" t="e" cm="1">
        <f t="array" aca="1" ref="F482" ca="1">IF( OR( AND($A482&gt;=INDIRECT("'Panasonic ERJ Code Table'!$K" &amp; F$1),$A482&lt;=INDIRECT("'Panasonic ERJ Code Table'!$L" &amp; F$1)), AND($A482&gt;=INDIRECT("'Panasonic ERJ Code Table'!$M" &amp; F$1),$A482&lt;=INDIRECT("'Panasonic ERJ Code Table'!$N" &amp; F$1)) ),F$2&amp;_xlfn.XLOOKUP($A482,E96_raw,E96_code),"N/A")</f>
        <v>#NAME?</v>
      </c>
      <c r="G482" s="23" t="e" cm="1">
        <f t="array" aca="1" ref="G482" ca="1">"technology "&amp;RIGHT(F482,4)&amp;";"&amp;_xlfn.XLOOKUP(2,eii,eia)&amp;F482&amp;_xlfn.XLOOKUP(16,eii,eia)&amp;_xlfn.XLOOKUP(3,eii,eia)&amp;_xlfn.XLOOKUP($A482,E96_raw,e96_std&amp;" "&amp;e96_sym)&amp;_xlfn.XLOOKUP(16,eii,eia)&amp;_xlfn.XLOOKUP(4,eii,eia)&amp;_xlfn.XLOOKUP(LEFT(F482,7),r_1,r_4)&amp;" W @ 70°C"&amp;_xlfn.XLOOKUP(16,eii,eia)&amp;_xlfn.XLOOKUP(5,eii,eia)&amp;_xlfn.XLOOKUP(MID(F482,4,3),e_code,TEXT(e_size,"0000"))&amp;_xlfn.XLOOKUP(16,eii,eia)&amp;_xlfn.XLOOKUP(6,eii,eia)&amp;ROUND(MIN(SQRT($A482*_xlfn.XLOOKUP(LEFT(F482,7),r_1,r_4)),_xlfn.XLOOKUP(LEFT(F482,7),r_1,r_7)),1)&amp;" V"&amp;_xlfn.XLOOKUP(16,eii,eia)&amp;_xlfn.XLOOKUP(8,eii,eia)&amp;_xlfn.XLOOKUP(LEFT(F482,7),r_1,r_8)&amp;_xlfn.XLOOKUP(16,eii,eia)&amp;_xlfn.XLOOKUP(9,eii,eia)&amp;_xlfn.XLOOKUP($A482,E96_raw,E96_code&amp;" / "&amp;e96_3c)&amp;_xlfn.XLOOKUP(16,eii,eia)&amp;_xlfn.XLOOKUP(10,eii,eia)&amp;_xlfn.XLOOKUP(LEFT(F482,7),r_1,r_10)&amp;_xlfn.XLOOKUP(16,eii,eia)&amp;_xlfn.XLOOKUP(11,eii,eia)&amp;_xlfn.XLOOKUP(LEFT(F482,7),r_1,r_11)&amp;_xlfn.XLOOKUP(16,eii,eia)&amp;_xlfn.XLOOKUP(12,eii,eia)&amp;_xlfn.XLOOKUP(LEFT(F482,7),r_1,r_12)&amp;" ppm/°C"&amp;_xlfn.XLOOKUP(16,eii,eia)&amp;_xlfn.XLOOKUP(13,eii,eia)&amp;MID(F482,4,2)&amp;_xlfn.XLOOKUP(16,eii,eia)&amp;_xlfn.XLOOKUP(14,eii,eia)&amp;_xlfn.XLOOKUP(16,eii,eia)&amp;_xlfn.XLOOKUP(15,eii,eia)&amp;_xlfn.XLOOKUP(16,eii,eia)</f>
        <v>#NAME?</v>
      </c>
      <c r="I482" s="5" t="str" cm="1">
        <f t="array" aca="1" ref="I482" ca="1">IF( OR( AND($A482&gt;=INDIRECT("'Panasonic ERJ Code Table'!$K" &amp; I$1),$A482&lt;=INDIRECT("'Panasonic ERJ Code Table'!$L" &amp; I$1)), AND($A482&gt;=INDIRECT("'Panasonic ERJ Code Table'!$M" &amp; I$1),$A482&lt;=INDIRECT("'Panasonic ERJ Code Table'!$N" &amp; I$1)) ),I$2&amp;_xlfn.XLOOKUP($A482,E96_raw,E96_code),"N/A")</f>
        <v>N/A</v>
      </c>
      <c r="L482" s="5" t="e" cm="1">
        <f t="array" aca="1" ref="L482" ca="1">IF( OR( AND($A482&gt;=INDIRECT("'Panasonic ERJ Code Table'!$K" &amp; L$1),$A482&lt;=INDIRECT("'Panasonic ERJ Code Table'!$L" &amp; L$1)), AND($A482&gt;=INDIRECT("'Panasonic ERJ Code Table'!$M" &amp; L$1),$A482&lt;=INDIRECT("'Panasonic ERJ Code Table'!$N" &amp; L$1)) ),L$2&amp;_xlfn.XLOOKUP($A482,E96_raw,E96_code),"N/A")</f>
        <v>#NAME?</v>
      </c>
      <c r="O482" s="5" t="str" cm="1">
        <f t="array" aca="1" ref="O482" ca="1">IF( OR( AND($A482&gt;=INDIRECT("'Panasonic ERJ Code Table'!$K" &amp; O$1),$A482&lt;=INDIRECT("'Panasonic ERJ Code Table'!$L" &amp; O$1)), AND($A482&gt;=INDIRECT("'Panasonic ERJ Code Table'!$M" &amp; O$1),$A482&lt;=INDIRECT("'Panasonic ERJ Code Table'!$N" &amp; O$1)) ),O$2&amp;_xlfn.XLOOKUP($A482,E96_raw,E96_code),"N/A")</f>
        <v>N/A</v>
      </c>
      <c r="R482" s="5" t="e" cm="1">
        <f t="array" aca="1" ref="R482" ca="1">IF( OR( AND($A482&gt;=INDIRECT("'Panasonic ERJ Code Table'!$K" &amp; R$1),$A482&lt;=INDIRECT("'Panasonic ERJ Code Table'!$L" &amp; R$1)), AND($A482&gt;=INDIRECT("'Panasonic ERJ Code Table'!$M" &amp; R$1),$A482&lt;=INDIRECT("'Panasonic ERJ Code Table'!$N" &amp; R$1)) ),R$2&amp;_xlfn.XLOOKUP($A482,E96_raw,E96_code),"N/A")</f>
        <v>#NAME?</v>
      </c>
      <c r="U482" s="5" t="e" cm="1">
        <f t="array" aca="1" ref="U482" ca="1">IF( OR( AND($A482&gt;=INDIRECT("'Panasonic ERJ Code Table'!$J" &amp; U$1),$A482&lt;=INDIRECT("'Panasonic ERJ Code Table'!$K" &amp; U$1)), AND($A482&gt;=INDIRECT("'Panasonic ERJ Code Table'!$L" &amp; U$1),$A482&lt;=INDIRECT("'Panasonic ERJ Code Table'!$M" &amp; U$1)) ),U$2&amp;_xlfn.XLOOKUP($A482,E96_raw,E96_code),"N/A")</f>
        <v>#NAME?</v>
      </c>
    </row>
    <row r="483" spans="1:21" x14ac:dyDescent="0.3">
      <c r="A483" s="16">
        <v>100000</v>
      </c>
      <c r="B483" s="19"/>
      <c r="C483" s="5" t="e" cm="1">
        <f t="array" aca="1" ref="C483" ca="1">IF( OR( AND($A483&gt;=INDIRECT("'Panasonic ERJ Code Table'!$K" &amp; C$1),$A483&lt;=INDIRECT("'Panasonic ERJ Code Table'!$L" &amp; C$1)), AND($A483&gt;=INDIRECT("'Panasonic ERJ Code Table'!$M" &amp; C$1),$A483&lt;=INDIRECT("'Panasonic ERJ Code Table'!$N" &amp; C$1)) ),C$2&amp;_xlfn.XLOOKUP($A483,E96_raw,E96_code),"N/A")</f>
        <v>#NAME?</v>
      </c>
      <c r="D483" s="23" t="e" cm="1">
        <f t="array" aca="1" ref="D483" ca="1">"technology "&amp;RIGHT(C483,4)&amp;";"&amp;_xlfn.XLOOKUP(2,eii,eia)&amp;C483&amp;_xlfn.XLOOKUP(16,eii,eia)&amp;_xlfn.XLOOKUP(3,eii,eia)&amp;_xlfn.XLOOKUP($A483,E96_raw,e96_std&amp;" "&amp;e96_sym)&amp;_xlfn.XLOOKUP(16,eii,eia)&amp;_xlfn.XLOOKUP(4,eii,eia)&amp;_xlfn.XLOOKUP(LEFT(C483,7),r_1,r_4)&amp;" W @ 70°C"&amp;_xlfn.XLOOKUP(16,eii,eia)&amp;_xlfn.XLOOKUP(5,eii,eia)&amp;_xlfn.XLOOKUP(MID(C483,4,3),e_code,TEXT(e_size,"0000"))&amp;_xlfn.XLOOKUP(16,eii,eia)&amp;_xlfn.XLOOKUP(6,eii,eia)&amp;ROUND(MIN(SQRT($A483*_xlfn.XLOOKUP(LEFT(C483,7),r_1,r_4)),_xlfn.XLOOKUP(LEFT(C483,7),r_1,r_7)),1)&amp;" V"&amp;_xlfn.XLOOKUP(16,eii,eia)&amp;_xlfn.XLOOKUP(8,eii,eia)&amp;_xlfn.XLOOKUP(LEFT(C483,7),r_1,r_8)&amp;_xlfn.XLOOKUP(16,eii,eia)&amp;_xlfn.XLOOKUP(9,eii,eia)&amp;_xlfn.XLOOKUP($A483,E96_raw,E96_code&amp;" / "&amp;e96_3c)&amp;_xlfn.XLOOKUP(16,eii,eia)&amp;_xlfn.XLOOKUP(10,eii,eia)&amp;_xlfn.XLOOKUP(LEFT(C483,7),r_1,r_10)&amp;_xlfn.XLOOKUP(16,eii,eia)&amp;_xlfn.XLOOKUP(11,eii,eia)&amp;_xlfn.XLOOKUP(LEFT(C483,7),r_1,r_11)&amp;_xlfn.XLOOKUP(16,eii,eia)&amp;_xlfn.XLOOKUP(12,eii,eia)&amp;_xlfn.XLOOKUP(LEFT(C483,7),r_1,r_12)&amp;" ppm/°C"&amp;_xlfn.XLOOKUP(16,eii,eia)&amp;_xlfn.XLOOKUP(13,eii,eia)&amp;MID(C483,4,2)&amp;_xlfn.XLOOKUP(16,eii,eia)&amp;_xlfn.XLOOKUP(14,eii,eia)&amp;_xlfn.XLOOKUP(16,eii,eia)&amp;_xlfn.XLOOKUP(15,eii,eia)&amp;_xlfn.XLOOKUP(16,eii,eia)</f>
        <v>#NAME?</v>
      </c>
      <c r="F483" s="5" t="e" cm="1">
        <f t="array" aca="1" ref="F483" ca="1">IF( OR( AND($A483&gt;=INDIRECT("'Panasonic ERJ Code Table'!$K" &amp; F$1),$A483&lt;=INDIRECT("'Panasonic ERJ Code Table'!$L" &amp; F$1)), AND($A483&gt;=INDIRECT("'Panasonic ERJ Code Table'!$M" &amp; F$1),$A483&lt;=INDIRECT("'Panasonic ERJ Code Table'!$N" &amp; F$1)) ),F$2&amp;_xlfn.XLOOKUP($A483,E96_raw,E96_code),"N/A")</f>
        <v>#NAME?</v>
      </c>
      <c r="G483" s="23" t="e" cm="1">
        <f t="array" aca="1" ref="G483" ca="1">"technology "&amp;RIGHT(F483,4)&amp;";"&amp;_xlfn.XLOOKUP(2,eii,eia)&amp;F483&amp;_xlfn.XLOOKUP(16,eii,eia)&amp;_xlfn.XLOOKUP(3,eii,eia)&amp;_xlfn.XLOOKUP($A483,E96_raw,e96_std&amp;" "&amp;e96_sym)&amp;_xlfn.XLOOKUP(16,eii,eia)&amp;_xlfn.XLOOKUP(4,eii,eia)&amp;_xlfn.XLOOKUP(LEFT(F483,7),r_1,r_4)&amp;" W @ 70°C"&amp;_xlfn.XLOOKUP(16,eii,eia)&amp;_xlfn.XLOOKUP(5,eii,eia)&amp;_xlfn.XLOOKUP(MID(F483,4,3),e_code,TEXT(e_size,"0000"))&amp;_xlfn.XLOOKUP(16,eii,eia)&amp;_xlfn.XLOOKUP(6,eii,eia)&amp;ROUND(MIN(SQRT($A483*_xlfn.XLOOKUP(LEFT(F483,7),r_1,r_4)),_xlfn.XLOOKUP(LEFT(F483,7),r_1,r_7)),1)&amp;" V"&amp;_xlfn.XLOOKUP(16,eii,eia)&amp;_xlfn.XLOOKUP(8,eii,eia)&amp;_xlfn.XLOOKUP(LEFT(F483,7),r_1,r_8)&amp;_xlfn.XLOOKUP(16,eii,eia)&amp;_xlfn.XLOOKUP(9,eii,eia)&amp;_xlfn.XLOOKUP($A483,E96_raw,E96_code&amp;" / "&amp;e96_3c)&amp;_xlfn.XLOOKUP(16,eii,eia)&amp;_xlfn.XLOOKUP(10,eii,eia)&amp;_xlfn.XLOOKUP(LEFT(F483,7),r_1,r_10)&amp;_xlfn.XLOOKUP(16,eii,eia)&amp;_xlfn.XLOOKUP(11,eii,eia)&amp;_xlfn.XLOOKUP(LEFT(F483,7),r_1,r_11)&amp;_xlfn.XLOOKUP(16,eii,eia)&amp;_xlfn.XLOOKUP(12,eii,eia)&amp;_xlfn.XLOOKUP(LEFT(F483,7),r_1,r_12)&amp;" ppm/°C"&amp;_xlfn.XLOOKUP(16,eii,eia)&amp;_xlfn.XLOOKUP(13,eii,eia)&amp;MID(F483,4,2)&amp;_xlfn.XLOOKUP(16,eii,eia)&amp;_xlfn.XLOOKUP(14,eii,eia)&amp;_xlfn.XLOOKUP(16,eii,eia)&amp;_xlfn.XLOOKUP(15,eii,eia)&amp;_xlfn.XLOOKUP(16,eii,eia)</f>
        <v>#NAME?</v>
      </c>
      <c r="I483" s="5" t="str" cm="1">
        <f t="array" aca="1" ref="I483" ca="1">IF( OR( AND($A483&gt;=INDIRECT("'Panasonic ERJ Code Table'!$K" &amp; I$1),$A483&lt;=INDIRECT("'Panasonic ERJ Code Table'!$L" &amp; I$1)), AND($A483&gt;=INDIRECT("'Panasonic ERJ Code Table'!$M" &amp; I$1),$A483&lt;=INDIRECT("'Panasonic ERJ Code Table'!$N" &amp; I$1)) ),I$2&amp;_xlfn.XLOOKUP($A483,E96_raw,E96_code),"N/A")</f>
        <v>N/A</v>
      </c>
      <c r="L483" s="5" t="e" cm="1">
        <f t="array" aca="1" ref="L483" ca="1">IF( OR( AND($A483&gt;=INDIRECT("'Panasonic ERJ Code Table'!$K" &amp; L$1),$A483&lt;=INDIRECT("'Panasonic ERJ Code Table'!$L" &amp; L$1)), AND($A483&gt;=INDIRECT("'Panasonic ERJ Code Table'!$M" &amp; L$1),$A483&lt;=INDIRECT("'Panasonic ERJ Code Table'!$N" &amp; L$1)) ),L$2&amp;_xlfn.XLOOKUP($A483,E96_raw,E96_code),"N/A")</f>
        <v>#NAME?</v>
      </c>
      <c r="O483" s="5" t="str" cm="1">
        <f t="array" aca="1" ref="O483" ca="1">IF( OR( AND($A483&gt;=INDIRECT("'Panasonic ERJ Code Table'!$K" &amp; O$1),$A483&lt;=INDIRECT("'Panasonic ERJ Code Table'!$L" &amp; O$1)), AND($A483&gt;=INDIRECT("'Panasonic ERJ Code Table'!$M" &amp; O$1),$A483&lt;=INDIRECT("'Panasonic ERJ Code Table'!$N" &amp; O$1)) ),O$2&amp;_xlfn.XLOOKUP($A483,E96_raw,E96_code),"N/A")</f>
        <v>N/A</v>
      </c>
      <c r="R483" s="5" t="e" cm="1">
        <f t="array" aca="1" ref="R483" ca="1">IF( OR( AND($A483&gt;=INDIRECT("'Panasonic ERJ Code Table'!$K" &amp; R$1),$A483&lt;=INDIRECT("'Panasonic ERJ Code Table'!$L" &amp; R$1)), AND($A483&gt;=INDIRECT("'Panasonic ERJ Code Table'!$M" &amp; R$1),$A483&lt;=INDIRECT("'Panasonic ERJ Code Table'!$N" &amp; R$1)) ),R$2&amp;_xlfn.XLOOKUP($A483,E96_raw,E96_code),"N/A")</f>
        <v>#NAME?</v>
      </c>
      <c r="U483" s="5" t="e" cm="1">
        <f t="array" aca="1" ref="U483" ca="1">IF( OR( AND($A483&gt;=INDIRECT("'Panasonic ERJ Code Table'!$J" &amp; U$1),$A483&lt;=INDIRECT("'Panasonic ERJ Code Table'!$K" &amp; U$1)), AND($A483&gt;=INDIRECT("'Panasonic ERJ Code Table'!$L" &amp; U$1),$A483&lt;=INDIRECT("'Panasonic ERJ Code Table'!$M" &amp; U$1)) ),U$2&amp;_xlfn.XLOOKUP($A483,E96_raw,E96_code),"N/A")</f>
        <v>#NAME?</v>
      </c>
    </row>
    <row r="484" spans="1:21" x14ac:dyDescent="0.3">
      <c r="A484" s="16">
        <v>102000</v>
      </c>
      <c r="B484" s="19"/>
      <c r="C484" s="5" t="e" cm="1">
        <f t="array" aca="1" ref="C484" ca="1">IF( OR( AND($A484&gt;=INDIRECT("'Panasonic ERJ Code Table'!$K" &amp; C$1),$A484&lt;=INDIRECT("'Panasonic ERJ Code Table'!$L" &amp; C$1)), AND($A484&gt;=INDIRECT("'Panasonic ERJ Code Table'!$M" &amp; C$1),$A484&lt;=INDIRECT("'Panasonic ERJ Code Table'!$N" &amp; C$1)) ),C$2&amp;_xlfn.XLOOKUP($A484,E96_raw,E96_code),"N/A")</f>
        <v>#NAME?</v>
      </c>
      <c r="D484" s="23" t="e" cm="1">
        <f t="array" aca="1" ref="D484" ca="1">"technology "&amp;RIGHT(C484,4)&amp;";"&amp;_xlfn.XLOOKUP(2,eii,eia)&amp;C484&amp;_xlfn.XLOOKUP(16,eii,eia)&amp;_xlfn.XLOOKUP(3,eii,eia)&amp;_xlfn.XLOOKUP($A484,E96_raw,e96_std&amp;" "&amp;e96_sym)&amp;_xlfn.XLOOKUP(16,eii,eia)&amp;_xlfn.XLOOKUP(4,eii,eia)&amp;_xlfn.XLOOKUP(LEFT(C484,7),r_1,r_4)&amp;" W @ 70°C"&amp;_xlfn.XLOOKUP(16,eii,eia)&amp;_xlfn.XLOOKUP(5,eii,eia)&amp;_xlfn.XLOOKUP(MID(C484,4,3),e_code,TEXT(e_size,"0000"))&amp;_xlfn.XLOOKUP(16,eii,eia)&amp;_xlfn.XLOOKUP(6,eii,eia)&amp;ROUND(MIN(SQRT($A484*_xlfn.XLOOKUP(LEFT(C484,7),r_1,r_4)),_xlfn.XLOOKUP(LEFT(C484,7),r_1,r_7)),1)&amp;" V"&amp;_xlfn.XLOOKUP(16,eii,eia)&amp;_xlfn.XLOOKUP(8,eii,eia)&amp;_xlfn.XLOOKUP(LEFT(C484,7),r_1,r_8)&amp;_xlfn.XLOOKUP(16,eii,eia)&amp;_xlfn.XLOOKUP(9,eii,eia)&amp;_xlfn.XLOOKUP($A484,E96_raw,E96_code&amp;" / "&amp;e96_3c)&amp;_xlfn.XLOOKUP(16,eii,eia)&amp;_xlfn.XLOOKUP(10,eii,eia)&amp;_xlfn.XLOOKUP(LEFT(C484,7),r_1,r_10)&amp;_xlfn.XLOOKUP(16,eii,eia)&amp;_xlfn.XLOOKUP(11,eii,eia)&amp;_xlfn.XLOOKUP(LEFT(C484,7),r_1,r_11)&amp;_xlfn.XLOOKUP(16,eii,eia)&amp;_xlfn.XLOOKUP(12,eii,eia)&amp;_xlfn.XLOOKUP(LEFT(C484,7),r_1,r_12)&amp;" ppm/°C"&amp;_xlfn.XLOOKUP(16,eii,eia)&amp;_xlfn.XLOOKUP(13,eii,eia)&amp;MID(C484,4,2)&amp;_xlfn.XLOOKUP(16,eii,eia)&amp;_xlfn.XLOOKUP(14,eii,eia)&amp;_xlfn.XLOOKUP(16,eii,eia)&amp;_xlfn.XLOOKUP(15,eii,eia)&amp;_xlfn.XLOOKUP(16,eii,eia)</f>
        <v>#NAME?</v>
      </c>
      <c r="F484" s="5" t="str" cm="1">
        <f t="array" aca="1" ref="F484" ca="1">IF( OR( AND($A484&gt;=INDIRECT("'Panasonic ERJ Code Table'!$K" &amp; F$1),$A484&lt;=INDIRECT("'Panasonic ERJ Code Table'!$L" &amp; F$1)), AND($A484&gt;=INDIRECT("'Panasonic ERJ Code Table'!$M" &amp; F$1),$A484&lt;=INDIRECT("'Panasonic ERJ Code Table'!$N" &amp; F$1)) ),F$2&amp;_xlfn.XLOOKUP($A484,E96_raw,E96_code),"N/A")</f>
        <v>N/A</v>
      </c>
      <c r="I484" s="5" t="e" cm="1">
        <f t="array" aca="1" ref="I484" ca="1">IF( OR( AND($A484&gt;=INDIRECT("'Panasonic ERJ Code Table'!$K" &amp; I$1),$A484&lt;=INDIRECT("'Panasonic ERJ Code Table'!$L" &amp; I$1)), AND($A484&gt;=INDIRECT("'Panasonic ERJ Code Table'!$M" &amp; I$1),$A484&lt;=INDIRECT("'Panasonic ERJ Code Table'!$N" &amp; I$1)) ),I$2&amp;_xlfn.XLOOKUP($A484,E96_raw,E96_code),"N/A")</f>
        <v>#NAME?</v>
      </c>
      <c r="L484" s="5" t="str" cm="1">
        <f t="array" aca="1" ref="L484" ca="1">IF( OR( AND($A484&gt;=INDIRECT("'Panasonic ERJ Code Table'!$K" &amp; L$1),$A484&lt;=INDIRECT("'Panasonic ERJ Code Table'!$L" &amp; L$1)), AND($A484&gt;=INDIRECT("'Panasonic ERJ Code Table'!$M" &amp; L$1),$A484&lt;=INDIRECT("'Panasonic ERJ Code Table'!$N" &amp; L$1)) ),L$2&amp;_xlfn.XLOOKUP($A484,E96_raw,E96_code),"N/A")</f>
        <v>N/A</v>
      </c>
      <c r="O484" s="5" t="e" cm="1">
        <f t="array" aca="1" ref="O484" ca="1">IF( OR( AND($A484&gt;=INDIRECT("'Panasonic ERJ Code Table'!$K" &amp; O$1),$A484&lt;=INDIRECT("'Panasonic ERJ Code Table'!$L" &amp; O$1)), AND($A484&gt;=INDIRECT("'Panasonic ERJ Code Table'!$M" &amp; O$1),$A484&lt;=INDIRECT("'Panasonic ERJ Code Table'!$N" &amp; O$1)) ),O$2&amp;_xlfn.XLOOKUP($A484,E96_raw,E96_code),"N/A")</f>
        <v>#NAME?</v>
      </c>
      <c r="R484" s="5" t="str" cm="1">
        <f t="array" aca="1" ref="R484" ca="1">IF( OR( AND($A484&gt;=INDIRECT("'Panasonic ERJ Code Table'!$K" &amp; R$1),$A484&lt;=INDIRECT("'Panasonic ERJ Code Table'!$L" &amp; R$1)), AND($A484&gt;=INDIRECT("'Panasonic ERJ Code Table'!$M" &amp; R$1),$A484&lt;=INDIRECT("'Panasonic ERJ Code Table'!$N" &amp; R$1)) ),R$2&amp;_xlfn.XLOOKUP($A484,E96_raw,E96_code),"N/A")</f>
        <v>N/A</v>
      </c>
      <c r="U484" s="5" t="e" cm="1">
        <f t="array" aca="1" ref="U484" ca="1">IF( OR( AND($A484&gt;=INDIRECT("'Panasonic ERJ Code Table'!$J" &amp; U$1),$A484&lt;=INDIRECT("'Panasonic ERJ Code Table'!$K" &amp; U$1)), AND($A484&gt;=INDIRECT("'Panasonic ERJ Code Table'!$L" &amp; U$1),$A484&lt;=INDIRECT("'Panasonic ERJ Code Table'!$M" &amp; U$1)) ),U$2&amp;_xlfn.XLOOKUP($A484,E96_raw,E96_code),"N/A")</f>
        <v>#NAME?</v>
      </c>
    </row>
    <row r="485" spans="1:21" x14ac:dyDescent="0.3">
      <c r="A485" s="16">
        <v>105000</v>
      </c>
      <c r="B485" s="19"/>
      <c r="C485" s="5" t="e" cm="1">
        <f t="array" aca="1" ref="C485" ca="1">IF( OR( AND($A485&gt;=INDIRECT("'Panasonic ERJ Code Table'!$K" &amp; C$1),$A485&lt;=INDIRECT("'Panasonic ERJ Code Table'!$L" &amp; C$1)), AND($A485&gt;=INDIRECT("'Panasonic ERJ Code Table'!$M" &amp; C$1),$A485&lt;=INDIRECT("'Panasonic ERJ Code Table'!$N" &amp; C$1)) ),C$2&amp;_xlfn.XLOOKUP($A485,E96_raw,E96_code),"N/A")</f>
        <v>#NAME?</v>
      </c>
      <c r="D485" s="23" t="e" cm="1">
        <f t="array" aca="1" ref="D485" ca="1">"technology "&amp;RIGHT(C485,4)&amp;";"&amp;_xlfn.XLOOKUP(2,eii,eia)&amp;C485&amp;_xlfn.XLOOKUP(16,eii,eia)&amp;_xlfn.XLOOKUP(3,eii,eia)&amp;_xlfn.XLOOKUP($A485,E96_raw,e96_std&amp;" "&amp;e96_sym)&amp;_xlfn.XLOOKUP(16,eii,eia)&amp;_xlfn.XLOOKUP(4,eii,eia)&amp;_xlfn.XLOOKUP(LEFT(C485,7),r_1,r_4)&amp;" W @ 70°C"&amp;_xlfn.XLOOKUP(16,eii,eia)&amp;_xlfn.XLOOKUP(5,eii,eia)&amp;_xlfn.XLOOKUP(MID(C485,4,3),e_code,TEXT(e_size,"0000"))&amp;_xlfn.XLOOKUP(16,eii,eia)&amp;_xlfn.XLOOKUP(6,eii,eia)&amp;ROUND(MIN(SQRT($A485*_xlfn.XLOOKUP(LEFT(C485,7),r_1,r_4)),_xlfn.XLOOKUP(LEFT(C485,7),r_1,r_7)),1)&amp;" V"&amp;_xlfn.XLOOKUP(16,eii,eia)&amp;_xlfn.XLOOKUP(8,eii,eia)&amp;_xlfn.XLOOKUP(LEFT(C485,7),r_1,r_8)&amp;_xlfn.XLOOKUP(16,eii,eia)&amp;_xlfn.XLOOKUP(9,eii,eia)&amp;_xlfn.XLOOKUP($A485,E96_raw,E96_code&amp;" / "&amp;e96_3c)&amp;_xlfn.XLOOKUP(16,eii,eia)&amp;_xlfn.XLOOKUP(10,eii,eia)&amp;_xlfn.XLOOKUP(LEFT(C485,7),r_1,r_10)&amp;_xlfn.XLOOKUP(16,eii,eia)&amp;_xlfn.XLOOKUP(11,eii,eia)&amp;_xlfn.XLOOKUP(LEFT(C485,7),r_1,r_11)&amp;_xlfn.XLOOKUP(16,eii,eia)&amp;_xlfn.XLOOKUP(12,eii,eia)&amp;_xlfn.XLOOKUP(LEFT(C485,7),r_1,r_12)&amp;" ppm/°C"&amp;_xlfn.XLOOKUP(16,eii,eia)&amp;_xlfn.XLOOKUP(13,eii,eia)&amp;MID(C485,4,2)&amp;_xlfn.XLOOKUP(16,eii,eia)&amp;_xlfn.XLOOKUP(14,eii,eia)&amp;_xlfn.XLOOKUP(16,eii,eia)&amp;_xlfn.XLOOKUP(15,eii,eia)&amp;_xlfn.XLOOKUP(16,eii,eia)</f>
        <v>#NAME?</v>
      </c>
      <c r="F485" s="5" t="str" cm="1">
        <f t="array" aca="1" ref="F485" ca="1">IF( OR( AND($A485&gt;=INDIRECT("'Panasonic ERJ Code Table'!$K" &amp; F$1),$A485&lt;=INDIRECT("'Panasonic ERJ Code Table'!$L" &amp; F$1)), AND($A485&gt;=INDIRECT("'Panasonic ERJ Code Table'!$M" &amp; F$1),$A485&lt;=INDIRECT("'Panasonic ERJ Code Table'!$N" &amp; F$1)) ),F$2&amp;_xlfn.XLOOKUP($A485,E96_raw,E96_code),"N/A")</f>
        <v>N/A</v>
      </c>
      <c r="I485" s="5" t="e" cm="1">
        <f t="array" aca="1" ref="I485" ca="1">IF( OR( AND($A485&gt;=INDIRECT("'Panasonic ERJ Code Table'!$K" &amp; I$1),$A485&lt;=INDIRECT("'Panasonic ERJ Code Table'!$L" &amp; I$1)), AND($A485&gt;=INDIRECT("'Panasonic ERJ Code Table'!$M" &amp; I$1),$A485&lt;=INDIRECT("'Panasonic ERJ Code Table'!$N" &amp; I$1)) ),I$2&amp;_xlfn.XLOOKUP($A485,E96_raw,E96_code),"N/A")</f>
        <v>#NAME?</v>
      </c>
      <c r="L485" s="5" t="str" cm="1">
        <f t="array" aca="1" ref="L485" ca="1">IF( OR( AND($A485&gt;=INDIRECT("'Panasonic ERJ Code Table'!$K" &amp; L$1),$A485&lt;=INDIRECT("'Panasonic ERJ Code Table'!$L" &amp; L$1)), AND($A485&gt;=INDIRECT("'Panasonic ERJ Code Table'!$M" &amp; L$1),$A485&lt;=INDIRECT("'Panasonic ERJ Code Table'!$N" &amp; L$1)) ),L$2&amp;_xlfn.XLOOKUP($A485,E96_raw,E96_code),"N/A")</f>
        <v>N/A</v>
      </c>
      <c r="O485" s="5" t="e" cm="1">
        <f t="array" aca="1" ref="O485" ca="1">IF( OR( AND($A485&gt;=INDIRECT("'Panasonic ERJ Code Table'!$K" &amp; O$1),$A485&lt;=INDIRECT("'Panasonic ERJ Code Table'!$L" &amp; O$1)), AND($A485&gt;=INDIRECT("'Panasonic ERJ Code Table'!$M" &amp; O$1),$A485&lt;=INDIRECT("'Panasonic ERJ Code Table'!$N" &amp; O$1)) ),O$2&amp;_xlfn.XLOOKUP($A485,E96_raw,E96_code),"N/A")</f>
        <v>#NAME?</v>
      </c>
      <c r="R485" s="5" t="str" cm="1">
        <f t="array" aca="1" ref="R485" ca="1">IF( OR( AND($A485&gt;=INDIRECT("'Panasonic ERJ Code Table'!$K" &amp; R$1),$A485&lt;=INDIRECT("'Panasonic ERJ Code Table'!$L" &amp; R$1)), AND($A485&gt;=INDIRECT("'Panasonic ERJ Code Table'!$M" &amp; R$1),$A485&lt;=INDIRECT("'Panasonic ERJ Code Table'!$N" &amp; R$1)) ),R$2&amp;_xlfn.XLOOKUP($A485,E96_raw,E96_code),"N/A")</f>
        <v>N/A</v>
      </c>
      <c r="U485" s="5" t="str" cm="1">
        <f t="array" aca="1" ref="U485" ca="1">IF( OR( AND($A485&gt;=INDIRECT("'Panasonic ERJ Code Table'!$J" &amp; U$1),$A485&lt;=INDIRECT("'Panasonic ERJ Code Table'!$K" &amp; U$1)), AND($A485&gt;=INDIRECT("'Panasonic ERJ Code Table'!$L" &amp; U$1),$A485&lt;=INDIRECT("'Panasonic ERJ Code Table'!$M" &amp; U$1)) ),U$2&amp;_xlfn.XLOOKUP($A485,E96_raw,E96_code),"N/A")</f>
        <v>N/A</v>
      </c>
    </row>
    <row r="486" spans="1:21" x14ac:dyDescent="0.3">
      <c r="A486" s="16">
        <v>107000</v>
      </c>
      <c r="B486" s="19"/>
      <c r="C486" s="5" t="e" cm="1">
        <f t="array" aca="1" ref="C486" ca="1">IF( OR( AND($A486&gt;=INDIRECT("'Panasonic ERJ Code Table'!$K" &amp; C$1),$A486&lt;=INDIRECT("'Panasonic ERJ Code Table'!$L" &amp; C$1)), AND($A486&gt;=INDIRECT("'Panasonic ERJ Code Table'!$M" &amp; C$1),$A486&lt;=INDIRECT("'Panasonic ERJ Code Table'!$N" &amp; C$1)) ),C$2&amp;_xlfn.XLOOKUP($A486,E96_raw,E96_code),"N/A")</f>
        <v>#NAME?</v>
      </c>
      <c r="D486" s="23" t="e" cm="1">
        <f t="array" aca="1" ref="D486" ca="1">"technology "&amp;RIGHT(C486,4)&amp;";"&amp;_xlfn.XLOOKUP(2,eii,eia)&amp;C486&amp;_xlfn.XLOOKUP(16,eii,eia)&amp;_xlfn.XLOOKUP(3,eii,eia)&amp;_xlfn.XLOOKUP($A486,E96_raw,e96_std&amp;" "&amp;e96_sym)&amp;_xlfn.XLOOKUP(16,eii,eia)&amp;_xlfn.XLOOKUP(4,eii,eia)&amp;_xlfn.XLOOKUP(LEFT(C486,7),r_1,r_4)&amp;" W @ 70°C"&amp;_xlfn.XLOOKUP(16,eii,eia)&amp;_xlfn.XLOOKUP(5,eii,eia)&amp;_xlfn.XLOOKUP(MID(C486,4,3),e_code,TEXT(e_size,"0000"))&amp;_xlfn.XLOOKUP(16,eii,eia)&amp;_xlfn.XLOOKUP(6,eii,eia)&amp;ROUND(MIN(SQRT($A486*_xlfn.XLOOKUP(LEFT(C486,7),r_1,r_4)),_xlfn.XLOOKUP(LEFT(C486,7),r_1,r_7)),1)&amp;" V"&amp;_xlfn.XLOOKUP(16,eii,eia)&amp;_xlfn.XLOOKUP(8,eii,eia)&amp;_xlfn.XLOOKUP(LEFT(C486,7),r_1,r_8)&amp;_xlfn.XLOOKUP(16,eii,eia)&amp;_xlfn.XLOOKUP(9,eii,eia)&amp;_xlfn.XLOOKUP($A486,E96_raw,E96_code&amp;" / "&amp;e96_3c)&amp;_xlfn.XLOOKUP(16,eii,eia)&amp;_xlfn.XLOOKUP(10,eii,eia)&amp;_xlfn.XLOOKUP(LEFT(C486,7),r_1,r_10)&amp;_xlfn.XLOOKUP(16,eii,eia)&amp;_xlfn.XLOOKUP(11,eii,eia)&amp;_xlfn.XLOOKUP(LEFT(C486,7),r_1,r_11)&amp;_xlfn.XLOOKUP(16,eii,eia)&amp;_xlfn.XLOOKUP(12,eii,eia)&amp;_xlfn.XLOOKUP(LEFT(C486,7),r_1,r_12)&amp;" ppm/°C"&amp;_xlfn.XLOOKUP(16,eii,eia)&amp;_xlfn.XLOOKUP(13,eii,eia)&amp;MID(C486,4,2)&amp;_xlfn.XLOOKUP(16,eii,eia)&amp;_xlfn.XLOOKUP(14,eii,eia)&amp;_xlfn.XLOOKUP(16,eii,eia)&amp;_xlfn.XLOOKUP(15,eii,eia)&amp;_xlfn.XLOOKUP(16,eii,eia)</f>
        <v>#NAME?</v>
      </c>
      <c r="F486" s="5" t="str" cm="1">
        <f t="array" aca="1" ref="F486" ca="1">IF( OR( AND($A486&gt;=INDIRECT("'Panasonic ERJ Code Table'!$K" &amp; F$1),$A486&lt;=INDIRECT("'Panasonic ERJ Code Table'!$L" &amp; F$1)), AND($A486&gt;=INDIRECT("'Panasonic ERJ Code Table'!$M" &amp; F$1),$A486&lt;=INDIRECT("'Panasonic ERJ Code Table'!$N" &amp; F$1)) ),F$2&amp;_xlfn.XLOOKUP($A486,E96_raw,E96_code),"N/A")</f>
        <v>N/A</v>
      </c>
      <c r="I486" s="5" t="e" cm="1">
        <f t="array" aca="1" ref="I486" ca="1">IF( OR( AND($A486&gt;=INDIRECT("'Panasonic ERJ Code Table'!$K" &amp; I$1),$A486&lt;=INDIRECT("'Panasonic ERJ Code Table'!$L" &amp; I$1)), AND($A486&gt;=INDIRECT("'Panasonic ERJ Code Table'!$M" &amp; I$1),$A486&lt;=INDIRECT("'Panasonic ERJ Code Table'!$N" &amp; I$1)) ),I$2&amp;_xlfn.XLOOKUP($A486,E96_raw,E96_code),"N/A")</f>
        <v>#NAME?</v>
      </c>
      <c r="L486" s="5" t="str" cm="1">
        <f t="array" aca="1" ref="L486" ca="1">IF( OR( AND($A486&gt;=INDIRECT("'Panasonic ERJ Code Table'!$K" &amp; L$1),$A486&lt;=INDIRECT("'Panasonic ERJ Code Table'!$L" &amp; L$1)), AND($A486&gt;=INDIRECT("'Panasonic ERJ Code Table'!$M" &amp; L$1),$A486&lt;=INDIRECT("'Panasonic ERJ Code Table'!$N" &amp; L$1)) ),L$2&amp;_xlfn.XLOOKUP($A486,E96_raw,E96_code),"N/A")</f>
        <v>N/A</v>
      </c>
      <c r="O486" s="5" t="e" cm="1">
        <f t="array" aca="1" ref="O486" ca="1">IF( OR( AND($A486&gt;=INDIRECT("'Panasonic ERJ Code Table'!$K" &amp; O$1),$A486&lt;=INDIRECT("'Panasonic ERJ Code Table'!$L" &amp; O$1)), AND($A486&gt;=INDIRECT("'Panasonic ERJ Code Table'!$M" &amp; O$1),$A486&lt;=INDIRECT("'Panasonic ERJ Code Table'!$N" &amp; O$1)) ),O$2&amp;_xlfn.XLOOKUP($A486,E96_raw,E96_code),"N/A")</f>
        <v>#NAME?</v>
      </c>
      <c r="R486" s="5" t="str" cm="1">
        <f t="array" aca="1" ref="R486" ca="1">IF( OR( AND($A486&gt;=INDIRECT("'Panasonic ERJ Code Table'!$K" &amp; R$1),$A486&lt;=INDIRECT("'Panasonic ERJ Code Table'!$L" &amp; R$1)), AND($A486&gt;=INDIRECT("'Panasonic ERJ Code Table'!$M" &amp; R$1),$A486&lt;=INDIRECT("'Panasonic ERJ Code Table'!$N" &amp; R$1)) ),R$2&amp;_xlfn.XLOOKUP($A486,E96_raw,E96_code),"N/A")</f>
        <v>N/A</v>
      </c>
      <c r="U486" s="5" t="str" cm="1">
        <f t="array" aca="1" ref="U486" ca="1">IF( OR( AND($A486&gt;=INDIRECT("'Panasonic ERJ Code Table'!$J" &amp; U$1),$A486&lt;=INDIRECT("'Panasonic ERJ Code Table'!$K" &amp; U$1)), AND($A486&gt;=INDIRECT("'Panasonic ERJ Code Table'!$L" &amp; U$1),$A486&lt;=INDIRECT("'Panasonic ERJ Code Table'!$M" &amp; U$1)) ),U$2&amp;_xlfn.XLOOKUP($A486,E96_raw,E96_code),"N/A")</f>
        <v>N/A</v>
      </c>
    </row>
    <row r="487" spans="1:21" x14ac:dyDescent="0.3">
      <c r="A487" s="16">
        <v>110000</v>
      </c>
      <c r="B487" s="19"/>
      <c r="C487" s="5" t="e" cm="1">
        <f t="array" aca="1" ref="C487" ca="1">IF( OR( AND($A487&gt;=INDIRECT("'Panasonic ERJ Code Table'!$K" &amp; C$1),$A487&lt;=INDIRECT("'Panasonic ERJ Code Table'!$L" &amp; C$1)), AND($A487&gt;=INDIRECT("'Panasonic ERJ Code Table'!$M" &amp; C$1),$A487&lt;=INDIRECT("'Panasonic ERJ Code Table'!$N" &amp; C$1)) ),C$2&amp;_xlfn.XLOOKUP($A487,E96_raw,E96_code),"N/A")</f>
        <v>#NAME?</v>
      </c>
      <c r="D487" s="23" t="e" cm="1">
        <f t="array" aca="1" ref="D487" ca="1">"technology "&amp;RIGHT(C487,4)&amp;";"&amp;_xlfn.XLOOKUP(2,eii,eia)&amp;C487&amp;_xlfn.XLOOKUP(16,eii,eia)&amp;_xlfn.XLOOKUP(3,eii,eia)&amp;_xlfn.XLOOKUP($A487,E96_raw,e96_std&amp;" "&amp;e96_sym)&amp;_xlfn.XLOOKUP(16,eii,eia)&amp;_xlfn.XLOOKUP(4,eii,eia)&amp;_xlfn.XLOOKUP(LEFT(C487,7),r_1,r_4)&amp;" W @ 70°C"&amp;_xlfn.XLOOKUP(16,eii,eia)&amp;_xlfn.XLOOKUP(5,eii,eia)&amp;_xlfn.XLOOKUP(MID(C487,4,3),e_code,TEXT(e_size,"0000"))&amp;_xlfn.XLOOKUP(16,eii,eia)&amp;_xlfn.XLOOKUP(6,eii,eia)&amp;ROUND(MIN(SQRT($A487*_xlfn.XLOOKUP(LEFT(C487,7),r_1,r_4)),_xlfn.XLOOKUP(LEFT(C487,7),r_1,r_7)),1)&amp;" V"&amp;_xlfn.XLOOKUP(16,eii,eia)&amp;_xlfn.XLOOKUP(8,eii,eia)&amp;_xlfn.XLOOKUP(LEFT(C487,7),r_1,r_8)&amp;_xlfn.XLOOKUP(16,eii,eia)&amp;_xlfn.XLOOKUP(9,eii,eia)&amp;_xlfn.XLOOKUP($A487,E96_raw,E96_code&amp;" / "&amp;e96_3c)&amp;_xlfn.XLOOKUP(16,eii,eia)&amp;_xlfn.XLOOKUP(10,eii,eia)&amp;_xlfn.XLOOKUP(LEFT(C487,7),r_1,r_10)&amp;_xlfn.XLOOKUP(16,eii,eia)&amp;_xlfn.XLOOKUP(11,eii,eia)&amp;_xlfn.XLOOKUP(LEFT(C487,7),r_1,r_11)&amp;_xlfn.XLOOKUP(16,eii,eia)&amp;_xlfn.XLOOKUP(12,eii,eia)&amp;_xlfn.XLOOKUP(LEFT(C487,7),r_1,r_12)&amp;" ppm/°C"&amp;_xlfn.XLOOKUP(16,eii,eia)&amp;_xlfn.XLOOKUP(13,eii,eia)&amp;MID(C487,4,2)&amp;_xlfn.XLOOKUP(16,eii,eia)&amp;_xlfn.XLOOKUP(14,eii,eia)&amp;_xlfn.XLOOKUP(16,eii,eia)&amp;_xlfn.XLOOKUP(15,eii,eia)&amp;_xlfn.XLOOKUP(16,eii,eia)</f>
        <v>#NAME?</v>
      </c>
      <c r="F487" s="5" t="str" cm="1">
        <f t="array" aca="1" ref="F487" ca="1">IF( OR( AND($A487&gt;=INDIRECT("'Panasonic ERJ Code Table'!$K" &amp; F$1),$A487&lt;=INDIRECT("'Panasonic ERJ Code Table'!$L" &amp; F$1)), AND($A487&gt;=INDIRECT("'Panasonic ERJ Code Table'!$M" &amp; F$1),$A487&lt;=INDIRECT("'Panasonic ERJ Code Table'!$N" &amp; F$1)) ),F$2&amp;_xlfn.XLOOKUP($A487,E96_raw,E96_code),"N/A")</f>
        <v>N/A</v>
      </c>
      <c r="I487" s="5" t="e" cm="1">
        <f t="array" aca="1" ref="I487" ca="1">IF( OR( AND($A487&gt;=INDIRECT("'Panasonic ERJ Code Table'!$K" &amp; I$1),$A487&lt;=INDIRECT("'Panasonic ERJ Code Table'!$L" &amp; I$1)), AND($A487&gt;=INDIRECT("'Panasonic ERJ Code Table'!$M" &amp; I$1),$A487&lt;=INDIRECT("'Panasonic ERJ Code Table'!$N" &amp; I$1)) ),I$2&amp;_xlfn.XLOOKUP($A487,E96_raw,E96_code),"N/A")</f>
        <v>#NAME?</v>
      </c>
      <c r="L487" s="5" t="str" cm="1">
        <f t="array" aca="1" ref="L487" ca="1">IF( OR( AND($A487&gt;=INDIRECT("'Panasonic ERJ Code Table'!$K" &amp; L$1),$A487&lt;=INDIRECT("'Panasonic ERJ Code Table'!$L" &amp; L$1)), AND($A487&gt;=INDIRECT("'Panasonic ERJ Code Table'!$M" &amp; L$1),$A487&lt;=INDIRECT("'Panasonic ERJ Code Table'!$N" &amp; L$1)) ),L$2&amp;_xlfn.XLOOKUP($A487,E96_raw,E96_code),"N/A")</f>
        <v>N/A</v>
      </c>
      <c r="O487" s="5" t="e" cm="1">
        <f t="array" aca="1" ref="O487" ca="1">IF( OR( AND($A487&gt;=INDIRECT("'Panasonic ERJ Code Table'!$K" &amp; O$1),$A487&lt;=INDIRECT("'Panasonic ERJ Code Table'!$L" &amp; O$1)), AND($A487&gt;=INDIRECT("'Panasonic ERJ Code Table'!$M" &amp; O$1),$A487&lt;=INDIRECT("'Panasonic ERJ Code Table'!$N" &amp; O$1)) ),O$2&amp;_xlfn.XLOOKUP($A487,E96_raw,E96_code),"N/A")</f>
        <v>#NAME?</v>
      </c>
      <c r="R487" s="5" t="str" cm="1">
        <f t="array" aca="1" ref="R487" ca="1">IF( OR( AND($A487&gt;=INDIRECT("'Panasonic ERJ Code Table'!$K" &amp; R$1),$A487&lt;=INDIRECT("'Panasonic ERJ Code Table'!$L" &amp; R$1)), AND($A487&gt;=INDIRECT("'Panasonic ERJ Code Table'!$M" &amp; R$1),$A487&lt;=INDIRECT("'Panasonic ERJ Code Table'!$N" &amp; R$1)) ),R$2&amp;_xlfn.XLOOKUP($A487,E96_raw,E96_code),"N/A")</f>
        <v>N/A</v>
      </c>
      <c r="U487" s="5" t="str" cm="1">
        <f t="array" aca="1" ref="U487" ca="1">IF( OR( AND($A487&gt;=INDIRECT("'Panasonic ERJ Code Table'!$J" &amp; U$1),$A487&lt;=INDIRECT("'Panasonic ERJ Code Table'!$K" &amp; U$1)), AND($A487&gt;=INDIRECT("'Panasonic ERJ Code Table'!$L" &amp; U$1),$A487&lt;=INDIRECT("'Panasonic ERJ Code Table'!$M" &amp; U$1)) ),U$2&amp;_xlfn.XLOOKUP($A487,E96_raw,E96_code),"N/A")</f>
        <v>N/A</v>
      </c>
    </row>
    <row r="488" spans="1:21" x14ac:dyDescent="0.3">
      <c r="A488" s="16">
        <v>113000</v>
      </c>
      <c r="B488" s="19"/>
      <c r="C488" s="5" t="e" cm="1">
        <f t="array" aca="1" ref="C488" ca="1">IF( OR( AND($A488&gt;=INDIRECT("'Panasonic ERJ Code Table'!$K" &amp; C$1),$A488&lt;=INDIRECT("'Panasonic ERJ Code Table'!$L" &amp; C$1)), AND($A488&gt;=INDIRECT("'Panasonic ERJ Code Table'!$M" &amp; C$1),$A488&lt;=INDIRECT("'Panasonic ERJ Code Table'!$N" &amp; C$1)) ),C$2&amp;_xlfn.XLOOKUP($A488,E96_raw,E96_code),"N/A")</f>
        <v>#NAME?</v>
      </c>
      <c r="D488" s="23" t="e" cm="1">
        <f t="array" aca="1" ref="D488" ca="1">"technology "&amp;RIGHT(C488,4)&amp;";"&amp;_xlfn.XLOOKUP(2,eii,eia)&amp;C488&amp;_xlfn.XLOOKUP(16,eii,eia)&amp;_xlfn.XLOOKUP(3,eii,eia)&amp;_xlfn.XLOOKUP($A488,E96_raw,e96_std&amp;" "&amp;e96_sym)&amp;_xlfn.XLOOKUP(16,eii,eia)&amp;_xlfn.XLOOKUP(4,eii,eia)&amp;_xlfn.XLOOKUP(LEFT(C488,7),r_1,r_4)&amp;" W @ 70°C"&amp;_xlfn.XLOOKUP(16,eii,eia)&amp;_xlfn.XLOOKUP(5,eii,eia)&amp;_xlfn.XLOOKUP(MID(C488,4,3),e_code,TEXT(e_size,"0000"))&amp;_xlfn.XLOOKUP(16,eii,eia)&amp;_xlfn.XLOOKUP(6,eii,eia)&amp;ROUND(MIN(SQRT($A488*_xlfn.XLOOKUP(LEFT(C488,7),r_1,r_4)),_xlfn.XLOOKUP(LEFT(C488,7),r_1,r_7)),1)&amp;" V"&amp;_xlfn.XLOOKUP(16,eii,eia)&amp;_xlfn.XLOOKUP(8,eii,eia)&amp;_xlfn.XLOOKUP(LEFT(C488,7),r_1,r_8)&amp;_xlfn.XLOOKUP(16,eii,eia)&amp;_xlfn.XLOOKUP(9,eii,eia)&amp;_xlfn.XLOOKUP($A488,E96_raw,E96_code&amp;" / "&amp;e96_3c)&amp;_xlfn.XLOOKUP(16,eii,eia)&amp;_xlfn.XLOOKUP(10,eii,eia)&amp;_xlfn.XLOOKUP(LEFT(C488,7),r_1,r_10)&amp;_xlfn.XLOOKUP(16,eii,eia)&amp;_xlfn.XLOOKUP(11,eii,eia)&amp;_xlfn.XLOOKUP(LEFT(C488,7),r_1,r_11)&amp;_xlfn.XLOOKUP(16,eii,eia)&amp;_xlfn.XLOOKUP(12,eii,eia)&amp;_xlfn.XLOOKUP(LEFT(C488,7),r_1,r_12)&amp;" ppm/°C"&amp;_xlfn.XLOOKUP(16,eii,eia)&amp;_xlfn.XLOOKUP(13,eii,eia)&amp;MID(C488,4,2)&amp;_xlfn.XLOOKUP(16,eii,eia)&amp;_xlfn.XLOOKUP(14,eii,eia)&amp;_xlfn.XLOOKUP(16,eii,eia)&amp;_xlfn.XLOOKUP(15,eii,eia)&amp;_xlfn.XLOOKUP(16,eii,eia)</f>
        <v>#NAME?</v>
      </c>
      <c r="F488" s="5" t="str" cm="1">
        <f t="array" aca="1" ref="F488" ca="1">IF( OR( AND($A488&gt;=INDIRECT("'Panasonic ERJ Code Table'!$K" &amp; F$1),$A488&lt;=INDIRECT("'Panasonic ERJ Code Table'!$L" &amp; F$1)), AND($A488&gt;=INDIRECT("'Panasonic ERJ Code Table'!$M" &amp; F$1),$A488&lt;=INDIRECT("'Panasonic ERJ Code Table'!$N" &amp; F$1)) ),F$2&amp;_xlfn.XLOOKUP($A488,E96_raw,E96_code),"N/A")</f>
        <v>N/A</v>
      </c>
      <c r="I488" s="5" t="e" cm="1">
        <f t="array" aca="1" ref="I488" ca="1">IF( OR( AND($A488&gt;=INDIRECT("'Panasonic ERJ Code Table'!$K" &amp; I$1),$A488&lt;=INDIRECT("'Panasonic ERJ Code Table'!$L" &amp; I$1)), AND($A488&gt;=INDIRECT("'Panasonic ERJ Code Table'!$M" &amp; I$1),$A488&lt;=INDIRECT("'Panasonic ERJ Code Table'!$N" &amp; I$1)) ),I$2&amp;_xlfn.XLOOKUP($A488,E96_raw,E96_code),"N/A")</f>
        <v>#NAME?</v>
      </c>
      <c r="L488" s="5" t="str" cm="1">
        <f t="array" aca="1" ref="L488" ca="1">IF( OR( AND($A488&gt;=INDIRECT("'Panasonic ERJ Code Table'!$K" &amp; L$1),$A488&lt;=INDIRECT("'Panasonic ERJ Code Table'!$L" &amp; L$1)), AND($A488&gt;=INDIRECT("'Panasonic ERJ Code Table'!$M" &amp; L$1),$A488&lt;=INDIRECT("'Panasonic ERJ Code Table'!$N" &amp; L$1)) ),L$2&amp;_xlfn.XLOOKUP($A488,E96_raw,E96_code),"N/A")</f>
        <v>N/A</v>
      </c>
      <c r="O488" s="5" t="e" cm="1">
        <f t="array" aca="1" ref="O488" ca="1">IF( OR( AND($A488&gt;=INDIRECT("'Panasonic ERJ Code Table'!$K" &amp; O$1),$A488&lt;=INDIRECT("'Panasonic ERJ Code Table'!$L" &amp; O$1)), AND($A488&gt;=INDIRECT("'Panasonic ERJ Code Table'!$M" &amp; O$1),$A488&lt;=INDIRECT("'Panasonic ERJ Code Table'!$N" &amp; O$1)) ),O$2&amp;_xlfn.XLOOKUP($A488,E96_raw,E96_code),"N/A")</f>
        <v>#NAME?</v>
      </c>
      <c r="R488" s="5" t="str" cm="1">
        <f t="array" aca="1" ref="R488" ca="1">IF( OR( AND($A488&gt;=INDIRECT("'Panasonic ERJ Code Table'!$K" &amp; R$1),$A488&lt;=INDIRECT("'Panasonic ERJ Code Table'!$L" &amp; R$1)), AND($A488&gt;=INDIRECT("'Panasonic ERJ Code Table'!$M" &amp; R$1),$A488&lt;=INDIRECT("'Panasonic ERJ Code Table'!$N" &amp; R$1)) ),R$2&amp;_xlfn.XLOOKUP($A488,E96_raw,E96_code),"N/A")</f>
        <v>N/A</v>
      </c>
      <c r="U488" s="5" t="str" cm="1">
        <f t="array" aca="1" ref="U488" ca="1">IF( OR( AND($A488&gt;=INDIRECT("'Panasonic ERJ Code Table'!$J" &amp; U$1),$A488&lt;=INDIRECT("'Panasonic ERJ Code Table'!$K" &amp; U$1)), AND($A488&gt;=INDIRECT("'Panasonic ERJ Code Table'!$L" &amp; U$1),$A488&lt;=INDIRECT("'Panasonic ERJ Code Table'!$M" &amp; U$1)) ),U$2&amp;_xlfn.XLOOKUP($A488,E96_raw,E96_code),"N/A")</f>
        <v>N/A</v>
      </c>
    </row>
    <row r="489" spans="1:21" x14ac:dyDescent="0.3">
      <c r="A489" s="16">
        <v>115000</v>
      </c>
      <c r="B489" s="19"/>
      <c r="C489" s="5" t="e" cm="1">
        <f t="array" aca="1" ref="C489" ca="1">IF( OR( AND($A489&gt;=INDIRECT("'Panasonic ERJ Code Table'!$K" &amp; C$1),$A489&lt;=INDIRECT("'Panasonic ERJ Code Table'!$L" &amp; C$1)), AND($A489&gt;=INDIRECT("'Panasonic ERJ Code Table'!$M" &amp; C$1),$A489&lt;=INDIRECT("'Panasonic ERJ Code Table'!$N" &amp; C$1)) ),C$2&amp;_xlfn.XLOOKUP($A489,E96_raw,E96_code),"N/A")</f>
        <v>#NAME?</v>
      </c>
      <c r="D489" s="23" t="e" cm="1">
        <f t="array" aca="1" ref="D489" ca="1">"technology "&amp;RIGHT(C489,4)&amp;";"&amp;_xlfn.XLOOKUP(2,eii,eia)&amp;C489&amp;_xlfn.XLOOKUP(16,eii,eia)&amp;_xlfn.XLOOKUP(3,eii,eia)&amp;_xlfn.XLOOKUP($A489,E96_raw,e96_std&amp;" "&amp;e96_sym)&amp;_xlfn.XLOOKUP(16,eii,eia)&amp;_xlfn.XLOOKUP(4,eii,eia)&amp;_xlfn.XLOOKUP(LEFT(C489,7),r_1,r_4)&amp;" W @ 70°C"&amp;_xlfn.XLOOKUP(16,eii,eia)&amp;_xlfn.XLOOKUP(5,eii,eia)&amp;_xlfn.XLOOKUP(MID(C489,4,3),e_code,TEXT(e_size,"0000"))&amp;_xlfn.XLOOKUP(16,eii,eia)&amp;_xlfn.XLOOKUP(6,eii,eia)&amp;ROUND(MIN(SQRT($A489*_xlfn.XLOOKUP(LEFT(C489,7),r_1,r_4)),_xlfn.XLOOKUP(LEFT(C489,7),r_1,r_7)),1)&amp;" V"&amp;_xlfn.XLOOKUP(16,eii,eia)&amp;_xlfn.XLOOKUP(8,eii,eia)&amp;_xlfn.XLOOKUP(LEFT(C489,7),r_1,r_8)&amp;_xlfn.XLOOKUP(16,eii,eia)&amp;_xlfn.XLOOKUP(9,eii,eia)&amp;_xlfn.XLOOKUP($A489,E96_raw,E96_code&amp;" / "&amp;e96_3c)&amp;_xlfn.XLOOKUP(16,eii,eia)&amp;_xlfn.XLOOKUP(10,eii,eia)&amp;_xlfn.XLOOKUP(LEFT(C489,7),r_1,r_10)&amp;_xlfn.XLOOKUP(16,eii,eia)&amp;_xlfn.XLOOKUP(11,eii,eia)&amp;_xlfn.XLOOKUP(LEFT(C489,7),r_1,r_11)&amp;_xlfn.XLOOKUP(16,eii,eia)&amp;_xlfn.XLOOKUP(12,eii,eia)&amp;_xlfn.XLOOKUP(LEFT(C489,7),r_1,r_12)&amp;" ppm/°C"&amp;_xlfn.XLOOKUP(16,eii,eia)&amp;_xlfn.XLOOKUP(13,eii,eia)&amp;MID(C489,4,2)&amp;_xlfn.XLOOKUP(16,eii,eia)&amp;_xlfn.XLOOKUP(14,eii,eia)&amp;_xlfn.XLOOKUP(16,eii,eia)&amp;_xlfn.XLOOKUP(15,eii,eia)&amp;_xlfn.XLOOKUP(16,eii,eia)</f>
        <v>#NAME?</v>
      </c>
      <c r="F489" s="5" t="str" cm="1">
        <f t="array" aca="1" ref="F489" ca="1">IF( OR( AND($A489&gt;=INDIRECT("'Panasonic ERJ Code Table'!$K" &amp; F$1),$A489&lt;=INDIRECT("'Panasonic ERJ Code Table'!$L" &amp; F$1)), AND($A489&gt;=INDIRECT("'Panasonic ERJ Code Table'!$M" &amp; F$1),$A489&lt;=INDIRECT("'Panasonic ERJ Code Table'!$N" &amp; F$1)) ),F$2&amp;_xlfn.XLOOKUP($A489,E96_raw,E96_code),"N/A")</f>
        <v>N/A</v>
      </c>
      <c r="I489" s="5" t="e" cm="1">
        <f t="array" aca="1" ref="I489" ca="1">IF( OR( AND($A489&gt;=INDIRECT("'Panasonic ERJ Code Table'!$K" &amp; I$1),$A489&lt;=INDIRECT("'Panasonic ERJ Code Table'!$L" &amp; I$1)), AND($A489&gt;=INDIRECT("'Panasonic ERJ Code Table'!$M" &amp; I$1),$A489&lt;=INDIRECT("'Panasonic ERJ Code Table'!$N" &amp; I$1)) ),I$2&amp;_xlfn.XLOOKUP($A489,E96_raw,E96_code),"N/A")</f>
        <v>#NAME?</v>
      </c>
      <c r="L489" s="5" t="str" cm="1">
        <f t="array" aca="1" ref="L489" ca="1">IF( OR( AND($A489&gt;=INDIRECT("'Panasonic ERJ Code Table'!$K" &amp; L$1),$A489&lt;=INDIRECT("'Panasonic ERJ Code Table'!$L" &amp; L$1)), AND($A489&gt;=INDIRECT("'Panasonic ERJ Code Table'!$M" &amp; L$1),$A489&lt;=INDIRECT("'Panasonic ERJ Code Table'!$N" &amp; L$1)) ),L$2&amp;_xlfn.XLOOKUP($A489,E96_raw,E96_code),"N/A")</f>
        <v>N/A</v>
      </c>
      <c r="O489" s="5" t="e" cm="1">
        <f t="array" aca="1" ref="O489" ca="1">IF( OR( AND($A489&gt;=INDIRECT("'Panasonic ERJ Code Table'!$K" &amp; O$1),$A489&lt;=INDIRECT("'Panasonic ERJ Code Table'!$L" &amp; O$1)), AND($A489&gt;=INDIRECT("'Panasonic ERJ Code Table'!$M" &amp; O$1),$A489&lt;=INDIRECT("'Panasonic ERJ Code Table'!$N" &amp; O$1)) ),O$2&amp;_xlfn.XLOOKUP($A489,E96_raw,E96_code),"N/A")</f>
        <v>#NAME?</v>
      </c>
      <c r="R489" s="5" t="str" cm="1">
        <f t="array" aca="1" ref="R489" ca="1">IF( OR( AND($A489&gt;=INDIRECT("'Panasonic ERJ Code Table'!$K" &amp; R$1),$A489&lt;=INDIRECT("'Panasonic ERJ Code Table'!$L" &amp; R$1)), AND($A489&gt;=INDIRECT("'Panasonic ERJ Code Table'!$M" &amp; R$1),$A489&lt;=INDIRECT("'Panasonic ERJ Code Table'!$N" &amp; R$1)) ),R$2&amp;_xlfn.XLOOKUP($A489,E96_raw,E96_code),"N/A")</f>
        <v>N/A</v>
      </c>
      <c r="U489" s="5" t="str" cm="1">
        <f t="array" aca="1" ref="U489" ca="1">IF( OR( AND($A489&gt;=INDIRECT("'Panasonic ERJ Code Table'!$J" &amp; U$1),$A489&lt;=INDIRECT("'Panasonic ERJ Code Table'!$K" &amp; U$1)), AND($A489&gt;=INDIRECT("'Panasonic ERJ Code Table'!$L" &amp; U$1),$A489&lt;=INDIRECT("'Panasonic ERJ Code Table'!$M" &amp; U$1)) ),U$2&amp;_xlfn.XLOOKUP($A489,E96_raw,E96_code),"N/A")</f>
        <v>N/A</v>
      </c>
    </row>
    <row r="490" spans="1:21" x14ac:dyDescent="0.3">
      <c r="A490" s="16">
        <v>118000</v>
      </c>
      <c r="B490" s="19"/>
      <c r="C490" s="5" t="e" cm="1">
        <f t="array" aca="1" ref="C490" ca="1">IF( OR( AND($A490&gt;=INDIRECT("'Panasonic ERJ Code Table'!$K" &amp; C$1),$A490&lt;=INDIRECT("'Panasonic ERJ Code Table'!$L" &amp; C$1)), AND($A490&gt;=INDIRECT("'Panasonic ERJ Code Table'!$M" &amp; C$1),$A490&lt;=INDIRECT("'Panasonic ERJ Code Table'!$N" &amp; C$1)) ),C$2&amp;_xlfn.XLOOKUP($A490,E96_raw,E96_code),"N/A")</f>
        <v>#NAME?</v>
      </c>
      <c r="D490" s="23" t="e" cm="1">
        <f t="array" aca="1" ref="D490" ca="1">"technology "&amp;RIGHT(C490,4)&amp;";"&amp;_xlfn.XLOOKUP(2,eii,eia)&amp;C490&amp;_xlfn.XLOOKUP(16,eii,eia)&amp;_xlfn.XLOOKUP(3,eii,eia)&amp;_xlfn.XLOOKUP($A490,E96_raw,e96_std&amp;" "&amp;e96_sym)&amp;_xlfn.XLOOKUP(16,eii,eia)&amp;_xlfn.XLOOKUP(4,eii,eia)&amp;_xlfn.XLOOKUP(LEFT(C490,7),r_1,r_4)&amp;" W @ 70°C"&amp;_xlfn.XLOOKUP(16,eii,eia)&amp;_xlfn.XLOOKUP(5,eii,eia)&amp;_xlfn.XLOOKUP(MID(C490,4,3),e_code,TEXT(e_size,"0000"))&amp;_xlfn.XLOOKUP(16,eii,eia)&amp;_xlfn.XLOOKUP(6,eii,eia)&amp;ROUND(MIN(SQRT($A490*_xlfn.XLOOKUP(LEFT(C490,7),r_1,r_4)),_xlfn.XLOOKUP(LEFT(C490,7),r_1,r_7)),1)&amp;" V"&amp;_xlfn.XLOOKUP(16,eii,eia)&amp;_xlfn.XLOOKUP(8,eii,eia)&amp;_xlfn.XLOOKUP(LEFT(C490,7),r_1,r_8)&amp;_xlfn.XLOOKUP(16,eii,eia)&amp;_xlfn.XLOOKUP(9,eii,eia)&amp;_xlfn.XLOOKUP($A490,E96_raw,E96_code&amp;" / "&amp;e96_3c)&amp;_xlfn.XLOOKUP(16,eii,eia)&amp;_xlfn.XLOOKUP(10,eii,eia)&amp;_xlfn.XLOOKUP(LEFT(C490,7),r_1,r_10)&amp;_xlfn.XLOOKUP(16,eii,eia)&amp;_xlfn.XLOOKUP(11,eii,eia)&amp;_xlfn.XLOOKUP(LEFT(C490,7),r_1,r_11)&amp;_xlfn.XLOOKUP(16,eii,eia)&amp;_xlfn.XLOOKUP(12,eii,eia)&amp;_xlfn.XLOOKUP(LEFT(C490,7),r_1,r_12)&amp;" ppm/°C"&amp;_xlfn.XLOOKUP(16,eii,eia)&amp;_xlfn.XLOOKUP(13,eii,eia)&amp;MID(C490,4,2)&amp;_xlfn.XLOOKUP(16,eii,eia)&amp;_xlfn.XLOOKUP(14,eii,eia)&amp;_xlfn.XLOOKUP(16,eii,eia)&amp;_xlfn.XLOOKUP(15,eii,eia)&amp;_xlfn.XLOOKUP(16,eii,eia)</f>
        <v>#NAME?</v>
      </c>
      <c r="F490" s="5" t="str" cm="1">
        <f t="array" aca="1" ref="F490" ca="1">IF( OR( AND($A490&gt;=INDIRECT("'Panasonic ERJ Code Table'!$K" &amp; F$1),$A490&lt;=INDIRECT("'Panasonic ERJ Code Table'!$L" &amp; F$1)), AND($A490&gt;=INDIRECT("'Panasonic ERJ Code Table'!$M" &amp; F$1),$A490&lt;=INDIRECT("'Panasonic ERJ Code Table'!$N" &amp; F$1)) ),F$2&amp;_xlfn.XLOOKUP($A490,E96_raw,E96_code),"N/A")</f>
        <v>N/A</v>
      </c>
      <c r="I490" s="5" t="e" cm="1">
        <f t="array" aca="1" ref="I490" ca="1">IF( OR( AND($A490&gt;=INDIRECT("'Panasonic ERJ Code Table'!$K" &amp; I$1),$A490&lt;=INDIRECT("'Panasonic ERJ Code Table'!$L" &amp; I$1)), AND($A490&gt;=INDIRECT("'Panasonic ERJ Code Table'!$M" &amp; I$1),$A490&lt;=INDIRECT("'Panasonic ERJ Code Table'!$N" &amp; I$1)) ),I$2&amp;_xlfn.XLOOKUP($A490,E96_raw,E96_code),"N/A")</f>
        <v>#NAME?</v>
      </c>
      <c r="L490" s="5" t="str" cm="1">
        <f t="array" aca="1" ref="L490" ca="1">IF( OR( AND($A490&gt;=INDIRECT("'Panasonic ERJ Code Table'!$K" &amp; L$1),$A490&lt;=INDIRECT("'Panasonic ERJ Code Table'!$L" &amp; L$1)), AND($A490&gt;=INDIRECT("'Panasonic ERJ Code Table'!$M" &amp; L$1),$A490&lt;=INDIRECT("'Panasonic ERJ Code Table'!$N" &amp; L$1)) ),L$2&amp;_xlfn.XLOOKUP($A490,E96_raw,E96_code),"N/A")</f>
        <v>N/A</v>
      </c>
      <c r="O490" s="5" t="e" cm="1">
        <f t="array" aca="1" ref="O490" ca="1">IF( OR( AND($A490&gt;=INDIRECT("'Panasonic ERJ Code Table'!$K" &amp; O$1),$A490&lt;=INDIRECT("'Panasonic ERJ Code Table'!$L" &amp; O$1)), AND($A490&gt;=INDIRECT("'Panasonic ERJ Code Table'!$M" &amp; O$1),$A490&lt;=INDIRECT("'Panasonic ERJ Code Table'!$N" &amp; O$1)) ),O$2&amp;_xlfn.XLOOKUP($A490,E96_raw,E96_code),"N/A")</f>
        <v>#NAME?</v>
      </c>
      <c r="R490" s="5" t="str" cm="1">
        <f t="array" aca="1" ref="R490" ca="1">IF( OR( AND($A490&gt;=INDIRECT("'Panasonic ERJ Code Table'!$K" &amp; R$1),$A490&lt;=INDIRECT("'Panasonic ERJ Code Table'!$L" &amp; R$1)), AND($A490&gt;=INDIRECT("'Panasonic ERJ Code Table'!$M" &amp; R$1),$A490&lt;=INDIRECT("'Panasonic ERJ Code Table'!$N" &amp; R$1)) ),R$2&amp;_xlfn.XLOOKUP($A490,E96_raw,E96_code),"N/A")</f>
        <v>N/A</v>
      </c>
      <c r="U490" s="5" t="str" cm="1">
        <f t="array" aca="1" ref="U490" ca="1">IF( OR( AND($A490&gt;=INDIRECT("'Panasonic ERJ Code Table'!$J" &amp; U$1),$A490&lt;=INDIRECT("'Panasonic ERJ Code Table'!$K" &amp; U$1)), AND($A490&gt;=INDIRECT("'Panasonic ERJ Code Table'!$L" &amp; U$1),$A490&lt;=INDIRECT("'Panasonic ERJ Code Table'!$M" &amp; U$1)) ),U$2&amp;_xlfn.XLOOKUP($A490,E96_raw,E96_code),"N/A")</f>
        <v>N/A</v>
      </c>
    </row>
    <row r="491" spans="1:21" x14ac:dyDescent="0.3">
      <c r="A491" s="16">
        <v>121000</v>
      </c>
      <c r="B491" s="19"/>
      <c r="C491" s="5" t="e" cm="1">
        <f t="array" aca="1" ref="C491" ca="1">IF( OR( AND($A491&gt;=INDIRECT("'Panasonic ERJ Code Table'!$K" &amp; C$1),$A491&lt;=INDIRECT("'Panasonic ERJ Code Table'!$L" &amp; C$1)), AND($A491&gt;=INDIRECT("'Panasonic ERJ Code Table'!$M" &amp; C$1),$A491&lt;=INDIRECT("'Panasonic ERJ Code Table'!$N" &amp; C$1)) ),C$2&amp;_xlfn.XLOOKUP($A491,E96_raw,E96_code),"N/A")</f>
        <v>#NAME?</v>
      </c>
      <c r="D491" s="23" t="e" cm="1">
        <f t="array" aca="1" ref="D491" ca="1">"technology "&amp;RIGHT(C491,4)&amp;";"&amp;_xlfn.XLOOKUP(2,eii,eia)&amp;C491&amp;_xlfn.XLOOKUP(16,eii,eia)&amp;_xlfn.XLOOKUP(3,eii,eia)&amp;_xlfn.XLOOKUP($A491,E96_raw,e96_std&amp;" "&amp;e96_sym)&amp;_xlfn.XLOOKUP(16,eii,eia)&amp;_xlfn.XLOOKUP(4,eii,eia)&amp;_xlfn.XLOOKUP(LEFT(C491,7),r_1,r_4)&amp;" W @ 70°C"&amp;_xlfn.XLOOKUP(16,eii,eia)&amp;_xlfn.XLOOKUP(5,eii,eia)&amp;_xlfn.XLOOKUP(MID(C491,4,3),e_code,TEXT(e_size,"0000"))&amp;_xlfn.XLOOKUP(16,eii,eia)&amp;_xlfn.XLOOKUP(6,eii,eia)&amp;ROUND(MIN(SQRT($A491*_xlfn.XLOOKUP(LEFT(C491,7),r_1,r_4)),_xlfn.XLOOKUP(LEFT(C491,7),r_1,r_7)),1)&amp;" V"&amp;_xlfn.XLOOKUP(16,eii,eia)&amp;_xlfn.XLOOKUP(8,eii,eia)&amp;_xlfn.XLOOKUP(LEFT(C491,7),r_1,r_8)&amp;_xlfn.XLOOKUP(16,eii,eia)&amp;_xlfn.XLOOKUP(9,eii,eia)&amp;_xlfn.XLOOKUP($A491,E96_raw,E96_code&amp;" / "&amp;e96_3c)&amp;_xlfn.XLOOKUP(16,eii,eia)&amp;_xlfn.XLOOKUP(10,eii,eia)&amp;_xlfn.XLOOKUP(LEFT(C491,7),r_1,r_10)&amp;_xlfn.XLOOKUP(16,eii,eia)&amp;_xlfn.XLOOKUP(11,eii,eia)&amp;_xlfn.XLOOKUP(LEFT(C491,7),r_1,r_11)&amp;_xlfn.XLOOKUP(16,eii,eia)&amp;_xlfn.XLOOKUP(12,eii,eia)&amp;_xlfn.XLOOKUP(LEFT(C491,7),r_1,r_12)&amp;" ppm/°C"&amp;_xlfn.XLOOKUP(16,eii,eia)&amp;_xlfn.XLOOKUP(13,eii,eia)&amp;MID(C491,4,2)&amp;_xlfn.XLOOKUP(16,eii,eia)&amp;_xlfn.XLOOKUP(14,eii,eia)&amp;_xlfn.XLOOKUP(16,eii,eia)&amp;_xlfn.XLOOKUP(15,eii,eia)&amp;_xlfn.XLOOKUP(16,eii,eia)</f>
        <v>#NAME?</v>
      </c>
      <c r="F491" s="5" t="str" cm="1">
        <f t="array" aca="1" ref="F491" ca="1">IF( OR( AND($A491&gt;=INDIRECT("'Panasonic ERJ Code Table'!$K" &amp; F$1),$A491&lt;=INDIRECT("'Panasonic ERJ Code Table'!$L" &amp; F$1)), AND($A491&gt;=INDIRECT("'Panasonic ERJ Code Table'!$M" &amp; F$1),$A491&lt;=INDIRECT("'Panasonic ERJ Code Table'!$N" &amp; F$1)) ),F$2&amp;_xlfn.XLOOKUP($A491,E96_raw,E96_code),"N/A")</f>
        <v>N/A</v>
      </c>
      <c r="I491" s="5" t="e" cm="1">
        <f t="array" aca="1" ref="I491" ca="1">IF( OR( AND($A491&gt;=INDIRECT("'Panasonic ERJ Code Table'!$K" &amp; I$1),$A491&lt;=INDIRECT("'Panasonic ERJ Code Table'!$L" &amp; I$1)), AND($A491&gt;=INDIRECT("'Panasonic ERJ Code Table'!$M" &amp; I$1),$A491&lt;=INDIRECT("'Panasonic ERJ Code Table'!$N" &amp; I$1)) ),I$2&amp;_xlfn.XLOOKUP($A491,E96_raw,E96_code),"N/A")</f>
        <v>#NAME?</v>
      </c>
      <c r="L491" s="5" t="str" cm="1">
        <f t="array" aca="1" ref="L491" ca="1">IF( OR( AND($A491&gt;=INDIRECT("'Panasonic ERJ Code Table'!$K" &amp; L$1),$A491&lt;=INDIRECT("'Panasonic ERJ Code Table'!$L" &amp; L$1)), AND($A491&gt;=INDIRECT("'Panasonic ERJ Code Table'!$M" &amp; L$1),$A491&lt;=INDIRECT("'Panasonic ERJ Code Table'!$N" &amp; L$1)) ),L$2&amp;_xlfn.XLOOKUP($A491,E96_raw,E96_code),"N/A")</f>
        <v>N/A</v>
      </c>
      <c r="O491" s="5" t="e" cm="1">
        <f t="array" aca="1" ref="O491" ca="1">IF( OR( AND($A491&gt;=INDIRECT("'Panasonic ERJ Code Table'!$K" &amp; O$1),$A491&lt;=INDIRECT("'Panasonic ERJ Code Table'!$L" &amp; O$1)), AND($A491&gt;=INDIRECT("'Panasonic ERJ Code Table'!$M" &amp; O$1),$A491&lt;=INDIRECT("'Panasonic ERJ Code Table'!$N" &amp; O$1)) ),O$2&amp;_xlfn.XLOOKUP($A491,E96_raw,E96_code),"N/A")</f>
        <v>#NAME?</v>
      </c>
      <c r="R491" s="5" t="str" cm="1">
        <f t="array" aca="1" ref="R491" ca="1">IF( OR( AND($A491&gt;=INDIRECT("'Panasonic ERJ Code Table'!$K" &amp; R$1),$A491&lt;=INDIRECT("'Panasonic ERJ Code Table'!$L" &amp; R$1)), AND($A491&gt;=INDIRECT("'Panasonic ERJ Code Table'!$M" &amp; R$1),$A491&lt;=INDIRECT("'Panasonic ERJ Code Table'!$N" &amp; R$1)) ),R$2&amp;_xlfn.XLOOKUP($A491,E96_raw,E96_code),"N/A")</f>
        <v>N/A</v>
      </c>
      <c r="U491" s="5" t="str" cm="1">
        <f t="array" aca="1" ref="U491" ca="1">IF( OR( AND($A491&gt;=INDIRECT("'Panasonic ERJ Code Table'!$J" &amp; U$1),$A491&lt;=INDIRECT("'Panasonic ERJ Code Table'!$K" &amp; U$1)), AND($A491&gt;=INDIRECT("'Panasonic ERJ Code Table'!$L" &amp; U$1),$A491&lt;=INDIRECT("'Panasonic ERJ Code Table'!$M" &amp; U$1)) ),U$2&amp;_xlfn.XLOOKUP($A491,E96_raw,E96_code),"N/A")</f>
        <v>N/A</v>
      </c>
    </row>
    <row r="492" spans="1:21" x14ac:dyDescent="0.3">
      <c r="A492" s="16">
        <v>124000</v>
      </c>
      <c r="B492" s="19"/>
      <c r="C492" s="5" t="e" cm="1">
        <f t="array" aca="1" ref="C492" ca="1">IF( OR( AND($A492&gt;=INDIRECT("'Panasonic ERJ Code Table'!$K" &amp; C$1),$A492&lt;=INDIRECT("'Panasonic ERJ Code Table'!$L" &amp; C$1)), AND($A492&gt;=INDIRECT("'Panasonic ERJ Code Table'!$M" &amp; C$1),$A492&lt;=INDIRECT("'Panasonic ERJ Code Table'!$N" &amp; C$1)) ),C$2&amp;_xlfn.XLOOKUP($A492,E96_raw,E96_code),"N/A")</f>
        <v>#NAME?</v>
      </c>
      <c r="D492" s="23" t="e" cm="1">
        <f t="array" aca="1" ref="D492" ca="1">"technology "&amp;RIGHT(C492,4)&amp;";"&amp;_xlfn.XLOOKUP(2,eii,eia)&amp;C492&amp;_xlfn.XLOOKUP(16,eii,eia)&amp;_xlfn.XLOOKUP(3,eii,eia)&amp;_xlfn.XLOOKUP($A492,E96_raw,e96_std&amp;" "&amp;e96_sym)&amp;_xlfn.XLOOKUP(16,eii,eia)&amp;_xlfn.XLOOKUP(4,eii,eia)&amp;_xlfn.XLOOKUP(LEFT(C492,7),r_1,r_4)&amp;" W @ 70°C"&amp;_xlfn.XLOOKUP(16,eii,eia)&amp;_xlfn.XLOOKUP(5,eii,eia)&amp;_xlfn.XLOOKUP(MID(C492,4,3),e_code,TEXT(e_size,"0000"))&amp;_xlfn.XLOOKUP(16,eii,eia)&amp;_xlfn.XLOOKUP(6,eii,eia)&amp;ROUND(MIN(SQRT($A492*_xlfn.XLOOKUP(LEFT(C492,7),r_1,r_4)),_xlfn.XLOOKUP(LEFT(C492,7),r_1,r_7)),1)&amp;" V"&amp;_xlfn.XLOOKUP(16,eii,eia)&amp;_xlfn.XLOOKUP(8,eii,eia)&amp;_xlfn.XLOOKUP(LEFT(C492,7),r_1,r_8)&amp;_xlfn.XLOOKUP(16,eii,eia)&amp;_xlfn.XLOOKUP(9,eii,eia)&amp;_xlfn.XLOOKUP($A492,E96_raw,E96_code&amp;" / "&amp;e96_3c)&amp;_xlfn.XLOOKUP(16,eii,eia)&amp;_xlfn.XLOOKUP(10,eii,eia)&amp;_xlfn.XLOOKUP(LEFT(C492,7),r_1,r_10)&amp;_xlfn.XLOOKUP(16,eii,eia)&amp;_xlfn.XLOOKUP(11,eii,eia)&amp;_xlfn.XLOOKUP(LEFT(C492,7),r_1,r_11)&amp;_xlfn.XLOOKUP(16,eii,eia)&amp;_xlfn.XLOOKUP(12,eii,eia)&amp;_xlfn.XLOOKUP(LEFT(C492,7),r_1,r_12)&amp;" ppm/°C"&amp;_xlfn.XLOOKUP(16,eii,eia)&amp;_xlfn.XLOOKUP(13,eii,eia)&amp;MID(C492,4,2)&amp;_xlfn.XLOOKUP(16,eii,eia)&amp;_xlfn.XLOOKUP(14,eii,eia)&amp;_xlfn.XLOOKUP(16,eii,eia)&amp;_xlfn.XLOOKUP(15,eii,eia)&amp;_xlfn.XLOOKUP(16,eii,eia)</f>
        <v>#NAME?</v>
      </c>
      <c r="F492" s="5" t="str" cm="1">
        <f t="array" aca="1" ref="F492" ca="1">IF( OR( AND($A492&gt;=INDIRECT("'Panasonic ERJ Code Table'!$K" &amp; F$1),$A492&lt;=INDIRECT("'Panasonic ERJ Code Table'!$L" &amp; F$1)), AND($A492&gt;=INDIRECT("'Panasonic ERJ Code Table'!$M" &amp; F$1),$A492&lt;=INDIRECT("'Panasonic ERJ Code Table'!$N" &amp; F$1)) ),F$2&amp;_xlfn.XLOOKUP($A492,E96_raw,E96_code),"N/A")</f>
        <v>N/A</v>
      </c>
      <c r="I492" s="5" t="e" cm="1">
        <f t="array" aca="1" ref="I492" ca="1">IF( OR( AND($A492&gt;=INDIRECT("'Panasonic ERJ Code Table'!$K" &amp; I$1),$A492&lt;=INDIRECT("'Panasonic ERJ Code Table'!$L" &amp; I$1)), AND($A492&gt;=INDIRECT("'Panasonic ERJ Code Table'!$M" &amp; I$1),$A492&lt;=INDIRECT("'Panasonic ERJ Code Table'!$N" &amp; I$1)) ),I$2&amp;_xlfn.XLOOKUP($A492,E96_raw,E96_code),"N/A")</f>
        <v>#NAME?</v>
      </c>
      <c r="L492" s="5" t="str" cm="1">
        <f t="array" aca="1" ref="L492" ca="1">IF( OR( AND($A492&gt;=INDIRECT("'Panasonic ERJ Code Table'!$K" &amp; L$1),$A492&lt;=INDIRECT("'Panasonic ERJ Code Table'!$L" &amp; L$1)), AND($A492&gt;=INDIRECT("'Panasonic ERJ Code Table'!$M" &amp; L$1),$A492&lt;=INDIRECT("'Panasonic ERJ Code Table'!$N" &amp; L$1)) ),L$2&amp;_xlfn.XLOOKUP($A492,E96_raw,E96_code),"N/A")</f>
        <v>N/A</v>
      </c>
      <c r="O492" s="5" t="e" cm="1">
        <f t="array" aca="1" ref="O492" ca="1">IF( OR( AND($A492&gt;=INDIRECT("'Panasonic ERJ Code Table'!$K" &amp; O$1),$A492&lt;=INDIRECT("'Panasonic ERJ Code Table'!$L" &amp; O$1)), AND($A492&gt;=INDIRECT("'Panasonic ERJ Code Table'!$M" &amp; O$1),$A492&lt;=INDIRECT("'Panasonic ERJ Code Table'!$N" &amp; O$1)) ),O$2&amp;_xlfn.XLOOKUP($A492,E96_raw,E96_code),"N/A")</f>
        <v>#NAME?</v>
      </c>
      <c r="R492" s="5" t="str" cm="1">
        <f t="array" aca="1" ref="R492" ca="1">IF( OR( AND($A492&gt;=INDIRECT("'Panasonic ERJ Code Table'!$K" &amp; R$1),$A492&lt;=INDIRECT("'Panasonic ERJ Code Table'!$L" &amp; R$1)), AND($A492&gt;=INDIRECT("'Panasonic ERJ Code Table'!$M" &amp; R$1),$A492&lt;=INDIRECT("'Panasonic ERJ Code Table'!$N" &amp; R$1)) ),R$2&amp;_xlfn.XLOOKUP($A492,E96_raw,E96_code),"N/A")</f>
        <v>N/A</v>
      </c>
      <c r="U492" s="5" t="str" cm="1">
        <f t="array" aca="1" ref="U492" ca="1">IF( OR( AND($A492&gt;=INDIRECT("'Panasonic ERJ Code Table'!$J" &amp; U$1),$A492&lt;=INDIRECT("'Panasonic ERJ Code Table'!$K" &amp; U$1)), AND($A492&gt;=INDIRECT("'Panasonic ERJ Code Table'!$L" &amp; U$1),$A492&lt;=INDIRECT("'Panasonic ERJ Code Table'!$M" &amp; U$1)) ),U$2&amp;_xlfn.XLOOKUP($A492,E96_raw,E96_code),"N/A")</f>
        <v>N/A</v>
      </c>
    </row>
    <row r="493" spans="1:21" x14ac:dyDescent="0.3">
      <c r="A493" s="16">
        <v>127000</v>
      </c>
      <c r="B493" s="19"/>
      <c r="C493" s="5" t="e" cm="1">
        <f t="array" aca="1" ref="C493" ca="1">IF( OR( AND($A493&gt;=INDIRECT("'Panasonic ERJ Code Table'!$K" &amp; C$1),$A493&lt;=INDIRECT("'Panasonic ERJ Code Table'!$L" &amp; C$1)), AND($A493&gt;=INDIRECT("'Panasonic ERJ Code Table'!$M" &amp; C$1),$A493&lt;=INDIRECT("'Panasonic ERJ Code Table'!$N" &amp; C$1)) ),C$2&amp;_xlfn.XLOOKUP($A493,E96_raw,E96_code),"N/A")</f>
        <v>#NAME?</v>
      </c>
      <c r="D493" s="23" t="e" cm="1">
        <f t="array" aca="1" ref="D493" ca="1">"technology "&amp;RIGHT(C493,4)&amp;";"&amp;_xlfn.XLOOKUP(2,eii,eia)&amp;C493&amp;_xlfn.XLOOKUP(16,eii,eia)&amp;_xlfn.XLOOKUP(3,eii,eia)&amp;_xlfn.XLOOKUP($A493,E96_raw,e96_std&amp;" "&amp;e96_sym)&amp;_xlfn.XLOOKUP(16,eii,eia)&amp;_xlfn.XLOOKUP(4,eii,eia)&amp;_xlfn.XLOOKUP(LEFT(C493,7),r_1,r_4)&amp;" W @ 70°C"&amp;_xlfn.XLOOKUP(16,eii,eia)&amp;_xlfn.XLOOKUP(5,eii,eia)&amp;_xlfn.XLOOKUP(MID(C493,4,3),e_code,TEXT(e_size,"0000"))&amp;_xlfn.XLOOKUP(16,eii,eia)&amp;_xlfn.XLOOKUP(6,eii,eia)&amp;ROUND(MIN(SQRT($A493*_xlfn.XLOOKUP(LEFT(C493,7),r_1,r_4)),_xlfn.XLOOKUP(LEFT(C493,7),r_1,r_7)),1)&amp;" V"&amp;_xlfn.XLOOKUP(16,eii,eia)&amp;_xlfn.XLOOKUP(8,eii,eia)&amp;_xlfn.XLOOKUP(LEFT(C493,7),r_1,r_8)&amp;_xlfn.XLOOKUP(16,eii,eia)&amp;_xlfn.XLOOKUP(9,eii,eia)&amp;_xlfn.XLOOKUP($A493,E96_raw,E96_code&amp;" / "&amp;e96_3c)&amp;_xlfn.XLOOKUP(16,eii,eia)&amp;_xlfn.XLOOKUP(10,eii,eia)&amp;_xlfn.XLOOKUP(LEFT(C493,7),r_1,r_10)&amp;_xlfn.XLOOKUP(16,eii,eia)&amp;_xlfn.XLOOKUP(11,eii,eia)&amp;_xlfn.XLOOKUP(LEFT(C493,7),r_1,r_11)&amp;_xlfn.XLOOKUP(16,eii,eia)&amp;_xlfn.XLOOKUP(12,eii,eia)&amp;_xlfn.XLOOKUP(LEFT(C493,7),r_1,r_12)&amp;" ppm/°C"&amp;_xlfn.XLOOKUP(16,eii,eia)&amp;_xlfn.XLOOKUP(13,eii,eia)&amp;MID(C493,4,2)&amp;_xlfn.XLOOKUP(16,eii,eia)&amp;_xlfn.XLOOKUP(14,eii,eia)&amp;_xlfn.XLOOKUP(16,eii,eia)&amp;_xlfn.XLOOKUP(15,eii,eia)&amp;_xlfn.XLOOKUP(16,eii,eia)</f>
        <v>#NAME?</v>
      </c>
      <c r="F493" s="5" t="str" cm="1">
        <f t="array" aca="1" ref="F493" ca="1">IF( OR( AND($A493&gt;=INDIRECT("'Panasonic ERJ Code Table'!$K" &amp; F$1),$A493&lt;=INDIRECT("'Panasonic ERJ Code Table'!$L" &amp; F$1)), AND($A493&gt;=INDIRECT("'Panasonic ERJ Code Table'!$M" &amp; F$1),$A493&lt;=INDIRECT("'Panasonic ERJ Code Table'!$N" &amp; F$1)) ),F$2&amp;_xlfn.XLOOKUP($A493,E96_raw,E96_code),"N/A")</f>
        <v>N/A</v>
      </c>
      <c r="I493" s="5" t="e" cm="1">
        <f t="array" aca="1" ref="I493" ca="1">IF( OR( AND($A493&gt;=INDIRECT("'Panasonic ERJ Code Table'!$K" &amp; I$1),$A493&lt;=INDIRECT("'Panasonic ERJ Code Table'!$L" &amp; I$1)), AND($A493&gt;=INDIRECT("'Panasonic ERJ Code Table'!$M" &amp; I$1),$A493&lt;=INDIRECT("'Panasonic ERJ Code Table'!$N" &amp; I$1)) ),I$2&amp;_xlfn.XLOOKUP($A493,E96_raw,E96_code),"N/A")</f>
        <v>#NAME?</v>
      </c>
      <c r="L493" s="5" t="str" cm="1">
        <f t="array" aca="1" ref="L493" ca="1">IF( OR( AND($A493&gt;=INDIRECT("'Panasonic ERJ Code Table'!$K" &amp; L$1),$A493&lt;=INDIRECT("'Panasonic ERJ Code Table'!$L" &amp; L$1)), AND($A493&gt;=INDIRECT("'Panasonic ERJ Code Table'!$M" &amp; L$1),$A493&lt;=INDIRECT("'Panasonic ERJ Code Table'!$N" &amp; L$1)) ),L$2&amp;_xlfn.XLOOKUP($A493,E96_raw,E96_code),"N/A")</f>
        <v>N/A</v>
      </c>
      <c r="O493" s="5" t="e" cm="1">
        <f t="array" aca="1" ref="O493" ca="1">IF( OR( AND($A493&gt;=INDIRECT("'Panasonic ERJ Code Table'!$K" &amp; O$1),$A493&lt;=INDIRECT("'Panasonic ERJ Code Table'!$L" &amp; O$1)), AND($A493&gt;=INDIRECT("'Panasonic ERJ Code Table'!$M" &amp; O$1),$A493&lt;=INDIRECT("'Panasonic ERJ Code Table'!$N" &amp; O$1)) ),O$2&amp;_xlfn.XLOOKUP($A493,E96_raw,E96_code),"N/A")</f>
        <v>#NAME?</v>
      </c>
      <c r="R493" s="5" t="str" cm="1">
        <f t="array" aca="1" ref="R493" ca="1">IF( OR( AND($A493&gt;=INDIRECT("'Panasonic ERJ Code Table'!$K" &amp; R$1),$A493&lt;=INDIRECT("'Panasonic ERJ Code Table'!$L" &amp; R$1)), AND($A493&gt;=INDIRECT("'Panasonic ERJ Code Table'!$M" &amp; R$1),$A493&lt;=INDIRECT("'Panasonic ERJ Code Table'!$N" &amp; R$1)) ),R$2&amp;_xlfn.XLOOKUP($A493,E96_raw,E96_code),"N/A")</f>
        <v>N/A</v>
      </c>
      <c r="U493" s="5" t="str" cm="1">
        <f t="array" aca="1" ref="U493" ca="1">IF( OR( AND($A493&gt;=INDIRECT("'Panasonic ERJ Code Table'!$J" &amp; U$1),$A493&lt;=INDIRECT("'Panasonic ERJ Code Table'!$K" &amp; U$1)), AND($A493&gt;=INDIRECT("'Panasonic ERJ Code Table'!$L" &amp; U$1),$A493&lt;=INDIRECT("'Panasonic ERJ Code Table'!$M" &amp; U$1)) ),U$2&amp;_xlfn.XLOOKUP($A493,E96_raw,E96_code),"N/A")</f>
        <v>N/A</v>
      </c>
    </row>
    <row r="494" spans="1:21" x14ac:dyDescent="0.3">
      <c r="A494" s="16">
        <v>130000</v>
      </c>
      <c r="B494" s="19"/>
      <c r="C494" s="5" t="e" cm="1">
        <f t="array" aca="1" ref="C494" ca="1">IF( OR( AND($A494&gt;=INDIRECT("'Panasonic ERJ Code Table'!$K" &amp; C$1),$A494&lt;=INDIRECT("'Panasonic ERJ Code Table'!$L" &amp; C$1)), AND($A494&gt;=INDIRECT("'Panasonic ERJ Code Table'!$M" &amp; C$1),$A494&lt;=INDIRECT("'Panasonic ERJ Code Table'!$N" &amp; C$1)) ),C$2&amp;_xlfn.XLOOKUP($A494,E96_raw,E96_code),"N/A")</f>
        <v>#NAME?</v>
      </c>
      <c r="D494" s="23" t="e" cm="1">
        <f t="array" aca="1" ref="D494" ca="1">"technology "&amp;RIGHT(C494,4)&amp;";"&amp;_xlfn.XLOOKUP(2,eii,eia)&amp;C494&amp;_xlfn.XLOOKUP(16,eii,eia)&amp;_xlfn.XLOOKUP(3,eii,eia)&amp;_xlfn.XLOOKUP($A494,E96_raw,e96_std&amp;" "&amp;e96_sym)&amp;_xlfn.XLOOKUP(16,eii,eia)&amp;_xlfn.XLOOKUP(4,eii,eia)&amp;_xlfn.XLOOKUP(LEFT(C494,7),r_1,r_4)&amp;" W @ 70°C"&amp;_xlfn.XLOOKUP(16,eii,eia)&amp;_xlfn.XLOOKUP(5,eii,eia)&amp;_xlfn.XLOOKUP(MID(C494,4,3),e_code,TEXT(e_size,"0000"))&amp;_xlfn.XLOOKUP(16,eii,eia)&amp;_xlfn.XLOOKUP(6,eii,eia)&amp;ROUND(MIN(SQRT($A494*_xlfn.XLOOKUP(LEFT(C494,7),r_1,r_4)),_xlfn.XLOOKUP(LEFT(C494,7),r_1,r_7)),1)&amp;" V"&amp;_xlfn.XLOOKUP(16,eii,eia)&amp;_xlfn.XLOOKUP(8,eii,eia)&amp;_xlfn.XLOOKUP(LEFT(C494,7),r_1,r_8)&amp;_xlfn.XLOOKUP(16,eii,eia)&amp;_xlfn.XLOOKUP(9,eii,eia)&amp;_xlfn.XLOOKUP($A494,E96_raw,E96_code&amp;" / "&amp;e96_3c)&amp;_xlfn.XLOOKUP(16,eii,eia)&amp;_xlfn.XLOOKUP(10,eii,eia)&amp;_xlfn.XLOOKUP(LEFT(C494,7),r_1,r_10)&amp;_xlfn.XLOOKUP(16,eii,eia)&amp;_xlfn.XLOOKUP(11,eii,eia)&amp;_xlfn.XLOOKUP(LEFT(C494,7),r_1,r_11)&amp;_xlfn.XLOOKUP(16,eii,eia)&amp;_xlfn.XLOOKUP(12,eii,eia)&amp;_xlfn.XLOOKUP(LEFT(C494,7),r_1,r_12)&amp;" ppm/°C"&amp;_xlfn.XLOOKUP(16,eii,eia)&amp;_xlfn.XLOOKUP(13,eii,eia)&amp;MID(C494,4,2)&amp;_xlfn.XLOOKUP(16,eii,eia)&amp;_xlfn.XLOOKUP(14,eii,eia)&amp;_xlfn.XLOOKUP(16,eii,eia)&amp;_xlfn.XLOOKUP(15,eii,eia)&amp;_xlfn.XLOOKUP(16,eii,eia)</f>
        <v>#NAME?</v>
      </c>
      <c r="F494" s="5" t="str" cm="1">
        <f t="array" aca="1" ref="F494" ca="1">IF( OR( AND($A494&gt;=INDIRECT("'Panasonic ERJ Code Table'!$K" &amp; F$1),$A494&lt;=INDIRECT("'Panasonic ERJ Code Table'!$L" &amp; F$1)), AND($A494&gt;=INDIRECT("'Panasonic ERJ Code Table'!$M" &amp; F$1),$A494&lt;=INDIRECT("'Panasonic ERJ Code Table'!$N" &amp; F$1)) ),F$2&amp;_xlfn.XLOOKUP($A494,E96_raw,E96_code),"N/A")</f>
        <v>N/A</v>
      </c>
      <c r="I494" s="5" t="e" cm="1">
        <f t="array" aca="1" ref="I494" ca="1">IF( OR( AND($A494&gt;=INDIRECT("'Panasonic ERJ Code Table'!$K" &amp; I$1),$A494&lt;=INDIRECT("'Panasonic ERJ Code Table'!$L" &amp; I$1)), AND($A494&gt;=INDIRECT("'Panasonic ERJ Code Table'!$M" &amp; I$1),$A494&lt;=INDIRECT("'Panasonic ERJ Code Table'!$N" &amp; I$1)) ),I$2&amp;_xlfn.XLOOKUP($A494,E96_raw,E96_code),"N/A")</f>
        <v>#NAME?</v>
      </c>
      <c r="L494" s="5" t="str" cm="1">
        <f t="array" aca="1" ref="L494" ca="1">IF( OR( AND($A494&gt;=INDIRECT("'Panasonic ERJ Code Table'!$K" &amp; L$1),$A494&lt;=INDIRECT("'Panasonic ERJ Code Table'!$L" &amp; L$1)), AND($A494&gt;=INDIRECT("'Panasonic ERJ Code Table'!$M" &amp; L$1),$A494&lt;=INDIRECT("'Panasonic ERJ Code Table'!$N" &amp; L$1)) ),L$2&amp;_xlfn.XLOOKUP($A494,E96_raw,E96_code),"N/A")</f>
        <v>N/A</v>
      </c>
      <c r="O494" s="5" t="e" cm="1">
        <f t="array" aca="1" ref="O494" ca="1">IF( OR( AND($A494&gt;=INDIRECT("'Panasonic ERJ Code Table'!$K" &amp; O$1),$A494&lt;=INDIRECT("'Panasonic ERJ Code Table'!$L" &amp; O$1)), AND($A494&gt;=INDIRECT("'Panasonic ERJ Code Table'!$M" &amp; O$1),$A494&lt;=INDIRECT("'Panasonic ERJ Code Table'!$N" &amp; O$1)) ),O$2&amp;_xlfn.XLOOKUP($A494,E96_raw,E96_code),"N/A")</f>
        <v>#NAME?</v>
      </c>
      <c r="R494" s="5" t="str" cm="1">
        <f t="array" aca="1" ref="R494" ca="1">IF( OR( AND($A494&gt;=INDIRECT("'Panasonic ERJ Code Table'!$K" &amp; R$1),$A494&lt;=INDIRECT("'Panasonic ERJ Code Table'!$L" &amp; R$1)), AND($A494&gt;=INDIRECT("'Panasonic ERJ Code Table'!$M" &amp; R$1),$A494&lt;=INDIRECT("'Panasonic ERJ Code Table'!$N" &amp; R$1)) ),R$2&amp;_xlfn.XLOOKUP($A494,E96_raw,E96_code),"N/A")</f>
        <v>N/A</v>
      </c>
      <c r="U494" s="5" t="str" cm="1">
        <f t="array" aca="1" ref="U494" ca="1">IF( OR( AND($A494&gt;=INDIRECT("'Panasonic ERJ Code Table'!$J" &amp; U$1),$A494&lt;=INDIRECT("'Panasonic ERJ Code Table'!$K" &amp; U$1)), AND($A494&gt;=INDIRECT("'Panasonic ERJ Code Table'!$L" &amp; U$1),$A494&lt;=INDIRECT("'Panasonic ERJ Code Table'!$M" &amp; U$1)) ),U$2&amp;_xlfn.XLOOKUP($A494,E96_raw,E96_code),"N/A")</f>
        <v>N/A</v>
      </c>
    </row>
    <row r="495" spans="1:21" x14ac:dyDescent="0.3">
      <c r="A495" s="16">
        <v>133000</v>
      </c>
      <c r="B495" s="19"/>
      <c r="C495" s="5" t="e" cm="1">
        <f t="array" aca="1" ref="C495" ca="1">IF( OR( AND($A495&gt;=INDIRECT("'Panasonic ERJ Code Table'!$K" &amp; C$1),$A495&lt;=INDIRECT("'Panasonic ERJ Code Table'!$L" &amp; C$1)), AND($A495&gt;=INDIRECT("'Panasonic ERJ Code Table'!$M" &amp; C$1),$A495&lt;=INDIRECT("'Panasonic ERJ Code Table'!$N" &amp; C$1)) ),C$2&amp;_xlfn.XLOOKUP($A495,E96_raw,E96_code),"N/A")</f>
        <v>#NAME?</v>
      </c>
      <c r="D495" s="23" t="e" cm="1">
        <f t="array" aca="1" ref="D495" ca="1">"technology "&amp;RIGHT(C495,4)&amp;";"&amp;_xlfn.XLOOKUP(2,eii,eia)&amp;C495&amp;_xlfn.XLOOKUP(16,eii,eia)&amp;_xlfn.XLOOKUP(3,eii,eia)&amp;_xlfn.XLOOKUP($A495,E96_raw,e96_std&amp;" "&amp;e96_sym)&amp;_xlfn.XLOOKUP(16,eii,eia)&amp;_xlfn.XLOOKUP(4,eii,eia)&amp;_xlfn.XLOOKUP(LEFT(C495,7),r_1,r_4)&amp;" W @ 70°C"&amp;_xlfn.XLOOKUP(16,eii,eia)&amp;_xlfn.XLOOKUP(5,eii,eia)&amp;_xlfn.XLOOKUP(MID(C495,4,3),e_code,TEXT(e_size,"0000"))&amp;_xlfn.XLOOKUP(16,eii,eia)&amp;_xlfn.XLOOKUP(6,eii,eia)&amp;ROUND(MIN(SQRT($A495*_xlfn.XLOOKUP(LEFT(C495,7),r_1,r_4)),_xlfn.XLOOKUP(LEFT(C495,7),r_1,r_7)),1)&amp;" V"&amp;_xlfn.XLOOKUP(16,eii,eia)&amp;_xlfn.XLOOKUP(8,eii,eia)&amp;_xlfn.XLOOKUP(LEFT(C495,7),r_1,r_8)&amp;_xlfn.XLOOKUP(16,eii,eia)&amp;_xlfn.XLOOKUP(9,eii,eia)&amp;_xlfn.XLOOKUP($A495,E96_raw,E96_code&amp;" / "&amp;e96_3c)&amp;_xlfn.XLOOKUP(16,eii,eia)&amp;_xlfn.XLOOKUP(10,eii,eia)&amp;_xlfn.XLOOKUP(LEFT(C495,7),r_1,r_10)&amp;_xlfn.XLOOKUP(16,eii,eia)&amp;_xlfn.XLOOKUP(11,eii,eia)&amp;_xlfn.XLOOKUP(LEFT(C495,7),r_1,r_11)&amp;_xlfn.XLOOKUP(16,eii,eia)&amp;_xlfn.XLOOKUP(12,eii,eia)&amp;_xlfn.XLOOKUP(LEFT(C495,7),r_1,r_12)&amp;" ppm/°C"&amp;_xlfn.XLOOKUP(16,eii,eia)&amp;_xlfn.XLOOKUP(13,eii,eia)&amp;MID(C495,4,2)&amp;_xlfn.XLOOKUP(16,eii,eia)&amp;_xlfn.XLOOKUP(14,eii,eia)&amp;_xlfn.XLOOKUP(16,eii,eia)&amp;_xlfn.XLOOKUP(15,eii,eia)&amp;_xlfn.XLOOKUP(16,eii,eia)</f>
        <v>#NAME?</v>
      </c>
      <c r="F495" s="5" t="str" cm="1">
        <f t="array" aca="1" ref="F495" ca="1">IF( OR( AND($A495&gt;=INDIRECT("'Panasonic ERJ Code Table'!$K" &amp; F$1),$A495&lt;=INDIRECT("'Panasonic ERJ Code Table'!$L" &amp; F$1)), AND($A495&gt;=INDIRECT("'Panasonic ERJ Code Table'!$M" &amp; F$1),$A495&lt;=INDIRECT("'Panasonic ERJ Code Table'!$N" &amp; F$1)) ),F$2&amp;_xlfn.XLOOKUP($A495,E96_raw,E96_code),"N/A")</f>
        <v>N/A</v>
      </c>
      <c r="I495" s="5" t="e" cm="1">
        <f t="array" aca="1" ref="I495" ca="1">IF( OR( AND($A495&gt;=INDIRECT("'Panasonic ERJ Code Table'!$K" &amp; I$1),$A495&lt;=INDIRECT("'Panasonic ERJ Code Table'!$L" &amp; I$1)), AND($A495&gt;=INDIRECT("'Panasonic ERJ Code Table'!$M" &amp; I$1),$A495&lt;=INDIRECT("'Panasonic ERJ Code Table'!$N" &amp; I$1)) ),I$2&amp;_xlfn.XLOOKUP($A495,E96_raw,E96_code),"N/A")</f>
        <v>#NAME?</v>
      </c>
      <c r="L495" s="5" t="str" cm="1">
        <f t="array" aca="1" ref="L495" ca="1">IF( OR( AND($A495&gt;=INDIRECT("'Panasonic ERJ Code Table'!$K" &amp; L$1),$A495&lt;=INDIRECT("'Panasonic ERJ Code Table'!$L" &amp; L$1)), AND($A495&gt;=INDIRECT("'Panasonic ERJ Code Table'!$M" &amp; L$1),$A495&lt;=INDIRECT("'Panasonic ERJ Code Table'!$N" &amp; L$1)) ),L$2&amp;_xlfn.XLOOKUP($A495,E96_raw,E96_code),"N/A")</f>
        <v>N/A</v>
      </c>
      <c r="O495" s="5" t="e" cm="1">
        <f t="array" aca="1" ref="O495" ca="1">IF( OR( AND($A495&gt;=INDIRECT("'Panasonic ERJ Code Table'!$K" &amp; O$1),$A495&lt;=INDIRECT("'Panasonic ERJ Code Table'!$L" &amp; O$1)), AND($A495&gt;=INDIRECT("'Panasonic ERJ Code Table'!$M" &amp; O$1),$A495&lt;=INDIRECT("'Panasonic ERJ Code Table'!$N" &amp; O$1)) ),O$2&amp;_xlfn.XLOOKUP($A495,E96_raw,E96_code),"N/A")</f>
        <v>#NAME?</v>
      </c>
      <c r="R495" s="5" t="str" cm="1">
        <f t="array" aca="1" ref="R495" ca="1">IF( OR( AND($A495&gt;=INDIRECT("'Panasonic ERJ Code Table'!$K" &amp; R$1),$A495&lt;=INDIRECT("'Panasonic ERJ Code Table'!$L" &amp; R$1)), AND($A495&gt;=INDIRECT("'Panasonic ERJ Code Table'!$M" &amp; R$1),$A495&lt;=INDIRECT("'Panasonic ERJ Code Table'!$N" &amp; R$1)) ),R$2&amp;_xlfn.XLOOKUP($A495,E96_raw,E96_code),"N/A")</f>
        <v>N/A</v>
      </c>
      <c r="U495" s="5" t="str" cm="1">
        <f t="array" aca="1" ref="U495" ca="1">IF( OR( AND($A495&gt;=INDIRECT("'Panasonic ERJ Code Table'!$J" &amp; U$1),$A495&lt;=INDIRECT("'Panasonic ERJ Code Table'!$K" &amp; U$1)), AND($A495&gt;=INDIRECT("'Panasonic ERJ Code Table'!$L" &amp; U$1),$A495&lt;=INDIRECT("'Panasonic ERJ Code Table'!$M" &amp; U$1)) ),U$2&amp;_xlfn.XLOOKUP($A495,E96_raw,E96_code),"N/A")</f>
        <v>N/A</v>
      </c>
    </row>
    <row r="496" spans="1:21" x14ac:dyDescent="0.3">
      <c r="A496" s="16">
        <v>137000</v>
      </c>
      <c r="B496" s="19"/>
      <c r="C496" s="5" t="e" cm="1">
        <f t="array" aca="1" ref="C496" ca="1">IF( OR( AND($A496&gt;=INDIRECT("'Panasonic ERJ Code Table'!$K" &amp; C$1),$A496&lt;=INDIRECT("'Panasonic ERJ Code Table'!$L" &amp; C$1)), AND($A496&gt;=INDIRECT("'Panasonic ERJ Code Table'!$M" &amp; C$1),$A496&lt;=INDIRECT("'Panasonic ERJ Code Table'!$N" &amp; C$1)) ),C$2&amp;_xlfn.XLOOKUP($A496,E96_raw,E96_code),"N/A")</f>
        <v>#NAME?</v>
      </c>
      <c r="D496" s="23" t="e" cm="1">
        <f t="array" aca="1" ref="D496" ca="1">"technology "&amp;RIGHT(C496,4)&amp;";"&amp;_xlfn.XLOOKUP(2,eii,eia)&amp;C496&amp;_xlfn.XLOOKUP(16,eii,eia)&amp;_xlfn.XLOOKUP(3,eii,eia)&amp;_xlfn.XLOOKUP($A496,E96_raw,e96_std&amp;" "&amp;e96_sym)&amp;_xlfn.XLOOKUP(16,eii,eia)&amp;_xlfn.XLOOKUP(4,eii,eia)&amp;_xlfn.XLOOKUP(LEFT(C496,7),r_1,r_4)&amp;" W @ 70°C"&amp;_xlfn.XLOOKUP(16,eii,eia)&amp;_xlfn.XLOOKUP(5,eii,eia)&amp;_xlfn.XLOOKUP(MID(C496,4,3),e_code,TEXT(e_size,"0000"))&amp;_xlfn.XLOOKUP(16,eii,eia)&amp;_xlfn.XLOOKUP(6,eii,eia)&amp;ROUND(MIN(SQRT($A496*_xlfn.XLOOKUP(LEFT(C496,7),r_1,r_4)),_xlfn.XLOOKUP(LEFT(C496,7),r_1,r_7)),1)&amp;" V"&amp;_xlfn.XLOOKUP(16,eii,eia)&amp;_xlfn.XLOOKUP(8,eii,eia)&amp;_xlfn.XLOOKUP(LEFT(C496,7),r_1,r_8)&amp;_xlfn.XLOOKUP(16,eii,eia)&amp;_xlfn.XLOOKUP(9,eii,eia)&amp;_xlfn.XLOOKUP($A496,E96_raw,E96_code&amp;" / "&amp;e96_3c)&amp;_xlfn.XLOOKUP(16,eii,eia)&amp;_xlfn.XLOOKUP(10,eii,eia)&amp;_xlfn.XLOOKUP(LEFT(C496,7),r_1,r_10)&amp;_xlfn.XLOOKUP(16,eii,eia)&amp;_xlfn.XLOOKUP(11,eii,eia)&amp;_xlfn.XLOOKUP(LEFT(C496,7),r_1,r_11)&amp;_xlfn.XLOOKUP(16,eii,eia)&amp;_xlfn.XLOOKUP(12,eii,eia)&amp;_xlfn.XLOOKUP(LEFT(C496,7),r_1,r_12)&amp;" ppm/°C"&amp;_xlfn.XLOOKUP(16,eii,eia)&amp;_xlfn.XLOOKUP(13,eii,eia)&amp;MID(C496,4,2)&amp;_xlfn.XLOOKUP(16,eii,eia)&amp;_xlfn.XLOOKUP(14,eii,eia)&amp;_xlfn.XLOOKUP(16,eii,eia)&amp;_xlfn.XLOOKUP(15,eii,eia)&amp;_xlfn.XLOOKUP(16,eii,eia)</f>
        <v>#NAME?</v>
      </c>
      <c r="F496" s="5" t="str" cm="1">
        <f t="array" aca="1" ref="F496" ca="1">IF( OR( AND($A496&gt;=INDIRECT("'Panasonic ERJ Code Table'!$K" &amp; F$1),$A496&lt;=INDIRECT("'Panasonic ERJ Code Table'!$L" &amp; F$1)), AND($A496&gt;=INDIRECT("'Panasonic ERJ Code Table'!$M" &amp; F$1),$A496&lt;=INDIRECT("'Panasonic ERJ Code Table'!$N" &amp; F$1)) ),F$2&amp;_xlfn.XLOOKUP($A496,E96_raw,E96_code),"N/A")</f>
        <v>N/A</v>
      </c>
      <c r="I496" s="5" t="e" cm="1">
        <f t="array" aca="1" ref="I496" ca="1">IF( OR( AND($A496&gt;=INDIRECT("'Panasonic ERJ Code Table'!$K" &amp; I$1),$A496&lt;=INDIRECT("'Panasonic ERJ Code Table'!$L" &amp; I$1)), AND($A496&gt;=INDIRECT("'Panasonic ERJ Code Table'!$M" &amp; I$1),$A496&lt;=INDIRECT("'Panasonic ERJ Code Table'!$N" &amp; I$1)) ),I$2&amp;_xlfn.XLOOKUP($A496,E96_raw,E96_code),"N/A")</f>
        <v>#NAME?</v>
      </c>
      <c r="L496" s="5" t="str" cm="1">
        <f t="array" aca="1" ref="L496" ca="1">IF( OR( AND($A496&gt;=INDIRECT("'Panasonic ERJ Code Table'!$K" &amp; L$1),$A496&lt;=INDIRECT("'Panasonic ERJ Code Table'!$L" &amp; L$1)), AND($A496&gt;=INDIRECT("'Panasonic ERJ Code Table'!$M" &amp; L$1),$A496&lt;=INDIRECT("'Panasonic ERJ Code Table'!$N" &amp; L$1)) ),L$2&amp;_xlfn.XLOOKUP($A496,E96_raw,E96_code),"N/A")</f>
        <v>N/A</v>
      </c>
      <c r="O496" s="5" t="e" cm="1">
        <f t="array" aca="1" ref="O496" ca="1">IF( OR( AND($A496&gt;=INDIRECT("'Panasonic ERJ Code Table'!$K" &amp; O$1),$A496&lt;=INDIRECT("'Panasonic ERJ Code Table'!$L" &amp; O$1)), AND($A496&gt;=INDIRECT("'Panasonic ERJ Code Table'!$M" &amp; O$1),$A496&lt;=INDIRECT("'Panasonic ERJ Code Table'!$N" &amp; O$1)) ),O$2&amp;_xlfn.XLOOKUP($A496,E96_raw,E96_code),"N/A")</f>
        <v>#NAME?</v>
      </c>
      <c r="R496" s="5" t="str" cm="1">
        <f t="array" aca="1" ref="R496" ca="1">IF( OR( AND($A496&gt;=INDIRECT("'Panasonic ERJ Code Table'!$K" &amp; R$1),$A496&lt;=INDIRECT("'Panasonic ERJ Code Table'!$L" &amp; R$1)), AND($A496&gt;=INDIRECT("'Panasonic ERJ Code Table'!$M" &amp; R$1),$A496&lt;=INDIRECT("'Panasonic ERJ Code Table'!$N" &amp; R$1)) ),R$2&amp;_xlfn.XLOOKUP($A496,E96_raw,E96_code),"N/A")</f>
        <v>N/A</v>
      </c>
      <c r="U496" s="5" t="str" cm="1">
        <f t="array" aca="1" ref="U496" ca="1">IF( OR( AND($A496&gt;=INDIRECT("'Panasonic ERJ Code Table'!$J" &amp; U$1),$A496&lt;=INDIRECT("'Panasonic ERJ Code Table'!$K" &amp; U$1)), AND($A496&gt;=INDIRECT("'Panasonic ERJ Code Table'!$L" &amp; U$1),$A496&lt;=INDIRECT("'Panasonic ERJ Code Table'!$M" &amp; U$1)) ),U$2&amp;_xlfn.XLOOKUP($A496,E96_raw,E96_code),"N/A")</f>
        <v>N/A</v>
      </c>
    </row>
    <row r="497" spans="1:21" x14ac:dyDescent="0.3">
      <c r="A497" s="16">
        <v>140000</v>
      </c>
      <c r="B497" s="19"/>
      <c r="C497" s="5" t="e" cm="1">
        <f t="array" aca="1" ref="C497" ca="1">IF( OR( AND($A497&gt;=INDIRECT("'Panasonic ERJ Code Table'!$K" &amp; C$1),$A497&lt;=INDIRECT("'Panasonic ERJ Code Table'!$L" &amp; C$1)), AND($A497&gt;=INDIRECT("'Panasonic ERJ Code Table'!$M" &amp; C$1),$A497&lt;=INDIRECT("'Panasonic ERJ Code Table'!$N" &amp; C$1)) ),C$2&amp;_xlfn.XLOOKUP($A497,E96_raw,E96_code),"N/A")</f>
        <v>#NAME?</v>
      </c>
      <c r="D497" s="23" t="e" cm="1">
        <f t="array" aca="1" ref="D497" ca="1">"technology "&amp;RIGHT(C497,4)&amp;";"&amp;_xlfn.XLOOKUP(2,eii,eia)&amp;C497&amp;_xlfn.XLOOKUP(16,eii,eia)&amp;_xlfn.XLOOKUP(3,eii,eia)&amp;_xlfn.XLOOKUP($A497,E96_raw,e96_std&amp;" "&amp;e96_sym)&amp;_xlfn.XLOOKUP(16,eii,eia)&amp;_xlfn.XLOOKUP(4,eii,eia)&amp;_xlfn.XLOOKUP(LEFT(C497,7),r_1,r_4)&amp;" W @ 70°C"&amp;_xlfn.XLOOKUP(16,eii,eia)&amp;_xlfn.XLOOKUP(5,eii,eia)&amp;_xlfn.XLOOKUP(MID(C497,4,3),e_code,TEXT(e_size,"0000"))&amp;_xlfn.XLOOKUP(16,eii,eia)&amp;_xlfn.XLOOKUP(6,eii,eia)&amp;ROUND(MIN(SQRT($A497*_xlfn.XLOOKUP(LEFT(C497,7),r_1,r_4)),_xlfn.XLOOKUP(LEFT(C497,7),r_1,r_7)),1)&amp;" V"&amp;_xlfn.XLOOKUP(16,eii,eia)&amp;_xlfn.XLOOKUP(8,eii,eia)&amp;_xlfn.XLOOKUP(LEFT(C497,7),r_1,r_8)&amp;_xlfn.XLOOKUP(16,eii,eia)&amp;_xlfn.XLOOKUP(9,eii,eia)&amp;_xlfn.XLOOKUP($A497,E96_raw,E96_code&amp;" / "&amp;e96_3c)&amp;_xlfn.XLOOKUP(16,eii,eia)&amp;_xlfn.XLOOKUP(10,eii,eia)&amp;_xlfn.XLOOKUP(LEFT(C497,7),r_1,r_10)&amp;_xlfn.XLOOKUP(16,eii,eia)&amp;_xlfn.XLOOKUP(11,eii,eia)&amp;_xlfn.XLOOKUP(LEFT(C497,7),r_1,r_11)&amp;_xlfn.XLOOKUP(16,eii,eia)&amp;_xlfn.XLOOKUP(12,eii,eia)&amp;_xlfn.XLOOKUP(LEFT(C497,7),r_1,r_12)&amp;" ppm/°C"&amp;_xlfn.XLOOKUP(16,eii,eia)&amp;_xlfn.XLOOKUP(13,eii,eia)&amp;MID(C497,4,2)&amp;_xlfn.XLOOKUP(16,eii,eia)&amp;_xlfn.XLOOKUP(14,eii,eia)&amp;_xlfn.XLOOKUP(16,eii,eia)&amp;_xlfn.XLOOKUP(15,eii,eia)&amp;_xlfn.XLOOKUP(16,eii,eia)</f>
        <v>#NAME?</v>
      </c>
      <c r="F497" s="5" t="str" cm="1">
        <f t="array" aca="1" ref="F497" ca="1">IF( OR( AND($A497&gt;=INDIRECT("'Panasonic ERJ Code Table'!$K" &amp; F$1),$A497&lt;=INDIRECT("'Panasonic ERJ Code Table'!$L" &amp; F$1)), AND($A497&gt;=INDIRECT("'Panasonic ERJ Code Table'!$M" &amp; F$1),$A497&lt;=INDIRECT("'Panasonic ERJ Code Table'!$N" &amp; F$1)) ),F$2&amp;_xlfn.XLOOKUP($A497,E96_raw,E96_code),"N/A")</f>
        <v>N/A</v>
      </c>
      <c r="I497" s="5" t="e" cm="1">
        <f t="array" aca="1" ref="I497" ca="1">IF( OR( AND($A497&gt;=INDIRECT("'Panasonic ERJ Code Table'!$K" &amp; I$1),$A497&lt;=INDIRECT("'Panasonic ERJ Code Table'!$L" &amp; I$1)), AND($A497&gt;=INDIRECT("'Panasonic ERJ Code Table'!$M" &amp; I$1),$A497&lt;=INDIRECT("'Panasonic ERJ Code Table'!$N" &amp; I$1)) ),I$2&amp;_xlfn.XLOOKUP($A497,E96_raw,E96_code),"N/A")</f>
        <v>#NAME?</v>
      </c>
      <c r="L497" s="5" t="str" cm="1">
        <f t="array" aca="1" ref="L497" ca="1">IF( OR( AND($A497&gt;=INDIRECT("'Panasonic ERJ Code Table'!$K" &amp; L$1),$A497&lt;=INDIRECT("'Panasonic ERJ Code Table'!$L" &amp; L$1)), AND($A497&gt;=INDIRECT("'Panasonic ERJ Code Table'!$M" &amp; L$1),$A497&lt;=INDIRECT("'Panasonic ERJ Code Table'!$N" &amp; L$1)) ),L$2&amp;_xlfn.XLOOKUP($A497,E96_raw,E96_code),"N/A")</f>
        <v>N/A</v>
      </c>
      <c r="O497" s="5" t="e" cm="1">
        <f t="array" aca="1" ref="O497" ca="1">IF( OR( AND($A497&gt;=INDIRECT("'Panasonic ERJ Code Table'!$K" &amp; O$1),$A497&lt;=INDIRECT("'Panasonic ERJ Code Table'!$L" &amp; O$1)), AND($A497&gt;=INDIRECT("'Panasonic ERJ Code Table'!$M" &amp; O$1),$A497&lt;=INDIRECT("'Panasonic ERJ Code Table'!$N" &amp; O$1)) ),O$2&amp;_xlfn.XLOOKUP($A497,E96_raw,E96_code),"N/A")</f>
        <v>#NAME?</v>
      </c>
      <c r="R497" s="5" t="str" cm="1">
        <f t="array" aca="1" ref="R497" ca="1">IF( OR( AND($A497&gt;=INDIRECT("'Panasonic ERJ Code Table'!$K" &amp; R$1),$A497&lt;=INDIRECT("'Panasonic ERJ Code Table'!$L" &amp; R$1)), AND($A497&gt;=INDIRECT("'Panasonic ERJ Code Table'!$M" &amp; R$1),$A497&lt;=INDIRECT("'Panasonic ERJ Code Table'!$N" &amp; R$1)) ),R$2&amp;_xlfn.XLOOKUP($A497,E96_raw,E96_code),"N/A")</f>
        <v>N/A</v>
      </c>
      <c r="U497" s="5" t="str" cm="1">
        <f t="array" aca="1" ref="U497" ca="1">IF( OR( AND($A497&gt;=INDIRECT("'Panasonic ERJ Code Table'!$J" &amp; U$1),$A497&lt;=INDIRECT("'Panasonic ERJ Code Table'!$K" &amp; U$1)), AND($A497&gt;=INDIRECT("'Panasonic ERJ Code Table'!$L" &amp; U$1),$A497&lt;=INDIRECT("'Panasonic ERJ Code Table'!$M" &amp; U$1)) ),U$2&amp;_xlfn.XLOOKUP($A497,E96_raw,E96_code),"N/A")</f>
        <v>N/A</v>
      </c>
    </row>
    <row r="498" spans="1:21" x14ac:dyDescent="0.3">
      <c r="A498" s="16">
        <v>143000</v>
      </c>
      <c r="B498" s="19"/>
      <c r="C498" s="5" t="e" cm="1">
        <f t="array" aca="1" ref="C498" ca="1">IF( OR( AND($A498&gt;=INDIRECT("'Panasonic ERJ Code Table'!$K" &amp; C$1),$A498&lt;=INDIRECT("'Panasonic ERJ Code Table'!$L" &amp; C$1)), AND($A498&gt;=INDIRECT("'Panasonic ERJ Code Table'!$M" &amp; C$1),$A498&lt;=INDIRECT("'Panasonic ERJ Code Table'!$N" &amp; C$1)) ),C$2&amp;_xlfn.XLOOKUP($A498,E96_raw,E96_code),"N/A")</f>
        <v>#NAME?</v>
      </c>
      <c r="D498" s="23" t="e" cm="1">
        <f t="array" aca="1" ref="D498" ca="1">"technology "&amp;RIGHT(C498,4)&amp;";"&amp;_xlfn.XLOOKUP(2,eii,eia)&amp;C498&amp;_xlfn.XLOOKUP(16,eii,eia)&amp;_xlfn.XLOOKUP(3,eii,eia)&amp;_xlfn.XLOOKUP($A498,E96_raw,e96_std&amp;" "&amp;e96_sym)&amp;_xlfn.XLOOKUP(16,eii,eia)&amp;_xlfn.XLOOKUP(4,eii,eia)&amp;_xlfn.XLOOKUP(LEFT(C498,7),r_1,r_4)&amp;" W @ 70°C"&amp;_xlfn.XLOOKUP(16,eii,eia)&amp;_xlfn.XLOOKUP(5,eii,eia)&amp;_xlfn.XLOOKUP(MID(C498,4,3),e_code,TEXT(e_size,"0000"))&amp;_xlfn.XLOOKUP(16,eii,eia)&amp;_xlfn.XLOOKUP(6,eii,eia)&amp;ROUND(MIN(SQRT($A498*_xlfn.XLOOKUP(LEFT(C498,7),r_1,r_4)),_xlfn.XLOOKUP(LEFT(C498,7),r_1,r_7)),1)&amp;" V"&amp;_xlfn.XLOOKUP(16,eii,eia)&amp;_xlfn.XLOOKUP(8,eii,eia)&amp;_xlfn.XLOOKUP(LEFT(C498,7),r_1,r_8)&amp;_xlfn.XLOOKUP(16,eii,eia)&amp;_xlfn.XLOOKUP(9,eii,eia)&amp;_xlfn.XLOOKUP($A498,E96_raw,E96_code&amp;" / "&amp;e96_3c)&amp;_xlfn.XLOOKUP(16,eii,eia)&amp;_xlfn.XLOOKUP(10,eii,eia)&amp;_xlfn.XLOOKUP(LEFT(C498,7),r_1,r_10)&amp;_xlfn.XLOOKUP(16,eii,eia)&amp;_xlfn.XLOOKUP(11,eii,eia)&amp;_xlfn.XLOOKUP(LEFT(C498,7),r_1,r_11)&amp;_xlfn.XLOOKUP(16,eii,eia)&amp;_xlfn.XLOOKUP(12,eii,eia)&amp;_xlfn.XLOOKUP(LEFT(C498,7),r_1,r_12)&amp;" ppm/°C"&amp;_xlfn.XLOOKUP(16,eii,eia)&amp;_xlfn.XLOOKUP(13,eii,eia)&amp;MID(C498,4,2)&amp;_xlfn.XLOOKUP(16,eii,eia)&amp;_xlfn.XLOOKUP(14,eii,eia)&amp;_xlfn.XLOOKUP(16,eii,eia)&amp;_xlfn.XLOOKUP(15,eii,eia)&amp;_xlfn.XLOOKUP(16,eii,eia)</f>
        <v>#NAME?</v>
      </c>
      <c r="F498" s="5" t="str" cm="1">
        <f t="array" aca="1" ref="F498" ca="1">IF( OR( AND($A498&gt;=INDIRECT("'Panasonic ERJ Code Table'!$K" &amp; F$1),$A498&lt;=INDIRECT("'Panasonic ERJ Code Table'!$L" &amp; F$1)), AND($A498&gt;=INDIRECT("'Panasonic ERJ Code Table'!$M" &amp; F$1),$A498&lt;=INDIRECT("'Panasonic ERJ Code Table'!$N" &amp; F$1)) ),F$2&amp;_xlfn.XLOOKUP($A498,E96_raw,E96_code),"N/A")</f>
        <v>N/A</v>
      </c>
      <c r="I498" s="5" t="e" cm="1">
        <f t="array" aca="1" ref="I498" ca="1">IF( OR( AND($A498&gt;=INDIRECT("'Panasonic ERJ Code Table'!$K" &amp; I$1),$A498&lt;=INDIRECT("'Panasonic ERJ Code Table'!$L" &amp; I$1)), AND($A498&gt;=INDIRECT("'Panasonic ERJ Code Table'!$M" &amp; I$1),$A498&lt;=INDIRECT("'Panasonic ERJ Code Table'!$N" &amp; I$1)) ),I$2&amp;_xlfn.XLOOKUP($A498,E96_raw,E96_code),"N/A")</f>
        <v>#NAME?</v>
      </c>
      <c r="L498" s="5" t="str" cm="1">
        <f t="array" aca="1" ref="L498" ca="1">IF( OR( AND($A498&gt;=INDIRECT("'Panasonic ERJ Code Table'!$K" &amp; L$1),$A498&lt;=INDIRECT("'Panasonic ERJ Code Table'!$L" &amp; L$1)), AND($A498&gt;=INDIRECT("'Panasonic ERJ Code Table'!$M" &amp; L$1),$A498&lt;=INDIRECT("'Panasonic ERJ Code Table'!$N" &amp; L$1)) ),L$2&amp;_xlfn.XLOOKUP($A498,E96_raw,E96_code),"N/A")</f>
        <v>N/A</v>
      </c>
      <c r="O498" s="5" t="e" cm="1">
        <f t="array" aca="1" ref="O498" ca="1">IF( OR( AND($A498&gt;=INDIRECT("'Panasonic ERJ Code Table'!$K" &amp; O$1),$A498&lt;=INDIRECT("'Panasonic ERJ Code Table'!$L" &amp; O$1)), AND($A498&gt;=INDIRECT("'Panasonic ERJ Code Table'!$M" &amp; O$1),$A498&lt;=INDIRECT("'Panasonic ERJ Code Table'!$N" &amp; O$1)) ),O$2&amp;_xlfn.XLOOKUP($A498,E96_raw,E96_code),"N/A")</f>
        <v>#NAME?</v>
      </c>
      <c r="R498" s="5" t="str" cm="1">
        <f t="array" aca="1" ref="R498" ca="1">IF( OR( AND($A498&gt;=INDIRECT("'Panasonic ERJ Code Table'!$K" &amp; R$1),$A498&lt;=INDIRECT("'Panasonic ERJ Code Table'!$L" &amp; R$1)), AND($A498&gt;=INDIRECT("'Panasonic ERJ Code Table'!$M" &amp; R$1),$A498&lt;=INDIRECT("'Panasonic ERJ Code Table'!$N" &amp; R$1)) ),R$2&amp;_xlfn.XLOOKUP($A498,E96_raw,E96_code),"N/A")</f>
        <v>N/A</v>
      </c>
      <c r="U498" s="5" t="str" cm="1">
        <f t="array" aca="1" ref="U498" ca="1">IF( OR( AND($A498&gt;=INDIRECT("'Panasonic ERJ Code Table'!$J" &amp; U$1),$A498&lt;=INDIRECT("'Panasonic ERJ Code Table'!$K" &amp; U$1)), AND($A498&gt;=INDIRECT("'Panasonic ERJ Code Table'!$L" &amp; U$1),$A498&lt;=INDIRECT("'Panasonic ERJ Code Table'!$M" &amp; U$1)) ),U$2&amp;_xlfn.XLOOKUP($A498,E96_raw,E96_code),"N/A")</f>
        <v>N/A</v>
      </c>
    </row>
    <row r="499" spans="1:21" x14ac:dyDescent="0.3">
      <c r="A499" s="16">
        <v>147000</v>
      </c>
      <c r="B499" s="19"/>
      <c r="C499" s="5" t="e" cm="1">
        <f t="array" aca="1" ref="C499" ca="1">IF( OR( AND($A499&gt;=INDIRECT("'Panasonic ERJ Code Table'!$K" &amp; C$1),$A499&lt;=INDIRECT("'Panasonic ERJ Code Table'!$L" &amp; C$1)), AND($A499&gt;=INDIRECT("'Panasonic ERJ Code Table'!$M" &amp; C$1),$A499&lt;=INDIRECT("'Panasonic ERJ Code Table'!$N" &amp; C$1)) ),C$2&amp;_xlfn.XLOOKUP($A499,E96_raw,E96_code),"N/A")</f>
        <v>#NAME?</v>
      </c>
      <c r="D499" s="23" t="e" cm="1">
        <f t="array" aca="1" ref="D499" ca="1">"technology "&amp;RIGHT(C499,4)&amp;";"&amp;_xlfn.XLOOKUP(2,eii,eia)&amp;C499&amp;_xlfn.XLOOKUP(16,eii,eia)&amp;_xlfn.XLOOKUP(3,eii,eia)&amp;_xlfn.XLOOKUP($A499,E96_raw,e96_std&amp;" "&amp;e96_sym)&amp;_xlfn.XLOOKUP(16,eii,eia)&amp;_xlfn.XLOOKUP(4,eii,eia)&amp;_xlfn.XLOOKUP(LEFT(C499,7),r_1,r_4)&amp;" W @ 70°C"&amp;_xlfn.XLOOKUP(16,eii,eia)&amp;_xlfn.XLOOKUP(5,eii,eia)&amp;_xlfn.XLOOKUP(MID(C499,4,3),e_code,TEXT(e_size,"0000"))&amp;_xlfn.XLOOKUP(16,eii,eia)&amp;_xlfn.XLOOKUP(6,eii,eia)&amp;ROUND(MIN(SQRT($A499*_xlfn.XLOOKUP(LEFT(C499,7),r_1,r_4)),_xlfn.XLOOKUP(LEFT(C499,7),r_1,r_7)),1)&amp;" V"&amp;_xlfn.XLOOKUP(16,eii,eia)&amp;_xlfn.XLOOKUP(8,eii,eia)&amp;_xlfn.XLOOKUP(LEFT(C499,7),r_1,r_8)&amp;_xlfn.XLOOKUP(16,eii,eia)&amp;_xlfn.XLOOKUP(9,eii,eia)&amp;_xlfn.XLOOKUP($A499,E96_raw,E96_code&amp;" / "&amp;e96_3c)&amp;_xlfn.XLOOKUP(16,eii,eia)&amp;_xlfn.XLOOKUP(10,eii,eia)&amp;_xlfn.XLOOKUP(LEFT(C499,7),r_1,r_10)&amp;_xlfn.XLOOKUP(16,eii,eia)&amp;_xlfn.XLOOKUP(11,eii,eia)&amp;_xlfn.XLOOKUP(LEFT(C499,7),r_1,r_11)&amp;_xlfn.XLOOKUP(16,eii,eia)&amp;_xlfn.XLOOKUP(12,eii,eia)&amp;_xlfn.XLOOKUP(LEFT(C499,7),r_1,r_12)&amp;" ppm/°C"&amp;_xlfn.XLOOKUP(16,eii,eia)&amp;_xlfn.XLOOKUP(13,eii,eia)&amp;MID(C499,4,2)&amp;_xlfn.XLOOKUP(16,eii,eia)&amp;_xlfn.XLOOKUP(14,eii,eia)&amp;_xlfn.XLOOKUP(16,eii,eia)&amp;_xlfn.XLOOKUP(15,eii,eia)&amp;_xlfn.XLOOKUP(16,eii,eia)</f>
        <v>#NAME?</v>
      </c>
      <c r="F499" s="5" t="str" cm="1">
        <f t="array" aca="1" ref="F499" ca="1">IF( OR( AND($A499&gt;=INDIRECT("'Panasonic ERJ Code Table'!$K" &amp; F$1),$A499&lt;=INDIRECT("'Panasonic ERJ Code Table'!$L" &amp; F$1)), AND($A499&gt;=INDIRECT("'Panasonic ERJ Code Table'!$M" &amp; F$1),$A499&lt;=INDIRECT("'Panasonic ERJ Code Table'!$N" &amp; F$1)) ),F$2&amp;_xlfn.XLOOKUP($A499,E96_raw,E96_code),"N/A")</f>
        <v>N/A</v>
      </c>
      <c r="I499" s="5" t="e" cm="1">
        <f t="array" aca="1" ref="I499" ca="1">IF( OR( AND($A499&gt;=INDIRECT("'Panasonic ERJ Code Table'!$K" &amp; I$1),$A499&lt;=INDIRECT("'Panasonic ERJ Code Table'!$L" &amp; I$1)), AND($A499&gt;=INDIRECT("'Panasonic ERJ Code Table'!$M" &amp; I$1),$A499&lt;=INDIRECT("'Panasonic ERJ Code Table'!$N" &amp; I$1)) ),I$2&amp;_xlfn.XLOOKUP($A499,E96_raw,E96_code),"N/A")</f>
        <v>#NAME?</v>
      </c>
      <c r="L499" s="5" t="str" cm="1">
        <f t="array" aca="1" ref="L499" ca="1">IF( OR( AND($A499&gt;=INDIRECT("'Panasonic ERJ Code Table'!$K" &amp; L$1),$A499&lt;=INDIRECT("'Panasonic ERJ Code Table'!$L" &amp; L$1)), AND($A499&gt;=INDIRECT("'Panasonic ERJ Code Table'!$M" &amp; L$1),$A499&lt;=INDIRECT("'Panasonic ERJ Code Table'!$N" &amp; L$1)) ),L$2&amp;_xlfn.XLOOKUP($A499,E96_raw,E96_code),"N/A")</f>
        <v>N/A</v>
      </c>
      <c r="O499" s="5" t="e" cm="1">
        <f t="array" aca="1" ref="O499" ca="1">IF( OR( AND($A499&gt;=INDIRECT("'Panasonic ERJ Code Table'!$K" &amp; O$1),$A499&lt;=INDIRECT("'Panasonic ERJ Code Table'!$L" &amp; O$1)), AND($A499&gt;=INDIRECT("'Panasonic ERJ Code Table'!$M" &amp; O$1),$A499&lt;=INDIRECT("'Panasonic ERJ Code Table'!$N" &amp; O$1)) ),O$2&amp;_xlfn.XLOOKUP($A499,E96_raw,E96_code),"N/A")</f>
        <v>#NAME?</v>
      </c>
      <c r="R499" s="5" t="str" cm="1">
        <f t="array" aca="1" ref="R499" ca="1">IF( OR( AND($A499&gt;=INDIRECT("'Panasonic ERJ Code Table'!$K" &amp; R$1),$A499&lt;=INDIRECT("'Panasonic ERJ Code Table'!$L" &amp; R$1)), AND($A499&gt;=INDIRECT("'Panasonic ERJ Code Table'!$M" &amp; R$1),$A499&lt;=INDIRECT("'Panasonic ERJ Code Table'!$N" &amp; R$1)) ),R$2&amp;_xlfn.XLOOKUP($A499,E96_raw,E96_code),"N/A")</f>
        <v>N/A</v>
      </c>
      <c r="U499" s="5" t="str" cm="1">
        <f t="array" aca="1" ref="U499" ca="1">IF( OR( AND($A499&gt;=INDIRECT("'Panasonic ERJ Code Table'!$J" &amp; U$1),$A499&lt;=INDIRECT("'Panasonic ERJ Code Table'!$K" &amp; U$1)), AND($A499&gt;=INDIRECT("'Panasonic ERJ Code Table'!$L" &amp; U$1),$A499&lt;=INDIRECT("'Panasonic ERJ Code Table'!$M" &amp; U$1)) ),U$2&amp;_xlfn.XLOOKUP($A499,E96_raw,E96_code),"N/A")</f>
        <v>N/A</v>
      </c>
    </row>
    <row r="500" spans="1:21" x14ac:dyDescent="0.3">
      <c r="A500" s="16">
        <v>150000</v>
      </c>
      <c r="B500" s="19"/>
      <c r="C500" s="5" t="e" cm="1">
        <f t="array" aca="1" ref="C500" ca="1">IF( OR( AND($A500&gt;=INDIRECT("'Panasonic ERJ Code Table'!$K" &amp; C$1),$A500&lt;=INDIRECT("'Panasonic ERJ Code Table'!$L" &amp; C$1)), AND($A500&gt;=INDIRECT("'Panasonic ERJ Code Table'!$M" &amp; C$1),$A500&lt;=INDIRECT("'Panasonic ERJ Code Table'!$N" &amp; C$1)) ),C$2&amp;_xlfn.XLOOKUP($A500,E96_raw,E96_code),"N/A")</f>
        <v>#NAME?</v>
      </c>
      <c r="D500" s="23" t="e" cm="1">
        <f t="array" aca="1" ref="D500" ca="1">"technology "&amp;RIGHT(C500,4)&amp;";"&amp;_xlfn.XLOOKUP(2,eii,eia)&amp;C500&amp;_xlfn.XLOOKUP(16,eii,eia)&amp;_xlfn.XLOOKUP(3,eii,eia)&amp;_xlfn.XLOOKUP($A500,E96_raw,e96_std&amp;" "&amp;e96_sym)&amp;_xlfn.XLOOKUP(16,eii,eia)&amp;_xlfn.XLOOKUP(4,eii,eia)&amp;_xlfn.XLOOKUP(LEFT(C500,7),r_1,r_4)&amp;" W @ 70°C"&amp;_xlfn.XLOOKUP(16,eii,eia)&amp;_xlfn.XLOOKUP(5,eii,eia)&amp;_xlfn.XLOOKUP(MID(C500,4,3),e_code,TEXT(e_size,"0000"))&amp;_xlfn.XLOOKUP(16,eii,eia)&amp;_xlfn.XLOOKUP(6,eii,eia)&amp;ROUND(MIN(SQRT($A500*_xlfn.XLOOKUP(LEFT(C500,7),r_1,r_4)),_xlfn.XLOOKUP(LEFT(C500,7),r_1,r_7)),1)&amp;" V"&amp;_xlfn.XLOOKUP(16,eii,eia)&amp;_xlfn.XLOOKUP(8,eii,eia)&amp;_xlfn.XLOOKUP(LEFT(C500,7),r_1,r_8)&amp;_xlfn.XLOOKUP(16,eii,eia)&amp;_xlfn.XLOOKUP(9,eii,eia)&amp;_xlfn.XLOOKUP($A500,E96_raw,E96_code&amp;" / "&amp;e96_3c)&amp;_xlfn.XLOOKUP(16,eii,eia)&amp;_xlfn.XLOOKUP(10,eii,eia)&amp;_xlfn.XLOOKUP(LEFT(C500,7),r_1,r_10)&amp;_xlfn.XLOOKUP(16,eii,eia)&amp;_xlfn.XLOOKUP(11,eii,eia)&amp;_xlfn.XLOOKUP(LEFT(C500,7),r_1,r_11)&amp;_xlfn.XLOOKUP(16,eii,eia)&amp;_xlfn.XLOOKUP(12,eii,eia)&amp;_xlfn.XLOOKUP(LEFT(C500,7),r_1,r_12)&amp;" ppm/°C"&amp;_xlfn.XLOOKUP(16,eii,eia)&amp;_xlfn.XLOOKUP(13,eii,eia)&amp;MID(C500,4,2)&amp;_xlfn.XLOOKUP(16,eii,eia)&amp;_xlfn.XLOOKUP(14,eii,eia)&amp;_xlfn.XLOOKUP(16,eii,eia)&amp;_xlfn.XLOOKUP(15,eii,eia)&amp;_xlfn.XLOOKUP(16,eii,eia)</f>
        <v>#NAME?</v>
      </c>
      <c r="F500" s="5" t="str" cm="1">
        <f t="array" aca="1" ref="F500" ca="1">IF( OR( AND($A500&gt;=INDIRECT("'Panasonic ERJ Code Table'!$K" &amp; F$1),$A500&lt;=INDIRECT("'Panasonic ERJ Code Table'!$L" &amp; F$1)), AND($A500&gt;=INDIRECT("'Panasonic ERJ Code Table'!$M" &amp; F$1),$A500&lt;=INDIRECT("'Panasonic ERJ Code Table'!$N" &amp; F$1)) ),F$2&amp;_xlfn.XLOOKUP($A500,E96_raw,E96_code),"N/A")</f>
        <v>N/A</v>
      </c>
      <c r="I500" s="5" t="e" cm="1">
        <f t="array" aca="1" ref="I500" ca="1">IF( OR( AND($A500&gt;=INDIRECT("'Panasonic ERJ Code Table'!$K" &amp; I$1),$A500&lt;=INDIRECT("'Panasonic ERJ Code Table'!$L" &amp; I$1)), AND($A500&gt;=INDIRECT("'Panasonic ERJ Code Table'!$M" &amp; I$1),$A500&lt;=INDIRECT("'Panasonic ERJ Code Table'!$N" &amp; I$1)) ),I$2&amp;_xlfn.XLOOKUP($A500,E96_raw,E96_code),"N/A")</f>
        <v>#NAME?</v>
      </c>
      <c r="L500" s="5" t="str" cm="1">
        <f t="array" aca="1" ref="L500" ca="1">IF( OR( AND($A500&gt;=INDIRECT("'Panasonic ERJ Code Table'!$K" &amp; L$1),$A500&lt;=INDIRECT("'Panasonic ERJ Code Table'!$L" &amp; L$1)), AND($A500&gt;=INDIRECT("'Panasonic ERJ Code Table'!$M" &amp; L$1),$A500&lt;=INDIRECT("'Panasonic ERJ Code Table'!$N" &amp; L$1)) ),L$2&amp;_xlfn.XLOOKUP($A500,E96_raw,E96_code),"N/A")</f>
        <v>N/A</v>
      </c>
      <c r="O500" s="5" t="e" cm="1">
        <f t="array" aca="1" ref="O500" ca="1">IF( OR( AND($A500&gt;=INDIRECT("'Panasonic ERJ Code Table'!$K" &amp; O$1),$A500&lt;=INDIRECT("'Panasonic ERJ Code Table'!$L" &amp; O$1)), AND($A500&gt;=INDIRECT("'Panasonic ERJ Code Table'!$M" &amp; O$1),$A500&lt;=INDIRECT("'Panasonic ERJ Code Table'!$N" &amp; O$1)) ),O$2&amp;_xlfn.XLOOKUP($A500,E96_raw,E96_code),"N/A")</f>
        <v>#NAME?</v>
      </c>
      <c r="R500" s="5" t="str" cm="1">
        <f t="array" aca="1" ref="R500" ca="1">IF( OR( AND($A500&gt;=INDIRECT("'Panasonic ERJ Code Table'!$K" &amp; R$1),$A500&lt;=INDIRECT("'Panasonic ERJ Code Table'!$L" &amp; R$1)), AND($A500&gt;=INDIRECT("'Panasonic ERJ Code Table'!$M" &amp; R$1),$A500&lt;=INDIRECT("'Panasonic ERJ Code Table'!$N" &amp; R$1)) ),R$2&amp;_xlfn.XLOOKUP($A500,E96_raw,E96_code),"N/A")</f>
        <v>N/A</v>
      </c>
      <c r="U500" s="5" t="str" cm="1">
        <f t="array" aca="1" ref="U500" ca="1">IF( OR( AND($A500&gt;=INDIRECT("'Panasonic ERJ Code Table'!$J" &amp; U$1),$A500&lt;=INDIRECT("'Panasonic ERJ Code Table'!$K" &amp; U$1)), AND($A500&gt;=INDIRECT("'Panasonic ERJ Code Table'!$L" &amp; U$1),$A500&lt;=INDIRECT("'Panasonic ERJ Code Table'!$M" &amp; U$1)) ),U$2&amp;_xlfn.XLOOKUP($A500,E96_raw,E96_code),"N/A")</f>
        <v>N/A</v>
      </c>
    </row>
    <row r="501" spans="1:21" x14ac:dyDescent="0.3">
      <c r="A501" s="16">
        <v>154000</v>
      </c>
      <c r="B501" s="19"/>
      <c r="C501" s="5" t="e" cm="1">
        <f t="array" aca="1" ref="C501" ca="1">IF( OR( AND($A501&gt;=INDIRECT("'Panasonic ERJ Code Table'!$K" &amp; C$1),$A501&lt;=INDIRECT("'Panasonic ERJ Code Table'!$L" &amp; C$1)), AND($A501&gt;=INDIRECT("'Panasonic ERJ Code Table'!$M" &amp; C$1),$A501&lt;=INDIRECT("'Panasonic ERJ Code Table'!$N" &amp; C$1)) ),C$2&amp;_xlfn.XLOOKUP($A501,E96_raw,E96_code),"N/A")</f>
        <v>#NAME?</v>
      </c>
      <c r="D501" s="23" t="e" cm="1">
        <f t="array" aca="1" ref="D501" ca="1">"technology "&amp;RIGHT(C501,4)&amp;";"&amp;_xlfn.XLOOKUP(2,eii,eia)&amp;C501&amp;_xlfn.XLOOKUP(16,eii,eia)&amp;_xlfn.XLOOKUP(3,eii,eia)&amp;_xlfn.XLOOKUP($A501,E96_raw,e96_std&amp;" "&amp;e96_sym)&amp;_xlfn.XLOOKUP(16,eii,eia)&amp;_xlfn.XLOOKUP(4,eii,eia)&amp;_xlfn.XLOOKUP(LEFT(C501,7),r_1,r_4)&amp;" W @ 70°C"&amp;_xlfn.XLOOKUP(16,eii,eia)&amp;_xlfn.XLOOKUP(5,eii,eia)&amp;_xlfn.XLOOKUP(MID(C501,4,3),e_code,TEXT(e_size,"0000"))&amp;_xlfn.XLOOKUP(16,eii,eia)&amp;_xlfn.XLOOKUP(6,eii,eia)&amp;ROUND(MIN(SQRT($A501*_xlfn.XLOOKUP(LEFT(C501,7),r_1,r_4)),_xlfn.XLOOKUP(LEFT(C501,7),r_1,r_7)),1)&amp;" V"&amp;_xlfn.XLOOKUP(16,eii,eia)&amp;_xlfn.XLOOKUP(8,eii,eia)&amp;_xlfn.XLOOKUP(LEFT(C501,7),r_1,r_8)&amp;_xlfn.XLOOKUP(16,eii,eia)&amp;_xlfn.XLOOKUP(9,eii,eia)&amp;_xlfn.XLOOKUP($A501,E96_raw,E96_code&amp;" / "&amp;e96_3c)&amp;_xlfn.XLOOKUP(16,eii,eia)&amp;_xlfn.XLOOKUP(10,eii,eia)&amp;_xlfn.XLOOKUP(LEFT(C501,7),r_1,r_10)&amp;_xlfn.XLOOKUP(16,eii,eia)&amp;_xlfn.XLOOKUP(11,eii,eia)&amp;_xlfn.XLOOKUP(LEFT(C501,7),r_1,r_11)&amp;_xlfn.XLOOKUP(16,eii,eia)&amp;_xlfn.XLOOKUP(12,eii,eia)&amp;_xlfn.XLOOKUP(LEFT(C501,7),r_1,r_12)&amp;" ppm/°C"&amp;_xlfn.XLOOKUP(16,eii,eia)&amp;_xlfn.XLOOKUP(13,eii,eia)&amp;MID(C501,4,2)&amp;_xlfn.XLOOKUP(16,eii,eia)&amp;_xlfn.XLOOKUP(14,eii,eia)&amp;_xlfn.XLOOKUP(16,eii,eia)&amp;_xlfn.XLOOKUP(15,eii,eia)&amp;_xlfn.XLOOKUP(16,eii,eia)</f>
        <v>#NAME?</v>
      </c>
      <c r="F501" s="5" t="str" cm="1">
        <f t="array" aca="1" ref="F501" ca="1">IF( OR( AND($A501&gt;=INDIRECT("'Panasonic ERJ Code Table'!$K" &amp; F$1),$A501&lt;=INDIRECT("'Panasonic ERJ Code Table'!$L" &amp; F$1)), AND($A501&gt;=INDIRECT("'Panasonic ERJ Code Table'!$M" &amp; F$1),$A501&lt;=INDIRECT("'Panasonic ERJ Code Table'!$N" &amp; F$1)) ),F$2&amp;_xlfn.XLOOKUP($A501,E96_raw,E96_code),"N/A")</f>
        <v>N/A</v>
      </c>
      <c r="I501" s="5" t="e" cm="1">
        <f t="array" aca="1" ref="I501" ca="1">IF( OR( AND($A501&gt;=INDIRECT("'Panasonic ERJ Code Table'!$K" &amp; I$1),$A501&lt;=INDIRECT("'Panasonic ERJ Code Table'!$L" &amp; I$1)), AND($A501&gt;=INDIRECT("'Panasonic ERJ Code Table'!$M" &amp; I$1),$A501&lt;=INDIRECT("'Panasonic ERJ Code Table'!$N" &amp; I$1)) ),I$2&amp;_xlfn.XLOOKUP($A501,E96_raw,E96_code),"N/A")</f>
        <v>#NAME?</v>
      </c>
      <c r="L501" s="5" t="str" cm="1">
        <f t="array" aca="1" ref="L501" ca="1">IF( OR( AND($A501&gt;=INDIRECT("'Panasonic ERJ Code Table'!$K" &amp; L$1),$A501&lt;=INDIRECT("'Panasonic ERJ Code Table'!$L" &amp; L$1)), AND($A501&gt;=INDIRECT("'Panasonic ERJ Code Table'!$M" &amp; L$1),$A501&lt;=INDIRECT("'Panasonic ERJ Code Table'!$N" &amp; L$1)) ),L$2&amp;_xlfn.XLOOKUP($A501,E96_raw,E96_code),"N/A")</f>
        <v>N/A</v>
      </c>
      <c r="O501" s="5" t="e" cm="1">
        <f t="array" aca="1" ref="O501" ca="1">IF( OR( AND($A501&gt;=INDIRECT("'Panasonic ERJ Code Table'!$K" &amp; O$1),$A501&lt;=INDIRECT("'Panasonic ERJ Code Table'!$L" &amp; O$1)), AND($A501&gt;=INDIRECT("'Panasonic ERJ Code Table'!$M" &amp; O$1),$A501&lt;=INDIRECT("'Panasonic ERJ Code Table'!$N" &amp; O$1)) ),O$2&amp;_xlfn.XLOOKUP($A501,E96_raw,E96_code),"N/A")</f>
        <v>#NAME?</v>
      </c>
      <c r="R501" s="5" t="str" cm="1">
        <f t="array" aca="1" ref="R501" ca="1">IF( OR( AND($A501&gt;=INDIRECT("'Panasonic ERJ Code Table'!$K" &amp; R$1),$A501&lt;=INDIRECT("'Panasonic ERJ Code Table'!$L" &amp; R$1)), AND($A501&gt;=INDIRECT("'Panasonic ERJ Code Table'!$M" &amp; R$1),$A501&lt;=INDIRECT("'Panasonic ERJ Code Table'!$N" &amp; R$1)) ),R$2&amp;_xlfn.XLOOKUP($A501,E96_raw,E96_code),"N/A")</f>
        <v>N/A</v>
      </c>
      <c r="U501" s="5" t="str" cm="1">
        <f t="array" aca="1" ref="U501" ca="1">IF( OR( AND($A501&gt;=INDIRECT("'Panasonic ERJ Code Table'!$J" &amp; U$1),$A501&lt;=INDIRECT("'Panasonic ERJ Code Table'!$K" &amp; U$1)), AND($A501&gt;=INDIRECT("'Panasonic ERJ Code Table'!$L" &amp; U$1),$A501&lt;=INDIRECT("'Panasonic ERJ Code Table'!$M" &amp; U$1)) ),U$2&amp;_xlfn.XLOOKUP($A501,E96_raw,E96_code),"N/A")</f>
        <v>N/A</v>
      </c>
    </row>
    <row r="502" spans="1:21" x14ac:dyDescent="0.3">
      <c r="A502" s="16">
        <v>158000</v>
      </c>
      <c r="B502" s="19"/>
      <c r="C502" s="5" t="e" cm="1">
        <f t="array" aca="1" ref="C502" ca="1">IF( OR( AND($A502&gt;=INDIRECT("'Panasonic ERJ Code Table'!$K" &amp; C$1),$A502&lt;=INDIRECT("'Panasonic ERJ Code Table'!$L" &amp; C$1)), AND($A502&gt;=INDIRECT("'Panasonic ERJ Code Table'!$M" &amp; C$1),$A502&lt;=INDIRECT("'Panasonic ERJ Code Table'!$N" &amp; C$1)) ),C$2&amp;_xlfn.XLOOKUP($A502,E96_raw,E96_code),"N/A")</f>
        <v>#NAME?</v>
      </c>
      <c r="D502" s="23" t="e" cm="1">
        <f t="array" aca="1" ref="D502" ca="1">"technology "&amp;RIGHT(C502,4)&amp;";"&amp;_xlfn.XLOOKUP(2,eii,eia)&amp;C502&amp;_xlfn.XLOOKUP(16,eii,eia)&amp;_xlfn.XLOOKUP(3,eii,eia)&amp;_xlfn.XLOOKUP($A502,E96_raw,e96_std&amp;" "&amp;e96_sym)&amp;_xlfn.XLOOKUP(16,eii,eia)&amp;_xlfn.XLOOKUP(4,eii,eia)&amp;_xlfn.XLOOKUP(LEFT(C502,7),r_1,r_4)&amp;" W @ 70°C"&amp;_xlfn.XLOOKUP(16,eii,eia)&amp;_xlfn.XLOOKUP(5,eii,eia)&amp;_xlfn.XLOOKUP(MID(C502,4,3),e_code,TEXT(e_size,"0000"))&amp;_xlfn.XLOOKUP(16,eii,eia)&amp;_xlfn.XLOOKUP(6,eii,eia)&amp;ROUND(MIN(SQRT($A502*_xlfn.XLOOKUP(LEFT(C502,7),r_1,r_4)),_xlfn.XLOOKUP(LEFT(C502,7),r_1,r_7)),1)&amp;" V"&amp;_xlfn.XLOOKUP(16,eii,eia)&amp;_xlfn.XLOOKUP(8,eii,eia)&amp;_xlfn.XLOOKUP(LEFT(C502,7),r_1,r_8)&amp;_xlfn.XLOOKUP(16,eii,eia)&amp;_xlfn.XLOOKUP(9,eii,eia)&amp;_xlfn.XLOOKUP($A502,E96_raw,E96_code&amp;" / "&amp;e96_3c)&amp;_xlfn.XLOOKUP(16,eii,eia)&amp;_xlfn.XLOOKUP(10,eii,eia)&amp;_xlfn.XLOOKUP(LEFT(C502,7),r_1,r_10)&amp;_xlfn.XLOOKUP(16,eii,eia)&amp;_xlfn.XLOOKUP(11,eii,eia)&amp;_xlfn.XLOOKUP(LEFT(C502,7),r_1,r_11)&amp;_xlfn.XLOOKUP(16,eii,eia)&amp;_xlfn.XLOOKUP(12,eii,eia)&amp;_xlfn.XLOOKUP(LEFT(C502,7),r_1,r_12)&amp;" ppm/°C"&amp;_xlfn.XLOOKUP(16,eii,eia)&amp;_xlfn.XLOOKUP(13,eii,eia)&amp;MID(C502,4,2)&amp;_xlfn.XLOOKUP(16,eii,eia)&amp;_xlfn.XLOOKUP(14,eii,eia)&amp;_xlfn.XLOOKUP(16,eii,eia)&amp;_xlfn.XLOOKUP(15,eii,eia)&amp;_xlfn.XLOOKUP(16,eii,eia)</f>
        <v>#NAME?</v>
      </c>
      <c r="F502" s="5" t="str" cm="1">
        <f t="array" aca="1" ref="F502" ca="1">IF( OR( AND($A502&gt;=INDIRECT("'Panasonic ERJ Code Table'!$K" &amp; F$1),$A502&lt;=INDIRECT("'Panasonic ERJ Code Table'!$L" &amp; F$1)), AND($A502&gt;=INDIRECT("'Panasonic ERJ Code Table'!$M" &amp; F$1),$A502&lt;=INDIRECT("'Panasonic ERJ Code Table'!$N" &amp; F$1)) ),F$2&amp;_xlfn.XLOOKUP($A502,E96_raw,E96_code),"N/A")</f>
        <v>N/A</v>
      </c>
      <c r="I502" s="5" t="e" cm="1">
        <f t="array" aca="1" ref="I502" ca="1">IF( OR( AND($A502&gt;=INDIRECT("'Panasonic ERJ Code Table'!$K" &amp; I$1),$A502&lt;=INDIRECT("'Panasonic ERJ Code Table'!$L" &amp; I$1)), AND($A502&gt;=INDIRECT("'Panasonic ERJ Code Table'!$M" &amp; I$1),$A502&lt;=INDIRECT("'Panasonic ERJ Code Table'!$N" &amp; I$1)) ),I$2&amp;_xlfn.XLOOKUP($A502,E96_raw,E96_code),"N/A")</f>
        <v>#NAME?</v>
      </c>
      <c r="L502" s="5" t="str" cm="1">
        <f t="array" aca="1" ref="L502" ca="1">IF( OR( AND($A502&gt;=INDIRECT("'Panasonic ERJ Code Table'!$K" &amp; L$1),$A502&lt;=INDIRECT("'Panasonic ERJ Code Table'!$L" &amp; L$1)), AND($A502&gt;=INDIRECT("'Panasonic ERJ Code Table'!$M" &amp; L$1),$A502&lt;=INDIRECT("'Panasonic ERJ Code Table'!$N" &amp; L$1)) ),L$2&amp;_xlfn.XLOOKUP($A502,E96_raw,E96_code),"N/A")</f>
        <v>N/A</v>
      </c>
      <c r="O502" s="5" t="e" cm="1">
        <f t="array" aca="1" ref="O502" ca="1">IF( OR( AND($A502&gt;=INDIRECT("'Panasonic ERJ Code Table'!$K" &amp; O$1),$A502&lt;=INDIRECT("'Panasonic ERJ Code Table'!$L" &amp; O$1)), AND($A502&gt;=INDIRECT("'Panasonic ERJ Code Table'!$M" &amp; O$1),$A502&lt;=INDIRECT("'Panasonic ERJ Code Table'!$N" &amp; O$1)) ),O$2&amp;_xlfn.XLOOKUP($A502,E96_raw,E96_code),"N/A")</f>
        <v>#NAME?</v>
      </c>
      <c r="R502" s="5" t="str" cm="1">
        <f t="array" aca="1" ref="R502" ca="1">IF( OR( AND($A502&gt;=INDIRECT("'Panasonic ERJ Code Table'!$K" &amp; R$1),$A502&lt;=INDIRECT("'Panasonic ERJ Code Table'!$L" &amp; R$1)), AND($A502&gt;=INDIRECT("'Panasonic ERJ Code Table'!$M" &amp; R$1),$A502&lt;=INDIRECT("'Panasonic ERJ Code Table'!$N" &amp; R$1)) ),R$2&amp;_xlfn.XLOOKUP($A502,E96_raw,E96_code),"N/A")</f>
        <v>N/A</v>
      </c>
      <c r="U502" s="5" t="str" cm="1">
        <f t="array" aca="1" ref="U502" ca="1">IF( OR( AND($A502&gt;=INDIRECT("'Panasonic ERJ Code Table'!$J" &amp; U$1),$A502&lt;=INDIRECT("'Panasonic ERJ Code Table'!$K" &amp; U$1)), AND($A502&gt;=INDIRECT("'Panasonic ERJ Code Table'!$L" &amp; U$1),$A502&lt;=INDIRECT("'Panasonic ERJ Code Table'!$M" &amp; U$1)) ),U$2&amp;_xlfn.XLOOKUP($A502,E96_raw,E96_code),"N/A")</f>
        <v>N/A</v>
      </c>
    </row>
    <row r="503" spans="1:21" x14ac:dyDescent="0.3">
      <c r="A503" s="16">
        <v>162000</v>
      </c>
      <c r="B503" s="19"/>
      <c r="C503" s="5" t="e" cm="1">
        <f t="array" aca="1" ref="C503" ca="1">IF( OR( AND($A503&gt;=INDIRECT("'Panasonic ERJ Code Table'!$K" &amp; C$1),$A503&lt;=INDIRECT("'Panasonic ERJ Code Table'!$L" &amp; C$1)), AND($A503&gt;=INDIRECT("'Panasonic ERJ Code Table'!$M" &amp; C$1),$A503&lt;=INDIRECT("'Panasonic ERJ Code Table'!$N" &amp; C$1)) ),C$2&amp;_xlfn.XLOOKUP($A503,E96_raw,E96_code),"N/A")</f>
        <v>#NAME?</v>
      </c>
      <c r="D503" s="23" t="e" cm="1">
        <f t="array" aca="1" ref="D503" ca="1">"technology "&amp;RIGHT(C503,4)&amp;";"&amp;_xlfn.XLOOKUP(2,eii,eia)&amp;C503&amp;_xlfn.XLOOKUP(16,eii,eia)&amp;_xlfn.XLOOKUP(3,eii,eia)&amp;_xlfn.XLOOKUP($A503,E96_raw,e96_std&amp;" "&amp;e96_sym)&amp;_xlfn.XLOOKUP(16,eii,eia)&amp;_xlfn.XLOOKUP(4,eii,eia)&amp;_xlfn.XLOOKUP(LEFT(C503,7),r_1,r_4)&amp;" W @ 70°C"&amp;_xlfn.XLOOKUP(16,eii,eia)&amp;_xlfn.XLOOKUP(5,eii,eia)&amp;_xlfn.XLOOKUP(MID(C503,4,3),e_code,TEXT(e_size,"0000"))&amp;_xlfn.XLOOKUP(16,eii,eia)&amp;_xlfn.XLOOKUP(6,eii,eia)&amp;ROUND(MIN(SQRT($A503*_xlfn.XLOOKUP(LEFT(C503,7),r_1,r_4)),_xlfn.XLOOKUP(LEFT(C503,7),r_1,r_7)),1)&amp;" V"&amp;_xlfn.XLOOKUP(16,eii,eia)&amp;_xlfn.XLOOKUP(8,eii,eia)&amp;_xlfn.XLOOKUP(LEFT(C503,7),r_1,r_8)&amp;_xlfn.XLOOKUP(16,eii,eia)&amp;_xlfn.XLOOKUP(9,eii,eia)&amp;_xlfn.XLOOKUP($A503,E96_raw,E96_code&amp;" / "&amp;e96_3c)&amp;_xlfn.XLOOKUP(16,eii,eia)&amp;_xlfn.XLOOKUP(10,eii,eia)&amp;_xlfn.XLOOKUP(LEFT(C503,7),r_1,r_10)&amp;_xlfn.XLOOKUP(16,eii,eia)&amp;_xlfn.XLOOKUP(11,eii,eia)&amp;_xlfn.XLOOKUP(LEFT(C503,7),r_1,r_11)&amp;_xlfn.XLOOKUP(16,eii,eia)&amp;_xlfn.XLOOKUP(12,eii,eia)&amp;_xlfn.XLOOKUP(LEFT(C503,7),r_1,r_12)&amp;" ppm/°C"&amp;_xlfn.XLOOKUP(16,eii,eia)&amp;_xlfn.XLOOKUP(13,eii,eia)&amp;MID(C503,4,2)&amp;_xlfn.XLOOKUP(16,eii,eia)&amp;_xlfn.XLOOKUP(14,eii,eia)&amp;_xlfn.XLOOKUP(16,eii,eia)&amp;_xlfn.XLOOKUP(15,eii,eia)&amp;_xlfn.XLOOKUP(16,eii,eia)</f>
        <v>#NAME?</v>
      </c>
      <c r="F503" s="5" t="str" cm="1">
        <f t="array" aca="1" ref="F503" ca="1">IF( OR( AND($A503&gt;=INDIRECT("'Panasonic ERJ Code Table'!$K" &amp; F$1),$A503&lt;=INDIRECT("'Panasonic ERJ Code Table'!$L" &amp; F$1)), AND($A503&gt;=INDIRECT("'Panasonic ERJ Code Table'!$M" &amp; F$1),$A503&lt;=INDIRECT("'Panasonic ERJ Code Table'!$N" &amp; F$1)) ),F$2&amp;_xlfn.XLOOKUP($A503,E96_raw,E96_code),"N/A")</f>
        <v>N/A</v>
      </c>
      <c r="I503" s="5" t="e" cm="1">
        <f t="array" aca="1" ref="I503" ca="1">IF( OR( AND($A503&gt;=INDIRECT("'Panasonic ERJ Code Table'!$K" &amp; I$1),$A503&lt;=INDIRECT("'Panasonic ERJ Code Table'!$L" &amp; I$1)), AND($A503&gt;=INDIRECT("'Panasonic ERJ Code Table'!$M" &amp; I$1),$A503&lt;=INDIRECT("'Panasonic ERJ Code Table'!$N" &amp; I$1)) ),I$2&amp;_xlfn.XLOOKUP($A503,E96_raw,E96_code),"N/A")</f>
        <v>#NAME?</v>
      </c>
      <c r="L503" s="5" t="str" cm="1">
        <f t="array" aca="1" ref="L503" ca="1">IF( OR( AND($A503&gt;=INDIRECT("'Panasonic ERJ Code Table'!$K" &amp; L$1),$A503&lt;=INDIRECT("'Panasonic ERJ Code Table'!$L" &amp; L$1)), AND($A503&gt;=INDIRECT("'Panasonic ERJ Code Table'!$M" &amp; L$1),$A503&lt;=INDIRECT("'Panasonic ERJ Code Table'!$N" &amp; L$1)) ),L$2&amp;_xlfn.XLOOKUP($A503,E96_raw,E96_code),"N/A")</f>
        <v>N/A</v>
      </c>
      <c r="O503" s="5" t="e" cm="1">
        <f t="array" aca="1" ref="O503" ca="1">IF( OR( AND($A503&gt;=INDIRECT("'Panasonic ERJ Code Table'!$K" &amp; O$1),$A503&lt;=INDIRECT("'Panasonic ERJ Code Table'!$L" &amp; O$1)), AND($A503&gt;=INDIRECT("'Panasonic ERJ Code Table'!$M" &amp; O$1),$A503&lt;=INDIRECT("'Panasonic ERJ Code Table'!$N" &amp; O$1)) ),O$2&amp;_xlfn.XLOOKUP($A503,E96_raw,E96_code),"N/A")</f>
        <v>#NAME?</v>
      </c>
      <c r="R503" s="5" t="str" cm="1">
        <f t="array" aca="1" ref="R503" ca="1">IF( OR( AND($A503&gt;=INDIRECT("'Panasonic ERJ Code Table'!$K" &amp; R$1),$A503&lt;=INDIRECT("'Panasonic ERJ Code Table'!$L" &amp; R$1)), AND($A503&gt;=INDIRECT("'Panasonic ERJ Code Table'!$M" &amp; R$1),$A503&lt;=INDIRECT("'Panasonic ERJ Code Table'!$N" &amp; R$1)) ),R$2&amp;_xlfn.XLOOKUP($A503,E96_raw,E96_code),"N/A")</f>
        <v>N/A</v>
      </c>
      <c r="U503" s="5" t="str" cm="1">
        <f t="array" aca="1" ref="U503" ca="1">IF( OR( AND($A503&gt;=INDIRECT("'Panasonic ERJ Code Table'!$J" &amp; U$1),$A503&lt;=INDIRECT("'Panasonic ERJ Code Table'!$K" &amp; U$1)), AND($A503&gt;=INDIRECT("'Panasonic ERJ Code Table'!$L" &amp; U$1),$A503&lt;=INDIRECT("'Panasonic ERJ Code Table'!$M" &amp; U$1)) ),U$2&amp;_xlfn.XLOOKUP($A503,E96_raw,E96_code),"N/A")</f>
        <v>N/A</v>
      </c>
    </row>
    <row r="504" spans="1:21" x14ac:dyDescent="0.3">
      <c r="A504" s="16">
        <v>165000</v>
      </c>
      <c r="B504" s="19"/>
      <c r="C504" s="5" t="e" cm="1">
        <f t="array" aca="1" ref="C504" ca="1">IF( OR( AND($A504&gt;=INDIRECT("'Panasonic ERJ Code Table'!$K" &amp; C$1),$A504&lt;=INDIRECT("'Panasonic ERJ Code Table'!$L" &amp; C$1)), AND($A504&gt;=INDIRECT("'Panasonic ERJ Code Table'!$M" &amp; C$1),$A504&lt;=INDIRECT("'Panasonic ERJ Code Table'!$N" &amp; C$1)) ),C$2&amp;_xlfn.XLOOKUP($A504,E96_raw,E96_code),"N/A")</f>
        <v>#NAME?</v>
      </c>
      <c r="D504" s="23" t="e" cm="1">
        <f t="array" aca="1" ref="D504" ca="1">"technology "&amp;RIGHT(C504,4)&amp;";"&amp;_xlfn.XLOOKUP(2,eii,eia)&amp;C504&amp;_xlfn.XLOOKUP(16,eii,eia)&amp;_xlfn.XLOOKUP(3,eii,eia)&amp;_xlfn.XLOOKUP($A504,E96_raw,e96_std&amp;" "&amp;e96_sym)&amp;_xlfn.XLOOKUP(16,eii,eia)&amp;_xlfn.XLOOKUP(4,eii,eia)&amp;_xlfn.XLOOKUP(LEFT(C504,7),r_1,r_4)&amp;" W @ 70°C"&amp;_xlfn.XLOOKUP(16,eii,eia)&amp;_xlfn.XLOOKUP(5,eii,eia)&amp;_xlfn.XLOOKUP(MID(C504,4,3),e_code,TEXT(e_size,"0000"))&amp;_xlfn.XLOOKUP(16,eii,eia)&amp;_xlfn.XLOOKUP(6,eii,eia)&amp;ROUND(MIN(SQRT($A504*_xlfn.XLOOKUP(LEFT(C504,7),r_1,r_4)),_xlfn.XLOOKUP(LEFT(C504,7),r_1,r_7)),1)&amp;" V"&amp;_xlfn.XLOOKUP(16,eii,eia)&amp;_xlfn.XLOOKUP(8,eii,eia)&amp;_xlfn.XLOOKUP(LEFT(C504,7),r_1,r_8)&amp;_xlfn.XLOOKUP(16,eii,eia)&amp;_xlfn.XLOOKUP(9,eii,eia)&amp;_xlfn.XLOOKUP($A504,E96_raw,E96_code&amp;" / "&amp;e96_3c)&amp;_xlfn.XLOOKUP(16,eii,eia)&amp;_xlfn.XLOOKUP(10,eii,eia)&amp;_xlfn.XLOOKUP(LEFT(C504,7),r_1,r_10)&amp;_xlfn.XLOOKUP(16,eii,eia)&amp;_xlfn.XLOOKUP(11,eii,eia)&amp;_xlfn.XLOOKUP(LEFT(C504,7),r_1,r_11)&amp;_xlfn.XLOOKUP(16,eii,eia)&amp;_xlfn.XLOOKUP(12,eii,eia)&amp;_xlfn.XLOOKUP(LEFT(C504,7),r_1,r_12)&amp;" ppm/°C"&amp;_xlfn.XLOOKUP(16,eii,eia)&amp;_xlfn.XLOOKUP(13,eii,eia)&amp;MID(C504,4,2)&amp;_xlfn.XLOOKUP(16,eii,eia)&amp;_xlfn.XLOOKUP(14,eii,eia)&amp;_xlfn.XLOOKUP(16,eii,eia)&amp;_xlfn.XLOOKUP(15,eii,eia)&amp;_xlfn.XLOOKUP(16,eii,eia)</f>
        <v>#NAME?</v>
      </c>
      <c r="F504" s="5" t="str" cm="1">
        <f t="array" aca="1" ref="F504" ca="1">IF( OR( AND($A504&gt;=INDIRECT("'Panasonic ERJ Code Table'!$K" &amp; F$1),$A504&lt;=INDIRECT("'Panasonic ERJ Code Table'!$L" &amp; F$1)), AND($A504&gt;=INDIRECT("'Panasonic ERJ Code Table'!$M" &amp; F$1),$A504&lt;=INDIRECT("'Panasonic ERJ Code Table'!$N" &amp; F$1)) ),F$2&amp;_xlfn.XLOOKUP($A504,E96_raw,E96_code),"N/A")</f>
        <v>N/A</v>
      </c>
      <c r="I504" s="5" t="e" cm="1">
        <f t="array" aca="1" ref="I504" ca="1">IF( OR( AND($A504&gt;=INDIRECT("'Panasonic ERJ Code Table'!$K" &amp; I$1),$A504&lt;=INDIRECT("'Panasonic ERJ Code Table'!$L" &amp; I$1)), AND($A504&gt;=INDIRECT("'Panasonic ERJ Code Table'!$M" &amp; I$1),$A504&lt;=INDIRECT("'Panasonic ERJ Code Table'!$N" &amp; I$1)) ),I$2&amp;_xlfn.XLOOKUP($A504,E96_raw,E96_code),"N/A")</f>
        <v>#NAME?</v>
      </c>
      <c r="L504" s="5" t="str" cm="1">
        <f t="array" aca="1" ref="L504" ca="1">IF( OR( AND($A504&gt;=INDIRECT("'Panasonic ERJ Code Table'!$K" &amp; L$1),$A504&lt;=INDIRECT("'Panasonic ERJ Code Table'!$L" &amp; L$1)), AND($A504&gt;=INDIRECT("'Panasonic ERJ Code Table'!$M" &amp; L$1),$A504&lt;=INDIRECT("'Panasonic ERJ Code Table'!$N" &amp; L$1)) ),L$2&amp;_xlfn.XLOOKUP($A504,E96_raw,E96_code),"N/A")</f>
        <v>N/A</v>
      </c>
      <c r="O504" s="5" t="e" cm="1">
        <f t="array" aca="1" ref="O504" ca="1">IF( OR( AND($A504&gt;=INDIRECT("'Panasonic ERJ Code Table'!$K" &amp; O$1),$A504&lt;=INDIRECT("'Panasonic ERJ Code Table'!$L" &amp; O$1)), AND($A504&gt;=INDIRECT("'Panasonic ERJ Code Table'!$M" &amp; O$1),$A504&lt;=INDIRECT("'Panasonic ERJ Code Table'!$N" &amp; O$1)) ),O$2&amp;_xlfn.XLOOKUP($A504,E96_raw,E96_code),"N/A")</f>
        <v>#NAME?</v>
      </c>
      <c r="R504" s="5" t="str" cm="1">
        <f t="array" aca="1" ref="R504" ca="1">IF( OR( AND($A504&gt;=INDIRECT("'Panasonic ERJ Code Table'!$K" &amp; R$1),$A504&lt;=INDIRECT("'Panasonic ERJ Code Table'!$L" &amp; R$1)), AND($A504&gt;=INDIRECT("'Panasonic ERJ Code Table'!$M" &amp; R$1),$A504&lt;=INDIRECT("'Panasonic ERJ Code Table'!$N" &amp; R$1)) ),R$2&amp;_xlfn.XLOOKUP($A504,E96_raw,E96_code),"N/A")</f>
        <v>N/A</v>
      </c>
      <c r="U504" s="5" t="str" cm="1">
        <f t="array" aca="1" ref="U504" ca="1">IF( OR( AND($A504&gt;=INDIRECT("'Panasonic ERJ Code Table'!$J" &amp; U$1),$A504&lt;=INDIRECT("'Panasonic ERJ Code Table'!$K" &amp; U$1)), AND($A504&gt;=INDIRECT("'Panasonic ERJ Code Table'!$L" &amp; U$1),$A504&lt;=INDIRECT("'Panasonic ERJ Code Table'!$M" &amp; U$1)) ),U$2&amp;_xlfn.XLOOKUP($A504,E96_raw,E96_code),"N/A")</f>
        <v>N/A</v>
      </c>
    </row>
    <row r="505" spans="1:21" x14ac:dyDescent="0.3">
      <c r="A505" s="16">
        <v>169000</v>
      </c>
      <c r="B505" s="19"/>
      <c r="C505" s="5" t="e" cm="1">
        <f t="array" aca="1" ref="C505" ca="1">IF( OR( AND($A505&gt;=INDIRECT("'Panasonic ERJ Code Table'!$K" &amp; C$1),$A505&lt;=INDIRECT("'Panasonic ERJ Code Table'!$L" &amp; C$1)), AND($A505&gt;=INDIRECT("'Panasonic ERJ Code Table'!$M" &amp; C$1),$A505&lt;=INDIRECT("'Panasonic ERJ Code Table'!$N" &amp; C$1)) ),C$2&amp;_xlfn.XLOOKUP($A505,E96_raw,E96_code),"N/A")</f>
        <v>#NAME?</v>
      </c>
      <c r="D505" s="23" t="e" cm="1">
        <f t="array" aca="1" ref="D505" ca="1">"technology "&amp;RIGHT(C505,4)&amp;";"&amp;_xlfn.XLOOKUP(2,eii,eia)&amp;C505&amp;_xlfn.XLOOKUP(16,eii,eia)&amp;_xlfn.XLOOKUP(3,eii,eia)&amp;_xlfn.XLOOKUP($A505,E96_raw,e96_std&amp;" "&amp;e96_sym)&amp;_xlfn.XLOOKUP(16,eii,eia)&amp;_xlfn.XLOOKUP(4,eii,eia)&amp;_xlfn.XLOOKUP(LEFT(C505,7),r_1,r_4)&amp;" W @ 70°C"&amp;_xlfn.XLOOKUP(16,eii,eia)&amp;_xlfn.XLOOKUP(5,eii,eia)&amp;_xlfn.XLOOKUP(MID(C505,4,3),e_code,TEXT(e_size,"0000"))&amp;_xlfn.XLOOKUP(16,eii,eia)&amp;_xlfn.XLOOKUP(6,eii,eia)&amp;ROUND(MIN(SQRT($A505*_xlfn.XLOOKUP(LEFT(C505,7),r_1,r_4)),_xlfn.XLOOKUP(LEFT(C505,7),r_1,r_7)),1)&amp;" V"&amp;_xlfn.XLOOKUP(16,eii,eia)&amp;_xlfn.XLOOKUP(8,eii,eia)&amp;_xlfn.XLOOKUP(LEFT(C505,7),r_1,r_8)&amp;_xlfn.XLOOKUP(16,eii,eia)&amp;_xlfn.XLOOKUP(9,eii,eia)&amp;_xlfn.XLOOKUP($A505,E96_raw,E96_code&amp;" / "&amp;e96_3c)&amp;_xlfn.XLOOKUP(16,eii,eia)&amp;_xlfn.XLOOKUP(10,eii,eia)&amp;_xlfn.XLOOKUP(LEFT(C505,7),r_1,r_10)&amp;_xlfn.XLOOKUP(16,eii,eia)&amp;_xlfn.XLOOKUP(11,eii,eia)&amp;_xlfn.XLOOKUP(LEFT(C505,7),r_1,r_11)&amp;_xlfn.XLOOKUP(16,eii,eia)&amp;_xlfn.XLOOKUP(12,eii,eia)&amp;_xlfn.XLOOKUP(LEFT(C505,7),r_1,r_12)&amp;" ppm/°C"&amp;_xlfn.XLOOKUP(16,eii,eia)&amp;_xlfn.XLOOKUP(13,eii,eia)&amp;MID(C505,4,2)&amp;_xlfn.XLOOKUP(16,eii,eia)&amp;_xlfn.XLOOKUP(14,eii,eia)&amp;_xlfn.XLOOKUP(16,eii,eia)&amp;_xlfn.XLOOKUP(15,eii,eia)&amp;_xlfn.XLOOKUP(16,eii,eia)</f>
        <v>#NAME?</v>
      </c>
      <c r="F505" s="5" t="str" cm="1">
        <f t="array" aca="1" ref="F505" ca="1">IF( OR( AND($A505&gt;=INDIRECT("'Panasonic ERJ Code Table'!$K" &amp; F$1),$A505&lt;=INDIRECT("'Panasonic ERJ Code Table'!$L" &amp; F$1)), AND($A505&gt;=INDIRECT("'Panasonic ERJ Code Table'!$M" &amp; F$1),$A505&lt;=INDIRECT("'Panasonic ERJ Code Table'!$N" &amp; F$1)) ),F$2&amp;_xlfn.XLOOKUP($A505,E96_raw,E96_code),"N/A")</f>
        <v>N/A</v>
      </c>
      <c r="I505" s="5" t="e" cm="1">
        <f t="array" aca="1" ref="I505" ca="1">IF( OR( AND($A505&gt;=INDIRECT("'Panasonic ERJ Code Table'!$K" &amp; I$1),$A505&lt;=INDIRECT("'Panasonic ERJ Code Table'!$L" &amp; I$1)), AND($A505&gt;=INDIRECT("'Panasonic ERJ Code Table'!$M" &amp; I$1),$A505&lt;=INDIRECT("'Panasonic ERJ Code Table'!$N" &amp; I$1)) ),I$2&amp;_xlfn.XLOOKUP($A505,E96_raw,E96_code),"N/A")</f>
        <v>#NAME?</v>
      </c>
      <c r="L505" s="5" t="str" cm="1">
        <f t="array" aca="1" ref="L505" ca="1">IF( OR( AND($A505&gt;=INDIRECT("'Panasonic ERJ Code Table'!$K" &amp; L$1),$A505&lt;=INDIRECT("'Panasonic ERJ Code Table'!$L" &amp; L$1)), AND($A505&gt;=INDIRECT("'Panasonic ERJ Code Table'!$M" &amp; L$1),$A505&lt;=INDIRECT("'Panasonic ERJ Code Table'!$N" &amp; L$1)) ),L$2&amp;_xlfn.XLOOKUP($A505,E96_raw,E96_code),"N/A")</f>
        <v>N/A</v>
      </c>
      <c r="O505" s="5" t="e" cm="1">
        <f t="array" aca="1" ref="O505" ca="1">IF( OR( AND($A505&gt;=INDIRECT("'Panasonic ERJ Code Table'!$K" &amp; O$1),$A505&lt;=INDIRECT("'Panasonic ERJ Code Table'!$L" &amp; O$1)), AND($A505&gt;=INDIRECT("'Panasonic ERJ Code Table'!$M" &amp; O$1),$A505&lt;=INDIRECT("'Panasonic ERJ Code Table'!$N" &amp; O$1)) ),O$2&amp;_xlfn.XLOOKUP($A505,E96_raw,E96_code),"N/A")</f>
        <v>#NAME?</v>
      </c>
      <c r="R505" s="5" t="str" cm="1">
        <f t="array" aca="1" ref="R505" ca="1">IF( OR( AND($A505&gt;=INDIRECT("'Panasonic ERJ Code Table'!$K" &amp; R$1),$A505&lt;=INDIRECT("'Panasonic ERJ Code Table'!$L" &amp; R$1)), AND($A505&gt;=INDIRECT("'Panasonic ERJ Code Table'!$M" &amp; R$1),$A505&lt;=INDIRECT("'Panasonic ERJ Code Table'!$N" &amp; R$1)) ),R$2&amp;_xlfn.XLOOKUP($A505,E96_raw,E96_code),"N/A")</f>
        <v>N/A</v>
      </c>
      <c r="U505" s="5" t="str" cm="1">
        <f t="array" aca="1" ref="U505" ca="1">IF( OR( AND($A505&gt;=INDIRECT("'Panasonic ERJ Code Table'!$J" &amp; U$1),$A505&lt;=INDIRECT("'Panasonic ERJ Code Table'!$K" &amp; U$1)), AND($A505&gt;=INDIRECT("'Panasonic ERJ Code Table'!$L" &amp; U$1),$A505&lt;=INDIRECT("'Panasonic ERJ Code Table'!$M" &amp; U$1)) ),U$2&amp;_xlfn.XLOOKUP($A505,E96_raw,E96_code),"N/A")</f>
        <v>N/A</v>
      </c>
    </row>
    <row r="506" spans="1:21" x14ac:dyDescent="0.3">
      <c r="A506" s="16">
        <v>174000</v>
      </c>
      <c r="B506" s="19"/>
      <c r="C506" s="5" t="e" cm="1">
        <f t="array" aca="1" ref="C506" ca="1">IF( OR( AND($A506&gt;=INDIRECT("'Panasonic ERJ Code Table'!$K" &amp; C$1),$A506&lt;=INDIRECT("'Panasonic ERJ Code Table'!$L" &amp; C$1)), AND($A506&gt;=INDIRECT("'Panasonic ERJ Code Table'!$M" &amp; C$1),$A506&lt;=INDIRECT("'Panasonic ERJ Code Table'!$N" &amp; C$1)) ),C$2&amp;_xlfn.XLOOKUP($A506,E96_raw,E96_code),"N/A")</f>
        <v>#NAME?</v>
      </c>
      <c r="D506" s="23" t="e" cm="1">
        <f t="array" aca="1" ref="D506" ca="1">"technology "&amp;RIGHT(C506,4)&amp;";"&amp;_xlfn.XLOOKUP(2,eii,eia)&amp;C506&amp;_xlfn.XLOOKUP(16,eii,eia)&amp;_xlfn.XLOOKUP(3,eii,eia)&amp;_xlfn.XLOOKUP($A506,E96_raw,e96_std&amp;" "&amp;e96_sym)&amp;_xlfn.XLOOKUP(16,eii,eia)&amp;_xlfn.XLOOKUP(4,eii,eia)&amp;_xlfn.XLOOKUP(LEFT(C506,7),r_1,r_4)&amp;" W @ 70°C"&amp;_xlfn.XLOOKUP(16,eii,eia)&amp;_xlfn.XLOOKUP(5,eii,eia)&amp;_xlfn.XLOOKUP(MID(C506,4,3),e_code,TEXT(e_size,"0000"))&amp;_xlfn.XLOOKUP(16,eii,eia)&amp;_xlfn.XLOOKUP(6,eii,eia)&amp;ROUND(MIN(SQRT($A506*_xlfn.XLOOKUP(LEFT(C506,7),r_1,r_4)),_xlfn.XLOOKUP(LEFT(C506,7),r_1,r_7)),1)&amp;" V"&amp;_xlfn.XLOOKUP(16,eii,eia)&amp;_xlfn.XLOOKUP(8,eii,eia)&amp;_xlfn.XLOOKUP(LEFT(C506,7),r_1,r_8)&amp;_xlfn.XLOOKUP(16,eii,eia)&amp;_xlfn.XLOOKUP(9,eii,eia)&amp;_xlfn.XLOOKUP($A506,E96_raw,E96_code&amp;" / "&amp;e96_3c)&amp;_xlfn.XLOOKUP(16,eii,eia)&amp;_xlfn.XLOOKUP(10,eii,eia)&amp;_xlfn.XLOOKUP(LEFT(C506,7),r_1,r_10)&amp;_xlfn.XLOOKUP(16,eii,eia)&amp;_xlfn.XLOOKUP(11,eii,eia)&amp;_xlfn.XLOOKUP(LEFT(C506,7),r_1,r_11)&amp;_xlfn.XLOOKUP(16,eii,eia)&amp;_xlfn.XLOOKUP(12,eii,eia)&amp;_xlfn.XLOOKUP(LEFT(C506,7),r_1,r_12)&amp;" ppm/°C"&amp;_xlfn.XLOOKUP(16,eii,eia)&amp;_xlfn.XLOOKUP(13,eii,eia)&amp;MID(C506,4,2)&amp;_xlfn.XLOOKUP(16,eii,eia)&amp;_xlfn.XLOOKUP(14,eii,eia)&amp;_xlfn.XLOOKUP(16,eii,eia)&amp;_xlfn.XLOOKUP(15,eii,eia)&amp;_xlfn.XLOOKUP(16,eii,eia)</f>
        <v>#NAME?</v>
      </c>
      <c r="F506" s="5" t="str" cm="1">
        <f t="array" aca="1" ref="F506" ca="1">IF( OR( AND($A506&gt;=INDIRECT("'Panasonic ERJ Code Table'!$K" &amp; F$1),$A506&lt;=INDIRECT("'Panasonic ERJ Code Table'!$L" &amp; F$1)), AND($A506&gt;=INDIRECT("'Panasonic ERJ Code Table'!$M" &amp; F$1),$A506&lt;=INDIRECT("'Panasonic ERJ Code Table'!$N" &amp; F$1)) ),F$2&amp;_xlfn.XLOOKUP($A506,E96_raw,E96_code),"N/A")</f>
        <v>N/A</v>
      </c>
      <c r="I506" s="5" t="e" cm="1">
        <f t="array" aca="1" ref="I506" ca="1">IF( OR( AND($A506&gt;=INDIRECT("'Panasonic ERJ Code Table'!$K" &amp; I$1),$A506&lt;=INDIRECT("'Panasonic ERJ Code Table'!$L" &amp; I$1)), AND($A506&gt;=INDIRECT("'Panasonic ERJ Code Table'!$M" &amp; I$1),$A506&lt;=INDIRECT("'Panasonic ERJ Code Table'!$N" &amp; I$1)) ),I$2&amp;_xlfn.XLOOKUP($A506,E96_raw,E96_code),"N/A")</f>
        <v>#NAME?</v>
      </c>
      <c r="L506" s="5" t="str" cm="1">
        <f t="array" aca="1" ref="L506" ca="1">IF( OR( AND($A506&gt;=INDIRECT("'Panasonic ERJ Code Table'!$K" &amp; L$1),$A506&lt;=INDIRECT("'Panasonic ERJ Code Table'!$L" &amp; L$1)), AND($A506&gt;=INDIRECT("'Panasonic ERJ Code Table'!$M" &amp; L$1),$A506&lt;=INDIRECT("'Panasonic ERJ Code Table'!$N" &amp; L$1)) ),L$2&amp;_xlfn.XLOOKUP($A506,E96_raw,E96_code),"N/A")</f>
        <v>N/A</v>
      </c>
      <c r="O506" s="5" t="e" cm="1">
        <f t="array" aca="1" ref="O506" ca="1">IF( OR( AND($A506&gt;=INDIRECT("'Panasonic ERJ Code Table'!$K" &amp; O$1),$A506&lt;=INDIRECT("'Panasonic ERJ Code Table'!$L" &amp; O$1)), AND($A506&gt;=INDIRECT("'Panasonic ERJ Code Table'!$M" &amp; O$1),$A506&lt;=INDIRECT("'Panasonic ERJ Code Table'!$N" &amp; O$1)) ),O$2&amp;_xlfn.XLOOKUP($A506,E96_raw,E96_code),"N/A")</f>
        <v>#NAME?</v>
      </c>
      <c r="R506" s="5" t="str" cm="1">
        <f t="array" aca="1" ref="R506" ca="1">IF( OR( AND($A506&gt;=INDIRECT("'Panasonic ERJ Code Table'!$K" &amp; R$1),$A506&lt;=INDIRECT("'Panasonic ERJ Code Table'!$L" &amp; R$1)), AND($A506&gt;=INDIRECT("'Panasonic ERJ Code Table'!$M" &amp; R$1),$A506&lt;=INDIRECT("'Panasonic ERJ Code Table'!$N" &amp; R$1)) ),R$2&amp;_xlfn.XLOOKUP($A506,E96_raw,E96_code),"N/A")</f>
        <v>N/A</v>
      </c>
      <c r="U506" s="5" t="str" cm="1">
        <f t="array" aca="1" ref="U506" ca="1">IF( OR( AND($A506&gt;=INDIRECT("'Panasonic ERJ Code Table'!$J" &amp; U$1),$A506&lt;=INDIRECT("'Panasonic ERJ Code Table'!$K" &amp; U$1)), AND($A506&gt;=INDIRECT("'Panasonic ERJ Code Table'!$L" &amp; U$1),$A506&lt;=INDIRECT("'Panasonic ERJ Code Table'!$M" &amp; U$1)) ),U$2&amp;_xlfn.XLOOKUP($A506,E96_raw,E96_code),"N/A")</f>
        <v>N/A</v>
      </c>
    </row>
    <row r="507" spans="1:21" x14ac:dyDescent="0.3">
      <c r="A507" s="16">
        <v>178000</v>
      </c>
      <c r="B507" s="19"/>
      <c r="C507" s="5" t="e" cm="1">
        <f t="array" aca="1" ref="C507" ca="1">IF( OR( AND($A507&gt;=INDIRECT("'Panasonic ERJ Code Table'!$K" &amp; C$1),$A507&lt;=INDIRECT("'Panasonic ERJ Code Table'!$L" &amp; C$1)), AND($A507&gt;=INDIRECT("'Panasonic ERJ Code Table'!$M" &amp; C$1),$A507&lt;=INDIRECT("'Panasonic ERJ Code Table'!$N" &amp; C$1)) ),C$2&amp;_xlfn.XLOOKUP($A507,E96_raw,E96_code),"N/A")</f>
        <v>#NAME?</v>
      </c>
      <c r="D507" s="23" t="e" cm="1">
        <f t="array" aca="1" ref="D507" ca="1">"technology "&amp;RIGHT(C507,4)&amp;";"&amp;_xlfn.XLOOKUP(2,eii,eia)&amp;C507&amp;_xlfn.XLOOKUP(16,eii,eia)&amp;_xlfn.XLOOKUP(3,eii,eia)&amp;_xlfn.XLOOKUP($A507,E96_raw,e96_std&amp;" "&amp;e96_sym)&amp;_xlfn.XLOOKUP(16,eii,eia)&amp;_xlfn.XLOOKUP(4,eii,eia)&amp;_xlfn.XLOOKUP(LEFT(C507,7),r_1,r_4)&amp;" W @ 70°C"&amp;_xlfn.XLOOKUP(16,eii,eia)&amp;_xlfn.XLOOKUP(5,eii,eia)&amp;_xlfn.XLOOKUP(MID(C507,4,3),e_code,TEXT(e_size,"0000"))&amp;_xlfn.XLOOKUP(16,eii,eia)&amp;_xlfn.XLOOKUP(6,eii,eia)&amp;ROUND(MIN(SQRT($A507*_xlfn.XLOOKUP(LEFT(C507,7),r_1,r_4)),_xlfn.XLOOKUP(LEFT(C507,7),r_1,r_7)),1)&amp;" V"&amp;_xlfn.XLOOKUP(16,eii,eia)&amp;_xlfn.XLOOKUP(8,eii,eia)&amp;_xlfn.XLOOKUP(LEFT(C507,7),r_1,r_8)&amp;_xlfn.XLOOKUP(16,eii,eia)&amp;_xlfn.XLOOKUP(9,eii,eia)&amp;_xlfn.XLOOKUP($A507,E96_raw,E96_code&amp;" / "&amp;e96_3c)&amp;_xlfn.XLOOKUP(16,eii,eia)&amp;_xlfn.XLOOKUP(10,eii,eia)&amp;_xlfn.XLOOKUP(LEFT(C507,7),r_1,r_10)&amp;_xlfn.XLOOKUP(16,eii,eia)&amp;_xlfn.XLOOKUP(11,eii,eia)&amp;_xlfn.XLOOKUP(LEFT(C507,7),r_1,r_11)&amp;_xlfn.XLOOKUP(16,eii,eia)&amp;_xlfn.XLOOKUP(12,eii,eia)&amp;_xlfn.XLOOKUP(LEFT(C507,7),r_1,r_12)&amp;" ppm/°C"&amp;_xlfn.XLOOKUP(16,eii,eia)&amp;_xlfn.XLOOKUP(13,eii,eia)&amp;MID(C507,4,2)&amp;_xlfn.XLOOKUP(16,eii,eia)&amp;_xlfn.XLOOKUP(14,eii,eia)&amp;_xlfn.XLOOKUP(16,eii,eia)&amp;_xlfn.XLOOKUP(15,eii,eia)&amp;_xlfn.XLOOKUP(16,eii,eia)</f>
        <v>#NAME?</v>
      </c>
      <c r="F507" s="5" t="str" cm="1">
        <f t="array" aca="1" ref="F507" ca="1">IF( OR( AND($A507&gt;=INDIRECT("'Panasonic ERJ Code Table'!$K" &amp; F$1),$A507&lt;=INDIRECT("'Panasonic ERJ Code Table'!$L" &amp; F$1)), AND($A507&gt;=INDIRECT("'Panasonic ERJ Code Table'!$M" &amp; F$1),$A507&lt;=INDIRECT("'Panasonic ERJ Code Table'!$N" &amp; F$1)) ),F$2&amp;_xlfn.XLOOKUP($A507,E96_raw,E96_code),"N/A")</f>
        <v>N/A</v>
      </c>
      <c r="I507" s="5" t="e" cm="1">
        <f t="array" aca="1" ref="I507" ca="1">IF( OR( AND($A507&gt;=INDIRECT("'Panasonic ERJ Code Table'!$K" &amp; I$1),$A507&lt;=INDIRECT("'Panasonic ERJ Code Table'!$L" &amp; I$1)), AND($A507&gt;=INDIRECT("'Panasonic ERJ Code Table'!$M" &amp; I$1),$A507&lt;=INDIRECT("'Panasonic ERJ Code Table'!$N" &amp; I$1)) ),I$2&amp;_xlfn.XLOOKUP($A507,E96_raw,E96_code),"N/A")</f>
        <v>#NAME?</v>
      </c>
      <c r="L507" s="5" t="str" cm="1">
        <f t="array" aca="1" ref="L507" ca="1">IF( OR( AND($A507&gt;=INDIRECT("'Panasonic ERJ Code Table'!$K" &amp; L$1),$A507&lt;=INDIRECT("'Panasonic ERJ Code Table'!$L" &amp; L$1)), AND($A507&gt;=INDIRECT("'Panasonic ERJ Code Table'!$M" &amp; L$1),$A507&lt;=INDIRECT("'Panasonic ERJ Code Table'!$N" &amp; L$1)) ),L$2&amp;_xlfn.XLOOKUP($A507,E96_raw,E96_code),"N/A")</f>
        <v>N/A</v>
      </c>
      <c r="O507" s="5" t="e" cm="1">
        <f t="array" aca="1" ref="O507" ca="1">IF( OR( AND($A507&gt;=INDIRECT("'Panasonic ERJ Code Table'!$K" &amp; O$1),$A507&lt;=INDIRECT("'Panasonic ERJ Code Table'!$L" &amp; O$1)), AND($A507&gt;=INDIRECT("'Panasonic ERJ Code Table'!$M" &amp; O$1),$A507&lt;=INDIRECT("'Panasonic ERJ Code Table'!$N" &amp; O$1)) ),O$2&amp;_xlfn.XLOOKUP($A507,E96_raw,E96_code),"N/A")</f>
        <v>#NAME?</v>
      </c>
      <c r="R507" s="5" t="str" cm="1">
        <f t="array" aca="1" ref="R507" ca="1">IF( OR( AND($A507&gt;=INDIRECT("'Panasonic ERJ Code Table'!$K" &amp; R$1),$A507&lt;=INDIRECT("'Panasonic ERJ Code Table'!$L" &amp; R$1)), AND($A507&gt;=INDIRECT("'Panasonic ERJ Code Table'!$M" &amp; R$1),$A507&lt;=INDIRECT("'Panasonic ERJ Code Table'!$N" &amp; R$1)) ),R$2&amp;_xlfn.XLOOKUP($A507,E96_raw,E96_code),"N/A")</f>
        <v>N/A</v>
      </c>
      <c r="U507" s="5" t="str" cm="1">
        <f t="array" aca="1" ref="U507" ca="1">IF( OR( AND($A507&gt;=INDIRECT("'Panasonic ERJ Code Table'!$J" &amp; U$1),$A507&lt;=INDIRECT("'Panasonic ERJ Code Table'!$K" &amp; U$1)), AND($A507&gt;=INDIRECT("'Panasonic ERJ Code Table'!$L" &amp; U$1),$A507&lt;=INDIRECT("'Panasonic ERJ Code Table'!$M" &amp; U$1)) ),U$2&amp;_xlfn.XLOOKUP($A507,E96_raw,E96_code),"N/A")</f>
        <v>N/A</v>
      </c>
    </row>
    <row r="508" spans="1:21" x14ac:dyDescent="0.3">
      <c r="A508" s="16">
        <v>182000</v>
      </c>
      <c r="B508" s="19"/>
      <c r="C508" s="5" t="e" cm="1">
        <f t="array" aca="1" ref="C508" ca="1">IF( OR( AND($A508&gt;=INDIRECT("'Panasonic ERJ Code Table'!$K" &amp; C$1),$A508&lt;=INDIRECT("'Panasonic ERJ Code Table'!$L" &amp; C$1)), AND($A508&gt;=INDIRECT("'Panasonic ERJ Code Table'!$M" &amp; C$1),$A508&lt;=INDIRECT("'Panasonic ERJ Code Table'!$N" &amp; C$1)) ),C$2&amp;_xlfn.XLOOKUP($A508,E96_raw,E96_code),"N/A")</f>
        <v>#NAME?</v>
      </c>
      <c r="D508" s="23" t="e" cm="1">
        <f t="array" aca="1" ref="D508" ca="1">"technology "&amp;RIGHT(C508,4)&amp;";"&amp;_xlfn.XLOOKUP(2,eii,eia)&amp;C508&amp;_xlfn.XLOOKUP(16,eii,eia)&amp;_xlfn.XLOOKUP(3,eii,eia)&amp;_xlfn.XLOOKUP($A508,E96_raw,e96_std&amp;" "&amp;e96_sym)&amp;_xlfn.XLOOKUP(16,eii,eia)&amp;_xlfn.XLOOKUP(4,eii,eia)&amp;_xlfn.XLOOKUP(LEFT(C508,7),r_1,r_4)&amp;" W @ 70°C"&amp;_xlfn.XLOOKUP(16,eii,eia)&amp;_xlfn.XLOOKUP(5,eii,eia)&amp;_xlfn.XLOOKUP(MID(C508,4,3),e_code,TEXT(e_size,"0000"))&amp;_xlfn.XLOOKUP(16,eii,eia)&amp;_xlfn.XLOOKUP(6,eii,eia)&amp;ROUND(MIN(SQRT($A508*_xlfn.XLOOKUP(LEFT(C508,7),r_1,r_4)),_xlfn.XLOOKUP(LEFT(C508,7),r_1,r_7)),1)&amp;" V"&amp;_xlfn.XLOOKUP(16,eii,eia)&amp;_xlfn.XLOOKUP(8,eii,eia)&amp;_xlfn.XLOOKUP(LEFT(C508,7),r_1,r_8)&amp;_xlfn.XLOOKUP(16,eii,eia)&amp;_xlfn.XLOOKUP(9,eii,eia)&amp;_xlfn.XLOOKUP($A508,E96_raw,E96_code&amp;" / "&amp;e96_3c)&amp;_xlfn.XLOOKUP(16,eii,eia)&amp;_xlfn.XLOOKUP(10,eii,eia)&amp;_xlfn.XLOOKUP(LEFT(C508,7),r_1,r_10)&amp;_xlfn.XLOOKUP(16,eii,eia)&amp;_xlfn.XLOOKUP(11,eii,eia)&amp;_xlfn.XLOOKUP(LEFT(C508,7),r_1,r_11)&amp;_xlfn.XLOOKUP(16,eii,eia)&amp;_xlfn.XLOOKUP(12,eii,eia)&amp;_xlfn.XLOOKUP(LEFT(C508,7),r_1,r_12)&amp;" ppm/°C"&amp;_xlfn.XLOOKUP(16,eii,eia)&amp;_xlfn.XLOOKUP(13,eii,eia)&amp;MID(C508,4,2)&amp;_xlfn.XLOOKUP(16,eii,eia)&amp;_xlfn.XLOOKUP(14,eii,eia)&amp;_xlfn.XLOOKUP(16,eii,eia)&amp;_xlfn.XLOOKUP(15,eii,eia)&amp;_xlfn.XLOOKUP(16,eii,eia)</f>
        <v>#NAME?</v>
      </c>
      <c r="F508" s="5" t="str" cm="1">
        <f t="array" aca="1" ref="F508" ca="1">IF( OR( AND($A508&gt;=INDIRECT("'Panasonic ERJ Code Table'!$K" &amp; F$1),$A508&lt;=INDIRECT("'Panasonic ERJ Code Table'!$L" &amp; F$1)), AND($A508&gt;=INDIRECT("'Panasonic ERJ Code Table'!$M" &amp; F$1),$A508&lt;=INDIRECT("'Panasonic ERJ Code Table'!$N" &amp; F$1)) ),F$2&amp;_xlfn.XLOOKUP($A508,E96_raw,E96_code),"N/A")</f>
        <v>N/A</v>
      </c>
      <c r="I508" s="5" t="e" cm="1">
        <f t="array" aca="1" ref="I508" ca="1">IF( OR( AND($A508&gt;=INDIRECT("'Panasonic ERJ Code Table'!$K" &amp; I$1),$A508&lt;=INDIRECT("'Panasonic ERJ Code Table'!$L" &amp; I$1)), AND($A508&gt;=INDIRECT("'Panasonic ERJ Code Table'!$M" &amp; I$1),$A508&lt;=INDIRECT("'Panasonic ERJ Code Table'!$N" &amp; I$1)) ),I$2&amp;_xlfn.XLOOKUP($A508,E96_raw,E96_code),"N/A")</f>
        <v>#NAME?</v>
      </c>
      <c r="L508" s="5" t="str" cm="1">
        <f t="array" aca="1" ref="L508" ca="1">IF( OR( AND($A508&gt;=INDIRECT("'Panasonic ERJ Code Table'!$K" &amp; L$1),$A508&lt;=INDIRECT("'Panasonic ERJ Code Table'!$L" &amp; L$1)), AND($A508&gt;=INDIRECT("'Panasonic ERJ Code Table'!$M" &amp; L$1),$A508&lt;=INDIRECT("'Panasonic ERJ Code Table'!$N" &amp; L$1)) ),L$2&amp;_xlfn.XLOOKUP($A508,E96_raw,E96_code),"N/A")</f>
        <v>N/A</v>
      </c>
      <c r="O508" s="5" t="e" cm="1">
        <f t="array" aca="1" ref="O508" ca="1">IF( OR( AND($A508&gt;=INDIRECT("'Panasonic ERJ Code Table'!$K" &amp; O$1),$A508&lt;=INDIRECT("'Panasonic ERJ Code Table'!$L" &amp; O$1)), AND($A508&gt;=INDIRECT("'Panasonic ERJ Code Table'!$M" &amp; O$1),$A508&lt;=INDIRECT("'Panasonic ERJ Code Table'!$N" &amp; O$1)) ),O$2&amp;_xlfn.XLOOKUP($A508,E96_raw,E96_code),"N/A")</f>
        <v>#NAME?</v>
      </c>
      <c r="R508" s="5" t="str" cm="1">
        <f t="array" aca="1" ref="R508" ca="1">IF( OR( AND($A508&gt;=INDIRECT("'Panasonic ERJ Code Table'!$K" &amp; R$1),$A508&lt;=INDIRECT("'Panasonic ERJ Code Table'!$L" &amp; R$1)), AND($A508&gt;=INDIRECT("'Panasonic ERJ Code Table'!$M" &amp; R$1),$A508&lt;=INDIRECT("'Panasonic ERJ Code Table'!$N" &amp; R$1)) ),R$2&amp;_xlfn.XLOOKUP($A508,E96_raw,E96_code),"N/A")</f>
        <v>N/A</v>
      </c>
      <c r="U508" s="5" t="str" cm="1">
        <f t="array" aca="1" ref="U508" ca="1">IF( OR( AND($A508&gt;=INDIRECT("'Panasonic ERJ Code Table'!$J" &amp; U$1),$A508&lt;=INDIRECT("'Panasonic ERJ Code Table'!$K" &amp; U$1)), AND($A508&gt;=INDIRECT("'Panasonic ERJ Code Table'!$L" &amp; U$1),$A508&lt;=INDIRECT("'Panasonic ERJ Code Table'!$M" &amp; U$1)) ),U$2&amp;_xlfn.XLOOKUP($A508,E96_raw,E96_code),"N/A")</f>
        <v>N/A</v>
      </c>
    </row>
    <row r="509" spans="1:21" x14ac:dyDescent="0.3">
      <c r="A509" s="16">
        <v>187000</v>
      </c>
      <c r="B509" s="19"/>
      <c r="C509" s="5" t="e" cm="1">
        <f t="array" aca="1" ref="C509" ca="1">IF( OR( AND($A509&gt;=INDIRECT("'Panasonic ERJ Code Table'!$K" &amp; C$1),$A509&lt;=INDIRECT("'Panasonic ERJ Code Table'!$L" &amp; C$1)), AND($A509&gt;=INDIRECT("'Panasonic ERJ Code Table'!$M" &amp; C$1),$A509&lt;=INDIRECT("'Panasonic ERJ Code Table'!$N" &amp; C$1)) ),C$2&amp;_xlfn.XLOOKUP($A509,E96_raw,E96_code),"N/A")</f>
        <v>#NAME?</v>
      </c>
      <c r="D509" s="23" t="e" cm="1">
        <f t="array" aca="1" ref="D509" ca="1">"technology "&amp;RIGHT(C509,4)&amp;";"&amp;_xlfn.XLOOKUP(2,eii,eia)&amp;C509&amp;_xlfn.XLOOKUP(16,eii,eia)&amp;_xlfn.XLOOKUP(3,eii,eia)&amp;_xlfn.XLOOKUP($A509,E96_raw,e96_std&amp;" "&amp;e96_sym)&amp;_xlfn.XLOOKUP(16,eii,eia)&amp;_xlfn.XLOOKUP(4,eii,eia)&amp;_xlfn.XLOOKUP(LEFT(C509,7),r_1,r_4)&amp;" W @ 70°C"&amp;_xlfn.XLOOKUP(16,eii,eia)&amp;_xlfn.XLOOKUP(5,eii,eia)&amp;_xlfn.XLOOKUP(MID(C509,4,3),e_code,TEXT(e_size,"0000"))&amp;_xlfn.XLOOKUP(16,eii,eia)&amp;_xlfn.XLOOKUP(6,eii,eia)&amp;ROUND(MIN(SQRT($A509*_xlfn.XLOOKUP(LEFT(C509,7),r_1,r_4)),_xlfn.XLOOKUP(LEFT(C509,7),r_1,r_7)),1)&amp;" V"&amp;_xlfn.XLOOKUP(16,eii,eia)&amp;_xlfn.XLOOKUP(8,eii,eia)&amp;_xlfn.XLOOKUP(LEFT(C509,7),r_1,r_8)&amp;_xlfn.XLOOKUP(16,eii,eia)&amp;_xlfn.XLOOKUP(9,eii,eia)&amp;_xlfn.XLOOKUP($A509,E96_raw,E96_code&amp;" / "&amp;e96_3c)&amp;_xlfn.XLOOKUP(16,eii,eia)&amp;_xlfn.XLOOKUP(10,eii,eia)&amp;_xlfn.XLOOKUP(LEFT(C509,7),r_1,r_10)&amp;_xlfn.XLOOKUP(16,eii,eia)&amp;_xlfn.XLOOKUP(11,eii,eia)&amp;_xlfn.XLOOKUP(LEFT(C509,7),r_1,r_11)&amp;_xlfn.XLOOKUP(16,eii,eia)&amp;_xlfn.XLOOKUP(12,eii,eia)&amp;_xlfn.XLOOKUP(LEFT(C509,7),r_1,r_12)&amp;" ppm/°C"&amp;_xlfn.XLOOKUP(16,eii,eia)&amp;_xlfn.XLOOKUP(13,eii,eia)&amp;MID(C509,4,2)&amp;_xlfn.XLOOKUP(16,eii,eia)&amp;_xlfn.XLOOKUP(14,eii,eia)&amp;_xlfn.XLOOKUP(16,eii,eia)&amp;_xlfn.XLOOKUP(15,eii,eia)&amp;_xlfn.XLOOKUP(16,eii,eia)</f>
        <v>#NAME?</v>
      </c>
      <c r="F509" s="5" t="str" cm="1">
        <f t="array" aca="1" ref="F509" ca="1">IF( OR( AND($A509&gt;=INDIRECT("'Panasonic ERJ Code Table'!$K" &amp; F$1),$A509&lt;=INDIRECT("'Panasonic ERJ Code Table'!$L" &amp; F$1)), AND($A509&gt;=INDIRECT("'Panasonic ERJ Code Table'!$M" &amp; F$1),$A509&lt;=INDIRECT("'Panasonic ERJ Code Table'!$N" &amp; F$1)) ),F$2&amp;_xlfn.XLOOKUP($A509,E96_raw,E96_code),"N/A")</f>
        <v>N/A</v>
      </c>
      <c r="I509" s="5" t="e" cm="1">
        <f t="array" aca="1" ref="I509" ca="1">IF( OR( AND($A509&gt;=INDIRECT("'Panasonic ERJ Code Table'!$K" &amp; I$1),$A509&lt;=INDIRECT("'Panasonic ERJ Code Table'!$L" &amp; I$1)), AND($A509&gt;=INDIRECT("'Panasonic ERJ Code Table'!$M" &amp; I$1),$A509&lt;=INDIRECT("'Panasonic ERJ Code Table'!$N" &amp; I$1)) ),I$2&amp;_xlfn.XLOOKUP($A509,E96_raw,E96_code),"N/A")</f>
        <v>#NAME?</v>
      </c>
      <c r="L509" s="5" t="str" cm="1">
        <f t="array" aca="1" ref="L509" ca="1">IF( OR( AND($A509&gt;=INDIRECT("'Panasonic ERJ Code Table'!$K" &amp; L$1),$A509&lt;=INDIRECT("'Panasonic ERJ Code Table'!$L" &amp; L$1)), AND($A509&gt;=INDIRECT("'Panasonic ERJ Code Table'!$M" &amp; L$1),$A509&lt;=INDIRECT("'Panasonic ERJ Code Table'!$N" &amp; L$1)) ),L$2&amp;_xlfn.XLOOKUP($A509,E96_raw,E96_code),"N/A")</f>
        <v>N/A</v>
      </c>
      <c r="O509" s="5" t="e" cm="1">
        <f t="array" aca="1" ref="O509" ca="1">IF( OR( AND($A509&gt;=INDIRECT("'Panasonic ERJ Code Table'!$K" &amp; O$1),$A509&lt;=INDIRECT("'Panasonic ERJ Code Table'!$L" &amp; O$1)), AND($A509&gt;=INDIRECT("'Panasonic ERJ Code Table'!$M" &amp; O$1),$A509&lt;=INDIRECT("'Panasonic ERJ Code Table'!$N" &amp; O$1)) ),O$2&amp;_xlfn.XLOOKUP($A509,E96_raw,E96_code),"N/A")</f>
        <v>#NAME?</v>
      </c>
      <c r="R509" s="5" t="str" cm="1">
        <f t="array" aca="1" ref="R509" ca="1">IF( OR( AND($A509&gt;=INDIRECT("'Panasonic ERJ Code Table'!$K" &amp; R$1),$A509&lt;=INDIRECT("'Panasonic ERJ Code Table'!$L" &amp; R$1)), AND($A509&gt;=INDIRECT("'Panasonic ERJ Code Table'!$M" &amp; R$1),$A509&lt;=INDIRECT("'Panasonic ERJ Code Table'!$N" &amp; R$1)) ),R$2&amp;_xlfn.XLOOKUP($A509,E96_raw,E96_code),"N/A")</f>
        <v>N/A</v>
      </c>
      <c r="U509" s="5" t="str" cm="1">
        <f t="array" aca="1" ref="U509" ca="1">IF( OR( AND($A509&gt;=INDIRECT("'Panasonic ERJ Code Table'!$J" &amp; U$1),$A509&lt;=INDIRECT("'Panasonic ERJ Code Table'!$K" &amp; U$1)), AND($A509&gt;=INDIRECT("'Panasonic ERJ Code Table'!$L" &amp; U$1),$A509&lt;=INDIRECT("'Panasonic ERJ Code Table'!$M" &amp; U$1)) ),U$2&amp;_xlfn.XLOOKUP($A509,E96_raw,E96_code),"N/A")</f>
        <v>N/A</v>
      </c>
    </row>
    <row r="510" spans="1:21" x14ac:dyDescent="0.3">
      <c r="A510" s="16">
        <v>191000</v>
      </c>
      <c r="B510" s="19"/>
      <c r="C510" s="5" t="e" cm="1">
        <f t="array" aca="1" ref="C510" ca="1">IF( OR( AND($A510&gt;=INDIRECT("'Panasonic ERJ Code Table'!$K" &amp; C$1),$A510&lt;=INDIRECT("'Panasonic ERJ Code Table'!$L" &amp; C$1)), AND($A510&gt;=INDIRECT("'Panasonic ERJ Code Table'!$M" &amp; C$1),$A510&lt;=INDIRECT("'Panasonic ERJ Code Table'!$N" &amp; C$1)) ),C$2&amp;_xlfn.XLOOKUP($A510,E96_raw,E96_code),"N/A")</f>
        <v>#NAME?</v>
      </c>
      <c r="D510" s="23" t="e" cm="1">
        <f t="array" aca="1" ref="D510" ca="1">"technology "&amp;RIGHT(C510,4)&amp;";"&amp;_xlfn.XLOOKUP(2,eii,eia)&amp;C510&amp;_xlfn.XLOOKUP(16,eii,eia)&amp;_xlfn.XLOOKUP(3,eii,eia)&amp;_xlfn.XLOOKUP($A510,E96_raw,e96_std&amp;" "&amp;e96_sym)&amp;_xlfn.XLOOKUP(16,eii,eia)&amp;_xlfn.XLOOKUP(4,eii,eia)&amp;_xlfn.XLOOKUP(LEFT(C510,7),r_1,r_4)&amp;" W @ 70°C"&amp;_xlfn.XLOOKUP(16,eii,eia)&amp;_xlfn.XLOOKUP(5,eii,eia)&amp;_xlfn.XLOOKUP(MID(C510,4,3),e_code,TEXT(e_size,"0000"))&amp;_xlfn.XLOOKUP(16,eii,eia)&amp;_xlfn.XLOOKUP(6,eii,eia)&amp;ROUND(MIN(SQRT($A510*_xlfn.XLOOKUP(LEFT(C510,7),r_1,r_4)),_xlfn.XLOOKUP(LEFT(C510,7),r_1,r_7)),1)&amp;" V"&amp;_xlfn.XLOOKUP(16,eii,eia)&amp;_xlfn.XLOOKUP(8,eii,eia)&amp;_xlfn.XLOOKUP(LEFT(C510,7),r_1,r_8)&amp;_xlfn.XLOOKUP(16,eii,eia)&amp;_xlfn.XLOOKUP(9,eii,eia)&amp;_xlfn.XLOOKUP($A510,E96_raw,E96_code&amp;" / "&amp;e96_3c)&amp;_xlfn.XLOOKUP(16,eii,eia)&amp;_xlfn.XLOOKUP(10,eii,eia)&amp;_xlfn.XLOOKUP(LEFT(C510,7),r_1,r_10)&amp;_xlfn.XLOOKUP(16,eii,eia)&amp;_xlfn.XLOOKUP(11,eii,eia)&amp;_xlfn.XLOOKUP(LEFT(C510,7),r_1,r_11)&amp;_xlfn.XLOOKUP(16,eii,eia)&amp;_xlfn.XLOOKUP(12,eii,eia)&amp;_xlfn.XLOOKUP(LEFT(C510,7),r_1,r_12)&amp;" ppm/°C"&amp;_xlfn.XLOOKUP(16,eii,eia)&amp;_xlfn.XLOOKUP(13,eii,eia)&amp;MID(C510,4,2)&amp;_xlfn.XLOOKUP(16,eii,eia)&amp;_xlfn.XLOOKUP(14,eii,eia)&amp;_xlfn.XLOOKUP(16,eii,eia)&amp;_xlfn.XLOOKUP(15,eii,eia)&amp;_xlfn.XLOOKUP(16,eii,eia)</f>
        <v>#NAME?</v>
      </c>
      <c r="F510" s="5" t="str" cm="1">
        <f t="array" aca="1" ref="F510" ca="1">IF( OR( AND($A510&gt;=INDIRECT("'Panasonic ERJ Code Table'!$K" &amp; F$1),$A510&lt;=INDIRECT("'Panasonic ERJ Code Table'!$L" &amp; F$1)), AND($A510&gt;=INDIRECT("'Panasonic ERJ Code Table'!$M" &amp; F$1),$A510&lt;=INDIRECT("'Panasonic ERJ Code Table'!$N" &amp; F$1)) ),F$2&amp;_xlfn.XLOOKUP($A510,E96_raw,E96_code),"N/A")</f>
        <v>N/A</v>
      </c>
      <c r="I510" s="5" t="e" cm="1">
        <f t="array" aca="1" ref="I510" ca="1">IF( OR( AND($A510&gt;=INDIRECT("'Panasonic ERJ Code Table'!$K" &amp; I$1),$A510&lt;=INDIRECT("'Panasonic ERJ Code Table'!$L" &amp; I$1)), AND($A510&gt;=INDIRECT("'Panasonic ERJ Code Table'!$M" &amp; I$1),$A510&lt;=INDIRECT("'Panasonic ERJ Code Table'!$N" &amp; I$1)) ),I$2&amp;_xlfn.XLOOKUP($A510,E96_raw,E96_code),"N/A")</f>
        <v>#NAME?</v>
      </c>
      <c r="L510" s="5" t="str" cm="1">
        <f t="array" aca="1" ref="L510" ca="1">IF( OR( AND($A510&gt;=INDIRECT("'Panasonic ERJ Code Table'!$K" &amp; L$1),$A510&lt;=INDIRECT("'Panasonic ERJ Code Table'!$L" &amp; L$1)), AND($A510&gt;=INDIRECT("'Panasonic ERJ Code Table'!$M" &amp; L$1),$A510&lt;=INDIRECT("'Panasonic ERJ Code Table'!$N" &amp; L$1)) ),L$2&amp;_xlfn.XLOOKUP($A510,E96_raw,E96_code),"N/A")</f>
        <v>N/A</v>
      </c>
      <c r="O510" s="5" t="e" cm="1">
        <f t="array" aca="1" ref="O510" ca="1">IF( OR( AND($A510&gt;=INDIRECT("'Panasonic ERJ Code Table'!$K" &amp; O$1),$A510&lt;=INDIRECT("'Panasonic ERJ Code Table'!$L" &amp; O$1)), AND($A510&gt;=INDIRECT("'Panasonic ERJ Code Table'!$M" &amp; O$1),$A510&lt;=INDIRECT("'Panasonic ERJ Code Table'!$N" &amp; O$1)) ),O$2&amp;_xlfn.XLOOKUP($A510,E96_raw,E96_code),"N/A")</f>
        <v>#NAME?</v>
      </c>
      <c r="R510" s="5" t="str" cm="1">
        <f t="array" aca="1" ref="R510" ca="1">IF( OR( AND($A510&gt;=INDIRECT("'Panasonic ERJ Code Table'!$K" &amp; R$1),$A510&lt;=INDIRECT("'Panasonic ERJ Code Table'!$L" &amp; R$1)), AND($A510&gt;=INDIRECT("'Panasonic ERJ Code Table'!$M" &amp; R$1),$A510&lt;=INDIRECT("'Panasonic ERJ Code Table'!$N" &amp; R$1)) ),R$2&amp;_xlfn.XLOOKUP($A510,E96_raw,E96_code),"N/A")</f>
        <v>N/A</v>
      </c>
      <c r="U510" s="5" t="str" cm="1">
        <f t="array" aca="1" ref="U510" ca="1">IF( OR( AND($A510&gt;=INDIRECT("'Panasonic ERJ Code Table'!$J" &amp; U$1),$A510&lt;=INDIRECT("'Panasonic ERJ Code Table'!$K" &amp; U$1)), AND($A510&gt;=INDIRECT("'Panasonic ERJ Code Table'!$L" &amp; U$1),$A510&lt;=INDIRECT("'Panasonic ERJ Code Table'!$M" &amp; U$1)) ),U$2&amp;_xlfn.XLOOKUP($A510,E96_raw,E96_code),"N/A")</f>
        <v>N/A</v>
      </c>
    </row>
    <row r="511" spans="1:21" x14ac:dyDescent="0.3">
      <c r="A511" s="16">
        <v>196000</v>
      </c>
      <c r="B511" s="19"/>
      <c r="C511" s="5" t="e" cm="1">
        <f t="array" aca="1" ref="C511" ca="1">IF( OR( AND($A511&gt;=INDIRECT("'Panasonic ERJ Code Table'!$K" &amp; C$1),$A511&lt;=INDIRECT("'Panasonic ERJ Code Table'!$L" &amp; C$1)), AND($A511&gt;=INDIRECT("'Panasonic ERJ Code Table'!$M" &amp; C$1),$A511&lt;=INDIRECT("'Panasonic ERJ Code Table'!$N" &amp; C$1)) ),C$2&amp;_xlfn.XLOOKUP($A511,E96_raw,E96_code),"N/A")</f>
        <v>#NAME?</v>
      </c>
      <c r="D511" s="23" t="e" cm="1">
        <f t="array" aca="1" ref="D511" ca="1">"technology "&amp;RIGHT(C511,4)&amp;";"&amp;_xlfn.XLOOKUP(2,eii,eia)&amp;C511&amp;_xlfn.XLOOKUP(16,eii,eia)&amp;_xlfn.XLOOKUP(3,eii,eia)&amp;_xlfn.XLOOKUP($A511,E96_raw,e96_std&amp;" "&amp;e96_sym)&amp;_xlfn.XLOOKUP(16,eii,eia)&amp;_xlfn.XLOOKUP(4,eii,eia)&amp;_xlfn.XLOOKUP(LEFT(C511,7),r_1,r_4)&amp;" W @ 70°C"&amp;_xlfn.XLOOKUP(16,eii,eia)&amp;_xlfn.XLOOKUP(5,eii,eia)&amp;_xlfn.XLOOKUP(MID(C511,4,3),e_code,TEXT(e_size,"0000"))&amp;_xlfn.XLOOKUP(16,eii,eia)&amp;_xlfn.XLOOKUP(6,eii,eia)&amp;ROUND(MIN(SQRT($A511*_xlfn.XLOOKUP(LEFT(C511,7),r_1,r_4)),_xlfn.XLOOKUP(LEFT(C511,7),r_1,r_7)),1)&amp;" V"&amp;_xlfn.XLOOKUP(16,eii,eia)&amp;_xlfn.XLOOKUP(8,eii,eia)&amp;_xlfn.XLOOKUP(LEFT(C511,7),r_1,r_8)&amp;_xlfn.XLOOKUP(16,eii,eia)&amp;_xlfn.XLOOKUP(9,eii,eia)&amp;_xlfn.XLOOKUP($A511,E96_raw,E96_code&amp;" / "&amp;e96_3c)&amp;_xlfn.XLOOKUP(16,eii,eia)&amp;_xlfn.XLOOKUP(10,eii,eia)&amp;_xlfn.XLOOKUP(LEFT(C511,7),r_1,r_10)&amp;_xlfn.XLOOKUP(16,eii,eia)&amp;_xlfn.XLOOKUP(11,eii,eia)&amp;_xlfn.XLOOKUP(LEFT(C511,7),r_1,r_11)&amp;_xlfn.XLOOKUP(16,eii,eia)&amp;_xlfn.XLOOKUP(12,eii,eia)&amp;_xlfn.XLOOKUP(LEFT(C511,7),r_1,r_12)&amp;" ppm/°C"&amp;_xlfn.XLOOKUP(16,eii,eia)&amp;_xlfn.XLOOKUP(13,eii,eia)&amp;MID(C511,4,2)&amp;_xlfn.XLOOKUP(16,eii,eia)&amp;_xlfn.XLOOKUP(14,eii,eia)&amp;_xlfn.XLOOKUP(16,eii,eia)&amp;_xlfn.XLOOKUP(15,eii,eia)&amp;_xlfn.XLOOKUP(16,eii,eia)</f>
        <v>#NAME?</v>
      </c>
      <c r="F511" s="5" t="str" cm="1">
        <f t="array" aca="1" ref="F511" ca="1">IF( OR( AND($A511&gt;=INDIRECT("'Panasonic ERJ Code Table'!$K" &amp; F$1),$A511&lt;=INDIRECT("'Panasonic ERJ Code Table'!$L" &amp; F$1)), AND($A511&gt;=INDIRECT("'Panasonic ERJ Code Table'!$M" &amp; F$1),$A511&lt;=INDIRECT("'Panasonic ERJ Code Table'!$N" &amp; F$1)) ),F$2&amp;_xlfn.XLOOKUP($A511,E96_raw,E96_code),"N/A")</f>
        <v>N/A</v>
      </c>
      <c r="I511" s="5" t="e" cm="1">
        <f t="array" aca="1" ref="I511" ca="1">IF( OR( AND($A511&gt;=INDIRECT("'Panasonic ERJ Code Table'!$K" &amp; I$1),$A511&lt;=INDIRECT("'Panasonic ERJ Code Table'!$L" &amp; I$1)), AND($A511&gt;=INDIRECT("'Panasonic ERJ Code Table'!$M" &amp; I$1),$A511&lt;=INDIRECT("'Panasonic ERJ Code Table'!$N" &amp; I$1)) ),I$2&amp;_xlfn.XLOOKUP($A511,E96_raw,E96_code),"N/A")</f>
        <v>#NAME?</v>
      </c>
      <c r="L511" s="5" t="str" cm="1">
        <f t="array" aca="1" ref="L511" ca="1">IF( OR( AND($A511&gt;=INDIRECT("'Panasonic ERJ Code Table'!$K" &amp; L$1),$A511&lt;=INDIRECT("'Panasonic ERJ Code Table'!$L" &amp; L$1)), AND($A511&gt;=INDIRECT("'Panasonic ERJ Code Table'!$M" &amp; L$1),$A511&lt;=INDIRECT("'Panasonic ERJ Code Table'!$N" &amp; L$1)) ),L$2&amp;_xlfn.XLOOKUP($A511,E96_raw,E96_code),"N/A")</f>
        <v>N/A</v>
      </c>
      <c r="O511" s="5" t="e" cm="1">
        <f t="array" aca="1" ref="O511" ca="1">IF( OR( AND($A511&gt;=INDIRECT("'Panasonic ERJ Code Table'!$K" &amp; O$1),$A511&lt;=INDIRECT("'Panasonic ERJ Code Table'!$L" &amp; O$1)), AND($A511&gt;=INDIRECT("'Panasonic ERJ Code Table'!$M" &amp; O$1),$A511&lt;=INDIRECT("'Panasonic ERJ Code Table'!$N" &amp; O$1)) ),O$2&amp;_xlfn.XLOOKUP($A511,E96_raw,E96_code),"N/A")</f>
        <v>#NAME?</v>
      </c>
      <c r="R511" s="5" t="str" cm="1">
        <f t="array" aca="1" ref="R511" ca="1">IF( OR( AND($A511&gt;=INDIRECT("'Panasonic ERJ Code Table'!$K" &amp; R$1),$A511&lt;=INDIRECT("'Panasonic ERJ Code Table'!$L" &amp; R$1)), AND($A511&gt;=INDIRECT("'Panasonic ERJ Code Table'!$M" &amp; R$1),$A511&lt;=INDIRECT("'Panasonic ERJ Code Table'!$N" &amp; R$1)) ),R$2&amp;_xlfn.XLOOKUP($A511,E96_raw,E96_code),"N/A")</f>
        <v>N/A</v>
      </c>
      <c r="U511" s="5" t="str" cm="1">
        <f t="array" aca="1" ref="U511" ca="1">IF( OR( AND($A511&gt;=INDIRECT("'Panasonic ERJ Code Table'!$J" &amp; U$1),$A511&lt;=INDIRECT("'Panasonic ERJ Code Table'!$K" &amp; U$1)), AND($A511&gt;=INDIRECT("'Panasonic ERJ Code Table'!$L" &amp; U$1),$A511&lt;=INDIRECT("'Panasonic ERJ Code Table'!$M" &amp; U$1)) ),U$2&amp;_xlfn.XLOOKUP($A511,E96_raw,E96_code),"N/A")</f>
        <v>N/A</v>
      </c>
    </row>
    <row r="512" spans="1:21" x14ac:dyDescent="0.3">
      <c r="A512" s="16">
        <v>200000</v>
      </c>
      <c r="B512" s="19"/>
      <c r="C512" s="5" t="e" cm="1">
        <f t="array" aca="1" ref="C512" ca="1">IF( OR( AND($A512&gt;=INDIRECT("'Panasonic ERJ Code Table'!$K" &amp; C$1),$A512&lt;=INDIRECT("'Panasonic ERJ Code Table'!$L" &amp; C$1)), AND($A512&gt;=INDIRECT("'Panasonic ERJ Code Table'!$M" &amp; C$1),$A512&lt;=INDIRECT("'Panasonic ERJ Code Table'!$N" &amp; C$1)) ),C$2&amp;_xlfn.XLOOKUP($A512,E96_raw,E96_code),"N/A")</f>
        <v>#NAME?</v>
      </c>
      <c r="D512" s="23" t="e" cm="1">
        <f t="array" aca="1" ref="D512" ca="1">"technology "&amp;RIGHT(C512,4)&amp;";"&amp;_xlfn.XLOOKUP(2,eii,eia)&amp;C512&amp;_xlfn.XLOOKUP(16,eii,eia)&amp;_xlfn.XLOOKUP(3,eii,eia)&amp;_xlfn.XLOOKUP($A512,E96_raw,e96_std&amp;" "&amp;e96_sym)&amp;_xlfn.XLOOKUP(16,eii,eia)&amp;_xlfn.XLOOKUP(4,eii,eia)&amp;_xlfn.XLOOKUP(LEFT(C512,7),r_1,r_4)&amp;" W @ 70°C"&amp;_xlfn.XLOOKUP(16,eii,eia)&amp;_xlfn.XLOOKUP(5,eii,eia)&amp;_xlfn.XLOOKUP(MID(C512,4,3),e_code,TEXT(e_size,"0000"))&amp;_xlfn.XLOOKUP(16,eii,eia)&amp;_xlfn.XLOOKUP(6,eii,eia)&amp;ROUND(MIN(SQRT($A512*_xlfn.XLOOKUP(LEFT(C512,7),r_1,r_4)),_xlfn.XLOOKUP(LEFT(C512,7),r_1,r_7)),1)&amp;" V"&amp;_xlfn.XLOOKUP(16,eii,eia)&amp;_xlfn.XLOOKUP(8,eii,eia)&amp;_xlfn.XLOOKUP(LEFT(C512,7),r_1,r_8)&amp;_xlfn.XLOOKUP(16,eii,eia)&amp;_xlfn.XLOOKUP(9,eii,eia)&amp;_xlfn.XLOOKUP($A512,E96_raw,E96_code&amp;" / "&amp;e96_3c)&amp;_xlfn.XLOOKUP(16,eii,eia)&amp;_xlfn.XLOOKUP(10,eii,eia)&amp;_xlfn.XLOOKUP(LEFT(C512,7),r_1,r_10)&amp;_xlfn.XLOOKUP(16,eii,eia)&amp;_xlfn.XLOOKUP(11,eii,eia)&amp;_xlfn.XLOOKUP(LEFT(C512,7),r_1,r_11)&amp;_xlfn.XLOOKUP(16,eii,eia)&amp;_xlfn.XLOOKUP(12,eii,eia)&amp;_xlfn.XLOOKUP(LEFT(C512,7),r_1,r_12)&amp;" ppm/°C"&amp;_xlfn.XLOOKUP(16,eii,eia)&amp;_xlfn.XLOOKUP(13,eii,eia)&amp;MID(C512,4,2)&amp;_xlfn.XLOOKUP(16,eii,eia)&amp;_xlfn.XLOOKUP(14,eii,eia)&amp;_xlfn.XLOOKUP(16,eii,eia)&amp;_xlfn.XLOOKUP(15,eii,eia)&amp;_xlfn.XLOOKUP(16,eii,eia)</f>
        <v>#NAME?</v>
      </c>
      <c r="F512" s="5" t="str" cm="1">
        <f t="array" aca="1" ref="F512" ca="1">IF( OR( AND($A512&gt;=INDIRECT("'Panasonic ERJ Code Table'!$K" &amp; F$1),$A512&lt;=INDIRECT("'Panasonic ERJ Code Table'!$L" &amp; F$1)), AND($A512&gt;=INDIRECT("'Panasonic ERJ Code Table'!$M" &amp; F$1),$A512&lt;=INDIRECT("'Panasonic ERJ Code Table'!$N" &amp; F$1)) ),F$2&amp;_xlfn.XLOOKUP($A512,E96_raw,E96_code),"N/A")</f>
        <v>N/A</v>
      </c>
      <c r="I512" s="5" t="e" cm="1">
        <f t="array" aca="1" ref="I512" ca="1">IF( OR( AND($A512&gt;=INDIRECT("'Panasonic ERJ Code Table'!$K" &amp; I$1),$A512&lt;=INDIRECT("'Panasonic ERJ Code Table'!$L" &amp; I$1)), AND($A512&gt;=INDIRECT("'Panasonic ERJ Code Table'!$M" &amp; I$1),$A512&lt;=INDIRECT("'Panasonic ERJ Code Table'!$N" &amp; I$1)) ),I$2&amp;_xlfn.XLOOKUP($A512,E96_raw,E96_code),"N/A")</f>
        <v>#NAME?</v>
      </c>
      <c r="L512" s="5" t="str" cm="1">
        <f t="array" aca="1" ref="L512" ca="1">IF( OR( AND($A512&gt;=INDIRECT("'Panasonic ERJ Code Table'!$K" &amp; L$1),$A512&lt;=INDIRECT("'Panasonic ERJ Code Table'!$L" &amp; L$1)), AND($A512&gt;=INDIRECT("'Panasonic ERJ Code Table'!$M" &amp; L$1),$A512&lt;=INDIRECT("'Panasonic ERJ Code Table'!$N" &amp; L$1)) ),L$2&amp;_xlfn.XLOOKUP($A512,E96_raw,E96_code),"N/A")</f>
        <v>N/A</v>
      </c>
      <c r="O512" s="5" t="e" cm="1">
        <f t="array" aca="1" ref="O512" ca="1">IF( OR( AND($A512&gt;=INDIRECT("'Panasonic ERJ Code Table'!$K" &amp; O$1),$A512&lt;=INDIRECT("'Panasonic ERJ Code Table'!$L" &amp; O$1)), AND($A512&gt;=INDIRECT("'Panasonic ERJ Code Table'!$M" &amp; O$1),$A512&lt;=INDIRECT("'Panasonic ERJ Code Table'!$N" &amp; O$1)) ),O$2&amp;_xlfn.XLOOKUP($A512,E96_raw,E96_code),"N/A")</f>
        <v>#NAME?</v>
      </c>
      <c r="R512" s="5" t="str" cm="1">
        <f t="array" aca="1" ref="R512" ca="1">IF( OR( AND($A512&gt;=INDIRECT("'Panasonic ERJ Code Table'!$K" &amp; R$1),$A512&lt;=INDIRECT("'Panasonic ERJ Code Table'!$L" &amp; R$1)), AND($A512&gt;=INDIRECT("'Panasonic ERJ Code Table'!$M" &amp; R$1),$A512&lt;=INDIRECT("'Panasonic ERJ Code Table'!$N" &amp; R$1)) ),R$2&amp;_xlfn.XLOOKUP($A512,E96_raw,E96_code),"N/A")</f>
        <v>N/A</v>
      </c>
      <c r="U512" s="5" t="str" cm="1">
        <f t="array" aca="1" ref="U512" ca="1">IF( OR( AND($A512&gt;=INDIRECT("'Panasonic ERJ Code Table'!$J" &amp; U$1),$A512&lt;=INDIRECT("'Panasonic ERJ Code Table'!$K" &amp; U$1)), AND($A512&gt;=INDIRECT("'Panasonic ERJ Code Table'!$L" &amp; U$1),$A512&lt;=INDIRECT("'Panasonic ERJ Code Table'!$M" &amp; U$1)) ),U$2&amp;_xlfn.XLOOKUP($A512,E96_raw,E96_code),"N/A")</f>
        <v>N/A</v>
      </c>
    </row>
    <row r="513" spans="1:21" x14ac:dyDescent="0.3">
      <c r="A513" s="16">
        <v>204999.99999999997</v>
      </c>
      <c r="B513" s="19"/>
      <c r="C513" s="5" t="e" cm="1">
        <f t="array" aca="1" ref="C513" ca="1">IF( OR( AND($A513&gt;=INDIRECT("'Panasonic ERJ Code Table'!$K" &amp; C$1),$A513&lt;=INDIRECT("'Panasonic ERJ Code Table'!$L" &amp; C$1)), AND($A513&gt;=INDIRECT("'Panasonic ERJ Code Table'!$M" &amp; C$1),$A513&lt;=INDIRECT("'Panasonic ERJ Code Table'!$N" &amp; C$1)) ),C$2&amp;_xlfn.XLOOKUP($A513,E96_raw,E96_code),"N/A")</f>
        <v>#NAME?</v>
      </c>
      <c r="D513" s="23" t="e" cm="1">
        <f t="array" aca="1" ref="D513" ca="1">"technology "&amp;RIGHT(C513,4)&amp;";"&amp;_xlfn.XLOOKUP(2,eii,eia)&amp;C513&amp;_xlfn.XLOOKUP(16,eii,eia)&amp;_xlfn.XLOOKUP(3,eii,eia)&amp;_xlfn.XLOOKUP($A513,E96_raw,e96_std&amp;" "&amp;e96_sym)&amp;_xlfn.XLOOKUP(16,eii,eia)&amp;_xlfn.XLOOKUP(4,eii,eia)&amp;_xlfn.XLOOKUP(LEFT(C513,7),r_1,r_4)&amp;" W @ 70°C"&amp;_xlfn.XLOOKUP(16,eii,eia)&amp;_xlfn.XLOOKUP(5,eii,eia)&amp;_xlfn.XLOOKUP(MID(C513,4,3),e_code,TEXT(e_size,"0000"))&amp;_xlfn.XLOOKUP(16,eii,eia)&amp;_xlfn.XLOOKUP(6,eii,eia)&amp;ROUND(MIN(SQRT($A513*_xlfn.XLOOKUP(LEFT(C513,7),r_1,r_4)),_xlfn.XLOOKUP(LEFT(C513,7),r_1,r_7)),1)&amp;" V"&amp;_xlfn.XLOOKUP(16,eii,eia)&amp;_xlfn.XLOOKUP(8,eii,eia)&amp;_xlfn.XLOOKUP(LEFT(C513,7),r_1,r_8)&amp;_xlfn.XLOOKUP(16,eii,eia)&amp;_xlfn.XLOOKUP(9,eii,eia)&amp;_xlfn.XLOOKUP($A513,E96_raw,E96_code&amp;" / "&amp;e96_3c)&amp;_xlfn.XLOOKUP(16,eii,eia)&amp;_xlfn.XLOOKUP(10,eii,eia)&amp;_xlfn.XLOOKUP(LEFT(C513,7),r_1,r_10)&amp;_xlfn.XLOOKUP(16,eii,eia)&amp;_xlfn.XLOOKUP(11,eii,eia)&amp;_xlfn.XLOOKUP(LEFT(C513,7),r_1,r_11)&amp;_xlfn.XLOOKUP(16,eii,eia)&amp;_xlfn.XLOOKUP(12,eii,eia)&amp;_xlfn.XLOOKUP(LEFT(C513,7),r_1,r_12)&amp;" ppm/°C"&amp;_xlfn.XLOOKUP(16,eii,eia)&amp;_xlfn.XLOOKUP(13,eii,eia)&amp;MID(C513,4,2)&amp;_xlfn.XLOOKUP(16,eii,eia)&amp;_xlfn.XLOOKUP(14,eii,eia)&amp;_xlfn.XLOOKUP(16,eii,eia)&amp;_xlfn.XLOOKUP(15,eii,eia)&amp;_xlfn.XLOOKUP(16,eii,eia)</f>
        <v>#NAME?</v>
      </c>
      <c r="F513" s="5" t="str" cm="1">
        <f t="array" aca="1" ref="F513" ca="1">IF( OR( AND($A513&gt;=INDIRECT("'Panasonic ERJ Code Table'!$K" &amp; F$1),$A513&lt;=INDIRECT("'Panasonic ERJ Code Table'!$L" &amp; F$1)), AND($A513&gt;=INDIRECT("'Panasonic ERJ Code Table'!$M" &amp; F$1),$A513&lt;=INDIRECT("'Panasonic ERJ Code Table'!$N" &amp; F$1)) ),F$2&amp;_xlfn.XLOOKUP($A513,E96_raw,E96_code),"N/A")</f>
        <v>N/A</v>
      </c>
      <c r="I513" s="5" t="e" cm="1">
        <f t="array" aca="1" ref="I513" ca="1">IF( OR( AND($A513&gt;=INDIRECT("'Panasonic ERJ Code Table'!$K" &amp; I$1),$A513&lt;=INDIRECT("'Panasonic ERJ Code Table'!$L" &amp; I$1)), AND($A513&gt;=INDIRECT("'Panasonic ERJ Code Table'!$M" &amp; I$1),$A513&lt;=INDIRECT("'Panasonic ERJ Code Table'!$N" &amp; I$1)) ),I$2&amp;_xlfn.XLOOKUP($A513,E96_raw,E96_code),"N/A")</f>
        <v>#NAME?</v>
      </c>
      <c r="L513" s="5" t="str" cm="1">
        <f t="array" aca="1" ref="L513" ca="1">IF( OR( AND($A513&gt;=INDIRECT("'Panasonic ERJ Code Table'!$K" &amp; L$1),$A513&lt;=INDIRECT("'Panasonic ERJ Code Table'!$L" &amp; L$1)), AND($A513&gt;=INDIRECT("'Panasonic ERJ Code Table'!$M" &amp; L$1),$A513&lt;=INDIRECT("'Panasonic ERJ Code Table'!$N" &amp; L$1)) ),L$2&amp;_xlfn.XLOOKUP($A513,E96_raw,E96_code),"N/A")</f>
        <v>N/A</v>
      </c>
      <c r="O513" s="5" t="e" cm="1">
        <f t="array" aca="1" ref="O513" ca="1">IF( OR( AND($A513&gt;=INDIRECT("'Panasonic ERJ Code Table'!$K" &amp; O$1),$A513&lt;=INDIRECT("'Panasonic ERJ Code Table'!$L" &amp; O$1)), AND($A513&gt;=INDIRECT("'Panasonic ERJ Code Table'!$M" &amp; O$1),$A513&lt;=INDIRECT("'Panasonic ERJ Code Table'!$N" &amp; O$1)) ),O$2&amp;_xlfn.XLOOKUP($A513,E96_raw,E96_code),"N/A")</f>
        <v>#NAME?</v>
      </c>
      <c r="R513" s="5" t="str" cm="1">
        <f t="array" aca="1" ref="R513" ca="1">IF( OR( AND($A513&gt;=INDIRECT("'Panasonic ERJ Code Table'!$K" &amp; R$1),$A513&lt;=INDIRECT("'Panasonic ERJ Code Table'!$L" &amp; R$1)), AND($A513&gt;=INDIRECT("'Panasonic ERJ Code Table'!$M" &amp; R$1),$A513&lt;=INDIRECT("'Panasonic ERJ Code Table'!$N" &amp; R$1)) ),R$2&amp;_xlfn.XLOOKUP($A513,E96_raw,E96_code),"N/A")</f>
        <v>N/A</v>
      </c>
      <c r="U513" s="5" t="str" cm="1">
        <f t="array" aca="1" ref="U513" ca="1">IF( OR( AND($A513&gt;=INDIRECT("'Panasonic ERJ Code Table'!$J" &amp; U$1),$A513&lt;=INDIRECT("'Panasonic ERJ Code Table'!$K" &amp; U$1)), AND($A513&gt;=INDIRECT("'Panasonic ERJ Code Table'!$L" &amp; U$1),$A513&lt;=INDIRECT("'Panasonic ERJ Code Table'!$M" &amp; U$1)) ),U$2&amp;_xlfn.XLOOKUP($A513,E96_raw,E96_code),"N/A")</f>
        <v>N/A</v>
      </c>
    </row>
    <row r="514" spans="1:21" x14ac:dyDescent="0.3">
      <c r="A514" s="16">
        <v>210000</v>
      </c>
      <c r="B514" s="19"/>
      <c r="C514" s="5" t="e" cm="1">
        <f t="array" aca="1" ref="C514" ca="1">IF( OR( AND($A514&gt;=INDIRECT("'Panasonic ERJ Code Table'!$K" &amp; C$1),$A514&lt;=INDIRECT("'Panasonic ERJ Code Table'!$L" &amp; C$1)), AND($A514&gt;=INDIRECT("'Panasonic ERJ Code Table'!$M" &amp; C$1),$A514&lt;=INDIRECT("'Panasonic ERJ Code Table'!$N" &amp; C$1)) ),C$2&amp;_xlfn.XLOOKUP($A514,E96_raw,E96_code),"N/A")</f>
        <v>#NAME?</v>
      </c>
      <c r="D514" s="23" t="e" cm="1">
        <f t="array" aca="1" ref="D514" ca="1">"technology "&amp;RIGHT(C514,4)&amp;";"&amp;_xlfn.XLOOKUP(2,eii,eia)&amp;C514&amp;_xlfn.XLOOKUP(16,eii,eia)&amp;_xlfn.XLOOKUP(3,eii,eia)&amp;_xlfn.XLOOKUP($A514,E96_raw,e96_std&amp;" "&amp;e96_sym)&amp;_xlfn.XLOOKUP(16,eii,eia)&amp;_xlfn.XLOOKUP(4,eii,eia)&amp;_xlfn.XLOOKUP(LEFT(C514,7),r_1,r_4)&amp;" W @ 70°C"&amp;_xlfn.XLOOKUP(16,eii,eia)&amp;_xlfn.XLOOKUP(5,eii,eia)&amp;_xlfn.XLOOKUP(MID(C514,4,3),e_code,TEXT(e_size,"0000"))&amp;_xlfn.XLOOKUP(16,eii,eia)&amp;_xlfn.XLOOKUP(6,eii,eia)&amp;ROUND(MIN(SQRT($A514*_xlfn.XLOOKUP(LEFT(C514,7),r_1,r_4)),_xlfn.XLOOKUP(LEFT(C514,7),r_1,r_7)),1)&amp;" V"&amp;_xlfn.XLOOKUP(16,eii,eia)&amp;_xlfn.XLOOKUP(8,eii,eia)&amp;_xlfn.XLOOKUP(LEFT(C514,7),r_1,r_8)&amp;_xlfn.XLOOKUP(16,eii,eia)&amp;_xlfn.XLOOKUP(9,eii,eia)&amp;_xlfn.XLOOKUP($A514,E96_raw,E96_code&amp;" / "&amp;e96_3c)&amp;_xlfn.XLOOKUP(16,eii,eia)&amp;_xlfn.XLOOKUP(10,eii,eia)&amp;_xlfn.XLOOKUP(LEFT(C514,7),r_1,r_10)&amp;_xlfn.XLOOKUP(16,eii,eia)&amp;_xlfn.XLOOKUP(11,eii,eia)&amp;_xlfn.XLOOKUP(LEFT(C514,7),r_1,r_11)&amp;_xlfn.XLOOKUP(16,eii,eia)&amp;_xlfn.XLOOKUP(12,eii,eia)&amp;_xlfn.XLOOKUP(LEFT(C514,7),r_1,r_12)&amp;" ppm/°C"&amp;_xlfn.XLOOKUP(16,eii,eia)&amp;_xlfn.XLOOKUP(13,eii,eia)&amp;MID(C514,4,2)&amp;_xlfn.XLOOKUP(16,eii,eia)&amp;_xlfn.XLOOKUP(14,eii,eia)&amp;_xlfn.XLOOKUP(16,eii,eia)&amp;_xlfn.XLOOKUP(15,eii,eia)&amp;_xlfn.XLOOKUP(16,eii,eia)</f>
        <v>#NAME?</v>
      </c>
      <c r="F514" s="5" t="str" cm="1">
        <f t="array" aca="1" ref="F514" ca="1">IF( OR( AND($A514&gt;=INDIRECT("'Panasonic ERJ Code Table'!$K" &amp; F$1),$A514&lt;=INDIRECT("'Panasonic ERJ Code Table'!$L" &amp; F$1)), AND($A514&gt;=INDIRECT("'Panasonic ERJ Code Table'!$M" &amp; F$1),$A514&lt;=INDIRECT("'Panasonic ERJ Code Table'!$N" &amp; F$1)) ),F$2&amp;_xlfn.XLOOKUP($A514,E96_raw,E96_code),"N/A")</f>
        <v>N/A</v>
      </c>
      <c r="I514" s="5" t="e" cm="1">
        <f t="array" aca="1" ref="I514" ca="1">IF( OR( AND($A514&gt;=INDIRECT("'Panasonic ERJ Code Table'!$K" &amp; I$1),$A514&lt;=INDIRECT("'Panasonic ERJ Code Table'!$L" &amp; I$1)), AND($A514&gt;=INDIRECT("'Panasonic ERJ Code Table'!$M" &amp; I$1),$A514&lt;=INDIRECT("'Panasonic ERJ Code Table'!$N" &amp; I$1)) ),I$2&amp;_xlfn.XLOOKUP($A514,E96_raw,E96_code),"N/A")</f>
        <v>#NAME?</v>
      </c>
      <c r="L514" s="5" t="str" cm="1">
        <f t="array" aca="1" ref="L514" ca="1">IF( OR( AND($A514&gt;=INDIRECT("'Panasonic ERJ Code Table'!$K" &amp; L$1),$A514&lt;=INDIRECT("'Panasonic ERJ Code Table'!$L" &amp; L$1)), AND($A514&gt;=INDIRECT("'Panasonic ERJ Code Table'!$M" &amp; L$1),$A514&lt;=INDIRECT("'Panasonic ERJ Code Table'!$N" &amp; L$1)) ),L$2&amp;_xlfn.XLOOKUP($A514,E96_raw,E96_code),"N/A")</f>
        <v>N/A</v>
      </c>
      <c r="O514" s="5" t="e" cm="1">
        <f t="array" aca="1" ref="O514" ca="1">IF( OR( AND($A514&gt;=INDIRECT("'Panasonic ERJ Code Table'!$K" &amp; O$1),$A514&lt;=INDIRECT("'Panasonic ERJ Code Table'!$L" &amp; O$1)), AND($A514&gt;=INDIRECT("'Panasonic ERJ Code Table'!$M" &amp; O$1),$A514&lt;=INDIRECT("'Panasonic ERJ Code Table'!$N" &amp; O$1)) ),O$2&amp;_xlfn.XLOOKUP($A514,E96_raw,E96_code),"N/A")</f>
        <v>#NAME?</v>
      </c>
      <c r="R514" s="5" t="str" cm="1">
        <f t="array" aca="1" ref="R514" ca="1">IF( OR( AND($A514&gt;=INDIRECT("'Panasonic ERJ Code Table'!$K" &amp; R$1),$A514&lt;=INDIRECT("'Panasonic ERJ Code Table'!$L" &amp; R$1)), AND($A514&gt;=INDIRECT("'Panasonic ERJ Code Table'!$M" &amp; R$1),$A514&lt;=INDIRECT("'Panasonic ERJ Code Table'!$N" &amp; R$1)) ),R$2&amp;_xlfn.XLOOKUP($A514,E96_raw,E96_code),"N/A")</f>
        <v>N/A</v>
      </c>
      <c r="U514" s="5" t="str" cm="1">
        <f t="array" aca="1" ref="U514" ca="1">IF( OR( AND($A514&gt;=INDIRECT("'Panasonic ERJ Code Table'!$J" &amp; U$1),$A514&lt;=INDIRECT("'Panasonic ERJ Code Table'!$K" &amp; U$1)), AND($A514&gt;=INDIRECT("'Panasonic ERJ Code Table'!$L" &amp; U$1),$A514&lt;=INDIRECT("'Panasonic ERJ Code Table'!$M" &amp; U$1)) ),U$2&amp;_xlfn.XLOOKUP($A514,E96_raw,E96_code),"N/A")</f>
        <v>N/A</v>
      </c>
    </row>
    <row r="515" spans="1:21" x14ac:dyDescent="0.3">
      <c r="A515" s="16">
        <v>215000</v>
      </c>
      <c r="B515" s="19"/>
      <c r="C515" s="5" t="e" cm="1">
        <f t="array" aca="1" ref="C515" ca="1">IF( OR( AND($A515&gt;=INDIRECT("'Panasonic ERJ Code Table'!$K" &amp; C$1),$A515&lt;=INDIRECT("'Panasonic ERJ Code Table'!$L" &amp; C$1)), AND($A515&gt;=INDIRECT("'Panasonic ERJ Code Table'!$M" &amp; C$1),$A515&lt;=INDIRECT("'Panasonic ERJ Code Table'!$N" &amp; C$1)) ),C$2&amp;_xlfn.XLOOKUP($A515,E96_raw,E96_code),"N/A")</f>
        <v>#NAME?</v>
      </c>
      <c r="D515" s="23" t="e" cm="1">
        <f t="array" aca="1" ref="D515" ca="1">"technology "&amp;RIGHT(C515,4)&amp;";"&amp;_xlfn.XLOOKUP(2,eii,eia)&amp;C515&amp;_xlfn.XLOOKUP(16,eii,eia)&amp;_xlfn.XLOOKUP(3,eii,eia)&amp;_xlfn.XLOOKUP($A515,E96_raw,e96_std&amp;" "&amp;e96_sym)&amp;_xlfn.XLOOKUP(16,eii,eia)&amp;_xlfn.XLOOKUP(4,eii,eia)&amp;_xlfn.XLOOKUP(LEFT(C515,7),r_1,r_4)&amp;" W @ 70°C"&amp;_xlfn.XLOOKUP(16,eii,eia)&amp;_xlfn.XLOOKUP(5,eii,eia)&amp;_xlfn.XLOOKUP(MID(C515,4,3),e_code,TEXT(e_size,"0000"))&amp;_xlfn.XLOOKUP(16,eii,eia)&amp;_xlfn.XLOOKUP(6,eii,eia)&amp;ROUND(MIN(SQRT($A515*_xlfn.XLOOKUP(LEFT(C515,7),r_1,r_4)),_xlfn.XLOOKUP(LEFT(C515,7),r_1,r_7)),1)&amp;" V"&amp;_xlfn.XLOOKUP(16,eii,eia)&amp;_xlfn.XLOOKUP(8,eii,eia)&amp;_xlfn.XLOOKUP(LEFT(C515,7),r_1,r_8)&amp;_xlfn.XLOOKUP(16,eii,eia)&amp;_xlfn.XLOOKUP(9,eii,eia)&amp;_xlfn.XLOOKUP($A515,E96_raw,E96_code&amp;" / "&amp;e96_3c)&amp;_xlfn.XLOOKUP(16,eii,eia)&amp;_xlfn.XLOOKUP(10,eii,eia)&amp;_xlfn.XLOOKUP(LEFT(C515,7),r_1,r_10)&amp;_xlfn.XLOOKUP(16,eii,eia)&amp;_xlfn.XLOOKUP(11,eii,eia)&amp;_xlfn.XLOOKUP(LEFT(C515,7),r_1,r_11)&amp;_xlfn.XLOOKUP(16,eii,eia)&amp;_xlfn.XLOOKUP(12,eii,eia)&amp;_xlfn.XLOOKUP(LEFT(C515,7),r_1,r_12)&amp;" ppm/°C"&amp;_xlfn.XLOOKUP(16,eii,eia)&amp;_xlfn.XLOOKUP(13,eii,eia)&amp;MID(C515,4,2)&amp;_xlfn.XLOOKUP(16,eii,eia)&amp;_xlfn.XLOOKUP(14,eii,eia)&amp;_xlfn.XLOOKUP(16,eii,eia)&amp;_xlfn.XLOOKUP(15,eii,eia)&amp;_xlfn.XLOOKUP(16,eii,eia)</f>
        <v>#NAME?</v>
      </c>
      <c r="F515" s="5" t="str" cm="1">
        <f t="array" aca="1" ref="F515" ca="1">IF( OR( AND($A515&gt;=INDIRECT("'Panasonic ERJ Code Table'!$K" &amp; F$1),$A515&lt;=INDIRECT("'Panasonic ERJ Code Table'!$L" &amp; F$1)), AND($A515&gt;=INDIRECT("'Panasonic ERJ Code Table'!$M" &amp; F$1),$A515&lt;=INDIRECT("'Panasonic ERJ Code Table'!$N" &amp; F$1)) ),F$2&amp;_xlfn.XLOOKUP($A515,E96_raw,E96_code),"N/A")</f>
        <v>N/A</v>
      </c>
      <c r="I515" s="5" t="e" cm="1">
        <f t="array" aca="1" ref="I515" ca="1">IF( OR( AND($A515&gt;=INDIRECT("'Panasonic ERJ Code Table'!$K" &amp; I$1),$A515&lt;=INDIRECT("'Panasonic ERJ Code Table'!$L" &amp; I$1)), AND($A515&gt;=INDIRECT("'Panasonic ERJ Code Table'!$M" &amp; I$1),$A515&lt;=INDIRECT("'Panasonic ERJ Code Table'!$N" &amp; I$1)) ),I$2&amp;_xlfn.XLOOKUP($A515,E96_raw,E96_code),"N/A")</f>
        <v>#NAME?</v>
      </c>
      <c r="L515" s="5" t="str" cm="1">
        <f t="array" aca="1" ref="L515" ca="1">IF( OR( AND($A515&gt;=INDIRECT("'Panasonic ERJ Code Table'!$K" &amp; L$1),$A515&lt;=INDIRECT("'Panasonic ERJ Code Table'!$L" &amp; L$1)), AND($A515&gt;=INDIRECT("'Panasonic ERJ Code Table'!$M" &amp; L$1),$A515&lt;=INDIRECT("'Panasonic ERJ Code Table'!$N" &amp; L$1)) ),L$2&amp;_xlfn.XLOOKUP($A515,E96_raw,E96_code),"N/A")</f>
        <v>N/A</v>
      </c>
      <c r="O515" s="5" t="e" cm="1">
        <f t="array" aca="1" ref="O515" ca="1">IF( OR( AND($A515&gt;=INDIRECT("'Panasonic ERJ Code Table'!$K" &amp; O$1),$A515&lt;=INDIRECT("'Panasonic ERJ Code Table'!$L" &amp; O$1)), AND($A515&gt;=INDIRECT("'Panasonic ERJ Code Table'!$M" &amp; O$1),$A515&lt;=INDIRECT("'Panasonic ERJ Code Table'!$N" &amp; O$1)) ),O$2&amp;_xlfn.XLOOKUP($A515,E96_raw,E96_code),"N/A")</f>
        <v>#NAME?</v>
      </c>
      <c r="R515" s="5" t="str" cm="1">
        <f t="array" aca="1" ref="R515" ca="1">IF( OR( AND($A515&gt;=INDIRECT("'Panasonic ERJ Code Table'!$K" &amp; R$1),$A515&lt;=INDIRECT("'Panasonic ERJ Code Table'!$L" &amp; R$1)), AND($A515&gt;=INDIRECT("'Panasonic ERJ Code Table'!$M" &amp; R$1),$A515&lt;=INDIRECT("'Panasonic ERJ Code Table'!$N" &amp; R$1)) ),R$2&amp;_xlfn.XLOOKUP($A515,E96_raw,E96_code),"N/A")</f>
        <v>N/A</v>
      </c>
      <c r="U515" s="5" t="str" cm="1">
        <f t="array" aca="1" ref="U515" ca="1">IF( OR( AND($A515&gt;=INDIRECT("'Panasonic ERJ Code Table'!$J" &amp; U$1),$A515&lt;=INDIRECT("'Panasonic ERJ Code Table'!$K" &amp; U$1)), AND($A515&gt;=INDIRECT("'Panasonic ERJ Code Table'!$L" &amp; U$1),$A515&lt;=INDIRECT("'Panasonic ERJ Code Table'!$M" &amp; U$1)) ),U$2&amp;_xlfn.XLOOKUP($A515,E96_raw,E96_code),"N/A")</f>
        <v>N/A</v>
      </c>
    </row>
    <row r="516" spans="1:21" x14ac:dyDescent="0.3">
      <c r="A516" s="16">
        <v>221000</v>
      </c>
      <c r="B516" s="19"/>
      <c r="C516" s="5" t="e" cm="1">
        <f t="array" aca="1" ref="C516" ca="1">IF( OR( AND($A516&gt;=INDIRECT("'Panasonic ERJ Code Table'!$K" &amp; C$1),$A516&lt;=INDIRECT("'Panasonic ERJ Code Table'!$L" &amp; C$1)), AND($A516&gt;=INDIRECT("'Panasonic ERJ Code Table'!$M" &amp; C$1),$A516&lt;=INDIRECT("'Panasonic ERJ Code Table'!$N" &amp; C$1)) ),C$2&amp;_xlfn.XLOOKUP($A516,E96_raw,E96_code),"N/A")</f>
        <v>#NAME?</v>
      </c>
      <c r="D516" s="23" t="e" cm="1">
        <f t="array" aca="1" ref="D516" ca="1">"technology "&amp;RIGHT(C516,4)&amp;";"&amp;_xlfn.XLOOKUP(2,eii,eia)&amp;C516&amp;_xlfn.XLOOKUP(16,eii,eia)&amp;_xlfn.XLOOKUP(3,eii,eia)&amp;_xlfn.XLOOKUP($A516,E96_raw,e96_std&amp;" "&amp;e96_sym)&amp;_xlfn.XLOOKUP(16,eii,eia)&amp;_xlfn.XLOOKUP(4,eii,eia)&amp;_xlfn.XLOOKUP(LEFT(C516,7),r_1,r_4)&amp;" W @ 70°C"&amp;_xlfn.XLOOKUP(16,eii,eia)&amp;_xlfn.XLOOKUP(5,eii,eia)&amp;_xlfn.XLOOKUP(MID(C516,4,3),e_code,TEXT(e_size,"0000"))&amp;_xlfn.XLOOKUP(16,eii,eia)&amp;_xlfn.XLOOKUP(6,eii,eia)&amp;ROUND(MIN(SQRT($A516*_xlfn.XLOOKUP(LEFT(C516,7),r_1,r_4)),_xlfn.XLOOKUP(LEFT(C516,7),r_1,r_7)),1)&amp;" V"&amp;_xlfn.XLOOKUP(16,eii,eia)&amp;_xlfn.XLOOKUP(8,eii,eia)&amp;_xlfn.XLOOKUP(LEFT(C516,7),r_1,r_8)&amp;_xlfn.XLOOKUP(16,eii,eia)&amp;_xlfn.XLOOKUP(9,eii,eia)&amp;_xlfn.XLOOKUP($A516,E96_raw,E96_code&amp;" / "&amp;e96_3c)&amp;_xlfn.XLOOKUP(16,eii,eia)&amp;_xlfn.XLOOKUP(10,eii,eia)&amp;_xlfn.XLOOKUP(LEFT(C516,7),r_1,r_10)&amp;_xlfn.XLOOKUP(16,eii,eia)&amp;_xlfn.XLOOKUP(11,eii,eia)&amp;_xlfn.XLOOKUP(LEFT(C516,7),r_1,r_11)&amp;_xlfn.XLOOKUP(16,eii,eia)&amp;_xlfn.XLOOKUP(12,eii,eia)&amp;_xlfn.XLOOKUP(LEFT(C516,7),r_1,r_12)&amp;" ppm/°C"&amp;_xlfn.XLOOKUP(16,eii,eia)&amp;_xlfn.XLOOKUP(13,eii,eia)&amp;MID(C516,4,2)&amp;_xlfn.XLOOKUP(16,eii,eia)&amp;_xlfn.XLOOKUP(14,eii,eia)&amp;_xlfn.XLOOKUP(16,eii,eia)&amp;_xlfn.XLOOKUP(15,eii,eia)&amp;_xlfn.XLOOKUP(16,eii,eia)</f>
        <v>#NAME?</v>
      </c>
      <c r="F516" s="5" t="str" cm="1">
        <f t="array" aca="1" ref="F516" ca="1">IF( OR( AND($A516&gt;=INDIRECT("'Panasonic ERJ Code Table'!$K" &amp; F$1),$A516&lt;=INDIRECT("'Panasonic ERJ Code Table'!$L" &amp; F$1)), AND($A516&gt;=INDIRECT("'Panasonic ERJ Code Table'!$M" &amp; F$1),$A516&lt;=INDIRECT("'Panasonic ERJ Code Table'!$N" &amp; F$1)) ),F$2&amp;_xlfn.XLOOKUP($A516,E96_raw,E96_code),"N/A")</f>
        <v>N/A</v>
      </c>
      <c r="I516" s="5" t="e" cm="1">
        <f t="array" aca="1" ref="I516" ca="1">IF( OR( AND($A516&gt;=INDIRECT("'Panasonic ERJ Code Table'!$K" &amp; I$1),$A516&lt;=INDIRECT("'Panasonic ERJ Code Table'!$L" &amp; I$1)), AND($A516&gt;=INDIRECT("'Panasonic ERJ Code Table'!$M" &amp; I$1),$A516&lt;=INDIRECT("'Panasonic ERJ Code Table'!$N" &amp; I$1)) ),I$2&amp;_xlfn.XLOOKUP($A516,E96_raw,E96_code),"N/A")</f>
        <v>#NAME?</v>
      </c>
      <c r="L516" s="5" t="str" cm="1">
        <f t="array" aca="1" ref="L516" ca="1">IF( OR( AND($A516&gt;=INDIRECT("'Panasonic ERJ Code Table'!$K" &amp; L$1),$A516&lt;=INDIRECT("'Panasonic ERJ Code Table'!$L" &amp; L$1)), AND($A516&gt;=INDIRECT("'Panasonic ERJ Code Table'!$M" &amp; L$1),$A516&lt;=INDIRECT("'Panasonic ERJ Code Table'!$N" &amp; L$1)) ),L$2&amp;_xlfn.XLOOKUP($A516,E96_raw,E96_code),"N/A")</f>
        <v>N/A</v>
      </c>
      <c r="O516" s="5" t="e" cm="1">
        <f t="array" aca="1" ref="O516" ca="1">IF( OR( AND($A516&gt;=INDIRECT("'Panasonic ERJ Code Table'!$K" &amp; O$1),$A516&lt;=INDIRECT("'Panasonic ERJ Code Table'!$L" &amp; O$1)), AND($A516&gt;=INDIRECT("'Panasonic ERJ Code Table'!$M" &amp; O$1),$A516&lt;=INDIRECT("'Panasonic ERJ Code Table'!$N" &amp; O$1)) ),O$2&amp;_xlfn.XLOOKUP($A516,E96_raw,E96_code),"N/A")</f>
        <v>#NAME?</v>
      </c>
      <c r="R516" s="5" t="str" cm="1">
        <f t="array" aca="1" ref="R516" ca="1">IF( OR( AND($A516&gt;=INDIRECT("'Panasonic ERJ Code Table'!$K" &amp; R$1),$A516&lt;=INDIRECT("'Panasonic ERJ Code Table'!$L" &amp; R$1)), AND($A516&gt;=INDIRECT("'Panasonic ERJ Code Table'!$M" &amp; R$1),$A516&lt;=INDIRECT("'Panasonic ERJ Code Table'!$N" &amp; R$1)) ),R$2&amp;_xlfn.XLOOKUP($A516,E96_raw,E96_code),"N/A")</f>
        <v>N/A</v>
      </c>
      <c r="U516" s="5" t="str" cm="1">
        <f t="array" aca="1" ref="U516" ca="1">IF( OR( AND($A516&gt;=INDIRECT("'Panasonic ERJ Code Table'!$J" &amp; U$1),$A516&lt;=INDIRECT("'Panasonic ERJ Code Table'!$K" &amp; U$1)), AND($A516&gt;=INDIRECT("'Panasonic ERJ Code Table'!$L" &amp; U$1),$A516&lt;=INDIRECT("'Panasonic ERJ Code Table'!$M" &amp; U$1)) ),U$2&amp;_xlfn.XLOOKUP($A516,E96_raw,E96_code),"N/A")</f>
        <v>N/A</v>
      </c>
    </row>
    <row r="517" spans="1:21" x14ac:dyDescent="0.3">
      <c r="A517" s="16">
        <v>226000</v>
      </c>
      <c r="B517" s="19"/>
      <c r="C517" s="5" t="e" cm="1">
        <f t="array" aca="1" ref="C517" ca="1">IF( OR( AND($A517&gt;=INDIRECT("'Panasonic ERJ Code Table'!$K" &amp; C$1),$A517&lt;=INDIRECT("'Panasonic ERJ Code Table'!$L" &amp; C$1)), AND($A517&gt;=INDIRECT("'Panasonic ERJ Code Table'!$M" &amp; C$1),$A517&lt;=INDIRECT("'Panasonic ERJ Code Table'!$N" &amp; C$1)) ),C$2&amp;_xlfn.XLOOKUP($A517,E96_raw,E96_code),"N/A")</f>
        <v>#NAME?</v>
      </c>
      <c r="D517" s="23" t="e" cm="1">
        <f t="array" aca="1" ref="D517" ca="1">"technology "&amp;RIGHT(C517,4)&amp;";"&amp;_xlfn.XLOOKUP(2,eii,eia)&amp;C517&amp;_xlfn.XLOOKUP(16,eii,eia)&amp;_xlfn.XLOOKUP(3,eii,eia)&amp;_xlfn.XLOOKUP($A517,E96_raw,e96_std&amp;" "&amp;e96_sym)&amp;_xlfn.XLOOKUP(16,eii,eia)&amp;_xlfn.XLOOKUP(4,eii,eia)&amp;_xlfn.XLOOKUP(LEFT(C517,7),r_1,r_4)&amp;" W @ 70°C"&amp;_xlfn.XLOOKUP(16,eii,eia)&amp;_xlfn.XLOOKUP(5,eii,eia)&amp;_xlfn.XLOOKUP(MID(C517,4,3),e_code,TEXT(e_size,"0000"))&amp;_xlfn.XLOOKUP(16,eii,eia)&amp;_xlfn.XLOOKUP(6,eii,eia)&amp;ROUND(MIN(SQRT($A517*_xlfn.XLOOKUP(LEFT(C517,7),r_1,r_4)),_xlfn.XLOOKUP(LEFT(C517,7),r_1,r_7)),1)&amp;" V"&amp;_xlfn.XLOOKUP(16,eii,eia)&amp;_xlfn.XLOOKUP(8,eii,eia)&amp;_xlfn.XLOOKUP(LEFT(C517,7),r_1,r_8)&amp;_xlfn.XLOOKUP(16,eii,eia)&amp;_xlfn.XLOOKUP(9,eii,eia)&amp;_xlfn.XLOOKUP($A517,E96_raw,E96_code&amp;" / "&amp;e96_3c)&amp;_xlfn.XLOOKUP(16,eii,eia)&amp;_xlfn.XLOOKUP(10,eii,eia)&amp;_xlfn.XLOOKUP(LEFT(C517,7),r_1,r_10)&amp;_xlfn.XLOOKUP(16,eii,eia)&amp;_xlfn.XLOOKUP(11,eii,eia)&amp;_xlfn.XLOOKUP(LEFT(C517,7),r_1,r_11)&amp;_xlfn.XLOOKUP(16,eii,eia)&amp;_xlfn.XLOOKUP(12,eii,eia)&amp;_xlfn.XLOOKUP(LEFT(C517,7),r_1,r_12)&amp;" ppm/°C"&amp;_xlfn.XLOOKUP(16,eii,eia)&amp;_xlfn.XLOOKUP(13,eii,eia)&amp;MID(C517,4,2)&amp;_xlfn.XLOOKUP(16,eii,eia)&amp;_xlfn.XLOOKUP(14,eii,eia)&amp;_xlfn.XLOOKUP(16,eii,eia)&amp;_xlfn.XLOOKUP(15,eii,eia)&amp;_xlfn.XLOOKUP(16,eii,eia)</f>
        <v>#NAME?</v>
      </c>
      <c r="F517" s="5" t="str" cm="1">
        <f t="array" aca="1" ref="F517" ca="1">IF( OR( AND($A517&gt;=INDIRECT("'Panasonic ERJ Code Table'!$K" &amp; F$1),$A517&lt;=INDIRECT("'Panasonic ERJ Code Table'!$L" &amp; F$1)), AND($A517&gt;=INDIRECT("'Panasonic ERJ Code Table'!$M" &amp; F$1),$A517&lt;=INDIRECT("'Panasonic ERJ Code Table'!$N" &amp; F$1)) ),F$2&amp;_xlfn.XLOOKUP($A517,E96_raw,E96_code),"N/A")</f>
        <v>N/A</v>
      </c>
      <c r="I517" s="5" t="e" cm="1">
        <f t="array" aca="1" ref="I517" ca="1">IF( OR( AND($A517&gt;=INDIRECT("'Panasonic ERJ Code Table'!$K" &amp; I$1),$A517&lt;=INDIRECT("'Panasonic ERJ Code Table'!$L" &amp; I$1)), AND($A517&gt;=INDIRECT("'Panasonic ERJ Code Table'!$M" &amp; I$1),$A517&lt;=INDIRECT("'Panasonic ERJ Code Table'!$N" &amp; I$1)) ),I$2&amp;_xlfn.XLOOKUP($A517,E96_raw,E96_code),"N/A")</f>
        <v>#NAME?</v>
      </c>
      <c r="L517" s="5" t="str" cm="1">
        <f t="array" aca="1" ref="L517" ca="1">IF( OR( AND($A517&gt;=INDIRECT("'Panasonic ERJ Code Table'!$K" &amp; L$1),$A517&lt;=INDIRECT("'Panasonic ERJ Code Table'!$L" &amp; L$1)), AND($A517&gt;=INDIRECT("'Panasonic ERJ Code Table'!$M" &amp; L$1),$A517&lt;=INDIRECT("'Panasonic ERJ Code Table'!$N" &amp; L$1)) ),L$2&amp;_xlfn.XLOOKUP($A517,E96_raw,E96_code),"N/A")</f>
        <v>N/A</v>
      </c>
      <c r="O517" s="5" t="e" cm="1">
        <f t="array" aca="1" ref="O517" ca="1">IF( OR( AND($A517&gt;=INDIRECT("'Panasonic ERJ Code Table'!$K" &amp; O$1),$A517&lt;=INDIRECT("'Panasonic ERJ Code Table'!$L" &amp; O$1)), AND($A517&gt;=INDIRECT("'Panasonic ERJ Code Table'!$M" &amp; O$1),$A517&lt;=INDIRECT("'Panasonic ERJ Code Table'!$N" &amp; O$1)) ),O$2&amp;_xlfn.XLOOKUP($A517,E96_raw,E96_code),"N/A")</f>
        <v>#NAME?</v>
      </c>
      <c r="R517" s="5" t="str" cm="1">
        <f t="array" aca="1" ref="R517" ca="1">IF( OR( AND($A517&gt;=INDIRECT("'Panasonic ERJ Code Table'!$K" &amp; R$1),$A517&lt;=INDIRECT("'Panasonic ERJ Code Table'!$L" &amp; R$1)), AND($A517&gt;=INDIRECT("'Panasonic ERJ Code Table'!$M" &amp; R$1),$A517&lt;=INDIRECT("'Panasonic ERJ Code Table'!$N" &amp; R$1)) ),R$2&amp;_xlfn.XLOOKUP($A517,E96_raw,E96_code),"N/A")</f>
        <v>N/A</v>
      </c>
      <c r="U517" s="5" t="str" cm="1">
        <f t="array" aca="1" ref="U517" ca="1">IF( OR( AND($A517&gt;=INDIRECT("'Panasonic ERJ Code Table'!$J" &amp; U$1),$A517&lt;=INDIRECT("'Panasonic ERJ Code Table'!$K" &amp; U$1)), AND($A517&gt;=INDIRECT("'Panasonic ERJ Code Table'!$L" &amp; U$1),$A517&lt;=INDIRECT("'Panasonic ERJ Code Table'!$M" &amp; U$1)) ),U$2&amp;_xlfn.XLOOKUP($A517,E96_raw,E96_code),"N/A")</f>
        <v>N/A</v>
      </c>
    </row>
    <row r="518" spans="1:21" x14ac:dyDescent="0.3">
      <c r="A518" s="16">
        <v>232000</v>
      </c>
      <c r="B518" s="19"/>
      <c r="C518" s="5" t="e" cm="1">
        <f t="array" aca="1" ref="C518" ca="1">IF( OR( AND($A518&gt;=INDIRECT("'Panasonic ERJ Code Table'!$K" &amp; C$1),$A518&lt;=INDIRECT("'Panasonic ERJ Code Table'!$L" &amp; C$1)), AND($A518&gt;=INDIRECT("'Panasonic ERJ Code Table'!$M" &amp; C$1),$A518&lt;=INDIRECT("'Panasonic ERJ Code Table'!$N" &amp; C$1)) ),C$2&amp;_xlfn.XLOOKUP($A518,E96_raw,E96_code),"N/A")</f>
        <v>#NAME?</v>
      </c>
      <c r="D518" s="23" t="e" cm="1">
        <f t="array" aca="1" ref="D518" ca="1">"technology "&amp;RIGHT(C518,4)&amp;";"&amp;_xlfn.XLOOKUP(2,eii,eia)&amp;C518&amp;_xlfn.XLOOKUP(16,eii,eia)&amp;_xlfn.XLOOKUP(3,eii,eia)&amp;_xlfn.XLOOKUP($A518,E96_raw,e96_std&amp;" "&amp;e96_sym)&amp;_xlfn.XLOOKUP(16,eii,eia)&amp;_xlfn.XLOOKUP(4,eii,eia)&amp;_xlfn.XLOOKUP(LEFT(C518,7),r_1,r_4)&amp;" W @ 70°C"&amp;_xlfn.XLOOKUP(16,eii,eia)&amp;_xlfn.XLOOKUP(5,eii,eia)&amp;_xlfn.XLOOKUP(MID(C518,4,3),e_code,TEXT(e_size,"0000"))&amp;_xlfn.XLOOKUP(16,eii,eia)&amp;_xlfn.XLOOKUP(6,eii,eia)&amp;ROUND(MIN(SQRT($A518*_xlfn.XLOOKUP(LEFT(C518,7),r_1,r_4)),_xlfn.XLOOKUP(LEFT(C518,7),r_1,r_7)),1)&amp;" V"&amp;_xlfn.XLOOKUP(16,eii,eia)&amp;_xlfn.XLOOKUP(8,eii,eia)&amp;_xlfn.XLOOKUP(LEFT(C518,7),r_1,r_8)&amp;_xlfn.XLOOKUP(16,eii,eia)&amp;_xlfn.XLOOKUP(9,eii,eia)&amp;_xlfn.XLOOKUP($A518,E96_raw,E96_code&amp;" / "&amp;e96_3c)&amp;_xlfn.XLOOKUP(16,eii,eia)&amp;_xlfn.XLOOKUP(10,eii,eia)&amp;_xlfn.XLOOKUP(LEFT(C518,7),r_1,r_10)&amp;_xlfn.XLOOKUP(16,eii,eia)&amp;_xlfn.XLOOKUP(11,eii,eia)&amp;_xlfn.XLOOKUP(LEFT(C518,7),r_1,r_11)&amp;_xlfn.XLOOKUP(16,eii,eia)&amp;_xlfn.XLOOKUP(12,eii,eia)&amp;_xlfn.XLOOKUP(LEFT(C518,7),r_1,r_12)&amp;" ppm/°C"&amp;_xlfn.XLOOKUP(16,eii,eia)&amp;_xlfn.XLOOKUP(13,eii,eia)&amp;MID(C518,4,2)&amp;_xlfn.XLOOKUP(16,eii,eia)&amp;_xlfn.XLOOKUP(14,eii,eia)&amp;_xlfn.XLOOKUP(16,eii,eia)&amp;_xlfn.XLOOKUP(15,eii,eia)&amp;_xlfn.XLOOKUP(16,eii,eia)</f>
        <v>#NAME?</v>
      </c>
      <c r="F518" s="5" t="str" cm="1">
        <f t="array" aca="1" ref="F518" ca="1">IF( OR( AND($A518&gt;=INDIRECT("'Panasonic ERJ Code Table'!$K" &amp; F$1),$A518&lt;=INDIRECT("'Panasonic ERJ Code Table'!$L" &amp; F$1)), AND($A518&gt;=INDIRECT("'Panasonic ERJ Code Table'!$M" &amp; F$1),$A518&lt;=INDIRECT("'Panasonic ERJ Code Table'!$N" &amp; F$1)) ),F$2&amp;_xlfn.XLOOKUP($A518,E96_raw,E96_code),"N/A")</f>
        <v>N/A</v>
      </c>
      <c r="I518" s="5" t="e" cm="1">
        <f t="array" aca="1" ref="I518" ca="1">IF( OR( AND($A518&gt;=INDIRECT("'Panasonic ERJ Code Table'!$K" &amp; I$1),$A518&lt;=INDIRECT("'Panasonic ERJ Code Table'!$L" &amp; I$1)), AND($A518&gt;=INDIRECT("'Panasonic ERJ Code Table'!$M" &amp; I$1),$A518&lt;=INDIRECT("'Panasonic ERJ Code Table'!$N" &amp; I$1)) ),I$2&amp;_xlfn.XLOOKUP($A518,E96_raw,E96_code),"N/A")</f>
        <v>#NAME?</v>
      </c>
      <c r="L518" s="5" t="str" cm="1">
        <f t="array" aca="1" ref="L518" ca="1">IF( OR( AND($A518&gt;=INDIRECT("'Panasonic ERJ Code Table'!$K" &amp; L$1),$A518&lt;=INDIRECT("'Panasonic ERJ Code Table'!$L" &amp; L$1)), AND($A518&gt;=INDIRECT("'Panasonic ERJ Code Table'!$M" &amp; L$1),$A518&lt;=INDIRECT("'Panasonic ERJ Code Table'!$N" &amp; L$1)) ),L$2&amp;_xlfn.XLOOKUP($A518,E96_raw,E96_code),"N/A")</f>
        <v>N/A</v>
      </c>
      <c r="O518" s="5" t="e" cm="1">
        <f t="array" aca="1" ref="O518" ca="1">IF( OR( AND($A518&gt;=INDIRECT("'Panasonic ERJ Code Table'!$K" &amp; O$1),$A518&lt;=INDIRECT("'Panasonic ERJ Code Table'!$L" &amp; O$1)), AND($A518&gt;=INDIRECT("'Panasonic ERJ Code Table'!$M" &amp; O$1),$A518&lt;=INDIRECT("'Panasonic ERJ Code Table'!$N" &amp; O$1)) ),O$2&amp;_xlfn.XLOOKUP($A518,E96_raw,E96_code),"N/A")</f>
        <v>#NAME?</v>
      </c>
      <c r="R518" s="5" t="str" cm="1">
        <f t="array" aca="1" ref="R518" ca="1">IF( OR( AND($A518&gt;=INDIRECT("'Panasonic ERJ Code Table'!$K" &amp; R$1),$A518&lt;=INDIRECT("'Panasonic ERJ Code Table'!$L" &amp; R$1)), AND($A518&gt;=INDIRECT("'Panasonic ERJ Code Table'!$M" &amp; R$1),$A518&lt;=INDIRECT("'Panasonic ERJ Code Table'!$N" &amp; R$1)) ),R$2&amp;_xlfn.XLOOKUP($A518,E96_raw,E96_code),"N/A")</f>
        <v>N/A</v>
      </c>
      <c r="U518" s="5" t="str" cm="1">
        <f t="array" aca="1" ref="U518" ca="1">IF( OR( AND($A518&gt;=INDIRECT("'Panasonic ERJ Code Table'!$J" &amp; U$1),$A518&lt;=INDIRECT("'Panasonic ERJ Code Table'!$K" &amp; U$1)), AND($A518&gt;=INDIRECT("'Panasonic ERJ Code Table'!$L" &amp; U$1),$A518&lt;=INDIRECT("'Panasonic ERJ Code Table'!$M" &amp; U$1)) ),U$2&amp;_xlfn.XLOOKUP($A518,E96_raw,E96_code),"N/A")</f>
        <v>N/A</v>
      </c>
    </row>
    <row r="519" spans="1:21" x14ac:dyDescent="0.3">
      <c r="A519" s="16">
        <v>237000</v>
      </c>
      <c r="B519" s="19"/>
      <c r="C519" s="5" t="e" cm="1">
        <f t="array" aca="1" ref="C519" ca="1">IF( OR( AND($A519&gt;=INDIRECT("'Panasonic ERJ Code Table'!$K" &amp; C$1),$A519&lt;=INDIRECT("'Panasonic ERJ Code Table'!$L" &amp; C$1)), AND($A519&gt;=INDIRECT("'Panasonic ERJ Code Table'!$M" &amp; C$1),$A519&lt;=INDIRECT("'Panasonic ERJ Code Table'!$N" &amp; C$1)) ),C$2&amp;_xlfn.XLOOKUP($A519,E96_raw,E96_code),"N/A")</f>
        <v>#NAME?</v>
      </c>
      <c r="D519" s="23" t="e" cm="1">
        <f t="array" aca="1" ref="D519" ca="1">"technology "&amp;RIGHT(C519,4)&amp;";"&amp;_xlfn.XLOOKUP(2,eii,eia)&amp;C519&amp;_xlfn.XLOOKUP(16,eii,eia)&amp;_xlfn.XLOOKUP(3,eii,eia)&amp;_xlfn.XLOOKUP($A519,E96_raw,e96_std&amp;" "&amp;e96_sym)&amp;_xlfn.XLOOKUP(16,eii,eia)&amp;_xlfn.XLOOKUP(4,eii,eia)&amp;_xlfn.XLOOKUP(LEFT(C519,7),r_1,r_4)&amp;" W @ 70°C"&amp;_xlfn.XLOOKUP(16,eii,eia)&amp;_xlfn.XLOOKUP(5,eii,eia)&amp;_xlfn.XLOOKUP(MID(C519,4,3),e_code,TEXT(e_size,"0000"))&amp;_xlfn.XLOOKUP(16,eii,eia)&amp;_xlfn.XLOOKUP(6,eii,eia)&amp;ROUND(MIN(SQRT($A519*_xlfn.XLOOKUP(LEFT(C519,7),r_1,r_4)),_xlfn.XLOOKUP(LEFT(C519,7),r_1,r_7)),1)&amp;" V"&amp;_xlfn.XLOOKUP(16,eii,eia)&amp;_xlfn.XLOOKUP(8,eii,eia)&amp;_xlfn.XLOOKUP(LEFT(C519,7),r_1,r_8)&amp;_xlfn.XLOOKUP(16,eii,eia)&amp;_xlfn.XLOOKUP(9,eii,eia)&amp;_xlfn.XLOOKUP($A519,E96_raw,E96_code&amp;" / "&amp;e96_3c)&amp;_xlfn.XLOOKUP(16,eii,eia)&amp;_xlfn.XLOOKUP(10,eii,eia)&amp;_xlfn.XLOOKUP(LEFT(C519,7),r_1,r_10)&amp;_xlfn.XLOOKUP(16,eii,eia)&amp;_xlfn.XLOOKUP(11,eii,eia)&amp;_xlfn.XLOOKUP(LEFT(C519,7),r_1,r_11)&amp;_xlfn.XLOOKUP(16,eii,eia)&amp;_xlfn.XLOOKUP(12,eii,eia)&amp;_xlfn.XLOOKUP(LEFT(C519,7),r_1,r_12)&amp;" ppm/°C"&amp;_xlfn.XLOOKUP(16,eii,eia)&amp;_xlfn.XLOOKUP(13,eii,eia)&amp;MID(C519,4,2)&amp;_xlfn.XLOOKUP(16,eii,eia)&amp;_xlfn.XLOOKUP(14,eii,eia)&amp;_xlfn.XLOOKUP(16,eii,eia)&amp;_xlfn.XLOOKUP(15,eii,eia)&amp;_xlfn.XLOOKUP(16,eii,eia)</f>
        <v>#NAME?</v>
      </c>
      <c r="F519" s="5" t="str" cm="1">
        <f t="array" aca="1" ref="F519" ca="1">IF( OR( AND($A519&gt;=INDIRECT("'Panasonic ERJ Code Table'!$K" &amp; F$1),$A519&lt;=INDIRECT("'Panasonic ERJ Code Table'!$L" &amp; F$1)), AND($A519&gt;=INDIRECT("'Panasonic ERJ Code Table'!$M" &amp; F$1),$A519&lt;=INDIRECT("'Panasonic ERJ Code Table'!$N" &amp; F$1)) ),F$2&amp;_xlfn.XLOOKUP($A519,E96_raw,E96_code),"N/A")</f>
        <v>N/A</v>
      </c>
      <c r="I519" s="5" t="e" cm="1">
        <f t="array" aca="1" ref="I519" ca="1">IF( OR( AND($A519&gt;=INDIRECT("'Panasonic ERJ Code Table'!$K" &amp; I$1),$A519&lt;=INDIRECT("'Panasonic ERJ Code Table'!$L" &amp; I$1)), AND($A519&gt;=INDIRECT("'Panasonic ERJ Code Table'!$M" &amp; I$1),$A519&lt;=INDIRECT("'Panasonic ERJ Code Table'!$N" &amp; I$1)) ),I$2&amp;_xlfn.XLOOKUP($A519,E96_raw,E96_code),"N/A")</f>
        <v>#NAME?</v>
      </c>
      <c r="L519" s="5" t="str" cm="1">
        <f t="array" aca="1" ref="L519" ca="1">IF( OR( AND($A519&gt;=INDIRECT("'Panasonic ERJ Code Table'!$K" &amp; L$1),$A519&lt;=INDIRECT("'Panasonic ERJ Code Table'!$L" &amp; L$1)), AND($A519&gt;=INDIRECT("'Panasonic ERJ Code Table'!$M" &amp; L$1),$A519&lt;=INDIRECT("'Panasonic ERJ Code Table'!$N" &amp; L$1)) ),L$2&amp;_xlfn.XLOOKUP($A519,E96_raw,E96_code),"N/A")</f>
        <v>N/A</v>
      </c>
      <c r="O519" s="5" t="e" cm="1">
        <f t="array" aca="1" ref="O519" ca="1">IF( OR( AND($A519&gt;=INDIRECT("'Panasonic ERJ Code Table'!$K" &amp; O$1),$A519&lt;=INDIRECT("'Panasonic ERJ Code Table'!$L" &amp; O$1)), AND($A519&gt;=INDIRECT("'Panasonic ERJ Code Table'!$M" &amp; O$1),$A519&lt;=INDIRECT("'Panasonic ERJ Code Table'!$N" &amp; O$1)) ),O$2&amp;_xlfn.XLOOKUP($A519,E96_raw,E96_code),"N/A")</f>
        <v>#NAME?</v>
      </c>
      <c r="R519" s="5" t="str" cm="1">
        <f t="array" aca="1" ref="R519" ca="1">IF( OR( AND($A519&gt;=INDIRECT("'Panasonic ERJ Code Table'!$K" &amp; R$1),$A519&lt;=INDIRECT("'Panasonic ERJ Code Table'!$L" &amp; R$1)), AND($A519&gt;=INDIRECT("'Panasonic ERJ Code Table'!$M" &amp; R$1),$A519&lt;=INDIRECT("'Panasonic ERJ Code Table'!$N" &amp; R$1)) ),R$2&amp;_xlfn.XLOOKUP($A519,E96_raw,E96_code),"N/A")</f>
        <v>N/A</v>
      </c>
      <c r="U519" s="5" t="str" cm="1">
        <f t="array" aca="1" ref="U519" ca="1">IF( OR( AND($A519&gt;=INDIRECT("'Panasonic ERJ Code Table'!$J" &amp; U$1),$A519&lt;=INDIRECT("'Panasonic ERJ Code Table'!$K" &amp; U$1)), AND($A519&gt;=INDIRECT("'Panasonic ERJ Code Table'!$L" &amp; U$1),$A519&lt;=INDIRECT("'Panasonic ERJ Code Table'!$M" &amp; U$1)) ),U$2&amp;_xlfn.XLOOKUP($A519,E96_raw,E96_code),"N/A")</f>
        <v>N/A</v>
      </c>
    </row>
    <row r="520" spans="1:21" x14ac:dyDescent="0.3">
      <c r="A520" s="16">
        <v>243000</v>
      </c>
      <c r="B520" s="19"/>
      <c r="C520" s="5" t="e" cm="1">
        <f t="array" aca="1" ref="C520" ca="1">IF( OR( AND($A520&gt;=INDIRECT("'Panasonic ERJ Code Table'!$K" &amp; C$1),$A520&lt;=INDIRECT("'Panasonic ERJ Code Table'!$L" &amp; C$1)), AND($A520&gt;=INDIRECT("'Panasonic ERJ Code Table'!$M" &amp; C$1),$A520&lt;=INDIRECT("'Panasonic ERJ Code Table'!$N" &amp; C$1)) ),C$2&amp;_xlfn.XLOOKUP($A520,E96_raw,E96_code),"N/A")</f>
        <v>#NAME?</v>
      </c>
      <c r="D520" s="23" t="e" cm="1">
        <f t="array" aca="1" ref="D520" ca="1">"technology "&amp;RIGHT(C520,4)&amp;";"&amp;_xlfn.XLOOKUP(2,eii,eia)&amp;C520&amp;_xlfn.XLOOKUP(16,eii,eia)&amp;_xlfn.XLOOKUP(3,eii,eia)&amp;_xlfn.XLOOKUP($A520,E96_raw,e96_std&amp;" "&amp;e96_sym)&amp;_xlfn.XLOOKUP(16,eii,eia)&amp;_xlfn.XLOOKUP(4,eii,eia)&amp;_xlfn.XLOOKUP(LEFT(C520,7),r_1,r_4)&amp;" W @ 70°C"&amp;_xlfn.XLOOKUP(16,eii,eia)&amp;_xlfn.XLOOKUP(5,eii,eia)&amp;_xlfn.XLOOKUP(MID(C520,4,3),e_code,TEXT(e_size,"0000"))&amp;_xlfn.XLOOKUP(16,eii,eia)&amp;_xlfn.XLOOKUP(6,eii,eia)&amp;ROUND(MIN(SQRT($A520*_xlfn.XLOOKUP(LEFT(C520,7),r_1,r_4)),_xlfn.XLOOKUP(LEFT(C520,7),r_1,r_7)),1)&amp;" V"&amp;_xlfn.XLOOKUP(16,eii,eia)&amp;_xlfn.XLOOKUP(8,eii,eia)&amp;_xlfn.XLOOKUP(LEFT(C520,7),r_1,r_8)&amp;_xlfn.XLOOKUP(16,eii,eia)&amp;_xlfn.XLOOKUP(9,eii,eia)&amp;_xlfn.XLOOKUP($A520,E96_raw,E96_code&amp;" / "&amp;e96_3c)&amp;_xlfn.XLOOKUP(16,eii,eia)&amp;_xlfn.XLOOKUP(10,eii,eia)&amp;_xlfn.XLOOKUP(LEFT(C520,7),r_1,r_10)&amp;_xlfn.XLOOKUP(16,eii,eia)&amp;_xlfn.XLOOKUP(11,eii,eia)&amp;_xlfn.XLOOKUP(LEFT(C520,7),r_1,r_11)&amp;_xlfn.XLOOKUP(16,eii,eia)&amp;_xlfn.XLOOKUP(12,eii,eia)&amp;_xlfn.XLOOKUP(LEFT(C520,7),r_1,r_12)&amp;" ppm/°C"&amp;_xlfn.XLOOKUP(16,eii,eia)&amp;_xlfn.XLOOKUP(13,eii,eia)&amp;MID(C520,4,2)&amp;_xlfn.XLOOKUP(16,eii,eia)&amp;_xlfn.XLOOKUP(14,eii,eia)&amp;_xlfn.XLOOKUP(16,eii,eia)&amp;_xlfn.XLOOKUP(15,eii,eia)&amp;_xlfn.XLOOKUP(16,eii,eia)</f>
        <v>#NAME?</v>
      </c>
      <c r="F520" s="5" t="str" cm="1">
        <f t="array" aca="1" ref="F520" ca="1">IF( OR( AND($A520&gt;=INDIRECT("'Panasonic ERJ Code Table'!$K" &amp; F$1),$A520&lt;=INDIRECT("'Panasonic ERJ Code Table'!$L" &amp; F$1)), AND($A520&gt;=INDIRECT("'Panasonic ERJ Code Table'!$M" &amp; F$1),$A520&lt;=INDIRECT("'Panasonic ERJ Code Table'!$N" &amp; F$1)) ),F$2&amp;_xlfn.XLOOKUP($A520,E96_raw,E96_code),"N/A")</f>
        <v>N/A</v>
      </c>
      <c r="I520" s="5" t="e" cm="1">
        <f t="array" aca="1" ref="I520" ca="1">IF( OR( AND($A520&gt;=INDIRECT("'Panasonic ERJ Code Table'!$K" &amp; I$1),$A520&lt;=INDIRECT("'Panasonic ERJ Code Table'!$L" &amp; I$1)), AND($A520&gt;=INDIRECT("'Panasonic ERJ Code Table'!$M" &amp; I$1),$A520&lt;=INDIRECT("'Panasonic ERJ Code Table'!$N" &amp; I$1)) ),I$2&amp;_xlfn.XLOOKUP($A520,E96_raw,E96_code),"N/A")</f>
        <v>#NAME?</v>
      </c>
      <c r="L520" s="5" t="str" cm="1">
        <f t="array" aca="1" ref="L520" ca="1">IF( OR( AND($A520&gt;=INDIRECT("'Panasonic ERJ Code Table'!$K" &amp; L$1),$A520&lt;=INDIRECT("'Panasonic ERJ Code Table'!$L" &amp; L$1)), AND($A520&gt;=INDIRECT("'Panasonic ERJ Code Table'!$M" &amp; L$1),$A520&lt;=INDIRECT("'Panasonic ERJ Code Table'!$N" &amp; L$1)) ),L$2&amp;_xlfn.XLOOKUP($A520,E96_raw,E96_code),"N/A")</f>
        <v>N/A</v>
      </c>
      <c r="O520" s="5" t="e" cm="1">
        <f t="array" aca="1" ref="O520" ca="1">IF( OR( AND($A520&gt;=INDIRECT("'Panasonic ERJ Code Table'!$K" &amp; O$1),$A520&lt;=INDIRECT("'Panasonic ERJ Code Table'!$L" &amp; O$1)), AND($A520&gt;=INDIRECT("'Panasonic ERJ Code Table'!$M" &amp; O$1),$A520&lt;=INDIRECT("'Panasonic ERJ Code Table'!$N" &amp; O$1)) ),O$2&amp;_xlfn.XLOOKUP($A520,E96_raw,E96_code),"N/A")</f>
        <v>#NAME?</v>
      </c>
      <c r="R520" s="5" t="str" cm="1">
        <f t="array" aca="1" ref="R520" ca="1">IF( OR( AND($A520&gt;=INDIRECT("'Panasonic ERJ Code Table'!$K" &amp; R$1),$A520&lt;=INDIRECT("'Panasonic ERJ Code Table'!$L" &amp; R$1)), AND($A520&gt;=INDIRECT("'Panasonic ERJ Code Table'!$M" &amp; R$1),$A520&lt;=INDIRECT("'Panasonic ERJ Code Table'!$N" &amp; R$1)) ),R$2&amp;_xlfn.XLOOKUP($A520,E96_raw,E96_code),"N/A")</f>
        <v>N/A</v>
      </c>
      <c r="U520" s="5" t="str" cm="1">
        <f t="array" aca="1" ref="U520" ca="1">IF( OR( AND($A520&gt;=INDIRECT("'Panasonic ERJ Code Table'!$J" &amp; U$1),$A520&lt;=INDIRECT("'Panasonic ERJ Code Table'!$K" &amp; U$1)), AND($A520&gt;=INDIRECT("'Panasonic ERJ Code Table'!$L" &amp; U$1),$A520&lt;=INDIRECT("'Panasonic ERJ Code Table'!$M" &amp; U$1)) ),U$2&amp;_xlfn.XLOOKUP($A520,E96_raw,E96_code),"N/A")</f>
        <v>N/A</v>
      </c>
    </row>
    <row r="521" spans="1:21" x14ac:dyDescent="0.3">
      <c r="A521" s="16">
        <v>249000</v>
      </c>
      <c r="B521" s="19"/>
      <c r="C521" s="5" t="e" cm="1">
        <f t="array" aca="1" ref="C521" ca="1">IF( OR( AND($A521&gt;=INDIRECT("'Panasonic ERJ Code Table'!$K" &amp; C$1),$A521&lt;=INDIRECT("'Panasonic ERJ Code Table'!$L" &amp; C$1)), AND($A521&gt;=INDIRECT("'Panasonic ERJ Code Table'!$M" &amp; C$1),$A521&lt;=INDIRECT("'Panasonic ERJ Code Table'!$N" &amp; C$1)) ),C$2&amp;_xlfn.XLOOKUP($A521,E96_raw,E96_code),"N/A")</f>
        <v>#NAME?</v>
      </c>
      <c r="D521" s="23" t="e" cm="1">
        <f t="array" aca="1" ref="D521" ca="1">"technology "&amp;RIGHT(C521,4)&amp;";"&amp;_xlfn.XLOOKUP(2,eii,eia)&amp;C521&amp;_xlfn.XLOOKUP(16,eii,eia)&amp;_xlfn.XLOOKUP(3,eii,eia)&amp;_xlfn.XLOOKUP($A521,E96_raw,e96_std&amp;" "&amp;e96_sym)&amp;_xlfn.XLOOKUP(16,eii,eia)&amp;_xlfn.XLOOKUP(4,eii,eia)&amp;_xlfn.XLOOKUP(LEFT(C521,7),r_1,r_4)&amp;" W @ 70°C"&amp;_xlfn.XLOOKUP(16,eii,eia)&amp;_xlfn.XLOOKUP(5,eii,eia)&amp;_xlfn.XLOOKUP(MID(C521,4,3),e_code,TEXT(e_size,"0000"))&amp;_xlfn.XLOOKUP(16,eii,eia)&amp;_xlfn.XLOOKUP(6,eii,eia)&amp;ROUND(MIN(SQRT($A521*_xlfn.XLOOKUP(LEFT(C521,7),r_1,r_4)),_xlfn.XLOOKUP(LEFT(C521,7),r_1,r_7)),1)&amp;" V"&amp;_xlfn.XLOOKUP(16,eii,eia)&amp;_xlfn.XLOOKUP(8,eii,eia)&amp;_xlfn.XLOOKUP(LEFT(C521,7),r_1,r_8)&amp;_xlfn.XLOOKUP(16,eii,eia)&amp;_xlfn.XLOOKUP(9,eii,eia)&amp;_xlfn.XLOOKUP($A521,E96_raw,E96_code&amp;" / "&amp;e96_3c)&amp;_xlfn.XLOOKUP(16,eii,eia)&amp;_xlfn.XLOOKUP(10,eii,eia)&amp;_xlfn.XLOOKUP(LEFT(C521,7),r_1,r_10)&amp;_xlfn.XLOOKUP(16,eii,eia)&amp;_xlfn.XLOOKUP(11,eii,eia)&amp;_xlfn.XLOOKUP(LEFT(C521,7),r_1,r_11)&amp;_xlfn.XLOOKUP(16,eii,eia)&amp;_xlfn.XLOOKUP(12,eii,eia)&amp;_xlfn.XLOOKUP(LEFT(C521,7),r_1,r_12)&amp;" ppm/°C"&amp;_xlfn.XLOOKUP(16,eii,eia)&amp;_xlfn.XLOOKUP(13,eii,eia)&amp;MID(C521,4,2)&amp;_xlfn.XLOOKUP(16,eii,eia)&amp;_xlfn.XLOOKUP(14,eii,eia)&amp;_xlfn.XLOOKUP(16,eii,eia)&amp;_xlfn.XLOOKUP(15,eii,eia)&amp;_xlfn.XLOOKUP(16,eii,eia)</f>
        <v>#NAME?</v>
      </c>
      <c r="F521" s="5" t="str" cm="1">
        <f t="array" aca="1" ref="F521" ca="1">IF( OR( AND($A521&gt;=INDIRECT("'Panasonic ERJ Code Table'!$K" &amp; F$1),$A521&lt;=INDIRECT("'Panasonic ERJ Code Table'!$L" &amp; F$1)), AND($A521&gt;=INDIRECT("'Panasonic ERJ Code Table'!$M" &amp; F$1),$A521&lt;=INDIRECT("'Panasonic ERJ Code Table'!$N" &amp; F$1)) ),F$2&amp;_xlfn.XLOOKUP($A521,E96_raw,E96_code),"N/A")</f>
        <v>N/A</v>
      </c>
      <c r="I521" s="5" t="e" cm="1">
        <f t="array" aca="1" ref="I521" ca="1">IF( OR( AND($A521&gt;=INDIRECT("'Panasonic ERJ Code Table'!$K" &amp; I$1),$A521&lt;=INDIRECT("'Panasonic ERJ Code Table'!$L" &amp; I$1)), AND($A521&gt;=INDIRECT("'Panasonic ERJ Code Table'!$M" &amp; I$1),$A521&lt;=INDIRECT("'Panasonic ERJ Code Table'!$N" &amp; I$1)) ),I$2&amp;_xlfn.XLOOKUP($A521,E96_raw,E96_code),"N/A")</f>
        <v>#NAME?</v>
      </c>
      <c r="L521" s="5" t="str" cm="1">
        <f t="array" aca="1" ref="L521" ca="1">IF( OR( AND($A521&gt;=INDIRECT("'Panasonic ERJ Code Table'!$K" &amp; L$1),$A521&lt;=INDIRECT("'Panasonic ERJ Code Table'!$L" &amp; L$1)), AND($A521&gt;=INDIRECT("'Panasonic ERJ Code Table'!$M" &amp; L$1),$A521&lt;=INDIRECT("'Panasonic ERJ Code Table'!$N" &amp; L$1)) ),L$2&amp;_xlfn.XLOOKUP($A521,E96_raw,E96_code),"N/A")</f>
        <v>N/A</v>
      </c>
      <c r="O521" s="5" t="e" cm="1">
        <f t="array" aca="1" ref="O521" ca="1">IF( OR( AND($A521&gt;=INDIRECT("'Panasonic ERJ Code Table'!$K" &amp; O$1),$A521&lt;=INDIRECT("'Panasonic ERJ Code Table'!$L" &amp; O$1)), AND($A521&gt;=INDIRECT("'Panasonic ERJ Code Table'!$M" &amp; O$1),$A521&lt;=INDIRECT("'Panasonic ERJ Code Table'!$N" &amp; O$1)) ),O$2&amp;_xlfn.XLOOKUP($A521,E96_raw,E96_code),"N/A")</f>
        <v>#NAME?</v>
      </c>
      <c r="R521" s="5" t="str" cm="1">
        <f t="array" aca="1" ref="R521" ca="1">IF( OR( AND($A521&gt;=INDIRECT("'Panasonic ERJ Code Table'!$K" &amp; R$1),$A521&lt;=INDIRECT("'Panasonic ERJ Code Table'!$L" &amp; R$1)), AND($A521&gt;=INDIRECT("'Panasonic ERJ Code Table'!$M" &amp; R$1),$A521&lt;=INDIRECT("'Panasonic ERJ Code Table'!$N" &amp; R$1)) ),R$2&amp;_xlfn.XLOOKUP($A521,E96_raw,E96_code),"N/A")</f>
        <v>N/A</v>
      </c>
      <c r="U521" s="5" t="str" cm="1">
        <f t="array" aca="1" ref="U521" ca="1">IF( OR( AND($A521&gt;=INDIRECT("'Panasonic ERJ Code Table'!$J" &amp; U$1),$A521&lt;=INDIRECT("'Panasonic ERJ Code Table'!$K" &amp; U$1)), AND($A521&gt;=INDIRECT("'Panasonic ERJ Code Table'!$L" &amp; U$1),$A521&lt;=INDIRECT("'Panasonic ERJ Code Table'!$M" &amp; U$1)) ),U$2&amp;_xlfn.XLOOKUP($A521,E96_raw,E96_code),"N/A")</f>
        <v>N/A</v>
      </c>
    </row>
    <row r="522" spans="1:21" x14ac:dyDescent="0.3">
      <c r="A522" s="16">
        <v>255000</v>
      </c>
      <c r="B522" s="19"/>
      <c r="C522" s="5" t="e" cm="1">
        <f t="array" aca="1" ref="C522" ca="1">IF( OR( AND($A522&gt;=INDIRECT("'Panasonic ERJ Code Table'!$K" &amp; C$1),$A522&lt;=INDIRECT("'Panasonic ERJ Code Table'!$L" &amp; C$1)), AND($A522&gt;=INDIRECT("'Panasonic ERJ Code Table'!$M" &amp; C$1),$A522&lt;=INDIRECT("'Panasonic ERJ Code Table'!$N" &amp; C$1)) ),C$2&amp;_xlfn.XLOOKUP($A522,E96_raw,E96_code),"N/A")</f>
        <v>#NAME?</v>
      </c>
      <c r="D522" s="23" t="e" cm="1">
        <f t="array" aca="1" ref="D522" ca="1">"technology "&amp;RIGHT(C522,4)&amp;";"&amp;_xlfn.XLOOKUP(2,eii,eia)&amp;C522&amp;_xlfn.XLOOKUP(16,eii,eia)&amp;_xlfn.XLOOKUP(3,eii,eia)&amp;_xlfn.XLOOKUP($A522,E96_raw,e96_std&amp;" "&amp;e96_sym)&amp;_xlfn.XLOOKUP(16,eii,eia)&amp;_xlfn.XLOOKUP(4,eii,eia)&amp;_xlfn.XLOOKUP(LEFT(C522,7),r_1,r_4)&amp;" W @ 70°C"&amp;_xlfn.XLOOKUP(16,eii,eia)&amp;_xlfn.XLOOKUP(5,eii,eia)&amp;_xlfn.XLOOKUP(MID(C522,4,3),e_code,TEXT(e_size,"0000"))&amp;_xlfn.XLOOKUP(16,eii,eia)&amp;_xlfn.XLOOKUP(6,eii,eia)&amp;ROUND(MIN(SQRT($A522*_xlfn.XLOOKUP(LEFT(C522,7),r_1,r_4)),_xlfn.XLOOKUP(LEFT(C522,7),r_1,r_7)),1)&amp;" V"&amp;_xlfn.XLOOKUP(16,eii,eia)&amp;_xlfn.XLOOKUP(8,eii,eia)&amp;_xlfn.XLOOKUP(LEFT(C522,7),r_1,r_8)&amp;_xlfn.XLOOKUP(16,eii,eia)&amp;_xlfn.XLOOKUP(9,eii,eia)&amp;_xlfn.XLOOKUP($A522,E96_raw,E96_code&amp;" / "&amp;e96_3c)&amp;_xlfn.XLOOKUP(16,eii,eia)&amp;_xlfn.XLOOKUP(10,eii,eia)&amp;_xlfn.XLOOKUP(LEFT(C522,7),r_1,r_10)&amp;_xlfn.XLOOKUP(16,eii,eia)&amp;_xlfn.XLOOKUP(11,eii,eia)&amp;_xlfn.XLOOKUP(LEFT(C522,7),r_1,r_11)&amp;_xlfn.XLOOKUP(16,eii,eia)&amp;_xlfn.XLOOKUP(12,eii,eia)&amp;_xlfn.XLOOKUP(LEFT(C522,7),r_1,r_12)&amp;" ppm/°C"&amp;_xlfn.XLOOKUP(16,eii,eia)&amp;_xlfn.XLOOKUP(13,eii,eia)&amp;MID(C522,4,2)&amp;_xlfn.XLOOKUP(16,eii,eia)&amp;_xlfn.XLOOKUP(14,eii,eia)&amp;_xlfn.XLOOKUP(16,eii,eia)&amp;_xlfn.XLOOKUP(15,eii,eia)&amp;_xlfn.XLOOKUP(16,eii,eia)</f>
        <v>#NAME?</v>
      </c>
      <c r="F522" s="5" t="str" cm="1">
        <f t="array" aca="1" ref="F522" ca="1">IF( OR( AND($A522&gt;=INDIRECT("'Panasonic ERJ Code Table'!$K" &amp; F$1),$A522&lt;=INDIRECT("'Panasonic ERJ Code Table'!$L" &amp; F$1)), AND($A522&gt;=INDIRECT("'Panasonic ERJ Code Table'!$M" &amp; F$1),$A522&lt;=INDIRECT("'Panasonic ERJ Code Table'!$N" &amp; F$1)) ),F$2&amp;_xlfn.XLOOKUP($A522,E96_raw,E96_code),"N/A")</f>
        <v>N/A</v>
      </c>
      <c r="I522" s="5" t="e" cm="1">
        <f t="array" aca="1" ref="I522" ca="1">IF( OR( AND($A522&gt;=INDIRECT("'Panasonic ERJ Code Table'!$K" &amp; I$1),$A522&lt;=INDIRECT("'Panasonic ERJ Code Table'!$L" &amp; I$1)), AND($A522&gt;=INDIRECT("'Panasonic ERJ Code Table'!$M" &amp; I$1),$A522&lt;=INDIRECT("'Panasonic ERJ Code Table'!$N" &amp; I$1)) ),I$2&amp;_xlfn.XLOOKUP($A522,E96_raw,E96_code),"N/A")</f>
        <v>#NAME?</v>
      </c>
      <c r="L522" s="5" t="str" cm="1">
        <f t="array" aca="1" ref="L522" ca="1">IF( OR( AND($A522&gt;=INDIRECT("'Panasonic ERJ Code Table'!$K" &amp; L$1),$A522&lt;=INDIRECT("'Panasonic ERJ Code Table'!$L" &amp; L$1)), AND($A522&gt;=INDIRECT("'Panasonic ERJ Code Table'!$M" &amp; L$1),$A522&lt;=INDIRECT("'Panasonic ERJ Code Table'!$N" &amp; L$1)) ),L$2&amp;_xlfn.XLOOKUP($A522,E96_raw,E96_code),"N/A")</f>
        <v>N/A</v>
      </c>
      <c r="O522" s="5" t="e" cm="1">
        <f t="array" aca="1" ref="O522" ca="1">IF( OR( AND($A522&gt;=INDIRECT("'Panasonic ERJ Code Table'!$K" &amp; O$1),$A522&lt;=INDIRECT("'Panasonic ERJ Code Table'!$L" &amp; O$1)), AND($A522&gt;=INDIRECT("'Panasonic ERJ Code Table'!$M" &amp; O$1),$A522&lt;=INDIRECT("'Panasonic ERJ Code Table'!$N" &amp; O$1)) ),O$2&amp;_xlfn.XLOOKUP($A522,E96_raw,E96_code),"N/A")</f>
        <v>#NAME?</v>
      </c>
      <c r="R522" s="5" t="str" cm="1">
        <f t="array" aca="1" ref="R522" ca="1">IF( OR( AND($A522&gt;=INDIRECT("'Panasonic ERJ Code Table'!$K" &amp; R$1),$A522&lt;=INDIRECT("'Panasonic ERJ Code Table'!$L" &amp; R$1)), AND($A522&gt;=INDIRECT("'Panasonic ERJ Code Table'!$M" &amp; R$1),$A522&lt;=INDIRECT("'Panasonic ERJ Code Table'!$N" &amp; R$1)) ),R$2&amp;_xlfn.XLOOKUP($A522,E96_raw,E96_code),"N/A")</f>
        <v>N/A</v>
      </c>
      <c r="U522" s="5" t="str" cm="1">
        <f t="array" aca="1" ref="U522" ca="1">IF( OR( AND($A522&gt;=INDIRECT("'Panasonic ERJ Code Table'!$J" &amp; U$1),$A522&lt;=INDIRECT("'Panasonic ERJ Code Table'!$K" &amp; U$1)), AND($A522&gt;=INDIRECT("'Panasonic ERJ Code Table'!$L" &amp; U$1),$A522&lt;=INDIRECT("'Panasonic ERJ Code Table'!$M" &amp; U$1)) ),U$2&amp;_xlfn.XLOOKUP($A522,E96_raw,E96_code),"N/A")</f>
        <v>N/A</v>
      </c>
    </row>
    <row r="523" spans="1:21" x14ac:dyDescent="0.3">
      <c r="A523" s="16">
        <v>261000</v>
      </c>
      <c r="B523" s="19"/>
      <c r="C523" s="5" t="e" cm="1">
        <f t="array" aca="1" ref="C523" ca="1">IF( OR( AND($A523&gt;=INDIRECT("'Panasonic ERJ Code Table'!$K" &amp; C$1),$A523&lt;=INDIRECT("'Panasonic ERJ Code Table'!$L" &amp; C$1)), AND($A523&gt;=INDIRECT("'Panasonic ERJ Code Table'!$M" &amp; C$1),$A523&lt;=INDIRECT("'Panasonic ERJ Code Table'!$N" &amp; C$1)) ),C$2&amp;_xlfn.XLOOKUP($A523,E96_raw,E96_code),"N/A")</f>
        <v>#NAME?</v>
      </c>
      <c r="D523" s="23" t="e" cm="1">
        <f t="array" aca="1" ref="D523" ca="1">"technology "&amp;RIGHT(C523,4)&amp;";"&amp;_xlfn.XLOOKUP(2,eii,eia)&amp;C523&amp;_xlfn.XLOOKUP(16,eii,eia)&amp;_xlfn.XLOOKUP(3,eii,eia)&amp;_xlfn.XLOOKUP($A523,E96_raw,e96_std&amp;" "&amp;e96_sym)&amp;_xlfn.XLOOKUP(16,eii,eia)&amp;_xlfn.XLOOKUP(4,eii,eia)&amp;_xlfn.XLOOKUP(LEFT(C523,7),r_1,r_4)&amp;" W @ 70°C"&amp;_xlfn.XLOOKUP(16,eii,eia)&amp;_xlfn.XLOOKUP(5,eii,eia)&amp;_xlfn.XLOOKUP(MID(C523,4,3),e_code,TEXT(e_size,"0000"))&amp;_xlfn.XLOOKUP(16,eii,eia)&amp;_xlfn.XLOOKUP(6,eii,eia)&amp;ROUND(MIN(SQRT($A523*_xlfn.XLOOKUP(LEFT(C523,7),r_1,r_4)),_xlfn.XLOOKUP(LEFT(C523,7),r_1,r_7)),1)&amp;" V"&amp;_xlfn.XLOOKUP(16,eii,eia)&amp;_xlfn.XLOOKUP(8,eii,eia)&amp;_xlfn.XLOOKUP(LEFT(C523,7),r_1,r_8)&amp;_xlfn.XLOOKUP(16,eii,eia)&amp;_xlfn.XLOOKUP(9,eii,eia)&amp;_xlfn.XLOOKUP($A523,E96_raw,E96_code&amp;" / "&amp;e96_3c)&amp;_xlfn.XLOOKUP(16,eii,eia)&amp;_xlfn.XLOOKUP(10,eii,eia)&amp;_xlfn.XLOOKUP(LEFT(C523,7),r_1,r_10)&amp;_xlfn.XLOOKUP(16,eii,eia)&amp;_xlfn.XLOOKUP(11,eii,eia)&amp;_xlfn.XLOOKUP(LEFT(C523,7),r_1,r_11)&amp;_xlfn.XLOOKUP(16,eii,eia)&amp;_xlfn.XLOOKUP(12,eii,eia)&amp;_xlfn.XLOOKUP(LEFT(C523,7),r_1,r_12)&amp;" ppm/°C"&amp;_xlfn.XLOOKUP(16,eii,eia)&amp;_xlfn.XLOOKUP(13,eii,eia)&amp;MID(C523,4,2)&amp;_xlfn.XLOOKUP(16,eii,eia)&amp;_xlfn.XLOOKUP(14,eii,eia)&amp;_xlfn.XLOOKUP(16,eii,eia)&amp;_xlfn.XLOOKUP(15,eii,eia)&amp;_xlfn.XLOOKUP(16,eii,eia)</f>
        <v>#NAME?</v>
      </c>
      <c r="F523" s="5" t="str" cm="1">
        <f t="array" aca="1" ref="F523" ca="1">IF( OR( AND($A523&gt;=INDIRECT("'Panasonic ERJ Code Table'!$K" &amp; F$1),$A523&lt;=INDIRECT("'Panasonic ERJ Code Table'!$L" &amp; F$1)), AND($A523&gt;=INDIRECT("'Panasonic ERJ Code Table'!$M" &amp; F$1),$A523&lt;=INDIRECT("'Panasonic ERJ Code Table'!$N" &amp; F$1)) ),F$2&amp;_xlfn.XLOOKUP($A523,E96_raw,E96_code),"N/A")</f>
        <v>N/A</v>
      </c>
      <c r="I523" s="5" t="e" cm="1">
        <f t="array" aca="1" ref="I523" ca="1">IF( OR( AND($A523&gt;=INDIRECT("'Panasonic ERJ Code Table'!$K" &amp; I$1),$A523&lt;=INDIRECT("'Panasonic ERJ Code Table'!$L" &amp; I$1)), AND($A523&gt;=INDIRECT("'Panasonic ERJ Code Table'!$M" &amp; I$1),$A523&lt;=INDIRECT("'Panasonic ERJ Code Table'!$N" &amp; I$1)) ),I$2&amp;_xlfn.XLOOKUP($A523,E96_raw,E96_code),"N/A")</f>
        <v>#NAME?</v>
      </c>
      <c r="L523" s="5" t="str" cm="1">
        <f t="array" aca="1" ref="L523" ca="1">IF( OR( AND($A523&gt;=INDIRECT("'Panasonic ERJ Code Table'!$K" &amp; L$1),$A523&lt;=INDIRECT("'Panasonic ERJ Code Table'!$L" &amp; L$1)), AND($A523&gt;=INDIRECT("'Panasonic ERJ Code Table'!$M" &amp; L$1),$A523&lt;=INDIRECT("'Panasonic ERJ Code Table'!$N" &amp; L$1)) ),L$2&amp;_xlfn.XLOOKUP($A523,E96_raw,E96_code),"N/A")</f>
        <v>N/A</v>
      </c>
      <c r="O523" s="5" t="e" cm="1">
        <f t="array" aca="1" ref="O523" ca="1">IF( OR( AND($A523&gt;=INDIRECT("'Panasonic ERJ Code Table'!$K" &amp; O$1),$A523&lt;=INDIRECT("'Panasonic ERJ Code Table'!$L" &amp; O$1)), AND($A523&gt;=INDIRECT("'Panasonic ERJ Code Table'!$M" &amp; O$1),$A523&lt;=INDIRECT("'Panasonic ERJ Code Table'!$N" &amp; O$1)) ),O$2&amp;_xlfn.XLOOKUP($A523,E96_raw,E96_code),"N/A")</f>
        <v>#NAME?</v>
      </c>
      <c r="R523" s="5" t="str" cm="1">
        <f t="array" aca="1" ref="R523" ca="1">IF( OR( AND($A523&gt;=INDIRECT("'Panasonic ERJ Code Table'!$K" &amp; R$1),$A523&lt;=INDIRECT("'Panasonic ERJ Code Table'!$L" &amp; R$1)), AND($A523&gt;=INDIRECT("'Panasonic ERJ Code Table'!$M" &amp; R$1),$A523&lt;=INDIRECT("'Panasonic ERJ Code Table'!$N" &amp; R$1)) ),R$2&amp;_xlfn.XLOOKUP($A523,E96_raw,E96_code),"N/A")</f>
        <v>N/A</v>
      </c>
      <c r="U523" s="5" t="str" cm="1">
        <f t="array" aca="1" ref="U523" ca="1">IF( OR( AND($A523&gt;=INDIRECT("'Panasonic ERJ Code Table'!$J" &amp; U$1),$A523&lt;=INDIRECT("'Panasonic ERJ Code Table'!$K" &amp; U$1)), AND($A523&gt;=INDIRECT("'Panasonic ERJ Code Table'!$L" &amp; U$1),$A523&lt;=INDIRECT("'Panasonic ERJ Code Table'!$M" &amp; U$1)) ),U$2&amp;_xlfn.XLOOKUP($A523,E96_raw,E96_code),"N/A")</f>
        <v>N/A</v>
      </c>
    </row>
    <row r="524" spans="1:21" x14ac:dyDescent="0.3">
      <c r="A524" s="16">
        <v>267000</v>
      </c>
      <c r="B524" s="19"/>
      <c r="C524" s="5" t="e" cm="1">
        <f t="array" aca="1" ref="C524" ca="1">IF( OR( AND($A524&gt;=INDIRECT("'Panasonic ERJ Code Table'!$K" &amp; C$1),$A524&lt;=INDIRECT("'Panasonic ERJ Code Table'!$L" &amp; C$1)), AND($A524&gt;=INDIRECT("'Panasonic ERJ Code Table'!$M" &amp; C$1),$A524&lt;=INDIRECT("'Panasonic ERJ Code Table'!$N" &amp; C$1)) ),C$2&amp;_xlfn.XLOOKUP($A524,E96_raw,E96_code),"N/A")</f>
        <v>#NAME?</v>
      </c>
      <c r="D524" s="23" t="e" cm="1">
        <f t="array" aca="1" ref="D524" ca="1">"technology "&amp;RIGHT(C524,4)&amp;";"&amp;_xlfn.XLOOKUP(2,eii,eia)&amp;C524&amp;_xlfn.XLOOKUP(16,eii,eia)&amp;_xlfn.XLOOKUP(3,eii,eia)&amp;_xlfn.XLOOKUP($A524,E96_raw,e96_std&amp;" "&amp;e96_sym)&amp;_xlfn.XLOOKUP(16,eii,eia)&amp;_xlfn.XLOOKUP(4,eii,eia)&amp;_xlfn.XLOOKUP(LEFT(C524,7),r_1,r_4)&amp;" W @ 70°C"&amp;_xlfn.XLOOKUP(16,eii,eia)&amp;_xlfn.XLOOKUP(5,eii,eia)&amp;_xlfn.XLOOKUP(MID(C524,4,3),e_code,TEXT(e_size,"0000"))&amp;_xlfn.XLOOKUP(16,eii,eia)&amp;_xlfn.XLOOKUP(6,eii,eia)&amp;ROUND(MIN(SQRT($A524*_xlfn.XLOOKUP(LEFT(C524,7),r_1,r_4)),_xlfn.XLOOKUP(LEFT(C524,7),r_1,r_7)),1)&amp;" V"&amp;_xlfn.XLOOKUP(16,eii,eia)&amp;_xlfn.XLOOKUP(8,eii,eia)&amp;_xlfn.XLOOKUP(LEFT(C524,7),r_1,r_8)&amp;_xlfn.XLOOKUP(16,eii,eia)&amp;_xlfn.XLOOKUP(9,eii,eia)&amp;_xlfn.XLOOKUP($A524,E96_raw,E96_code&amp;" / "&amp;e96_3c)&amp;_xlfn.XLOOKUP(16,eii,eia)&amp;_xlfn.XLOOKUP(10,eii,eia)&amp;_xlfn.XLOOKUP(LEFT(C524,7),r_1,r_10)&amp;_xlfn.XLOOKUP(16,eii,eia)&amp;_xlfn.XLOOKUP(11,eii,eia)&amp;_xlfn.XLOOKUP(LEFT(C524,7),r_1,r_11)&amp;_xlfn.XLOOKUP(16,eii,eia)&amp;_xlfn.XLOOKUP(12,eii,eia)&amp;_xlfn.XLOOKUP(LEFT(C524,7),r_1,r_12)&amp;" ppm/°C"&amp;_xlfn.XLOOKUP(16,eii,eia)&amp;_xlfn.XLOOKUP(13,eii,eia)&amp;MID(C524,4,2)&amp;_xlfn.XLOOKUP(16,eii,eia)&amp;_xlfn.XLOOKUP(14,eii,eia)&amp;_xlfn.XLOOKUP(16,eii,eia)&amp;_xlfn.XLOOKUP(15,eii,eia)&amp;_xlfn.XLOOKUP(16,eii,eia)</f>
        <v>#NAME?</v>
      </c>
      <c r="F524" s="5" t="str" cm="1">
        <f t="array" aca="1" ref="F524" ca="1">IF( OR( AND($A524&gt;=INDIRECT("'Panasonic ERJ Code Table'!$K" &amp; F$1),$A524&lt;=INDIRECT("'Panasonic ERJ Code Table'!$L" &amp; F$1)), AND($A524&gt;=INDIRECT("'Panasonic ERJ Code Table'!$M" &amp; F$1),$A524&lt;=INDIRECT("'Panasonic ERJ Code Table'!$N" &amp; F$1)) ),F$2&amp;_xlfn.XLOOKUP($A524,E96_raw,E96_code),"N/A")</f>
        <v>N/A</v>
      </c>
      <c r="I524" s="5" t="e" cm="1">
        <f t="array" aca="1" ref="I524" ca="1">IF( OR( AND($A524&gt;=INDIRECT("'Panasonic ERJ Code Table'!$K" &amp; I$1),$A524&lt;=INDIRECT("'Panasonic ERJ Code Table'!$L" &amp; I$1)), AND($A524&gt;=INDIRECT("'Panasonic ERJ Code Table'!$M" &amp; I$1),$A524&lt;=INDIRECT("'Panasonic ERJ Code Table'!$N" &amp; I$1)) ),I$2&amp;_xlfn.XLOOKUP($A524,E96_raw,E96_code),"N/A")</f>
        <v>#NAME?</v>
      </c>
      <c r="L524" s="5" t="str" cm="1">
        <f t="array" aca="1" ref="L524" ca="1">IF( OR( AND($A524&gt;=INDIRECT("'Panasonic ERJ Code Table'!$K" &amp; L$1),$A524&lt;=INDIRECT("'Panasonic ERJ Code Table'!$L" &amp; L$1)), AND($A524&gt;=INDIRECT("'Panasonic ERJ Code Table'!$M" &amp; L$1),$A524&lt;=INDIRECT("'Panasonic ERJ Code Table'!$N" &amp; L$1)) ),L$2&amp;_xlfn.XLOOKUP($A524,E96_raw,E96_code),"N/A")</f>
        <v>N/A</v>
      </c>
      <c r="O524" s="5" t="e" cm="1">
        <f t="array" aca="1" ref="O524" ca="1">IF( OR( AND($A524&gt;=INDIRECT("'Panasonic ERJ Code Table'!$K" &amp; O$1),$A524&lt;=INDIRECT("'Panasonic ERJ Code Table'!$L" &amp; O$1)), AND($A524&gt;=INDIRECT("'Panasonic ERJ Code Table'!$M" &amp; O$1),$A524&lt;=INDIRECT("'Panasonic ERJ Code Table'!$N" &amp; O$1)) ),O$2&amp;_xlfn.XLOOKUP($A524,E96_raw,E96_code),"N/A")</f>
        <v>#NAME?</v>
      </c>
      <c r="R524" s="5" t="str" cm="1">
        <f t="array" aca="1" ref="R524" ca="1">IF( OR( AND($A524&gt;=INDIRECT("'Panasonic ERJ Code Table'!$K" &amp; R$1),$A524&lt;=INDIRECT("'Panasonic ERJ Code Table'!$L" &amp; R$1)), AND($A524&gt;=INDIRECT("'Panasonic ERJ Code Table'!$M" &amp; R$1),$A524&lt;=INDIRECT("'Panasonic ERJ Code Table'!$N" &amp; R$1)) ),R$2&amp;_xlfn.XLOOKUP($A524,E96_raw,E96_code),"N/A")</f>
        <v>N/A</v>
      </c>
      <c r="U524" s="5" t="str" cm="1">
        <f t="array" aca="1" ref="U524" ca="1">IF( OR( AND($A524&gt;=INDIRECT("'Panasonic ERJ Code Table'!$J" &amp; U$1),$A524&lt;=INDIRECT("'Panasonic ERJ Code Table'!$K" &amp; U$1)), AND($A524&gt;=INDIRECT("'Panasonic ERJ Code Table'!$L" &amp; U$1),$A524&lt;=INDIRECT("'Panasonic ERJ Code Table'!$M" &amp; U$1)) ),U$2&amp;_xlfn.XLOOKUP($A524,E96_raw,E96_code),"N/A")</f>
        <v>N/A</v>
      </c>
    </row>
    <row r="525" spans="1:21" x14ac:dyDescent="0.3">
      <c r="A525" s="16">
        <v>274000</v>
      </c>
      <c r="B525" s="19"/>
      <c r="C525" s="5" t="e" cm="1">
        <f t="array" aca="1" ref="C525" ca="1">IF( OR( AND($A525&gt;=INDIRECT("'Panasonic ERJ Code Table'!$K" &amp; C$1),$A525&lt;=INDIRECT("'Panasonic ERJ Code Table'!$L" &amp; C$1)), AND($A525&gt;=INDIRECT("'Panasonic ERJ Code Table'!$M" &amp; C$1),$A525&lt;=INDIRECT("'Panasonic ERJ Code Table'!$N" &amp; C$1)) ),C$2&amp;_xlfn.XLOOKUP($A525,E96_raw,E96_code),"N/A")</f>
        <v>#NAME?</v>
      </c>
      <c r="D525" s="23" t="e" cm="1">
        <f t="array" aca="1" ref="D525" ca="1">"technology "&amp;RIGHT(C525,4)&amp;";"&amp;_xlfn.XLOOKUP(2,eii,eia)&amp;C525&amp;_xlfn.XLOOKUP(16,eii,eia)&amp;_xlfn.XLOOKUP(3,eii,eia)&amp;_xlfn.XLOOKUP($A525,E96_raw,e96_std&amp;" "&amp;e96_sym)&amp;_xlfn.XLOOKUP(16,eii,eia)&amp;_xlfn.XLOOKUP(4,eii,eia)&amp;_xlfn.XLOOKUP(LEFT(C525,7),r_1,r_4)&amp;" W @ 70°C"&amp;_xlfn.XLOOKUP(16,eii,eia)&amp;_xlfn.XLOOKUP(5,eii,eia)&amp;_xlfn.XLOOKUP(MID(C525,4,3),e_code,TEXT(e_size,"0000"))&amp;_xlfn.XLOOKUP(16,eii,eia)&amp;_xlfn.XLOOKUP(6,eii,eia)&amp;ROUND(MIN(SQRT($A525*_xlfn.XLOOKUP(LEFT(C525,7),r_1,r_4)),_xlfn.XLOOKUP(LEFT(C525,7),r_1,r_7)),1)&amp;" V"&amp;_xlfn.XLOOKUP(16,eii,eia)&amp;_xlfn.XLOOKUP(8,eii,eia)&amp;_xlfn.XLOOKUP(LEFT(C525,7),r_1,r_8)&amp;_xlfn.XLOOKUP(16,eii,eia)&amp;_xlfn.XLOOKUP(9,eii,eia)&amp;_xlfn.XLOOKUP($A525,E96_raw,E96_code&amp;" / "&amp;e96_3c)&amp;_xlfn.XLOOKUP(16,eii,eia)&amp;_xlfn.XLOOKUP(10,eii,eia)&amp;_xlfn.XLOOKUP(LEFT(C525,7),r_1,r_10)&amp;_xlfn.XLOOKUP(16,eii,eia)&amp;_xlfn.XLOOKUP(11,eii,eia)&amp;_xlfn.XLOOKUP(LEFT(C525,7),r_1,r_11)&amp;_xlfn.XLOOKUP(16,eii,eia)&amp;_xlfn.XLOOKUP(12,eii,eia)&amp;_xlfn.XLOOKUP(LEFT(C525,7),r_1,r_12)&amp;" ppm/°C"&amp;_xlfn.XLOOKUP(16,eii,eia)&amp;_xlfn.XLOOKUP(13,eii,eia)&amp;MID(C525,4,2)&amp;_xlfn.XLOOKUP(16,eii,eia)&amp;_xlfn.XLOOKUP(14,eii,eia)&amp;_xlfn.XLOOKUP(16,eii,eia)&amp;_xlfn.XLOOKUP(15,eii,eia)&amp;_xlfn.XLOOKUP(16,eii,eia)</f>
        <v>#NAME?</v>
      </c>
      <c r="F525" s="5" t="str" cm="1">
        <f t="array" aca="1" ref="F525" ca="1">IF( OR( AND($A525&gt;=INDIRECT("'Panasonic ERJ Code Table'!$K" &amp; F$1),$A525&lt;=INDIRECT("'Panasonic ERJ Code Table'!$L" &amp; F$1)), AND($A525&gt;=INDIRECT("'Panasonic ERJ Code Table'!$M" &amp; F$1),$A525&lt;=INDIRECT("'Panasonic ERJ Code Table'!$N" &amp; F$1)) ),F$2&amp;_xlfn.XLOOKUP($A525,E96_raw,E96_code),"N/A")</f>
        <v>N/A</v>
      </c>
      <c r="I525" s="5" t="e" cm="1">
        <f t="array" aca="1" ref="I525" ca="1">IF( OR( AND($A525&gt;=INDIRECT("'Panasonic ERJ Code Table'!$K" &amp; I$1),$A525&lt;=INDIRECT("'Panasonic ERJ Code Table'!$L" &amp; I$1)), AND($A525&gt;=INDIRECT("'Panasonic ERJ Code Table'!$M" &amp; I$1),$A525&lt;=INDIRECT("'Panasonic ERJ Code Table'!$N" &amp; I$1)) ),I$2&amp;_xlfn.XLOOKUP($A525,E96_raw,E96_code),"N/A")</f>
        <v>#NAME?</v>
      </c>
      <c r="L525" s="5" t="str" cm="1">
        <f t="array" aca="1" ref="L525" ca="1">IF( OR( AND($A525&gt;=INDIRECT("'Panasonic ERJ Code Table'!$K" &amp; L$1),$A525&lt;=INDIRECT("'Panasonic ERJ Code Table'!$L" &amp; L$1)), AND($A525&gt;=INDIRECT("'Panasonic ERJ Code Table'!$M" &amp; L$1),$A525&lt;=INDIRECT("'Panasonic ERJ Code Table'!$N" &amp; L$1)) ),L$2&amp;_xlfn.XLOOKUP($A525,E96_raw,E96_code),"N/A")</f>
        <v>N/A</v>
      </c>
      <c r="O525" s="5" t="e" cm="1">
        <f t="array" aca="1" ref="O525" ca="1">IF( OR( AND($A525&gt;=INDIRECT("'Panasonic ERJ Code Table'!$K" &amp; O$1),$A525&lt;=INDIRECT("'Panasonic ERJ Code Table'!$L" &amp; O$1)), AND($A525&gt;=INDIRECT("'Panasonic ERJ Code Table'!$M" &amp; O$1),$A525&lt;=INDIRECT("'Panasonic ERJ Code Table'!$N" &amp; O$1)) ),O$2&amp;_xlfn.XLOOKUP($A525,E96_raw,E96_code),"N/A")</f>
        <v>#NAME?</v>
      </c>
      <c r="R525" s="5" t="str" cm="1">
        <f t="array" aca="1" ref="R525" ca="1">IF( OR( AND($A525&gt;=INDIRECT("'Panasonic ERJ Code Table'!$K" &amp; R$1),$A525&lt;=INDIRECT("'Panasonic ERJ Code Table'!$L" &amp; R$1)), AND($A525&gt;=INDIRECT("'Panasonic ERJ Code Table'!$M" &amp; R$1),$A525&lt;=INDIRECT("'Panasonic ERJ Code Table'!$N" &amp; R$1)) ),R$2&amp;_xlfn.XLOOKUP($A525,E96_raw,E96_code),"N/A")</f>
        <v>N/A</v>
      </c>
      <c r="U525" s="5" t="str" cm="1">
        <f t="array" aca="1" ref="U525" ca="1">IF( OR( AND($A525&gt;=INDIRECT("'Panasonic ERJ Code Table'!$J" &amp; U$1),$A525&lt;=INDIRECT("'Panasonic ERJ Code Table'!$K" &amp; U$1)), AND($A525&gt;=INDIRECT("'Panasonic ERJ Code Table'!$L" &amp; U$1),$A525&lt;=INDIRECT("'Panasonic ERJ Code Table'!$M" &amp; U$1)) ),U$2&amp;_xlfn.XLOOKUP($A525,E96_raw,E96_code),"N/A")</f>
        <v>N/A</v>
      </c>
    </row>
    <row r="526" spans="1:21" x14ac:dyDescent="0.3">
      <c r="A526" s="16">
        <v>280000</v>
      </c>
      <c r="B526" s="19"/>
      <c r="C526" s="5" t="e" cm="1">
        <f t="array" aca="1" ref="C526" ca="1">IF( OR( AND($A526&gt;=INDIRECT("'Panasonic ERJ Code Table'!$K" &amp; C$1),$A526&lt;=INDIRECT("'Panasonic ERJ Code Table'!$L" &amp; C$1)), AND($A526&gt;=INDIRECT("'Panasonic ERJ Code Table'!$M" &amp; C$1),$A526&lt;=INDIRECT("'Panasonic ERJ Code Table'!$N" &amp; C$1)) ),C$2&amp;_xlfn.XLOOKUP($A526,E96_raw,E96_code),"N/A")</f>
        <v>#NAME?</v>
      </c>
      <c r="D526" s="23" t="e" cm="1">
        <f t="array" aca="1" ref="D526" ca="1">"technology "&amp;RIGHT(C526,4)&amp;";"&amp;_xlfn.XLOOKUP(2,eii,eia)&amp;C526&amp;_xlfn.XLOOKUP(16,eii,eia)&amp;_xlfn.XLOOKUP(3,eii,eia)&amp;_xlfn.XLOOKUP($A526,E96_raw,e96_std&amp;" "&amp;e96_sym)&amp;_xlfn.XLOOKUP(16,eii,eia)&amp;_xlfn.XLOOKUP(4,eii,eia)&amp;_xlfn.XLOOKUP(LEFT(C526,7),r_1,r_4)&amp;" W @ 70°C"&amp;_xlfn.XLOOKUP(16,eii,eia)&amp;_xlfn.XLOOKUP(5,eii,eia)&amp;_xlfn.XLOOKUP(MID(C526,4,3),e_code,TEXT(e_size,"0000"))&amp;_xlfn.XLOOKUP(16,eii,eia)&amp;_xlfn.XLOOKUP(6,eii,eia)&amp;ROUND(MIN(SQRT($A526*_xlfn.XLOOKUP(LEFT(C526,7),r_1,r_4)),_xlfn.XLOOKUP(LEFT(C526,7),r_1,r_7)),1)&amp;" V"&amp;_xlfn.XLOOKUP(16,eii,eia)&amp;_xlfn.XLOOKUP(8,eii,eia)&amp;_xlfn.XLOOKUP(LEFT(C526,7),r_1,r_8)&amp;_xlfn.XLOOKUP(16,eii,eia)&amp;_xlfn.XLOOKUP(9,eii,eia)&amp;_xlfn.XLOOKUP($A526,E96_raw,E96_code&amp;" / "&amp;e96_3c)&amp;_xlfn.XLOOKUP(16,eii,eia)&amp;_xlfn.XLOOKUP(10,eii,eia)&amp;_xlfn.XLOOKUP(LEFT(C526,7),r_1,r_10)&amp;_xlfn.XLOOKUP(16,eii,eia)&amp;_xlfn.XLOOKUP(11,eii,eia)&amp;_xlfn.XLOOKUP(LEFT(C526,7),r_1,r_11)&amp;_xlfn.XLOOKUP(16,eii,eia)&amp;_xlfn.XLOOKUP(12,eii,eia)&amp;_xlfn.XLOOKUP(LEFT(C526,7),r_1,r_12)&amp;" ppm/°C"&amp;_xlfn.XLOOKUP(16,eii,eia)&amp;_xlfn.XLOOKUP(13,eii,eia)&amp;MID(C526,4,2)&amp;_xlfn.XLOOKUP(16,eii,eia)&amp;_xlfn.XLOOKUP(14,eii,eia)&amp;_xlfn.XLOOKUP(16,eii,eia)&amp;_xlfn.XLOOKUP(15,eii,eia)&amp;_xlfn.XLOOKUP(16,eii,eia)</f>
        <v>#NAME?</v>
      </c>
      <c r="F526" s="5" t="str" cm="1">
        <f t="array" aca="1" ref="F526" ca="1">IF( OR( AND($A526&gt;=INDIRECT("'Panasonic ERJ Code Table'!$K" &amp; F$1),$A526&lt;=INDIRECT("'Panasonic ERJ Code Table'!$L" &amp; F$1)), AND($A526&gt;=INDIRECT("'Panasonic ERJ Code Table'!$M" &amp; F$1),$A526&lt;=INDIRECT("'Panasonic ERJ Code Table'!$N" &amp; F$1)) ),F$2&amp;_xlfn.XLOOKUP($A526,E96_raw,E96_code),"N/A")</f>
        <v>N/A</v>
      </c>
      <c r="I526" s="5" t="e" cm="1">
        <f t="array" aca="1" ref="I526" ca="1">IF( OR( AND($A526&gt;=INDIRECT("'Panasonic ERJ Code Table'!$K" &amp; I$1),$A526&lt;=INDIRECT("'Panasonic ERJ Code Table'!$L" &amp; I$1)), AND($A526&gt;=INDIRECT("'Panasonic ERJ Code Table'!$M" &amp; I$1),$A526&lt;=INDIRECT("'Panasonic ERJ Code Table'!$N" &amp; I$1)) ),I$2&amp;_xlfn.XLOOKUP($A526,E96_raw,E96_code),"N/A")</f>
        <v>#NAME?</v>
      </c>
      <c r="L526" s="5" t="str" cm="1">
        <f t="array" aca="1" ref="L526" ca="1">IF( OR( AND($A526&gt;=INDIRECT("'Panasonic ERJ Code Table'!$K" &amp; L$1),$A526&lt;=INDIRECT("'Panasonic ERJ Code Table'!$L" &amp; L$1)), AND($A526&gt;=INDIRECT("'Panasonic ERJ Code Table'!$M" &amp; L$1),$A526&lt;=INDIRECT("'Panasonic ERJ Code Table'!$N" &amp; L$1)) ),L$2&amp;_xlfn.XLOOKUP($A526,E96_raw,E96_code),"N/A")</f>
        <v>N/A</v>
      </c>
      <c r="O526" s="5" t="e" cm="1">
        <f t="array" aca="1" ref="O526" ca="1">IF( OR( AND($A526&gt;=INDIRECT("'Panasonic ERJ Code Table'!$K" &amp; O$1),$A526&lt;=INDIRECT("'Panasonic ERJ Code Table'!$L" &amp; O$1)), AND($A526&gt;=INDIRECT("'Panasonic ERJ Code Table'!$M" &amp; O$1),$A526&lt;=INDIRECT("'Panasonic ERJ Code Table'!$N" &amp; O$1)) ),O$2&amp;_xlfn.XLOOKUP($A526,E96_raw,E96_code),"N/A")</f>
        <v>#NAME?</v>
      </c>
      <c r="R526" s="5" t="str" cm="1">
        <f t="array" aca="1" ref="R526" ca="1">IF( OR( AND($A526&gt;=INDIRECT("'Panasonic ERJ Code Table'!$K" &amp; R$1),$A526&lt;=INDIRECT("'Panasonic ERJ Code Table'!$L" &amp; R$1)), AND($A526&gt;=INDIRECT("'Panasonic ERJ Code Table'!$M" &amp; R$1),$A526&lt;=INDIRECT("'Panasonic ERJ Code Table'!$N" &amp; R$1)) ),R$2&amp;_xlfn.XLOOKUP($A526,E96_raw,E96_code),"N/A")</f>
        <v>N/A</v>
      </c>
      <c r="U526" s="5" t="str" cm="1">
        <f t="array" aca="1" ref="U526" ca="1">IF( OR( AND($A526&gt;=INDIRECT("'Panasonic ERJ Code Table'!$J" &amp; U$1),$A526&lt;=INDIRECT("'Panasonic ERJ Code Table'!$K" &amp; U$1)), AND($A526&gt;=INDIRECT("'Panasonic ERJ Code Table'!$L" &amp; U$1),$A526&lt;=INDIRECT("'Panasonic ERJ Code Table'!$M" &amp; U$1)) ),U$2&amp;_xlfn.XLOOKUP($A526,E96_raw,E96_code),"N/A")</f>
        <v>N/A</v>
      </c>
    </row>
    <row r="527" spans="1:21" x14ac:dyDescent="0.3">
      <c r="A527" s="16">
        <v>287000</v>
      </c>
      <c r="B527" s="19"/>
      <c r="C527" s="5" t="e" cm="1">
        <f t="array" aca="1" ref="C527" ca="1">IF( OR( AND($A527&gt;=INDIRECT("'Panasonic ERJ Code Table'!$K" &amp; C$1),$A527&lt;=INDIRECT("'Panasonic ERJ Code Table'!$L" &amp; C$1)), AND($A527&gt;=INDIRECT("'Panasonic ERJ Code Table'!$M" &amp; C$1),$A527&lt;=INDIRECT("'Panasonic ERJ Code Table'!$N" &amp; C$1)) ),C$2&amp;_xlfn.XLOOKUP($A527,E96_raw,E96_code),"N/A")</f>
        <v>#NAME?</v>
      </c>
      <c r="D527" s="23" t="e" cm="1">
        <f t="array" aca="1" ref="D527" ca="1">"technology "&amp;RIGHT(C527,4)&amp;";"&amp;_xlfn.XLOOKUP(2,eii,eia)&amp;C527&amp;_xlfn.XLOOKUP(16,eii,eia)&amp;_xlfn.XLOOKUP(3,eii,eia)&amp;_xlfn.XLOOKUP($A527,E96_raw,e96_std&amp;" "&amp;e96_sym)&amp;_xlfn.XLOOKUP(16,eii,eia)&amp;_xlfn.XLOOKUP(4,eii,eia)&amp;_xlfn.XLOOKUP(LEFT(C527,7),r_1,r_4)&amp;" W @ 70°C"&amp;_xlfn.XLOOKUP(16,eii,eia)&amp;_xlfn.XLOOKUP(5,eii,eia)&amp;_xlfn.XLOOKUP(MID(C527,4,3),e_code,TEXT(e_size,"0000"))&amp;_xlfn.XLOOKUP(16,eii,eia)&amp;_xlfn.XLOOKUP(6,eii,eia)&amp;ROUND(MIN(SQRT($A527*_xlfn.XLOOKUP(LEFT(C527,7),r_1,r_4)),_xlfn.XLOOKUP(LEFT(C527,7),r_1,r_7)),1)&amp;" V"&amp;_xlfn.XLOOKUP(16,eii,eia)&amp;_xlfn.XLOOKUP(8,eii,eia)&amp;_xlfn.XLOOKUP(LEFT(C527,7),r_1,r_8)&amp;_xlfn.XLOOKUP(16,eii,eia)&amp;_xlfn.XLOOKUP(9,eii,eia)&amp;_xlfn.XLOOKUP($A527,E96_raw,E96_code&amp;" / "&amp;e96_3c)&amp;_xlfn.XLOOKUP(16,eii,eia)&amp;_xlfn.XLOOKUP(10,eii,eia)&amp;_xlfn.XLOOKUP(LEFT(C527,7),r_1,r_10)&amp;_xlfn.XLOOKUP(16,eii,eia)&amp;_xlfn.XLOOKUP(11,eii,eia)&amp;_xlfn.XLOOKUP(LEFT(C527,7),r_1,r_11)&amp;_xlfn.XLOOKUP(16,eii,eia)&amp;_xlfn.XLOOKUP(12,eii,eia)&amp;_xlfn.XLOOKUP(LEFT(C527,7),r_1,r_12)&amp;" ppm/°C"&amp;_xlfn.XLOOKUP(16,eii,eia)&amp;_xlfn.XLOOKUP(13,eii,eia)&amp;MID(C527,4,2)&amp;_xlfn.XLOOKUP(16,eii,eia)&amp;_xlfn.XLOOKUP(14,eii,eia)&amp;_xlfn.XLOOKUP(16,eii,eia)&amp;_xlfn.XLOOKUP(15,eii,eia)&amp;_xlfn.XLOOKUP(16,eii,eia)</f>
        <v>#NAME?</v>
      </c>
      <c r="F527" s="5" t="str" cm="1">
        <f t="array" aca="1" ref="F527" ca="1">IF( OR( AND($A527&gt;=INDIRECT("'Panasonic ERJ Code Table'!$K" &amp; F$1),$A527&lt;=INDIRECT("'Panasonic ERJ Code Table'!$L" &amp; F$1)), AND($A527&gt;=INDIRECT("'Panasonic ERJ Code Table'!$M" &amp; F$1),$A527&lt;=INDIRECT("'Panasonic ERJ Code Table'!$N" &amp; F$1)) ),F$2&amp;_xlfn.XLOOKUP($A527,E96_raw,E96_code),"N/A")</f>
        <v>N/A</v>
      </c>
      <c r="I527" s="5" t="e" cm="1">
        <f t="array" aca="1" ref="I527" ca="1">IF( OR( AND($A527&gt;=INDIRECT("'Panasonic ERJ Code Table'!$K" &amp; I$1),$A527&lt;=INDIRECT("'Panasonic ERJ Code Table'!$L" &amp; I$1)), AND($A527&gt;=INDIRECT("'Panasonic ERJ Code Table'!$M" &amp; I$1),$A527&lt;=INDIRECT("'Panasonic ERJ Code Table'!$N" &amp; I$1)) ),I$2&amp;_xlfn.XLOOKUP($A527,E96_raw,E96_code),"N/A")</f>
        <v>#NAME?</v>
      </c>
      <c r="L527" s="5" t="str" cm="1">
        <f t="array" aca="1" ref="L527" ca="1">IF( OR( AND($A527&gt;=INDIRECT("'Panasonic ERJ Code Table'!$K" &amp; L$1),$A527&lt;=INDIRECT("'Panasonic ERJ Code Table'!$L" &amp; L$1)), AND($A527&gt;=INDIRECT("'Panasonic ERJ Code Table'!$M" &amp; L$1),$A527&lt;=INDIRECT("'Panasonic ERJ Code Table'!$N" &amp; L$1)) ),L$2&amp;_xlfn.XLOOKUP($A527,E96_raw,E96_code),"N/A")</f>
        <v>N/A</v>
      </c>
      <c r="O527" s="5" t="e" cm="1">
        <f t="array" aca="1" ref="O527" ca="1">IF( OR( AND($A527&gt;=INDIRECT("'Panasonic ERJ Code Table'!$K" &amp; O$1),$A527&lt;=INDIRECT("'Panasonic ERJ Code Table'!$L" &amp; O$1)), AND($A527&gt;=INDIRECT("'Panasonic ERJ Code Table'!$M" &amp; O$1),$A527&lt;=INDIRECT("'Panasonic ERJ Code Table'!$N" &amp; O$1)) ),O$2&amp;_xlfn.XLOOKUP($A527,E96_raw,E96_code),"N/A")</f>
        <v>#NAME?</v>
      </c>
      <c r="R527" s="5" t="str" cm="1">
        <f t="array" aca="1" ref="R527" ca="1">IF( OR( AND($A527&gt;=INDIRECT("'Panasonic ERJ Code Table'!$K" &amp; R$1),$A527&lt;=INDIRECT("'Panasonic ERJ Code Table'!$L" &amp; R$1)), AND($A527&gt;=INDIRECT("'Panasonic ERJ Code Table'!$M" &amp; R$1),$A527&lt;=INDIRECT("'Panasonic ERJ Code Table'!$N" &amp; R$1)) ),R$2&amp;_xlfn.XLOOKUP($A527,E96_raw,E96_code),"N/A")</f>
        <v>N/A</v>
      </c>
      <c r="U527" s="5" t="str" cm="1">
        <f t="array" aca="1" ref="U527" ca="1">IF( OR( AND($A527&gt;=INDIRECT("'Panasonic ERJ Code Table'!$J" &amp; U$1),$A527&lt;=INDIRECT("'Panasonic ERJ Code Table'!$K" &amp; U$1)), AND($A527&gt;=INDIRECT("'Panasonic ERJ Code Table'!$L" &amp; U$1),$A527&lt;=INDIRECT("'Panasonic ERJ Code Table'!$M" &amp; U$1)) ),U$2&amp;_xlfn.XLOOKUP($A527,E96_raw,E96_code),"N/A")</f>
        <v>N/A</v>
      </c>
    </row>
    <row r="528" spans="1:21" x14ac:dyDescent="0.3">
      <c r="A528" s="16">
        <v>294000</v>
      </c>
      <c r="B528" s="19"/>
      <c r="C528" s="5" t="e" cm="1">
        <f t="array" aca="1" ref="C528" ca="1">IF( OR( AND($A528&gt;=INDIRECT("'Panasonic ERJ Code Table'!$K" &amp; C$1),$A528&lt;=INDIRECT("'Panasonic ERJ Code Table'!$L" &amp; C$1)), AND($A528&gt;=INDIRECT("'Panasonic ERJ Code Table'!$M" &amp; C$1),$A528&lt;=INDIRECT("'Panasonic ERJ Code Table'!$N" &amp; C$1)) ),C$2&amp;_xlfn.XLOOKUP($A528,E96_raw,E96_code),"N/A")</f>
        <v>#NAME?</v>
      </c>
      <c r="D528" s="23" t="e" cm="1">
        <f t="array" aca="1" ref="D528" ca="1">"technology "&amp;RIGHT(C528,4)&amp;";"&amp;_xlfn.XLOOKUP(2,eii,eia)&amp;C528&amp;_xlfn.XLOOKUP(16,eii,eia)&amp;_xlfn.XLOOKUP(3,eii,eia)&amp;_xlfn.XLOOKUP($A528,E96_raw,e96_std&amp;" "&amp;e96_sym)&amp;_xlfn.XLOOKUP(16,eii,eia)&amp;_xlfn.XLOOKUP(4,eii,eia)&amp;_xlfn.XLOOKUP(LEFT(C528,7),r_1,r_4)&amp;" W @ 70°C"&amp;_xlfn.XLOOKUP(16,eii,eia)&amp;_xlfn.XLOOKUP(5,eii,eia)&amp;_xlfn.XLOOKUP(MID(C528,4,3),e_code,TEXT(e_size,"0000"))&amp;_xlfn.XLOOKUP(16,eii,eia)&amp;_xlfn.XLOOKUP(6,eii,eia)&amp;ROUND(MIN(SQRT($A528*_xlfn.XLOOKUP(LEFT(C528,7),r_1,r_4)),_xlfn.XLOOKUP(LEFT(C528,7),r_1,r_7)),1)&amp;" V"&amp;_xlfn.XLOOKUP(16,eii,eia)&amp;_xlfn.XLOOKUP(8,eii,eia)&amp;_xlfn.XLOOKUP(LEFT(C528,7),r_1,r_8)&amp;_xlfn.XLOOKUP(16,eii,eia)&amp;_xlfn.XLOOKUP(9,eii,eia)&amp;_xlfn.XLOOKUP($A528,E96_raw,E96_code&amp;" / "&amp;e96_3c)&amp;_xlfn.XLOOKUP(16,eii,eia)&amp;_xlfn.XLOOKUP(10,eii,eia)&amp;_xlfn.XLOOKUP(LEFT(C528,7),r_1,r_10)&amp;_xlfn.XLOOKUP(16,eii,eia)&amp;_xlfn.XLOOKUP(11,eii,eia)&amp;_xlfn.XLOOKUP(LEFT(C528,7),r_1,r_11)&amp;_xlfn.XLOOKUP(16,eii,eia)&amp;_xlfn.XLOOKUP(12,eii,eia)&amp;_xlfn.XLOOKUP(LEFT(C528,7),r_1,r_12)&amp;" ppm/°C"&amp;_xlfn.XLOOKUP(16,eii,eia)&amp;_xlfn.XLOOKUP(13,eii,eia)&amp;MID(C528,4,2)&amp;_xlfn.XLOOKUP(16,eii,eia)&amp;_xlfn.XLOOKUP(14,eii,eia)&amp;_xlfn.XLOOKUP(16,eii,eia)&amp;_xlfn.XLOOKUP(15,eii,eia)&amp;_xlfn.XLOOKUP(16,eii,eia)</f>
        <v>#NAME?</v>
      </c>
      <c r="F528" s="5" t="str" cm="1">
        <f t="array" aca="1" ref="F528" ca="1">IF( OR( AND($A528&gt;=INDIRECT("'Panasonic ERJ Code Table'!$K" &amp; F$1),$A528&lt;=INDIRECT("'Panasonic ERJ Code Table'!$L" &amp; F$1)), AND($A528&gt;=INDIRECT("'Panasonic ERJ Code Table'!$M" &amp; F$1),$A528&lt;=INDIRECT("'Panasonic ERJ Code Table'!$N" &amp; F$1)) ),F$2&amp;_xlfn.XLOOKUP($A528,E96_raw,E96_code),"N/A")</f>
        <v>N/A</v>
      </c>
      <c r="I528" s="5" t="e" cm="1">
        <f t="array" aca="1" ref="I528" ca="1">IF( OR( AND($A528&gt;=INDIRECT("'Panasonic ERJ Code Table'!$K" &amp; I$1),$A528&lt;=INDIRECT("'Panasonic ERJ Code Table'!$L" &amp; I$1)), AND($A528&gt;=INDIRECT("'Panasonic ERJ Code Table'!$M" &amp; I$1),$A528&lt;=INDIRECT("'Panasonic ERJ Code Table'!$N" &amp; I$1)) ),I$2&amp;_xlfn.XLOOKUP($A528,E96_raw,E96_code),"N/A")</f>
        <v>#NAME?</v>
      </c>
      <c r="L528" s="5" t="str" cm="1">
        <f t="array" aca="1" ref="L528" ca="1">IF( OR( AND($A528&gt;=INDIRECT("'Panasonic ERJ Code Table'!$K" &amp; L$1),$A528&lt;=INDIRECT("'Panasonic ERJ Code Table'!$L" &amp; L$1)), AND($A528&gt;=INDIRECT("'Panasonic ERJ Code Table'!$M" &amp; L$1),$A528&lt;=INDIRECT("'Panasonic ERJ Code Table'!$N" &amp; L$1)) ),L$2&amp;_xlfn.XLOOKUP($A528,E96_raw,E96_code),"N/A")</f>
        <v>N/A</v>
      </c>
      <c r="O528" s="5" t="e" cm="1">
        <f t="array" aca="1" ref="O528" ca="1">IF( OR( AND($A528&gt;=INDIRECT("'Panasonic ERJ Code Table'!$K" &amp; O$1),$A528&lt;=INDIRECT("'Panasonic ERJ Code Table'!$L" &amp; O$1)), AND($A528&gt;=INDIRECT("'Panasonic ERJ Code Table'!$M" &amp; O$1),$A528&lt;=INDIRECT("'Panasonic ERJ Code Table'!$N" &amp; O$1)) ),O$2&amp;_xlfn.XLOOKUP($A528,E96_raw,E96_code),"N/A")</f>
        <v>#NAME?</v>
      </c>
      <c r="R528" s="5" t="str" cm="1">
        <f t="array" aca="1" ref="R528" ca="1">IF( OR( AND($A528&gt;=INDIRECT("'Panasonic ERJ Code Table'!$K" &amp; R$1),$A528&lt;=INDIRECT("'Panasonic ERJ Code Table'!$L" &amp; R$1)), AND($A528&gt;=INDIRECT("'Panasonic ERJ Code Table'!$M" &amp; R$1),$A528&lt;=INDIRECT("'Panasonic ERJ Code Table'!$N" &amp; R$1)) ),R$2&amp;_xlfn.XLOOKUP($A528,E96_raw,E96_code),"N/A")</f>
        <v>N/A</v>
      </c>
      <c r="U528" s="5" t="str" cm="1">
        <f t="array" aca="1" ref="U528" ca="1">IF( OR( AND($A528&gt;=INDIRECT("'Panasonic ERJ Code Table'!$J" &amp; U$1),$A528&lt;=INDIRECT("'Panasonic ERJ Code Table'!$K" &amp; U$1)), AND($A528&gt;=INDIRECT("'Panasonic ERJ Code Table'!$L" &amp; U$1),$A528&lt;=INDIRECT("'Panasonic ERJ Code Table'!$M" &amp; U$1)) ),U$2&amp;_xlfn.XLOOKUP($A528,E96_raw,E96_code),"N/A")</f>
        <v>N/A</v>
      </c>
    </row>
    <row r="529" spans="1:21" x14ac:dyDescent="0.3">
      <c r="A529" s="16">
        <v>301000</v>
      </c>
      <c r="B529" s="19"/>
      <c r="C529" s="5" t="e" cm="1">
        <f t="array" aca="1" ref="C529" ca="1">IF( OR( AND($A529&gt;=INDIRECT("'Panasonic ERJ Code Table'!$K" &amp; C$1),$A529&lt;=INDIRECT("'Panasonic ERJ Code Table'!$L" &amp; C$1)), AND($A529&gt;=INDIRECT("'Panasonic ERJ Code Table'!$M" &amp; C$1),$A529&lt;=INDIRECT("'Panasonic ERJ Code Table'!$N" &amp; C$1)) ),C$2&amp;_xlfn.XLOOKUP($A529,E96_raw,E96_code),"N/A")</f>
        <v>#NAME?</v>
      </c>
      <c r="D529" s="23" t="e" cm="1">
        <f t="array" aca="1" ref="D529" ca="1">"technology "&amp;RIGHT(C529,4)&amp;";"&amp;_xlfn.XLOOKUP(2,eii,eia)&amp;C529&amp;_xlfn.XLOOKUP(16,eii,eia)&amp;_xlfn.XLOOKUP(3,eii,eia)&amp;_xlfn.XLOOKUP($A529,E96_raw,e96_std&amp;" "&amp;e96_sym)&amp;_xlfn.XLOOKUP(16,eii,eia)&amp;_xlfn.XLOOKUP(4,eii,eia)&amp;_xlfn.XLOOKUP(LEFT(C529,7),r_1,r_4)&amp;" W @ 70°C"&amp;_xlfn.XLOOKUP(16,eii,eia)&amp;_xlfn.XLOOKUP(5,eii,eia)&amp;_xlfn.XLOOKUP(MID(C529,4,3),e_code,TEXT(e_size,"0000"))&amp;_xlfn.XLOOKUP(16,eii,eia)&amp;_xlfn.XLOOKUP(6,eii,eia)&amp;ROUND(MIN(SQRT($A529*_xlfn.XLOOKUP(LEFT(C529,7),r_1,r_4)),_xlfn.XLOOKUP(LEFT(C529,7),r_1,r_7)),1)&amp;" V"&amp;_xlfn.XLOOKUP(16,eii,eia)&amp;_xlfn.XLOOKUP(8,eii,eia)&amp;_xlfn.XLOOKUP(LEFT(C529,7),r_1,r_8)&amp;_xlfn.XLOOKUP(16,eii,eia)&amp;_xlfn.XLOOKUP(9,eii,eia)&amp;_xlfn.XLOOKUP($A529,E96_raw,E96_code&amp;" / "&amp;e96_3c)&amp;_xlfn.XLOOKUP(16,eii,eia)&amp;_xlfn.XLOOKUP(10,eii,eia)&amp;_xlfn.XLOOKUP(LEFT(C529,7),r_1,r_10)&amp;_xlfn.XLOOKUP(16,eii,eia)&amp;_xlfn.XLOOKUP(11,eii,eia)&amp;_xlfn.XLOOKUP(LEFT(C529,7),r_1,r_11)&amp;_xlfn.XLOOKUP(16,eii,eia)&amp;_xlfn.XLOOKUP(12,eii,eia)&amp;_xlfn.XLOOKUP(LEFT(C529,7),r_1,r_12)&amp;" ppm/°C"&amp;_xlfn.XLOOKUP(16,eii,eia)&amp;_xlfn.XLOOKUP(13,eii,eia)&amp;MID(C529,4,2)&amp;_xlfn.XLOOKUP(16,eii,eia)&amp;_xlfn.XLOOKUP(14,eii,eia)&amp;_xlfn.XLOOKUP(16,eii,eia)&amp;_xlfn.XLOOKUP(15,eii,eia)&amp;_xlfn.XLOOKUP(16,eii,eia)</f>
        <v>#NAME?</v>
      </c>
      <c r="F529" s="5" t="str" cm="1">
        <f t="array" aca="1" ref="F529" ca="1">IF( OR( AND($A529&gt;=INDIRECT("'Panasonic ERJ Code Table'!$K" &amp; F$1),$A529&lt;=INDIRECT("'Panasonic ERJ Code Table'!$L" &amp; F$1)), AND($A529&gt;=INDIRECT("'Panasonic ERJ Code Table'!$M" &amp; F$1),$A529&lt;=INDIRECT("'Panasonic ERJ Code Table'!$N" &amp; F$1)) ),F$2&amp;_xlfn.XLOOKUP($A529,E96_raw,E96_code),"N/A")</f>
        <v>N/A</v>
      </c>
      <c r="I529" s="5" t="e" cm="1">
        <f t="array" aca="1" ref="I529" ca="1">IF( OR( AND($A529&gt;=INDIRECT("'Panasonic ERJ Code Table'!$K" &amp; I$1),$A529&lt;=INDIRECT("'Panasonic ERJ Code Table'!$L" &amp; I$1)), AND($A529&gt;=INDIRECT("'Panasonic ERJ Code Table'!$M" &amp; I$1),$A529&lt;=INDIRECT("'Panasonic ERJ Code Table'!$N" &amp; I$1)) ),I$2&amp;_xlfn.XLOOKUP($A529,E96_raw,E96_code),"N/A")</f>
        <v>#NAME?</v>
      </c>
      <c r="L529" s="5" t="str" cm="1">
        <f t="array" aca="1" ref="L529" ca="1">IF( OR( AND($A529&gt;=INDIRECT("'Panasonic ERJ Code Table'!$K" &amp; L$1),$A529&lt;=INDIRECT("'Panasonic ERJ Code Table'!$L" &amp; L$1)), AND($A529&gt;=INDIRECT("'Panasonic ERJ Code Table'!$M" &amp; L$1),$A529&lt;=INDIRECT("'Panasonic ERJ Code Table'!$N" &amp; L$1)) ),L$2&amp;_xlfn.XLOOKUP($A529,E96_raw,E96_code),"N/A")</f>
        <v>N/A</v>
      </c>
      <c r="O529" s="5" t="e" cm="1">
        <f t="array" aca="1" ref="O529" ca="1">IF( OR( AND($A529&gt;=INDIRECT("'Panasonic ERJ Code Table'!$K" &amp; O$1),$A529&lt;=INDIRECT("'Panasonic ERJ Code Table'!$L" &amp; O$1)), AND($A529&gt;=INDIRECT("'Panasonic ERJ Code Table'!$M" &amp; O$1),$A529&lt;=INDIRECT("'Panasonic ERJ Code Table'!$N" &amp; O$1)) ),O$2&amp;_xlfn.XLOOKUP($A529,E96_raw,E96_code),"N/A")</f>
        <v>#NAME?</v>
      </c>
      <c r="R529" s="5" t="str" cm="1">
        <f t="array" aca="1" ref="R529" ca="1">IF( OR( AND($A529&gt;=INDIRECT("'Panasonic ERJ Code Table'!$K" &amp; R$1),$A529&lt;=INDIRECT("'Panasonic ERJ Code Table'!$L" &amp; R$1)), AND($A529&gt;=INDIRECT("'Panasonic ERJ Code Table'!$M" &amp; R$1),$A529&lt;=INDIRECT("'Panasonic ERJ Code Table'!$N" &amp; R$1)) ),R$2&amp;_xlfn.XLOOKUP($A529,E96_raw,E96_code),"N/A")</f>
        <v>N/A</v>
      </c>
      <c r="U529" s="5" t="str" cm="1">
        <f t="array" aca="1" ref="U529" ca="1">IF( OR( AND($A529&gt;=INDIRECT("'Panasonic ERJ Code Table'!$J" &amp; U$1),$A529&lt;=INDIRECT("'Panasonic ERJ Code Table'!$K" &amp; U$1)), AND($A529&gt;=INDIRECT("'Panasonic ERJ Code Table'!$L" &amp; U$1),$A529&lt;=INDIRECT("'Panasonic ERJ Code Table'!$M" &amp; U$1)) ),U$2&amp;_xlfn.XLOOKUP($A529,E96_raw,E96_code),"N/A")</f>
        <v>N/A</v>
      </c>
    </row>
    <row r="530" spans="1:21" x14ac:dyDescent="0.3">
      <c r="A530" s="16">
        <v>309000</v>
      </c>
      <c r="B530" s="19"/>
      <c r="C530" s="5" t="e" cm="1">
        <f t="array" aca="1" ref="C530" ca="1">IF( OR( AND($A530&gt;=INDIRECT("'Panasonic ERJ Code Table'!$K" &amp; C$1),$A530&lt;=INDIRECT("'Panasonic ERJ Code Table'!$L" &amp; C$1)), AND($A530&gt;=INDIRECT("'Panasonic ERJ Code Table'!$M" &amp; C$1),$A530&lt;=INDIRECT("'Panasonic ERJ Code Table'!$N" &amp; C$1)) ),C$2&amp;_xlfn.XLOOKUP($A530,E96_raw,E96_code),"N/A")</f>
        <v>#NAME?</v>
      </c>
      <c r="D530" s="23" t="e" cm="1">
        <f t="array" aca="1" ref="D530" ca="1">"technology "&amp;RIGHT(C530,4)&amp;";"&amp;_xlfn.XLOOKUP(2,eii,eia)&amp;C530&amp;_xlfn.XLOOKUP(16,eii,eia)&amp;_xlfn.XLOOKUP(3,eii,eia)&amp;_xlfn.XLOOKUP($A530,E96_raw,e96_std&amp;" "&amp;e96_sym)&amp;_xlfn.XLOOKUP(16,eii,eia)&amp;_xlfn.XLOOKUP(4,eii,eia)&amp;_xlfn.XLOOKUP(LEFT(C530,7),r_1,r_4)&amp;" W @ 70°C"&amp;_xlfn.XLOOKUP(16,eii,eia)&amp;_xlfn.XLOOKUP(5,eii,eia)&amp;_xlfn.XLOOKUP(MID(C530,4,3),e_code,TEXT(e_size,"0000"))&amp;_xlfn.XLOOKUP(16,eii,eia)&amp;_xlfn.XLOOKUP(6,eii,eia)&amp;ROUND(MIN(SQRT($A530*_xlfn.XLOOKUP(LEFT(C530,7),r_1,r_4)),_xlfn.XLOOKUP(LEFT(C530,7),r_1,r_7)),1)&amp;" V"&amp;_xlfn.XLOOKUP(16,eii,eia)&amp;_xlfn.XLOOKUP(8,eii,eia)&amp;_xlfn.XLOOKUP(LEFT(C530,7),r_1,r_8)&amp;_xlfn.XLOOKUP(16,eii,eia)&amp;_xlfn.XLOOKUP(9,eii,eia)&amp;_xlfn.XLOOKUP($A530,E96_raw,E96_code&amp;" / "&amp;e96_3c)&amp;_xlfn.XLOOKUP(16,eii,eia)&amp;_xlfn.XLOOKUP(10,eii,eia)&amp;_xlfn.XLOOKUP(LEFT(C530,7),r_1,r_10)&amp;_xlfn.XLOOKUP(16,eii,eia)&amp;_xlfn.XLOOKUP(11,eii,eia)&amp;_xlfn.XLOOKUP(LEFT(C530,7),r_1,r_11)&amp;_xlfn.XLOOKUP(16,eii,eia)&amp;_xlfn.XLOOKUP(12,eii,eia)&amp;_xlfn.XLOOKUP(LEFT(C530,7),r_1,r_12)&amp;" ppm/°C"&amp;_xlfn.XLOOKUP(16,eii,eia)&amp;_xlfn.XLOOKUP(13,eii,eia)&amp;MID(C530,4,2)&amp;_xlfn.XLOOKUP(16,eii,eia)&amp;_xlfn.XLOOKUP(14,eii,eia)&amp;_xlfn.XLOOKUP(16,eii,eia)&amp;_xlfn.XLOOKUP(15,eii,eia)&amp;_xlfn.XLOOKUP(16,eii,eia)</f>
        <v>#NAME?</v>
      </c>
      <c r="F530" s="5" t="str" cm="1">
        <f t="array" aca="1" ref="F530" ca="1">IF( OR( AND($A530&gt;=INDIRECT("'Panasonic ERJ Code Table'!$K" &amp; F$1),$A530&lt;=INDIRECT("'Panasonic ERJ Code Table'!$L" &amp; F$1)), AND($A530&gt;=INDIRECT("'Panasonic ERJ Code Table'!$M" &amp; F$1),$A530&lt;=INDIRECT("'Panasonic ERJ Code Table'!$N" &amp; F$1)) ),F$2&amp;_xlfn.XLOOKUP($A530,E96_raw,E96_code),"N/A")</f>
        <v>N/A</v>
      </c>
      <c r="I530" s="5" t="e" cm="1">
        <f t="array" aca="1" ref="I530" ca="1">IF( OR( AND($A530&gt;=INDIRECT("'Panasonic ERJ Code Table'!$K" &amp; I$1),$A530&lt;=INDIRECT("'Panasonic ERJ Code Table'!$L" &amp; I$1)), AND($A530&gt;=INDIRECT("'Panasonic ERJ Code Table'!$M" &amp; I$1),$A530&lt;=INDIRECT("'Panasonic ERJ Code Table'!$N" &amp; I$1)) ),I$2&amp;_xlfn.XLOOKUP($A530,E96_raw,E96_code),"N/A")</f>
        <v>#NAME?</v>
      </c>
      <c r="L530" s="5" t="str" cm="1">
        <f t="array" aca="1" ref="L530" ca="1">IF( OR( AND($A530&gt;=INDIRECT("'Panasonic ERJ Code Table'!$K" &amp; L$1),$A530&lt;=INDIRECT("'Panasonic ERJ Code Table'!$L" &amp; L$1)), AND($A530&gt;=INDIRECT("'Panasonic ERJ Code Table'!$M" &amp; L$1),$A530&lt;=INDIRECT("'Panasonic ERJ Code Table'!$N" &amp; L$1)) ),L$2&amp;_xlfn.XLOOKUP($A530,E96_raw,E96_code),"N/A")</f>
        <v>N/A</v>
      </c>
      <c r="O530" s="5" t="e" cm="1">
        <f t="array" aca="1" ref="O530" ca="1">IF( OR( AND($A530&gt;=INDIRECT("'Panasonic ERJ Code Table'!$K" &amp; O$1),$A530&lt;=INDIRECT("'Panasonic ERJ Code Table'!$L" &amp; O$1)), AND($A530&gt;=INDIRECT("'Panasonic ERJ Code Table'!$M" &amp; O$1),$A530&lt;=INDIRECT("'Panasonic ERJ Code Table'!$N" &amp; O$1)) ),O$2&amp;_xlfn.XLOOKUP($A530,E96_raw,E96_code),"N/A")</f>
        <v>#NAME?</v>
      </c>
      <c r="R530" s="5" t="str" cm="1">
        <f t="array" aca="1" ref="R530" ca="1">IF( OR( AND($A530&gt;=INDIRECT("'Panasonic ERJ Code Table'!$K" &amp; R$1),$A530&lt;=INDIRECT("'Panasonic ERJ Code Table'!$L" &amp; R$1)), AND($A530&gt;=INDIRECT("'Panasonic ERJ Code Table'!$M" &amp; R$1),$A530&lt;=INDIRECT("'Panasonic ERJ Code Table'!$N" &amp; R$1)) ),R$2&amp;_xlfn.XLOOKUP($A530,E96_raw,E96_code),"N/A")</f>
        <v>N/A</v>
      </c>
      <c r="U530" s="5" t="str" cm="1">
        <f t="array" aca="1" ref="U530" ca="1">IF( OR( AND($A530&gt;=INDIRECT("'Panasonic ERJ Code Table'!$J" &amp; U$1),$A530&lt;=INDIRECT("'Panasonic ERJ Code Table'!$K" &amp; U$1)), AND($A530&gt;=INDIRECT("'Panasonic ERJ Code Table'!$L" &amp; U$1),$A530&lt;=INDIRECT("'Panasonic ERJ Code Table'!$M" &amp; U$1)) ),U$2&amp;_xlfn.XLOOKUP($A530,E96_raw,E96_code),"N/A")</f>
        <v>N/A</v>
      </c>
    </row>
    <row r="531" spans="1:21" x14ac:dyDescent="0.3">
      <c r="A531" s="16">
        <v>316000</v>
      </c>
      <c r="B531" s="19"/>
      <c r="C531" s="5" t="e" cm="1">
        <f t="array" aca="1" ref="C531" ca="1">IF( OR( AND($A531&gt;=INDIRECT("'Panasonic ERJ Code Table'!$K" &amp; C$1),$A531&lt;=INDIRECT("'Panasonic ERJ Code Table'!$L" &amp; C$1)), AND($A531&gt;=INDIRECT("'Panasonic ERJ Code Table'!$M" &amp; C$1),$A531&lt;=INDIRECT("'Panasonic ERJ Code Table'!$N" &amp; C$1)) ),C$2&amp;_xlfn.XLOOKUP($A531,E96_raw,E96_code),"N/A")</f>
        <v>#NAME?</v>
      </c>
      <c r="D531" s="23" t="e" cm="1">
        <f t="array" aca="1" ref="D531" ca="1">"technology "&amp;RIGHT(C531,4)&amp;";"&amp;_xlfn.XLOOKUP(2,eii,eia)&amp;C531&amp;_xlfn.XLOOKUP(16,eii,eia)&amp;_xlfn.XLOOKUP(3,eii,eia)&amp;_xlfn.XLOOKUP($A531,E96_raw,e96_std&amp;" "&amp;e96_sym)&amp;_xlfn.XLOOKUP(16,eii,eia)&amp;_xlfn.XLOOKUP(4,eii,eia)&amp;_xlfn.XLOOKUP(LEFT(C531,7),r_1,r_4)&amp;" W @ 70°C"&amp;_xlfn.XLOOKUP(16,eii,eia)&amp;_xlfn.XLOOKUP(5,eii,eia)&amp;_xlfn.XLOOKUP(MID(C531,4,3),e_code,TEXT(e_size,"0000"))&amp;_xlfn.XLOOKUP(16,eii,eia)&amp;_xlfn.XLOOKUP(6,eii,eia)&amp;ROUND(MIN(SQRT($A531*_xlfn.XLOOKUP(LEFT(C531,7),r_1,r_4)),_xlfn.XLOOKUP(LEFT(C531,7),r_1,r_7)),1)&amp;" V"&amp;_xlfn.XLOOKUP(16,eii,eia)&amp;_xlfn.XLOOKUP(8,eii,eia)&amp;_xlfn.XLOOKUP(LEFT(C531,7),r_1,r_8)&amp;_xlfn.XLOOKUP(16,eii,eia)&amp;_xlfn.XLOOKUP(9,eii,eia)&amp;_xlfn.XLOOKUP($A531,E96_raw,E96_code&amp;" / "&amp;e96_3c)&amp;_xlfn.XLOOKUP(16,eii,eia)&amp;_xlfn.XLOOKUP(10,eii,eia)&amp;_xlfn.XLOOKUP(LEFT(C531,7),r_1,r_10)&amp;_xlfn.XLOOKUP(16,eii,eia)&amp;_xlfn.XLOOKUP(11,eii,eia)&amp;_xlfn.XLOOKUP(LEFT(C531,7),r_1,r_11)&amp;_xlfn.XLOOKUP(16,eii,eia)&amp;_xlfn.XLOOKUP(12,eii,eia)&amp;_xlfn.XLOOKUP(LEFT(C531,7),r_1,r_12)&amp;" ppm/°C"&amp;_xlfn.XLOOKUP(16,eii,eia)&amp;_xlfn.XLOOKUP(13,eii,eia)&amp;MID(C531,4,2)&amp;_xlfn.XLOOKUP(16,eii,eia)&amp;_xlfn.XLOOKUP(14,eii,eia)&amp;_xlfn.XLOOKUP(16,eii,eia)&amp;_xlfn.XLOOKUP(15,eii,eia)&amp;_xlfn.XLOOKUP(16,eii,eia)</f>
        <v>#NAME?</v>
      </c>
      <c r="F531" s="5" t="str" cm="1">
        <f t="array" aca="1" ref="F531" ca="1">IF( OR( AND($A531&gt;=INDIRECT("'Panasonic ERJ Code Table'!$K" &amp; F$1),$A531&lt;=INDIRECT("'Panasonic ERJ Code Table'!$L" &amp; F$1)), AND($A531&gt;=INDIRECT("'Panasonic ERJ Code Table'!$M" &amp; F$1),$A531&lt;=INDIRECT("'Panasonic ERJ Code Table'!$N" &amp; F$1)) ),F$2&amp;_xlfn.XLOOKUP($A531,E96_raw,E96_code),"N/A")</f>
        <v>N/A</v>
      </c>
      <c r="I531" s="5" t="e" cm="1">
        <f t="array" aca="1" ref="I531" ca="1">IF( OR( AND($A531&gt;=INDIRECT("'Panasonic ERJ Code Table'!$K" &amp; I$1),$A531&lt;=INDIRECT("'Panasonic ERJ Code Table'!$L" &amp; I$1)), AND($A531&gt;=INDIRECT("'Panasonic ERJ Code Table'!$M" &amp; I$1),$A531&lt;=INDIRECT("'Panasonic ERJ Code Table'!$N" &amp; I$1)) ),I$2&amp;_xlfn.XLOOKUP($A531,E96_raw,E96_code),"N/A")</f>
        <v>#NAME?</v>
      </c>
      <c r="L531" s="5" t="str" cm="1">
        <f t="array" aca="1" ref="L531" ca="1">IF( OR( AND($A531&gt;=INDIRECT("'Panasonic ERJ Code Table'!$K" &amp; L$1),$A531&lt;=INDIRECT("'Panasonic ERJ Code Table'!$L" &amp; L$1)), AND($A531&gt;=INDIRECT("'Panasonic ERJ Code Table'!$M" &amp; L$1),$A531&lt;=INDIRECT("'Panasonic ERJ Code Table'!$N" &amp; L$1)) ),L$2&amp;_xlfn.XLOOKUP($A531,E96_raw,E96_code),"N/A")</f>
        <v>N/A</v>
      </c>
      <c r="O531" s="5" t="e" cm="1">
        <f t="array" aca="1" ref="O531" ca="1">IF( OR( AND($A531&gt;=INDIRECT("'Panasonic ERJ Code Table'!$K" &amp; O$1),$A531&lt;=INDIRECT("'Panasonic ERJ Code Table'!$L" &amp; O$1)), AND($A531&gt;=INDIRECT("'Panasonic ERJ Code Table'!$M" &amp; O$1),$A531&lt;=INDIRECT("'Panasonic ERJ Code Table'!$N" &amp; O$1)) ),O$2&amp;_xlfn.XLOOKUP($A531,E96_raw,E96_code),"N/A")</f>
        <v>#NAME?</v>
      </c>
      <c r="R531" s="5" t="str" cm="1">
        <f t="array" aca="1" ref="R531" ca="1">IF( OR( AND($A531&gt;=INDIRECT("'Panasonic ERJ Code Table'!$K" &amp; R$1),$A531&lt;=INDIRECT("'Panasonic ERJ Code Table'!$L" &amp; R$1)), AND($A531&gt;=INDIRECT("'Panasonic ERJ Code Table'!$M" &amp; R$1),$A531&lt;=INDIRECT("'Panasonic ERJ Code Table'!$N" &amp; R$1)) ),R$2&amp;_xlfn.XLOOKUP($A531,E96_raw,E96_code),"N/A")</f>
        <v>N/A</v>
      </c>
      <c r="U531" s="5" t="str" cm="1">
        <f t="array" aca="1" ref="U531" ca="1">IF( OR( AND($A531&gt;=INDIRECT("'Panasonic ERJ Code Table'!$J" &amp; U$1),$A531&lt;=INDIRECT("'Panasonic ERJ Code Table'!$K" &amp; U$1)), AND($A531&gt;=INDIRECT("'Panasonic ERJ Code Table'!$L" &amp; U$1),$A531&lt;=INDIRECT("'Panasonic ERJ Code Table'!$M" &amp; U$1)) ),U$2&amp;_xlfn.XLOOKUP($A531,E96_raw,E96_code),"N/A")</f>
        <v>N/A</v>
      </c>
    </row>
    <row r="532" spans="1:21" x14ac:dyDescent="0.3">
      <c r="A532" s="16">
        <v>324000</v>
      </c>
      <c r="B532" s="19"/>
      <c r="C532" s="5" t="e" cm="1">
        <f t="array" aca="1" ref="C532" ca="1">IF( OR( AND($A532&gt;=INDIRECT("'Panasonic ERJ Code Table'!$K" &amp; C$1),$A532&lt;=INDIRECT("'Panasonic ERJ Code Table'!$L" &amp; C$1)), AND($A532&gt;=INDIRECT("'Panasonic ERJ Code Table'!$M" &amp; C$1),$A532&lt;=INDIRECT("'Panasonic ERJ Code Table'!$N" &amp; C$1)) ),C$2&amp;_xlfn.XLOOKUP($A532,E96_raw,E96_code),"N/A")</f>
        <v>#NAME?</v>
      </c>
      <c r="D532" s="23" t="e" cm="1">
        <f t="array" aca="1" ref="D532" ca="1">"technology "&amp;RIGHT(C532,4)&amp;";"&amp;_xlfn.XLOOKUP(2,eii,eia)&amp;C532&amp;_xlfn.XLOOKUP(16,eii,eia)&amp;_xlfn.XLOOKUP(3,eii,eia)&amp;_xlfn.XLOOKUP($A532,E96_raw,e96_std&amp;" "&amp;e96_sym)&amp;_xlfn.XLOOKUP(16,eii,eia)&amp;_xlfn.XLOOKUP(4,eii,eia)&amp;_xlfn.XLOOKUP(LEFT(C532,7),r_1,r_4)&amp;" W @ 70°C"&amp;_xlfn.XLOOKUP(16,eii,eia)&amp;_xlfn.XLOOKUP(5,eii,eia)&amp;_xlfn.XLOOKUP(MID(C532,4,3),e_code,TEXT(e_size,"0000"))&amp;_xlfn.XLOOKUP(16,eii,eia)&amp;_xlfn.XLOOKUP(6,eii,eia)&amp;ROUND(MIN(SQRT($A532*_xlfn.XLOOKUP(LEFT(C532,7),r_1,r_4)),_xlfn.XLOOKUP(LEFT(C532,7),r_1,r_7)),1)&amp;" V"&amp;_xlfn.XLOOKUP(16,eii,eia)&amp;_xlfn.XLOOKUP(8,eii,eia)&amp;_xlfn.XLOOKUP(LEFT(C532,7),r_1,r_8)&amp;_xlfn.XLOOKUP(16,eii,eia)&amp;_xlfn.XLOOKUP(9,eii,eia)&amp;_xlfn.XLOOKUP($A532,E96_raw,E96_code&amp;" / "&amp;e96_3c)&amp;_xlfn.XLOOKUP(16,eii,eia)&amp;_xlfn.XLOOKUP(10,eii,eia)&amp;_xlfn.XLOOKUP(LEFT(C532,7),r_1,r_10)&amp;_xlfn.XLOOKUP(16,eii,eia)&amp;_xlfn.XLOOKUP(11,eii,eia)&amp;_xlfn.XLOOKUP(LEFT(C532,7),r_1,r_11)&amp;_xlfn.XLOOKUP(16,eii,eia)&amp;_xlfn.XLOOKUP(12,eii,eia)&amp;_xlfn.XLOOKUP(LEFT(C532,7),r_1,r_12)&amp;" ppm/°C"&amp;_xlfn.XLOOKUP(16,eii,eia)&amp;_xlfn.XLOOKUP(13,eii,eia)&amp;MID(C532,4,2)&amp;_xlfn.XLOOKUP(16,eii,eia)&amp;_xlfn.XLOOKUP(14,eii,eia)&amp;_xlfn.XLOOKUP(16,eii,eia)&amp;_xlfn.XLOOKUP(15,eii,eia)&amp;_xlfn.XLOOKUP(16,eii,eia)</f>
        <v>#NAME?</v>
      </c>
      <c r="F532" s="5" t="str" cm="1">
        <f t="array" aca="1" ref="F532" ca="1">IF( OR( AND($A532&gt;=INDIRECT("'Panasonic ERJ Code Table'!$K" &amp; F$1),$A532&lt;=INDIRECT("'Panasonic ERJ Code Table'!$L" &amp; F$1)), AND($A532&gt;=INDIRECT("'Panasonic ERJ Code Table'!$M" &amp; F$1),$A532&lt;=INDIRECT("'Panasonic ERJ Code Table'!$N" &amp; F$1)) ),F$2&amp;_xlfn.XLOOKUP($A532,E96_raw,E96_code),"N/A")</f>
        <v>N/A</v>
      </c>
      <c r="I532" s="5" t="e" cm="1">
        <f t="array" aca="1" ref="I532" ca="1">IF( OR( AND($A532&gt;=INDIRECT("'Panasonic ERJ Code Table'!$K" &amp; I$1),$A532&lt;=INDIRECT("'Panasonic ERJ Code Table'!$L" &amp; I$1)), AND($A532&gt;=INDIRECT("'Panasonic ERJ Code Table'!$M" &amp; I$1),$A532&lt;=INDIRECT("'Panasonic ERJ Code Table'!$N" &amp; I$1)) ),I$2&amp;_xlfn.XLOOKUP($A532,E96_raw,E96_code),"N/A")</f>
        <v>#NAME?</v>
      </c>
      <c r="L532" s="5" t="str" cm="1">
        <f t="array" aca="1" ref="L532" ca="1">IF( OR( AND($A532&gt;=INDIRECT("'Panasonic ERJ Code Table'!$K" &amp; L$1),$A532&lt;=INDIRECT("'Panasonic ERJ Code Table'!$L" &amp; L$1)), AND($A532&gt;=INDIRECT("'Panasonic ERJ Code Table'!$M" &amp; L$1),$A532&lt;=INDIRECT("'Panasonic ERJ Code Table'!$N" &amp; L$1)) ),L$2&amp;_xlfn.XLOOKUP($A532,E96_raw,E96_code),"N/A")</f>
        <v>N/A</v>
      </c>
      <c r="O532" s="5" t="e" cm="1">
        <f t="array" aca="1" ref="O532" ca="1">IF( OR( AND($A532&gt;=INDIRECT("'Panasonic ERJ Code Table'!$K" &amp; O$1),$A532&lt;=INDIRECT("'Panasonic ERJ Code Table'!$L" &amp; O$1)), AND($A532&gt;=INDIRECT("'Panasonic ERJ Code Table'!$M" &amp; O$1),$A532&lt;=INDIRECT("'Panasonic ERJ Code Table'!$N" &amp; O$1)) ),O$2&amp;_xlfn.XLOOKUP($A532,E96_raw,E96_code),"N/A")</f>
        <v>#NAME?</v>
      </c>
      <c r="R532" s="5" t="str" cm="1">
        <f t="array" aca="1" ref="R532" ca="1">IF( OR( AND($A532&gt;=INDIRECT("'Panasonic ERJ Code Table'!$K" &amp; R$1),$A532&lt;=INDIRECT("'Panasonic ERJ Code Table'!$L" &amp; R$1)), AND($A532&gt;=INDIRECT("'Panasonic ERJ Code Table'!$M" &amp; R$1),$A532&lt;=INDIRECT("'Panasonic ERJ Code Table'!$N" &amp; R$1)) ),R$2&amp;_xlfn.XLOOKUP($A532,E96_raw,E96_code),"N/A")</f>
        <v>N/A</v>
      </c>
      <c r="U532" s="5" t="str" cm="1">
        <f t="array" aca="1" ref="U532" ca="1">IF( OR( AND($A532&gt;=INDIRECT("'Panasonic ERJ Code Table'!$J" &amp; U$1),$A532&lt;=INDIRECT("'Panasonic ERJ Code Table'!$K" &amp; U$1)), AND($A532&gt;=INDIRECT("'Panasonic ERJ Code Table'!$L" &amp; U$1),$A532&lt;=INDIRECT("'Panasonic ERJ Code Table'!$M" &amp; U$1)) ),U$2&amp;_xlfn.XLOOKUP($A532,E96_raw,E96_code),"N/A")</f>
        <v>N/A</v>
      </c>
    </row>
    <row r="533" spans="1:21" x14ac:dyDescent="0.3">
      <c r="A533" s="16">
        <v>332000</v>
      </c>
      <c r="B533" s="19"/>
      <c r="C533" s="5" t="e" cm="1">
        <f t="array" aca="1" ref="C533" ca="1">IF( OR( AND($A533&gt;=INDIRECT("'Panasonic ERJ Code Table'!$K" &amp; C$1),$A533&lt;=INDIRECT("'Panasonic ERJ Code Table'!$L" &amp; C$1)), AND($A533&gt;=INDIRECT("'Panasonic ERJ Code Table'!$M" &amp; C$1),$A533&lt;=INDIRECT("'Panasonic ERJ Code Table'!$N" &amp; C$1)) ),C$2&amp;_xlfn.XLOOKUP($A533,E96_raw,E96_code),"N/A")</f>
        <v>#NAME?</v>
      </c>
      <c r="D533" s="23" t="e" cm="1">
        <f t="array" aca="1" ref="D533" ca="1">"technology "&amp;RIGHT(C533,4)&amp;";"&amp;_xlfn.XLOOKUP(2,eii,eia)&amp;C533&amp;_xlfn.XLOOKUP(16,eii,eia)&amp;_xlfn.XLOOKUP(3,eii,eia)&amp;_xlfn.XLOOKUP($A533,E96_raw,e96_std&amp;" "&amp;e96_sym)&amp;_xlfn.XLOOKUP(16,eii,eia)&amp;_xlfn.XLOOKUP(4,eii,eia)&amp;_xlfn.XLOOKUP(LEFT(C533,7),r_1,r_4)&amp;" W @ 70°C"&amp;_xlfn.XLOOKUP(16,eii,eia)&amp;_xlfn.XLOOKUP(5,eii,eia)&amp;_xlfn.XLOOKUP(MID(C533,4,3),e_code,TEXT(e_size,"0000"))&amp;_xlfn.XLOOKUP(16,eii,eia)&amp;_xlfn.XLOOKUP(6,eii,eia)&amp;ROUND(MIN(SQRT($A533*_xlfn.XLOOKUP(LEFT(C533,7),r_1,r_4)),_xlfn.XLOOKUP(LEFT(C533,7),r_1,r_7)),1)&amp;" V"&amp;_xlfn.XLOOKUP(16,eii,eia)&amp;_xlfn.XLOOKUP(8,eii,eia)&amp;_xlfn.XLOOKUP(LEFT(C533,7),r_1,r_8)&amp;_xlfn.XLOOKUP(16,eii,eia)&amp;_xlfn.XLOOKUP(9,eii,eia)&amp;_xlfn.XLOOKUP($A533,E96_raw,E96_code&amp;" / "&amp;e96_3c)&amp;_xlfn.XLOOKUP(16,eii,eia)&amp;_xlfn.XLOOKUP(10,eii,eia)&amp;_xlfn.XLOOKUP(LEFT(C533,7),r_1,r_10)&amp;_xlfn.XLOOKUP(16,eii,eia)&amp;_xlfn.XLOOKUP(11,eii,eia)&amp;_xlfn.XLOOKUP(LEFT(C533,7),r_1,r_11)&amp;_xlfn.XLOOKUP(16,eii,eia)&amp;_xlfn.XLOOKUP(12,eii,eia)&amp;_xlfn.XLOOKUP(LEFT(C533,7),r_1,r_12)&amp;" ppm/°C"&amp;_xlfn.XLOOKUP(16,eii,eia)&amp;_xlfn.XLOOKUP(13,eii,eia)&amp;MID(C533,4,2)&amp;_xlfn.XLOOKUP(16,eii,eia)&amp;_xlfn.XLOOKUP(14,eii,eia)&amp;_xlfn.XLOOKUP(16,eii,eia)&amp;_xlfn.XLOOKUP(15,eii,eia)&amp;_xlfn.XLOOKUP(16,eii,eia)</f>
        <v>#NAME?</v>
      </c>
      <c r="F533" s="5" t="str" cm="1">
        <f t="array" aca="1" ref="F533" ca="1">IF( OR( AND($A533&gt;=INDIRECT("'Panasonic ERJ Code Table'!$K" &amp; F$1),$A533&lt;=INDIRECT("'Panasonic ERJ Code Table'!$L" &amp; F$1)), AND($A533&gt;=INDIRECT("'Panasonic ERJ Code Table'!$M" &amp; F$1),$A533&lt;=INDIRECT("'Panasonic ERJ Code Table'!$N" &amp; F$1)) ),F$2&amp;_xlfn.XLOOKUP($A533,E96_raw,E96_code),"N/A")</f>
        <v>N/A</v>
      </c>
      <c r="I533" s="5" t="e" cm="1">
        <f t="array" aca="1" ref="I533" ca="1">IF( OR( AND($A533&gt;=INDIRECT("'Panasonic ERJ Code Table'!$K" &amp; I$1),$A533&lt;=INDIRECT("'Panasonic ERJ Code Table'!$L" &amp; I$1)), AND($A533&gt;=INDIRECT("'Panasonic ERJ Code Table'!$M" &amp; I$1),$A533&lt;=INDIRECT("'Panasonic ERJ Code Table'!$N" &amp; I$1)) ),I$2&amp;_xlfn.XLOOKUP($A533,E96_raw,E96_code),"N/A")</f>
        <v>#NAME?</v>
      </c>
      <c r="L533" s="5" t="str" cm="1">
        <f t="array" aca="1" ref="L533" ca="1">IF( OR( AND($A533&gt;=INDIRECT("'Panasonic ERJ Code Table'!$K" &amp; L$1),$A533&lt;=INDIRECT("'Panasonic ERJ Code Table'!$L" &amp; L$1)), AND($A533&gt;=INDIRECT("'Panasonic ERJ Code Table'!$M" &amp; L$1),$A533&lt;=INDIRECT("'Panasonic ERJ Code Table'!$N" &amp; L$1)) ),L$2&amp;_xlfn.XLOOKUP($A533,E96_raw,E96_code),"N/A")</f>
        <v>N/A</v>
      </c>
      <c r="O533" s="5" t="e" cm="1">
        <f t="array" aca="1" ref="O533" ca="1">IF( OR( AND($A533&gt;=INDIRECT("'Panasonic ERJ Code Table'!$K" &amp; O$1),$A533&lt;=INDIRECT("'Panasonic ERJ Code Table'!$L" &amp; O$1)), AND($A533&gt;=INDIRECT("'Panasonic ERJ Code Table'!$M" &amp; O$1),$A533&lt;=INDIRECT("'Panasonic ERJ Code Table'!$N" &amp; O$1)) ),O$2&amp;_xlfn.XLOOKUP($A533,E96_raw,E96_code),"N/A")</f>
        <v>#NAME?</v>
      </c>
      <c r="R533" s="5" t="str" cm="1">
        <f t="array" aca="1" ref="R533" ca="1">IF( OR( AND($A533&gt;=INDIRECT("'Panasonic ERJ Code Table'!$K" &amp; R$1),$A533&lt;=INDIRECT("'Panasonic ERJ Code Table'!$L" &amp; R$1)), AND($A533&gt;=INDIRECT("'Panasonic ERJ Code Table'!$M" &amp; R$1),$A533&lt;=INDIRECT("'Panasonic ERJ Code Table'!$N" &amp; R$1)) ),R$2&amp;_xlfn.XLOOKUP($A533,E96_raw,E96_code),"N/A")</f>
        <v>N/A</v>
      </c>
      <c r="U533" s="5" t="str" cm="1">
        <f t="array" aca="1" ref="U533" ca="1">IF( OR( AND($A533&gt;=INDIRECT("'Panasonic ERJ Code Table'!$J" &amp; U$1),$A533&lt;=INDIRECT("'Panasonic ERJ Code Table'!$K" &amp; U$1)), AND($A533&gt;=INDIRECT("'Panasonic ERJ Code Table'!$L" &amp; U$1),$A533&lt;=INDIRECT("'Panasonic ERJ Code Table'!$M" &amp; U$1)) ),U$2&amp;_xlfn.XLOOKUP($A533,E96_raw,E96_code),"N/A")</f>
        <v>N/A</v>
      </c>
    </row>
    <row r="534" spans="1:21" x14ac:dyDescent="0.3">
      <c r="A534" s="16">
        <v>340000</v>
      </c>
      <c r="B534" s="19"/>
      <c r="C534" s="5" t="e" cm="1">
        <f t="array" aca="1" ref="C534" ca="1">IF( OR( AND($A534&gt;=INDIRECT("'Panasonic ERJ Code Table'!$K" &amp; C$1),$A534&lt;=INDIRECT("'Panasonic ERJ Code Table'!$L" &amp; C$1)), AND($A534&gt;=INDIRECT("'Panasonic ERJ Code Table'!$M" &amp; C$1),$A534&lt;=INDIRECT("'Panasonic ERJ Code Table'!$N" &amp; C$1)) ),C$2&amp;_xlfn.XLOOKUP($A534,E96_raw,E96_code),"N/A")</f>
        <v>#NAME?</v>
      </c>
      <c r="D534" s="23" t="e" cm="1">
        <f t="array" aca="1" ref="D534" ca="1">"technology "&amp;RIGHT(C534,4)&amp;";"&amp;_xlfn.XLOOKUP(2,eii,eia)&amp;C534&amp;_xlfn.XLOOKUP(16,eii,eia)&amp;_xlfn.XLOOKUP(3,eii,eia)&amp;_xlfn.XLOOKUP($A534,E96_raw,e96_std&amp;" "&amp;e96_sym)&amp;_xlfn.XLOOKUP(16,eii,eia)&amp;_xlfn.XLOOKUP(4,eii,eia)&amp;_xlfn.XLOOKUP(LEFT(C534,7),r_1,r_4)&amp;" W @ 70°C"&amp;_xlfn.XLOOKUP(16,eii,eia)&amp;_xlfn.XLOOKUP(5,eii,eia)&amp;_xlfn.XLOOKUP(MID(C534,4,3),e_code,TEXT(e_size,"0000"))&amp;_xlfn.XLOOKUP(16,eii,eia)&amp;_xlfn.XLOOKUP(6,eii,eia)&amp;ROUND(MIN(SQRT($A534*_xlfn.XLOOKUP(LEFT(C534,7),r_1,r_4)),_xlfn.XLOOKUP(LEFT(C534,7),r_1,r_7)),1)&amp;" V"&amp;_xlfn.XLOOKUP(16,eii,eia)&amp;_xlfn.XLOOKUP(8,eii,eia)&amp;_xlfn.XLOOKUP(LEFT(C534,7),r_1,r_8)&amp;_xlfn.XLOOKUP(16,eii,eia)&amp;_xlfn.XLOOKUP(9,eii,eia)&amp;_xlfn.XLOOKUP($A534,E96_raw,E96_code&amp;" / "&amp;e96_3c)&amp;_xlfn.XLOOKUP(16,eii,eia)&amp;_xlfn.XLOOKUP(10,eii,eia)&amp;_xlfn.XLOOKUP(LEFT(C534,7),r_1,r_10)&amp;_xlfn.XLOOKUP(16,eii,eia)&amp;_xlfn.XLOOKUP(11,eii,eia)&amp;_xlfn.XLOOKUP(LEFT(C534,7),r_1,r_11)&amp;_xlfn.XLOOKUP(16,eii,eia)&amp;_xlfn.XLOOKUP(12,eii,eia)&amp;_xlfn.XLOOKUP(LEFT(C534,7),r_1,r_12)&amp;" ppm/°C"&amp;_xlfn.XLOOKUP(16,eii,eia)&amp;_xlfn.XLOOKUP(13,eii,eia)&amp;MID(C534,4,2)&amp;_xlfn.XLOOKUP(16,eii,eia)&amp;_xlfn.XLOOKUP(14,eii,eia)&amp;_xlfn.XLOOKUP(16,eii,eia)&amp;_xlfn.XLOOKUP(15,eii,eia)&amp;_xlfn.XLOOKUP(16,eii,eia)</f>
        <v>#NAME?</v>
      </c>
      <c r="F534" s="5" t="str" cm="1">
        <f t="array" aca="1" ref="F534" ca="1">IF( OR( AND($A534&gt;=INDIRECT("'Panasonic ERJ Code Table'!$K" &amp; F$1),$A534&lt;=INDIRECT("'Panasonic ERJ Code Table'!$L" &amp; F$1)), AND($A534&gt;=INDIRECT("'Panasonic ERJ Code Table'!$M" &amp; F$1),$A534&lt;=INDIRECT("'Panasonic ERJ Code Table'!$N" &amp; F$1)) ),F$2&amp;_xlfn.XLOOKUP($A534,E96_raw,E96_code),"N/A")</f>
        <v>N/A</v>
      </c>
      <c r="I534" s="5" t="e" cm="1">
        <f t="array" aca="1" ref="I534" ca="1">IF( OR( AND($A534&gt;=INDIRECT("'Panasonic ERJ Code Table'!$K" &amp; I$1),$A534&lt;=INDIRECT("'Panasonic ERJ Code Table'!$L" &amp; I$1)), AND($A534&gt;=INDIRECT("'Panasonic ERJ Code Table'!$M" &amp; I$1),$A534&lt;=INDIRECT("'Panasonic ERJ Code Table'!$N" &amp; I$1)) ),I$2&amp;_xlfn.XLOOKUP($A534,E96_raw,E96_code),"N/A")</f>
        <v>#NAME?</v>
      </c>
      <c r="L534" s="5" t="str" cm="1">
        <f t="array" aca="1" ref="L534" ca="1">IF( OR( AND($A534&gt;=INDIRECT("'Panasonic ERJ Code Table'!$K" &amp; L$1),$A534&lt;=INDIRECT("'Panasonic ERJ Code Table'!$L" &amp; L$1)), AND($A534&gt;=INDIRECT("'Panasonic ERJ Code Table'!$M" &amp; L$1),$A534&lt;=INDIRECT("'Panasonic ERJ Code Table'!$N" &amp; L$1)) ),L$2&amp;_xlfn.XLOOKUP($A534,E96_raw,E96_code),"N/A")</f>
        <v>N/A</v>
      </c>
      <c r="O534" s="5" t="e" cm="1">
        <f t="array" aca="1" ref="O534" ca="1">IF( OR( AND($A534&gt;=INDIRECT("'Panasonic ERJ Code Table'!$K" &amp; O$1),$A534&lt;=INDIRECT("'Panasonic ERJ Code Table'!$L" &amp; O$1)), AND($A534&gt;=INDIRECT("'Panasonic ERJ Code Table'!$M" &amp; O$1),$A534&lt;=INDIRECT("'Panasonic ERJ Code Table'!$N" &amp; O$1)) ),O$2&amp;_xlfn.XLOOKUP($A534,E96_raw,E96_code),"N/A")</f>
        <v>#NAME?</v>
      </c>
      <c r="R534" s="5" t="str" cm="1">
        <f t="array" aca="1" ref="R534" ca="1">IF( OR( AND($A534&gt;=INDIRECT("'Panasonic ERJ Code Table'!$K" &amp; R$1),$A534&lt;=INDIRECT("'Panasonic ERJ Code Table'!$L" &amp; R$1)), AND($A534&gt;=INDIRECT("'Panasonic ERJ Code Table'!$M" &amp; R$1),$A534&lt;=INDIRECT("'Panasonic ERJ Code Table'!$N" &amp; R$1)) ),R$2&amp;_xlfn.XLOOKUP($A534,E96_raw,E96_code),"N/A")</f>
        <v>N/A</v>
      </c>
      <c r="U534" s="5" t="str" cm="1">
        <f t="array" aca="1" ref="U534" ca="1">IF( OR( AND($A534&gt;=INDIRECT("'Panasonic ERJ Code Table'!$J" &amp; U$1),$A534&lt;=INDIRECT("'Panasonic ERJ Code Table'!$K" &amp; U$1)), AND($A534&gt;=INDIRECT("'Panasonic ERJ Code Table'!$L" &amp; U$1),$A534&lt;=INDIRECT("'Panasonic ERJ Code Table'!$M" &amp; U$1)) ),U$2&amp;_xlfn.XLOOKUP($A534,E96_raw,E96_code),"N/A")</f>
        <v>N/A</v>
      </c>
    </row>
    <row r="535" spans="1:21" x14ac:dyDescent="0.3">
      <c r="A535" s="16">
        <v>348000</v>
      </c>
      <c r="B535" s="19"/>
      <c r="C535" s="5" t="e" cm="1">
        <f t="array" aca="1" ref="C535" ca="1">IF( OR( AND($A535&gt;=INDIRECT("'Panasonic ERJ Code Table'!$K" &amp; C$1),$A535&lt;=INDIRECT("'Panasonic ERJ Code Table'!$L" &amp; C$1)), AND($A535&gt;=INDIRECT("'Panasonic ERJ Code Table'!$M" &amp; C$1),$A535&lt;=INDIRECT("'Panasonic ERJ Code Table'!$N" &amp; C$1)) ),C$2&amp;_xlfn.XLOOKUP($A535,E96_raw,E96_code),"N/A")</f>
        <v>#NAME?</v>
      </c>
      <c r="D535" s="23" t="e" cm="1">
        <f t="array" aca="1" ref="D535" ca="1">"technology "&amp;RIGHT(C535,4)&amp;";"&amp;_xlfn.XLOOKUP(2,eii,eia)&amp;C535&amp;_xlfn.XLOOKUP(16,eii,eia)&amp;_xlfn.XLOOKUP(3,eii,eia)&amp;_xlfn.XLOOKUP($A535,E96_raw,e96_std&amp;" "&amp;e96_sym)&amp;_xlfn.XLOOKUP(16,eii,eia)&amp;_xlfn.XLOOKUP(4,eii,eia)&amp;_xlfn.XLOOKUP(LEFT(C535,7),r_1,r_4)&amp;" W @ 70°C"&amp;_xlfn.XLOOKUP(16,eii,eia)&amp;_xlfn.XLOOKUP(5,eii,eia)&amp;_xlfn.XLOOKUP(MID(C535,4,3),e_code,TEXT(e_size,"0000"))&amp;_xlfn.XLOOKUP(16,eii,eia)&amp;_xlfn.XLOOKUP(6,eii,eia)&amp;ROUND(MIN(SQRT($A535*_xlfn.XLOOKUP(LEFT(C535,7),r_1,r_4)),_xlfn.XLOOKUP(LEFT(C535,7),r_1,r_7)),1)&amp;" V"&amp;_xlfn.XLOOKUP(16,eii,eia)&amp;_xlfn.XLOOKUP(8,eii,eia)&amp;_xlfn.XLOOKUP(LEFT(C535,7),r_1,r_8)&amp;_xlfn.XLOOKUP(16,eii,eia)&amp;_xlfn.XLOOKUP(9,eii,eia)&amp;_xlfn.XLOOKUP($A535,E96_raw,E96_code&amp;" / "&amp;e96_3c)&amp;_xlfn.XLOOKUP(16,eii,eia)&amp;_xlfn.XLOOKUP(10,eii,eia)&amp;_xlfn.XLOOKUP(LEFT(C535,7),r_1,r_10)&amp;_xlfn.XLOOKUP(16,eii,eia)&amp;_xlfn.XLOOKUP(11,eii,eia)&amp;_xlfn.XLOOKUP(LEFT(C535,7),r_1,r_11)&amp;_xlfn.XLOOKUP(16,eii,eia)&amp;_xlfn.XLOOKUP(12,eii,eia)&amp;_xlfn.XLOOKUP(LEFT(C535,7),r_1,r_12)&amp;" ppm/°C"&amp;_xlfn.XLOOKUP(16,eii,eia)&amp;_xlfn.XLOOKUP(13,eii,eia)&amp;MID(C535,4,2)&amp;_xlfn.XLOOKUP(16,eii,eia)&amp;_xlfn.XLOOKUP(14,eii,eia)&amp;_xlfn.XLOOKUP(16,eii,eia)&amp;_xlfn.XLOOKUP(15,eii,eia)&amp;_xlfn.XLOOKUP(16,eii,eia)</f>
        <v>#NAME?</v>
      </c>
      <c r="F535" s="5" t="str" cm="1">
        <f t="array" aca="1" ref="F535" ca="1">IF( OR( AND($A535&gt;=INDIRECT("'Panasonic ERJ Code Table'!$K" &amp; F$1),$A535&lt;=INDIRECT("'Panasonic ERJ Code Table'!$L" &amp; F$1)), AND($A535&gt;=INDIRECT("'Panasonic ERJ Code Table'!$M" &amp; F$1),$A535&lt;=INDIRECT("'Panasonic ERJ Code Table'!$N" &amp; F$1)) ),F$2&amp;_xlfn.XLOOKUP($A535,E96_raw,E96_code),"N/A")</f>
        <v>N/A</v>
      </c>
      <c r="I535" s="5" t="e" cm="1">
        <f t="array" aca="1" ref="I535" ca="1">IF( OR( AND($A535&gt;=INDIRECT("'Panasonic ERJ Code Table'!$K" &amp; I$1),$A535&lt;=INDIRECT("'Panasonic ERJ Code Table'!$L" &amp; I$1)), AND($A535&gt;=INDIRECT("'Panasonic ERJ Code Table'!$M" &amp; I$1),$A535&lt;=INDIRECT("'Panasonic ERJ Code Table'!$N" &amp; I$1)) ),I$2&amp;_xlfn.XLOOKUP($A535,E96_raw,E96_code),"N/A")</f>
        <v>#NAME?</v>
      </c>
      <c r="L535" s="5" t="str" cm="1">
        <f t="array" aca="1" ref="L535" ca="1">IF( OR( AND($A535&gt;=INDIRECT("'Panasonic ERJ Code Table'!$K" &amp; L$1),$A535&lt;=INDIRECT("'Panasonic ERJ Code Table'!$L" &amp; L$1)), AND($A535&gt;=INDIRECT("'Panasonic ERJ Code Table'!$M" &amp; L$1),$A535&lt;=INDIRECT("'Panasonic ERJ Code Table'!$N" &amp; L$1)) ),L$2&amp;_xlfn.XLOOKUP($A535,E96_raw,E96_code),"N/A")</f>
        <v>N/A</v>
      </c>
      <c r="O535" s="5" t="e" cm="1">
        <f t="array" aca="1" ref="O535" ca="1">IF( OR( AND($A535&gt;=INDIRECT("'Panasonic ERJ Code Table'!$K" &amp; O$1),$A535&lt;=INDIRECT("'Panasonic ERJ Code Table'!$L" &amp; O$1)), AND($A535&gt;=INDIRECT("'Panasonic ERJ Code Table'!$M" &amp; O$1),$A535&lt;=INDIRECT("'Panasonic ERJ Code Table'!$N" &amp; O$1)) ),O$2&amp;_xlfn.XLOOKUP($A535,E96_raw,E96_code),"N/A")</f>
        <v>#NAME?</v>
      </c>
      <c r="R535" s="5" t="str" cm="1">
        <f t="array" aca="1" ref="R535" ca="1">IF( OR( AND($A535&gt;=INDIRECT("'Panasonic ERJ Code Table'!$K" &amp; R$1),$A535&lt;=INDIRECT("'Panasonic ERJ Code Table'!$L" &amp; R$1)), AND($A535&gt;=INDIRECT("'Panasonic ERJ Code Table'!$M" &amp; R$1),$A535&lt;=INDIRECT("'Panasonic ERJ Code Table'!$N" &amp; R$1)) ),R$2&amp;_xlfn.XLOOKUP($A535,E96_raw,E96_code),"N/A")</f>
        <v>N/A</v>
      </c>
      <c r="U535" s="5" t="str" cm="1">
        <f t="array" aca="1" ref="U535" ca="1">IF( OR( AND($A535&gt;=INDIRECT("'Panasonic ERJ Code Table'!$J" &amp; U$1),$A535&lt;=INDIRECT("'Panasonic ERJ Code Table'!$K" &amp; U$1)), AND($A535&gt;=INDIRECT("'Panasonic ERJ Code Table'!$L" &amp; U$1),$A535&lt;=INDIRECT("'Panasonic ERJ Code Table'!$M" &amp; U$1)) ),U$2&amp;_xlfn.XLOOKUP($A535,E96_raw,E96_code),"N/A")</f>
        <v>N/A</v>
      </c>
    </row>
    <row r="536" spans="1:21" x14ac:dyDescent="0.3">
      <c r="A536" s="16">
        <v>357000</v>
      </c>
      <c r="B536" s="19"/>
      <c r="C536" s="5" t="e" cm="1">
        <f t="array" aca="1" ref="C536" ca="1">IF( OR( AND($A536&gt;=INDIRECT("'Panasonic ERJ Code Table'!$K" &amp; C$1),$A536&lt;=INDIRECT("'Panasonic ERJ Code Table'!$L" &amp; C$1)), AND($A536&gt;=INDIRECT("'Panasonic ERJ Code Table'!$M" &amp; C$1),$A536&lt;=INDIRECT("'Panasonic ERJ Code Table'!$N" &amp; C$1)) ),C$2&amp;_xlfn.XLOOKUP($A536,E96_raw,E96_code),"N/A")</f>
        <v>#NAME?</v>
      </c>
      <c r="D536" s="23" t="e" cm="1">
        <f t="array" aca="1" ref="D536" ca="1">"technology "&amp;RIGHT(C536,4)&amp;";"&amp;_xlfn.XLOOKUP(2,eii,eia)&amp;C536&amp;_xlfn.XLOOKUP(16,eii,eia)&amp;_xlfn.XLOOKUP(3,eii,eia)&amp;_xlfn.XLOOKUP($A536,E96_raw,e96_std&amp;" "&amp;e96_sym)&amp;_xlfn.XLOOKUP(16,eii,eia)&amp;_xlfn.XLOOKUP(4,eii,eia)&amp;_xlfn.XLOOKUP(LEFT(C536,7),r_1,r_4)&amp;" W @ 70°C"&amp;_xlfn.XLOOKUP(16,eii,eia)&amp;_xlfn.XLOOKUP(5,eii,eia)&amp;_xlfn.XLOOKUP(MID(C536,4,3),e_code,TEXT(e_size,"0000"))&amp;_xlfn.XLOOKUP(16,eii,eia)&amp;_xlfn.XLOOKUP(6,eii,eia)&amp;ROUND(MIN(SQRT($A536*_xlfn.XLOOKUP(LEFT(C536,7),r_1,r_4)),_xlfn.XLOOKUP(LEFT(C536,7),r_1,r_7)),1)&amp;" V"&amp;_xlfn.XLOOKUP(16,eii,eia)&amp;_xlfn.XLOOKUP(8,eii,eia)&amp;_xlfn.XLOOKUP(LEFT(C536,7),r_1,r_8)&amp;_xlfn.XLOOKUP(16,eii,eia)&amp;_xlfn.XLOOKUP(9,eii,eia)&amp;_xlfn.XLOOKUP($A536,E96_raw,E96_code&amp;" / "&amp;e96_3c)&amp;_xlfn.XLOOKUP(16,eii,eia)&amp;_xlfn.XLOOKUP(10,eii,eia)&amp;_xlfn.XLOOKUP(LEFT(C536,7),r_1,r_10)&amp;_xlfn.XLOOKUP(16,eii,eia)&amp;_xlfn.XLOOKUP(11,eii,eia)&amp;_xlfn.XLOOKUP(LEFT(C536,7),r_1,r_11)&amp;_xlfn.XLOOKUP(16,eii,eia)&amp;_xlfn.XLOOKUP(12,eii,eia)&amp;_xlfn.XLOOKUP(LEFT(C536,7),r_1,r_12)&amp;" ppm/°C"&amp;_xlfn.XLOOKUP(16,eii,eia)&amp;_xlfn.XLOOKUP(13,eii,eia)&amp;MID(C536,4,2)&amp;_xlfn.XLOOKUP(16,eii,eia)&amp;_xlfn.XLOOKUP(14,eii,eia)&amp;_xlfn.XLOOKUP(16,eii,eia)&amp;_xlfn.XLOOKUP(15,eii,eia)&amp;_xlfn.XLOOKUP(16,eii,eia)</f>
        <v>#NAME?</v>
      </c>
      <c r="F536" s="5" t="str" cm="1">
        <f t="array" aca="1" ref="F536" ca="1">IF( OR( AND($A536&gt;=INDIRECT("'Panasonic ERJ Code Table'!$K" &amp; F$1),$A536&lt;=INDIRECT("'Panasonic ERJ Code Table'!$L" &amp; F$1)), AND($A536&gt;=INDIRECT("'Panasonic ERJ Code Table'!$M" &amp; F$1),$A536&lt;=INDIRECT("'Panasonic ERJ Code Table'!$N" &amp; F$1)) ),F$2&amp;_xlfn.XLOOKUP($A536,E96_raw,E96_code),"N/A")</f>
        <v>N/A</v>
      </c>
      <c r="I536" s="5" t="e" cm="1">
        <f t="array" aca="1" ref="I536" ca="1">IF( OR( AND($A536&gt;=INDIRECT("'Panasonic ERJ Code Table'!$K" &amp; I$1),$A536&lt;=INDIRECT("'Panasonic ERJ Code Table'!$L" &amp; I$1)), AND($A536&gt;=INDIRECT("'Panasonic ERJ Code Table'!$M" &amp; I$1),$A536&lt;=INDIRECT("'Panasonic ERJ Code Table'!$N" &amp; I$1)) ),I$2&amp;_xlfn.XLOOKUP($A536,E96_raw,E96_code),"N/A")</f>
        <v>#NAME?</v>
      </c>
      <c r="L536" s="5" t="str" cm="1">
        <f t="array" aca="1" ref="L536" ca="1">IF( OR( AND($A536&gt;=INDIRECT("'Panasonic ERJ Code Table'!$K" &amp; L$1),$A536&lt;=INDIRECT("'Panasonic ERJ Code Table'!$L" &amp; L$1)), AND($A536&gt;=INDIRECT("'Panasonic ERJ Code Table'!$M" &amp; L$1),$A536&lt;=INDIRECT("'Panasonic ERJ Code Table'!$N" &amp; L$1)) ),L$2&amp;_xlfn.XLOOKUP($A536,E96_raw,E96_code),"N/A")</f>
        <v>N/A</v>
      </c>
      <c r="O536" s="5" t="e" cm="1">
        <f t="array" aca="1" ref="O536" ca="1">IF( OR( AND($A536&gt;=INDIRECT("'Panasonic ERJ Code Table'!$K" &amp; O$1),$A536&lt;=INDIRECT("'Panasonic ERJ Code Table'!$L" &amp; O$1)), AND($A536&gt;=INDIRECT("'Panasonic ERJ Code Table'!$M" &amp; O$1),$A536&lt;=INDIRECT("'Panasonic ERJ Code Table'!$N" &amp; O$1)) ),O$2&amp;_xlfn.XLOOKUP($A536,E96_raw,E96_code),"N/A")</f>
        <v>#NAME?</v>
      </c>
      <c r="R536" s="5" t="str" cm="1">
        <f t="array" aca="1" ref="R536" ca="1">IF( OR( AND($A536&gt;=INDIRECT("'Panasonic ERJ Code Table'!$K" &amp; R$1),$A536&lt;=INDIRECT("'Panasonic ERJ Code Table'!$L" &amp; R$1)), AND($A536&gt;=INDIRECT("'Panasonic ERJ Code Table'!$M" &amp; R$1),$A536&lt;=INDIRECT("'Panasonic ERJ Code Table'!$N" &amp; R$1)) ),R$2&amp;_xlfn.XLOOKUP($A536,E96_raw,E96_code),"N/A")</f>
        <v>N/A</v>
      </c>
      <c r="U536" s="5" t="str" cm="1">
        <f t="array" aca="1" ref="U536" ca="1">IF( OR( AND($A536&gt;=INDIRECT("'Panasonic ERJ Code Table'!$J" &amp; U$1),$A536&lt;=INDIRECT("'Panasonic ERJ Code Table'!$K" &amp; U$1)), AND($A536&gt;=INDIRECT("'Panasonic ERJ Code Table'!$L" &amp; U$1),$A536&lt;=INDIRECT("'Panasonic ERJ Code Table'!$M" &amp; U$1)) ),U$2&amp;_xlfn.XLOOKUP($A536,E96_raw,E96_code),"N/A")</f>
        <v>N/A</v>
      </c>
    </row>
    <row r="537" spans="1:21" x14ac:dyDescent="0.3">
      <c r="A537" s="16">
        <v>365000</v>
      </c>
      <c r="B537" s="19"/>
      <c r="C537" s="5" t="e" cm="1">
        <f t="array" aca="1" ref="C537" ca="1">IF( OR( AND($A537&gt;=INDIRECT("'Panasonic ERJ Code Table'!$K" &amp; C$1),$A537&lt;=INDIRECT("'Panasonic ERJ Code Table'!$L" &amp; C$1)), AND($A537&gt;=INDIRECT("'Panasonic ERJ Code Table'!$M" &amp; C$1),$A537&lt;=INDIRECT("'Panasonic ERJ Code Table'!$N" &amp; C$1)) ),C$2&amp;_xlfn.XLOOKUP($A537,E96_raw,E96_code),"N/A")</f>
        <v>#NAME?</v>
      </c>
      <c r="D537" s="23" t="e" cm="1">
        <f t="array" aca="1" ref="D537" ca="1">"technology "&amp;RIGHT(C537,4)&amp;";"&amp;_xlfn.XLOOKUP(2,eii,eia)&amp;C537&amp;_xlfn.XLOOKUP(16,eii,eia)&amp;_xlfn.XLOOKUP(3,eii,eia)&amp;_xlfn.XLOOKUP($A537,E96_raw,e96_std&amp;" "&amp;e96_sym)&amp;_xlfn.XLOOKUP(16,eii,eia)&amp;_xlfn.XLOOKUP(4,eii,eia)&amp;_xlfn.XLOOKUP(LEFT(C537,7),r_1,r_4)&amp;" W @ 70°C"&amp;_xlfn.XLOOKUP(16,eii,eia)&amp;_xlfn.XLOOKUP(5,eii,eia)&amp;_xlfn.XLOOKUP(MID(C537,4,3),e_code,TEXT(e_size,"0000"))&amp;_xlfn.XLOOKUP(16,eii,eia)&amp;_xlfn.XLOOKUP(6,eii,eia)&amp;ROUND(MIN(SQRT($A537*_xlfn.XLOOKUP(LEFT(C537,7),r_1,r_4)),_xlfn.XLOOKUP(LEFT(C537,7),r_1,r_7)),1)&amp;" V"&amp;_xlfn.XLOOKUP(16,eii,eia)&amp;_xlfn.XLOOKUP(8,eii,eia)&amp;_xlfn.XLOOKUP(LEFT(C537,7),r_1,r_8)&amp;_xlfn.XLOOKUP(16,eii,eia)&amp;_xlfn.XLOOKUP(9,eii,eia)&amp;_xlfn.XLOOKUP($A537,E96_raw,E96_code&amp;" / "&amp;e96_3c)&amp;_xlfn.XLOOKUP(16,eii,eia)&amp;_xlfn.XLOOKUP(10,eii,eia)&amp;_xlfn.XLOOKUP(LEFT(C537,7),r_1,r_10)&amp;_xlfn.XLOOKUP(16,eii,eia)&amp;_xlfn.XLOOKUP(11,eii,eia)&amp;_xlfn.XLOOKUP(LEFT(C537,7),r_1,r_11)&amp;_xlfn.XLOOKUP(16,eii,eia)&amp;_xlfn.XLOOKUP(12,eii,eia)&amp;_xlfn.XLOOKUP(LEFT(C537,7),r_1,r_12)&amp;" ppm/°C"&amp;_xlfn.XLOOKUP(16,eii,eia)&amp;_xlfn.XLOOKUP(13,eii,eia)&amp;MID(C537,4,2)&amp;_xlfn.XLOOKUP(16,eii,eia)&amp;_xlfn.XLOOKUP(14,eii,eia)&amp;_xlfn.XLOOKUP(16,eii,eia)&amp;_xlfn.XLOOKUP(15,eii,eia)&amp;_xlfn.XLOOKUP(16,eii,eia)</f>
        <v>#NAME?</v>
      </c>
      <c r="F537" s="5" t="str" cm="1">
        <f t="array" aca="1" ref="F537" ca="1">IF( OR( AND($A537&gt;=INDIRECT("'Panasonic ERJ Code Table'!$K" &amp; F$1),$A537&lt;=INDIRECT("'Panasonic ERJ Code Table'!$L" &amp; F$1)), AND($A537&gt;=INDIRECT("'Panasonic ERJ Code Table'!$M" &amp; F$1),$A537&lt;=INDIRECT("'Panasonic ERJ Code Table'!$N" &amp; F$1)) ),F$2&amp;_xlfn.XLOOKUP($A537,E96_raw,E96_code),"N/A")</f>
        <v>N/A</v>
      </c>
      <c r="I537" s="5" t="e" cm="1">
        <f t="array" aca="1" ref="I537" ca="1">IF( OR( AND($A537&gt;=INDIRECT("'Panasonic ERJ Code Table'!$K" &amp; I$1),$A537&lt;=INDIRECT("'Panasonic ERJ Code Table'!$L" &amp; I$1)), AND($A537&gt;=INDIRECT("'Panasonic ERJ Code Table'!$M" &amp; I$1),$A537&lt;=INDIRECT("'Panasonic ERJ Code Table'!$N" &amp; I$1)) ),I$2&amp;_xlfn.XLOOKUP($A537,E96_raw,E96_code),"N/A")</f>
        <v>#NAME?</v>
      </c>
      <c r="L537" s="5" t="str" cm="1">
        <f t="array" aca="1" ref="L537" ca="1">IF( OR( AND($A537&gt;=INDIRECT("'Panasonic ERJ Code Table'!$K" &amp; L$1),$A537&lt;=INDIRECT("'Panasonic ERJ Code Table'!$L" &amp; L$1)), AND($A537&gt;=INDIRECT("'Panasonic ERJ Code Table'!$M" &amp; L$1),$A537&lt;=INDIRECT("'Panasonic ERJ Code Table'!$N" &amp; L$1)) ),L$2&amp;_xlfn.XLOOKUP($A537,E96_raw,E96_code),"N/A")</f>
        <v>N/A</v>
      </c>
      <c r="O537" s="5" t="e" cm="1">
        <f t="array" aca="1" ref="O537" ca="1">IF( OR( AND($A537&gt;=INDIRECT("'Panasonic ERJ Code Table'!$K" &amp; O$1),$A537&lt;=INDIRECT("'Panasonic ERJ Code Table'!$L" &amp; O$1)), AND($A537&gt;=INDIRECT("'Panasonic ERJ Code Table'!$M" &amp; O$1),$A537&lt;=INDIRECT("'Panasonic ERJ Code Table'!$N" &amp; O$1)) ),O$2&amp;_xlfn.XLOOKUP($A537,E96_raw,E96_code),"N/A")</f>
        <v>#NAME?</v>
      </c>
      <c r="R537" s="5" t="str" cm="1">
        <f t="array" aca="1" ref="R537" ca="1">IF( OR( AND($A537&gt;=INDIRECT("'Panasonic ERJ Code Table'!$K" &amp; R$1),$A537&lt;=INDIRECT("'Panasonic ERJ Code Table'!$L" &amp; R$1)), AND($A537&gt;=INDIRECT("'Panasonic ERJ Code Table'!$M" &amp; R$1),$A537&lt;=INDIRECT("'Panasonic ERJ Code Table'!$N" &amp; R$1)) ),R$2&amp;_xlfn.XLOOKUP($A537,E96_raw,E96_code),"N/A")</f>
        <v>N/A</v>
      </c>
      <c r="U537" s="5" t="str" cm="1">
        <f t="array" aca="1" ref="U537" ca="1">IF( OR( AND($A537&gt;=INDIRECT("'Panasonic ERJ Code Table'!$J" &amp; U$1),$A537&lt;=INDIRECT("'Panasonic ERJ Code Table'!$K" &amp; U$1)), AND($A537&gt;=INDIRECT("'Panasonic ERJ Code Table'!$L" &amp; U$1),$A537&lt;=INDIRECT("'Panasonic ERJ Code Table'!$M" &amp; U$1)) ),U$2&amp;_xlfn.XLOOKUP($A537,E96_raw,E96_code),"N/A")</f>
        <v>N/A</v>
      </c>
    </row>
    <row r="538" spans="1:21" x14ac:dyDescent="0.3">
      <c r="A538" s="16">
        <v>374000</v>
      </c>
      <c r="B538" s="19"/>
      <c r="C538" s="5" t="e" cm="1">
        <f t="array" aca="1" ref="C538" ca="1">IF( OR( AND($A538&gt;=INDIRECT("'Panasonic ERJ Code Table'!$K" &amp; C$1),$A538&lt;=INDIRECT("'Panasonic ERJ Code Table'!$L" &amp; C$1)), AND($A538&gt;=INDIRECT("'Panasonic ERJ Code Table'!$M" &amp; C$1),$A538&lt;=INDIRECT("'Panasonic ERJ Code Table'!$N" &amp; C$1)) ),C$2&amp;_xlfn.XLOOKUP($A538,E96_raw,E96_code),"N/A")</f>
        <v>#NAME?</v>
      </c>
      <c r="D538" s="23" t="e" cm="1">
        <f t="array" aca="1" ref="D538" ca="1">"technology "&amp;RIGHT(C538,4)&amp;";"&amp;_xlfn.XLOOKUP(2,eii,eia)&amp;C538&amp;_xlfn.XLOOKUP(16,eii,eia)&amp;_xlfn.XLOOKUP(3,eii,eia)&amp;_xlfn.XLOOKUP($A538,E96_raw,e96_std&amp;" "&amp;e96_sym)&amp;_xlfn.XLOOKUP(16,eii,eia)&amp;_xlfn.XLOOKUP(4,eii,eia)&amp;_xlfn.XLOOKUP(LEFT(C538,7),r_1,r_4)&amp;" W @ 70°C"&amp;_xlfn.XLOOKUP(16,eii,eia)&amp;_xlfn.XLOOKUP(5,eii,eia)&amp;_xlfn.XLOOKUP(MID(C538,4,3),e_code,TEXT(e_size,"0000"))&amp;_xlfn.XLOOKUP(16,eii,eia)&amp;_xlfn.XLOOKUP(6,eii,eia)&amp;ROUND(MIN(SQRT($A538*_xlfn.XLOOKUP(LEFT(C538,7),r_1,r_4)),_xlfn.XLOOKUP(LEFT(C538,7),r_1,r_7)),1)&amp;" V"&amp;_xlfn.XLOOKUP(16,eii,eia)&amp;_xlfn.XLOOKUP(8,eii,eia)&amp;_xlfn.XLOOKUP(LEFT(C538,7),r_1,r_8)&amp;_xlfn.XLOOKUP(16,eii,eia)&amp;_xlfn.XLOOKUP(9,eii,eia)&amp;_xlfn.XLOOKUP($A538,E96_raw,E96_code&amp;" / "&amp;e96_3c)&amp;_xlfn.XLOOKUP(16,eii,eia)&amp;_xlfn.XLOOKUP(10,eii,eia)&amp;_xlfn.XLOOKUP(LEFT(C538,7),r_1,r_10)&amp;_xlfn.XLOOKUP(16,eii,eia)&amp;_xlfn.XLOOKUP(11,eii,eia)&amp;_xlfn.XLOOKUP(LEFT(C538,7),r_1,r_11)&amp;_xlfn.XLOOKUP(16,eii,eia)&amp;_xlfn.XLOOKUP(12,eii,eia)&amp;_xlfn.XLOOKUP(LEFT(C538,7),r_1,r_12)&amp;" ppm/°C"&amp;_xlfn.XLOOKUP(16,eii,eia)&amp;_xlfn.XLOOKUP(13,eii,eia)&amp;MID(C538,4,2)&amp;_xlfn.XLOOKUP(16,eii,eia)&amp;_xlfn.XLOOKUP(14,eii,eia)&amp;_xlfn.XLOOKUP(16,eii,eia)&amp;_xlfn.XLOOKUP(15,eii,eia)&amp;_xlfn.XLOOKUP(16,eii,eia)</f>
        <v>#NAME?</v>
      </c>
      <c r="F538" s="5" t="str" cm="1">
        <f t="array" aca="1" ref="F538" ca="1">IF( OR( AND($A538&gt;=INDIRECT("'Panasonic ERJ Code Table'!$K" &amp; F$1),$A538&lt;=INDIRECT("'Panasonic ERJ Code Table'!$L" &amp; F$1)), AND($A538&gt;=INDIRECT("'Panasonic ERJ Code Table'!$M" &amp; F$1),$A538&lt;=INDIRECT("'Panasonic ERJ Code Table'!$N" &amp; F$1)) ),F$2&amp;_xlfn.XLOOKUP($A538,E96_raw,E96_code),"N/A")</f>
        <v>N/A</v>
      </c>
      <c r="I538" s="5" t="e" cm="1">
        <f t="array" aca="1" ref="I538" ca="1">IF( OR( AND($A538&gt;=INDIRECT("'Panasonic ERJ Code Table'!$K" &amp; I$1),$A538&lt;=INDIRECT("'Panasonic ERJ Code Table'!$L" &amp; I$1)), AND($A538&gt;=INDIRECT("'Panasonic ERJ Code Table'!$M" &amp; I$1),$A538&lt;=INDIRECT("'Panasonic ERJ Code Table'!$N" &amp; I$1)) ),I$2&amp;_xlfn.XLOOKUP($A538,E96_raw,E96_code),"N/A")</f>
        <v>#NAME?</v>
      </c>
      <c r="L538" s="5" t="str" cm="1">
        <f t="array" aca="1" ref="L538" ca="1">IF( OR( AND($A538&gt;=INDIRECT("'Panasonic ERJ Code Table'!$K" &amp; L$1),$A538&lt;=INDIRECT("'Panasonic ERJ Code Table'!$L" &amp; L$1)), AND($A538&gt;=INDIRECT("'Panasonic ERJ Code Table'!$M" &amp; L$1),$A538&lt;=INDIRECT("'Panasonic ERJ Code Table'!$N" &amp; L$1)) ),L$2&amp;_xlfn.XLOOKUP($A538,E96_raw,E96_code),"N/A")</f>
        <v>N/A</v>
      </c>
      <c r="O538" s="5" t="e" cm="1">
        <f t="array" aca="1" ref="O538" ca="1">IF( OR( AND($A538&gt;=INDIRECT("'Panasonic ERJ Code Table'!$K" &amp; O$1),$A538&lt;=INDIRECT("'Panasonic ERJ Code Table'!$L" &amp; O$1)), AND($A538&gt;=INDIRECT("'Panasonic ERJ Code Table'!$M" &amp; O$1),$A538&lt;=INDIRECT("'Panasonic ERJ Code Table'!$N" &amp; O$1)) ),O$2&amp;_xlfn.XLOOKUP($A538,E96_raw,E96_code),"N/A")</f>
        <v>#NAME?</v>
      </c>
      <c r="R538" s="5" t="str" cm="1">
        <f t="array" aca="1" ref="R538" ca="1">IF( OR( AND($A538&gt;=INDIRECT("'Panasonic ERJ Code Table'!$K" &amp; R$1),$A538&lt;=INDIRECT("'Panasonic ERJ Code Table'!$L" &amp; R$1)), AND($A538&gt;=INDIRECT("'Panasonic ERJ Code Table'!$M" &amp; R$1),$A538&lt;=INDIRECT("'Panasonic ERJ Code Table'!$N" &amp; R$1)) ),R$2&amp;_xlfn.XLOOKUP($A538,E96_raw,E96_code),"N/A")</f>
        <v>N/A</v>
      </c>
      <c r="U538" s="5" t="str" cm="1">
        <f t="array" aca="1" ref="U538" ca="1">IF( OR( AND($A538&gt;=INDIRECT("'Panasonic ERJ Code Table'!$J" &amp; U$1),$A538&lt;=INDIRECT("'Panasonic ERJ Code Table'!$K" &amp; U$1)), AND($A538&gt;=INDIRECT("'Panasonic ERJ Code Table'!$L" &amp; U$1),$A538&lt;=INDIRECT("'Panasonic ERJ Code Table'!$M" &amp; U$1)) ),U$2&amp;_xlfn.XLOOKUP($A538,E96_raw,E96_code),"N/A")</f>
        <v>N/A</v>
      </c>
    </row>
    <row r="539" spans="1:21" x14ac:dyDescent="0.3">
      <c r="A539" s="16">
        <v>383000</v>
      </c>
      <c r="B539" s="19"/>
      <c r="C539" s="5" t="e" cm="1">
        <f t="array" aca="1" ref="C539" ca="1">IF( OR( AND($A539&gt;=INDIRECT("'Panasonic ERJ Code Table'!$K" &amp; C$1),$A539&lt;=INDIRECT("'Panasonic ERJ Code Table'!$L" &amp; C$1)), AND($A539&gt;=INDIRECT("'Panasonic ERJ Code Table'!$M" &amp; C$1),$A539&lt;=INDIRECT("'Panasonic ERJ Code Table'!$N" &amp; C$1)) ),C$2&amp;_xlfn.XLOOKUP($A539,E96_raw,E96_code),"N/A")</f>
        <v>#NAME?</v>
      </c>
      <c r="D539" s="23" t="e" cm="1">
        <f t="array" aca="1" ref="D539" ca="1">"technology "&amp;RIGHT(C539,4)&amp;";"&amp;_xlfn.XLOOKUP(2,eii,eia)&amp;C539&amp;_xlfn.XLOOKUP(16,eii,eia)&amp;_xlfn.XLOOKUP(3,eii,eia)&amp;_xlfn.XLOOKUP($A539,E96_raw,e96_std&amp;" "&amp;e96_sym)&amp;_xlfn.XLOOKUP(16,eii,eia)&amp;_xlfn.XLOOKUP(4,eii,eia)&amp;_xlfn.XLOOKUP(LEFT(C539,7),r_1,r_4)&amp;" W @ 70°C"&amp;_xlfn.XLOOKUP(16,eii,eia)&amp;_xlfn.XLOOKUP(5,eii,eia)&amp;_xlfn.XLOOKUP(MID(C539,4,3),e_code,TEXT(e_size,"0000"))&amp;_xlfn.XLOOKUP(16,eii,eia)&amp;_xlfn.XLOOKUP(6,eii,eia)&amp;ROUND(MIN(SQRT($A539*_xlfn.XLOOKUP(LEFT(C539,7),r_1,r_4)),_xlfn.XLOOKUP(LEFT(C539,7),r_1,r_7)),1)&amp;" V"&amp;_xlfn.XLOOKUP(16,eii,eia)&amp;_xlfn.XLOOKUP(8,eii,eia)&amp;_xlfn.XLOOKUP(LEFT(C539,7),r_1,r_8)&amp;_xlfn.XLOOKUP(16,eii,eia)&amp;_xlfn.XLOOKUP(9,eii,eia)&amp;_xlfn.XLOOKUP($A539,E96_raw,E96_code&amp;" / "&amp;e96_3c)&amp;_xlfn.XLOOKUP(16,eii,eia)&amp;_xlfn.XLOOKUP(10,eii,eia)&amp;_xlfn.XLOOKUP(LEFT(C539,7),r_1,r_10)&amp;_xlfn.XLOOKUP(16,eii,eia)&amp;_xlfn.XLOOKUP(11,eii,eia)&amp;_xlfn.XLOOKUP(LEFT(C539,7),r_1,r_11)&amp;_xlfn.XLOOKUP(16,eii,eia)&amp;_xlfn.XLOOKUP(12,eii,eia)&amp;_xlfn.XLOOKUP(LEFT(C539,7),r_1,r_12)&amp;" ppm/°C"&amp;_xlfn.XLOOKUP(16,eii,eia)&amp;_xlfn.XLOOKUP(13,eii,eia)&amp;MID(C539,4,2)&amp;_xlfn.XLOOKUP(16,eii,eia)&amp;_xlfn.XLOOKUP(14,eii,eia)&amp;_xlfn.XLOOKUP(16,eii,eia)&amp;_xlfn.XLOOKUP(15,eii,eia)&amp;_xlfn.XLOOKUP(16,eii,eia)</f>
        <v>#NAME?</v>
      </c>
      <c r="F539" s="5" t="str" cm="1">
        <f t="array" aca="1" ref="F539" ca="1">IF( OR( AND($A539&gt;=INDIRECT("'Panasonic ERJ Code Table'!$K" &amp; F$1),$A539&lt;=INDIRECT("'Panasonic ERJ Code Table'!$L" &amp; F$1)), AND($A539&gt;=INDIRECT("'Panasonic ERJ Code Table'!$M" &amp; F$1),$A539&lt;=INDIRECT("'Panasonic ERJ Code Table'!$N" &amp; F$1)) ),F$2&amp;_xlfn.XLOOKUP($A539,E96_raw,E96_code),"N/A")</f>
        <v>N/A</v>
      </c>
      <c r="I539" s="5" t="e" cm="1">
        <f t="array" aca="1" ref="I539" ca="1">IF( OR( AND($A539&gt;=INDIRECT("'Panasonic ERJ Code Table'!$K" &amp; I$1),$A539&lt;=INDIRECT("'Panasonic ERJ Code Table'!$L" &amp; I$1)), AND($A539&gt;=INDIRECT("'Panasonic ERJ Code Table'!$M" &amp; I$1),$A539&lt;=INDIRECT("'Panasonic ERJ Code Table'!$N" &amp; I$1)) ),I$2&amp;_xlfn.XLOOKUP($A539,E96_raw,E96_code),"N/A")</f>
        <v>#NAME?</v>
      </c>
      <c r="L539" s="5" t="str" cm="1">
        <f t="array" aca="1" ref="L539" ca="1">IF( OR( AND($A539&gt;=INDIRECT("'Panasonic ERJ Code Table'!$K" &amp; L$1),$A539&lt;=INDIRECT("'Panasonic ERJ Code Table'!$L" &amp; L$1)), AND($A539&gt;=INDIRECT("'Panasonic ERJ Code Table'!$M" &amp; L$1),$A539&lt;=INDIRECT("'Panasonic ERJ Code Table'!$N" &amp; L$1)) ),L$2&amp;_xlfn.XLOOKUP($A539,E96_raw,E96_code),"N/A")</f>
        <v>N/A</v>
      </c>
      <c r="O539" s="5" t="e" cm="1">
        <f t="array" aca="1" ref="O539" ca="1">IF( OR( AND($A539&gt;=INDIRECT("'Panasonic ERJ Code Table'!$K" &amp; O$1),$A539&lt;=INDIRECT("'Panasonic ERJ Code Table'!$L" &amp; O$1)), AND($A539&gt;=INDIRECT("'Panasonic ERJ Code Table'!$M" &amp; O$1),$A539&lt;=INDIRECT("'Panasonic ERJ Code Table'!$N" &amp; O$1)) ),O$2&amp;_xlfn.XLOOKUP($A539,E96_raw,E96_code),"N/A")</f>
        <v>#NAME?</v>
      </c>
      <c r="R539" s="5" t="str" cm="1">
        <f t="array" aca="1" ref="R539" ca="1">IF( OR( AND($A539&gt;=INDIRECT("'Panasonic ERJ Code Table'!$K" &amp; R$1),$A539&lt;=INDIRECT("'Panasonic ERJ Code Table'!$L" &amp; R$1)), AND($A539&gt;=INDIRECT("'Panasonic ERJ Code Table'!$M" &amp; R$1),$A539&lt;=INDIRECT("'Panasonic ERJ Code Table'!$N" &amp; R$1)) ),R$2&amp;_xlfn.XLOOKUP($A539,E96_raw,E96_code),"N/A")</f>
        <v>N/A</v>
      </c>
      <c r="U539" s="5" t="str" cm="1">
        <f t="array" aca="1" ref="U539" ca="1">IF( OR( AND($A539&gt;=INDIRECT("'Panasonic ERJ Code Table'!$J" &amp; U$1),$A539&lt;=INDIRECT("'Panasonic ERJ Code Table'!$K" &amp; U$1)), AND($A539&gt;=INDIRECT("'Panasonic ERJ Code Table'!$L" &amp; U$1),$A539&lt;=INDIRECT("'Panasonic ERJ Code Table'!$M" &amp; U$1)) ),U$2&amp;_xlfn.XLOOKUP($A539,E96_raw,E96_code),"N/A")</f>
        <v>N/A</v>
      </c>
    </row>
    <row r="540" spans="1:21" x14ac:dyDescent="0.3">
      <c r="A540" s="16">
        <v>392000</v>
      </c>
      <c r="B540" s="19"/>
      <c r="C540" s="5" t="e" cm="1">
        <f t="array" aca="1" ref="C540" ca="1">IF( OR( AND($A540&gt;=INDIRECT("'Panasonic ERJ Code Table'!$K" &amp; C$1),$A540&lt;=INDIRECT("'Panasonic ERJ Code Table'!$L" &amp; C$1)), AND($A540&gt;=INDIRECT("'Panasonic ERJ Code Table'!$M" &amp; C$1),$A540&lt;=INDIRECT("'Panasonic ERJ Code Table'!$N" &amp; C$1)) ),C$2&amp;_xlfn.XLOOKUP($A540,E96_raw,E96_code),"N/A")</f>
        <v>#NAME?</v>
      </c>
      <c r="D540" s="23" t="e" cm="1">
        <f t="array" aca="1" ref="D540" ca="1">"technology "&amp;RIGHT(C540,4)&amp;";"&amp;_xlfn.XLOOKUP(2,eii,eia)&amp;C540&amp;_xlfn.XLOOKUP(16,eii,eia)&amp;_xlfn.XLOOKUP(3,eii,eia)&amp;_xlfn.XLOOKUP($A540,E96_raw,e96_std&amp;" "&amp;e96_sym)&amp;_xlfn.XLOOKUP(16,eii,eia)&amp;_xlfn.XLOOKUP(4,eii,eia)&amp;_xlfn.XLOOKUP(LEFT(C540,7),r_1,r_4)&amp;" W @ 70°C"&amp;_xlfn.XLOOKUP(16,eii,eia)&amp;_xlfn.XLOOKUP(5,eii,eia)&amp;_xlfn.XLOOKUP(MID(C540,4,3),e_code,TEXT(e_size,"0000"))&amp;_xlfn.XLOOKUP(16,eii,eia)&amp;_xlfn.XLOOKUP(6,eii,eia)&amp;ROUND(MIN(SQRT($A540*_xlfn.XLOOKUP(LEFT(C540,7),r_1,r_4)),_xlfn.XLOOKUP(LEFT(C540,7),r_1,r_7)),1)&amp;" V"&amp;_xlfn.XLOOKUP(16,eii,eia)&amp;_xlfn.XLOOKUP(8,eii,eia)&amp;_xlfn.XLOOKUP(LEFT(C540,7),r_1,r_8)&amp;_xlfn.XLOOKUP(16,eii,eia)&amp;_xlfn.XLOOKUP(9,eii,eia)&amp;_xlfn.XLOOKUP($A540,E96_raw,E96_code&amp;" / "&amp;e96_3c)&amp;_xlfn.XLOOKUP(16,eii,eia)&amp;_xlfn.XLOOKUP(10,eii,eia)&amp;_xlfn.XLOOKUP(LEFT(C540,7),r_1,r_10)&amp;_xlfn.XLOOKUP(16,eii,eia)&amp;_xlfn.XLOOKUP(11,eii,eia)&amp;_xlfn.XLOOKUP(LEFT(C540,7),r_1,r_11)&amp;_xlfn.XLOOKUP(16,eii,eia)&amp;_xlfn.XLOOKUP(12,eii,eia)&amp;_xlfn.XLOOKUP(LEFT(C540,7),r_1,r_12)&amp;" ppm/°C"&amp;_xlfn.XLOOKUP(16,eii,eia)&amp;_xlfn.XLOOKUP(13,eii,eia)&amp;MID(C540,4,2)&amp;_xlfn.XLOOKUP(16,eii,eia)&amp;_xlfn.XLOOKUP(14,eii,eia)&amp;_xlfn.XLOOKUP(16,eii,eia)&amp;_xlfn.XLOOKUP(15,eii,eia)&amp;_xlfn.XLOOKUP(16,eii,eia)</f>
        <v>#NAME?</v>
      </c>
      <c r="F540" s="5" t="str" cm="1">
        <f t="array" aca="1" ref="F540" ca="1">IF( OR( AND($A540&gt;=INDIRECT("'Panasonic ERJ Code Table'!$K" &amp; F$1),$A540&lt;=INDIRECT("'Panasonic ERJ Code Table'!$L" &amp; F$1)), AND($A540&gt;=INDIRECT("'Panasonic ERJ Code Table'!$M" &amp; F$1),$A540&lt;=INDIRECT("'Panasonic ERJ Code Table'!$N" &amp; F$1)) ),F$2&amp;_xlfn.XLOOKUP($A540,E96_raw,E96_code),"N/A")</f>
        <v>N/A</v>
      </c>
      <c r="I540" s="5" t="e" cm="1">
        <f t="array" aca="1" ref="I540" ca="1">IF( OR( AND($A540&gt;=INDIRECT("'Panasonic ERJ Code Table'!$K" &amp; I$1),$A540&lt;=INDIRECT("'Panasonic ERJ Code Table'!$L" &amp; I$1)), AND($A540&gt;=INDIRECT("'Panasonic ERJ Code Table'!$M" &amp; I$1),$A540&lt;=INDIRECT("'Panasonic ERJ Code Table'!$N" &amp; I$1)) ),I$2&amp;_xlfn.XLOOKUP($A540,E96_raw,E96_code),"N/A")</f>
        <v>#NAME?</v>
      </c>
      <c r="L540" s="5" t="str" cm="1">
        <f t="array" aca="1" ref="L540" ca="1">IF( OR( AND($A540&gt;=INDIRECT("'Panasonic ERJ Code Table'!$K" &amp; L$1),$A540&lt;=INDIRECT("'Panasonic ERJ Code Table'!$L" &amp; L$1)), AND($A540&gt;=INDIRECT("'Panasonic ERJ Code Table'!$M" &amp; L$1),$A540&lt;=INDIRECT("'Panasonic ERJ Code Table'!$N" &amp; L$1)) ),L$2&amp;_xlfn.XLOOKUP($A540,E96_raw,E96_code),"N/A")</f>
        <v>N/A</v>
      </c>
      <c r="O540" s="5" t="e" cm="1">
        <f t="array" aca="1" ref="O540" ca="1">IF( OR( AND($A540&gt;=INDIRECT("'Panasonic ERJ Code Table'!$K" &amp; O$1),$A540&lt;=INDIRECT("'Panasonic ERJ Code Table'!$L" &amp; O$1)), AND($A540&gt;=INDIRECT("'Panasonic ERJ Code Table'!$M" &amp; O$1),$A540&lt;=INDIRECT("'Panasonic ERJ Code Table'!$N" &amp; O$1)) ),O$2&amp;_xlfn.XLOOKUP($A540,E96_raw,E96_code),"N/A")</f>
        <v>#NAME?</v>
      </c>
      <c r="R540" s="5" t="str" cm="1">
        <f t="array" aca="1" ref="R540" ca="1">IF( OR( AND($A540&gt;=INDIRECT("'Panasonic ERJ Code Table'!$K" &amp; R$1),$A540&lt;=INDIRECT("'Panasonic ERJ Code Table'!$L" &amp; R$1)), AND($A540&gt;=INDIRECT("'Panasonic ERJ Code Table'!$M" &amp; R$1),$A540&lt;=INDIRECT("'Panasonic ERJ Code Table'!$N" &amp; R$1)) ),R$2&amp;_xlfn.XLOOKUP($A540,E96_raw,E96_code),"N/A")</f>
        <v>N/A</v>
      </c>
      <c r="U540" s="5" t="str" cm="1">
        <f t="array" aca="1" ref="U540" ca="1">IF( OR( AND($A540&gt;=INDIRECT("'Panasonic ERJ Code Table'!$J" &amp; U$1),$A540&lt;=INDIRECT("'Panasonic ERJ Code Table'!$K" &amp; U$1)), AND($A540&gt;=INDIRECT("'Panasonic ERJ Code Table'!$L" &amp; U$1),$A540&lt;=INDIRECT("'Panasonic ERJ Code Table'!$M" &amp; U$1)) ),U$2&amp;_xlfn.XLOOKUP($A540,E96_raw,E96_code),"N/A")</f>
        <v>N/A</v>
      </c>
    </row>
    <row r="541" spans="1:21" x14ac:dyDescent="0.3">
      <c r="A541" s="16">
        <v>401999.99999999994</v>
      </c>
      <c r="B541" s="19"/>
      <c r="C541" s="5" t="e" cm="1">
        <f t="array" aca="1" ref="C541" ca="1">IF( OR( AND($A541&gt;=INDIRECT("'Panasonic ERJ Code Table'!$K" &amp; C$1),$A541&lt;=INDIRECT("'Panasonic ERJ Code Table'!$L" &amp; C$1)), AND($A541&gt;=INDIRECT("'Panasonic ERJ Code Table'!$M" &amp; C$1),$A541&lt;=INDIRECT("'Panasonic ERJ Code Table'!$N" &amp; C$1)) ),C$2&amp;_xlfn.XLOOKUP($A541,E96_raw,E96_code),"N/A")</f>
        <v>#NAME?</v>
      </c>
      <c r="D541" s="23" t="e" cm="1">
        <f t="array" aca="1" ref="D541" ca="1">"technology "&amp;RIGHT(C541,4)&amp;";"&amp;_xlfn.XLOOKUP(2,eii,eia)&amp;C541&amp;_xlfn.XLOOKUP(16,eii,eia)&amp;_xlfn.XLOOKUP(3,eii,eia)&amp;_xlfn.XLOOKUP($A541,E96_raw,e96_std&amp;" "&amp;e96_sym)&amp;_xlfn.XLOOKUP(16,eii,eia)&amp;_xlfn.XLOOKUP(4,eii,eia)&amp;_xlfn.XLOOKUP(LEFT(C541,7),r_1,r_4)&amp;" W @ 70°C"&amp;_xlfn.XLOOKUP(16,eii,eia)&amp;_xlfn.XLOOKUP(5,eii,eia)&amp;_xlfn.XLOOKUP(MID(C541,4,3),e_code,TEXT(e_size,"0000"))&amp;_xlfn.XLOOKUP(16,eii,eia)&amp;_xlfn.XLOOKUP(6,eii,eia)&amp;ROUND(MIN(SQRT($A541*_xlfn.XLOOKUP(LEFT(C541,7),r_1,r_4)),_xlfn.XLOOKUP(LEFT(C541,7),r_1,r_7)),1)&amp;" V"&amp;_xlfn.XLOOKUP(16,eii,eia)&amp;_xlfn.XLOOKUP(8,eii,eia)&amp;_xlfn.XLOOKUP(LEFT(C541,7),r_1,r_8)&amp;_xlfn.XLOOKUP(16,eii,eia)&amp;_xlfn.XLOOKUP(9,eii,eia)&amp;_xlfn.XLOOKUP($A541,E96_raw,E96_code&amp;" / "&amp;e96_3c)&amp;_xlfn.XLOOKUP(16,eii,eia)&amp;_xlfn.XLOOKUP(10,eii,eia)&amp;_xlfn.XLOOKUP(LEFT(C541,7),r_1,r_10)&amp;_xlfn.XLOOKUP(16,eii,eia)&amp;_xlfn.XLOOKUP(11,eii,eia)&amp;_xlfn.XLOOKUP(LEFT(C541,7),r_1,r_11)&amp;_xlfn.XLOOKUP(16,eii,eia)&amp;_xlfn.XLOOKUP(12,eii,eia)&amp;_xlfn.XLOOKUP(LEFT(C541,7),r_1,r_12)&amp;" ppm/°C"&amp;_xlfn.XLOOKUP(16,eii,eia)&amp;_xlfn.XLOOKUP(13,eii,eia)&amp;MID(C541,4,2)&amp;_xlfn.XLOOKUP(16,eii,eia)&amp;_xlfn.XLOOKUP(14,eii,eia)&amp;_xlfn.XLOOKUP(16,eii,eia)&amp;_xlfn.XLOOKUP(15,eii,eia)&amp;_xlfn.XLOOKUP(16,eii,eia)</f>
        <v>#NAME?</v>
      </c>
      <c r="F541" s="5" t="str" cm="1">
        <f t="array" aca="1" ref="F541" ca="1">IF( OR( AND($A541&gt;=INDIRECT("'Panasonic ERJ Code Table'!$K" &amp; F$1),$A541&lt;=INDIRECT("'Panasonic ERJ Code Table'!$L" &amp; F$1)), AND($A541&gt;=INDIRECT("'Panasonic ERJ Code Table'!$M" &amp; F$1),$A541&lt;=INDIRECT("'Panasonic ERJ Code Table'!$N" &amp; F$1)) ),F$2&amp;_xlfn.XLOOKUP($A541,E96_raw,E96_code),"N/A")</f>
        <v>N/A</v>
      </c>
      <c r="I541" s="5" t="e" cm="1">
        <f t="array" aca="1" ref="I541" ca="1">IF( OR( AND($A541&gt;=INDIRECT("'Panasonic ERJ Code Table'!$K" &amp; I$1),$A541&lt;=INDIRECT("'Panasonic ERJ Code Table'!$L" &amp; I$1)), AND($A541&gt;=INDIRECT("'Panasonic ERJ Code Table'!$M" &amp; I$1),$A541&lt;=INDIRECT("'Panasonic ERJ Code Table'!$N" &amp; I$1)) ),I$2&amp;_xlfn.XLOOKUP($A541,E96_raw,E96_code),"N/A")</f>
        <v>#NAME?</v>
      </c>
      <c r="L541" s="5" t="str" cm="1">
        <f t="array" aca="1" ref="L541" ca="1">IF( OR( AND($A541&gt;=INDIRECT("'Panasonic ERJ Code Table'!$K" &amp; L$1),$A541&lt;=INDIRECT("'Panasonic ERJ Code Table'!$L" &amp; L$1)), AND($A541&gt;=INDIRECT("'Panasonic ERJ Code Table'!$M" &amp; L$1),$A541&lt;=INDIRECT("'Panasonic ERJ Code Table'!$N" &amp; L$1)) ),L$2&amp;_xlfn.XLOOKUP($A541,E96_raw,E96_code),"N/A")</f>
        <v>N/A</v>
      </c>
      <c r="O541" s="5" t="e" cm="1">
        <f t="array" aca="1" ref="O541" ca="1">IF( OR( AND($A541&gt;=INDIRECT("'Panasonic ERJ Code Table'!$K" &amp; O$1),$A541&lt;=INDIRECT("'Panasonic ERJ Code Table'!$L" &amp; O$1)), AND($A541&gt;=INDIRECT("'Panasonic ERJ Code Table'!$M" &amp; O$1),$A541&lt;=INDIRECT("'Panasonic ERJ Code Table'!$N" &amp; O$1)) ),O$2&amp;_xlfn.XLOOKUP($A541,E96_raw,E96_code),"N/A")</f>
        <v>#NAME?</v>
      </c>
      <c r="R541" s="5" t="str" cm="1">
        <f t="array" aca="1" ref="R541" ca="1">IF( OR( AND($A541&gt;=INDIRECT("'Panasonic ERJ Code Table'!$K" &amp; R$1),$A541&lt;=INDIRECT("'Panasonic ERJ Code Table'!$L" &amp; R$1)), AND($A541&gt;=INDIRECT("'Panasonic ERJ Code Table'!$M" &amp; R$1),$A541&lt;=INDIRECT("'Panasonic ERJ Code Table'!$N" &amp; R$1)) ),R$2&amp;_xlfn.XLOOKUP($A541,E96_raw,E96_code),"N/A")</f>
        <v>N/A</v>
      </c>
      <c r="U541" s="5" t="str" cm="1">
        <f t="array" aca="1" ref="U541" ca="1">IF( OR( AND($A541&gt;=INDIRECT("'Panasonic ERJ Code Table'!$J" &amp; U$1),$A541&lt;=INDIRECT("'Panasonic ERJ Code Table'!$K" &amp; U$1)), AND($A541&gt;=INDIRECT("'Panasonic ERJ Code Table'!$L" &amp; U$1),$A541&lt;=INDIRECT("'Panasonic ERJ Code Table'!$M" &amp; U$1)) ),U$2&amp;_xlfn.XLOOKUP($A541,E96_raw,E96_code),"N/A")</f>
        <v>N/A</v>
      </c>
    </row>
    <row r="542" spans="1:21" x14ac:dyDescent="0.3">
      <c r="A542" s="16">
        <v>412000</v>
      </c>
      <c r="B542" s="19"/>
      <c r="C542" s="5" t="e" cm="1">
        <f t="array" aca="1" ref="C542" ca="1">IF( OR( AND($A542&gt;=INDIRECT("'Panasonic ERJ Code Table'!$K" &amp; C$1),$A542&lt;=INDIRECT("'Panasonic ERJ Code Table'!$L" &amp; C$1)), AND($A542&gt;=INDIRECT("'Panasonic ERJ Code Table'!$M" &amp; C$1),$A542&lt;=INDIRECT("'Panasonic ERJ Code Table'!$N" &amp; C$1)) ),C$2&amp;_xlfn.XLOOKUP($A542,E96_raw,E96_code),"N/A")</f>
        <v>#NAME?</v>
      </c>
      <c r="D542" s="23" t="e" cm="1">
        <f t="array" aca="1" ref="D542" ca="1">"technology "&amp;RIGHT(C542,4)&amp;";"&amp;_xlfn.XLOOKUP(2,eii,eia)&amp;C542&amp;_xlfn.XLOOKUP(16,eii,eia)&amp;_xlfn.XLOOKUP(3,eii,eia)&amp;_xlfn.XLOOKUP($A542,E96_raw,e96_std&amp;" "&amp;e96_sym)&amp;_xlfn.XLOOKUP(16,eii,eia)&amp;_xlfn.XLOOKUP(4,eii,eia)&amp;_xlfn.XLOOKUP(LEFT(C542,7),r_1,r_4)&amp;" W @ 70°C"&amp;_xlfn.XLOOKUP(16,eii,eia)&amp;_xlfn.XLOOKUP(5,eii,eia)&amp;_xlfn.XLOOKUP(MID(C542,4,3),e_code,TEXT(e_size,"0000"))&amp;_xlfn.XLOOKUP(16,eii,eia)&amp;_xlfn.XLOOKUP(6,eii,eia)&amp;ROUND(MIN(SQRT($A542*_xlfn.XLOOKUP(LEFT(C542,7),r_1,r_4)),_xlfn.XLOOKUP(LEFT(C542,7),r_1,r_7)),1)&amp;" V"&amp;_xlfn.XLOOKUP(16,eii,eia)&amp;_xlfn.XLOOKUP(8,eii,eia)&amp;_xlfn.XLOOKUP(LEFT(C542,7),r_1,r_8)&amp;_xlfn.XLOOKUP(16,eii,eia)&amp;_xlfn.XLOOKUP(9,eii,eia)&amp;_xlfn.XLOOKUP($A542,E96_raw,E96_code&amp;" / "&amp;e96_3c)&amp;_xlfn.XLOOKUP(16,eii,eia)&amp;_xlfn.XLOOKUP(10,eii,eia)&amp;_xlfn.XLOOKUP(LEFT(C542,7),r_1,r_10)&amp;_xlfn.XLOOKUP(16,eii,eia)&amp;_xlfn.XLOOKUP(11,eii,eia)&amp;_xlfn.XLOOKUP(LEFT(C542,7),r_1,r_11)&amp;_xlfn.XLOOKUP(16,eii,eia)&amp;_xlfn.XLOOKUP(12,eii,eia)&amp;_xlfn.XLOOKUP(LEFT(C542,7),r_1,r_12)&amp;" ppm/°C"&amp;_xlfn.XLOOKUP(16,eii,eia)&amp;_xlfn.XLOOKUP(13,eii,eia)&amp;MID(C542,4,2)&amp;_xlfn.XLOOKUP(16,eii,eia)&amp;_xlfn.XLOOKUP(14,eii,eia)&amp;_xlfn.XLOOKUP(16,eii,eia)&amp;_xlfn.XLOOKUP(15,eii,eia)&amp;_xlfn.XLOOKUP(16,eii,eia)</f>
        <v>#NAME?</v>
      </c>
      <c r="F542" s="5" t="str" cm="1">
        <f t="array" aca="1" ref="F542" ca="1">IF( OR( AND($A542&gt;=INDIRECT("'Panasonic ERJ Code Table'!$K" &amp; F$1),$A542&lt;=INDIRECT("'Panasonic ERJ Code Table'!$L" &amp; F$1)), AND($A542&gt;=INDIRECT("'Panasonic ERJ Code Table'!$M" &amp; F$1),$A542&lt;=INDIRECT("'Panasonic ERJ Code Table'!$N" &amp; F$1)) ),F$2&amp;_xlfn.XLOOKUP($A542,E96_raw,E96_code),"N/A")</f>
        <v>N/A</v>
      </c>
      <c r="I542" s="5" t="e" cm="1">
        <f t="array" aca="1" ref="I542" ca="1">IF( OR( AND($A542&gt;=INDIRECT("'Panasonic ERJ Code Table'!$K" &amp; I$1),$A542&lt;=INDIRECT("'Panasonic ERJ Code Table'!$L" &amp; I$1)), AND($A542&gt;=INDIRECT("'Panasonic ERJ Code Table'!$M" &amp; I$1),$A542&lt;=INDIRECT("'Panasonic ERJ Code Table'!$N" &amp; I$1)) ),I$2&amp;_xlfn.XLOOKUP($A542,E96_raw,E96_code),"N/A")</f>
        <v>#NAME?</v>
      </c>
      <c r="L542" s="5" t="str" cm="1">
        <f t="array" aca="1" ref="L542" ca="1">IF( OR( AND($A542&gt;=INDIRECT("'Panasonic ERJ Code Table'!$K" &amp; L$1),$A542&lt;=INDIRECT("'Panasonic ERJ Code Table'!$L" &amp; L$1)), AND($A542&gt;=INDIRECT("'Panasonic ERJ Code Table'!$M" &amp; L$1),$A542&lt;=INDIRECT("'Panasonic ERJ Code Table'!$N" &amp; L$1)) ),L$2&amp;_xlfn.XLOOKUP($A542,E96_raw,E96_code),"N/A")</f>
        <v>N/A</v>
      </c>
      <c r="O542" s="5" t="e" cm="1">
        <f t="array" aca="1" ref="O542" ca="1">IF( OR( AND($A542&gt;=INDIRECT("'Panasonic ERJ Code Table'!$K" &amp; O$1),$A542&lt;=INDIRECT("'Panasonic ERJ Code Table'!$L" &amp; O$1)), AND($A542&gt;=INDIRECT("'Panasonic ERJ Code Table'!$M" &amp; O$1),$A542&lt;=INDIRECT("'Panasonic ERJ Code Table'!$N" &amp; O$1)) ),O$2&amp;_xlfn.XLOOKUP($A542,E96_raw,E96_code),"N/A")</f>
        <v>#NAME?</v>
      </c>
      <c r="R542" s="5" t="str" cm="1">
        <f t="array" aca="1" ref="R542" ca="1">IF( OR( AND($A542&gt;=INDIRECT("'Panasonic ERJ Code Table'!$K" &amp; R$1),$A542&lt;=INDIRECT("'Panasonic ERJ Code Table'!$L" &amp; R$1)), AND($A542&gt;=INDIRECT("'Panasonic ERJ Code Table'!$M" &amp; R$1),$A542&lt;=INDIRECT("'Panasonic ERJ Code Table'!$N" &amp; R$1)) ),R$2&amp;_xlfn.XLOOKUP($A542,E96_raw,E96_code),"N/A")</f>
        <v>N/A</v>
      </c>
      <c r="U542" s="5" t="str" cm="1">
        <f t="array" aca="1" ref="U542" ca="1">IF( OR( AND($A542&gt;=INDIRECT("'Panasonic ERJ Code Table'!$J" &amp; U$1),$A542&lt;=INDIRECT("'Panasonic ERJ Code Table'!$K" &amp; U$1)), AND($A542&gt;=INDIRECT("'Panasonic ERJ Code Table'!$L" &amp; U$1),$A542&lt;=INDIRECT("'Panasonic ERJ Code Table'!$M" &amp; U$1)) ),U$2&amp;_xlfn.XLOOKUP($A542,E96_raw,E96_code),"N/A")</f>
        <v>N/A</v>
      </c>
    </row>
    <row r="543" spans="1:21" x14ac:dyDescent="0.3">
      <c r="A543" s="16">
        <v>422000</v>
      </c>
      <c r="B543" s="19"/>
      <c r="C543" s="5" t="e" cm="1">
        <f t="array" aca="1" ref="C543" ca="1">IF( OR( AND($A543&gt;=INDIRECT("'Panasonic ERJ Code Table'!$K" &amp; C$1),$A543&lt;=INDIRECT("'Panasonic ERJ Code Table'!$L" &amp; C$1)), AND($A543&gt;=INDIRECT("'Panasonic ERJ Code Table'!$M" &amp; C$1),$A543&lt;=INDIRECT("'Panasonic ERJ Code Table'!$N" &amp; C$1)) ),C$2&amp;_xlfn.XLOOKUP($A543,E96_raw,E96_code),"N/A")</f>
        <v>#NAME?</v>
      </c>
      <c r="D543" s="23" t="e" cm="1">
        <f t="array" aca="1" ref="D543" ca="1">"technology "&amp;RIGHT(C543,4)&amp;";"&amp;_xlfn.XLOOKUP(2,eii,eia)&amp;C543&amp;_xlfn.XLOOKUP(16,eii,eia)&amp;_xlfn.XLOOKUP(3,eii,eia)&amp;_xlfn.XLOOKUP($A543,E96_raw,e96_std&amp;" "&amp;e96_sym)&amp;_xlfn.XLOOKUP(16,eii,eia)&amp;_xlfn.XLOOKUP(4,eii,eia)&amp;_xlfn.XLOOKUP(LEFT(C543,7),r_1,r_4)&amp;" W @ 70°C"&amp;_xlfn.XLOOKUP(16,eii,eia)&amp;_xlfn.XLOOKUP(5,eii,eia)&amp;_xlfn.XLOOKUP(MID(C543,4,3),e_code,TEXT(e_size,"0000"))&amp;_xlfn.XLOOKUP(16,eii,eia)&amp;_xlfn.XLOOKUP(6,eii,eia)&amp;ROUND(MIN(SQRT($A543*_xlfn.XLOOKUP(LEFT(C543,7),r_1,r_4)),_xlfn.XLOOKUP(LEFT(C543,7),r_1,r_7)),1)&amp;" V"&amp;_xlfn.XLOOKUP(16,eii,eia)&amp;_xlfn.XLOOKUP(8,eii,eia)&amp;_xlfn.XLOOKUP(LEFT(C543,7),r_1,r_8)&amp;_xlfn.XLOOKUP(16,eii,eia)&amp;_xlfn.XLOOKUP(9,eii,eia)&amp;_xlfn.XLOOKUP($A543,E96_raw,E96_code&amp;" / "&amp;e96_3c)&amp;_xlfn.XLOOKUP(16,eii,eia)&amp;_xlfn.XLOOKUP(10,eii,eia)&amp;_xlfn.XLOOKUP(LEFT(C543,7),r_1,r_10)&amp;_xlfn.XLOOKUP(16,eii,eia)&amp;_xlfn.XLOOKUP(11,eii,eia)&amp;_xlfn.XLOOKUP(LEFT(C543,7),r_1,r_11)&amp;_xlfn.XLOOKUP(16,eii,eia)&amp;_xlfn.XLOOKUP(12,eii,eia)&amp;_xlfn.XLOOKUP(LEFT(C543,7),r_1,r_12)&amp;" ppm/°C"&amp;_xlfn.XLOOKUP(16,eii,eia)&amp;_xlfn.XLOOKUP(13,eii,eia)&amp;MID(C543,4,2)&amp;_xlfn.XLOOKUP(16,eii,eia)&amp;_xlfn.XLOOKUP(14,eii,eia)&amp;_xlfn.XLOOKUP(16,eii,eia)&amp;_xlfn.XLOOKUP(15,eii,eia)&amp;_xlfn.XLOOKUP(16,eii,eia)</f>
        <v>#NAME?</v>
      </c>
      <c r="F543" s="5" t="str" cm="1">
        <f t="array" aca="1" ref="F543" ca="1">IF( OR( AND($A543&gt;=INDIRECT("'Panasonic ERJ Code Table'!$K" &amp; F$1),$A543&lt;=INDIRECT("'Panasonic ERJ Code Table'!$L" &amp; F$1)), AND($A543&gt;=INDIRECT("'Panasonic ERJ Code Table'!$M" &amp; F$1),$A543&lt;=INDIRECT("'Panasonic ERJ Code Table'!$N" &amp; F$1)) ),F$2&amp;_xlfn.XLOOKUP($A543,E96_raw,E96_code),"N/A")</f>
        <v>N/A</v>
      </c>
      <c r="I543" s="5" t="e" cm="1">
        <f t="array" aca="1" ref="I543" ca="1">IF( OR( AND($A543&gt;=INDIRECT("'Panasonic ERJ Code Table'!$K" &amp; I$1),$A543&lt;=INDIRECT("'Panasonic ERJ Code Table'!$L" &amp; I$1)), AND($A543&gt;=INDIRECT("'Panasonic ERJ Code Table'!$M" &amp; I$1),$A543&lt;=INDIRECT("'Panasonic ERJ Code Table'!$N" &amp; I$1)) ),I$2&amp;_xlfn.XLOOKUP($A543,E96_raw,E96_code),"N/A")</f>
        <v>#NAME?</v>
      </c>
      <c r="L543" s="5" t="str" cm="1">
        <f t="array" aca="1" ref="L543" ca="1">IF( OR( AND($A543&gt;=INDIRECT("'Panasonic ERJ Code Table'!$K" &amp; L$1),$A543&lt;=INDIRECT("'Panasonic ERJ Code Table'!$L" &amp; L$1)), AND($A543&gt;=INDIRECT("'Panasonic ERJ Code Table'!$M" &amp; L$1),$A543&lt;=INDIRECT("'Panasonic ERJ Code Table'!$N" &amp; L$1)) ),L$2&amp;_xlfn.XLOOKUP($A543,E96_raw,E96_code),"N/A")</f>
        <v>N/A</v>
      </c>
      <c r="O543" s="5" t="e" cm="1">
        <f t="array" aca="1" ref="O543" ca="1">IF( OR( AND($A543&gt;=INDIRECT("'Panasonic ERJ Code Table'!$K" &amp; O$1),$A543&lt;=INDIRECT("'Panasonic ERJ Code Table'!$L" &amp; O$1)), AND($A543&gt;=INDIRECT("'Panasonic ERJ Code Table'!$M" &amp; O$1),$A543&lt;=INDIRECT("'Panasonic ERJ Code Table'!$N" &amp; O$1)) ),O$2&amp;_xlfn.XLOOKUP($A543,E96_raw,E96_code),"N/A")</f>
        <v>#NAME?</v>
      </c>
      <c r="R543" s="5" t="str" cm="1">
        <f t="array" aca="1" ref="R543" ca="1">IF( OR( AND($A543&gt;=INDIRECT("'Panasonic ERJ Code Table'!$K" &amp; R$1),$A543&lt;=INDIRECT("'Panasonic ERJ Code Table'!$L" &amp; R$1)), AND($A543&gt;=INDIRECT("'Panasonic ERJ Code Table'!$M" &amp; R$1),$A543&lt;=INDIRECT("'Panasonic ERJ Code Table'!$N" &amp; R$1)) ),R$2&amp;_xlfn.XLOOKUP($A543,E96_raw,E96_code),"N/A")</f>
        <v>N/A</v>
      </c>
      <c r="U543" s="5" t="str" cm="1">
        <f t="array" aca="1" ref="U543" ca="1">IF( OR( AND($A543&gt;=INDIRECT("'Panasonic ERJ Code Table'!$J" &amp; U$1),$A543&lt;=INDIRECT("'Panasonic ERJ Code Table'!$K" &amp; U$1)), AND($A543&gt;=INDIRECT("'Panasonic ERJ Code Table'!$L" &amp; U$1),$A543&lt;=INDIRECT("'Panasonic ERJ Code Table'!$M" &amp; U$1)) ),U$2&amp;_xlfn.XLOOKUP($A543,E96_raw,E96_code),"N/A")</f>
        <v>N/A</v>
      </c>
    </row>
    <row r="544" spans="1:21" x14ac:dyDescent="0.3">
      <c r="A544" s="16">
        <v>432000</v>
      </c>
      <c r="B544" s="19"/>
      <c r="C544" s="5" t="e" cm="1">
        <f t="array" aca="1" ref="C544" ca="1">IF( OR( AND($A544&gt;=INDIRECT("'Panasonic ERJ Code Table'!$K" &amp; C$1),$A544&lt;=INDIRECT("'Panasonic ERJ Code Table'!$L" &amp; C$1)), AND($A544&gt;=INDIRECT("'Panasonic ERJ Code Table'!$M" &amp; C$1),$A544&lt;=INDIRECT("'Panasonic ERJ Code Table'!$N" &amp; C$1)) ),C$2&amp;_xlfn.XLOOKUP($A544,E96_raw,E96_code),"N/A")</f>
        <v>#NAME?</v>
      </c>
      <c r="D544" s="23" t="e" cm="1">
        <f t="array" aca="1" ref="D544" ca="1">"technology "&amp;RIGHT(C544,4)&amp;";"&amp;_xlfn.XLOOKUP(2,eii,eia)&amp;C544&amp;_xlfn.XLOOKUP(16,eii,eia)&amp;_xlfn.XLOOKUP(3,eii,eia)&amp;_xlfn.XLOOKUP($A544,E96_raw,e96_std&amp;" "&amp;e96_sym)&amp;_xlfn.XLOOKUP(16,eii,eia)&amp;_xlfn.XLOOKUP(4,eii,eia)&amp;_xlfn.XLOOKUP(LEFT(C544,7),r_1,r_4)&amp;" W @ 70°C"&amp;_xlfn.XLOOKUP(16,eii,eia)&amp;_xlfn.XLOOKUP(5,eii,eia)&amp;_xlfn.XLOOKUP(MID(C544,4,3),e_code,TEXT(e_size,"0000"))&amp;_xlfn.XLOOKUP(16,eii,eia)&amp;_xlfn.XLOOKUP(6,eii,eia)&amp;ROUND(MIN(SQRT($A544*_xlfn.XLOOKUP(LEFT(C544,7),r_1,r_4)),_xlfn.XLOOKUP(LEFT(C544,7),r_1,r_7)),1)&amp;" V"&amp;_xlfn.XLOOKUP(16,eii,eia)&amp;_xlfn.XLOOKUP(8,eii,eia)&amp;_xlfn.XLOOKUP(LEFT(C544,7),r_1,r_8)&amp;_xlfn.XLOOKUP(16,eii,eia)&amp;_xlfn.XLOOKUP(9,eii,eia)&amp;_xlfn.XLOOKUP($A544,E96_raw,E96_code&amp;" / "&amp;e96_3c)&amp;_xlfn.XLOOKUP(16,eii,eia)&amp;_xlfn.XLOOKUP(10,eii,eia)&amp;_xlfn.XLOOKUP(LEFT(C544,7),r_1,r_10)&amp;_xlfn.XLOOKUP(16,eii,eia)&amp;_xlfn.XLOOKUP(11,eii,eia)&amp;_xlfn.XLOOKUP(LEFT(C544,7),r_1,r_11)&amp;_xlfn.XLOOKUP(16,eii,eia)&amp;_xlfn.XLOOKUP(12,eii,eia)&amp;_xlfn.XLOOKUP(LEFT(C544,7),r_1,r_12)&amp;" ppm/°C"&amp;_xlfn.XLOOKUP(16,eii,eia)&amp;_xlfn.XLOOKUP(13,eii,eia)&amp;MID(C544,4,2)&amp;_xlfn.XLOOKUP(16,eii,eia)&amp;_xlfn.XLOOKUP(14,eii,eia)&amp;_xlfn.XLOOKUP(16,eii,eia)&amp;_xlfn.XLOOKUP(15,eii,eia)&amp;_xlfn.XLOOKUP(16,eii,eia)</f>
        <v>#NAME?</v>
      </c>
      <c r="F544" s="5" t="str" cm="1">
        <f t="array" aca="1" ref="F544" ca="1">IF( OR( AND($A544&gt;=INDIRECT("'Panasonic ERJ Code Table'!$K" &amp; F$1),$A544&lt;=INDIRECT("'Panasonic ERJ Code Table'!$L" &amp; F$1)), AND($A544&gt;=INDIRECT("'Panasonic ERJ Code Table'!$M" &amp; F$1),$A544&lt;=INDIRECT("'Panasonic ERJ Code Table'!$N" &amp; F$1)) ),F$2&amp;_xlfn.XLOOKUP($A544,E96_raw,E96_code),"N/A")</f>
        <v>N/A</v>
      </c>
      <c r="I544" s="5" t="e" cm="1">
        <f t="array" aca="1" ref="I544" ca="1">IF( OR( AND($A544&gt;=INDIRECT("'Panasonic ERJ Code Table'!$K" &amp; I$1),$A544&lt;=INDIRECT("'Panasonic ERJ Code Table'!$L" &amp; I$1)), AND($A544&gt;=INDIRECT("'Panasonic ERJ Code Table'!$M" &amp; I$1),$A544&lt;=INDIRECT("'Panasonic ERJ Code Table'!$N" &amp; I$1)) ),I$2&amp;_xlfn.XLOOKUP($A544,E96_raw,E96_code),"N/A")</f>
        <v>#NAME?</v>
      </c>
      <c r="L544" s="5" t="str" cm="1">
        <f t="array" aca="1" ref="L544" ca="1">IF( OR( AND($A544&gt;=INDIRECT("'Panasonic ERJ Code Table'!$K" &amp; L$1),$A544&lt;=INDIRECT("'Panasonic ERJ Code Table'!$L" &amp; L$1)), AND($A544&gt;=INDIRECT("'Panasonic ERJ Code Table'!$M" &amp; L$1),$A544&lt;=INDIRECT("'Panasonic ERJ Code Table'!$N" &amp; L$1)) ),L$2&amp;_xlfn.XLOOKUP($A544,E96_raw,E96_code),"N/A")</f>
        <v>N/A</v>
      </c>
      <c r="O544" s="5" t="e" cm="1">
        <f t="array" aca="1" ref="O544" ca="1">IF( OR( AND($A544&gt;=INDIRECT("'Panasonic ERJ Code Table'!$K" &amp; O$1),$A544&lt;=INDIRECT("'Panasonic ERJ Code Table'!$L" &amp; O$1)), AND($A544&gt;=INDIRECT("'Panasonic ERJ Code Table'!$M" &amp; O$1),$A544&lt;=INDIRECT("'Panasonic ERJ Code Table'!$N" &amp; O$1)) ),O$2&amp;_xlfn.XLOOKUP($A544,E96_raw,E96_code),"N/A")</f>
        <v>#NAME?</v>
      </c>
      <c r="R544" s="5" t="str" cm="1">
        <f t="array" aca="1" ref="R544" ca="1">IF( OR( AND($A544&gt;=INDIRECT("'Panasonic ERJ Code Table'!$K" &amp; R$1),$A544&lt;=INDIRECT("'Panasonic ERJ Code Table'!$L" &amp; R$1)), AND($A544&gt;=INDIRECT("'Panasonic ERJ Code Table'!$M" &amp; R$1),$A544&lt;=INDIRECT("'Panasonic ERJ Code Table'!$N" &amp; R$1)) ),R$2&amp;_xlfn.XLOOKUP($A544,E96_raw,E96_code),"N/A")</f>
        <v>N/A</v>
      </c>
      <c r="U544" s="5" t="str" cm="1">
        <f t="array" aca="1" ref="U544" ca="1">IF( OR( AND($A544&gt;=INDIRECT("'Panasonic ERJ Code Table'!$J" &amp; U$1),$A544&lt;=INDIRECT("'Panasonic ERJ Code Table'!$K" &amp; U$1)), AND($A544&gt;=INDIRECT("'Panasonic ERJ Code Table'!$L" &amp; U$1),$A544&lt;=INDIRECT("'Panasonic ERJ Code Table'!$M" &amp; U$1)) ),U$2&amp;_xlfn.XLOOKUP($A544,E96_raw,E96_code),"N/A")</f>
        <v>N/A</v>
      </c>
    </row>
    <row r="545" spans="1:21" x14ac:dyDescent="0.3">
      <c r="A545" s="16">
        <v>442000</v>
      </c>
      <c r="B545" s="19"/>
      <c r="C545" s="5" t="e" cm="1">
        <f t="array" aca="1" ref="C545" ca="1">IF( OR( AND($A545&gt;=INDIRECT("'Panasonic ERJ Code Table'!$K" &amp; C$1),$A545&lt;=INDIRECT("'Panasonic ERJ Code Table'!$L" &amp; C$1)), AND($A545&gt;=INDIRECT("'Panasonic ERJ Code Table'!$M" &amp; C$1),$A545&lt;=INDIRECT("'Panasonic ERJ Code Table'!$N" &amp; C$1)) ),C$2&amp;_xlfn.XLOOKUP($A545,E96_raw,E96_code),"N/A")</f>
        <v>#NAME?</v>
      </c>
      <c r="D545" s="23" t="e" cm="1">
        <f t="array" aca="1" ref="D545" ca="1">"technology "&amp;RIGHT(C545,4)&amp;";"&amp;_xlfn.XLOOKUP(2,eii,eia)&amp;C545&amp;_xlfn.XLOOKUP(16,eii,eia)&amp;_xlfn.XLOOKUP(3,eii,eia)&amp;_xlfn.XLOOKUP($A545,E96_raw,e96_std&amp;" "&amp;e96_sym)&amp;_xlfn.XLOOKUP(16,eii,eia)&amp;_xlfn.XLOOKUP(4,eii,eia)&amp;_xlfn.XLOOKUP(LEFT(C545,7),r_1,r_4)&amp;" W @ 70°C"&amp;_xlfn.XLOOKUP(16,eii,eia)&amp;_xlfn.XLOOKUP(5,eii,eia)&amp;_xlfn.XLOOKUP(MID(C545,4,3),e_code,TEXT(e_size,"0000"))&amp;_xlfn.XLOOKUP(16,eii,eia)&amp;_xlfn.XLOOKUP(6,eii,eia)&amp;ROUND(MIN(SQRT($A545*_xlfn.XLOOKUP(LEFT(C545,7),r_1,r_4)),_xlfn.XLOOKUP(LEFT(C545,7),r_1,r_7)),1)&amp;" V"&amp;_xlfn.XLOOKUP(16,eii,eia)&amp;_xlfn.XLOOKUP(8,eii,eia)&amp;_xlfn.XLOOKUP(LEFT(C545,7),r_1,r_8)&amp;_xlfn.XLOOKUP(16,eii,eia)&amp;_xlfn.XLOOKUP(9,eii,eia)&amp;_xlfn.XLOOKUP($A545,E96_raw,E96_code&amp;" / "&amp;e96_3c)&amp;_xlfn.XLOOKUP(16,eii,eia)&amp;_xlfn.XLOOKUP(10,eii,eia)&amp;_xlfn.XLOOKUP(LEFT(C545,7),r_1,r_10)&amp;_xlfn.XLOOKUP(16,eii,eia)&amp;_xlfn.XLOOKUP(11,eii,eia)&amp;_xlfn.XLOOKUP(LEFT(C545,7),r_1,r_11)&amp;_xlfn.XLOOKUP(16,eii,eia)&amp;_xlfn.XLOOKUP(12,eii,eia)&amp;_xlfn.XLOOKUP(LEFT(C545,7),r_1,r_12)&amp;" ppm/°C"&amp;_xlfn.XLOOKUP(16,eii,eia)&amp;_xlfn.XLOOKUP(13,eii,eia)&amp;MID(C545,4,2)&amp;_xlfn.XLOOKUP(16,eii,eia)&amp;_xlfn.XLOOKUP(14,eii,eia)&amp;_xlfn.XLOOKUP(16,eii,eia)&amp;_xlfn.XLOOKUP(15,eii,eia)&amp;_xlfn.XLOOKUP(16,eii,eia)</f>
        <v>#NAME?</v>
      </c>
      <c r="F545" s="5" t="str" cm="1">
        <f t="array" aca="1" ref="F545" ca="1">IF( OR( AND($A545&gt;=INDIRECT("'Panasonic ERJ Code Table'!$K" &amp; F$1),$A545&lt;=INDIRECT("'Panasonic ERJ Code Table'!$L" &amp; F$1)), AND($A545&gt;=INDIRECT("'Panasonic ERJ Code Table'!$M" &amp; F$1),$A545&lt;=INDIRECT("'Panasonic ERJ Code Table'!$N" &amp; F$1)) ),F$2&amp;_xlfn.XLOOKUP($A545,E96_raw,E96_code),"N/A")</f>
        <v>N/A</v>
      </c>
      <c r="I545" s="5" t="e" cm="1">
        <f t="array" aca="1" ref="I545" ca="1">IF( OR( AND($A545&gt;=INDIRECT("'Panasonic ERJ Code Table'!$K" &amp; I$1),$A545&lt;=INDIRECT("'Panasonic ERJ Code Table'!$L" &amp; I$1)), AND($A545&gt;=INDIRECT("'Panasonic ERJ Code Table'!$M" &amp; I$1),$A545&lt;=INDIRECT("'Panasonic ERJ Code Table'!$N" &amp; I$1)) ),I$2&amp;_xlfn.XLOOKUP($A545,E96_raw,E96_code),"N/A")</f>
        <v>#NAME?</v>
      </c>
      <c r="L545" s="5" t="str" cm="1">
        <f t="array" aca="1" ref="L545" ca="1">IF( OR( AND($A545&gt;=INDIRECT("'Panasonic ERJ Code Table'!$K" &amp; L$1),$A545&lt;=INDIRECT("'Panasonic ERJ Code Table'!$L" &amp; L$1)), AND($A545&gt;=INDIRECT("'Panasonic ERJ Code Table'!$M" &amp; L$1),$A545&lt;=INDIRECT("'Panasonic ERJ Code Table'!$N" &amp; L$1)) ),L$2&amp;_xlfn.XLOOKUP($A545,E96_raw,E96_code),"N/A")</f>
        <v>N/A</v>
      </c>
      <c r="O545" s="5" t="e" cm="1">
        <f t="array" aca="1" ref="O545" ca="1">IF( OR( AND($A545&gt;=INDIRECT("'Panasonic ERJ Code Table'!$K" &amp; O$1),$A545&lt;=INDIRECT("'Panasonic ERJ Code Table'!$L" &amp; O$1)), AND($A545&gt;=INDIRECT("'Panasonic ERJ Code Table'!$M" &amp; O$1),$A545&lt;=INDIRECT("'Panasonic ERJ Code Table'!$N" &amp; O$1)) ),O$2&amp;_xlfn.XLOOKUP($A545,E96_raw,E96_code),"N/A")</f>
        <v>#NAME?</v>
      </c>
      <c r="R545" s="5" t="str" cm="1">
        <f t="array" aca="1" ref="R545" ca="1">IF( OR( AND($A545&gt;=INDIRECT("'Panasonic ERJ Code Table'!$K" &amp; R$1),$A545&lt;=INDIRECT("'Panasonic ERJ Code Table'!$L" &amp; R$1)), AND($A545&gt;=INDIRECT("'Panasonic ERJ Code Table'!$M" &amp; R$1),$A545&lt;=INDIRECT("'Panasonic ERJ Code Table'!$N" &amp; R$1)) ),R$2&amp;_xlfn.XLOOKUP($A545,E96_raw,E96_code),"N/A")</f>
        <v>N/A</v>
      </c>
      <c r="U545" s="5" t="str" cm="1">
        <f t="array" aca="1" ref="U545" ca="1">IF( OR( AND($A545&gt;=INDIRECT("'Panasonic ERJ Code Table'!$J" &amp; U$1),$A545&lt;=INDIRECT("'Panasonic ERJ Code Table'!$K" &amp; U$1)), AND($A545&gt;=INDIRECT("'Panasonic ERJ Code Table'!$L" &amp; U$1),$A545&lt;=INDIRECT("'Panasonic ERJ Code Table'!$M" &amp; U$1)) ),U$2&amp;_xlfn.XLOOKUP($A545,E96_raw,E96_code),"N/A")</f>
        <v>N/A</v>
      </c>
    </row>
    <row r="546" spans="1:21" x14ac:dyDescent="0.3">
      <c r="A546" s="16">
        <v>453000</v>
      </c>
      <c r="B546" s="19"/>
      <c r="C546" s="5" t="e" cm="1">
        <f t="array" aca="1" ref="C546" ca="1">IF( OR( AND($A546&gt;=INDIRECT("'Panasonic ERJ Code Table'!$K" &amp; C$1),$A546&lt;=INDIRECT("'Panasonic ERJ Code Table'!$L" &amp; C$1)), AND($A546&gt;=INDIRECT("'Panasonic ERJ Code Table'!$M" &amp; C$1),$A546&lt;=INDIRECT("'Panasonic ERJ Code Table'!$N" &amp; C$1)) ),C$2&amp;_xlfn.XLOOKUP($A546,E96_raw,E96_code),"N/A")</f>
        <v>#NAME?</v>
      </c>
      <c r="D546" s="23" t="e" cm="1">
        <f t="array" aca="1" ref="D546" ca="1">"technology "&amp;RIGHT(C546,4)&amp;";"&amp;_xlfn.XLOOKUP(2,eii,eia)&amp;C546&amp;_xlfn.XLOOKUP(16,eii,eia)&amp;_xlfn.XLOOKUP(3,eii,eia)&amp;_xlfn.XLOOKUP($A546,E96_raw,e96_std&amp;" "&amp;e96_sym)&amp;_xlfn.XLOOKUP(16,eii,eia)&amp;_xlfn.XLOOKUP(4,eii,eia)&amp;_xlfn.XLOOKUP(LEFT(C546,7),r_1,r_4)&amp;" W @ 70°C"&amp;_xlfn.XLOOKUP(16,eii,eia)&amp;_xlfn.XLOOKUP(5,eii,eia)&amp;_xlfn.XLOOKUP(MID(C546,4,3),e_code,TEXT(e_size,"0000"))&amp;_xlfn.XLOOKUP(16,eii,eia)&amp;_xlfn.XLOOKUP(6,eii,eia)&amp;ROUND(MIN(SQRT($A546*_xlfn.XLOOKUP(LEFT(C546,7),r_1,r_4)),_xlfn.XLOOKUP(LEFT(C546,7),r_1,r_7)),1)&amp;" V"&amp;_xlfn.XLOOKUP(16,eii,eia)&amp;_xlfn.XLOOKUP(8,eii,eia)&amp;_xlfn.XLOOKUP(LEFT(C546,7),r_1,r_8)&amp;_xlfn.XLOOKUP(16,eii,eia)&amp;_xlfn.XLOOKUP(9,eii,eia)&amp;_xlfn.XLOOKUP($A546,E96_raw,E96_code&amp;" / "&amp;e96_3c)&amp;_xlfn.XLOOKUP(16,eii,eia)&amp;_xlfn.XLOOKUP(10,eii,eia)&amp;_xlfn.XLOOKUP(LEFT(C546,7),r_1,r_10)&amp;_xlfn.XLOOKUP(16,eii,eia)&amp;_xlfn.XLOOKUP(11,eii,eia)&amp;_xlfn.XLOOKUP(LEFT(C546,7),r_1,r_11)&amp;_xlfn.XLOOKUP(16,eii,eia)&amp;_xlfn.XLOOKUP(12,eii,eia)&amp;_xlfn.XLOOKUP(LEFT(C546,7),r_1,r_12)&amp;" ppm/°C"&amp;_xlfn.XLOOKUP(16,eii,eia)&amp;_xlfn.XLOOKUP(13,eii,eia)&amp;MID(C546,4,2)&amp;_xlfn.XLOOKUP(16,eii,eia)&amp;_xlfn.XLOOKUP(14,eii,eia)&amp;_xlfn.XLOOKUP(16,eii,eia)&amp;_xlfn.XLOOKUP(15,eii,eia)&amp;_xlfn.XLOOKUP(16,eii,eia)</f>
        <v>#NAME?</v>
      </c>
      <c r="F546" s="5" t="str" cm="1">
        <f t="array" aca="1" ref="F546" ca="1">IF( OR( AND($A546&gt;=INDIRECT("'Panasonic ERJ Code Table'!$K" &amp; F$1),$A546&lt;=INDIRECT("'Panasonic ERJ Code Table'!$L" &amp; F$1)), AND($A546&gt;=INDIRECT("'Panasonic ERJ Code Table'!$M" &amp; F$1),$A546&lt;=INDIRECT("'Panasonic ERJ Code Table'!$N" &amp; F$1)) ),F$2&amp;_xlfn.XLOOKUP($A546,E96_raw,E96_code),"N/A")</f>
        <v>N/A</v>
      </c>
      <c r="I546" s="5" t="e" cm="1">
        <f t="array" aca="1" ref="I546" ca="1">IF( OR( AND($A546&gt;=INDIRECT("'Panasonic ERJ Code Table'!$K" &amp; I$1),$A546&lt;=INDIRECT("'Panasonic ERJ Code Table'!$L" &amp; I$1)), AND($A546&gt;=INDIRECT("'Panasonic ERJ Code Table'!$M" &amp; I$1),$A546&lt;=INDIRECT("'Panasonic ERJ Code Table'!$N" &amp; I$1)) ),I$2&amp;_xlfn.XLOOKUP($A546,E96_raw,E96_code),"N/A")</f>
        <v>#NAME?</v>
      </c>
      <c r="L546" s="5" t="str" cm="1">
        <f t="array" aca="1" ref="L546" ca="1">IF( OR( AND($A546&gt;=INDIRECT("'Panasonic ERJ Code Table'!$K" &amp; L$1),$A546&lt;=INDIRECT("'Panasonic ERJ Code Table'!$L" &amp; L$1)), AND($A546&gt;=INDIRECT("'Panasonic ERJ Code Table'!$M" &amp; L$1),$A546&lt;=INDIRECT("'Panasonic ERJ Code Table'!$N" &amp; L$1)) ),L$2&amp;_xlfn.XLOOKUP($A546,E96_raw,E96_code),"N/A")</f>
        <v>N/A</v>
      </c>
      <c r="O546" s="5" t="e" cm="1">
        <f t="array" aca="1" ref="O546" ca="1">IF( OR( AND($A546&gt;=INDIRECT("'Panasonic ERJ Code Table'!$K" &amp; O$1),$A546&lt;=INDIRECT("'Panasonic ERJ Code Table'!$L" &amp; O$1)), AND($A546&gt;=INDIRECT("'Panasonic ERJ Code Table'!$M" &amp; O$1),$A546&lt;=INDIRECT("'Panasonic ERJ Code Table'!$N" &amp; O$1)) ),O$2&amp;_xlfn.XLOOKUP($A546,E96_raw,E96_code),"N/A")</f>
        <v>#NAME?</v>
      </c>
      <c r="R546" s="5" t="str" cm="1">
        <f t="array" aca="1" ref="R546" ca="1">IF( OR( AND($A546&gt;=INDIRECT("'Panasonic ERJ Code Table'!$K" &amp; R$1),$A546&lt;=INDIRECT("'Panasonic ERJ Code Table'!$L" &amp; R$1)), AND($A546&gt;=INDIRECT("'Panasonic ERJ Code Table'!$M" &amp; R$1),$A546&lt;=INDIRECT("'Panasonic ERJ Code Table'!$N" &amp; R$1)) ),R$2&amp;_xlfn.XLOOKUP($A546,E96_raw,E96_code),"N/A")</f>
        <v>N/A</v>
      </c>
      <c r="U546" s="5" t="str" cm="1">
        <f t="array" aca="1" ref="U546" ca="1">IF( OR( AND($A546&gt;=INDIRECT("'Panasonic ERJ Code Table'!$J" &amp; U$1),$A546&lt;=INDIRECT("'Panasonic ERJ Code Table'!$K" &amp; U$1)), AND($A546&gt;=INDIRECT("'Panasonic ERJ Code Table'!$L" &amp; U$1),$A546&lt;=INDIRECT("'Panasonic ERJ Code Table'!$M" &amp; U$1)) ),U$2&amp;_xlfn.XLOOKUP($A546,E96_raw,E96_code),"N/A")</f>
        <v>N/A</v>
      </c>
    </row>
    <row r="547" spans="1:21" x14ac:dyDescent="0.3">
      <c r="A547" s="16">
        <v>464000</v>
      </c>
      <c r="B547" s="19"/>
      <c r="C547" s="5" t="e" cm="1">
        <f t="array" aca="1" ref="C547" ca="1">IF( OR( AND($A547&gt;=INDIRECT("'Panasonic ERJ Code Table'!$K" &amp; C$1),$A547&lt;=INDIRECT("'Panasonic ERJ Code Table'!$L" &amp; C$1)), AND($A547&gt;=INDIRECT("'Panasonic ERJ Code Table'!$M" &amp; C$1),$A547&lt;=INDIRECT("'Panasonic ERJ Code Table'!$N" &amp; C$1)) ),C$2&amp;_xlfn.XLOOKUP($A547,E96_raw,E96_code),"N/A")</f>
        <v>#NAME?</v>
      </c>
      <c r="D547" s="23" t="e" cm="1">
        <f t="array" aca="1" ref="D547" ca="1">"technology "&amp;RIGHT(C547,4)&amp;";"&amp;_xlfn.XLOOKUP(2,eii,eia)&amp;C547&amp;_xlfn.XLOOKUP(16,eii,eia)&amp;_xlfn.XLOOKUP(3,eii,eia)&amp;_xlfn.XLOOKUP($A547,E96_raw,e96_std&amp;" "&amp;e96_sym)&amp;_xlfn.XLOOKUP(16,eii,eia)&amp;_xlfn.XLOOKUP(4,eii,eia)&amp;_xlfn.XLOOKUP(LEFT(C547,7),r_1,r_4)&amp;" W @ 70°C"&amp;_xlfn.XLOOKUP(16,eii,eia)&amp;_xlfn.XLOOKUP(5,eii,eia)&amp;_xlfn.XLOOKUP(MID(C547,4,3),e_code,TEXT(e_size,"0000"))&amp;_xlfn.XLOOKUP(16,eii,eia)&amp;_xlfn.XLOOKUP(6,eii,eia)&amp;ROUND(MIN(SQRT($A547*_xlfn.XLOOKUP(LEFT(C547,7),r_1,r_4)),_xlfn.XLOOKUP(LEFT(C547,7),r_1,r_7)),1)&amp;" V"&amp;_xlfn.XLOOKUP(16,eii,eia)&amp;_xlfn.XLOOKUP(8,eii,eia)&amp;_xlfn.XLOOKUP(LEFT(C547,7),r_1,r_8)&amp;_xlfn.XLOOKUP(16,eii,eia)&amp;_xlfn.XLOOKUP(9,eii,eia)&amp;_xlfn.XLOOKUP($A547,E96_raw,E96_code&amp;" / "&amp;e96_3c)&amp;_xlfn.XLOOKUP(16,eii,eia)&amp;_xlfn.XLOOKUP(10,eii,eia)&amp;_xlfn.XLOOKUP(LEFT(C547,7),r_1,r_10)&amp;_xlfn.XLOOKUP(16,eii,eia)&amp;_xlfn.XLOOKUP(11,eii,eia)&amp;_xlfn.XLOOKUP(LEFT(C547,7),r_1,r_11)&amp;_xlfn.XLOOKUP(16,eii,eia)&amp;_xlfn.XLOOKUP(12,eii,eia)&amp;_xlfn.XLOOKUP(LEFT(C547,7),r_1,r_12)&amp;" ppm/°C"&amp;_xlfn.XLOOKUP(16,eii,eia)&amp;_xlfn.XLOOKUP(13,eii,eia)&amp;MID(C547,4,2)&amp;_xlfn.XLOOKUP(16,eii,eia)&amp;_xlfn.XLOOKUP(14,eii,eia)&amp;_xlfn.XLOOKUP(16,eii,eia)&amp;_xlfn.XLOOKUP(15,eii,eia)&amp;_xlfn.XLOOKUP(16,eii,eia)</f>
        <v>#NAME?</v>
      </c>
      <c r="F547" s="5" t="str" cm="1">
        <f t="array" aca="1" ref="F547" ca="1">IF( OR( AND($A547&gt;=INDIRECT("'Panasonic ERJ Code Table'!$K" &amp; F$1),$A547&lt;=INDIRECT("'Panasonic ERJ Code Table'!$L" &amp; F$1)), AND($A547&gt;=INDIRECT("'Panasonic ERJ Code Table'!$M" &amp; F$1),$A547&lt;=INDIRECT("'Panasonic ERJ Code Table'!$N" &amp; F$1)) ),F$2&amp;_xlfn.XLOOKUP($A547,E96_raw,E96_code),"N/A")</f>
        <v>N/A</v>
      </c>
      <c r="I547" s="5" t="e" cm="1">
        <f t="array" aca="1" ref="I547" ca="1">IF( OR( AND($A547&gt;=INDIRECT("'Panasonic ERJ Code Table'!$K" &amp; I$1),$A547&lt;=INDIRECT("'Panasonic ERJ Code Table'!$L" &amp; I$1)), AND($A547&gt;=INDIRECT("'Panasonic ERJ Code Table'!$M" &amp; I$1),$A547&lt;=INDIRECT("'Panasonic ERJ Code Table'!$N" &amp; I$1)) ),I$2&amp;_xlfn.XLOOKUP($A547,E96_raw,E96_code),"N/A")</f>
        <v>#NAME?</v>
      </c>
      <c r="L547" s="5" t="str" cm="1">
        <f t="array" aca="1" ref="L547" ca="1">IF( OR( AND($A547&gt;=INDIRECT("'Panasonic ERJ Code Table'!$K" &amp; L$1),$A547&lt;=INDIRECT("'Panasonic ERJ Code Table'!$L" &amp; L$1)), AND($A547&gt;=INDIRECT("'Panasonic ERJ Code Table'!$M" &amp; L$1),$A547&lt;=INDIRECT("'Panasonic ERJ Code Table'!$N" &amp; L$1)) ),L$2&amp;_xlfn.XLOOKUP($A547,E96_raw,E96_code),"N/A")</f>
        <v>N/A</v>
      </c>
      <c r="O547" s="5" t="e" cm="1">
        <f t="array" aca="1" ref="O547" ca="1">IF( OR( AND($A547&gt;=INDIRECT("'Panasonic ERJ Code Table'!$K" &amp; O$1),$A547&lt;=INDIRECT("'Panasonic ERJ Code Table'!$L" &amp; O$1)), AND($A547&gt;=INDIRECT("'Panasonic ERJ Code Table'!$M" &amp; O$1),$A547&lt;=INDIRECT("'Panasonic ERJ Code Table'!$N" &amp; O$1)) ),O$2&amp;_xlfn.XLOOKUP($A547,E96_raw,E96_code),"N/A")</f>
        <v>#NAME?</v>
      </c>
      <c r="R547" s="5" t="str" cm="1">
        <f t="array" aca="1" ref="R547" ca="1">IF( OR( AND($A547&gt;=INDIRECT("'Panasonic ERJ Code Table'!$K" &amp; R$1),$A547&lt;=INDIRECT("'Panasonic ERJ Code Table'!$L" &amp; R$1)), AND($A547&gt;=INDIRECT("'Panasonic ERJ Code Table'!$M" &amp; R$1),$A547&lt;=INDIRECT("'Panasonic ERJ Code Table'!$N" &amp; R$1)) ),R$2&amp;_xlfn.XLOOKUP($A547,E96_raw,E96_code),"N/A")</f>
        <v>N/A</v>
      </c>
      <c r="U547" s="5" t="str" cm="1">
        <f t="array" aca="1" ref="U547" ca="1">IF( OR( AND($A547&gt;=INDIRECT("'Panasonic ERJ Code Table'!$J" &amp; U$1),$A547&lt;=INDIRECT("'Panasonic ERJ Code Table'!$K" &amp; U$1)), AND($A547&gt;=INDIRECT("'Panasonic ERJ Code Table'!$L" &amp; U$1),$A547&lt;=INDIRECT("'Panasonic ERJ Code Table'!$M" &amp; U$1)) ),U$2&amp;_xlfn.XLOOKUP($A547,E96_raw,E96_code),"N/A")</f>
        <v>N/A</v>
      </c>
    </row>
    <row r="548" spans="1:21" x14ac:dyDescent="0.3">
      <c r="A548" s="16">
        <v>475000</v>
      </c>
      <c r="B548" s="19"/>
      <c r="C548" s="5" t="e" cm="1">
        <f t="array" aca="1" ref="C548" ca="1">IF( OR( AND($A548&gt;=INDIRECT("'Panasonic ERJ Code Table'!$K" &amp; C$1),$A548&lt;=INDIRECT("'Panasonic ERJ Code Table'!$L" &amp; C$1)), AND($A548&gt;=INDIRECT("'Panasonic ERJ Code Table'!$M" &amp; C$1),$A548&lt;=INDIRECT("'Panasonic ERJ Code Table'!$N" &amp; C$1)) ),C$2&amp;_xlfn.XLOOKUP($A548,E96_raw,E96_code),"N/A")</f>
        <v>#NAME?</v>
      </c>
      <c r="D548" s="23" t="e" cm="1">
        <f t="array" aca="1" ref="D548" ca="1">"technology "&amp;RIGHT(C548,4)&amp;";"&amp;_xlfn.XLOOKUP(2,eii,eia)&amp;C548&amp;_xlfn.XLOOKUP(16,eii,eia)&amp;_xlfn.XLOOKUP(3,eii,eia)&amp;_xlfn.XLOOKUP($A548,E96_raw,e96_std&amp;" "&amp;e96_sym)&amp;_xlfn.XLOOKUP(16,eii,eia)&amp;_xlfn.XLOOKUP(4,eii,eia)&amp;_xlfn.XLOOKUP(LEFT(C548,7),r_1,r_4)&amp;" W @ 70°C"&amp;_xlfn.XLOOKUP(16,eii,eia)&amp;_xlfn.XLOOKUP(5,eii,eia)&amp;_xlfn.XLOOKUP(MID(C548,4,3),e_code,TEXT(e_size,"0000"))&amp;_xlfn.XLOOKUP(16,eii,eia)&amp;_xlfn.XLOOKUP(6,eii,eia)&amp;ROUND(MIN(SQRT($A548*_xlfn.XLOOKUP(LEFT(C548,7),r_1,r_4)),_xlfn.XLOOKUP(LEFT(C548,7),r_1,r_7)),1)&amp;" V"&amp;_xlfn.XLOOKUP(16,eii,eia)&amp;_xlfn.XLOOKUP(8,eii,eia)&amp;_xlfn.XLOOKUP(LEFT(C548,7),r_1,r_8)&amp;_xlfn.XLOOKUP(16,eii,eia)&amp;_xlfn.XLOOKUP(9,eii,eia)&amp;_xlfn.XLOOKUP($A548,E96_raw,E96_code&amp;" / "&amp;e96_3c)&amp;_xlfn.XLOOKUP(16,eii,eia)&amp;_xlfn.XLOOKUP(10,eii,eia)&amp;_xlfn.XLOOKUP(LEFT(C548,7),r_1,r_10)&amp;_xlfn.XLOOKUP(16,eii,eia)&amp;_xlfn.XLOOKUP(11,eii,eia)&amp;_xlfn.XLOOKUP(LEFT(C548,7),r_1,r_11)&amp;_xlfn.XLOOKUP(16,eii,eia)&amp;_xlfn.XLOOKUP(12,eii,eia)&amp;_xlfn.XLOOKUP(LEFT(C548,7),r_1,r_12)&amp;" ppm/°C"&amp;_xlfn.XLOOKUP(16,eii,eia)&amp;_xlfn.XLOOKUP(13,eii,eia)&amp;MID(C548,4,2)&amp;_xlfn.XLOOKUP(16,eii,eia)&amp;_xlfn.XLOOKUP(14,eii,eia)&amp;_xlfn.XLOOKUP(16,eii,eia)&amp;_xlfn.XLOOKUP(15,eii,eia)&amp;_xlfn.XLOOKUP(16,eii,eia)</f>
        <v>#NAME?</v>
      </c>
      <c r="F548" s="5" t="str" cm="1">
        <f t="array" aca="1" ref="F548" ca="1">IF( OR( AND($A548&gt;=INDIRECT("'Panasonic ERJ Code Table'!$K" &amp; F$1),$A548&lt;=INDIRECT("'Panasonic ERJ Code Table'!$L" &amp; F$1)), AND($A548&gt;=INDIRECT("'Panasonic ERJ Code Table'!$M" &amp; F$1),$A548&lt;=INDIRECT("'Panasonic ERJ Code Table'!$N" &amp; F$1)) ),F$2&amp;_xlfn.XLOOKUP($A548,E96_raw,E96_code),"N/A")</f>
        <v>N/A</v>
      </c>
      <c r="I548" s="5" t="e" cm="1">
        <f t="array" aca="1" ref="I548" ca="1">IF( OR( AND($A548&gt;=INDIRECT("'Panasonic ERJ Code Table'!$K" &amp; I$1),$A548&lt;=INDIRECT("'Panasonic ERJ Code Table'!$L" &amp; I$1)), AND($A548&gt;=INDIRECT("'Panasonic ERJ Code Table'!$M" &amp; I$1),$A548&lt;=INDIRECT("'Panasonic ERJ Code Table'!$N" &amp; I$1)) ),I$2&amp;_xlfn.XLOOKUP($A548,E96_raw,E96_code),"N/A")</f>
        <v>#NAME?</v>
      </c>
      <c r="L548" s="5" t="str" cm="1">
        <f t="array" aca="1" ref="L548" ca="1">IF( OR( AND($A548&gt;=INDIRECT("'Panasonic ERJ Code Table'!$K" &amp; L$1),$A548&lt;=INDIRECT("'Panasonic ERJ Code Table'!$L" &amp; L$1)), AND($A548&gt;=INDIRECT("'Panasonic ERJ Code Table'!$M" &amp; L$1),$A548&lt;=INDIRECT("'Panasonic ERJ Code Table'!$N" &amp; L$1)) ),L$2&amp;_xlfn.XLOOKUP($A548,E96_raw,E96_code),"N/A")</f>
        <v>N/A</v>
      </c>
      <c r="O548" s="5" t="e" cm="1">
        <f t="array" aca="1" ref="O548" ca="1">IF( OR( AND($A548&gt;=INDIRECT("'Panasonic ERJ Code Table'!$K" &amp; O$1),$A548&lt;=INDIRECT("'Panasonic ERJ Code Table'!$L" &amp; O$1)), AND($A548&gt;=INDIRECT("'Panasonic ERJ Code Table'!$M" &amp; O$1),$A548&lt;=INDIRECT("'Panasonic ERJ Code Table'!$N" &amp; O$1)) ),O$2&amp;_xlfn.XLOOKUP($A548,E96_raw,E96_code),"N/A")</f>
        <v>#NAME?</v>
      </c>
      <c r="R548" s="5" t="str" cm="1">
        <f t="array" aca="1" ref="R548" ca="1">IF( OR( AND($A548&gt;=INDIRECT("'Panasonic ERJ Code Table'!$K" &amp; R$1),$A548&lt;=INDIRECT("'Panasonic ERJ Code Table'!$L" &amp; R$1)), AND($A548&gt;=INDIRECT("'Panasonic ERJ Code Table'!$M" &amp; R$1),$A548&lt;=INDIRECT("'Panasonic ERJ Code Table'!$N" &amp; R$1)) ),R$2&amp;_xlfn.XLOOKUP($A548,E96_raw,E96_code),"N/A")</f>
        <v>N/A</v>
      </c>
      <c r="U548" s="5" t="str" cm="1">
        <f t="array" aca="1" ref="U548" ca="1">IF( OR( AND($A548&gt;=INDIRECT("'Panasonic ERJ Code Table'!$J" &amp; U$1),$A548&lt;=INDIRECT("'Panasonic ERJ Code Table'!$K" &amp; U$1)), AND($A548&gt;=INDIRECT("'Panasonic ERJ Code Table'!$L" &amp; U$1),$A548&lt;=INDIRECT("'Panasonic ERJ Code Table'!$M" &amp; U$1)) ),U$2&amp;_xlfn.XLOOKUP($A548,E96_raw,E96_code),"N/A")</f>
        <v>N/A</v>
      </c>
    </row>
    <row r="549" spans="1:21" x14ac:dyDescent="0.3">
      <c r="A549" s="16">
        <v>487000</v>
      </c>
      <c r="B549" s="19"/>
      <c r="C549" s="5" t="e" cm="1">
        <f t="array" aca="1" ref="C549" ca="1">IF( OR( AND($A549&gt;=INDIRECT("'Panasonic ERJ Code Table'!$K" &amp; C$1),$A549&lt;=INDIRECT("'Panasonic ERJ Code Table'!$L" &amp; C$1)), AND($A549&gt;=INDIRECT("'Panasonic ERJ Code Table'!$M" &amp; C$1),$A549&lt;=INDIRECT("'Panasonic ERJ Code Table'!$N" &amp; C$1)) ),C$2&amp;_xlfn.XLOOKUP($A549,E96_raw,E96_code),"N/A")</f>
        <v>#NAME?</v>
      </c>
      <c r="D549" s="23" t="e" cm="1">
        <f t="array" aca="1" ref="D549" ca="1">"technology "&amp;RIGHT(C549,4)&amp;";"&amp;_xlfn.XLOOKUP(2,eii,eia)&amp;C549&amp;_xlfn.XLOOKUP(16,eii,eia)&amp;_xlfn.XLOOKUP(3,eii,eia)&amp;_xlfn.XLOOKUP($A549,E96_raw,e96_std&amp;" "&amp;e96_sym)&amp;_xlfn.XLOOKUP(16,eii,eia)&amp;_xlfn.XLOOKUP(4,eii,eia)&amp;_xlfn.XLOOKUP(LEFT(C549,7),r_1,r_4)&amp;" W @ 70°C"&amp;_xlfn.XLOOKUP(16,eii,eia)&amp;_xlfn.XLOOKUP(5,eii,eia)&amp;_xlfn.XLOOKUP(MID(C549,4,3),e_code,TEXT(e_size,"0000"))&amp;_xlfn.XLOOKUP(16,eii,eia)&amp;_xlfn.XLOOKUP(6,eii,eia)&amp;ROUND(MIN(SQRT($A549*_xlfn.XLOOKUP(LEFT(C549,7),r_1,r_4)),_xlfn.XLOOKUP(LEFT(C549,7),r_1,r_7)),1)&amp;" V"&amp;_xlfn.XLOOKUP(16,eii,eia)&amp;_xlfn.XLOOKUP(8,eii,eia)&amp;_xlfn.XLOOKUP(LEFT(C549,7),r_1,r_8)&amp;_xlfn.XLOOKUP(16,eii,eia)&amp;_xlfn.XLOOKUP(9,eii,eia)&amp;_xlfn.XLOOKUP($A549,E96_raw,E96_code&amp;" / "&amp;e96_3c)&amp;_xlfn.XLOOKUP(16,eii,eia)&amp;_xlfn.XLOOKUP(10,eii,eia)&amp;_xlfn.XLOOKUP(LEFT(C549,7),r_1,r_10)&amp;_xlfn.XLOOKUP(16,eii,eia)&amp;_xlfn.XLOOKUP(11,eii,eia)&amp;_xlfn.XLOOKUP(LEFT(C549,7),r_1,r_11)&amp;_xlfn.XLOOKUP(16,eii,eia)&amp;_xlfn.XLOOKUP(12,eii,eia)&amp;_xlfn.XLOOKUP(LEFT(C549,7),r_1,r_12)&amp;" ppm/°C"&amp;_xlfn.XLOOKUP(16,eii,eia)&amp;_xlfn.XLOOKUP(13,eii,eia)&amp;MID(C549,4,2)&amp;_xlfn.XLOOKUP(16,eii,eia)&amp;_xlfn.XLOOKUP(14,eii,eia)&amp;_xlfn.XLOOKUP(16,eii,eia)&amp;_xlfn.XLOOKUP(15,eii,eia)&amp;_xlfn.XLOOKUP(16,eii,eia)</f>
        <v>#NAME?</v>
      </c>
      <c r="F549" s="5" t="str" cm="1">
        <f t="array" aca="1" ref="F549" ca="1">IF( OR( AND($A549&gt;=INDIRECT("'Panasonic ERJ Code Table'!$K" &amp; F$1),$A549&lt;=INDIRECT("'Panasonic ERJ Code Table'!$L" &amp; F$1)), AND($A549&gt;=INDIRECT("'Panasonic ERJ Code Table'!$M" &amp; F$1),$A549&lt;=INDIRECT("'Panasonic ERJ Code Table'!$N" &amp; F$1)) ),F$2&amp;_xlfn.XLOOKUP($A549,E96_raw,E96_code),"N/A")</f>
        <v>N/A</v>
      </c>
      <c r="I549" s="5" t="e" cm="1">
        <f t="array" aca="1" ref="I549" ca="1">IF( OR( AND($A549&gt;=INDIRECT("'Panasonic ERJ Code Table'!$K" &amp; I$1),$A549&lt;=INDIRECT("'Panasonic ERJ Code Table'!$L" &amp; I$1)), AND($A549&gt;=INDIRECT("'Panasonic ERJ Code Table'!$M" &amp; I$1),$A549&lt;=INDIRECT("'Panasonic ERJ Code Table'!$N" &amp; I$1)) ),I$2&amp;_xlfn.XLOOKUP($A549,E96_raw,E96_code),"N/A")</f>
        <v>#NAME?</v>
      </c>
      <c r="L549" s="5" t="str" cm="1">
        <f t="array" aca="1" ref="L549" ca="1">IF( OR( AND($A549&gt;=INDIRECT("'Panasonic ERJ Code Table'!$K" &amp; L$1),$A549&lt;=INDIRECT("'Panasonic ERJ Code Table'!$L" &amp; L$1)), AND($A549&gt;=INDIRECT("'Panasonic ERJ Code Table'!$M" &amp; L$1),$A549&lt;=INDIRECT("'Panasonic ERJ Code Table'!$N" &amp; L$1)) ),L$2&amp;_xlfn.XLOOKUP($A549,E96_raw,E96_code),"N/A")</f>
        <v>N/A</v>
      </c>
      <c r="O549" s="5" t="e" cm="1">
        <f t="array" aca="1" ref="O549" ca="1">IF( OR( AND($A549&gt;=INDIRECT("'Panasonic ERJ Code Table'!$K" &amp; O$1),$A549&lt;=INDIRECT("'Panasonic ERJ Code Table'!$L" &amp; O$1)), AND($A549&gt;=INDIRECT("'Panasonic ERJ Code Table'!$M" &amp; O$1),$A549&lt;=INDIRECT("'Panasonic ERJ Code Table'!$N" &amp; O$1)) ),O$2&amp;_xlfn.XLOOKUP($A549,E96_raw,E96_code),"N/A")</f>
        <v>#NAME?</v>
      </c>
      <c r="R549" s="5" t="str" cm="1">
        <f t="array" aca="1" ref="R549" ca="1">IF( OR( AND($A549&gt;=INDIRECT("'Panasonic ERJ Code Table'!$K" &amp; R$1),$A549&lt;=INDIRECT("'Panasonic ERJ Code Table'!$L" &amp; R$1)), AND($A549&gt;=INDIRECT("'Panasonic ERJ Code Table'!$M" &amp; R$1),$A549&lt;=INDIRECT("'Panasonic ERJ Code Table'!$N" &amp; R$1)) ),R$2&amp;_xlfn.XLOOKUP($A549,E96_raw,E96_code),"N/A")</f>
        <v>N/A</v>
      </c>
      <c r="U549" s="5" t="str" cm="1">
        <f t="array" aca="1" ref="U549" ca="1">IF( OR( AND($A549&gt;=INDIRECT("'Panasonic ERJ Code Table'!$J" &amp; U$1),$A549&lt;=INDIRECT("'Panasonic ERJ Code Table'!$K" &amp; U$1)), AND($A549&gt;=INDIRECT("'Panasonic ERJ Code Table'!$L" &amp; U$1),$A549&lt;=INDIRECT("'Panasonic ERJ Code Table'!$M" &amp; U$1)) ),U$2&amp;_xlfn.XLOOKUP($A549,E96_raw,E96_code),"N/A")</f>
        <v>N/A</v>
      </c>
    </row>
    <row r="550" spans="1:21" x14ac:dyDescent="0.3">
      <c r="A550" s="16">
        <v>499000</v>
      </c>
      <c r="B550" s="19"/>
      <c r="C550" s="5" t="e" cm="1">
        <f t="array" aca="1" ref="C550" ca="1">IF( OR( AND($A550&gt;=INDIRECT("'Panasonic ERJ Code Table'!$K" &amp; C$1),$A550&lt;=INDIRECT("'Panasonic ERJ Code Table'!$L" &amp; C$1)), AND($A550&gt;=INDIRECT("'Panasonic ERJ Code Table'!$M" &amp; C$1),$A550&lt;=INDIRECT("'Panasonic ERJ Code Table'!$N" &amp; C$1)) ),C$2&amp;_xlfn.XLOOKUP($A550,E96_raw,E96_code),"N/A")</f>
        <v>#NAME?</v>
      </c>
      <c r="D550" s="23" t="e" cm="1">
        <f t="array" aca="1" ref="D550" ca="1">"technology "&amp;RIGHT(C550,4)&amp;";"&amp;_xlfn.XLOOKUP(2,eii,eia)&amp;C550&amp;_xlfn.XLOOKUP(16,eii,eia)&amp;_xlfn.XLOOKUP(3,eii,eia)&amp;_xlfn.XLOOKUP($A550,E96_raw,e96_std&amp;" "&amp;e96_sym)&amp;_xlfn.XLOOKUP(16,eii,eia)&amp;_xlfn.XLOOKUP(4,eii,eia)&amp;_xlfn.XLOOKUP(LEFT(C550,7),r_1,r_4)&amp;" W @ 70°C"&amp;_xlfn.XLOOKUP(16,eii,eia)&amp;_xlfn.XLOOKUP(5,eii,eia)&amp;_xlfn.XLOOKUP(MID(C550,4,3),e_code,TEXT(e_size,"0000"))&amp;_xlfn.XLOOKUP(16,eii,eia)&amp;_xlfn.XLOOKUP(6,eii,eia)&amp;ROUND(MIN(SQRT($A550*_xlfn.XLOOKUP(LEFT(C550,7),r_1,r_4)),_xlfn.XLOOKUP(LEFT(C550,7),r_1,r_7)),1)&amp;" V"&amp;_xlfn.XLOOKUP(16,eii,eia)&amp;_xlfn.XLOOKUP(8,eii,eia)&amp;_xlfn.XLOOKUP(LEFT(C550,7),r_1,r_8)&amp;_xlfn.XLOOKUP(16,eii,eia)&amp;_xlfn.XLOOKUP(9,eii,eia)&amp;_xlfn.XLOOKUP($A550,E96_raw,E96_code&amp;" / "&amp;e96_3c)&amp;_xlfn.XLOOKUP(16,eii,eia)&amp;_xlfn.XLOOKUP(10,eii,eia)&amp;_xlfn.XLOOKUP(LEFT(C550,7),r_1,r_10)&amp;_xlfn.XLOOKUP(16,eii,eia)&amp;_xlfn.XLOOKUP(11,eii,eia)&amp;_xlfn.XLOOKUP(LEFT(C550,7),r_1,r_11)&amp;_xlfn.XLOOKUP(16,eii,eia)&amp;_xlfn.XLOOKUP(12,eii,eia)&amp;_xlfn.XLOOKUP(LEFT(C550,7),r_1,r_12)&amp;" ppm/°C"&amp;_xlfn.XLOOKUP(16,eii,eia)&amp;_xlfn.XLOOKUP(13,eii,eia)&amp;MID(C550,4,2)&amp;_xlfn.XLOOKUP(16,eii,eia)&amp;_xlfn.XLOOKUP(14,eii,eia)&amp;_xlfn.XLOOKUP(16,eii,eia)&amp;_xlfn.XLOOKUP(15,eii,eia)&amp;_xlfn.XLOOKUP(16,eii,eia)</f>
        <v>#NAME?</v>
      </c>
      <c r="F550" s="5" t="str" cm="1">
        <f t="array" aca="1" ref="F550" ca="1">IF( OR( AND($A550&gt;=INDIRECT("'Panasonic ERJ Code Table'!$K" &amp; F$1),$A550&lt;=INDIRECT("'Panasonic ERJ Code Table'!$L" &amp; F$1)), AND($A550&gt;=INDIRECT("'Panasonic ERJ Code Table'!$M" &amp; F$1),$A550&lt;=INDIRECT("'Panasonic ERJ Code Table'!$N" &amp; F$1)) ),F$2&amp;_xlfn.XLOOKUP($A550,E96_raw,E96_code),"N/A")</f>
        <v>N/A</v>
      </c>
      <c r="I550" s="5" t="e" cm="1">
        <f t="array" aca="1" ref="I550" ca="1">IF( OR( AND($A550&gt;=INDIRECT("'Panasonic ERJ Code Table'!$K" &amp; I$1),$A550&lt;=INDIRECT("'Panasonic ERJ Code Table'!$L" &amp; I$1)), AND($A550&gt;=INDIRECT("'Panasonic ERJ Code Table'!$M" &amp; I$1),$A550&lt;=INDIRECT("'Panasonic ERJ Code Table'!$N" &amp; I$1)) ),I$2&amp;_xlfn.XLOOKUP($A550,E96_raw,E96_code),"N/A")</f>
        <v>#NAME?</v>
      </c>
      <c r="L550" s="5" t="str" cm="1">
        <f t="array" aca="1" ref="L550" ca="1">IF( OR( AND($A550&gt;=INDIRECT("'Panasonic ERJ Code Table'!$K" &amp; L$1),$A550&lt;=INDIRECT("'Panasonic ERJ Code Table'!$L" &amp; L$1)), AND($A550&gt;=INDIRECT("'Panasonic ERJ Code Table'!$M" &amp; L$1),$A550&lt;=INDIRECT("'Panasonic ERJ Code Table'!$N" &amp; L$1)) ),L$2&amp;_xlfn.XLOOKUP($A550,E96_raw,E96_code),"N/A")</f>
        <v>N/A</v>
      </c>
      <c r="O550" s="5" t="e" cm="1">
        <f t="array" aca="1" ref="O550" ca="1">IF( OR( AND($A550&gt;=INDIRECT("'Panasonic ERJ Code Table'!$K" &amp; O$1),$A550&lt;=INDIRECT("'Panasonic ERJ Code Table'!$L" &amp; O$1)), AND($A550&gt;=INDIRECT("'Panasonic ERJ Code Table'!$M" &amp; O$1),$A550&lt;=INDIRECT("'Panasonic ERJ Code Table'!$N" &amp; O$1)) ),O$2&amp;_xlfn.XLOOKUP($A550,E96_raw,E96_code),"N/A")</f>
        <v>#NAME?</v>
      </c>
      <c r="R550" s="5" t="str" cm="1">
        <f t="array" aca="1" ref="R550" ca="1">IF( OR( AND($A550&gt;=INDIRECT("'Panasonic ERJ Code Table'!$K" &amp; R$1),$A550&lt;=INDIRECT("'Panasonic ERJ Code Table'!$L" &amp; R$1)), AND($A550&gt;=INDIRECT("'Panasonic ERJ Code Table'!$M" &amp; R$1),$A550&lt;=INDIRECT("'Panasonic ERJ Code Table'!$N" &amp; R$1)) ),R$2&amp;_xlfn.XLOOKUP($A550,E96_raw,E96_code),"N/A")</f>
        <v>N/A</v>
      </c>
      <c r="U550" s="5" t="str" cm="1">
        <f t="array" aca="1" ref="U550" ca="1">IF( OR( AND($A550&gt;=INDIRECT("'Panasonic ERJ Code Table'!$J" &amp; U$1),$A550&lt;=INDIRECT("'Panasonic ERJ Code Table'!$K" &amp; U$1)), AND($A550&gt;=INDIRECT("'Panasonic ERJ Code Table'!$L" &amp; U$1),$A550&lt;=INDIRECT("'Panasonic ERJ Code Table'!$M" &amp; U$1)) ),U$2&amp;_xlfn.XLOOKUP($A550,E96_raw,E96_code),"N/A")</f>
        <v>N/A</v>
      </c>
    </row>
    <row r="551" spans="1:21" x14ac:dyDescent="0.3">
      <c r="A551" s="16">
        <v>511000</v>
      </c>
      <c r="B551" s="19"/>
      <c r="C551" s="5" t="e" cm="1">
        <f t="array" aca="1" ref="C551" ca="1">IF( OR( AND($A551&gt;=INDIRECT("'Panasonic ERJ Code Table'!$K" &amp; C$1),$A551&lt;=INDIRECT("'Panasonic ERJ Code Table'!$L" &amp; C$1)), AND($A551&gt;=INDIRECT("'Panasonic ERJ Code Table'!$M" &amp; C$1),$A551&lt;=INDIRECT("'Panasonic ERJ Code Table'!$N" &amp; C$1)) ),C$2&amp;_xlfn.XLOOKUP($A551,E96_raw,E96_code),"N/A")</f>
        <v>#NAME?</v>
      </c>
      <c r="D551" s="23" t="e" cm="1">
        <f t="array" aca="1" ref="D551" ca="1">"technology "&amp;RIGHT(C551,4)&amp;";"&amp;_xlfn.XLOOKUP(2,eii,eia)&amp;C551&amp;_xlfn.XLOOKUP(16,eii,eia)&amp;_xlfn.XLOOKUP(3,eii,eia)&amp;_xlfn.XLOOKUP($A551,E96_raw,e96_std&amp;" "&amp;e96_sym)&amp;_xlfn.XLOOKUP(16,eii,eia)&amp;_xlfn.XLOOKUP(4,eii,eia)&amp;_xlfn.XLOOKUP(LEFT(C551,7),r_1,r_4)&amp;" W @ 70°C"&amp;_xlfn.XLOOKUP(16,eii,eia)&amp;_xlfn.XLOOKUP(5,eii,eia)&amp;_xlfn.XLOOKUP(MID(C551,4,3),e_code,TEXT(e_size,"0000"))&amp;_xlfn.XLOOKUP(16,eii,eia)&amp;_xlfn.XLOOKUP(6,eii,eia)&amp;ROUND(MIN(SQRT($A551*_xlfn.XLOOKUP(LEFT(C551,7),r_1,r_4)),_xlfn.XLOOKUP(LEFT(C551,7),r_1,r_7)),1)&amp;" V"&amp;_xlfn.XLOOKUP(16,eii,eia)&amp;_xlfn.XLOOKUP(8,eii,eia)&amp;_xlfn.XLOOKUP(LEFT(C551,7),r_1,r_8)&amp;_xlfn.XLOOKUP(16,eii,eia)&amp;_xlfn.XLOOKUP(9,eii,eia)&amp;_xlfn.XLOOKUP($A551,E96_raw,E96_code&amp;" / "&amp;e96_3c)&amp;_xlfn.XLOOKUP(16,eii,eia)&amp;_xlfn.XLOOKUP(10,eii,eia)&amp;_xlfn.XLOOKUP(LEFT(C551,7),r_1,r_10)&amp;_xlfn.XLOOKUP(16,eii,eia)&amp;_xlfn.XLOOKUP(11,eii,eia)&amp;_xlfn.XLOOKUP(LEFT(C551,7),r_1,r_11)&amp;_xlfn.XLOOKUP(16,eii,eia)&amp;_xlfn.XLOOKUP(12,eii,eia)&amp;_xlfn.XLOOKUP(LEFT(C551,7),r_1,r_12)&amp;" ppm/°C"&amp;_xlfn.XLOOKUP(16,eii,eia)&amp;_xlfn.XLOOKUP(13,eii,eia)&amp;MID(C551,4,2)&amp;_xlfn.XLOOKUP(16,eii,eia)&amp;_xlfn.XLOOKUP(14,eii,eia)&amp;_xlfn.XLOOKUP(16,eii,eia)&amp;_xlfn.XLOOKUP(15,eii,eia)&amp;_xlfn.XLOOKUP(16,eii,eia)</f>
        <v>#NAME?</v>
      </c>
      <c r="F551" s="5" t="str" cm="1">
        <f t="array" aca="1" ref="F551" ca="1">IF( OR( AND($A551&gt;=INDIRECT("'Panasonic ERJ Code Table'!$K" &amp; F$1),$A551&lt;=INDIRECT("'Panasonic ERJ Code Table'!$L" &amp; F$1)), AND($A551&gt;=INDIRECT("'Panasonic ERJ Code Table'!$M" &amp; F$1),$A551&lt;=INDIRECT("'Panasonic ERJ Code Table'!$N" &amp; F$1)) ),F$2&amp;_xlfn.XLOOKUP($A551,E96_raw,E96_code),"N/A")</f>
        <v>N/A</v>
      </c>
      <c r="I551" s="5" t="e" cm="1">
        <f t="array" aca="1" ref="I551" ca="1">IF( OR( AND($A551&gt;=INDIRECT("'Panasonic ERJ Code Table'!$K" &amp; I$1),$A551&lt;=INDIRECT("'Panasonic ERJ Code Table'!$L" &amp; I$1)), AND($A551&gt;=INDIRECT("'Panasonic ERJ Code Table'!$M" &amp; I$1),$A551&lt;=INDIRECT("'Panasonic ERJ Code Table'!$N" &amp; I$1)) ),I$2&amp;_xlfn.XLOOKUP($A551,E96_raw,E96_code),"N/A")</f>
        <v>#NAME?</v>
      </c>
      <c r="L551" s="5" t="str" cm="1">
        <f t="array" aca="1" ref="L551" ca="1">IF( OR( AND($A551&gt;=INDIRECT("'Panasonic ERJ Code Table'!$K" &amp; L$1),$A551&lt;=INDIRECT("'Panasonic ERJ Code Table'!$L" &amp; L$1)), AND($A551&gt;=INDIRECT("'Panasonic ERJ Code Table'!$M" &amp; L$1),$A551&lt;=INDIRECT("'Panasonic ERJ Code Table'!$N" &amp; L$1)) ),L$2&amp;_xlfn.XLOOKUP($A551,E96_raw,E96_code),"N/A")</f>
        <v>N/A</v>
      </c>
      <c r="O551" s="5" t="e" cm="1">
        <f t="array" aca="1" ref="O551" ca="1">IF( OR( AND($A551&gt;=INDIRECT("'Panasonic ERJ Code Table'!$K" &amp; O$1),$A551&lt;=INDIRECT("'Panasonic ERJ Code Table'!$L" &amp; O$1)), AND($A551&gt;=INDIRECT("'Panasonic ERJ Code Table'!$M" &amp; O$1),$A551&lt;=INDIRECT("'Panasonic ERJ Code Table'!$N" &amp; O$1)) ),O$2&amp;_xlfn.XLOOKUP($A551,E96_raw,E96_code),"N/A")</f>
        <v>#NAME?</v>
      </c>
      <c r="R551" s="5" t="str" cm="1">
        <f t="array" aca="1" ref="R551" ca="1">IF( OR( AND($A551&gt;=INDIRECT("'Panasonic ERJ Code Table'!$K" &amp; R$1),$A551&lt;=INDIRECT("'Panasonic ERJ Code Table'!$L" &amp; R$1)), AND($A551&gt;=INDIRECT("'Panasonic ERJ Code Table'!$M" &amp; R$1),$A551&lt;=INDIRECT("'Panasonic ERJ Code Table'!$N" &amp; R$1)) ),R$2&amp;_xlfn.XLOOKUP($A551,E96_raw,E96_code),"N/A")</f>
        <v>N/A</v>
      </c>
      <c r="U551" s="5" t="str" cm="1">
        <f t="array" aca="1" ref="U551" ca="1">IF( OR( AND($A551&gt;=INDIRECT("'Panasonic ERJ Code Table'!$J" &amp; U$1),$A551&lt;=INDIRECT("'Panasonic ERJ Code Table'!$K" &amp; U$1)), AND($A551&gt;=INDIRECT("'Panasonic ERJ Code Table'!$L" &amp; U$1),$A551&lt;=INDIRECT("'Panasonic ERJ Code Table'!$M" &amp; U$1)) ),U$2&amp;_xlfn.XLOOKUP($A551,E96_raw,E96_code),"N/A")</f>
        <v>N/A</v>
      </c>
    </row>
    <row r="552" spans="1:21" x14ac:dyDescent="0.3">
      <c r="A552" s="16">
        <v>523000</v>
      </c>
      <c r="B552" s="19"/>
      <c r="C552" s="5" t="e" cm="1">
        <f t="array" aca="1" ref="C552" ca="1">IF( OR( AND($A552&gt;=INDIRECT("'Panasonic ERJ Code Table'!$K" &amp; C$1),$A552&lt;=INDIRECT("'Panasonic ERJ Code Table'!$L" &amp; C$1)), AND($A552&gt;=INDIRECT("'Panasonic ERJ Code Table'!$M" &amp; C$1),$A552&lt;=INDIRECT("'Panasonic ERJ Code Table'!$N" &amp; C$1)) ),C$2&amp;_xlfn.XLOOKUP($A552,E96_raw,E96_code),"N/A")</f>
        <v>#NAME?</v>
      </c>
      <c r="D552" s="23" t="e" cm="1">
        <f t="array" aca="1" ref="D552" ca="1">"technology "&amp;RIGHT(C552,4)&amp;";"&amp;_xlfn.XLOOKUP(2,eii,eia)&amp;C552&amp;_xlfn.XLOOKUP(16,eii,eia)&amp;_xlfn.XLOOKUP(3,eii,eia)&amp;_xlfn.XLOOKUP($A552,E96_raw,e96_std&amp;" "&amp;e96_sym)&amp;_xlfn.XLOOKUP(16,eii,eia)&amp;_xlfn.XLOOKUP(4,eii,eia)&amp;_xlfn.XLOOKUP(LEFT(C552,7),r_1,r_4)&amp;" W @ 70°C"&amp;_xlfn.XLOOKUP(16,eii,eia)&amp;_xlfn.XLOOKUP(5,eii,eia)&amp;_xlfn.XLOOKUP(MID(C552,4,3),e_code,TEXT(e_size,"0000"))&amp;_xlfn.XLOOKUP(16,eii,eia)&amp;_xlfn.XLOOKUP(6,eii,eia)&amp;ROUND(MIN(SQRT($A552*_xlfn.XLOOKUP(LEFT(C552,7),r_1,r_4)),_xlfn.XLOOKUP(LEFT(C552,7),r_1,r_7)),1)&amp;" V"&amp;_xlfn.XLOOKUP(16,eii,eia)&amp;_xlfn.XLOOKUP(8,eii,eia)&amp;_xlfn.XLOOKUP(LEFT(C552,7),r_1,r_8)&amp;_xlfn.XLOOKUP(16,eii,eia)&amp;_xlfn.XLOOKUP(9,eii,eia)&amp;_xlfn.XLOOKUP($A552,E96_raw,E96_code&amp;" / "&amp;e96_3c)&amp;_xlfn.XLOOKUP(16,eii,eia)&amp;_xlfn.XLOOKUP(10,eii,eia)&amp;_xlfn.XLOOKUP(LEFT(C552,7),r_1,r_10)&amp;_xlfn.XLOOKUP(16,eii,eia)&amp;_xlfn.XLOOKUP(11,eii,eia)&amp;_xlfn.XLOOKUP(LEFT(C552,7),r_1,r_11)&amp;_xlfn.XLOOKUP(16,eii,eia)&amp;_xlfn.XLOOKUP(12,eii,eia)&amp;_xlfn.XLOOKUP(LEFT(C552,7),r_1,r_12)&amp;" ppm/°C"&amp;_xlfn.XLOOKUP(16,eii,eia)&amp;_xlfn.XLOOKUP(13,eii,eia)&amp;MID(C552,4,2)&amp;_xlfn.XLOOKUP(16,eii,eia)&amp;_xlfn.XLOOKUP(14,eii,eia)&amp;_xlfn.XLOOKUP(16,eii,eia)&amp;_xlfn.XLOOKUP(15,eii,eia)&amp;_xlfn.XLOOKUP(16,eii,eia)</f>
        <v>#NAME?</v>
      </c>
      <c r="F552" s="5" t="str" cm="1">
        <f t="array" aca="1" ref="F552" ca="1">IF( OR( AND($A552&gt;=INDIRECT("'Panasonic ERJ Code Table'!$K" &amp; F$1),$A552&lt;=INDIRECT("'Panasonic ERJ Code Table'!$L" &amp; F$1)), AND($A552&gt;=INDIRECT("'Panasonic ERJ Code Table'!$M" &amp; F$1),$A552&lt;=INDIRECT("'Panasonic ERJ Code Table'!$N" &amp; F$1)) ),F$2&amp;_xlfn.XLOOKUP($A552,E96_raw,E96_code),"N/A")</f>
        <v>N/A</v>
      </c>
      <c r="I552" s="5" t="e" cm="1">
        <f t="array" aca="1" ref="I552" ca="1">IF( OR( AND($A552&gt;=INDIRECT("'Panasonic ERJ Code Table'!$K" &amp; I$1),$A552&lt;=INDIRECT("'Panasonic ERJ Code Table'!$L" &amp; I$1)), AND($A552&gt;=INDIRECT("'Panasonic ERJ Code Table'!$M" &amp; I$1),$A552&lt;=INDIRECT("'Panasonic ERJ Code Table'!$N" &amp; I$1)) ),I$2&amp;_xlfn.XLOOKUP($A552,E96_raw,E96_code),"N/A")</f>
        <v>#NAME?</v>
      </c>
      <c r="L552" s="5" t="str" cm="1">
        <f t="array" aca="1" ref="L552" ca="1">IF( OR( AND($A552&gt;=INDIRECT("'Panasonic ERJ Code Table'!$K" &amp; L$1),$A552&lt;=INDIRECT("'Panasonic ERJ Code Table'!$L" &amp; L$1)), AND($A552&gt;=INDIRECT("'Panasonic ERJ Code Table'!$M" &amp; L$1),$A552&lt;=INDIRECT("'Panasonic ERJ Code Table'!$N" &amp; L$1)) ),L$2&amp;_xlfn.XLOOKUP($A552,E96_raw,E96_code),"N/A")</f>
        <v>N/A</v>
      </c>
      <c r="O552" s="5" t="e" cm="1">
        <f t="array" aca="1" ref="O552" ca="1">IF( OR( AND($A552&gt;=INDIRECT("'Panasonic ERJ Code Table'!$K" &amp; O$1),$A552&lt;=INDIRECT("'Panasonic ERJ Code Table'!$L" &amp; O$1)), AND($A552&gt;=INDIRECT("'Panasonic ERJ Code Table'!$M" &amp; O$1),$A552&lt;=INDIRECT("'Panasonic ERJ Code Table'!$N" &amp; O$1)) ),O$2&amp;_xlfn.XLOOKUP($A552,E96_raw,E96_code),"N/A")</f>
        <v>#NAME?</v>
      </c>
      <c r="R552" s="5" t="str" cm="1">
        <f t="array" aca="1" ref="R552" ca="1">IF( OR( AND($A552&gt;=INDIRECT("'Panasonic ERJ Code Table'!$K" &amp; R$1),$A552&lt;=INDIRECT("'Panasonic ERJ Code Table'!$L" &amp; R$1)), AND($A552&gt;=INDIRECT("'Panasonic ERJ Code Table'!$M" &amp; R$1),$A552&lt;=INDIRECT("'Panasonic ERJ Code Table'!$N" &amp; R$1)) ),R$2&amp;_xlfn.XLOOKUP($A552,E96_raw,E96_code),"N/A")</f>
        <v>N/A</v>
      </c>
      <c r="U552" s="5" t="str" cm="1">
        <f t="array" aca="1" ref="U552" ca="1">IF( OR( AND($A552&gt;=INDIRECT("'Panasonic ERJ Code Table'!$J" &amp; U$1),$A552&lt;=INDIRECT("'Panasonic ERJ Code Table'!$K" &amp; U$1)), AND($A552&gt;=INDIRECT("'Panasonic ERJ Code Table'!$L" &amp; U$1),$A552&lt;=INDIRECT("'Panasonic ERJ Code Table'!$M" &amp; U$1)) ),U$2&amp;_xlfn.XLOOKUP($A552,E96_raw,E96_code),"N/A")</f>
        <v>N/A</v>
      </c>
    </row>
    <row r="553" spans="1:21" x14ac:dyDescent="0.3">
      <c r="A553" s="16">
        <v>536000</v>
      </c>
      <c r="B553" s="19"/>
      <c r="C553" s="5" t="e" cm="1">
        <f t="array" aca="1" ref="C553" ca="1">IF( OR( AND($A553&gt;=INDIRECT("'Panasonic ERJ Code Table'!$K" &amp; C$1),$A553&lt;=INDIRECT("'Panasonic ERJ Code Table'!$L" &amp; C$1)), AND($A553&gt;=INDIRECT("'Panasonic ERJ Code Table'!$M" &amp; C$1),$A553&lt;=INDIRECT("'Panasonic ERJ Code Table'!$N" &amp; C$1)) ),C$2&amp;_xlfn.XLOOKUP($A553,E96_raw,E96_code),"N/A")</f>
        <v>#NAME?</v>
      </c>
      <c r="D553" s="23" t="e" cm="1">
        <f t="array" aca="1" ref="D553" ca="1">"technology "&amp;RIGHT(C553,4)&amp;";"&amp;_xlfn.XLOOKUP(2,eii,eia)&amp;C553&amp;_xlfn.XLOOKUP(16,eii,eia)&amp;_xlfn.XLOOKUP(3,eii,eia)&amp;_xlfn.XLOOKUP($A553,E96_raw,e96_std&amp;" "&amp;e96_sym)&amp;_xlfn.XLOOKUP(16,eii,eia)&amp;_xlfn.XLOOKUP(4,eii,eia)&amp;_xlfn.XLOOKUP(LEFT(C553,7),r_1,r_4)&amp;" W @ 70°C"&amp;_xlfn.XLOOKUP(16,eii,eia)&amp;_xlfn.XLOOKUP(5,eii,eia)&amp;_xlfn.XLOOKUP(MID(C553,4,3),e_code,TEXT(e_size,"0000"))&amp;_xlfn.XLOOKUP(16,eii,eia)&amp;_xlfn.XLOOKUP(6,eii,eia)&amp;ROUND(MIN(SQRT($A553*_xlfn.XLOOKUP(LEFT(C553,7),r_1,r_4)),_xlfn.XLOOKUP(LEFT(C553,7),r_1,r_7)),1)&amp;" V"&amp;_xlfn.XLOOKUP(16,eii,eia)&amp;_xlfn.XLOOKUP(8,eii,eia)&amp;_xlfn.XLOOKUP(LEFT(C553,7),r_1,r_8)&amp;_xlfn.XLOOKUP(16,eii,eia)&amp;_xlfn.XLOOKUP(9,eii,eia)&amp;_xlfn.XLOOKUP($A553,E96_raw,E96_code&amp;" / "&amp;e96_3c)&amp;_xlfn.XLOOKUP(16,eii,eia)&amp;_xlfn.XLOOKUP(10,eii,eia)&amp;_xlfn.XLOOKUP(LEFT(C553,7),r_1,r_10)&amp;_xlfn.XLOOKUP(16,eii,eia)&amp;_xlfn.XLOOKUP(11,eii,eia)&amp;_xlfn.XLOOKUP(LEFT(C553,7),r_1,r_11)&amp;_xlfn.XLOOKUP(16,eii,eia)&amp;_xlfn.XLOOKUP(12,eii,eia)&amp;_xlfn.XLOOKUP(LEFT(C553,7),r_1,r_12)&amp;" ppm/°C"&amp;_xlfn.XLOOKUP(16,eii,eia)&amp;_xlfn.XLOOKUP(13,eii,eia)&amp;MID(C553,4,2)&amp;_xlfn.XLOOKUP(16,eii,eia)&amp;_xlfn.XLOOKUP(14,eii,eia)&amp;_xlfn.XLOOKUP(16,eii,eia)&amp;_xlfn.XLOOKUP(15,eii,eia)&amp;_xlfn.XLOOKUP(16,eii,eia)</f>
        <v>#NAME?</v>
      </c>
      <c r="F553" s="5" t="str" cm="1">
        <f t="array" aca="1" ref="F553" ca="1">IF( OR( AND($A553&gt;=INDIRECT("'Panasonic ERJ Code Table'!$K" &amp; F$1),$A553&lt;=INDIRECT("'Panasonic ERJ Code Table'!$L" &amp; F$1)), AND($A553&gt;=INDIRECT("'Panasonic ERJ Code Table'!$M" &amp; F$1),$A553&lt;=INDIRECT("'Panasonic ERJ Code Table'!$N" &amp; F$1)) ),F$2&amp;_xlfn.XLOOKUP($A553,E96_raw,E96_code),"N/A")</f>
        <v>N/A</v>
      </c>
      <c r="I553" s="5" t="e" cm="1">
        <f t="array" aca="1" ref="I553" ca="1">IF( OR( AND($A553&gt;=INDIRECT("'Panasonic ERJ Code Table'!$K" &amp; I$1),$A553&lt;=INDIRECT("'Panasonic ERJ Code Table'!$L" &amp; I$1)), AND($A553&gt;=INDIRECT("'Panasonic ERJ Code Table'!$M" &amp; I$1),$A553&lt;=INDIRECT("'Panasonic ERJ Code Table'!$N" &amp; I$1)) ),I$2&amp;_xlfn.XLOOKUP($A553,E96_raw,E96_code),"N/A")</f>
        <v>#NAME?</v>
      </c>
      <c r="L553" s="5" t="str" cm="1">
        <f t="array" aca="1" ref="L553" ca="1">IF( OR( AND($A553&gt;=INDIRECT("'Panasonic ERJ Code Table'!$K" &amp; L$1),$A553&lt;=INDIRECT("'Panasonic ERJ Code Table'!$L" &amp; L$1)), AND($A553&gt;=INDIRECT("'Panasonic ERJ Code Table'!$M" &amp; L$1),$A553&lt;=INDIRECT("'Panasonic ERJ Code Table'!$N" &amp; L$1)) ),L$2&amp;_xlfn.XLOOKUP($A553,E96_raw,E96_code),"N/A")</f>
        <v>N/A</v>
      </c>
      <c r="O553" s="5" t="e" cm="1">
        <f t="array" aca="1" ref="O553" ca="1">IF( OR( AND($A553&gt;=INDIRECT("'Panasonic ERJ Code Table'!$K" &amp; O$1),$A553&lt;=INDIRECT("'Panasonic ERJ Code Table'!$L" &amp; O$1)), AND($A553&gt;=INDIRECT("'Panasonic ERJ Code Table'!$M" &amp; O$1),$A553&lt;=INDIRECT("'Panasonic ERJ Code Table'!$N" &amp; O$1)) ),O$2&amp;_xlfn.XLOOKUP($A553,E96_raw,E96_code),"N/A")</f>
        <v>#NAME?</v>
      </c>
      <c r="R553" s="5" t="str" cm="1">
        <f t="array" aca="1" ref="R553" ca="1">IF( OR( AND($A553&gt;=INDIRECT("'Panasonic ERJ Code Table'!$K" &amp; R$1),$A553&lt;=INDIRECT("'Panasonic ERJ Code Table'!$L" &amp; R$1)), AND($A553&gt;=INDIRECT("'Panasonic ERJ Code Table'!$M" &amp; R$1),$A553&lt;=INDIRECT("'Panasonic ERJ Code Table'!$N" &amp; R$1)) ),R$2&amp;_xlfn.XLOOKUP($A553,E96_raw,E96_code),"N/A")</f>
        <v>N/A</v>
      </c>
      <c r="U553" s="5" t="str" cm="1">
        <f t="array" aca="1" ref="U553" ca="1">IF( OR( AND($A553&gt;=INDIRECT("'Panasonic ERJ Code Table'!$J" &amp; U$1),$A553&lt;=INDIRECT("'Panasonic ERJ Code Table'!$K" &amp; U$1)), AND($A553&gt;=INDIRECT("'Panasonic ERJ Code Table'!$L" &amp; U$1),$A553&lt;=INDIRECT("'Panasonic ERJ Code Table'!$M" &amp; U$1)) ),U$2&amp;_xlfn.XLOOKUP($A553,E96_raw,E96_code),"N/A")</f>
        <v>N/A</v>
      </c>
    </row>
    <row r="554" spans="1:21" x14ac:dyDescent="0.3">
      <c r="A554" s="16">
        <v>549000</v>
      </c>
      <c r="B554" s="19"/>
      <c r="C554" s="5" t="e" cm="1">
        <f t="array" aca="1" ref="C554" ca="1">IF( OR( AND($A554&gt;=INDIRECT("'Panasonic ERJ Code Table'!$K" &amp; C$1),$A554&lt;=INDIRECT("'Panasonic ERJ Code Table'!$L" &amp; C$1)), AND($A554&gt;=INDIRECT("'Panasonic ERJ Code Table'!$M" &amp; C$1),$A554&lt;=INDIRECT("'Panasonic ERJ Code Table'!$N" &amp; C$1)) ),C$2&amp;_xlfn.XLOOKUP($A554,E96_raw,E96_code),"N/A")</f>
        <v>#NAME?</v>
      </c>
      <c r="D554" s="23" t="e" cm="1">
        <f t="array" aca="1" ref="D554" ca="1">"technology "&amp;RIGHT(C554,4)&amp;";"&amp;_xlfn.XLOOKUP(2,eii,eia)&amp;C554&amp;_xlfn.XLOOKUP(16,eii,eia)&amp;_xlfn.XLOOKUP(3,eii,eia)&amp;_xlfn.XLOOKUP($A554,E96_raw,e96_std&amp;" "&amp;e96_sym)&amp;_xlfn.XLOOKUP(16,eii,eia)&amp;_xlfn.XLOOKUP(4,eii,eia)&amp;_xlfn.XLOOKUP(LEFT(C554,7),r_1,r_4)&amp;" W @ 70°C"&amp;_xlfn.XLOOKUP(16,eii,eia)&amp;_xlfn.XLOOKUP(5,eii,eia)&amp;_xlfn.XLOOKUP(MID(C554,4,3),e_code,TEXT(e_size,"0000"))&amp;_xlfn.XLOOKUP(16,eii,eia)&amp;_xlfn.XLOOKUP(6,eii,eia)&amp;ROUND(MIN(SQRT($A554*_xlfn.XLOOKUP(LEFT(C554,7),r_1,r_4)),_xlfn.XLOOKUP(LEFT(C554,7),r_1,r_7)),1)&amp;" V"&amp;_xlfn.XLOOKUP(16,eii,eia)&amp;_xlfn.XLOOKUP(8,eii,eia)&amp;_xlfn.XLOOKUP(LEFT(C554,7),r_1,r_8)&amp;_xlfn.XLOOKUP(16,eii,eia)&amp;_xlfn.XLOOKUP(9,eii,eia)&amp;_xlfn.XLOOKUP($A554,E96_raw,E96_code&amp;" / "&amp;e96_3c)&amp;_xlfn.XLOOKUP(16,eii,eia)&amp;_xlfn.XLOOKUP(10,eii,eia)&amp;_xlfn.XLOOKUP(LEFT(C554,7),r_1,r_10)&amp;_xlfn.XLOOKUP(16,eii,eia)&amp;_xlfn.XLOOKUP(11,eii,eia)&amp;_xlfn.XLOOKUP(LEFT(C554,7),r_1,r_11)&amp;_xlfn.XLOOKUP(16,eii,eia)&amp;_xlfn.XLOOKUP(12,eii,eia)&amp;_xlfn.XLOOKUP(LEFT(C554,7),r_1,r_12)&amp;" ppm/°C"&amp;_xlfn.XLOOKUP(16,eii,eia)&amp;_xlfn.XLOOKUP(13,eii,eia)&amp;MID(C554,4,2)&amp;_xlfn.XLOOKUP(16,eii,eia)&amp;_xlfn.XLOOKUP(14,eii,eia)&amp;_xlfn.XLOOKUP(16,eii,eia)&amp;_xlfn.XLOOKUP(15,eii,eia)&amp;_xlfn.XLOOKUP(16,eii,eia)</f>
        <v>#NAME?</v>
      </c>
      <c r="F554" s="5" t="str" cm="1">
        <f t="array" aca="1" ref="F554" ca="1">IF( OR( AND($A554&gt;=INDIRECT("'Panasonic ERJ Code Table'!$K" &amp; F$1),$A554&lt;=INDIRECT("'Panasonic ERJ Code Table'!$L" &amp; F$1)), AND($A554&gt;=INDIRECT("'Panasonic ERJ Code Table'!$M" &amp; F$1),$A554&lt;=INDIRECT("'Panasonic ERJ Code Table'!$N" &amp; F$1)) ),F$2&amp;_xlfn.XLOOKUP($A554,E96_raw,E96_code),"N/A")</f>
        <v>N/A</v>
      </c>
      <c r="I554" s="5" t="e" cm="1">
        <f t="array" aca="1" ref="I554" ca="1">IF( OR( AND($A554&gt;=INDIRECT("'Panasonic ERJ Code Table'!$K" &amp; I$1),$A554&lt;=INDIRECT("'Panasonic ERJ Code Table'!$L" &amp; I$1)), AND($A554&gt;=INDIRECT("'Panasonic ERJ Code Table'!$M" &amp; I$1),$A554&lt;=INDIRECT("'Panasonic ERJ Code Table'!$N" &amp; I$1)) ),I$2&amp;_xlfn.XLOOKUP($A554,E96_raw,E96_code),"N/A")</f>
        <v>#NAME?</v>
      </c>
      <c r="L554" s="5" t="str" cm="1">
        <f t="array" aca="1" ref="L554" ca="1">IF( OR( AND($A554&gt;=INDIRECT("'Panasonic ERJ Code Table'!$K" &amp; L$1),$A554&lt;=INDIRECT("'Panasonic ERJ Code Table'!$L" &amp; L$1)), AND($A554&gt;=INDIRECT("'Panasonic ERJ Code Table'!$M" &amp; L$1),$A554&lt;=INDIRECT("'Panasonic ERJ Code Table'!$N" &amp; L$1)) ),L$2&amp;_xlfn.XLOOKUP($A554,E96_raw,E96_code),"N/A")</f>
        <v>N/A</v>
      </c>
      <c r="O554" s="5" t="e" cm="1">
        <f t="array" aca="1" ref="O554" ca="1">IF( OR( AND($A554&gt;=INDIRECT("'Panasonic ERJ Code Table'!$K" &amp; O$1),$A554&lt;=INDIRECT("'Panasonic ERJ Code Table'!$L" &amp; O$1)), AND($A554&gt;=INDIRECT("'Panasonic ERJ Code Table'!$M" &amp; O$1),$A554&lt;=INDIRECT("'Panasonic ERJ Code Table'!$N" &amp; O$1)) ),O$2&amp;_xlfn.XLOOKUP($A554,E96_raw,E96_code),"N/A")</f>
        <v>#NAME?</v>
      </c>
      <c r="R554" s="5" t="str" cm="1">
        <f t="array" aca="1" ref="R554" ca="1">IF( OR( AND($A554&gt;=INDIRECT("'Panasonic ERJ Code Table'!$K" &amp; R$1),$A554&lt;=INDIRECT("'Panasonic ERJ Code Table'!$L" &amp; R$1)), AND($A554&gt;=INDIRECT("'Panasonic ERJ Code Table'!$M" &amp; R$1),$A554&lt;=INDIRECT("'Panasonic ERJ Code Table'!$N" &amp; R$1)) ),R$2&amp;_xlfn.XLOOKUP($A554,E96_raw,E96_code),"N/A")</f>
        <v>N/A</v>
      </c>
      <c r="U554" s="5" t="str" cm="1">
        <f t="array" aca="1" ref="U554" ca="1">IF( OR( AND($A554&gt;=INDIRECT("'Panasonic ERJ Code Table'!$J" &amp; U$1),$A554&lt;=INDIRECT("'Panasonic ERJ Code Table'!$K" &amp; U$1)), AND($A554&gt;=INDIRECT("'Panasonic ERJ Code Table'!$L" &amp; U$1),$A554&lt;=INDIRECT("'Panasonic ERJ Code Table'!$M" &amp; U$1)) ),U$2&amp;_xlfn.XLOOKUP($A554,E96_raw,E96_code),"N/A")</f>
        <v>N/A</v>
      </c>
    </row>
    <row r="555" spans="1:21" x14ac:dyDescent="0.3">
      <c r="A555" s="16">
        <v>562000</v>
      </c>
      <c r="B555" s="19"/>
      <c r="C555" s="5" t="e" cm="1">
        <f t="array" aca="1" ref="C555" ca="1">IF( OR( AND($A555&gt;=INDIRECT("'Panasonic ERJ Code Table'!$K" &amp; C$1),$A555&lt;=INDIRECT("'Panasonic ERJ Code Table'!$L" &amp; C$1)), AND($A555&gt;=INDIRECT("'Panasonic ERJ Code Table'!$M" &amp; C$1),$A555&lt;=INDIRECT("'Panasonic ERJ Code Table'!$N" &amp; C$1)) ),C$2&amp;_xlfn.XLOOKUP($A555,E96_raw,E96_code),"N/A")</f>
        <v>#NAME?</v>
      </c>
      <c r="D555" s="23" t="e" cm="1">
        <f t="array" aca="1" ref="D555" ca="1">"technology "&amp;RIGHT(C555,4)&amp;";"&amp;_xlfn.XLOOKUP(2,eii,eia)&amp;C555&amp;_xlfn.XLOOKUP(16,eii,eia)&amp;_xlfn.XLOOKUP(3,eii,eia)&amp;_xlfn.XLOOKUP($A555,E96_raw,e96_std&amp;" "&amp;e96_sym)&amp;_xlfn.XLOOKUP(16,eii,eia)&amp;_xlfn.XLOOKUP(4,eii,eia)&amp;_xlfn.XLOOKUP(LEFT(C555,7),r_1,r_4)&amp;" W @ 70°C"&amp;_xlfn.XLOOKUP(16,eii,eia)&amp;_xlfn.XLOOKUP(5,eii,eia)&amp;_xlfn.XLOOKUP(MID(C555,4,3),e_code,TEXT(e_size,"0000"))&amp;_xlfn.XLOOKUP(16,eii,eia)&amp;_xlfn.XLOOKUP(6,eii,eia)&amp;ROUND(MIN(SQRT($A555*_xlfn.XLOOKUP(LEFT(C555,7),r_1,r_4)),_xlfn.XLOOKUP(LEFT(C555,7),r_1,r_7)),1)&amp;" V"&amp;_xlfn.XLOOKUP(16,eii,eia)&amp;_xlfn.XLOOKUP(8,eii,eia)&amp;_xlfn.XLOOKUP(LEFT(C555,7),r_1,r_8)&amp;_xlfn.XLOOKUP(16,eii,eia)&amp;_xlfn.XLOOKUP(9,eii,eia)&amp;_xlfn.XLOOKUP($A555,E96_raw,E96_code&amp;" / "&amp;e96_3c)&amp;_xlfn.XLOOKUP(16,eii,eia)&amp;_xlfn.XLOOKUP(10,eii,eia)&amp;_xlfn.XLOOKUP(LEFT(C555,7),r_1,r_10)&amp;_xlfn.XLOOKUP(16,eii,eia)&amp;_xlfn.XLOOKUP(11,eii,eia)&amp;_xlfn.XLOOKUP(LEFT(C555,7),r_1,r_11)&amp;_xlfn.XLOOKUP(16,eii,eia)&amp;_xlfn.XLOOKUP(12,eii,eia)&amp;_xlfn.XLOOKUP(LEFT(C555,7),r_1,r_12)&amp;" ppm/°C"&amp;_xlfn.XLOOKUP(16,eii,eia)&amp;_xlfn.XLOOKUP(13,eii,eia)&amp;MID(C555,4,2)&amp;_xlfn.XLOOKUP(16,eii,eia)&amp;_xlfn.XLOOKUP(14,eii,eia)&amp;_xlfn.XLOOKUP(16,eii,eia)&amp;_xlfn.XLOOKUP(15,eii,eia)&amp;_xlfn.XLOOKUP(16,eii,eia)</f>
        <v>#NAME?</v>
      </c>
      <c r="F555" s="5" t="str" cm="1">
        <f t="array" aca="1" ref="F555" ca="1">IF( OR( AND($A555&gt;=INDIRECT("'Panasonic ERJ Code Table'!$K" &amp; F$1),$A555&lt;=INDIRECT("'Panasonic ERJ Code Table'!$L" &amp; F$1)), AND($A555&gt;=INDIRECT("'Panasonic ERJ Code Table'!$M" &amp; F$1),$A555&lt;=INDIRECT("'Panasonic ERJ Code Table'!$N" &amp; F$1)) ),F$2&amp;_xlfn.XLOOKUP($A555,E96_raw,E96_code),"N/A")</f>
        <v>N/A</v>
      </c>
      <c r="I555" s="5" t="e" cm="1">
        <f t="array" aca="1" ref="I555" ca="1">IF( OR( AND($A555&gt;=INDIRECT("'Panasonic ERJ Code Table'!$K" &amp; I$1),$A555&lt;=INDIRECT("'Panasonic ERJ Code Table'!$L" &amp; I$1)), AND($A555&gt;=INDIRECT("'Panasonic ERJ Code Table'!$M" &amp; I$1),$A555&lt;=INDIRECT("'Panasonic ERJ Code Table'!$N" &amp; I$1)) ),I$2&amp;_xlfn.XLOOKUP($A555,E96_raw,E96_code),"N/A")</f>
        <v>#NAME?</v>
      </c>
      <c r="L555" s="5" t="str" cm="1">
        <f t="array" aca="1" ref="L555" ca="1">IF( OR( AND($A555&gt;=INDIRECT("'Panasonic ERJ Code Table'!$K" &amp; L$1),$A555&lt;=INDIRECT("'Panasonic ERJ Code Table'!$L" &amp; L$1)), AND($A555&gt;=INDIRECT("'Panasonic ERJ Code Table'!$M" &amp; L$1),$A555&lt;=INDIRECT("'Panasonic ERJ Code Table'!$N" &amp; L$1)) ),L$2&amp;_xlfn.XLOOKUP($A555,E96_raw,E96_code),"N/A")</f>
        <v>N/A</v>
      </c>
      <c r="O555" s="5" t="e" cm="1">
        <f t="array" aca="1" ref="O555" ca="1">IF( OR( AND($A555&gt;=INDIRECT("'Panasonic ERJ Code Table'!$K" &amp; O$1),$A555&lt;=INDIRECT("'Panasonic ERJ Code Table'!$L" &amp; O$1)), AND($A555&gt;=INDIRECT("'Panasonic ERJ Code Table'!$M" &amp; O$1),$A555&lt;=INDIRECT("'Panasonic ERJ Code Table'!$N" &amp; O$1)) ),O$2&amp;_xlfn.XLOOKUP($A555,E96_raw,E96_code),"N/A")</f>
        <v>#NAME?</v>
      </c>
      <c r="R555" s="5" t="str" cm="1">
        <f t="array" aca="1" ref="R555" ca="1">IF( OR( AND($A555&gt;=INDIRECT("'Panasonic ERJ Code Table'!$K" &amp; R$1),$A555&lt;=INDIRECT("'Panasonic ERJ Code Table'!$L" &amp; R$1)), AND($A555&gt;=INDIRECT("'Panasonic ERJ Code Table'!$M" &amp; R$1),$A555&lt;=INDIRECT("'Panasonic ERJ Code Table'!$N" &amp; R$1)) ),R$2&amp;_xlfn.XLOOKUP($A555,E96_raw,E96_code),"N/A")</f>
        <v>N/A</v>
      </c>
      <c r="U555" s="5" t="str" cm="1">
        <f t="array" aca="1" ref="U555" ca="1">IF( OR( AND($A555&gt;=INDIRECT("'Panasonic ERJ Code Table'!$J" &amp; U$1),$A555&lt;=INDIRECT("'Panasonic ERJ Code Table'!$K" &amp; U$1)), AND($A555&gt;=INDIRECT("'Panasonic ERJ Code Table'!$L" &amp; U$1),$A555&lt;=INDIRECT("'Panasonic ERJ Code Table'!$M" &amp; U$1)) ),U$2&amp;_xlfn.XLOOKUP($A555,E96_raw,E96_code),"N/A")</f>
        <v>N/A</v>
      </c>
    </row>
    <row r="556" spans="1:21" x14ac:dyDescent="0.3">
      <c r="A556" s="16">
        <v>576000</v>
      </c>
      <c r="B556" s="19"/>
      <c r="C556" s="5" t="e" cm="1">
        <f t="array" aca="1" ref="C556" ca="1">IF( OR( AND($A556&gt;=INDIRECT("'Panasonic ERJ Code Table'!$K" &amp; C$1),$A556&lt;=INDIRECT("'Panasonic ERJ Code Table'!$L" &amp; C$1)), AND($A556&gt;=INDIRECT("'Panasonic ERJ Code Table'!$M" &amp; C$1),$A556&lt;=INDIRECT("'Panasonic ERJ Code Table'!$N" &amp; C$1)) ),C$2&amp;_xlfn.XLOOKUP($A556,E96_raw,E96_code),"N/A")</f>
        <v>#NAME?</v>
      </c>
      <c r="D556" s="23" t="e" cm="1">
        <f t="array" aca="1" ref="D556" ca="1">"technology "&amp;RIGHT(C556,4)&amp;";"&amp;_xlfn.XLOOKUP(2,eii,eia)&amp;C556&amp;_xlfn.XLOOKUP(16,eii,eia)&amp;_xlfn.XLOOKUP(3,eii,eia)&amp;_xlfn.XLOOKUP($A556,E96_raw,e96_std&amp;" "&amp;e96_sym)&amp;_xlfn.XLOOKUP(16,eii,eia)&amp;_xlfn.XLOOKUP(4,eii,eia)&amp;_xlfn.XLOOKUP(LEFT(C556,7),r_1,r_4)&amp;" W @ 70°C"&amp;_xlfn.XLOOKUP(16,eii,eia)&amp;_xlfn.XLOOKUP(5,eii,eia)&amp;_xlfn.XLOOKUP(MID(C556,4,3),e_code,TEXT(e_size,"0000"))&amp;_xlfn.XLOOKUP(16,eii,eia)&amp;_xlfn.XLOOKUP(6,eii,eia)&amp;ROUND(MIN(SQRT($A556*_xlfn.XLOOKUP(LEFT(C556,7),r_1,r_4)),_xlfn.XLOOKUP(LEFT(C556,7),r_1,r_7)),1)&amp;" V"&amp;_xlfn.XLOOKUP(16,eii,eia)&amp;_xlfn.XLOOKUP(8,eii,eia)&amp;_xlfn.XLOOKUP(LEFT(C556,7),r_1,r_8)&amp;_xlfn.XLOOKUP(16,eii,eia)&amp;_xlfn.XLOOKUP(9,eii,eia)&amp;_xlfn.XLOOKUP($A556,E96_raw,E96_code&amp;" / "&amp;e96_3c)&amp;_xlfn.XLOOKUP(16,eii,eia)&amp;_xlfn.XLOOKUP(10,eii,eia)&amp;_xlfn.XLOOKUP(LEFT(C556,7),r_1,r_10)&amp;_xlfn.XLOOKUP(16,eii,eia)&amp;_xlfn.XLOOKUP(11,eii,eia)&amp;_xlfn.XLOOKUP(LEFT(C556,7),r_1,r_11)&amp;_xlfn.XLOOKUP(16,eii,eia)&amp;_xlfn.XLOOKUP(12,eii,eia)&amp;_xlfn.XLOOKUP(LEFT(C556,7),r_1,r_12)&amp;" ppm/°C"&amp;_xlfn.XLOOKUP(16,eii,eia)&amp;_xlfn.XLOOKUP(13,eii,eia)&amp;MID(C556,4,2)&amp;_xlfn.XLOOKUP(16,eii,eia)&amp;_xlfn.XLOOKUP(14,eii,eia)&amp;_xlfn.XLOOKUP(16,eii,eia)&amp;_xlfn.XLOOKUP(15,eii,eia)&amp;_xlfn.XLOOKUP(16,eii,eia)</f>
        <v>#NAME?</v>
      </c>
      <c r="F556" s="5" t="str" cm="1">
        <f t="array" aca="1" ref="F556" ca="1">IF( OR( AND($A556&gt;=INDIRECT("'Panasonic ERJ Code Table'!$K" &amp; F$1),$A556&lt;=INDIRECT("'Panasonic ERJ Code Table'!$L" &amp; F$1)), AND($A556&gt;=INDIRECT("'Panasonic ERJ Code Table'!$M" &amp; F$1),$A556&lt;=INDIRECT("'Panasonic ERJ Code Table'!$N" &amp; F$1)) ),F$2&amp;_xlfn.XLOOKUP($A556,E96_raw,E96_code),"N/A")</f>
        <v>N/A</v>
      </c>
      <c r="I556" s="5" t="e" cm="1">
        <f t="array" aca="1" ref="I556" ca="1">IF( OR( AND($A556&gt;=INDIRECT("'Panasonic ERJ Code Table'!$K" &amp; I$1),$A556&lt;=INDIRECT("'Panasonic ERJ Code Table'!$L" &amp; I$1)), AND($A556&gt;=INDIRECT("'Panasonic ERJ Code Table'!$M" &amp; I$1),$A556&lt;=INDIRECT("'Panasonic ERJ Code Table'!$N" &amp; I$1)) ),I$2&amp;_xlfn.XLOOKUP($A556,E96_raw,E96_code),"N/A")</f>
        <v>#NAME?</v>
      </c>
      <c r="L556" s="5" t="str" cm="1">
        <f t="array" aca="1" ref="L556" ca="1">IF( OR( AND($A556&gt;=INDIRECT("'Panasonic ERJ Code Table'!$K" &amp; L$1),$A556&lt;=INDIRECT("'Panasonic ERJ Code Table'!$L" &amp; L$1)), AND($A556&gt;=INDIRECT("'Panasonic ERJ Code Table'!$M" &amp; L$1),$A556&lt;=INDIRECT("'Panasonic ERJ Code Table'!$N" &amp; L$1)) ),L$2&amp;_xlfn.XLOOKUP($A556,E96_raw,E96_code),"N/A")</f>
        <v>N/A</v>
      </c>
      <c r="O556" s="5" t="e" cm="1">
        <f t="array" aca="1" ref="O556" ca="1">IF( OR( AND($A556&gt;=INDIRECT("'Panasonic ERJ Code Table'!$K" &amp; O$1),$A556&lt;=INDIRECT("'Panasonic ERJ Code Table'!$L" &amp; O$1)), AND($A556&gt;=INDIRECT("'Panasonic ERJ Code Table'!$M" &amp; O$1),$A556&lt;=INDIRECT("'Panasonic ERJ Code Table'!$N" &amp; O$1)) ),O$2&amp;_xlfn.XLOOKUP($A556,E96_raw,E96_code),"N/A")</f>
        <v>#NAME?</v>
      </c>
      <c r="R556" s="5" t="str" cm="1">
        <f t="array" aca="1" ref="R556" ca="1">IF( OR( AND($A556&gt;=INDIRECT("'Panasonic ERJ Code Table'!$K" &amp; R$1),$A556&lt;=INDIRECT("'Panasonic ERJ Code Table'!$L" &amp; R$1)), AND($A556&gt;=INDIRECT("'Panasonic ERJ Code Table'!$M" &amp; R$1),$A556&lt;=INDIRECT("'Panasonic ERJ Code Table'!$N" &amp; R$1)) ),R$2&amp;_xlfn.XLOOKUP($A556,E96_raw,E96_code),"N/A")</f>
        <v>N/A</v>
      </c>
      <c r="U556" s="5" t="str" cm="1">
        <f t="array" aca="1" ref="U556" ca="1">IF( OR( AND($A556&gt;=INDIRECT("'Panasonic ERJ Code Table'!$J" &amp; U$1),$A556&lt;=INDIRECT("'Panasonic ERJ Code Table'!$K" &amp; U$1)), AND($A556&gt;=INDIRECT("'Panasonic ERJ Code Table'!$L" &amp; U$1),$A556&lt;=INDIRECT("'Panasonic ERJ Code Table'!$M" &amp; U$1)) ),U$2&amp;_xlfn.XLOOKUP($A556,E96_raw,E96_code),"N/A")</f>
        <v>N/A</v>
      </c>
    </row>
    <row r="557" spans="1:21" x14ac:dyDescent="0.3">
      <c r="A557" s="16">
        <v>590000</v>
      </c>
      <c r="B557" s="19"/>
      <c r="C557" s="5" t="e" cm="1">
        <f t="array" aca="1" ref="C557" ca="1">IF( OR( AND($A557&gt;=INDIRECT("'Panasonic ERJ Code Table'!$K" &amp; C$1),$A557&lt;=INDIRECT("'Panasonic ERJ Code Table'!$L" &amp; C$1)), AND($A557&gt;=INDIRECT("'Panasonic ERJ Code Table'!$M" &amp; C$1),$A557&lt;=INDIRECT("'Panasonic ERJ Code Table'!$N" &amp; C$1)) ),C$2&amp;_xlfn.XLOOKUP($A557,E96_raw,E96_code),"N/A")</f>
        <v>#NAME?</v>
      </c>
      <c r="D557" s="23" t="e" cm="1">
        <f t="array" aca="1" ref="D557" ca="1">"technology "&amp;RIGHT(C557,4)&amp;";"&amp;_xlfn.XLOOKUP(2,eii,eia)&amp;C557&amp;_xlfn.XLOOKUP(16,eii,eia)&amp;_xlfn.XLOOKUP(3,eii,eia)&amp;_xlfn.XLOOKUP($A557,E96_raw,e96_std&amp;" "&amp;e96_sym)&amp;_xlfn.XLOOKUP(16,eii,eia)&amp;_xlfn.XLOOKUP(4,eii,eia)&amp;_xlfn.XLOOKUP(LEFT(C557,7),r_1,r_4)&amp;" W @ 70°C"&amp;_xlfn.XLOOKUP(16,eii,eia)&amp;_xlfn.XLOOKUP(5,eii,eia)&amp;_xlfn.XLOOKUP(MID(C557,4,3),e_code,TEXT(e_size,"0000"))&amp;_xlfn.XLOOKUP(16,eii,eia)&amp;_xlfn.XLOOKUP(6,eii,eia)&amp;ROUND(MIN(SQRT($A557*_xlfn.XLOOKUP(LEFT(C557,7),r_1,r_4)),_xlfn.XLOOKUP(LEFT(C557,7),r_1,r_7)),1)&amp;" V"&amp;_xlfn.XLOOKUP(16,eii,eia)&amp;_xlfn.XLOOKUP(8,eii,eia)&amp;_xlfn.XLOOKUP(LEFT(C557,7),r_1,r_8)&amp;_xlfn.XLOOKUP(16,eii,eia)&amp;_xlfn.XLOOKUP(9,eii,eia)&amp;_xlfn.XLOOKUP($A557,E96_raw,E96_code&amp;" / "&amp;e96_3c)&amp;_xlfn.XLOOKUP(16,eii,eia)&amp;_xlfn.XLOOKUP(10,eii,eia)&amp;_xlfn.XLOOKUP(LEFT(C557,7),r_1,r_10)&amp;_xlfn.XLOOKUP(16,eii,eia)&amp;_xlfn.XLOOKUP(11,eii,eia)&amp;_xlfn.XLOOKUP(LEFT(C557,7),r_1,r_11)&amp;_xlfn.XLOOKUP(16,eii,eia)&amp;_xlfn.XLOOKUP(12,eii,eia)&amp;_xlfn.XLOOKUP(LEFT(C557,7),r_1,r_12)&amp;" ppm/°C"&amp;_xlfn.XLOOKUP(16,eii,eia)&amp;_xlfn.XLOOKUP(13,eii,eia)&amp;MID(C557,4,2)&amp;_xlfn.XLOOKUP(16,eii,eia)&amp;_xlfn.XLOOKUP(14,eii,eia)&amp;_xlfn.XLOOKUP(16,eii,eia)&amp;_xlfn.XLOOKUP(15,eii,eia)&amp;_xlfn.XLOOKUP(16,eii,eia)</f>
        <v>#NAME?</v>
      </c>
      <c r="F557" s="5" t="str" cm="1">
        <f t="array" aca="1" ref="F557" ca="1">IF( OR( AND($A557&gt;=INDIRECT("'Panasonic ERJ Code Table'!$K" &amp; F$1),$A557&lt;=INDIRECT("'Panasonic ERJ Code Table'!$L" &amp; F$1)), AND($A557&gt;=INDIRECT("'Panasonic ERJ Code Table'!$M" &amp; F$1),$A557&lt;=INDIRECT("'Panasonic ERJ Code Table'!$N" &amp; F$1)) ),F$2&amp;_xlfn.XLOOKUP($A557,E96_raw,E96_code),"N/A")</f>
        <v>N/A</v>
      </c>
      <c r="I557" s="5" t="e" cm="1">
        <f t="array" aca="1" ref="I557" ca="1">IF( OR( AND($A557&gt;=INDIRECT("'Panasonic ERJ Code Table'!$K" &amp; I$1),$A557&lt;=INDIRECT("'Panasonic ERJ Code Table'!$L" &amp; I$1)), AND($A557&gt;=INDIRECT("'Panasonic ERJ Code Table'!$M" &amp; I$1),$A557&lt;=INDIRECT("'Panasonic ERJ Code Table'!$N" &amp; I$1)) ),I$2&amp;_xlfn.XLOOKUP($A557,E96_raw,E96_code),"N/A")</f>
        <v>#NAME?</v>
      </c>
      <c r="L557" s="5" t="str" cm="1">
        <f t="array" aca="1" ref="L557" ca="1">IF( OR( AND($A557&gt;=INDIRECT("'Panasonic ERJ Code Table'!$K" &amp; L$1),$A557&lt;=INDIRECT("'Panasonic ERJ Code Table'!$L" &amp; L$1)), AND($A557&gt;=INDIRECT("'Panasonic ERJ Code Table'!$M" &amp; L$1),$A557&lt;=INDIRECT("'Panasonic ERJ Code Table'!$N" &amp; L$1)) ),L$2&amp;_xlfn.XLOOKUP($A557,E96_raw,E96_code),"N/A")</f>
        <v>N/A</v>
      </c>
      <c r="O557" s="5" t="e" cm="1">
        <f t="array" aca="1" ref="O557" ca="1">IF( OR( AND($A557&gt;=INDIRECT("'Panasonic ERJ Code Table'!$K" &amp; O$1),$A557&lt;=INDIRECT("'Panasonic ERJ Code Table'!$L" &amp; O$1)), AND($A557&gt;=INDIRECT("'Panasonic ERJ Code Table'!$M" &amp; O$1),$A557&lt;=INDIRECT("'Panasonic ERJ Code Table'!$N" &amp; O$1)) ),O$2&amp;_xlfn.XLOOKUP($A557,E96_raw,E96_code),"N/A")</f>
        <v>#NAME?</v>
      </c>
      <c r="R557" s="5" t="str" cm="1">
        <f t="array" aca="1" ref="R557" ca="1">IF( OR( AND($A557&gt;=INDIRECT("'Panasonic ERJ Code Table'!$K" &amp; R$1),$A557&lt;=INDIRECT("'Panasonic ERJ Code Table'!$L" &amp; R$1)), AND($A557&gt;=INDIRECT("'Panasonic ERJ Code Table'!$M" &amp; R$1),$A557&lt;=INDIRECT("'Panasonic ERJ Code Table'!$N" &amp; R$1)) ),R$2&amp;_xlfn.XLOOKUP($A557,E96_raw,E96_code),"N/A")</f>
        <v>N/A</v>
      </c>
      <c r="U557" s="5" t="str" cm="1">
        <f t="array" aca="1" ref="U557" ca="1">IF( OR( AND($A557&gt;=INDIRECT("'Panasonic ERJ Code Table'!$J" &amp; U$1),$A557&lt;=INDIRECT("'Panasonic ERJ Code Table'!$K" &amp; U$1)), AND($A557&gt;=INDIRECT("'Panasonic ERJ Code Table'!$L" &amp; U$1),$A557&lt;=INDIRECT("'Panasonic ERJ Code Table'!$M" &amp; U$1)) ),U$2&amp;_xlfn.XLOOKUP($A557,E96_raw,E96_code),"N/A")</f>
        <v>N/A</v>
      </c>
    </row>
    <row r="558" spans="1:21" x14ac:dyDescent="0.3">
      <c r="A558" s="16">
        <v>604000</v>
      </c>
      <c r="B558" s="19"/>
      <c r="C558" s="5" t="e" cm="1">
        <f t="array" aca="1" ref="C558" ca="1">IF( OR( AND($A558&gt;=INDIRECT("'Panasonic ERJ Code Table'!$K" &amp; C$1),$A558&lt;=INDIRECT("'Panasonic ERJ Code Table'!$L" &amp; C$1)), AND($A558&gt;=INDIRECT("'Panasonic ERJ Code Table'!$M" &amp; C$1),$A558&lt;=INDIRECT("'Panasonic ERJ Code Table'!$N" &amp; C$1)) ),C$2&amp;_xlfn.XLOOKUP($A558,E96_raw,E96_code),"N/A")</f>
        <v>#NAME?</v>
      </c>
      <c r="D558" s="23" t="e" cm="1">
        <f t="array" aca="1" ref="D558" ca="1">"technology "&amp;RIGHT(C558,4)&amp;";"&amp;_xlfn.XLOOKUP(2,eii,eia)&amp;C558&amp;_xlfn.XLOOKUP(16,eii,eia)&amp;_xlfn.XLOOKUP(3,eii,eia)&amp;_xlfn.XLOOKUP($A558,E96_raw,e96_std&amp;" "&amp;e96_sym)&amp;_xlfn.XLOOKUP(16,eii,eia)&amp;_xlfn.XLOOKUP(4,eii,eia)&amp;_xlfn.XLOOKUP(LEFT(C558,7),r_1,r_4)&amp;" W @ 70°C"&amp;_xlfn.XLOOKUP(16,eii,eia)&amp;_xlfn.XLOOKUP(5,eii,eia)&amp;_xlfn.XLOOKUP(MID(C558,4,3),e_code,TEXT(e_size,"0000"))&amp;_xlfn.XLOOKUP(16,eii,eia)&amp;_xlfn.XLOOKUP(6,eii,eia)&amp;ROUND(MIN(SQRT($A558*_xlfn.XLOOKUP(LEFT(C558,7),r_1,r_4)),_xlfn.XLOOKUP(LEFT(C558,7),r_1,r_7)),1)&amp;" V"&amp;_xlfn.XLOOKUP(16,eii,eia)&amp;_xlfn.XLOOKUP(8,eii,eia)&amp;_xlfn.XLOOKUP(LEFT(C558,7),r_1,r_8)&amp;_xlfn.XLOOKUP(16,eii,eia)&amp;_xlfn.XLOOKUP(9,eii,eia)&amp;_xlfn.XLOOKUP($A558,E96_raw,E96_code&amp;" / "&amp;e96_3c)&amp;_xlfn.XLOOKUP(16,eii,eia)&amp;_xlfn.XLOOKUP(10,eii,eia)&amp;_xlfn.XLOOKUP(LEFT(C558,7),r_1,r_10)&amp;_xlfn.XLOOKUP(16,eii,eia)&amp;_xlfn.XLOOKUP(11,eii,eia)&amp;_xlfn.XLOOKUP(LEFT(C558,7),r_1,r_11)&amp;_xlfn.XLOOKUP(16,eii,eia)&amp;_xlfn.XLOOKUP(12,eii,eia)&amp;_xlfn.XLOOKUP(LEFT(C558,7),r_1,r_12)&amp;" ppm/°C"&amp;_xlfn.XLOOKUP(16,eii,eia)&amp;_xlfn.XLOOKUP(13,eii,eia)&amp;MID(C558,4,2)&amp;_xlfn.XLOOKUP(16,eii,eia)&amp;_xlfn.XLOOKUP(14,eii,eia)&amp;_xlfn.XLOOKUP(16,eii,eia)&amp;_xlfn.XLOOKUP(15,eii,eia)&amp;_xlfn.XLOOKUP(16,eii,eia)</f>
        <v>#NAME?</v>
      </c>
      <c r="F558" s="5" t="str" cm="1">
        <f t="array" aca="1" ref="F558" ca="1">IF( OR( AND($A558&gt;=INDIRECT("'Panasonic ERJ Code Table'!$K" &amp; F$1),$A558&lt;=INDIRECT("'Panasonic ERJ Code Table'!$L" &amp; F$1)), AND($A558&gt;=INDIRECT("'Panasonic ERJ Code Table'!$M" &amp; F$1),$A558&lt;=INDIRECT("'Panasonic ERJ Code Table'!$N" &amp; F$1)) ),F$2&amp;_xlfn.XLOOKUP($A558,E96_raw,E96_code),"N/A")</f>
        <v>N/A</v>
      </c>
      <c r="I558" s="5" t="e" cm="1">
        <f t="array" aca="1" ref="I558" ca="1">IF( OR( AND($A558&gt;=INDIRECT("'Panasonic ERJ Code Table'!$K" &amp; I$1),$A558&lt;=INDIRECT("'Panasonic ERJ Code Table'!$L" &amp; I$1)), AND($A558&gt;=INDIRECT("'Panasonic ERJ Code Table'!$M" &amp; I$1),$A558&lt;=INDIRECT("'Panasonic ERJ Code Table'!$N" &amp; I$1)) ),I$2&amp;_xlfn.XLOOKUP($A558,E96_raw,E96_code),"N/A")</f>
        <v>#NAME?</v>
      </c>
      <c r="L558" s="5" t="str" cm="1">
        <f t="array" aca="1" ref="L558" ca="1">IF( OR( AND($A558&gt;=INDIRECT("'Panasonic ERJ Code Table'!$K" &amp; L$1),$A558&lt;=INDIRECT("'Panasonic ERJ Code Table'!$L" &amp; L$1)), AND($A558&gt;=INDIRECT("'Panasonic ERJ Code Table'!$M" &amp; L$1),$A558&lt;=INDIRECT("'Panasonic ERJ Code Table'!$N" &amp; L$1)) ),L$2&amp;_xlfn.XLOOKUP($A558,E96_raw,E96_code),"N/A")</f>
        <v>N/A</v>
      </c>
      <c r="O558" s="5" t="e" cm="1">
        <f t="array" aca="1" ref="O558" ca="1">IF( OR( AND($A558&gt;=INDIRECT("'Panasonic ERJ Code Table'!$K" &amp; O$1),$A558&lt;=INDIRECT("'Panasonic ERJ Code Table'!$L" &amp; O$1)), AND($A558&gt;=INDIRECT("'Panasonic ERJ Code Table'!$M" &amp; O$1),$A558&lt;=INDIRECT("'Panasonic ERJ Code Table'!$N" &amp; O$1)) ),O$2&amp;_xlfn.XLOOKUP($A558,E96_raw,E96_code),"N/A")</f>
        <v>#NAME?</v>
      </c>
      <c r="R558" s="5" t="str" cm="1">
        <f t="array" aca="1" ref="R558" ca="1">IF( OR( AND($A558&gt;=INDIRECT("'Panasonic ERJ Code Table'!$K" &amp; R$1),$A558&lt;=INDIRECT("'Panasonic ERJ Code Table'!$L" &amp; R$1)), AND($A558&gt;=INDIRECT("'Panasonic ERJ Code Table'!$M" &amp; R$1),$A558&lt;=INDIRECT("'Panasonic ERJ Code Table'!$N" &amp; R$1)) ),R$2&amp;_xlfn.XLOOKUP($A558,E96_raw,E96_code),"N/A")</f>
        <v>N/A</v>
      </c>
      <c r="U558" s="5" t="str" cm="1">
        <f t="array" aca="1" ref="U558" ca="1">IF( OR( AND($A558&gt;=INDIRECT("'Panasonic ERJ Code Table'!$J" &amp; U$1),$A558&lt;=INDIRECT("'Panasonic ERJ Code Table'!$K" &amp; U$1)), AND($A558&gt;=INDIRECT("'Panasonic ERJ Code Table'!$L" &amp; U$1),$A558&lt;=INDIRECT("'Panasonic ERJ Code Table'!$M" &amp; U$1)) ),U$2&amp;_xlfn.XLOOKUP($A558,E96_raw,E96_code),"N/A")</f>
        <v>N/A</v>
      </c>
    </row>
    <row r="559" spans="1:21" x14ac:dyDescent="0.3">
      <c r="A559" s="16">
        <v>619000</v>
      </c>
      <c r="B559" s="19"/>
      <c r="C559" s="5" t="e" cm="1">
        <f t="array" aca="1" ref="C559" ca="1">IF( OR( AND($A559&gt;=INDIRECT("'Panasonic ERJ Code Table'!$K" &amp; C$1),$A559&lt;=INDIRECT("'Panasonic ERJ Code Table'!$L" &amp; C$1)), AND($A559&gt;=INDIRECT("'Panasonic ERJ Code Table'!$M" &amp; C$1),$A559&lt;=INDIRECT("'Panasonic ERJ Code Table'!$N" &amp; C$1)) ),C$2&amp;_xlfn.XLOOKUP($A559,E96_raw,E96_code),"N/A")</f>
        <v>#NAME?</v>
      </c>
      <c r="D559" s="23" t="e" cm="1">
        <f t="array" aca="1" ref="D559" ca="1">"technology "&amp;RIGHT(C559,4)&amp;";"&amp;_xlfn.XLOOKUP(2,eii,eia)&amp;C559&amp;_xlfn.XLOOKUP(16,eii,eia)&amp;_xlfn.XLOOKUP(3,eii,eia)&amp;_xlfn.XLOOKUP($A559,E96_raw,e96_std&amp;" "&amp;e96_sym)&amp;_xlfn.XLOOKUP(16,eii,eia)&amp;_xlfn.XLOOKUP(4,eii,eia)&amp;_xlfn.XLOOKUP(LEFT(C559,7),r_1,r_4)&amp;" W @ 70°C"&amp;_xlfn.XLOOKUP(16,eii,eia)&amp;_xlfn.XLOOKUP(5,eii,eia)&amp;_xlfn.XLOOKUP(MID(C559,4,3),e_code,TEXT(e_size,"0000"))&amp;_xlfn.XLOOKUP(16,eii,eia)&amp;_xlfn.XLOOKUP(6,eii,eia)&amp;ROUND(MIN(SQRT($A559*_xlfn.XLOOKUP(LEFT(C559,7),r_1,r_4)),_xlfn.XLOOKUP(LEFT(C559,7),r_1,r_7)),1)&amp;" V"&amp;_xlfn.XLOOKUP(16,eii,eia)&amp;_xlfn.XLOOKUP(8,eii,eia)&amp;_xlfn.XLOOKUP(LEFT(C559,7),r_1,r_8)&amp;_xlfn.XLOOKUP(16,eii,eia)&amp;_xlfn.XLOOKUP(9,eii,eia)&amp;_xlfn.XLOOKUP($A559,E96_raw,E96_code&amp;" / "&amp;e96_3c)&amp;_xlfn.XLOOKUP(16,eii,eia)&amp;_xlfn.XLOOKUP(10,eii,eia)&amp;_xlfn.XLOOKUP(LEFT(C559,7),r_1,r_10)&amp;_xlfn.XLOOKUP(16,eii,eia)&amp;_xlfn.XLOOKUP(11,eii,eia)&amp;_xlfn.XLOOKUP(LEFT(C559,7),r_1,r_11)&amp;_xlfn.XLOOKUP(16,eii,eia)&amp;_xlfn.XLOOKUP(12,eii,eia)&amp;_xlfn.XLOOKUP(LEFT(C559,7),r_1,r_12)&amp;" ppm/°C"&amp;_xlfn.XLOOKUP(16,eii,eia)&amp;_xlfn.XLOOKUP(13,eii,eia)&amp;MID(C559,4,2)&amp;_xlfn.XLOOKUP(16,eii,eia)&amp;_xlfn.XLOOKUP(14,eii,eia)&amp;_xlfn.XLOOKUP(16,eii,eia)&amp;_xlfn.XLOOKUP(15,eii,eia)&amp;_xlfn.XLOOKUP(16,eii,eia)</f>
        <v>#NAME?</v>
      </c>
      <c r="F559" s="5" t="str" cm="1">
        <f t="array" aca="1" ref="F559" ca="1">IF( OR( AND($A559&gt;=INDIRECT("'Panasonic ERJ Code Table'!$K" &amp; F$1),$A559&lt;=INDIRECT("'Panasonic ERJ Code Table'!$L" &amp; F$1)), AND($A559&gt;=INDIRECT("'Panasonic ERJ Code Table'!$M" &amp; F$1),$A559&lt;=INDIRECT("'Panasonic ERJ Code Table'!$N" &amp; F$1)) ),F$2&amp;_xlfn.XLOOKUP($A559,E96_raw,E96_code),"N/A")</f>
        <v>N/A</v>
      </c>
      <c r="I559" s="5" t="e" cm="1">
        <f t="array" aca="1" ref="I559" ca="1">IF( OR( AND($A559&gt;=INDIRECT("'Panasonic ERJ Code Table'!$K" &amp; I$1),$A559&lt;=INDIRECT("'Panasonic ERJ Code Table'!$L" &amp; I$1)), AND($A559&gt;=INDIRECT("'Panasonic ERJ Code Table'!$M" &amp; I$1),$A559&lt;=INDIRECT("'Panasonic ERJ Code Table'!$N" &amp; I$1)) ),I$2&amp;_xlfn.XLOOKUP($A559,E96_raw,E96_code),"N/A")</f>
        <v>#NAME?</v>
      </c>
      <c r="L559" s="5" t="str" cm="1">
        <f t="array" aca="1" ref="L559" ca="1">IF( OR( AND($A559&gt;=INDIRECT("'Panasonic ERJ Code Table'!$K" &amp; L$1),$A559&lt;=INDIRECT("'Panasonic ERJ Code Table'!$L" &amp; L$1)), AND($A559&gt;=INDIRECT("'Panasonic ERJ Code Table'!$M" &amp; L$1),$A559&lt;=INDIRECT("'Panasonic ERJ Code Table'!$N" &amp; L$1)) ),L$2&amp;_xlfn.XLOOKUP($A559,E96_raw,E96_code),"N/A")</f>
        <v>N/A</v>
      </c>
      <c r="O559" s="5" t="e" cm="1">
        <f t="array" aca="1" ref="O559" ca="1">IF( OR( AND($A559&gt;=INDIRECT("'Panasonic ERJ Code Table'!$K" &amp; O$1),$A559&lt;=INDIRECT("'Panasonic ERJ Code Table'!$L" &amp; O$1)), AND($A559&gt;=INDIRECT("'Panasonic ERJ Code Table'!$M" &amp; O$1),$A559&lt;=INDIRECT("'Panasonic ERJ Code Table'!$N" &amp; O$1)) ),O$2&amp;_xlfn.XLOOKUP($A559,E96_raw,E96_code),"N/A")</f>
        <v>#NAME?</v>
      </c>
      <c r="R559" s="5" t="str" cm="1">
        <f t="array" aca="1" ref="R559" ca="1">IF( OR( AND($A559&gt;=INDIRECT("'Panasonic ERJ Code Table'!$K" &amp; R$1),$A559&lt;=INDIRECT("'Panasonic ERJ Code Table'!$L" &amp; R$1)), AND($A559&gt;=INDIRECT("'Panasonic ERJ Code Table'!$M" &amp; R$1),$A559&lt;=INDIRECT("'Panasonic ERJ Code Table'!$N" &amp; R$1)) ),R$2&amp;_xlfn.XLOOKUP($A559,E96_raw,E96_code),"N/A")</f>
        <v>N/A</v>
      </c>
      <c r="U559" s="5" t="str" cm="1">
        <f t="array" aca="1" ref="U559" ca="1">IF( OR( AND($A559&gt;=INDIRECT("'Panasonic ERJ Code Table'!$J" &amp; U$1),$A559&lt;=INDIRECT("'Panasonic ERJ Code Table'!$K" &amp; U$1)), AND($A559&gt;=INDIRECT("'Panasonic ERJ Code Table'!$L" &amp; U$1),$A559&lt;=INDIRECT("'Panasonic ERJ Code Table'!$M" &amp; U$1)) ),U$2&amp;_xlfn.XLOOKUP($A559,E96_raw,E96_code),"N/A")</f>
        <v>N/A</v>
      </c>
    </row>
    <row r="560" spans="1:21" x14ac:dyDescent="0.3">
      <c r="A560" s="16">
        <v>634000</v>
      </c>
      <c r="B560" s="19"/>
      <c r="C560" s="5" t="e" cm="1">
        <f t="array" aca="1" ref="C560" ca="1">IF( OR( AND($A560&gt;=INDIRECT("'Panasonic ERJ Code Table'!$K" &amp; C$1),$A560&lt;=INDIRECT("'Panasonic ERJ Code Table'!$L" &amp; C$1)), AND($A560&gt;=INDIRECT("'Panasonic ERJ Code Table'!$M" &amp; C$1),$A560&lt;=INDIRECT("'Panasonic ERJ Code Table'!$N" &amp; C$1)) ),C$2&amp;_xlfn.XLOOKUP($A560,E96_raw,E96_code),"N/A")</f>
        <v>#NAME?</v>
      </c>
      <c r="D560" s="23" t="e" cm="1">
        <f t="array" aca="1" ref="D560" ca="1">"technology "&amp;RIGHT(C560,4)&amp;";"&amp;_xlfn.XLOOKUP(2,eii,eia)&amp;C560&amp;_xlfn.XLOOKUP(16,eii,eia)&amp;_xlfn.XLOOKUP(3,eii,eia)&amp;_xlfn.XLOOKUP($A560,E96_raw,e96_std&amp;" "&amp;e96_sym)&amp;_xlfn.XLOOKUP(16,eii,eia)&amp;_xlfn.XLOOKUP(4,eii,eia)&amp;_xlfn.XLOOKUP(LEFT(C560,7),r_1,r_4)&amp;" W @ 70°C"&amp;_xlfn.XLOOKUP(16,eii,eia)&amp;_xlfn.XLOOKUP(5,eii,eia)&amp;_xlfn.XLOOKUP(MID(C560,4,3),e_code,TEXT(e_size,"0000"))&amp;_xlfn.XLOOKUP(16,eii,eia)&amp;_xlfn.XLOOKUP(6,eii,eia)&amp;ROUND(MIN(SQRT($A560*_xlfn.XLOOKUP(LEFT(C560,7),r_1,r_4)),_xlfn.XLOOKUP(LEFT(C560,7),r_1,r_7)),1)&amp;" V"&amp;_xlfn.XLOOKUP(16,eii,eia)&amp;_xlfn.XLOOKUP(8,eii,eia)&amp;_xlfn.XLOOKUP(LEFT(C560,7),r_1,r_8)&amp;_xlfn.XLOOKUP(16,eii,eia)&amp;_xlfn.XLOOKUP(9,eii,eia)&amp;_xlfn.XLOOKUP($A560,E96_raw,E96_code&amp;" / "&amp;e96_3c)&amp;_xlfn.XLOOKUP(16,eii,eia)&amp;_xlfn.XLOOKUP(10,eii,eia)&amp;_xlfn.XLOOKUP(LEFT(C560,7),r_1,r_10)&amp;_xlfn.XLOOKUP(16,eii,eia)&amp;_xlfn.XLOOKUP(11,eii,eia)&amp;_xlfn.XLOOKUP(LEFT(C560,7),r_1,r_11)&amp;_xlfn.XLOOKUP(16,eii,eia)&amp;_xlfn.XLOOKUP(12,eii,eia)&amp;_xlfn.XLOOKUP(LEFT(C560,7),r_1,r_12)&amp;" ppm/°C"&amp;_xlfn.XLOOKUP(16,eii,eia)&amp;_xlfn.XLOOKUP(13,eii,eia)&amp;MID(C560,4,2)&amp;_xlfn.XLOOKUP(16,eii,eia)&amp;_xlfn.XLOOKUP(14,eii,eia)&amp;_xlfn.XLOOKUP(16,eii,eia)&amp;_xlfn.XLOOKUP(15,eii,eia)&amp;_xlfn.XLOOKUP(16,eii,eia)</f>
        <v>#NAME?</v>
      </c>
      <c r="F560" s="5" t="str" cm="1">
        <f t="array" aca="1" ref="F560" ca="1">IF( OR( AND($A560&gt;=INDIRECT("'Panasonic ERJ Code Table'!$K" &amp; F$1),$A560&lt;=INDIRECT("'Panasonic ERJ Code Table'!$L" &amp; F$1)), AND($A560&gt;=INDIRECT("'Panasonic ERJ Code Table'!$M" &amp; F$1),$A560&lt;=INDIRECT("'Panasonic ERJ Code Table'!$N" &amp; F$1)) ),F$2&amp;_xlfn.XLOOKUP($A560,E96_raw,E96_code),"N/A")</f>
        <v>N/A</v>
      </c>
      <c r="I560" s="5" t="e" cm="1">
        <f t="array" aca="1" ref="I560" ca="1">IF( OR( AND($A560&gt;=INDIRECT("'Panasonic ERJ Code Table'!$K" &amp; I$1),$A560&lt;=INDIRECT("'Panasonic ERJ Code Table'!$L" &amp; I$1)), AND($A560&gt;=INDIRECT("'Panasonic ERJ Code Table'!$M" &amp; I$1),$A560&lt;=INDIRECT("'Panasonic ERJ Code Table'!$N" &amp; I$1)) ),I$2&amp;_xlfn.XLOOKUP($A560,E96_raw,E96_code),"N/A")</f>
        <v>#NAME?</v>
      </c>
      <c r="L560" s="5" t="str" cm="1">
        <f t="array" aca="1" ref="L560" ca="1">IF( OR( AND($A560&gt;=INDIRECT("'Panasonic ERJ Code Table'!$K" &amp; L$1),$A560&lt;=INDIRECT("'Panasonic ERJ Code Table'!$L" &amp; L$1)), AND($A560&gt;=INDIRECT("'Panasonic ERJ Code Table'!$M" &amp; L$1),$A560&lt;=INDIRECT("'Panasonic ERJ Code Table'!$N" &amp; L$1)) ),L$2&amp;_xlfn.XLOOKUP($A560,E96_raw,E96_code),"N/A")</f>
        <v>N/A</v>
      </c>
      <c r="O560" s="5" t="e" cm="1">
        <f t="array" aca="1" ref="O560" ca="1">IF( OR( AND($A560&gt;=INDIRECT("'Panasonic ERJ Code Table'!$K" &amp; O$1),$A560&lt;=INDIRECT("'Panasonic ERJ Code Table'!$L" &amp; O$1)), AND($A560&gt;=INDIRECT("'Panasonic ERJ Code Table'!$M" &amp; O$1),$A560&lt;=INDIRECT("'Panasonic ERJ Code Table'!$N" &amp; O$1)) ),O$2&amp;_xlfn.XLOOKUP($A560,E96_raw,E96_code),"N/A")</f>
        <v>#NAME?</v>
      </c>
      <c r="R560" s="5" t="str" cm="1">
        <f t="array" aca="1" ref="R560" ca="1">IF( OR( AND($A560&gt;=INDIRECT("'Panasonic ERJ Code Table'!$K" &amp; R$1),$A560&lt;=INDIRECT("'Panasonic ERJ Code Table'!$L" &amp; R$1)), AND($A560&gt;=INDIRECT("'Panasonic ERJ Code Table'!$M" &amp; R$1),$A560&lt;=INDIRECT("'Panasonic ERJ Code Table'!$N" &amp; R$1)) ),R$2&amp;_xlfn.XLOOKUP($A560,E96_raw,E96_code),"N/A")</f>
        <v>N/A</v>
      </c>
      <c r="U560" s="5" t="str" cm="1">
        <f t="array" aca="1" ref="U560" ca="1">IF( OR( AND($A560&gt;=INDIRECT("'Panasonic ERJ Code Table'!$J" &amp; U$1),$A560&lt;=INDIRECT("'Panasonic ERJ Code Table'!$K" &amp; U$1)), AND($A560&gt;=INDIRECT("'Panasonic ERJ Code Table'!$L" &amp; U$1),$A560&lt;=INDIRECT("'Panasonic ERJ Code Table'!$M" &amp; U$1)) ),U$2&amp;_xlfn.XLOOKUP($A560,E96_raw,E96_code),"N/A")</f>
        <v>N/A</v>
      </c>
    </row>
    <row r="561" spans="1:21" x14ac:dyDescent="0.3">
      <c r="A561" s="16">
        <v>649000</v>
      </c>
      <c r="B561" s="19"/>
      <c r="C561" s="5" t="e" cm="1">
        <f t="array" aca="1" ref="C561" ca="1">IF( OR( AND($A561&gt;=INDIRECT("'Panasonic ERJ Code Table'!$K" &amp; C$1),$A561&lt;=INDIRECT("'Panasonic ERJ Code Table'!$L" &amp; C$1)), AND($A561&gt;=INDIRECT("'Panasonic ERJ Code Table'!$M" &amp; C$1),$A561&lt;=INDIRECT("'Panasonic ERJ Code Table'!$N" &amp; C$1)) ),C$2&amp;_xlfn.XLOOKUP($A561,E96_raw,E96_code),"N/A")</f>
        <v>#NAME?</v>
      </c>
      <c r="D561" s="23" t="e" cm="1">
        <f t="array" aca="1" ref="D561" ca="1">"technology "&amp;RIGHT(C561,4)&amp;";"&amp;_xlfn.XLOOKUP(2,eii,eia)&amp;C561&amp;_xlfn.XLOOKUP(16,eii,eia)&amp;_xlfn.XLOOKUP(3,eii,eia)&amp;_xlfn.XLOOKUP($A561,E96_raw,e96_std&amp;" "&amp;e96_sym)&amp;_xlfn.XLOOKUP(16,eii,eia)&amp;_xlfn.XLOOKUP(4,eii,eia)&amp;_xlfn.XLOOKUP(LEFT(C561,7),r_1,r_4)&amp;" W @ 70°C"&amp;_xlfn.XLOOKUP(16,eii,eia)&amp;_xlfn.XLOOKUP(5,eii,eia)&amp;_xlfn.XLOOKUP(MID(C561,4,3),e_code,TEXT(e_size,"0000"))&amp;_xlfn.XLOOKUP(16,eii,eia)&amp;_xlfn.XLOOKUP(6,eii,eia)&amp;ROUND(MIN(SQRT($A561*_xlfn.XLOOKUP(LEFT(C561,7),r_1,r_4)),_xlfn.XLOOKUP(LEFT(C561,7),r_1,r_7)),1)&amp;" V"&amp;_xlfn.XLOOKUP(16,eii,eia)&amp;_xlfn.XLOOKUP(8,eii,eia)&amp;_xlfn.XLOOKUP(LEFT(C561,7),r_1,r_8)&amp;_xlfn.XLOOKUP(16,eii,eia)&amp;_xlfn.XLOOKUP(9,eii,eia)&amp;_xlfn.XLOOKUP($A561,E96_raw,E96_code&amp;" / "&amp;e96_3c)&amp;_xlfn.XLOOKUP(16,eii,eia)&amp;_xlfn.XLOOKUP(10,eii,eia)&amp;_xlfn.XLOOKUP(LEFT(C561,7),r_1,r_10)&amp;_xlfn.XLOOKUP(16,eii,eia)&amp;_xlfn.XLOOKUP(11,eii,eia)&amp;_xlfn.XLOOKUP(LEFT(C561,7),r_1,r_11)&amp;_xlfn.XLOOKUP(16,eii,eia)&amp;_xlfn.XLOOKUP(12,eii,eia)&amp;_xlfn.XLOOKUP(LEFT(C561,7),r_1,r_12)&amp;" ppm/°C"&amp;_xlfn.XLOOKUP(16,eii,eia)&amp;_xlfn.XLOOKUP(13,eii,eia)&amp;MID(C561,4,2)&amp;_xlfn.XLOOKUP(16,eii,eia)&amp;_xlfn.XLOOKUP(14,eii,eia)&amp;_xlfn.XLOOKUP(16,eii,eia)&amp;_xlfn.XLOOKUP(15,eii,eia)&amp;_xlfn.XLOOKUP(16,eii,eia)</f>
        <v>#NAME?</v>
      </c>
      <c r="F561" s="5" t="str" cm="1">
        <f t="array" aca="1" ref="F561" ca="1">IF( OR( AND($A561&gt;=INDIRECT("'Panasonic ERJ Code Table'!$K" &amp; F$1),$A561&lt;=INDIRECT("'Panasonic ERJ Code Table'!$L" &amp; F$1)), AND($A561&gt;=INDIRECT("'Panasonic ERJ Code Table'!$M" &amp; F$1),$A561&lt;=INDIRECT("'Panasonic ERJ Code Table'!$N" &amp; F$1)) ),F$2&amp;_xlfn.XLOOKUP($A561,E96_raw,E96_code),"N/A")</f>
        <v>N/A</v>
      </c>
      <c r="I561" s="5" t="e" cm="1">
        <f t="array" aca="1" ref="I561" ca="1">IF( OR( AND($A561&gt;=INDIRECT("'Panasonic ERJ Code Table'!$K" &amp; I$1),$A561&lt;=INDIRECT("'Panasonic ERJ Code Table'!$L" &amp; I$1)), AND($A561&gt;=INDIRECT("'Panasonic ERJ Code Table'!$M" &amp; I$1),$A561&lt;=INDIRECT("'Panasonic ERJ Code Table'!$N" &amp; I$1)) ),I$2&amp;_xlfn.XLOOKUP($A561,E96_raw,E96_code),"N/A")</f>
        <v>#NAME?</v>
      </c>
      <c r="L561" s="5" t="str" cm="1">
        <f t="array" aca="1" ref="L561" ca="1">IF( OR( AND($A561&gt;=INDIRECT("'Panasonic ERJ Code Table'!$K" &amp; L$1),$A561&lt;=INDIRECT("'Panasonic ERJ Code Table'!$L" &amp; L$1)), AND($A561&gt;=INDIRECT("'Panasonic ERJ Code Table'!$M" &amp; L$1),$A561&lt;=INDIRECT("'Panasonic ERJ Code Table'!$N" &amp; L$1)) ),L$2&amp;_xlfn.XLOOKUP($A561,E96_raw,E96_code),"N/A")</f>
        <v>N/A</v>
      </c>
      <c r="O561" s="5" t="e" cm="1">
        <f t="array" aca="1" ref="O561" ca="1">IF( OR( AND($A561&gt;=INDIRECT("'Panasonic ERJ Code Table'!$K" &amp; O$1),$A561&lt;=INDIRECT("'Panasonic ERJ Code Table'!$L" &amp; O$1)), AND($A561&gt;=INDIRECT("'Panasonic ERJ Code Table'!$M" &amp; O$1),$A561&lt;=INDIRECT("'Panasonic ERJ Code Table'!$N" &amp; O$1)) ),O$2&amp;_xlfn.XLOOKUP($A561,E96_raw,E96_code),"N/A")</f>
        <v>#NAME?</v>
      </c>
      <c r="R561" s="5" t="str" cm="1">
        <f t="array" aca="1" ref="R561" ca="1">IF( OR( AND($A561&gt;=INDIRECT("'Panasonic ERJ Code Table'!$K" &amp; R$1),$A561&lt;=INDIRECT("'Panasonic ERJ Code Table'!$L" &amp; R$1)), AND($A561&gt;=INDIRECT("'Panasonic ERJ Code Table'!$M" &amp; R$1),$A561&lt;=INDIRECT("'Panasonic ERJ Code Table'!$N" &amp; R$1)) ),R$2&amp;_xlfn.XLOOKUP($A561,E96_raw,E96_code),"N/A")</f>
        <v>N/A</v>
      </c>
      <c r="U561" s="5" t="str" cm="1">
        <f t="array" aca="1" ref="U561" ca="1">IF( OR( AND($A561&gt;=INDIRECT("'Panasonic ERJ Code Table'!$J" &amp; U$1),$A561&lt;=INDIRECT("'Panasonic ERJ Code Table'!$K" &amp; U$1)), AND($A561&gt;=INDIRECT("'Panasonic ERJ Code Table'!$L" &amp; U$1),$A561&lt;=INDIRECT("'Panasonic ERJ Code Table'!$M" &amp; U$1)) ),U$2&amp;_xlfn.XLOOKUP($A561,E96_raw,E96_code),"N/A")</f>
        <v>N/A</v>
      </c>
    </row>
    <row r="562" spans="1:21" x14ac:dyDescent="0.3">
      <c r="A562" s="16">
        <v>665000</v>
      </c>
      <c r="B562" s="19"/>
      <c r="C562" s="5" t="e" cm="1">
        <f t="array" aca="1" ref="C562" ca="1">IF( OR( AND($A562&gt;=INDIRECT("'Panasonic ERJ Code Table'!$K" &amp; C$1),$A562&lt;=INDIRECT("'Panasonic ERJ Code Table'!$L" &amp; C$1)), AND($A562&gt;=INDIRECT("'Panasonic ERJ Code Table'!$M" &amp; C$1),$A562&lt;=INDIRECT("'Panasonic ERJ Code Table'!$N" &amp; C$1)) ),C$2&amp;_xlfn.XLOOKUP($A562,E96_raw,E96_code),"N/A")</f>
        <v>#NAME?</v>
      </c>
      <c r="D562" s="23" t="e" cm="1">
        <f t="array" aca="1" ref="D562" ca="1">"technology "&amp;RIGHT(C562,4)&amp;";"&amp;_xlfn.XLOOKUP(2,eii,eia)&amp;C562&amp;_xlfn.XLOOKUP(16,eii,eia)&amp;_xlfn.XLOOKUP(3,eii,eia)&amp;_xlfn.XLOOKUP($A562,E96_raw,e96_std&amp;" "&amp;e96_sym)&amp;_xlfn.XLOOKUP(16,eii,eia)&amp;_xlfn.XLOOKUP(4,eii,eia)&amp;_xlfn.XLOOKUP(LEFT(C562,7),r_1,r_4)&amp;" W @ 70°C"&amp;_xlfn.XLOOKUP(16,eii,eia)&amp;_xlfn.XLOOKUP(5,eii,eia)&amp;_xlfn.XLOOKUP(MID(C562,4,3),e_code,TEXT(e_size,"0000"))&amp;_xlfn.XLOOKUP(16,eii,eia)&amp;_xlfn.XLOOKUP(6,eii,eia)&amp;ROUND(MIN(SQRT($A562*_xlfn.XLOOKUP(LEFT(C562,7),r_1,r_4)),_xlfn.XLOOKUP(LEFT(C562,7),r_1,r_7)),1)&amp;" V"&amp;_xlfn.XLOOKUP(16,eii,eia)&amp;_xlfn.XLOOKUP(8,eii,eia)&amp;_xlfn.XLOOKUP(LEFT(C562,7),r_1,r_8)&amp;_xlfn.XLOOKUP(16,eii,eia)&amp;_xlfn.XLOOKUP(9,eii,eia)&amp;_xlfn.XLOOKUP($A562,E96_raw,E96_code&amp;" / "&amp;e96_3c)&amp;_xlfn.XLOOKUP(16,eii,eia)&amp;_xlfn.XLOOKUP(10,eii,eia)&amp;_xlfn.XLOOKUP(LEFT(C562,7),r_1,r_10)&amp;_xlfn.XLOOKUP(16,eii,eia)&amp;_xlfn.XLOOKUP(11,eii,eia)&amp;_xlfn.XLOOKUP(LEFT(C562,7),r_1,r_11)&amp;_xlfn.XLOOKUP(16,eii,eia)&amp;_xlfn.XLOOKUP(12,eii,eia)&amp;_xlfn.XLOOKUP(LEFT(C562,7),r_1,r_12)&amp;" ppm/°C"&amp;_xlfn.XLOOKUP(16,eii,eia)&amp;_xlfn.XLOOKUP(13,eii,eia)&amp;MID(C562,4,2)&amp;_xlfn.XLOOKUP(16,eii,eia)&amp;_xlfn.XLOOKUP(14,eii,eia)&amp;_xlfn.XLOOKUP(16,eii,eia)&amp;_xlfn.XLOOKUP(15,eii,eia)&amp;_xlfn.XLOOKUP(16,eii,eia)</f>
        <v>#NAME?</v>
      </c>
      <c r="F562" s="5" t="str" cm="1">
        <f t="array" aca="1" ref="F562" ca="1">IF( OR( AND($A562&gt;=INDIRECT("'Panasonic ERJ Code Table'!$K" &amp; F$1),$A562&lt;=INDIRECT("'Panasonic ERJ Code Table'!$L" &amp; F$1)), AND($A562&gt;=INDIRECT("'Panasonic ERJ Code Table'!$M" &amp; F$1),$A562&lt;=INDIRECT("'Panasonic ERJ Code Table'!$N" &amp; F$1)) ),F$2&amp;_xlfn.XLOOKUP($A562,E96_raw,E96_code),"N/A")</f>
        <v>N/A</v>
      </c>
      <c r="I562" s="5" t="e" cm="1">
        <f t="array" aca="1" ref="I562" ca="1">IF( OR( AND($A562&gt;=INDIRECT("'Panasonic ERJ Code Table'!$K" &amp; I$1),$A562&lt;=INDIRECT("'Panasonic ERJ Code Table'!$L" &amp; I$1)), AND($A562&gt;=INDIRECT("'Panasonic ERJ Code Table'!$M" &amp; I$1),$A562&lt;=INDIRECT("'Panasonic ERJ Code Table'!$N" &amp; I$1)) ),I$2&amp;_xlfn.XLOOKUP($A562,E96_raw,E96_code),"N/A")</f>
        <v>#NAME?</v>
      </c>
      <c r="L562" s="5" t="str" cm="1">
        <f t="array" aca="1" ref="L562" ca="1">IF( OR( AND($A562&gt;=INDIRECT("'Panasonic ERJ Code Table'!$K" &amp; L$1),$A562&lt;=INDIRECT("'Panasonic ERJ Code Table'!$L" &amp; L$1)), AND($A562&gt;=INDIRECT("'Panasonic ERJ Code Table'!$M" &amp; L$1),$A562&lt;=INDIRECT("'Panasonic ERJ Code Table'!$N" &amp; L$1)) ),L$2&amp;_xlfn.XLOOKUP($A562,E96_raw,E96_code),"N/A")</f>
        <v>N/A</v>
      </c>
      <c r="O562" s="5" t="e" cm="1">
        <f t="array" aca="1" ref="O562" ca="1">IF( OR( AND($A562&gt;=INDIRECT("'Panasonic ERJ Code Table'!$K" &amp; O$1),$A562&lt;=INDIRECT("'Panasonic ERJ Code Table'!$L" &amp; O$1)), AND($A562&gt;=INDIRECT("'Panasonic ERJ Code Table'!$M" &amp; O$1),$A562&lt;=INDIRECT("'Panasonic ERJ Code Table'!$N" &amp; O$1)) ),O$2&amp;_xlfn.XLOOKUP($A562,E96_raw,E96_code),"N/A")</f>
        <v>#NAME?</v>
      </c>
      <c r="R562" s="5" t="str" cm="1">
        <f t="array" aca="1" ref="R562" ca="1">IF( OR( AND($A562&gt;=INDIRECT("'Panasonic ERJ Code Table'!$K" &amp; R$1),$A562&lt;=INDIRECT("'Panasonic ERJ Code Table'!$L" &amp; R$1)), AND($A562&gt;=INDIRECT("'Panasonic ERJ Code Table'!$M" &amp; R$1),$A562&lt;=INDIRECT("'Panasonic ERJ Code Table'!$N" &amp; R$1)) ),R$2&amp;_xlfn.XLOOKUP($A562,E96_raw,E96_code),"N/A")</f>
        <v>N/A</v>
      </c>
      <c r="U562" s="5" t="str" cm="1">
        <f t="array" aca="1" ref="U562" ca="1">IF( OR( AND($A562&gt;=INDIRECT("'Panasonic ERJ Code Table'!$J" &amp; U$1),$A562&lt;=INDIRECT("'Panasonic ERJ Code Table'!$K" &amp; U$1)), AND($A562&gt;=INDIRECT("'Panasonic ERJ Code Table'!$L" &amp; U$1),$A562&lt;=INDIRECT("'Panasonic ERJ Code Table'!$M" &amp; U$1)) ),U$2&amp;_xlfn.XLOOKUP($A562,E96_raw,E96_code),"N/A")</f>
        <v>N/A</v>
      </c>
    </row>
    <row r="563" spans="1:21" x14ac:dyDescent="0.3">
      <c r="A563" s="16">
        <v>681000</v>
      </c>
      <c r="B563" s="19"/>
      <c r="C563" s="5" t="e" cm="1">
        <f t="array" aca="1" ref="C563" ca="1">IF( OR( AND($A563&gt;=INDIRECT("'Panasonic ERJ Code Table'!$K" &amp; C$1),$A563&lt;=INDIRECT("'Panasonic ERJ Code Table'!$L" &amp; C$1)), AND($A563&gt;=INDIRECT("'Panasonic ERJ Code Table'!$M" &amp; C$1),$A563&lt;=INDIRECT("'Panasonic ERJ Code Table'!$N" &amp; C$1)) ),C$2&amp;_xlfn.XLOOKUP($A563,E96_raw,E96_code),"N/A")</f>
        <v>#NAME?</v>
      </c>
      <c r="D563" s="23" t="e" cm="1">
        <f t="array" aca="1" ref="D563" ca="1">"technology "&amp;RIGHT(C563,4)&amp;";"&amp;_xlfn.XLOOKUP(2,eii,eia)&amp;C563&amp;_xlfn.XLOOKUP(16,eii,eia)&amp;_xlfn.XLOOKUP(3,eii,eia)&amp;_xlfn.XLOOKUP($A563,E96_raw,e96_std&amp;" "&amp;e96_sym)&amp;_xlfn.XLOOKUP(16,eii,eia)&amp;_xlfn.XLOOKUP(4,eii,eia)&amp;_xlfn.XLOOKUP(LEFT(C563,7),r_1,r_4)&amp;" W @ 70°C"&amp;_xlfn.XLOOKUP(16,eii,eia)&amp;_xlfn.XLOOKUP(5,eii,eia)&amp;_xlfn.XLOOKUP(MID(C563,4,3),e_code,TEXT(e_size,"0000"))&amp;_xlfn.XLOOKUP(16,eii,eia)&amp;_xlfn.XLOOKUP(6,eii,eia)&amp;ROUND(MIN(SQRT($A563*_xlfn.XLOOKUP(LEFT(C563,7),r_1,r_4)),_xlfn.XLOOKUP(LEFT(C563,7),r_1,r_7)),1)&amp;" V"&amp;_xlfn.XLOOKUP(16,eii,eia)&amp;_xlfn.XLOOKUP(8,eii,eia)&amp;_xlfn.XLOOKUP(LEFT(C563,7),r_1,r_8)&amp;_xlfn.XLOOKUP(16,eii,eia)&amp;_xlfn.XLOOKUP(9,eii,eia)&amp;_xlfn.XLOOKUP($A563,E96_raw,E96_code&amp;" / "&amp;e96_3c)&amp;_xlfn.XLOOKUP(16,eii,eia)&amp;_xlfn.XLOOKUP(10,eii,eia)&amp;_xlfn.XLOOKUP(LEFT(C563,7),r_1,r_10)&amp;_xlfn.XLOOKUP(16,eii,eia)&amp;_xlfn.XLOOKUP(11,eii,eia)&amp;_xlfn.XLOOKUP(LEFT(C563,7),r_1,r_11)&amp;_xlfn.XLOOKUP(16,eii,eia)&amp;_xlfn.XLOOKUP(12,eii,eia)&amp;_xlfn.XLOOKUP(LEFT(C563,7),r_1,r_12)&amp;" ppm/°C"&amp;_xlfn.XLOOKUP(16,eii,eia)&amp;_xlfn.XLOOKUP(13,eii,eia)&amp;MID(C563,4,2)&amp;_xlfn.XLOOKUP(16,eii,eia)&amp;_xlfn.XLOOKUP(14,eii,eia)&amp;_xlfn.XLOOKUP(16,eii,eia)&amp;_xlfn.XLOOKUP(15,eii,eia)&amp;_xlfn.XLOOKUP(16,eii,eia)</f>
        <v>#NAME?</v>
      </c>
      <c r="F563" s="5" t="str" cm="1">
        <f t="array" aca="1" ref="F563" ca="1">IF( OR( AND($A563&gt;=INDIRECT("'Panasonic ERJ Code Table'!$K" &amp; F$1),$A563&lt;=INDIRECT("'Panasonic ERJ Code Table'!$L" &amp; F$1)), AND($A563&gt;=INDIRECT("'Panasonic ERJ Code Table'!$M" &amp; F$1),$A563&lt;=INDIRECT("'Panasonic ERJ Code Table'!$N" &amp; F$1)) ),F$2&amp;_xlfn.XLOOKUP($A563,E96_raw,E96_code),"N/A")</f>
        <v>N/A</v>
      </c>
      <c r="I563" s="5" t="e" cm="1">
        <f t="array" aca="1" ref="I563" ca="1">IF( OR( AND($A563&gt;=INDIRECT("'Panasonic ERJ Code Table'!$K" &amp; I$1),$A563&lt;=INDIRECT("'Panasonic ERJ Code Table'!$L" &amp; I$1)), AND($A563&gt;=INDIRECT("'Panasonic ERJ Code Table'!$M" &amp; I$1),$A563&lt;=INDIRECT("'Panasonic ERJ Code Table'!$N" &amp; I$1)) ),I$2&amp;_xlfn.XLOOKUP($A563,E96_raw,E96_code),"N/A")</f>
        <v>#NAME?</v>
      </c>
      <c r="L563" s="5" t="str" cm="1">
        <f t="array" aca="1" ref="L563" ca="1">IF( OR( AND($A563&gt;=INDIRECT("'Panasonic ERJ Code Table'!$K" &amp; L$1),$A563&lt;=INDIRECT("'Panasonic ERJ Code Table'!$L" &amp; L$1)), AND($A563&gt;=INDIRECT("'Panasonic ERJ Code Table'!$M" &amp; L$1),$A563&lt;=INDIRECT("'Panasonic ERJ Code Table'!$N" &amp; L$1)) ),L$2&amp;_xlfn.XLOOKUP($A563,E96_raw,E96_code),"N/A")</f>
        <v>N/A</v>
      </c>
      <c r="O563" s="5" t="e" cm="1">
        <f t="array" aca="1" ref="O563" ca="1">IF( OR( AND($A563&gt;=INDIRECT("'Panasonic ERJ Code Table'!$K" &amp; O$1),$A563&lt;=INDIRECT("'Panasonic ERJ Code Table'!$L" &amp; O$1)), AND($A563&gt;=INDIRECT("'Panasonic ERJ Code Table'!$M" &amp; O$1),$A563&lt;=INDIRECT("'Panasonic ERJ Code Table'!$N" &amp; O$1)) ),O$2&amp;_xlfn.XLOOKUP($A563,E96_raw,E96_code),"N/A")</f>
        <v>#NAME?</v>
      </c>
      <c r="R563" s="5" t="str" cm="1">
        <f t="array" aca="1" ref="R563" ca="1">IF( OR( AND($A563&gt;=INDIRECT("'Panasonic ERJ Code Table'!$K" &amp; R$1),$A563&lt;=INDIRECT("'Panasonic ERJ Code Table'!$L" &amp; R$1)), AND($A563&gt;=INDIRECT("'Panasonic ERJ Code Table'!$M" &amp; R$1),$A563&lt;=INDIRECT("'Panasonic ERJ Code Table'!$N" &amp; R$1)) ),R$2&amp;_xlfn.XLOOKUP($A563,E96_raw,E96_code),"N/A")</f>
        <v>N/A</v>
      </c>
      <c r="U563" s="5" t="str" cm="1">
        <f t="array" aca="1" ref="U563" ca="1">IF( OR( AND($A563&gt;=INDIRECT("'Panasonic ERJ Code Table'!$J" &amp; U$1),$A563&lt;=INDIRECT("'Panasonic ERJ Code Table'!$K" &amp; U$1)), AND($A563&gt;=INDIRECT("'Panasonic ERJ Code Table'!$L" &amp; U$1),$A563&lt;=INDIRECT("'Panasonic ERJ Code Table'!$M" &amp; U$1)) ),U$2&amp;_xlfn.XLOOKUP($A563,E96_raw,E96_code),"N/A")</f>
        <v>N/A</v>
      </c>
    </row>
    <row r="564" spans="1:21" x14ac:dyDescent="0.3">
      <c r="A564" s="16">
        <v>698000</v>
      </c>
      <c r="B564" s="19"/>
      <c r="C564" s="5" t="e" cm="1">
        <f t="array" aca="1" ref="C564" ca="1">IF( OR( AND($A564&gt;=INDIRECT("'Panasonic ERJ Code Table'!$K" &amp; C$1),$A564&lt;=INDIRECT("'Panasonic ERJ Code Table'!$L" &amp; C$1)), AND($A564&gt;=INDIRECT("'Panasonic ERJ Code Table'!$M" &amp; C$1),$A564&lt;=INDIRECT("'Panasonic ERJ Code Table'!$N" &amp; C$1)) ),C$2&amp;_xlfn.XLOOKUP($A564,E96_raw,E96_code),"N/A")</f>
        <v>#NAME?</v>
      </c>
      <c r="D564" s="23" t="e" cm="1">
        <f t="array" aca="1" ref="D564" ca="1">"technology "&amp;RIGHT(C564,4)&amp;";"&amp;_xlfn.XLOOKUP(2,eii,eia)&amp;C564&amp;_xlfn.XLOOKUP(16,eii,eia)&amp;_xlfn.XLOOKUP(3,eii,eia)&amp;_xlfn.XLOOKUP($A564,E96_raw,e96_std&amp;" "&amp;e96_sym)&amp;_xlfn.XLOOKUP(16,eii,eia)&amp;_xlfn.XLOOKUP(4,eii,eia)&amp;_xlfn.XLOOKUP(LEFT(C564,7),r_1,r_4)&amp;" W @ 70°C"&amp;_xlfn.XLOOKUP(16,eii,eia)&amp;_xlfn.XLOOKUP(5,eii,eia)&amp;_xlfn.XLOOKUP(MID(C564,4,3),e_code,TEXT(e_size,"0000"))&amp;_xlfn.XLOOKUP(16,eii,eia)&amp;_xlfn.XLOOKUP(6,eii,eia)&amp;ROUND(MIN(SQRT($A564*_xlfn.XLOOKUP(LEFT(C564,7),r_1,r_4)),_xlfn.XLOOKUP(LEFT(C564,7),r_1,r_7)),1)&amp;" V"&amp;_xlfn.XLOOKUP(16,eii,eia)&amp;_xlfn.XLOOKUP(8,eii,eia)&amp;_xlfn.XLOOKUP(LEFT(C564,7),r_1,r_8)&amp;_xlfn.XLOOKUP(16,eii,eia)&amp;_xlfn.XLOOKUP(9,eii,eia)&amp;_xlfn.XLOOKUP($A564,E96_raw,E96_code&amp;" / "&amp;e96_3c)&amp;_xlfn.XLOOKUP(16,eii,eia)&amp;_xlfn.XLOOKUP(10,eii,eia)&amp;_xlfn.XLOOKUP(LEFT(C564,7),r_1,r_10)&amp;_xlfn.XLOOKUP(16,eii,eia)&amp;_xlfn.XLOOKUP(11,eii,eia)&amp;_xlfn.XLOOKUP(LEFT(C564,7),r_1,r_11)&amp;_xlfn.XLOOKUP(16,eii,eia)&amp;_xlfn.XLOOKUP(12,eii,eia)&amp;_xlfn.XLOOKUP(LEFT(C564,7),r_1,r_12)&amp;" ppm/°C"&amp;_xlfn.XLOOKUP(16,eii,eia)&amp;_xlfn.XLOOKUP(13,eii,eia)&amp;MID(C564,4,2)&amp;_xlfn.XLOOKUP(16,eii,eia)&amp;_xlfn.XLOOKUP(14,eii,eia)&amp;_xlfn.XLOOKUP(16,eii,eia)&amp;_xlfn.XLOOKUP(15,eii,eia)&amp;_xlfn.XLOOKUP(16,eii,eia)</f>
        <v>#NAME?</v>
      </c>
      <c r="F564" s="5" t="str" cm="1">
        <f t="array" aca="1" ref="F564" ca="1">IF( OR( AND($A564&gt;=INDIRECT("'Panasonic ERJ Code Table'!$K" &amp; F$1),$A564&lt;=INDIRECT("'Panasonic ERJ Code Table'!$L" &amp; F$1)), AND($A564&gt;=INDIRECT("'Panasonic ERJ Code Table'!$M" &amp; F$1),$A564&lt;=INDIRECT("'Panasonic ERJ Code Table'!$N" &amp; F$1)) ),F$2&amp;_xlfn.XLOOKUP($A564,E96_raw,E96_code),"N/A")</f>
        <v>N/A</v>
      </c>
      <c r="I564" s="5" t="e" cm="1">
        <f t="array" aca="1" ref="I564" ca="1">IF( OR( AND($A564&gt;=INDIRECT("'Panasonic ERJ Code Table'!$K" &amp; I$1),$A564&lt;=INDIRECT("'Panasonic ERJ Code Table'!$L" &amp; I$1)), AND($A564&gt;=INDIRECT("'Panasonic ERJ Code Table'!$M" &amp; I$1),$A564&lt;=INDIRECT("'Panasonic ERJ Code Table'!$N" &amp; I$1)) ),I$2&amp;_xlfn.XLOOKUP($A564,E96_raw,E96_code),"N/A")</f>
        <v>#NAME?</v>
      </c>
      <c r="L564" s="5" t="str" cm="1">
        <f t="array" aca="1" ref="L564" ca="1">IF( OR( AND($A564&gt;=INDIRECT("'Panasonic ERJ Code Table'!$K" &amp; L$1),$A564&lt;=INDIRECT("'Panasonic ERJ Code Table'!$L" &amp; L$1)), AND($A564&gt;=INDIRECT("'Panasonic ERJ Code Table'!$M" &amp; L$1),$A564&lt;=INDIRECT("'Panasonic ERJ Code Table'!$N" &amp; L$1)) ),L$2&amp;_xlfn.XLOOKUP($A564,E96_raw,E96_code),"N/A")</f>
        <v>N/A</v>
      </c>
      <c r="O564" s="5" t="e" cm="1">
        <f t="array" aca="1" ref="O564" ca="1">IF( OR( AND($A564&gt;=INDIRECT("'Panasonic ERJ Code Table'!$K" &amp; O$1),$A564&lt;=INDIRECT("'Panasonic ERJ Code Table'!$L" &amp; O$1)), AND($A564&gt;=INDIRECT("'Panasonic ERJ Code Table'!$M" &amp; O$1),$A564&lt;=INDIRECT("'Panasonic ERJ Code Table'!$N" &amp; O$1)) ),O$2&amp;_xlfn.XLOOKUP($A564,E96_raw,E96_code),"N/A")</f>
        <v>#NAME?</v>
      </c>
      <c r="R564" s="5" t="str" cm="1">
        <f t="array" aca="1" ref="R564" ca="1">IF( OR( AND($A564&gt;=INDIRECT("'Panasonic ERJ Code Table'!$K" &amp; R$1),$A564&lt;=INDIRECT("'Panasonic ERJ Code Table'!$L" &amp; R$1)), AND($A564&gt;=INDIRECT("'Panasonic ERJ Code Table'!$M" &amp; R$1),$A564&lt;=INDIRECT("'Panasonic ERJ Code Table'!$N" &amp; R$1)) ),R$2&amp;_xlfn.XLOOKUP($A564,E96_raw,E96_code),"N/A")</f>
        <v>N/A</v>
      </c>
      <c r="U564" s="5" t="str" cm="1">
        <f t="array" aca="1" ref="U564" ca="1">IF( OR( AND($A564&gt;=INDIRECT("'Panasonic ERJ Code Table'!$J" &amp; U$1),$A564&lt;=INDIRECT("'Panasonic ERJ Code Table'!$K" &amp; U$1)), AND($A564&gt;=INDIRECT("'Panasonic ERJ Code Table'!$L" &amp; U$1),$A564&lt;=INDIRECT("'Panasonic ERJ Code Table'!$M" &amp; U$1)) ),U$2&amp;_xlfn.XLOOKUP($A564,E96_raw,E96_code),"N/A")</f>
        <v>N/A</v>
      </c>
    </row>
    <row r="565" spans="1:21" x14ac:dyDescent="0.3">
      <c r="A565" s="16">
        <v>715000</v>
      </c>
      <c r="B565" s="19"/>
      <c r="C565" s="5" t="e" cm="1">
        <f t="array" aca="1" ref="C565" ca="1">IF( OR( AND($A565&gt;=INDIRECT("'Panasonic ERJ Code Table'!$K" &amp; C$1),$A565&lt;=INDIRECT("'Panasonic ERJ Code Table'!$L" &amp; C$1)), AND($A565&gt;=INDIRECT("'Panasonic ERJ Code Table'!$M" &amp; C$1),$A565&lt;=INDIRECT("'Panasonic ERJ Code Table'!$N" &amp; C$1)) ),C$2&amp;_xlfn.XLOOKUP($A565,E96_raw,E96_code),"N/A")</f>
        <v>#NAME?</v>
      </c>
      <c r="D565" s="23" t="e" cm="1">
        <f t="array" aca="1" ref="D565" ca="1">"technology "&amp;RIGHT(C565,4)&amp;";"&amp;_xlfn.XLOOKUP(2,eii,eia)&amp;C565&amp;_xlfn.XLOOKUP(16,eii,eia)&amp;_xlfn.XLOOKUP(3,eii,eia)&amp;_xlfn.XLOOKUP($A565,E96_raw,e96_std&amp;" "&amp;e96_sym)&amp;_xlfn.XLOOKUP(16,eii,eia)&amp;_xlfn.XLOOKUP(4,eii,eia)&amp;_xlfn.XLOOKUP(LEFT(C565,7),r_1,r_4)&amp;" W @ 70°C"&amp;_xlfn.XLOOKUP(16,eii,eia)&amp;_xlfn.XLOOKUP(5,eii,eia)&amp;_xlfn.XLOOKUP(MID(C565,4,3),e_code,TEXT(e_size,"0000"))&amp;_xlfn.XLOOKUP(16,eii,eia)&amp;_xlfn.XLOOKUP(6,eii,eia)&amp;ROUND(MIN(SQRT($A565*_xlfn.XLOOKUP(LEFT(C565,7),r_1,r_4)),_xlfn.XLOOKUP(LEFT(C565,7),r_1,r_7)),1)&amp;" V"&amp;_xlfn.XLOOKUP(16,eii,eia)&amp;_xlfn.XLOOKUP(8,eii,eia)&amp;_xlfn.XLOOKUP(LEFT(C565,7),r_1,r_8)&amp;_xlfn.XLOOKUP(16,eii,eia)&amp;_xlfn.XLOOKUP(9,eii,eia)&amp;_xlfn.XLOOKUP($A565,E96_raw,E96_code&amp;" / "&amp;e96_3c)&amp;_xlfn.XLOOKUP(16,eii,eia)&amp;_xlfn.XLOOKUP(10,eii,eia)&amp;_xlfn.XLOOKUP(LEFT(C565,7),r_1,r_10)&amp;_xlfn.XLOOKUP(16,eii,eia)&amp;_xlfn.XLOOKUP(11,eii,eia)&amp;_xlfn.XLOOKUP(LEFT(C565,7),r_1,r_11)&amp;_xlfn.XLOOKUP(16,eii,eia)&amp;_xlfn.XLOOKUP(12,eii,eia)&amp;_xlfn.XLOOKUP(LEFT(C565,7),r_1,r_12)&amp;" ppm/°C"&amp;_xlfn.XLOOKUP(16,eii,eia)&amp;_xlfn.XLOOKUP(13,eii,eia)&amp;MID(C565,4,2)&amp;_xlfn.XLOOKUP(16,eii,eia)&amp;_xlfn.XLOOKUP(14,eii,eia)&amp;_xlfn.XLOOKUP(16,eii,eia)&amp;_xlfn.XLOOKUP(15,eii,eia)&amp;_xlfn.XLOOKUP(16,eii,eia)</f>
        <v>#NAME?</v>
      </c>
      <c r="F565" s="5" t="str" cm="1">
        <f t="array" aca="1" ref="F565" ca="1">IF( OR( AND($A565&gt;=INDIRECT("'Panasonic ERJ Code Table'!$K" &amp; F$1),$A565&lt;=INDIRECT("'Panasonic ERJ Code Table'!$L" &amp; F$1)), AND($A565&gt;=INDIRECT("'Panasonic ERJ Code Table'!$M" &amp; F$1),$A565&lt;=INDIRECT("'Panasonic ERJ Code Table'!$N" &amp; F$1)) ),F$2&amp;_xlfn.XLOOKUP($A565,E96_raw,E96_code),"N/A")</f>
        <v>N/A</v>
      </c>
      <c r="I565" s="5" t="e" cm="1">
        <f t="array" aca="1" ref="I565" ca="1">IF( OR( AND($A565&gt;=INDIRECT("'Panasonic ERJ Code Table'!$K" &amp; I$1),$A565&lt;=INDIRECT("'Panasonic ERJ Code Table'!$L" &amp; I$1)), AND($A565&gt;=INDIRECT("'Panasonic ERJ Code Table'!$M" &amp; I$1),$A565&lt;=INDIRECT("'Panasonic ERJ Code Table'!$N" &amp; I$1)) ),I$2&amp;_xlfn.XLOOKUP($A565,E96_raw,E96_code),"N/A")</f>
        <v>#NAME?</v>
      </c>
      <c r="L565" s="5" t="str" cm="1">
        <f t="array" aca="1" ref="L565" ca="1">IF( OR( AND($A565&gt;=INDIRECT("'Panasonic ERJ Code Table'!$K" &amp; L$1),$A565&lt;=INDIRECT("'Panasonic ERJ Code Table'!$L" &amp; L$1)), AND($A565&gt;=INDIRECT("'Panasonic ERJ Code Table'!$M" &amp; L$1),$A565&lt;=INDIRECT("'Panasonic ERJ Code Table'!$N" &amp; L$1)) ),L$2&amp;_xlfn.XLOOKUP($A565,E96_raw,E96_code),"N/A")</f>
        <v>N/A</v>
      </c>
      <c r="O565" s="5" t="e" cm="1">
        <f t="array" aca="1" ref="O565" ca="1">IF( OR( AND($A565&gt;=INDIRECT("'Panasonic ERJ Code Table'!$K" &amp; O$1),$A565&lt;=INDIRECT("'Panasonic ERJ Code Table'!$L" &amp; O$1)), AND($A565&gt;=INDIRECT("'Panasonic ERJ Code Table'!$M" &amp; O$1),$A565&lt;=INDIRECT("'Panasonic ERJ Code Table'!$N" &amp; O$1)) ),O$2&amp;_xlfn.XLOOKUP($A565,E96_raw,E96_code),"N/A")</f>
        <v>#NAME?</v>
      </c>
      <c r="R565" s="5" t="str" cm="1">
        <f t="array" aca="1" ref="R565" ca="1">IF( OR( AND($A565&gt;=INDIRECT("'Panasonic ERJ Code Table'!$K" &amp; R$1),$A565&lt;=INDIRECT("'Panasonic ERJ Code Table'!$L" &amp; R$1)), AND($A565&gt;=INDIRECT("'Panasonic ERJ Code Table'!$M" &amp; R$1),$A565&lt;=INDIRECT("'Panasonic ERJ Code Table'!$N" &amp; R$1)) ),R$2&amp;_xlfn.XLOOKUP($A565,E96_raw,E96_code),"N/A")</f>
        <v>N/A</v>
      </c>
      <c r="U565" s="5" t="str" cm="1">
        <f t="array" aca="1" ref="U565" ca="1">IF( OR( AND($A565&gt;=INDIRECT("'Panasonic ERJ Code Table'!$J" &amp; U$1),$A565&lt;=INDIRECT("'Panasonic ERJ Code Table'!$K" &amp; U$1)), AND($A565&gt;=INDIRECT("'Panasonic ERJ Code Table'!$L" &amp; U$1),$A565&lt;=INDIRECT("'Panasonic ERJ Code Table'!$M" &amp; U$1)) ),U$2&amp;_xlfn.XLOOKUP($A565,E96_raw,E96_code),"N/A")</f>
        <v>N/A</v>
      </c>
    </row>
    <row r="566" spans="1:21" x14ac:dyDescent="0.3">
      <c r="A566" s="16">
        <v>732000</v>
      </c>
      <c r="B566" s="19"/>
      <c r="C566" s="5" t="e" cm="1">
        <f t="array" aca="1" ref="C566" ca="1">IF( OR( AND($A566&gt;=INDIRECT("'Panasonic ERJ Code Table'!$K" &amp; C$1),$A566&lt;=INDIRECT("'Panasonic ERJ Code Table'!$L" &amp; C$1)), AND($A566&gt;=INDIRECT("'Panasonic ERJ Code Table'!$M" &amp; C$1),$A566&lt;=INDIRECT("'Panasonic ERJ Code Table'!$N" &amp; C$1)) ),C$2&amp;_xlfn.XLOOKUP($A566,E96_raw,E96_code),"N/A")</f>
        <v>#NAME?</v>
      </c>
      <c r="D566" s="23" t="e" cm="1">
        <f t="array" aca="1" ref="D566" ca="1">"technology "&amp;RIGHT(C566,4)&amp;";"&amp;_xlfn.XLOOKUP(2,eii,eia)&amp;C566&amp;_xlfn.XLOOKUP(16,eii,eia)&amp;_xlfn.XLOOKUP(3,eii,eia)&amp;_xlfn.XLOOKUP($A566,E96_raw,e96_std&amp;" "&amp;e96_sym)&amp;_xlfn.XLOOKUP(16,eii,eia)&amp;_xlfn.XLOOKUP(4,eii,eia)&amp;_xlfn.XLOOKUP(LEFT(C566,7),r_1,r_4)&amp;" W @ 70°C"&amp;_xlfn.XLOOKUP(16,eii,eia)&amp;_xlfn.XLOOKUP(5,eii,eia)&amp;_xlfn.XLOOKUP(MID(C566,4,3),e_code,TEXT(e_size,"0000"))&amp;_xlfn.XLOOKUP(16,eii,eia)&amp;_xlfn.XLOOKUP(6,eii,eia)&amp;ROUND(MIN(SQRT($A566*_xlfn.XLOOKUP(LEFT(C566,7),r_1,r_4)),_xlfn.XLOOKUP(LEFT(C566,7),r_1,r_7)),1)&amp;" V"&amp;_xlfn.XLOOKUP(16,eii,eia)&amp;_xlfn.XLOOKUP(8,eii,eia)&amp;_xlfn.XLOOKUP(LEFT(C566,7),r_1,r_8)&amp;_xlfn.XLOOKUP(16,eii,eia)&amp;_xlfn.XLOOKUP(9,eii,eia)&amp;_xlfn.XLOOKUP($A566,E96_raw,E96_code&amp;" / "&amp;e96_3c)&amp;_xlfn.XLOOKUP(16,eii,eia)&amp;_xlfn.XLOOKUP(10,eii,eia)&amp;_xlfn.XLOOKUP(LEFT(C566,7),r_1,r_10)&amp;_xlfn.XLOOKUP(16,eii,eia)&amp;_xlfn.XLOOKUP(11,eii,eia)&amp;_xlfn.XLOOKUP(LEFT(C566,7),r_1,r_11)&amp;_xlfn.XLOOKUP(16,eii,eia)&amp;_xlfn.XLOOKUP(12,eii,eia)&amp;_xlfn.XLOOKUP(LEFT(C566,7),r_1,r_12)&amp;" ppm/°C"&amp;_xlfn.XLOOKUP(16,eii,eia)&amp;_xlfn.XLOOKUP(13,eii,eia)&amp;MID(C566,4,2)&amp;_xlfn.XLOOKUP(16,eii,eia)&amp;_xlfn.XLOOKUP(14,eii,eia)&amp;_xlfn.XLOOKUP(16,eii,eia)&amp;_xlfn.XLOOKUP(15,eii,eia)&amp;_xlfn.XLOOKUP(16,eii,eia)</f>
        <v>#NAME?</v>
      </c>
      <c r="F566" s="5" t="str" cm="1">
        <f t="array" aca="1" ref="F566" ca="1">IF( OR( AND($A566&gt;=INDIRECT("'Panasonic ERJ Code Table'!$K" &amp; F$1),$A566&lt;=INDIRECT("'Panasonic ERJ Code Table'!$L" &amp; F$1)), AND($A566&gt;=INDIRECT("'Panasonic ERJ Code Table'!$M" &amp; F$1),$A566&lt;=INDIRECT("'Panasonic ERJ Code Table'!$N" &amp; F$1)) ),F$2&amp;_xlfn.XLOOKUP($A566,E96_raw,E96_code),"N/A")</f>
        <v>N/A</v>
      </c>
      <c r="I566" s="5" t="e" cm="1">
        <f t="array" aca="1" ref="I566" ca="1">IF( OR( AND($A566&gt;=INDIRECT("'Panasonic ERJ Code Table'!$K" &amp; I$1),$A566&lt;=INDIRECT("'Panasonic ERJ Code Table'!$L" &amp; I$1)), AND($A566&gt;=INDIRECT("'Panasonic ERJ Code Table'!$M" &amp; I$1),$A566&lt;=INDIRECT("'Panasonic ERJ Code Table'!$N" &amp; I$1)) ),I$2&amp;_xlfn.XLOOKUP($A566,E96_raw,E96_code),"N/A")</f>
        <v>#NAME?</v>
      </c>
      <c r="L566" s="5" t="str" cm="1">
        <f t="array" aca="1" ref="L566" ca="1">IF( OR( AND($A566&gt;=INDIRECT("'Panasonic ERJ Code Table'!$K" &amp; L$1),$A566&lt;=INDIRECT("'Panasonic ERJ Code Table'!$L" &amp; L$1)), AND($A566&gt;=INDIRECT("'Panasonic ERJ Code Table'!$M" &amp; L$1),$A566&lt;=INDIRECT("'Panasonic ERJ Code Table'!$N" &amp; L$1)) ),L$2&amp;_xlfn.XLOOKUP($A566,E96_raw,E96_code),"N/A")</f>
        <v>N/A</v>
      </c>
      <c r="O566" s="5" t="e" cm="1">
        <f t="array" aca="1" ref="O566" ca="1">IF( OR( AND($A566&gt;=INDIRECT("'Panasonic ERJ Code Table'!$K" &amp; O$1),$A566&lt;=INDIRECT("'Panasonic ERJ Code Table'!$L" &amp; O$1)), AND($A566&gt;=INDIRECT("'Panasonic ERJ Code Table'!$M" &amp; O$1),$A566&lt;=INDIRECT("'Panasonic ERJ Code Table'!$N" &amp; O$1)) ),O$2&amp;_xlfn.XLOOKUP($A566,E96_raw,E96_code),"N/A")</f>
        <v>#NAME?</v>
      </c>
      <c r="R566" s="5" t="str" cm="1">
        <f t="array" aca="1" ref="R566" ca="1">IF( OR( AND($A566&gt;=INDIRECT("'Panasonic ERJ Code Table'!$K" &amp; R$1),$A566&lt;=INDIRECT("'Panasonic ERJ Code Table'!$L" &amp; R$1)), AND($A566&gt;=INDIRECT("'Panasonic ERJ Code Table'!$M" &amp; R$1),$A566&lt;=INDIRECT("'Panasonic ERJ Code Table'!$N" &amp; R$1)) ),R$2&amp;_xlfn.XLOOKUP($A566,E96_raw,E96_code),"N/A")</f>
        <v>N/A</v>
      </c>
      <c r="U566" s="5" t="str" cm="1">
        <f t="array" aca="1" ref="U566" ca="1">IF( OR( AND($A566&gt;=INDIRECT("'Panasonic ERJ Code Table'!$J" &amp; U$1),$A566&lt;=INDIRECT("'Panasonic ERJ Code Table'!$K" &amp; U$1)), AND($A566&gt;=INDIRECT("'Panasonic ERJ Code Table'!$L" &amp; U$1),$A566&lt;=INDIRECT("'Panasonic ERJ Code Table'!$M" &amp; U$1)) ),U$2&amp;_xlfn.XLOOKUP($A566,E96_raw,E96_code),"N/A")</f>
        <v>N/A</v>
      </c>
    </row>
    <row r="567" spans="1:21" x14ac:dyDescent="0.3">
      <c r="A567" s="16">
        <v>750000</v>
      </c>
      <c r="B567" s="19"/>
      <c r="C567" s="5" t="e" cm="1">
        <f t="array" aca="1" ref="C567" ca="1">IF( OR( AND($A567&gt;=INDIRECT("'Panasonic ERJ Code Table'!$K" &amp; C$1),$A567&lt;=INDIRECT("'Panasonic ERJ Code Table'!$L" &amp; C$1)), AND($A567&gt;=INDIRECT("'Panasonic ERJ Code Table'!$M" &amp; C$1),$A567&lt;=INDIRECT("'Panasonic ERJ Code Table'!$N" &amp; C$1)) ),C$2&amp;_xlfn.XLOOKUP($A567,E96_raw,E96_code),"N/A")</f>
        <v>#NAME?</v>
      </c>
      <c r="D567" s="23" t="e" cm="1">
        <f t="array" aca="1" ref="D567" ca="1">"technology "&amp;RIGHT(C567,4)&amp;";"&amp;_xlfn.XLOOKUP(2,eii,eia)&amp;C567&amp;_xlfn.XLOOKUP(16,eii,eia)&amp;_xlfn.XLOOKUP(3,eii,eia)&amp;_xlfn.XLOOKUP($A567,E96_raw,e96_std&amp;" "&amp;e96_sym)&amp;_xlfn.XLOOKUP(16,eii,eia)&amp;_xlfn.XLOOKUP(4,eii,eia)&amp;_xlfn.XLOOKUP(LEFT(C567,7),r_1,r_4)&amp;" W @ 70°C"&amp;_xlfn.XLOOKUP(16,eii,eia)&amp;_xlfn.XLOOKUP(5,eii,eia)&amp;_xlfn.XLOOKUP(MID(C567,4,3),e_code,TEXT(e_size,"0000"))&amp;_xlfn.XLOOKUP(16,eii,eia)&amp;_xlfn.XLOOKUP(6,eii,eia)&amp;ROUND(MIN(SQRT($A567*_xlfn.XLOOKUP(LEFT(C567,7),r_1,r_4)),_xlfn.XLOOKUP(LEFT(C567,7),r_1,r_7)),1)&amp;" V"&amp;_xlfn.XLOOKUP(16,eii,eia)&amp;_xlfn.XLOOKUP(8,eii,eia)&amp;_xlfn.XLOOKUP(LEFT(C567,7),r_1,r_8)&amp;_xlfn.XLOOKUP(16,eii,eia)&amp;_xlfn.XLOOKUP(9,eii,eia)&amp;_xlfn.XLOOKUP($A567,E96_raw,E96_code&amp;" / "&amp;e96_3c)&amp;_xlfn.XLOOKUP(16,eii,eia)&amp;_xlfn.XLOOKUP(10,eii,eia)&amp;_xlfn.XLOOKUP(LEFT(C567,7),r_1,r_10)&amp;_xlfn.XLOOKUP(16,eii,eia)&amp;_xlfn.XLOOKUP(11,eii,eia)&amp;_xlfn.XLOOKUP(LEFT(C567,7),r_1,r_11)&amp;_xlfn.XLOOKUP(16,eii,eia)&amp;_xlfn.XLOOKUP(12,eii,eia)&amp;_xlfn.XLOOKUP(LEFT(C567,7),r_1,r_12)&amp;" ppm/°C"&amp;_xlfn.XLOOKUP(16,eii,eia)&amp;_xlfn.XLOOKUP(13,eii,eia)&amp;MID(C567,4,2)&amp;_xlfn.XLOOKUP(16,eii,eia)&amp;_xlfn.XLOOKUP(14,eii,eia)&amp;_xlfn.XLOOKUP(16,eii,eia)&amp;_xlfn.XLOOKUP(15,eii,eia)&amp;_xlfn.XLOOKUP(16,eii,eia)</f>
        <v>#NAME?</v>
      </c>
      <c r="F567" s="5" t="str" cm="1">
        <f t="array" aca="1" ref="F567" ca="1">IF( OR( AND($A567&gt;=INDIRECT("'Panasonic ERJ Code Table'!$K" &amp; F$1),$A567&lt;=INDIRECT("'Panasonic ERJ Code Table'!$L" &amp; F$1)), AND($A567&gt;=INDIRECT("'Panasonic ERJ Code Table'!$M" &amp; F$1),$A567&lt;=INDIRECT("'Panasonic ERJ Code Table'!$N" &amp; F$1)) ),F$2&amp;_xlfn.XLOOKUP($A567,E96_raw,E96_code),"N/A")</f>
        <v>N/A</v>
      </c>
      <c r="I567" s="5" t="e" cm="1">
        <f t="array" aca="1" ref="I567" ca="1">IF( OR( AND($A567&gt;=INDIRECT("'Panasonic ERJ Code Table'!$K" &amp; I$1),$A567&lt;=INDIRECT("'Panasonic ERJ Code Table'!$L" &amp; I$1)), AND($A567&gt;=INDIRECT("'Panasonic ERJ Code Table'!$M" &amp; I$1),$A567&lt;=INDIRECT("'Panasonic ERJ Code Table'!$N" &amp; I$1)) ),I$2&amp;_xlfn.XLOOKUP($A567,E96_raw,E96_code),"N/A")</f>
        <v>#NAME?</v>
      </c>
      <c r="L567" s="5" t="str" cm="1">
        <f t="array" aca="1" ref="L567" ca="1">IF( OR( AND($A567&gt;=INDIRECT("'Panasonic ERJ Code Table'!$K" &amp; L$1),$A567&lt;=INDIRECT("'Panasonic ERJ Code Table'!$L" &amp; L$1)), AND($A567&gt;=INDIRECT("'Panasonic ERJ Code Table'!$M" &amp; L$1),$A567&lt;=INDIRECT("'Panasonic ERJ Code Table'!$N" &amp; L$1)) ),L$2&amp;_xlfn.XLOOKUP($A567,E96_raw,E96_code),"N/A")</f>
        <v>N/A</v>
      </c>
      <c r="O567" s="5" t="e" cm="1">
        <f t="array" aca="1" ref="O567" ca="1">IF( OR( AND($A567&gt;=INDIRECT("'Panasonic ERJ Code Table'!$K" &amp; O$1),$A567&lt;=INDIRECT("'Panasonic ERJ Code Table'!$L" &amp; O$1)), AND($A567&gt;=INDIRECT("'Panasonic ERJ Code Table'!$M" &amp; O$1),$A567&lt;=INDIRECT("'Panasonic ERJ Code Table'!$N" &amp; O$1)) ),O$2&amp;_xlfn.XLOOKUP($A567,E96_raw,E96_code),"N/A")</f>
        <v>#NAME?</v>
      </c>
      <c r="R567" s="5" t="str" cm="1">
        <f t="array" aca="1" ref="R567" ca="1">IF( OR( AND($A567&gt;=INDIRECT("'Panasonic ERJ Code Table'!$K" &amp; R$1),$A567&lt;=INDIRECT("'Panasonic ERJ Code Table'!$L" &amp; R$1)), AND($A567&gt;=INDIRECT("'Panasonic ERJ Code Table'!$M" &amp; R$1),$A567&lt;=INDIRECT("'Panasonic ERJ Code Table'!$N" &amp; R$1)) ),R$2&amp;_xlfn.XLOOKUP($A567,E96_raw,E96_code),"N/A")</f>
        <v>N/A</v>
      </c>
      <c r="U567" s="5" t="str" cm="1">
        <f t="array" aca="1" ref="U567" ca="1">IF( OR( AND($A567&gt;=INDIRECT("'Panasonic ERJ Code Table'!$J" &amp; U$1),$A567&lt;=INDIRECT("'Panasonic ERJ Code Table'!$K" &amp; U$1)), AND($A567&gt;=INDIRECT("'Panasonic ERJ Code Table'!$L" &amp; U$1),$A567&lt;=INDIRECT("'Panasonic ERJ Code Table'!$M" &amp; U$1)) ),U$2&amp;_xlfn.XLOOKUP($A567,E96_raw,E96_code),"N/A")</f>
        <v>N/A</v>
      </c>
    </row>
    <row r="568" spans="1:21" x14ac:dyDescent="0.3">
      <c r="A568" s="16">
        <v>768000</v>
      </c>
      <c r="B568" s="19"/>
      <c r="C568" s="5" t="e" cm="1">
        <f t="array" aca="1" ref="C568" ca="1">IF( OR( AND($A568&gt;=INDIRECT("'Panasonic ERJ Code Table'!$K" &amp; C$1),$A568&lt;=INDIRECT("'Panasonic ERJ Code Table'!$L" &amp; C$1)), AND($A568&gt;=INDIRECT("'Panasonic ERJ Code Table'!$M" &amp; C$1),$A568&lt;=INDIRECT("'Panasonic ERJ Code Table'!$N" &amp; C$1)) ),C$2&amp;_xlfn.XLOOKUP($A568,E96_raw,E96_code),"N/A")</f>
        <v>#NAME?</v>
      </c>
      <c r="D568" s="23" t="e" cm="1">
        <f t="array" aca="1" ref="D568" ca="1">"technology "&amp;RIGHT(C568,4)&amp;";"&amp;_xlfn.XLOOKUP(2,eii,eia)&amp;C568&amp;_xlfn.XLOOKUP(16,eii,eia)&amp;_xlfn.XLOOKUP(3,eii,eia)&amp;_xlfn.XLOOKUP($A568,E96_raw,e96_std&amp;" "&amp;e96_sym)&amp;_xlfn.XLOOKUP(16,eii,eia)&amp;_xlfn.XLOOKUP(4,eii,eia)&amp;_xlfn.XLOOKUP(LEFT(C568,7),r_1,r_4)&amp;" W @ 70°C"&amp;_xlfn.XLOOKUP(16,eii,eia)&amp;_xlfn.XLOOKUP(5,eii,eia)&amp;_xlfn.XLOOKUP(MID(C568,4,3),e_code,TEXT(e_size,"0000"))&amp;_xlfn.XLOOKUP(16,eii,eia)&amp;_xlfn.XLOOKUP(6,eii,eia)&amp;ROUND(MIN(SQRT($A568*_xlfn.XLOOKUP(LEFT(C568,7),r_1,r_4)),_xlfn.XLOOKUP(LEFT(C568,7),r_1,r_7)),1)&amp;" V"&amp;_xlfn.XLOOKUP(16,eii,eia)&amp;_xlfn.XLOOKUP(8,eii,eia)&amp;_xlfn.XLOOKUP(LEFT(C568,7),r_1,r_8)&amp;_xlfn.XLOOKUP(16,eii,eia)&amp;_xlfn.XLOOKUP(9,eii,eia)&amp;_xlfn.XLOOKUP($A568,E96_raw,E96_code&amp;" / "&amp;e96_3c)&amp;_xlfn.XLOOKUP(16,eii,eia)&amp;_xlfn.XLOOKUP(10,eii,eia)&amp;_xlfn.XLOOKUP(LEFT(C568,7),r_1,r_10)&amp;_xlfn.XLOOKUP(16,eii,eia)&amp;_xlfn.XLOOKUP(11,eii,eia)&amp;_xlfn.XLOOKUP(LEFT(C568,7),r_1,r_11)&amp;_xlfn.XLOOKUP(16,eii,eia)&amp;_xlfn.XLOOKUP(12,eii,eia)&amp;_xlfn.XLOOKUP(LEFT(C568,7),r_1,r_12)&amp;" ppm/°C"&amp;_xlfn.XLOOKUP(16,eii,eia)&amp;_xlfn.XLOOKUP(13,eii,eia)&amp;MID(C568,4,2)&amp;_xlfn.XLOOKUP(16,eii,eia)&amp;_xlfn.XLOOKUP(14,eii,eia)&amp;_xlfn.XLOOKUP(16,eii,eia)&amp;_xlfn.XLOOKUP(15,eii,eia)&amp;_xlfn.XLOOKUP(16,eii,eia)</f>
        <v>#NAME?</v>
      </c>
      <c r="F568" s="5" t="str" cm="1">
        <f t="array" aca="1" ref="F568" ca="1">IF( OR( AND($A568&gt;=INDIRECT("'Panasonic ERJ Code Table'!$K" &amp; F$1),$A568&lt;=INDIRECT("'Panasonic ERJ Code Table'!$L" &amp; F$1)), AND($A568&gt;=INDIRECT("'Panasonic ERJ Code Table'!$M" &amp; F$1),$A568&lt;=INDIRECT("'Panasonic ERJ Code Table'!$N" &amp; F$1)) ),F$2&amp;_xlfn.XLOOKUP($A568,E96_raw,E96_code),"N/A")</f>
        <v>N/A</v>
      </c>
      <c r="I568" s="5" t="e" cm="1">
        <f t="array" aca="1" ref="I568" ca="1">IF( OR( AND($A568&gt;=INDIRECT("'Panasonic ERJ Code Table'!$K" &amp; I$1),$A568&lt;=INDIRECT("'Panasonic ERJ Code Table'!$L" &amp; I$1)), AND($A568&gt;=INDIRECT("'Panasonic ERJ Code Table'!$M" &amp; I$1),$A568&lt;=INDIRECT("'Panasonic ERJ Code Table'!$N" &amp; I$1)) ),I$2&amp;_xlfn.XLOOKUP($A568,E96_raw,E96_code),"N/A")</f>
        <v>#NAME?</v>
      </c>
      <c r="L568" s="5" t="str" cm="1">
        <f t="array" aca="1" ref="L568" ca="1">IF( OR( AND($A568&gt;=INDIRECT("'Panasonic ERJ Code Table'!$K" &amp; L$1),$A568&lt;=INDIRECT("'Panasonic ERJ Code Table'!$L" &amp; L$1)), AND($A568&gt;=INDIRECT("'Panasonic ERJ Code Table'!$M" &amp; L$1),$A568&lt;=INDIRECT("'Panasonic ERJ Code Table'!$N" &amp; L$1)) ),L$2&amp;_xlfn.XLOOKUP($A568,E96_raw,E96_code),"N/A")</f>
        <v>N/A</v>
      </c>
      <c r="O568" s="5" t="e" cm="1">
        <f t="array" aca="1" ref="O568" ca="1">IF( OR( AND($A568&gt;=INDIRECT("'Panasonic ERJ Code Table'!$K" &amp; O$1),$A568&lt;=INDIRECT("'Panasonic ERJ Code Table'!$L" &amp; O$1)), AND($A568&gt;=INDIRECT("'Panasonic ERJ Code Table'!$M" &amp; O$1),$A568&lt;=INDIRECT("'Panasonic ERJ Code Table'!$N" &amp; O$1)) ),O$2&amp;_xlfn.XLOOKUP($A568,E96_raw,E96_code),"N/A")</f>
        <v>#NAME?</v>
      </c>
      <c r="R568" s="5" t="str" cm="1">
        <f t="array" aca="1" ref="R568" ca="1">IF( OR( AND($A568&gt;=INDIRECT("'Panasonic ERJ Code Table'!$K" &amp; R$1),$A568&lt;=INDIRECT("'Panasonic ERJ Code Table'!$L" &amp; R$1)), AND($A568&gt;=INDIRECT("'Panasonic ERJ Code Table'!$M" &amp; R$1),$A568&lt;=INDIRECT("'Panasonic ERJ Code Table'!$N" &amp; R$1)) ),R$2&amp;_xlfn.XLOOKUP($A568,E96_raw,E96_code),"N/A")</f>
        <v>N/A</v>
      </c>
      <c r="U568" s="5" t="str" cm="1">
        <f t="array" aca="1" ref="U568" ca="1">IF( OR( AND($A568&gt;=INDIRECT("'Panasonic ERJ Code Table'!$J" &amp; U$1),$A568&lt;=INDIRECT("'Panasonic ERJ Code Table'!$K" &amp; U$1)), AND($A568&gt;=INDIRECT("'Panasonic ERJ Code Table'!$L" &amp; U$1),$A568&lt;=INDIRECT("'Panasonic ERJ Code Table'!$M" &amp; U$1)) ),U$2&amp;_xlfn.XLOOKUP($A568,E96_raw,E96_code),"N/A")</f>
        <v>N/A</v>
      </c>
    </row>
    <row r="569" spans="1:21" x14ac:dyDescent="0.3">
      <c r="A569" s="16">
        <v>787000</v>
      </c>
      <c r="B569" s="19"/>
      <c r="C569" s="5" t="e" cm="1">
        <f t="array" aca="1" ref="C569" ca="1">IF( OR( AND($A569&gt;=INDIRECT("'Panasonic ERJ Code Table'!$K" &amp; C$1),$A569&lt;=INDIRECT("'Panasonic ERJ Code Table'!$L" &amp; C$1)), AND($A569&gt;=INDIRECT("'Panasonic ERJ Code Table'!$M" &amp; C$1),$A569&lt;=INDIRECT("'Panasonic ERJ Code Table'!$N" &amp; C$1)) ),C$2&amp;_xlfn.XLOOKUP($A569,E96_raw,E96_code),"N/A")</f>
        <v>#NAME?</v>
      </c>
      <c r="D569" s="23" t="e" cm="1">
        <f t="array" aca="1" ref="D569" ca="1">"technology "&amp;RIGHT(C569,4)&amp;";"&amp;_xlfn.XLOOKUP(2,eii,eia)&amp;C569&amp;_xlfn.XLOOKUP(16,eii,eia)&amp;_xlfn.XLOOKUP(3,eii,eia)&amp;_xlfn.XLOOKUP($A569,E96_raw,e96_std&amp;" "&amp;e96_sym)&amp;_xlfn.XLOOKUP(16,eii,eia)&amp;_xlfn.XLOOKUP(4,eii,eia)&amp;_xlfn.XLOOKUP(LEFT(C569,7),r_1,r_4)&amp;" W @ 70°C"&amp;_xlfn.XLOOKUP(16,eii,eia)&amp;_xlfn.XLOOKUP(5,eii,eia)&amp;_xlfn.XLOOKUP(MID(C569,4,3),e_code,TEXT(e_size,"0000"))&amp;_xlfn.XLOOKUP(16,eii,eia)&amp;_xlfn.XLOOKUP(6,eii,eia)&amp;ROUND(MIN(SQRT($A569*_xlfn.XLOOKUP(LEFT(C569,7),r_1,r_4)),_xlfn.XLOOKUP(LEFT(C569,7),r_1,r_7)),1)&amp;" V"&amp;_xlfn.XLOOKUP(16,eii,eia)&amp;_xlfn.XLOOKUP(8,eii,eia)&amp;_xlfn.XLOOKUP(LEFT(C569,7),r_1,r_8)&amp;_xlfn.XLOOKUP(16,eii,eia)&amp;_xlfn.XLOOKUP(9,eii,eia)&amp;_xlfn.XLOOKUP($A569,E96_raw,E96_code&amp;" / "&amp;e96_3c)&amp;_xlfn.XLOOKUP(16,eii,eia)&amp;_xlfn.XLOOKUP(10,eii,eia)&amp;_xlfn.XLOOKUP(LEFT(C569,7),r_1,r_10)&amp;_xlfn.XLOOKUP(16,eii,eia)&amp;_xlfn.XLOOKUP(11,eii,eia)&amp;_xlfn.XLOOKUP(LEFT(C569,7),r_1,r_11)&amp;_xlfn.XLOOKUP(16,eii,eia)&amp;_xlfn.XLOOKUP(12,eii,eia)&amp;_xlfn.XLOOKUP(LEFT(C569,7),r_1,r_12)&amp;" ppm/°C"&amp;_xlfn.XLOOKUP(16,eii,eia)&amp;_xlfn.XLOOKUP(13,eii,eia)&amp;MID(C569,4,2)&amp;_xlfn.XLOOKUP(16,eii,eia)&amp;_xlfn.XLOOKUP(14,eii,eia)&amp;_xlfn.XLOOKUP(16,eii,eia)&amp;_xlfn.XLOOKUP(15,eii,eia)&amp;_xlfn.XLOOKUP(16,eii,eia)</f>
        <v>#NAME?</v>
      </c>
      <c r="F569" s="5" t="str" cm="1">
        <f t="array" aca="1" ref="F569" ca="1">IF( OR( AND($A569&gt;=INDIRECT("'Panasonic ERJ Code Table'!$K" &amp; F$1),$A569&lt;=INDIRECT("'Panasonic ERJ Code Table'!$L" &amp; F$1)), AND($A569&gt;=INDIRECT("'Panasonic ERJ Code Table'!$M" &amp; F$1),$A569&lt;=INDIRECT("'Panasonic ERJ Code Table'!$N" &amp; F$1)) ),F$2&amp;_xlfn.XLOOKUP($A569,E96_raw,E96_code),"N/A")</f>
        <v>N/A</v>
      </c>
      <c r="I569" s="5" t="e" cm="1">
        <f t="array" aca="1" ref="I569" ca="1">IF( OR( AND($A569&gt;=INDIRECT("'Panasonic ERJ Code Table'!$K" &amp; I$1),$A569&lt;=INDIRECT("'Panasonic ERJ Code Table'!$L" &amp; I$1)), AND($A569&gt;=INDIRECT("'Panasonic ERJ Code Table'!$M" &amp; I$1),$A569&lt;=INDIRECT("'Panasonic ERJ Code Table'!$N" &amp; I$1)) ),I$2&amp;_xlfn.XLOOKUP($A569,E96_raw,E96_code),"N/A")</f>
        <v>#NAME?</v>
      </c>
      <c r="L569" s="5" t="str" cm="1">
        <f t="array" aca="1" ref="L569" ca="1">IF( OR( AND($A569&gt;=INDIRECT("'Panasonic ERJ Code Table'!$K" &amp; L$1),$A569&lt;=INDIRECT("'Panasonic ERJ Code Table'!$L" &amp; L$1)), AND($A569&gt;=INDIRECT("'Panasonic ERJ Code Table'!$M" &amp; L$1),$A569&lt;=INDIRECT("'Panasonic ERJ Code Table'!$N" &amp; L$1)) ),L$2&amp;_xlfn.XLOOKUP($A569,E96_raw,E96_code),"N/A")</f>
        <v>N/A</v>
      </c>
      <c r="O569" s="5" t="e" cm="1">
        <f t="array" aca="1" ref="O569" ca="1">IF( OR( AND($A569&gt;=INDIRECT("'Panasonic ERJ Code Table'!$K" &amp; O$1),$A569&lt;=INDIRECT("'Panasonic ERJ Code Table'!$L" &amp; O$1)), AND($A569&gt;=INDIRECT("'Panasonic ERJ Code Table'!$M" &amp; O$1),$A569&lt;=INDIRECT("'Panasonic ERJ Code Table'!$N" &amp; O$1)) ),O$2&amp;_xlfn.XLOOKUP($A569,E96_raw,E96_code),"N/A")</f>
        <v>#NAME?</v>
      </c>
      <c r="R569" s="5" t="str" cm="1">
        <f t="array" aca="1" ref="R569" ca="1">IF( OR( AND($A569&gt;=INDIRECT("'Panasonic ERJ Code Table'!$K" &amp; R$1),$A569&lt;=INDIRECT("'Panasonic ERJ Code Table'!$L" &amp; R$1)), AND($A569&gt;=INDIRECT("'Panasonic ERJ Code Table'!$M" &amp; R$1),$A569&lt;=INDIRECT("'Panasonic ERJ Code Table'!$N" &amp; R$1)) ),R$2&amp;_xlfn.XLOOKUP($A569,E96_raw,E96_code),"N/A")</f>
        <v>N/A</v>
      </c>
      <c r="U569" s="5" t="str" cm="1">
        <f t="array" aca="1" ref="U569" ca="1">IF( OR( AND($A569&gt;=INDIRECT("'Panasonic ERJ Code Table'!$J" &amp; U$1),$A569&lt;=INDIRECT("'Panasonic ERJ Code Table'!$K" &amp; U$1)), AND($A569&gt;=INDIRECT("'Panasonic ERJ Code Table'!$L" &amp; U$1),$A569&lt;=INDIRECT("'Panasonic ERJ Code Table'!$M" &amp; U$1)) ),U$2&amp;_xlfn.XLOOKUP($A569,E96_raw,E96_code),"N/A")</f>
        <v>N/A</v>
      </c>
    </row>
    <row r="570" spans="1:21" x14ac:dyDescent="0.3">
      <c r="A570" s="16">
        <v>806000.00000000012</v>
      </c>
      <c r="B570" s="19"/>
      <c r="C570" s="5" t="e" cm="1">
        <f t="array" aca="1" ref="C570" ca="1">IF( OR( AND($A570&gt;=INDIRECT("'Panasonic ERJ Code Table'!$K" &amp; C$1),$A570&lt;=INDIRECT("'Panasonic ERJ Code Table'!$L" &amp; C$1)), AND($A570&gt;=INDIRECT("'Panasonic ERJ Code Table'!$M" &amp; C$1),$A570&lt;=INDIRECT("'Panasonic ERJ Code Table'!$N" &amp; C$1)) ),C$2&amp;_xlfn.XLOOKUP($A570,E96_raw,E96_code),"N/A")</f>
        <v>#NAME?</v>
      </c>
      <c r="D570" s="23" t="e" cm="1">
        <f t="array" aca="1" ref="D570" ca="1">"technology "&amp;RIGHT(C570,4)&amp;";"&amp;_xlfn.XLOOKUP(2,eii,eia)&amp;C570&amp;_xlfn.XLOOKUP(16,eii,eia)&amp;_xlfn.XLOOKUP(3,eii,eia)&amp;_xlfn.XLOOKUP($A570,E96_raw,e96_std&amp;" "&amp;e96_sym)&amp;_xlfn.XLOOKUP(16,eii,eia)&amp;_xlfn.XLOOKUP(4,eii,eia)&amp;_xlfn.XLOOKUP(LEFT(C570,7),r_1,r_4)&amp;" W @ 70°C"&amp;_xlfn.XLOOKUP(16,eii,eia)&amp;_xlfn.XLOOKUP(5,eii,eia)&amp;_xlfn.XLOOKUP(MID(C570,4,3),e_code,TEXT(e_size,"0000"))&amp;_xlfn.XLOOKUP(16,eii,eia)&amp;_xlfn.XLOOKUP(6,eii,eia)&amp;ROUND(MIN(SQRT($A570*_xlfn.XLOOKUP(LEFT(C570,7),r_1,r_4)),_xlfn.XLOOKUP(LEFT(C570,7),r_1,r_7)),1)&amp;" V"&amp;_xlfn.XLOOKUP(16,eii,eia)&amp;_xlfn.XLOOKUP(8,eii,eia)&amp;_xlfn.XLOOKUP(LEFT(C570,7),r_1,r_8)&amp;_xlfn.XLOOKUP(16,eii,eia)&amp;_xlfn.XLOOKUP(9,eii,eia)&amp;_xlfn.XLOOKUP($A570,E96_raw,E96_code&amp;" / "&amp;e96_3c)&amp;_xlfn.XLOOKUP(16,eii,eia)&amp;_xlfn.XLOOKUP(10,eii,eia)&amp;_xlfn.XLOOKUP(LEFT(C570,7),r_1,r_10)&amp;_xlfn.XLOOKUP(16,eii,eia)&amp;_xlfn.XLOOKUP(11,eii,eia)&amp;_xlfn.XLOOKUP(LEFT(C570,7),r_1,r_11)&amp;_xlfn.XLOOKUP(16,eii,eia)&amp;_xlfn.XLOOKUP(12,eii,eia)&amp;_xlfn.XLOOKUP(LEFT(C570,7),r_1,r_12)&amp;" ppm/°C"&amp;_xlfn.XLOOKUP(16,eii,eia)&amp;_xlfn.XLOOKUP(13,eii,eia)&amp;MID(C570,4,2)&amp;_xlfn.XLOOKUP(16,eii,eia)&amp;_xlfn.XLOOKUP(14,eii,eia)&amp;_xlfn.XLOOKUP(16,eii,eia)&amp;_xlfn.XLOOKUP(15,eii,eia)&amp;_xlfn.XLOOKUP(16,eii,eia)</f>
        <v>#NAME?</v>
      </c>
      <c r="F570" s="5" t="str" cm="1">
        <f t="array" aca="1" ref="F570" ca="1">IF( OR( AND($A570&gt;=INDIRECT("'Panasonic ERJ Code Table'!$K" &amp; F$1),$A570&lt;=INDIRECT("'Panasonic ERJ Code Table'!$L" &amp; F$1)), AND($A570&gt;=INDIRECT("'Panasonic ERJ Code Table'!$M" &amp; F$1),$A570&lt;=INDIRECT("'Panasonic ERJ Code Table'!$N" &amp; F$1)) ),F$2&amp;_xlfn.XLOOKUP($A570,E96_raw,E96_code),"N/A")</f>
        <v>N/A</v>
      </c>
      <c r="I570" s="5" t="e" cm="1">
        <f t="array" aca="1" ref="I570" ca="1">IF( OR( AND($A570&gt;=INDIRECT("'Panasonic ERJ Code Table'!$K" &amp; I$1),$A570&lt;=INDIRECT("'Panasonic ERJ Code Table'!$L" &amp; I$1)), AND($A570&gt;=INDIRECT("'Panasonic ERJ Code Table'!$M" &amp; I$1),$A570&lt;=INDIRECT("'Panasonic ERJ Code Table'!$N" &amp; I$1)) ),I$2&amp;_xlfn.XLOOKUP($A570,E96_raw,E96_code),"N/A")</f>
        <v>#NAME?</v>
      </c>
      <c r="L570" s="5" t="str" cm="1">
        <f t="array" aca="1" ref="L570" ca="1">IF( OR( AND($A570&gt;=INDIRECT("'Panasonic ERJ Code Table'!$K" &amp; L$1),$A570&lt;=INDIRECT("'Panasonic ERJ Code Table'!$L" &amp; L$1)), AND($A570&gt;=INDIRECT("'Panasonic ERJ Code Table'!$M" &amp; L$1),$A570&lt;=INDIRECT("'Panasonic ERJ Code Table'!$N" &amp; L$1)) ),L$2&amp;_xlfn.XLOOKUP($A570,E96_raw,E96_code),"N/A")</f>
        <v>N/A</v>
      </c>
      <c r="O570" s="5" t="e" cm="1">
        <f t="array" aca="1" ref="O570" ca="1">IF( OR( AND($A570&gt;=INDIRECT("'Panasonic ERJ Code Table'!$K" &amp; O$1),$A570&lt;=INDIRECT("'Panasonic ERJ Code Table'!$L" &amp; O$1)), AND($A570&gt;=INDIRECT("'Panasonic ERJ Code Table'!$M" &amp; O$1),$A570&lt;=INDIRECT("'Panasonic ERJ Code Table'!$N" &amp; O$1)) ),O$2&amp;_xlfn.XLOOKUP($A570,E96_raw,E96_code),"N/A")</f>
        <v>#NAME?</v>
      </c>
      <c r="R570" s="5" t="str" cm="1">
        <f t="array" aca="1" ref="R570" ca="1">IF( OR( AND($A570&gt;=INDIRECT("'Panasonic ERJ Code Table'!$K" &amp; R$1),$A570&lt;=INDIRECT("'Panasonic ERJ Code Table'!$L" &amp; R$1)), AND($A570&gt;=INDIRECT("'Panasonic ERJ Code Table'!$M" &amp; R$1),$A570&lt;=INDIRECT("'Panasonic ERJ Code Table'!$N" &amp; R$1)) ),R$2&amp;_xlfn.XLOOKUP($A570,E96_raw,E96_code),"N/A")</f>
        <v>N/A</v>
      </c>
      <c r="U570" s="5" t="str" cm="1">
        <f t="array" aca="1" ref="U570" ca="1">IF( OR( AND($A570&gt;=INDIRECT("'Panasonic ERJ Code Table'!$J" &amp; U$1),$A570&lt;=INDIRECT("'Panasonic ERJ Code Table'!$K" &amp; U$1)), AND($A570&gt;=INDIRECT("'Panasonic ERJ Code Table'!$L" &amp; U$1),$A570&lt;=INDIRECT("'Panasonic ERJ Code Table'!$M" &amp; U$1)) ),U$2&amp;_xlfn.XLOOKUP($A570,E96_raw,E96_code),"N/A")</f>
        <v>N/A</v>
      </c>
    </row>
    <row r="571" spans="1:21" x14ac:dyDescent="0.3">
      <c r="A571" s="16">
        <v>825000</v>
      </c>
      <c r="B571" s="19"/>
      <c r="C571" s="5" t="e" cm="1">
        <f t="array" aca="1" ref="C571" ca="1">IF( OR( AND($A571&gt;=INDIRECT("'Panasonic ERJ Code Table'!$K" &amp; C$1),$A571&lt;=INDIRECT("'Panasonic ERJ Code Table'!$L" &amp; C$1)), AND($A571&gt;=INDIRECT("'Panasonic ERJ Code Table'!$M" &amp; C$1),$A571&lt;=INDIRECT("'Panasonic ERJ Code Table'!$N" &amp; C$1)) ),C$2&amp;_xlfn.XLOOKUP($A571,E96_raw,E96_code),"N/A")</f>
        <v>#NAME?</v>
      </c>
      <c r="D571" s="23" t="e" cm="1">
        <f t="array" aca="1" ref="D571" ca="1">"technology "&amp;RIGHT(C571,4)&amp;";"&amp;_xlfn.XLOOKUP(2,eii,eia)&amp;C571&amp;_xlfn.XLOOKUP(16,eii,eia)&amp;_xlfn.XLOOKUP(3,eii,eia)&amp;_xlfn.XLOOKUP($A571,E96_raw,e96_std&amp;" "&amp;e96_sym)&amp;_xlfn.XLOOKUP(16,eii,eia)&amp;_xlfn.XLOOKUP(4,eii,eia)&amp;_xlfn.XLOOKUP(LEFT(C571,7),r_1,r_4)&amp;" W @ 70°C"&amp;_xlfn.XLOOKUP(16,eii,eia)&amp;_xlfn.XLOOKUP(5,eii,eia)&amp;_xlfn.XLOOKUP(MID(C571,4,3),e_code,TEXT(e_size,"0000"))&amp;_xlfn.XLOOKUP(16,eii,eia)&amp;_xlfn.XLOOKUP(6,eii,eia)&amp;ROUND(MIN(SQRT($A571*_xlfn.XLOOKUP(LEFT(C571,7),r_1,r_4)),_xlfn.XLOOKUP(LEFT(C571,7),r_1,r_7)),1)&amp;" V"&amp;_xlfn.XLOOKUP(16,eii,eia)&amp;_xlfn.XLOOKUP(8,eii,eia)&amp;_xlfn.XLOOKUP(LEFT(C571,7),r_1,r_8)&amp;_xlfn.XLOOKUP(16,eii,eia)&amp;_xlfn.XLOOKUP(9,eii,eia)&amp;_xlfn.XLOOKUP($A571,E96_raw,E96_code&amp;" / "&amp;e96_3c)&amp;_xlfn.XLOOKUP(16,eii,eia)&amp;_xlfn.XLOOKUP(10,eii,eia)&amp;_xlfn.XLOOKUP(LEFT(C571,7),r_1,r_10)&amp;_xlfn.XLOOKUP(16,eii,eia)&amp;_xlfn.XLOOKUP(11,eii,eia)&amp;_xlfn.XLOOKUP(LEFT(C571,7),r_1,r_11)&amp;_xlfn.XLOOKUP(16,eii,eia)&amp;_xlfn.XLOOKUP(12,eii,eia)&amp;_xlfn.XLOOKUP(LEFT(C571,7),r_1,r_12)&amp;" ppm/°C"&amp;_xlfn.XLOOKUP(16,eii,eia)&amp;_xlfn.XLOOKUP(13,eii,eia)&amp;MID(C571,4,2)&amp;_xlfn.XLOOKUP(16,eii,eia)&amp;_xlfn.XLOOKUP(14,eii,eia)&amp;_xlfn.XLOOKUP(16,eii,eia)&amp;_xlfn.XLOOKUP(15,eii,eia)&amp;_xlfn.XLOOKUP(16,eii,eia)</f>
        <v>#NAME?</v>
      </c>
      <c r="F571" s="5" t="str" cm="1">
        <f t="array" aca="1" ref="F571" ca="1">IF( OR( AND($A571&gt;=INDIRECT("'Panasonic ERJ Code Table'!$K" &amp; F$1),$A571&lt;=INDIRECT("'Panasonic ERJ Code Table'!$L" &amp; F$1)), AND($A571&gt;=INDIRECT("'Panasonic ERJ Code Table'!$M" &amp; F$1),$A571&lt;=INDIRECT("'Panasonic ERJ Code Table'!$N" &amp; F$1)) ),F$2&amp;_xlfn.XLOOKUP($A571,E96_raw,E96_code),"N/A")</f>
        <v>N/A</v>
      </c>
      <c r="I571" s="5" t="e" cm="1">
        <f t="array" aca="1" ref="I571" ca="1">IF( OR( AND($A571&gt;=INDIRECT("'Panasonic ERJ Code Table'!$K" &amp; I$1),$A571&lt;=INDIRECT("'Panasonic ERJ Code Table'!$L" &amp; I$1)), AND($A571&gt;=INDIRECT("'Panasonic ERJ Code Table'!$M" &amp; I$1),$A571&lt;=INDIRECT("'Panasonic ERJ Code Table'!$N" &amp; I$1)) ),I$2&amp;_xlfn.XLOOKUP($A571,E96_raw,E96_code),"N/A")</f>
        <v>#NAME?</v>
      </c>
      <c r="L571" s="5" t="str" cm="1">
        <f t="array" aca="1" ref="L571" ca="1">IF( OR( AND($A571&gt;=INDIRECT("'Panasonic ERJ Code Table'!$K" &amp; L$1),$A571&lt;=INDIRECT("'Panasonic ERJ Code Table'!$L" &amp; L$1)), AND($A571&gt;=INDIRECT("'Panasonic ERJ Code Table'!$M" &amp; L$1),$A571&lt;=INDIRECT("'Panasonic ERJ Code Table'!$N" &amp; L$1)) ),L$2&amp;_xlfn.XLOOKUP($A571,E96_raw,E96_code),"N/A")</f>
        <v>N/A</v>
      </c>
      <c r="O571" s="5" t="e" cm="1">
        <f t="array" aca="1" ref="O571" ca="1">IF( OR( AND($A571&gt;=INDIRECT("'Panasonic ERJ Code Table'!$K" &amp; O$1),$A571&lt;=INDIRECT("'Panasonic ERJ Code Table'!$L" &amp; O$1)), AND($A571&gt;=INDIRECT("'Panasonic ERJ Code Table'!$M" &amp; O$1),$A571&lt;=INDIRECT("'Panasonic ERJ Code Table'!$N" &amp; O$1)) ),O$2&amp;_xlfn.XLOOKUP($A571,E96_raw,E96_code),"N/A")</f>
        <v>#NAME?</v>
      </c>
      <c r="R571" s="5" t="str" cm="1">
        <f t="array" aca="1" ref="R571" ca="1">IF( OR( AND($A571&gt;=INDIRECT("'Panasonic ERJ Code Table'!$K" &amp; R$1),$A571&lt;=INDIRECT("'Panasonic ERJ Code Table'!$L" &amp; R$1)), AND($A571&gt;=INDIRECT("'Panasonic ERJ Code Table'!$M" &amp; R$1),$A571&lt;=INDIRECT("'Panasonic ERJ Code Table'!$N" &amp; R$1)) ),R$2&amp;_xlfn.XLOOKUP($A571,E96_raw,E96_code),"N/A")</f>
        <v>N/A</v>
      </c>
      <c r="U571" s="5" t="str" cm="1">
        <f t="array" aca="1" ref="U571" ca="1">IF( OR( AND($A571&gt;=INDIRECT("'Panasonic ERJ Code Table'!$J" &amp; U$1),$A571&lt;=INDIRECT("'Panasonic ERJ Code Table'!$K" &amp; U$1)), AND($A571&gt;=INDIRECT("'Panasonic ERJ Code Table'!$L" &amp; U$1),$A571&lt;=INDIRECT("'Panasonic ERJ Code Table'!$M" &amp; U$1)) ),U$2&amp;_xlfn.XLOOKUP($A571,E96_raw,E96_code),"N/A")</f>
        <v>N/A</v>
      </c>
    </row>
    <row r="572" spans="1:21" x14ac:dyDescent="0.3">
      <c r="A572" s="16">
        <v>845000</v>
      </c>
      <c r="B572" s="19"/>
      <c r="C572" s="5" t="e" cm="1">
        <f t="array" aca="1" ref="C572" ca="1">IF( OR( AND($A572&gt;=INDIRECT("'Panasonic ERJ Code Table'!$K" &amp; C$1),$A572&lt;=INDIRECT("'Panasonic ERJ Code Table'!$L" &amp; C$1)), AND($A572&gt;=INDIRECT("'Panasonic ERJ Code Table'!$M" &amp; C$1),$A572&lt;=INDIRECT("'Panasonic ERJ Code Table'!$N" &amp; C$1)) ),C$2&amp;_xlfn.XLOOKUP($A572,E96_raw,E96_code),"N/A")</f>
        <v>#NAME?</v>
      </c>
      <c r="D572" s="23" t="e" cm="1">
        <f t="array" aca="1" ref="D572" ca="1">"technology "&amp;RIGHT(C572,4)&amp;";"&amp;_xlfn.XLOOKUP(2,eii,eia)&amp;C572&amp;_xlfn.XLOOKUP(16,eii,eia)&amp;_xlfn.XLOOKUP(3,eii,eia)&amp;_xlfn.XLOOKUP($A572,E96_raw,e96_std&amp;" "&amp;e96_sym)&amp;_xlfn.XLOOKUP(16,eii,eia)&amp;_xlfn.XLOOKUP(4,eii,eia)&amp;_xlfn.XLOOKUP(LEFT(C572,7),r_1,r_4)&amp;" W @ 70°C"&amp;_xlfn.XLOOKUP(16,eii,eia)&amp;_xlfn.XLOOKUP(5,eii,eia)&amp;_xlfn.XLOOKUP(MID(C572,4,3),e_code,TEXT(e_size,"0000"))&amp;_xlfn.XLOOKUP(16,eii,eia)&amp;_xlfn.XLOOKUP(6,eii,eia)&amp;ROUND(MIN(SQRT($A572*_xlfn.XLOOKUP(LEFT(C572,7),r_1,r_4)),_xlfn.XLOOKUP(LEFT(C572,7),r_1,r_7)),1)&amp;" V"&amp;_xlfn.XLOOKUP(16,eii,eia)&amp;_xlfn.XLOOKUP(8,eii,eia)&amp;_xlfn.XLOOKUP(LEFT(C572,7),r_1,r_8)&amp;_xlfn.XLOOKUP(16,eii,eia)&amp;_xlfn.XLOOKUP(9,eii,eia)&amp;_xlfn.XLOOKUP($A572,E96_raw,E96_code&amp;" / "&amp;e96_3c)&amp;_xlfn.XLOOKUP(16,eii,eia)&amp;_xlfn.XLOOKUP(10,eii,eia)&amp;_xlfn.XLOOKUP(LEFT(C572,7),r_1,r_10)&amp;_xlfn.XLOOKUP(16,eii,eia)&amp;_xlfn.XLOOKUP(11,eii,eia)&amp;_xlfn.XLOOKUP(LEFT(C572,7),r_1,r_11)&amp;_xlfn.XLOOKUP(16,eii,eia)&amp;_xlfn.XLOOKUP(12,eii,eia)&amp;_xlfn.XLOOKUP(LEFT(C572,7),r_1,r_12)&amp;" ppm/°C"&amp;_xlfn.XLOOKUP(16,eii,eia)&amp;_xlfn.XLOOKUP(13,eii,eia)&amp;MID(C572,4,2)&amp;_xlfn.XLOOKUP(16,eii,eia)&amp;_xlfn.XLOOKUP(14,eii,eia)&amp;_xlfn.XLOOKUP(16,eii,eia)&amp;_xlfn.XLOOKUP(15,eii,eia)&amp;_xlfn.XLOOKUP(16,eii,eia)</f>
        <v>#NAME?</v>
      </c>
      <c r="F572" s="5" t="str" cm="1">
        <f t="array" aca="1" ref="F572" ca="1">IF( OR( AND($A572&gt;=INDIRECT("'Panasonic ERJ Code Table'!$K" &amp; F$1),$A572&lt;=INDIRECT("'Panasonic ERJ Code Table'!$L" &amp; F$1)), AND($A572&gt;=INDIRECT("'Panasonic ERJ Code Table'!$M" &amp; F$1),$A572&lt;=INDIRECT("'Panasonic ERJ Code Table'!$N" &amp; F$1)) ),F$2&amp;_xlfn.XLOOKUP($A572,E96_raw,E96_code),"N/A")</f>
        <v>N/A</v>
      </c>
      <c r="I572" s="5" t="e" cm="1">
        <f t="array" aca="1" ref="I572" ca="1">IF( OR( AND($A572&gt;=INDIRECT("'Panasonic ERJ Code Table'!$K" &amp; I$1),$A572&lt;=INDIRECT("'Panasonic ERJ Code Table'!$L" &amp; I$1)), AND($A572&gt;=INDIRECT("'Panasonic ERJ Code Table'!$M" &amp; I$1),$A572&lt;=INDIRECT("'Panasonic ERJ Code Table'!$N" &amp; I$1)) ),I$2&amp;_xlfn.XLOOKUP($A572,E96_raw,E96_code),"N/A")</f>
        <v>#NAME?</v>
      </c>
      <c r="L572" s="5" t="str" cm="1">
        <f t="array" aca="1" ref="L572" ca="1">IF( OR( AND($A572&gt;=INDIRECT("'Panasonic ERJ Code Table'!$K" &amp; L$1),$A572&lt;=INDIRECT("'Panasonic ERJ Code Table'!$L" &amp; L$1)), AND($A572&gt;=INDIRECT("'Panasonic ERJ Code Table'!$M" &amp; L$1),$A572&lt;=INDIRECT("'Panasonic ERJ Code Table'!$N" &amp; L$1)) ),L$2&amp;_xlfn.XLOOKUP($A572,E96_raw,E96_code),"N/A")</f>
        <v>N/A</v>
      </c>
      <c r="O572" s="5" t="e" cm="1">
        <f t="array" aca="1" ref="O572" ca="1">IF( OR( AND($A572&gt;=INDIRECT("'Panasonic ERJ Code Table'!$K" &amp; O$1),$A572&lt;=INDIRECT("'Panasonic ERJ Code Table'!$L" &amp; O$1)), AND($A572&gt;=INDIRECT("'Panasonic ERJ Code Table'!$M" &amp; O$1),$A572&lt;=INDIRECT("'Panasonic ERJ Code Table'!$N" &amp; O$1)) ),O$2&amp;_xlfn.XLOOKUP($A572,E96_raw,E96_code),"N/A")</f>
        <v>#NAME?</v>
      </c>
      <c r="R572" s="5" t="str" cm="1">
        <f t="array" aca="1" ref="R572" ca="1">IF( OR( AND($A572&gt;=INDIRECT("'Panasonic ERJ Code Table'!$K" &amp; R$1),$A572&lt;=INDIRECT("'Panasonic ERJ Code Table'!$L" &amp; R$1)), AND($A572&gt;=INDIRECT("'Panasonic ERJ Code Table'!$M" &amp; R$1),$A572&lt;=INDIRECT("'Panasonic ERJ Code Table'!$N" &amp; R$1)) ),R$2&amp;_xlfn.XLOOKUP($A572,E96_raw,E96_code),"N/A")</f>
        <v>N/A</v>
      </c>
      <c r="U572" s="5" t="str" cm="1">
        <f t="array" aca="1" ref="U572" ca="1">IF( OR( AND($A572&gt;=INDIRECT("'Panasonic ERJ Code Table'!$J" &amp; U$1),$A572&lt;=INDIRECT("'Panasonic ERJ Code Table'!$K" &amp; U$1)), AND($A572&gt;=INDIRECT("'Panasonic ERJ Code Table'!$L" &amp; U$1),$A572&lt;=INDIRECT("'Panasonic ERJ Code Table'!$M" &amp; U$1)) ),U$2&amp;_xlfn.XLOOKUP($A572,E96_raw,E96_code),"N/A")</f>
        <v>N/A</v>
      </c>
    </row>
    <row r="573" spans="1:21" x14ac:dyDescent="0.3">
      <c r="A573" s="16">
        <v>866000</v>
      </c>
      <c r="B573" s="19"/>
      <c r="C573" s="5" t="e" cm="1">
        <f t="array" aca="1" ref="C573" ca="1">IF( OR( AND($A573&gt;=INDIRECT("'Panasonic ERJ Code Table'!$K" &amp; C$1),$A573&lt;=INDIRECT("'Panasonic ERJ Code Table'!$L" &amp; C$1)), AND($A573&gt;=INDIRECT("'Panasonic ERJ Code Table'!$M" &amp; C$1),$A573&lt;=INDIRECT("'Panasonic ERJ Code Table'!$N" &amp; C$1)) ),C$2&amp;_xlfn.XLOOKUP($A573,E96_raw,E96_code),"N/A")</f>
        <v>#NAME?</v>
      </c>
      <c r="D573" s="23" t="e" cm="1">
        <f t="array" aca="1" ref="D573" ca="1">"technology "&amp;RIGHT(C573,4)&amp;";"&amp;_xlfn.XLOOKUP(2,eii,eia)&amp;C573&amp;_xlfn.XLOOKUP(16,eii,eia)&amp;_xlfn.XLOOKUP(3,eii,eia)&amp;_xlfn.XLOOKUP($A573,E96_raw,e96_std&amp;" "&amp;e96_sym)&amp;_xlfn.XLOOKUP(16,eii,eia)&amp;_xlfn.XLOOKUP(4,eii,eia)&amp;_xlfn.XLOOKUP(LEFT(C573,7),r_1,r_4)&amp;" W @ 70°C"&amp;_xlfn.XLOOKUP(16,eii,eia)&amp;_xlfn.XLOOKUP(5,eii,eia)&amp;_xlfn.XLOOKUP(MID(C573,4,3),e_code,TEXT(e_size,"0000"))&amp;_xlfn.XLOOKUP(16,eii,eia)&amp;_xlfn.XLOOKUP(6,eii,eia)&amp;ROUND(MIN(SQRT($A573*_xlfn.XLOOKUP(LEFT(C573,7),r_1,r_4)),_xlfn.XLOOKUP(LEFT(C573,7),r_1,r_7)),1)&amp;" V"&amp;_xlfn.XLOOKUP(16,eii,eia)&amp;_xlfn.XLOOKUP(8,eii,eia)&amp;_xlfn.XLOOKUP(LEFT(C573,7),r_1,r_8)&amp;_xlfn.XLOOKUP(16,eii,eia)&amp;_xlfn.XLOOKUP(9,eii,eia)&amp;_xlfn.XLOOKUP($A573,E96_raw,E96_code&amp;" / "&amp;e96_3c)&amp;_xlfn.XLOOKUP(16,eii,eia)&amp;_xlfn.XLOOKUP(10,eii,eia)&amp;_xlfn.XLOOKUP(LEFT(C573,7),r_1,r_10)&amp;_xlfn.XLOOKUP(16,eii,eia)&amp;_xlfn.XLOOKUP(11,eii,eia)&amp;_xlfn.XLOOKUP(LEFT(C573,7),r_1,r_11)&amp;_xlfn.XLOOKUP(16,eii,eia)&amp;_xlfn.XLOOKUP(12,eii,eia)&amp;_xlfn.XLOOKUP(LEFT(C573,7),r_1,r_12)&amp;" ppm/°C"&amp;_xlfn.XLOOKUP(16,eii,eia)&amp;_xlfn.XLOOKUP(13,eii,eia)&amp;MID(C573,4,2)&amp;_xlfn.XLOOKUP(16,eii,eia)&amp;_xlfn.XLOOKUP(14,eii,eia)&amp;_xlfn.XLOOKUP(16,eii,eia)&amp;_xlfn.XLOOKUP(15,eii,eia)&amp;_xlfn.XLOOKUP(16,eii,eia)</f>
        <v>#NAME?</v>
      </c>
      <c r="F573" s="5" t="str" cm="1">
        <f t="array" aca="1" ref="F573" ca="1">IF( OR( AND($A573&gt;=INDIRECT("'Panasonic ERJ Code Table'!$K" &amp; F$1),$A573&lt;=INDIRECT("'Panasonic ERJ Code Table'!$L" &amp; F$1)), AND($A573&gt;=INDIRECT("'Panasonic ERJ Code Table'!$M" &amp; F$1),$A573&lt;=INDIRECT("'Panasonic ERJ Code Table'!$N" &amp; F$1)) ),F$2&amp;_xlfn.XLOOKUP($A573,E96_raw,E96_code),"N/A")</f>
        <v>N/A</v>
      </c>
      <c r="I573" s="5" t="e" cm="1">
        <f t="array" aca="1" ref="I573" ca="1">IF( OR( AND($A573&gt;=INDIRECT("'Panasonic ERJ Code Table'!$K" &amp; I$1),$A573&lt;=INDIRECT("'Panasonic ERJ Code Table'!$L" &amp; I$1)), AND($A573&gt;=INDIRECT("'Panasonic ERJ Code Table'!$M" &amp; I$1),$A573&lt;=INDIRECT("'Panasonic ERJ Code Table'!$N" &amp; I$1)) ),I$2&amp;_xlfn.XLOOKUP($A573,E96_raw,E96_code),"N/A")</f>
        <v>#NAME?</v>
      </c>
      <c r="L573" s="5" t="str" cm="1">
        <f t="array" aca="1" ref="L573" ca="1">IF( OR( AND($A573&gt;=INDIRECT("'Panasonic ERJ Code Table'!$K" &amp; L$1),$A573&lt;=INDIRECT("'Panasonic ERJ Code Table'!$L" &amp; L$1)), AND($A573&gt;=INDIRECT("'Panasonic ERJ Code Table'!$M" &amp; L$1),$A573&lt;=INDIRECT("'Panasonic ERJ Code Table'!$N" &amp; L$1)) ),L$2&amp;_xlfn.XLOOKUP($A573,E96_raw,E96_code),"N/A")</f>
        <v>N/A</v>
      </c>
      <c r="O573" s="5" t="e" cm="1">
        <f t="array" aca="1" ref="O573" ca="1">IF( OR( AND($A573&gt;=INDIRECT("'Panasonic ERJ Code Table'!$K" &amp; O$1),$A573&lt;=INDIRECT("'Panasonic ERJ Code Table'!$L" &amp; O$1)), AND($A573&gt;=INDIRECT("'Panasonic ERJ Code Table'!$M" &amp; O$1),$A573&lt;=INDIRECT("'Panasonic ERJ Code Table'!$N" &amp; O$1)) ),O$2&amp;_xlfn.XLOOKUP($A573,E96_raw,E96_code),"N/A")</f>
        <v>#NAME?</v>
      </c>
      <c r="R573" s="5" t="str" cm="1">
        <f t="array" aca="1" ref="R573" ca="1">IF( OR( AND($A573&gt;=INDIRECT("'Panasonic ERJ Code Table'!$K" &amp; R$1),$A573&lt;=INDIRECT("'Panasonic ERJ Code Table'!$L" &amp; R$1)), AND($A573&gt;=INDIRECT("'Panasonic ERJ Code Table'!$M" &amp; R$1),$A573&lt;=INDIRECT("'Panasonic ERJ Code Table'!$N" &amp; R$1)) ),R$2&amp;_xlfn.XLOOKUP($A573,E96_raw,E96_code),"N/A")</f>
        <v>N/A</v>
      </c>
      <c r="U573" s="5" t="str" cm="1">
        <f t="array" aca="1" ref="U573" ca="1">IF( OR( AND($A573&gt;=INDIRECT("'Panasonic ERJ Code Table'!$J" &amp; U$1),$A573&lt;=INDIRECT("'Panasonic ERJ Code Table'!$K" &amp; U$1)), AND($A573&gt;=INDIRECT("'Panasonic ERJ Code Table'!$L" &amp; U$1),$A573&lt;=INDIRECT("'Panasonic ERJ Code Table'!$M" &amp; U$1)) ),U$2&amp;_xlfn.XLOOKUP($A573,E96_raw,E96_code),"N/A")</f>
        <v>N/A</v>
      </c>
    </row>
    <row r="574" spans="1:21" x14ac:dyDescent="0.3">
      <c r="A574" s="16">
        <v>887000</v>
      </c>
      <c r="B574" s="19"/>
      <c r="C574" s="5" t="e" cm="1">
        <f t="array" aca="1" ref="C574" ca="1">IF( OR( AND($A574&gt;=INDIRECT("'Panasonic ERJ Code Table'!$K" &amp; C$1),$A574&lt;=INDIRECT("'Panasonic ERJ Code Table'!$L" &amp; C$1)), AND($A574&gt;=INDIRECT("'Panasonic ERJ Code Table'!$M" &amp; C$1),$A574&lt;=INDIRECT("'Panasonic ERJ Code Table'!$N" &amp; C$1)) ),C$2&amp;_xlfn.XLOOKUP($A574,E96_raw,E96_code),"N/A")</f>
        <v>#NAME?</v>
      </c>
      <c r="D574" s="23" t="e" cm="1">
        <f t="array" aca="1" ref="D574" ca="1">"technology "&amp;RIGHT(C574,4)&amp;";"&amp;_xlfn.XLOOKUP(2,eii,eia)&amp;C574&amp;_xlfn.XLOOKUP(16,eii,eia)&amp;_xlfn.XLOOKUP(3,eii,eia)&amp;_xlfn.XLOOKUP($A574,E96_raw,e96_std&amp;" "&amp;e96_sym)&amp;_xlfn.XLOOKUP(16,eii,eia)&amp;_xlfn.XLOOKUP(4,eii,eia)&amp;_xlfn.XLOOKUP(LEFT(C574,7),r_1,r_4)&amp;" W @ 70°C"&amp;_xlfn.XLOOKUP(16,eii,eia)&amp;_xlfn.XLOOKUP(5,eii,eia)&amp;_xlfn.XLOOKUP(MID(C574,4,3),e_code,TEXT(e_size,"0000"))&amp;_xlfn.XLOOKUP(16,eii,eia)&amp;_xlfn.XLOOKUP(6,eii,eia)&amp;ROUND(MIN(SQRT($A574*_xlfn.XLOOKUP(LEFT(C574,7),r_1,r_4)),_xlfn.XLOOKUP(LEFT(C574,7),r_1,r_7)),1)&amp;" V"&amp;_xlfn.XLOOKUP(16,eii,eia)&amp;_xlfn.XLOOKUP(8,eii,eia)&amp;_xlfn.XLOOKUP(LEFT(C574,7),r_1,r_8)&amp;_xlfn.XLOOKUP(16,eii,eia)&amp;_xlfn.XLOOKUP(9,eii,eia)&amp;_xlfn.XLOOKUP($A574,E96_raw,E96_code&amp;" / "&amp;e96_3c)&amp;_xlfn.XLOOKUP(16,eii,eia)&amp;_xlfn.XLOOKUP(10,eii,eia)&amp;_xlfn.XLOOKUP(LEFT(C574,7),r_1,r_10)&amp;_xlfn.XLOOKUP(16,eii,eia)&amp;_xlfn.XLOOKUP(11,eii,eia)&amp;_xlfn.XLOOKUP(LEFT(C574,7),r_1,r_11)&amp;_xlfn.XLOOKUP(16,eii,eia)&amp;_xlfn.XLOOKUP(12,eii,eia)&amp;_xlfn.XLOOKUP(LEFT(C574,7),r_1,r_12)&amp;" ppm/°C"&amp;_xlfn.XLOOKUP(16,eii,eia)&amp;_xlfn.XLOOKUP(13,eii,eia)&amp;MID(C574,4,2)&amp;_xlfn.XLOOKUP(16,eii,eia)&amp;_xlfn.XLOOKUP(14,eii,eia)&amp;_xlfn.XLOOKUP(16,eii,eia)&amp;_xlfn.XLOOKUP(15,eii,eia)&amp;_xlfn.XLOOKUP(16,eii,eia)</f>
        <v>#NAME?</v>
      </c>
      <c r="F574" s="5" t="str" cm="1">
        <f t="array" aca="1" ref="F574" ca="1">IF( OR( AND($A574&gt;=INDIRECT("'Panasonic ERJ Code Table'!$K" &amp; F$1),$A574&lt;=INDIRECT("'Panasonic ERJ Code Table'!$L" &amp; F$1)), AND($A574&gt;=INDIRECT("'Panasonic ERJ Code Table'!$M" &amp; F$1),$A574&lt;=INDIRECT("'Panasonic ERJ Code Table'!$N" &amp; F$1)) ),F$2&amp;_xlfn.XLOOKUP($A574,E96_raw,E96_code),"N/A")</f>
        <v>N/A</v>
      </c>
      <c r="I574" s="5" t="e" cm="1">
        <f t="array" aca="1" ref="I574" ca="1">IF( OR( AND($A574&gt;=INDIRECT("'Panasonic ERJ Code Table'!$K" &amp; I$1),$A574&lt;=INDIRECT("'Panasonic ERJ Code Table'!$L" &amp; I$1)), AND($A574&gt;=INDIRECT("'Panasonic ERJ Code Table'!$M" &amp; I$1),$A574&lt;=INDIRECT("'Panasonic ERJ Code Table'!$N" &amp; I$1)) ),I$2&amp;_xlfn.XLOOKUP($A574,E96_raw,E96_code),"N/A")</f>
        <v>#NAME?</v>
      </c>
      <c r="L574" s="5" t="str" cm="1">
        <f t="array" aca="1" ref="L574" ca="1">IF( OR( AND($A574&gt;=INDIRECT("'Panasonic ERJ Code Table'!$K" &amp; L$1),$A574&lt;=INDIRECT("'Panasonic ERJ Code Table'!$L" &amp; L$1)), AND($A574&gt;=INDIRECT("'Panasonic ERJ Code Table'!$M" &amp; L$1),$A574&lt;=INDIRECT("'Panasonic ERJ Code Table'!$N" &amp; L$1)) ),L$2&amp;_xlfn.XLOOKUP($A574,E96_raw,E96_code),"N/A")</f>
        <v>N/A</v>
      </c>
      <c r="O574" s="5" t="e" cm="1">
        <f t="array" aca="1" ref="O574" ca="1">IF( OR( AND($A574&gt;=INDIRECT("'Panasonic ERJ Code Table'!$K" &amp; O$1),$A574&lt;=INDIRECT("'Panasonic ERJ Code Table'!$L" &amp; O$1)), AND($A574&gt;=INDIRECT("'Panasonic ERJ Code Table'!$M" &amp; O$1),$A574&lt;=INDIRECT("'Panasonic ERJ Code Table'!$N" &amp; O$1)) ),O$2&amp;_xlfn.XLOOKUP($A574,E96_raw,E96_code),"N/A")</f>
        <v>#NAME?</v>
      </c>
      <c r="R574" s="5" t="str" cm="1">
        <f t="array" aca="1" ref="R574" ca="1">IF( OR( AND($A574&gt;=INDIRECT("'Panasonic ERJ Code Table'!$K" &amp; R$1),$A574&lt;=INDIRECT("'Panasonic ERJ Code Table'!$L" &amp; R$1)), AND($A574&gt;=INDIRECT("'Panasonic ERJ Code Table'!$M" &amp; R$1),$A574&lt;=INDIRECT("'Panasonic ERJ Code Table'!$N" &amp; R$1)) ),R$2&amp;_xlfn.XLOOKUP($A574,E96_raw,E96_code),"N/A")</f>
        <v>N/A</v>
      </c>
      <c r="U574" s="5" t="str" cm="1">
        <f t="array" aca="1" ref="U574" ca="1">IF( OR( AND($A574&gt;=INDIRECT("'Panasonic ERJ Code Table'!$J" &amp; U$1),$A574&lt;=INDIRECT("'Panasonic ERJ Code Table'!$K" &amp; U$1)), AND($A574&gt;=INDIRECT("'Panasonic ERJ Code Table'!$L" &amp; U$1),$A574&lt;=INDIRECT("'Panasonic ERJ Code Table'!$M" &amp; U$1)) ),U$2&amp;_xlfn.XLOOKUP($A574,E96_raw,E96_code),"N/A")</f>
        <v>N/A</v>
      </c>
    </row>
    <row r="575" spans="1:21" x14ac:dyDescent="0.3">
      <c r="A575" s="16">
        <v>909000</v>
      </c>
      <c r="B575" s="19"/>
      <c r="C575" s="5" t="e" cm="1">
        <f t="array" aca="1" ref="C575" ca="1">IF( OR( AND($A575&gt;=INDIRECT("'Panasonic ERJ Code Table'!$K" &amp; C$1),$A575&lt;=INDIRECT("'Panasonic ERJ Code Table'!$L" &amp; C$1)), AND($A575&gt;=INDIRECT("'Panasonic ERJ Code Table'!$M" &amp; C$1),$A575&lt;=INDIRECT("'Panasonic ERJ Code Table'!$N" &amp; C$1)) ),C$2&amp;_xlfn.XLOOKUP($A575,E96_raw,E96_code),"N/A")</f>
        <v>#NAME?</v>
      </c>
      <c r="D575" s="23" t="e" cm="1">
        <f t="array" aca="1" ref="D575" ca="1">"technology "&amp;RIGHT(C575,4)&amp;";"&amp;_xlfn.XLOOKUP(2,eii,eia)&amp;C575&amp;_xlfn.XLOOKUP(16,eii,eia)&amp;_xlfn.XLOOKUP(3,eii,eia)&amp;_xlfn.XLOOKUP($A575,E96_raw,e96_std&amp;" "&amp;e96_sym)&amp;_xlfn.XLOOKUP(16,eii,eia)&amp;_xlfn.XLOOKUP(4,eii,eia)&amp;_xlfn.XLOOKUP(LEFT(C575,7),r_1,r_4)&amp;" W @ 70°C"&amp;_xlfn.XLOOKUP(16,eii,eia)&amp;_xlfn.XLOOKUP(5,eii,eia)&amp;_xlfn.XLOOKUP(MID(C575,4,3),e_code,TEXT(e_size,"0000"))&amp;_xlfn.XLOOKUP(16,eii,eia)&amp;_xlfn.XLOOKUP(6,eii,eia)&amp;ROUND(MIN(SQRT($A575*_xlfn.XLOOKUP(LEFT(C575,7),r_1,r_4)),_xlfn.XLOOKUP(LEFT(C575,7),r_1,r_7)),1)&amp;" V"&amp;_xlfn.XLOOKUP(16,eii,eia)&amp;_xlfn.XLOOKUP(8,eii,eia)&amp;_xlfn.XLOOKUP(LEFT(C575,7),r_1,r_8)&amp;_xlfn.XLOOKUP(16,eii,eia)&amp;_xlfn.XLOOKUP(9,eii,eia)&amp;_xlfn.XLOOKUP($A575,E96_raw,E96_code&amp;" / "&amp;e96_3c)&amp;_xlfn.XLOOKUP(16,eii,eia)&amp;_xlfn.XLOOKUP(10,eii,eia)&amp;_xlfn.XLOOKUP(LEFT(C575,7),r_1,r_10)&amp;_xlfn.XLOOKUP(16,eii,eia)&amp;_xlfn.XLOOKUP(11,eii,eia)&amp;_xlfn.XLOOKUP(LEFT(C575,7),r_1,r_11)&amp;_xlfn.XLOOKUP(16,eii,eia)&amp;_xlfn.XLOOKUP(12,eii,eia)&amp;_xlfn.XLOOKUP(LEFT(C575,7),r_1,r_12)&amp;" ppm/°C"&amp;_xlfn.XLOOKUP(16,eii,eia)&amp;_xlfn.XLOOKUP(13,eii,eia)&amp;MID(C575,4,2)&amp;_xlfn.XLOOKUP(16,eii,eia)&amp;_xlfn.XLOOKUP(14,eii,eia)&amp;_xlfn.XLOOKUP(16,eii,eia)&amp;_xlfn.XLOOKUP(15,eii,eia)&amp;_xlfn.XLOOKUP(16,eii,eia)</f>
        <v>#NAME?</v>
      </c>
      <c r="F575" s="5" t="str" cm="1">
        <f t="array" aca="1" ref="F575" ca="1">IF( OR( AND($A575&gt;=INDIRECT("'Panasonic ERJ Code Table'!$K" &amp; F$1),$A575&lt;=INDIRECT("'Panasonic ERJ Code Table'!$L" &amp; F$1)), AND($A575&gt;=INDIRECT("'Panasonic ERJ Code Table'!$M" &amp; F$1),$A575&lt;=INDIRECT("'Panasonic ERJ Code Table'!$N" &amp; F$1)) ),F$2&amp;_xlfn.XLOOKUP($A575,E96_raw,E96_code),"N/A")</f>
        <v>N/A</v>
      </c>
      <c r="I575" s="5" t="e" cm="1">
        <f t="array" aca="1" ref="I575" ca="1">IF( OR( AND($A575&gt;=INDIRECT("'Panasonic ERJ Code Table'!$K" &amp; I$1),$A575&lt;=INDIRECT("'Panasonic ERJ Code Table'!$L" &amp; I$1)), AND($A575&gt;=INDIRECT("'Panasonic ERJ Code Table'!$M" &amp; I$1),$A575&lt;=INDIRECT("'Panasonic ERJ Code Table'!$N" &amp; I$1)) ),I$2&amp;_xlfn.XLOOKUP($A575,E96_raw,E96_code),"N/A")</f>
        <v>#NAME?</v>
      </c>
      <c r="L575" s="5" t="str" cm="1">
        <f t="array" aca="1" ref="L575" ca="1">IF( OR( AND($A575&gt;=INDIRECT("'Panasonic ERJ Code Table'!$K" &amp; L$1),$A575&lt;=INDIRECT("'Panasonic ERJ Code Table'!$L" &amp; L$1)), AND($A575&gt;=INDIRECT("'Panasonic ERJ Code Table'!$M" &amp; L$1),$A575&lt;=INDIRECT("'Panasonic ERJ Code Table'!$N" &amp; L$1)) ),L$2&amp;_xlfn.XLOOKUP($A575,E96_raw,E96_code),"N/A")</f>
        <v>N/A</v>
      </c>
      <c r="O575" s="5" t="e" cm="1">
        <f t="array" aca="1" ref="O575" ca="1">IF( OR( AND($A575&gt;=INDIRECT("'Panasonic ERJ Code Table'!$K" &amp; O$1),$A575&lt;=INDIRECT("'Panasonic ERJ Code Table'!$L" &amp; O$1)), AND($A575&gt;=INDIRECT("'Panasonic ERJ Code Table'!$M" &amp; O$1),$A575&lt;=INDIRECT("'Panasonic ERJ Code Table'!$N" &amp; O$1)) ),O$2&amp;_xlfn.XLOOKUP($A575,E96_raw,E96_code),"N/A")</f>
        <v>#NAME?</v>
      </c>
      <c r="R575" s="5" t="str" cm="1">
        <f t="array" aca="1" ref="R575" ca="1">IF( OR( AND($A575&gt;=INDIRECT("'Panasonic ERJ Code Table'!$K" &amp; R$1),$A575&lt;=INDIRECT("'Panasonic ERJ Code Table'!$L" &amp; R$1)), AND($A575&gt;=INDIRECT("'Panasonic ERJ Code Table'!$M" &amp; R$1),$A575&lt;=INDIRECT("'Panasonic ERJ Code Table'!$N" &amp; R$1)) ),R$2&amp;_xlfn.XLOOKUP($A575,E96_raw,E96_code),"N/A")</f>
        <v>N/A</v>
      </c>
      <c r="U575" s="5" t="str" cm="1">
        <f t="array" aca="1" ref="U575" ca="1">IF( OR( AND($A575&gt;=INDIRECT("'Panasonic ERJ Code Table'!$J" &amp; U$1),$A575&lt;=INDIRECT("'Panasonic ERJ Code Table'!$K" &amp; U$1)), AND($A575&gt;=INDIRECT("'Panasonic ERJ Code Table'!$L" &amp; U$1),$A575&lt;=INDIRECT("'Panasonic ERJ Code Table'!$M" &amp; U$1)) ),U$2&amp;_xlfn.XLOOKUP($A575,E96_raw,E96_code),"N/A")</f>
        <v>N/A</v>
      </c>
    </row>
    <row r="576" spans="1:21" x14ac:dyDescent="0.3">
      <c r="A576" s="16">
        <v>931000</v>
      </c>
      <c r="B576" s="19"/>
      <c r="C576" s="5" t="e" cm="1">
        <f t="array" aca="1" ref="C576" ca="1">IF( OR( AND($A576&gt;=INDIRECT("'Panasonic ERJ Code Table'!$K" &amp; C$1),$A576&lt;=INDIRECT("'Panasonic ERJ Code Table'!$L" &amp; C$1)), AND($A576&gt;=INDIRECT("'Panasonic ERJ Code Table'!$M" &amp; C$1),$A576&lt;=INDIRECT("'Panasonic ERJ Code Table'!$N" &amp; C$1)) ),C$2&amp;_xlfn.XLOOKUP($A576,E96_raw,E96_code),"N/A")</f>
        <v>#NAME?</v>
      </c>
      <c r="D576" s="23" t="e" cm="1">
        <f t="array" aca="1" ref="D576" ca="1">"technology "&amp;RIGHT(C576,4)&amp;";"&amp;_xlfn.XLOOKUP(2,eii,eia)&amp;C576&amp;_xlfn.XLOOKUP(16,eii,eia)&amp;_xlfn.XLOOKUP(3,eii,eia)&amp;_xlfn.XLOOKUP($A576,E96_raw,e96_std&amp;" "&amp;e96_sym)&amp;_xlfn.XLOOKUP(16,eii,eia)&amp;_xlfn.XLOOKUP(4,eii,eia)&amp;_xlfn.XLOOKUP(LEFT(C576,7),r_1,r_4)&amp;" W @ 70°C"&amp;_xlfn.XLOOKUP(16,eii,eia)&amp;_xlfn.XLOOKUP(5,eii,eia)&amp;_xlfn.XLOOKUP(MID(C576,4,3),e_code,TEXT(e_size,"0000"))&amp;_xlfn.XLOOKUP(16,eii,eia)&amp;_xlfn.XLOOKUP(6,eii,eia)&amp;ROUND(MIN(SQRT($A576*_xlfn.XLOOKUP(LEFT(C576,7),r_1,r_4)),_xlfn.XLOOKUP(LEFT(C576,7),r_1,r_7)),1)&amp;" V"&amp;_xlfn.XLOOKUP(16,eii,eia)&amp;_xlfn.XLOOKUP(8,eii,eia)&amp;_xlfn.XLOOKUP(LEFT(C576,7),r_1,r_8)&amp;_xlfn.XLOOKUP(16,eii,eia)&amp;_xlfn.XLOOKUP(9,eii,eia)&amp;_xlfn.XLOOKUP($A576,E96_raw,E96_code&amp;" / "&amp;e96_3c)&amp;_xlfn.XLOOKUP(16,eii,eia)&amp;_xlfn.XLOOKUP(10,eii,eia)&amp;_xlfn.XLOOKUP(LEFT(C576,7),r_1,r_10)&amp;_xlfn.XLOOKUP(16,eii,eia)&amp;_xlfn.XLOOKUP(11,eii,eia)&amp;_xlfn.XLOOKUP(LEFT(C576,7),r_1,r_11)&amp;_xlfn.XLOOKUP(16,eii,eia)&amp;_xlfn.XLOOKUP(12,eii,eia)&amp;_xlfn.XLOOKUP(LEFT(C576,7),r_1,r_12)&amp;" ppm/°C"&amp;_xlfn.XLOOKUP(16,eii,eia)&amp;_xlfn.XLOOKUP(13,eii,eia)&amp;MID(C576,4,2)&amp;_xlfn.XLOOKUP(16,eii,eia)&amp;_xlfn.XLOOKUP(14,eii,eia)&amp;_xlfn.XLOOKUP(16,eii,eia)&amp;_xlfn.XLOOKUP(15,eii,eia)&amp;_xlfn.XLOOKUP(16,eii,eia)</f>
        <v>#NAME?</v>
      </c>
      <c r="F576" s="5" t="str" cm="1">
        <f t="array" aca="1" ref="F576" ca="1">IF( OR( AND($A576&gt;=INDIRECT("'Panasonic ERJ Code Table'!$K" &amp; F$1),$A576&lt;=INDIRECT("'Panasonic ERJ Code Table'!$L" &amp; F$1)), AND($A576&gt;=INDIRECT("'Panasonic ERJ Code Table'!$M" &amp; F$1),$A576&lt;=INDIRECT("'Panasonic ERJ Code Table'!$N" &amp; F$1)) ),F$2&amp;_xlfn.XLOOKUP($A576,E96_raw,E96_code),"N/A")</f>
        <v>N/A</v>
      </c>
      <c r="I576" s="5" t="e" cm="1">
        <f t="array" aca="1" ref="I576" ca="1">IF( OR( AND($A576&gt;=INDIRECT("'Panasonic ERJ Code Table'!$K" &amp; I$1),$A576&lt;=INDIRECT("'Panasonic ERJ Code Table'!$L" &amp; I$1)), AND($A576&gt;=INDIRECT("'Panasonic ERJ Code Table'!$M" &amp; I$1),$A576&lt;=INDIRECT("'Panasonic ERJ Code Table'!$N" &amp; I$1)) ),I$2&amp;_xlfn.XLOOKUP($A576,E96_raw,E96_code),"N/A")</f>
        <v>#NAME?</v>
      </c>
      <c r="L576" s="5" t="str" cm="1">
        <f t="array" aca="1" ref="L576" ca="1">IF( OR( AND($A576&gt;=INDIRECT("'Panasonic ERJ Code Table'!$K" &amp; L$1),$A576&lt;=INDIRECT("'Panasonic ERJ Code Table'!$L" &amp; L$1)), AND($A576&gt;=INDIRECT("'Panasonic ERJ Code Table'!$M" &amp; L$1),$A576&lt;=INDIRECT("'Panasonic ERJ Code Table'!$N" &amp; L$1)) ),L$2&amp;_xlfn.XLOOKUP($A576,E96_raw,E96_code),"N/A")</f>
        <v>N/A</v>
      </c>
      <c r="O576" s="5" t="e" cm="1">
        <f t="array" aca="1" ref="O576" ca="1">IF( OR( AND($A576&gt;=INDIRECT("'Panasonic ERJ Code Table'!$K" &amp; O$1),$A576&lt;=INDIRECT("'Panasonic ERJ Code Table'!$L" &amp; O$1)), AND($A576&gt;=INDIRECT("'Panasonic ERJ Code Table'!$M" &amp; O$1),$A576&lt;=INDIRECT("'Panasonic ERJ Code Table'!$N" &amp; O$1)) ),O$2&amp;_xlfn.XLOOKUP($A576,E96_raw,E96_code),"N/A")</f>
        <v>#NAME?</v>
      </c>
      <c r="R576" s="5" t="str" cm="1">
        <f t="array" aca="1" ref="R576" ca="1">IF( OR( AND($A576&gt;=INDIRECT("'Panasonic ERJ Code Table'!$K" &amp; R$1),$A576&lt;=INDIRECT("'Panasonic ERJ Code Table'!$L" &amp; R$1)), AND($A576&gt;=INDIRECT("'Panasonic ERJ Code Table'!$M" &amp; R$1),$A576&lt;=INDIRECT("'Panasonic ERJ Code Table'!$N" &amp; R$1)) ),R$2&amp;_xlfn.XLOOKUP($A576,E96_raw,E96_code),"N/A")</f>
        <v>N/A</v>
      </c>
      <c r="U576" s="5" t="str" cm="1">
        <f t="array" aca="1" ref="U576" ca="1">IF( OR( AND($A576&gt;=INDIRECT("'Panasonic ERJ Code Table'!$J" &amp; U$1),$A576&lt;=INDIRECT("'Panasonic ERJ Code Table'!$K" &amp; U$1)), AND($A576&gt;=INDIRECT("'Panasonic ERJ Code Table'!$L" &amp; U$1),$A576&lt;=INDIRECT("'Panasonic ERJ Code Table'!$M" &amp; U$1)) ),U$2&amp;_xlfn.XLOOKUP($A576,E96_raw,E96_code),"N/A")</f>
        <v>N/A</v>
      </c>
    </row>
    <row r="577" spans="1:21" x14ac:dyDescent="0.3">
      <c r="A577" s="16">
        <v>953000</v>
      </c>
      <c r="B577" s="19"/>
      <c r="C577" s="5" t="e" cm="1">
        <f t="array" aca="1" ref="C577" ca="1">IF( OR( AND($A577&gt;=INDIRECT("'Panasonic ERJ Code Table'!$K" &amp; C$1),$A577&lt;=INDIRECT("'Panasonic ERJ Code Table'!$L" &amp; C$1)), AND($A577&gt;=INDIRECT("'Panasonic ERJ Code Table'!$M" &amp; C$1),$A577&lt;=INDIRECT("'Panasonic ERJ Code Table'!$N" &amp; C$1)) ),C$2&amp;_xlfn.XLOOKUP($A577,E96_raw,E96_code),"N/A")</f>
        <v>#NAME?</v>
      </c>
      <c r="D577" s="23" t="e" cm="1">
        <f t="array" aca="1" ref="D577" ca="1">"technology "&amp;RIGHT(C577,4)&amp;";"&amp;_xlfn.XLOOKUP(2,eii,eia)&amp;C577&amp;_xlfn.XLOOKUP(16,eii,eia)&amp;_xlfn.XLOOKUP(3,eii,eia)&amp;_xlfn.XLOOKUP($A577,E96_raw,e96_std&amp;" "&amp;e96_sym)&amp;_xlfn.XLOOKUP(16,eii,eia)&amp;_xlfn.XLOOKUP(4,eii,eia)&amp;_xlfn.XLOOKUP(LEFT(C577,7),r_1,r_4)&amp;" W @ 70°C"&amp;_xlfn.XLOOKUP(16,eii,eia)&amp;_xlfn.XLOOKUP(5,eii,eia)&amp;_xlfn.XLOOKUP(MID(C577,4,3),e_code,TEXT(e_size,"0000"))&amp;_xlfn.XLOOKUP(16,eii,eia)&amp;_xlfn.XLOOKUP(6,eii,eia)&amp;ROUND(MIN(SQRT($A577*_xlfn.XLOOKUP(LEFT(C577,7),r_1,r_4)),_xlfn.XLOOKUP(LEFT(C577,7),r_1,r_7)),1)&amp;" V"&amp;_xlfn.XLOOKUP(16,eii,eia)&amp;_xlfn.XLOOKUP(8,eii,eia)&amp;_xlfn.XLOOKUP(LEFT(C577,7),r_1,r_8)&amp;_xlfn.XLOOKUP(16,eii,eia)&amp;_xlfn.XLOOKUP(9,eii,eia)&amp;_xlfn.XLOOKUP($A577,E96_raw,E96_code&amp;" / "&amp;e96_3c)&amp;_xlfn.XLOOKUP(16,eii,eia)&amp;_xlfn.XLOOKUP(10,eii,eia)&amp;_xlfn.XLOOKUP(LEFT(C577,7),r_1,r_10)&amp;_xlfn.XLOOKUP(16,eii,eia)&amp;_xlfn.XLOOKUP(11,eii,eia)&amp;_xlfn.XLOOKUP(LEFT(C577,7),r_1,r_11)&amp;_xlfn.XLOOKUP(16,eii,eia)&amp;_xlfn.XLOOKUP(12,eii,eia)&amp;_xlfn.XLOOKUP(LEFT(C577,7),r_1,r_12)&amp;" ppm/°C"&amp;_xlfn.XLOOKUP(16,eii,eia)&amp;_xlfn.XLOOKUP(13,eii,eia)&amp;MID(C577,4,2)&amp;_xlfn.XLOOKUP(16,eii,eia)&amp;_xlfn.XLOOKUP(14,eii,eia)&amp;_xlfn.XLOOKUP(16,eii,eia)&amp;_xlfn.XLOOKUP(15,eii,eia)&amp;_xlfn.XLOOKUP(16,eii,eia)</f>
        <v>#NAME?</v>
      </c>
      <c r="F577" s="5" t="str" cm="1">
        <f t="array" aca="1" ref="F577" ca="1">IF( OR( AND($A577&gt;=INDIRECT("'Panasonic ERJ Code Table'!$K" &amp; F$1),$A577&lt;=INDIRECT("'Panasonic ERJ Code Table'!$L" &amp; F$1)), AND($A577&gt;=INDIRECT("'Panasonic ERJ Code Table'!$M" &amp; F$1),$A577&lt;=INDIRECT("'Panasonic ERJ Code Table'!$N" &amp; F$1)) ),F$2&amp;_xlfn.XLOOKUP($A577,E96_raw,E96_code),"N/A")</f>
        <v>N/A</v>
      </c>
      <c r="I577" s="5" t="e" cm="1">
        <f t="array" aca="1" ref="I577" ca="1">IF( OR( AND($A577&gt;=INDIRECT("'Panasonic ERJ Code Table'!$K" &amp; I$1),$A577&lt;=INDIRECT("'Panasonic ERJ Code Table'!$L" &amp; I$1)), AND($A577&gt;=INDIRECT("'Panasonic ERJ Code Table'!$M" &amp; I$1),$A577&lt;=INDIRECT("'Panasonic ERJ Code Table'!$N" &amp; I$1)) ),I$2&amp;_xlfn.XLOOKUP($A577,E96_raw,E96_code),"N/A")</f>
        <v>#NAME?</v>
      </c>
      <c r="L577" s="5" t="str" cm="1">
        <f t="array" aca="1" ref="L577" ca="1">IF( OR( AND($A577&gt;=INDIRECT("'Panasonic ERJ Code Table'!$K" &amp; L$1),$A577&lt;=INDIRECT("'Panasonic ERJ Code Table'!$L" &amp; L$1)), AND($A577&gt;=INDIRECT("'Panasonic ERJ Code Table'!$M" &amp; L$1),$A577&lt;=INDIRECT("'Panasonic ERJ Code Table'!$N" &amp; L$1)) ),L$2&amp;_xlfn.XLOOKUP($A577,E96_raw,E96_code),"N/A")</f>
        <v>N/A</v>
      </c>
      <c r="O577" s="5" t="e" cm="1">
        <f t="array" aca="1" ref="O577" ca="1">IF( OR( AND($A577&gt;=INDIRECT("'Panasonic ERJ Code Table'!$K" &amp; O$1),$A577&lt;=INDIRECT("'Panasonic ERJ Code Table'!$L" &amp; O$1)), AND($A577&gt;=INDIRECT("'Panasonic ERJ Code Table'!$M" &amp; O$1),$A577&lt;=INDIRECT("'Panasonic ERJ Code Table'!$N" &amp; O$1)) ),O$2&amp;_xlfn.XLOOKUP($A577,E96_raw,E96_code),"N/A")</f>
        <v>#NAME?</v>
      </c>
      <c r="R577" s="5" t="str" cm="1">
        <f t="array" aca="1" ref="R577" ca="1">IF( OR( AND($A577&gt;=INDIRECT("'Panasonic ERJ Code Table'!$K" &amp; R$1),$A577&lt;=INDIRECT("'Panasonic ERJ Code Table'!$L" &amp; R$1)), AND($A577&gt;=INDIRECT("'Panasonic ERJ Code Table'!$M" &amp; R$1),$A577&lt;=INDIRECT("'Panasonic ERJ Code Table'!$N" &amp; R$1)) ),R$2&amp;_xlfn.XLOOKUP($A577,E96_raw,E96_code),"N/A")</f>
        <v>N/A</v>
      </c>
      <c r="U577" s="5" t="str" cm="1">
        <f t="array" aca="1" ref="U577" ca="1">IF( OR( AND($A577&gt;=INDIRECT("'Panasonic ERJ Code Table'!$J" &amp; U$1),$A577&lt;=INDIRECT("'Panasonic ERJ Code Table'!$K" &amp; U$1)), AND($A577&gt;=INDIRECT("'Panasonic ERJ Code Table'!$L" &amp; U$1),$A577&lt;=INDIRECT("'Panasonic ERJ Code Table'!$M" &amp; U$1)) ),U$2&amp;_xlfn.XLOOKUP($A577,E96_raw,E96_code),"N/A")</f>
        <v>N/A</v>
      </c>
    </row>
    <row r="578" spans="1:21" x14ac:dyDescent="0.3">
      <c r="A578" s="16">
        <v>976000</v>
      </c>
      <c r="B578" s="19"/>
      <c r="C578" s="5" t="e" cm="1">
        <f t="array" aca="1" ref="C578" ca="1">IF( OR( AND($A578&gt;=INDIRECT("'Panasonic ERJ Code Table'!$K" &amp; C$1),$A578&lt;=INDIRECT("'Panasonic ERJ Code Table'!$L" &amp; C$1)), AND($A578&gt;=INDIRECT("'Panasonic ERJ Code Table'!$M" &amp; C$1),$A578&lt;=INDIRECT("'Panasonic ERJ Code Table'!$N" &amp; C$1)) ),C$2&amp;_xlfn.XLOOKUP($A578,E96_raw,E96_code),"N/A")</f>
        <v>#NAME?</v>
      </c>
      <c r="D578" s="23" t="e" cm="1">
        <f t="array" aca="1" ref="D578" ca="1">"technology "&amp;RIGHT(C578,4)&amp;";"&amp;_xlfn.XLOOKUP(2,eii,eia)&amp;C578&amp;_xlfn.XLOOKUP(16,eii,eia)&amp;_xlfn.XLOOKUP(3,eii,eia)&amp;_xlfn.XLOOKUP($A578,E96_raw,e96_std&amp;" "&amp;e96_sym)&amp;_xlfn.XLOOKUP(16,eii,eia)&amp;_xlfn.XLOOKUP(4,eii,eia)&amp;_xlfn.XLOOKUP(LEFT(C578,7),r_1,r_4)&amp;" W @ 70°C"&amp;_xlfn.XLOOKUP(16,eii,eia)&amp;_xlfn.XLOOKUP(5,eii,eia)&amp;_xlfn.XLOOKUP(MID(C578,4,3),e_code,TEXT(e_size,"0000"))&amp;_xlfn.XLOOKUP(16,eii,eia)&amp;_xlfn.XLOOKUP(6,eii,eia)&amp;ROUND(MIN(SQRT($A578*_xlfn.XLOOKUP(LEFT(C578,7),r_1,r_4)),_xlfn.XLOOKUP(LEFT(C578,7),r_1,r_7)),1)&amp;" V"&amp;_xlfn.XLOOKUP(16,eii,eia)&amp;_xlfn.XLOOKUP(8,eii,eia)&amp;_xlfn.XLOOKUP(LEFT(C578,7),r_1,r_8)&amp;_xlfn.XLOOKUP(16,eii,eia)&amp;_xlfn.XLOOKUP(9,eii,eia)&amp;_xlfn.XLOOKUP($A578,E96_raw,E96_code&amp;" / "&amp;e96_3c)&amp;_xlfn.XLOOKUP(16,eii,eia)&amp;_xlfn.XLOOKUP(10,eii,eia)&amp;_xlfn.XLOOKUP(LEFT(C578,7),r_1,r_10)&amp;_xlfn.XLOOKUP(16,eii,eia)&amp;_xlfn.XLOOKUP(11,eii,eia)&amp;_xlfn.XLOOKUP(LEFT(C578,7),r_1,r_11)&amp;_xlfn.XLOOKUP(16,eii,eia)&amp;_xlfn.XLOOKUP(12,eii,eia)&amp;_xlfn.XLOOKUP(LEFT(C578,7),r_1,r_12)&amp;" ppm/°C"&amp;_xlfn.XLOOKUP(16,eii,eia)&amp;_xlfn.XLOOKUP(13,eii,eia)&amp;MID(C578,4,2)&amp;_xlfn.XLOOKUP(16,eii,eia)&amp;_xlfn.XLOOKUP(14,eii,eia)&amp;_xlfn.XLOOKUP(16,eii,eia)&amp;_xlfn.XLOOKUP(15,eii,eia)&amp;_xlfn.XLOOKUP(16,eii,eia)</f>
        <v>#NAME?</v>
      </c>
      <c r="F578" s="5" t="str" cm="1">
        <f t="array" aca="1" ref="F578" ca="1">IF( OR( AND($A578&gt;=INDIRECT("'Panasonic ERJ Code Table'!$K" &amp; F$1),$A578&lt;=INDIRECT("'Panasonic ERJ Code Table'!$L" &amp; F$1)), AND($A578&gt;=INDIRECT("'Panasonic ERJ Code Table'!$M" &amp; F$1),$A578&lt;=INDIRECT("'Panasonic ERJ Code Table'!$N" &amp; F$1)) ),F$2&amp;_xlfn.XLOOKUP($A578,E96_raw,E96_code),"N/A")</f>
        <v>N/A</v>
      </c>
      <c r="I578" s="5" t="e" cm="1">
        <f t="array" aca="1" ref="I578" ca="1">IF( OR( AND($A578&gt;=INDIRECT("'Panasonic ERJ Code Table'!$K" &amp; I$1),$A578&lt;=INDIRECT("'Panasonic ERJ Code Table'!$L" &amp; I$1)), AND($A578&gt;=INDIRECT("'Panasonic ERJ Code Table'!$M" &amp; I$1),$A578&lt;=INDIRECT("'Panasonic ERJ Code Table'!$N" &amp; I$1)) ),I$2&amp;_xlfn.XLOOKUP($A578,E96_raw,E96_code),"N/A")</f>
        <v>#NAME?</v>
      </c>
      <c r="L578" s="5" t="str" cm="1">
        <f t="array" aca="1" ref="L578" ca="1">IF( OR( AND($A578&gt;=INDIRECT("'Panasonic ERJ Code Table'!$K" &amp; L$1),$A578&lt;=INDIRECT("'Panasonic ERJ Code Table'!$L" &amp; L$1)), AND($A578&gt;=INDIRECT("'Panasonic ERJ Code Table'!$M" &amp; L$1),$A578&lt;=INDIRECT("'Panasonic ERJ Code Table'!$N" &amp; L$1)) ),L$2&amp;_xlfn.XLOOKUP($A578,E96_raw,E96_code),"N/A")</f>
        <v>N/A</v>
      </c>
      <c r="O578" s="5" t="e" cm="1">
        <f t="array" aca="1" ref="O578" ca="1">IF( OR( AND($A578&gt;=INDIRECT("'Panasonic ERJ Code Table'!$K" &amp; O$1),$A578&lt;=INDIRECT("'Panasonic ERJ Code Table'!$L" &amp; O$1)), AND($A578&gt;=INDIRECT("'Panasonic ERJ Code Table'!$M" &amp; O$1),$A578&lt;=INDIRECT("'Panasonic ERJ Code Table'!$N" &amp; O$1)) ),O$2&amp;_xlfn.XLOOKUP($A578,E96_raw,E96_code),"N/A")</f>
        <v>#NAME?</v>
      </c>
      <c r="R578" s="5" t="str" cm="1">
        <f t="array" aca="1" ref="R578" ca="1">IF( OR( AND($A578&gt;=INDIRECT("'Panasonic ERJ Code Table'!$K" &amp; R$1),$A578&lt;=INDIRECT("'Panasonic ERJ Code Table'!$L" &amp; R$1)), AND($A578&gt;=INDIRECT("'Panasonic ERJ Code Table'!$M" &amp; R$1),$A578&lt;=INDIRECT("'Panasonic ERJ Code Table'!$N" &amp; R$1)) ),R$2&amp;_xlfn.XLOOKUP($A578,E96_raw,E96_code),"N/A")</f>
        <v>N/A</v>
      </c>
      <c r="U578" s="5" t="str" cm="1">
        <f t="array" aca="1" ref="U578" ca="1">IF( OR( AND($A578&gt;=INDIRECT("'Panasonic ERJ Code Table'!$J" &amp; U$1),$A578&lt;=INDIRECT("'Panasonic ERJ Code Table'!$K" &amp; U$1)), AND($A578&gt;=INDIRECT("'Panasonic ERJ Code Table'!$L" &amp; U$1),$A578&lt;=INDIRECT("'Panasonic ERJ Code Table'!$M" &amp; U$1)) ),U$2&amp;_xlfn.XLOOKUP($A578,E96_raw,E96_code),"N/A")</f>
        <v>N/A</v>
      </c>
    </row>
    <row r="579" spans="1:21" x14ac:dyDescent="0.3">
      <c r="A579" s="16">
        <v>1000000</v>
      </c>
      <c r="B579" s="19"/>
      <c r="C579" s="5" t="e" cm="1">
        <f t="array" aca="1" ref="C579" ca="1">IF( OR( AND($A579&gt;=INDIRECT("'Panasonic ERJ Code Table'!$K" &amp; C$1),$A579&lt;=INDIRECT("'Panasonic ERJ Code Table'!$L" &amp; C$1)), AND($A579&gt;=INDIRECT("'Panasonic ERJ Code Table'!$M" &amp; C$1),$A579&lt;=INDIRECT("'Panasonic ERJ Code Table'!$N" &amp; C$1)) ),C$2&amp;_xlfn.XLOOKUP($A579,E96_raw,E96_code),"N/A")</f>
        <v>#NAME?</v>
      </c>
      <c r="D579" s="23" t="e" cm="1">
        <f t="array" aca="1" ref="D579" ca="1">"technology "&amp;RIGHT(C579,4)&amp;";"&amp;_xlfn.XLOOKUP(2,eii,eia)&amp;C579&amp;_xlfn.XLOOKUP(16,eii,eia)&amp;_xlfn.XLOOKUP(3,eii,eia)&amp;_xlfn.XLOOKUP($A579,E96_raw,e96_std&amp;" "&amp;e96_sym)&amp;_xlfn.XLOOKUP(16,eii,eia)&amp;_xlfn.XLOOKUP(4,eii,eia)&amp;_xlfn.XLOOKUP(LEFT(C579,7),r_1,r_4)&amp;" W @ 70°C"&amp;_xlfn.XLOOKUP(16,eii,eia)&amp;_xlfn.XLOOKUP(5,eii,eia)&amp;_xlfn.XLOOKUP(MID(C579,4,3),e_code,TEXT(e_size,"0000"))&amp;_xlfn.XLOOKUP(16,eii,eia)&amp;_xlfn.XLOOKUP(6,eii,eia)&amp;ROUND(MIN(SQRT($A579*_xlfn.XLOOKUP(LEFT(C579,7),r_1,r_4)),_xlfn.XLOOKUP(LEFT(C579,7),r_1,r_7)),1)&amp;" V"&amp;_xlfn.XLOOKUP(16,eii,eia)&amp;_xlfn.XLOOKUP(8,eii,eia)&amp;_xlfn.XLOOKUP(LEFT(C579,7),r_1,r_8)&amp;_xlfn.XLOOKUP(16,eii,eia)&amp;_xlfn.XLOOKUP(9,eii,eia)&amp;_xlfn.XLOOKUP($A579,E96_raw,E96_code&amp;" / "&amp;e96_3c)&amp;_xlfn.XLOOKUP(16,eii,eia)&amp;_xlfn.XLOOKUP(10,eii,eia)&amp;_xlfn.XLOOKUP(LEFT(C579,7),r_1,r_10)&amp;_xlfn.XLOOKUP(16,eii,eia)&amp;_xlfn.XLOOKUP(11,eii,eia)&amp;_xlfn.XLOOKUP(LEFT(C579,7),r_1,r_11)&amp;_xlfn.XLOOKUP(16,eii,eia)&amp;_xlfn.XLOOKUP(12,eii,eia)&amp;_xlfn.XLOOKUP(LEFT(C579,7),r_1,r_12)&amp;" ppm/°C"&amp;_xlfn.XLOOKUP(16,eii,eia)&amp;_xlfn.XLOOKUP(13,eii,eia)&amp;MID(C579,4,2)&amp;_xlfn.XLOOKUP(16,eii,eia)&amp;_xlfn.XLOOKUP(14,eii,eia)&amp;_xlfn.XLOOKUP(16,eii,eia)&amp;_xlfn.XLOOKUP(15,eii,eia)&amp;_xlfn.XLOOKUP(16,eii,eia)</f>
        <v>#NAME?</v>
      </c>
      <c r="F579" s="5" t="str" cm="1">
        <f t="array" aca="1" ref="F579" ca="1">IF( OR( AND($A579&gt;=INDIRECT("'Panasonic ERJ Code Table'!$K" &amp; F$1),$A579&lt;=INDIRECT("'Panasonic ERJ Code Table'!$L" &amp; F$1)), AND($A579&gt;=INDIRECT("'Panasonic ERJ Code Table'!$M" &amp; F$1),$A579&lt;=INDIRECT("'Panasonic ERJ Code Table'!$N" &amp; F$1)) ),F$2&amp;_xlfn.XLOOKUP($A579,E96_raw,E96_code),"N/A")</f>
        <v>N/A</v>
      </c>
      <c r="I579" s="5" t="e" cm="1">
        <f t="array" aca="1" ref="I579" ca="1">IF( OR( AND($A579&gt;=INDIRECT("'Panasonic ERJ Code Table'!$K" &amp; I$1),$A579&lt;=INDIRECT("'Panasonic ERJ Code Table'!$L" &amp; I$1)), AND($A579&gt;=INDIRECT("'Panasonic ERJ Code Table'!$M" &amp; I$1),$A579&lt;=INDIRECT("'Panasonic ERJ Code Table'!$N" &amp; I$1)) ),I$2&amp;_xlfn.XLOOKUP($A579,E96_raw,E96_code),"N/A")</f>
        <v>#NAME?</v>
      </c>
      <c r="L579" s="5" t="str" cm="1">
        <f t="array" aca="1" ref="L579" ca="1">IF( OR( AND($A579&gt;=INDIRECT("'Panasonic ERJ Code Table'!$K" &amp; L$1),$A579&lt;=INDIRECT("'Panasonic ERJ Code Table'!$L" &amp; L$1)), AND($A579&gt;=INDIRECT("'Panasonic ERJ Code Table'!$M" &amp; L$1),$A579&lt;=INDIRECT("'Panasonic ERJ Code Table'!$N" &amp; L$1)) ),L$2&amp;_xlfn.XLOOKUP($A579,E96_raw,E96_code),"N/A")</f>
        <v>N/A</v>
      </c>
      <c r="O579" s="5" t="e" cm="1">
        <f t="array" aca="1" ref="O579" ca="1">IF( OR( AND($A579&gt;=INDIRECT("'Panasonic ERJ Code Table'!$K" &amp; O$1),$A579&lt;=INDIRECT("'Panasonic ERJ Code Table'!$L" &amp; O$1)), AND($A579&gt;=INDIRECT("'Panasonic ERJ Code Table'!$M" &amp; O$1),$A579&lt;=INDIRECT("'Panasonic ERJ Code Table'!$N" &amp; O$1)) ),O$2&amp;_xlfn.XLOOKUP($A579,E96_raw,E96_code),"N/A")</f>
        <v>#NAME?</v>
      </c>
      <c r="R579" s="5" t="str" cm="1">
        <f t="array" aca="1" ref="R579" ca="1">IF( OR( AND($A579&gt;=INDIRECT("'Panasonic ERJ Code Table'!$K" &amp; R$1),$A579&lt;=INDIRECT("'Panasonic ERJ Code Table'!$L" &amp; R$1)), AND($A579&gt;=INDIRECT("'Panasonic ERJ Code Table'!$M" &amp; R$1),$A579&lt;=INDIRECT("'Panasonic ERJ Code Table'!$N" &amp; R$1)) ),R$2&amp;_xlfn.XLOOKUP($A579,E96_raw,E96_code),"N/A")</f>
        <v>N/A</v>
      </c>
      <c r="U579" s="5" t="str" cm="1">
        <f t="array" aca="1" ref="U579" ca="1">IF( OR( AND($A579&gt;=INDIRECT("'Panasonic ERJ Code Table'!$J" &amp; U$1),$A579&lt;=INDIRECT("'Panasonic ERJ Code Table'!$K" &amp; U$1)), AND($A579&gt;=INDIRECT("'Panasonic ERJ Code Table'!$L" &amp; U$1),$A579&lt;=INDIRECT("'Panasonic ERJ Code Table'!$M" &amp; U$1)) ),U$2&amp;_xlfn.XLOOKUP($A579,E96_raw,E96_code),"N/A")</f>
        <v>N/A</v>
      </c>
    </row>
    <row r="580" spans="1:21" x14ac:dyDescent="0.3">
      <c r="A580" s="16">
        <v>1020000</v>
      </c>
      <c r="B580" s="19"/>
      <c r="C580" s="5" t="str" cm="1">
        <f t="array" aca="1" ref="C580" ca="1">IF( OR( AND($A580&gt;=INDIRECT("'Panasonic ERJ Code Table'!$K" &amp; C$1),$A580&lt;=INDIRECT("'Panasonic ERJ Code Table'!$L" &amp; C$1)), AND($A580&gt;=INDIRECT("'Panasonic ERJ Code Table'!$M" &amp; C$1),$A580&lt;=INDIRECT("'Panasonic ERJ Code Table'!$N" &amp; C$1)) ),C$2&amp;_xlfn.XLOOKUP($A580,E96_raw,E96_code),"N/A")</f>
        <v>N/A</v>
      </c>
      <c r="F580" s="5" t="str" cm="1">
        <f t="array" aca="1" ref="F580" ca="1">IF( OR( AND($A580&gt;=INDIRECT("'Panasonic ERJ Code Table'!$K" &amp; F$1),$A580&lt;=INDIRECT("'Panasonic ERJ Code Table'!$L" &amp; F$1)), AND($A580&gt;=INDIRECT("'Panasonic ERJ Code Table'!$M" &amp; F$1),$A580&lt;=INDIRECT("'Panasonic ERJ Code Table'!$N" &amp; F$1)) ),F$2&amp;_xlfn.XLOOKUP($A580,E96_raw,E96_code),"N/A")</f>
        <v>N/A</v>
      </c>
      <c r="I580" s="5" t="str" cm="1">
        <f t="array" aca="1" ref="I580" ca="1">IF( OR( AND($A580&gt;=INDIRECT("'Panasonic ERJ Code Table'!$K" &amp; I$1),$A580&lt;=INDIRECT("'Panasonic ERJ Code Table'!$L" &amp; I$1)), AND($A580&gt;=INDIRECT("'Panasonic ERJ Code Table'!$M" &amp; I$1),$A580&lt;=INDIRECT("'Panasonic ERJ Code Table'!$N" &amp; I$1)) ),I$2&amp;_xlfn.XLOOKUP($A580,E96_raw,E96_code),"N/A")</f>
        <v>N/A</v>
      </c>
      <c r="L580" s="5" t="str" cm="1">
        <f t="array" aca="1" ref="L580" ca="1">IF( OR( AND($A580&gt;=INDIRECT("'Panasonic ERJ Code Table'!$K" &amp; L$1),$A580&lt;=INDIRECT("'Panasonic ERJ Code Table'!$L" &amp; L$1)), AND($A580&gt;=INDIRECT("'Panasonic ERJ Code Table'!$M" &amp; L$1),$A580&lt;=INDIRECT("'Panasonic ERJ Code Table'!$N" &amp; L$1)) ),L$2&amp;_xlfn.XLOOKUP($A580,E96_raw,E96_code),"N/A")</f>
        <v>N/A</v>
      </c>
      <c r="O580" s="5" t="str" cm="1">
        <f t="array" aca="1" ref="O580" ca="1">IF( OR( AND($A580&gt;=INDIRECT("'Panasonic ERJ Code Table'!$K" &amp; O$1),$A580&lt;=INDIRECT("'Panasonic ERJ Code Table'!$L" &amp; O$1)), AND($A580&gt;=INDIRECT("'Panasonic ERJ Code Table'!$M" &amp; O$1),$A580&lt;=INDIRECT("'Panasonic ERJ Code Table'!$N" &amp; O$1)) ),O$2&amp;_xlfn.XLOOKUP($A580,E96_raw,E96_code),"N/A")</f>
        <v>N/A</v>
      </c>
      <c r="R580" s="5" t="str" cm="1">
        <f t="array" aca="1" ref="R580" ca="1">IF( OR( AND($A580&gt;=INDIRECT("'Panasonic ERJ Code Table'!$K" &amp; R$1),$A580&lt;=INDIRECT("'Panasonic ERJ Code Table'!$L" &amp; R$1)), AND($A580&gt;=INDIRECT("'Panasonic ERJ Code Table'!$M" &amp; R$1),$A580&lt;=INDIRECT("'Panasonic ERJ Code Table'!$N" &amp; R$1)) ),R$2&amp;_xlfn.XLOOKUP($A580,E96_raw,E96_code),"N/A")</f>
        <v>N/A</v>
      </c>
      <c r="U580" s="5" t="str" cm="1">
        <f t="array" aca="1" ref="U580" ca="1">IF( OR( AND($A580&gt;=INDIRECT("'Panasonic ERJ Code Table'!$J" &amp; U$1),$A580&lt;=INDIRECT("'Panasonic ERJ Code Table'!$K" &amp; U$1)), AND($A580&gt;=INDIRECT("'Panasonic ERJ Code Table'!$L" &amp; U$1),$A580&lt;=INDIRECT("'Panasonic ERJ Code Table'!$M" &amp; U$1)) ),U$2&amp;_xlfn.XLOOKUP($A580,E96_raw,E96_code),"N/A")</f>
        <v>N/A</v>
      </c>
    </row>
    <row r="581" spans="1:21" x14ac:dyDescent="0.3">
      <c r="A581" s="16">
        <v>1050000</v>
      </c>
      <c r="B581" s="19"/>
      <c r="C581" s="5" t="str" cm="1">
        <f t="array" aca="1" ref="C581" ca="1">IF( OR( AND($A581&gt;=INDIRECT("'Panasonic ERJ Code Table'!$K" &amp; C$1),$A581&lt;=INDIRECT("'Panasonic ERJ Code Table'!$L" &amp; C$1)), AND($A581&gt;=INDIRECT("'Panasonic ERJ Code Table'!$M" &amp; C$1),$A581&lt;=INDIRECT("'Panasonic ERJ Code Table'!$N" &amp; C$1)) ),C$2&amp;_xlfn.XLOOKUP($A581,E96_raw,E96_code),"N/A")</f>
        <v>N/A</v>
      </c>
      <c r="F581" s="5" t="str" cm="1">
        <f t="array" aca="1" ref="F581" ca="1">IF( OR( AND($A581&gt;=INDIRECT("'Panasonic ERJ Code Table'!$K" &amp; F$1),$A581&lt;=INDIRECT("'Panasonic ERJ Code Table'!$L" &amp; F$1)), AND($A581&gt;=INDIRECT("'Panasonic ERJ Code Table'!$M" &amp; F$1),$A581&lt;=INDIRECT("'Panasonic ERJ Code Table'!$N" &amp; F$1)) ),F$2&amp;_xlfn.XLOOKUP($A581,E96_raw,E96_code),"N/A")</f>
        <v>N/A</v>
      </c>
      <c r="I581" s="5" t="str" cm="1">
        <f t="array" aca="1" ref="I581" ca="1">IF( OR( AND($A581&gt;=INDIRECT("'Panasonic ERJ Code Table'!$K" &amp; I$1),$A581&lt;=INDIRECT("'Panasonic ERJ Code Table'!$L" &amp; I$1)), AND($A581&gt;=INDIRECT("'Panasonic ERJ Code Table'!$M" &amp; I$1),$A581&lt;=INDIRECT("'Panasonic ERJ Code Table'!$N" &amp; I$1)) ),I$2&amp;_xlfn.XLOOKUP($A581,E96_raw,E96_code),"N/A")</f>
        <v>N/A</v>
      </c>
      <c r="L581" s="5" t="str" cm="1">
        <f t="array" aca="1" ref="L581" ca="1">IF( OR( AND($A581&gt;=INDIRECT("'Panasonic ERJ Code Table'!$K" &amp; L$1),$A581&lt;=INDIRECT("'Panasonic ERJ Code Table'!$L" &amp; L$1)), AND($A581&gt;=INDIRECT("'Panasonic ERJ Code Table'!$M" &amp; L$1),$A581&lt;=INDIRECT("'Panasonic ERJ Code Table'!$N" &amp; L$1)) ),L$2&amp;_xlfn.XLOOKUP($A581,E96_raw,E96_code),"N/A")</f>
        <v>N/A</v>
      </c>
      <c r="O581" s="5" t="str" cm="1">
        <f t="array" aca="1" ref="O581" ca="1">IF( OR( AND($A581&gt;=INDIRECT("'Panasonic ERJ Code Table'!$K" &amp; O$1),$A581&lt;=INDIRECT("'Panasonic ERJ Code Table'!$L" &amp; O$1)), AND($A581&gt;=INDIRECT("'Panasonic ERJ Code Table'!$M" &amp; O$1),$A581&lt;=INDIRECT("'Panasonic ERJ Code Table'!$N" &amp; O$1)) ),O$2&amp;_xlfn.XLOOKUP($A581,E96_raw,E96_code),"N/A")</f>
        <v>N/A</v>
      </c>
      <c r="R581" s="5" t="str" cm="1">
        <f t="array" aca="1" ref="R581" ca="1">IF( OR( AND($A581&gt;=INDIRECT("'Panasonic ERJ Code Table'!$K" &amp; R$1),$A581&lt;=INDIRECT("'Panasonic ERJ Code Table'!$L" &amp; R$1)), AND($A581&gt;=INDIRECT("'Panasonic ERJ Code Table'!$M" &amp; R$1),$A581&lt;=INDIRECT("'Panasonic ERJ Code Table'!$N" &amp; R$1)) ),R$2&amp;_xlfn.XLOOKUP($A581,E96_raw,E96_code),"N/A")</f>
        <v>N/A</v>
      </c>
      <c r="U581" s="5" t="str" cm="1">
        <f t="array" aca="1" ref="U581" ca="1">IF( OR( AND($A581&gt;=INDIRECT("'Panasonic ERJ Code Table'!$J" &amp; U$1),$A581&lt;=INDIRECT("'Panasonic ERJ Code Table'!$K" &amp; U$1)), AND($A581&gt;=INDIRECT("'Panasonic ERJ Code Table'!$L" &amp; U$1),$A581&lt;=INDIRECT("'Panasonic ERJ Code Table'!$M" &amp; U$1)) ),U$2&amp;_xlfn.XLOOKUP($A581,E96_raw,E96_code),"N/A")</f>
        <v>N/A</v>
      </c>
    </row>
    <row r="582" spans="1:21" x14ac:dyDescent="0.3">
      <c r="A582" s="16">
        <v>1070000</v>
      </c>
      <c r="B582" s="19"/>
      <c r="C582" s="5" t="str" cm="1">
        <f t="array" aca="1" ref="C582" ca="1">IF( OR( AND($A582&gt;=INDIRECT("'Panasonic ERJ Code Table'!$K" &amp; C$1),$A582&lt;=INDIRECT("'Panasonic ERJ Code Table'!$L" &amp; C$1)), AND($A582&gt;=INDIRECT("'Panasonic ERJ Code Table'!$M" &amp; C$1),$A582&lt;=INDIRECT("'Panasonic ERJ Code Table'!$N" &amp; C$1)) ),C$2&amp;_xlfn.XLOOKUP($A582,E96_raw,E96_code),"N/A")</f>
        <v>N/A</v>
      </c>
      <c r="F582" s="5" t="str" cm="1">
        <f t="array" aca="1" ref="F582" ca="1">IF( OR( AND($A582&gt;=INDIRECT("'Panasonic ERJ Code Table'!$K" &amp; F$1),$A582&lt;=INDIRECT("'Panasonic ERJ Code Table'!$L" &amp; F$1)), AND($A582&gt;=INDIRECT("'Panasonic ERJ Code Table'!$M" &amp; F$1),$A582&lt;=INDIRECT("'Panasonic ERJ Code Table'!$N" &amp; F$1)) ),F$2&amp;_xlfn.XLOOKUP($A582,E96_raw,E96_code),"N/A")</f>
        <v>N/A</v>
      </c>
      <c r="I582" s="5" t="str" cm="1">
        <f t="array" aca="1" ref="I582" ca="1">IF( OR( AND($A582&gt;=INDIRECT("'Panasonic ERJ Code Table'!$K" &amp; I$1),$A582&lt;=INDIRECT("'Panasonic ERJ Code Table'!$L" &amp; I$1)), AND($A582&gt;=INDIRECT("'Panasonic ERJ Code Table'!$M" &amp; I$1),$A582&lt;=INDIRECT("'Panasonic ERJ Code Table'!$N" &amp; I$1)) ),I$2&amp;_xlfn.XLOOKUP($A582,E96_raw,E96_code),"N/A")</f>
        <v>N/A</v>
      </c>
      <c r="L582" s="5" t="str" cm="1">
        <f t="array" aca="1" ref="L582" ca="1">IF( OR( AND($A582&gt;=INDIRECT("'Panasonic ERJ Code Table'!$K" &amp; L$1),$A582&lt;=INDIRECT("'Panasonic ERJ Code Table'!$L" &amp; L$1)), AND($A582&gt;=INDIRECT("'Panasonic ERJ Code Table'!$M" &amp; L$1),$A582&lt;=INDIRECT("'Panasonic ERJ Code Table'!$N" &amp; L$1)) ),L$2&amp;_xlfn.XLOOKUP($A582,E96_raw,E96_code),"N/A")</f>
        <v>N/A</v>
      </c>
      <c r="O582" s="5" t="str" cm="1">
        <f t="array" aca="1" ref="O582" ca="1">IF( OR( AND($A582&gt;=INDIRECT("'Panasonic ERJ Code Table'!$K" &amp; O$1),$A582&lt;=INDIRECT("'Panasonic ERJ Code Table'!$L" &amp; O$1)), AND($A582&gt;=INDIRECT("'Panasonic ERJ Code Table'!$M" &amp; O$1),$A582&lt;=INDIRECT("'Panasonic ERJ Code Table'!$N" &amp; O$1)) ),O$2&amp;_xlfn.XLOOKUP($A582,E96_raw,E96_code),"N/A")</f>
        <v>N/A</v>
      </c>
      <c r="R582" s="5" t="str" cm="1">
        <f t="array" aca="1" ref="R582" ca="1">IF( OR( AND($A582&gt;=INDIRECT("'Panasonic ERJ Code Table'!$K" &amp; R$1),$A582&lt;=INDIRECT("'Panasonic ERJ Code Table'!$L" &amp; R$1)), AND($A582&gt;=INDIRECT("'Panasonic ERJ Code Table'!$M" &amp; R$1),$A582&lt;=INDIRECT("'Panasonic ERJ Code Table'!$N" &amp; R$1)) ),R$2&amp;_xlfn.XLOOKUP($A582,E96_raw,E96_code),"N/A")</f>
        <v>N/A</v>
      </c>
      <c r="U582" s="5" t="str" cm="1">
        <f t="array" aca="1" ref="U582" ca="1">IF( OR( AND($A582&gt;=INDIRECT("'Panasonic ERJ Code Table'!$J" &amp; U$1),$A582&lt;=INDIRECT("'Panasonic ERJ Code Table'!$K" &amp; U$1)), AND($A582&gt;=INDIRECT("'Panasonic ERJ Code Table'!$L" &amp; U$1),$A582&lt;=INDIRECT("'Panasonic ERJ Code Table'!$M" &amp; U$1)) ),U$2&amp;_xlfn.XLOOKUP($A582,E96_raw,E96_code),"N/A")</f>
        <v>N/A</v>
      </c>
    </row>
    <row r="583" spans="1:21" x14ac:dyDescent="0.3">
      <c r="A583" s="16">
        <v>1100000</v>
      </c>
      <c r="B583" s="19"/>
      <c r="C583" s="5" t="str" cm="1">
        <f t="array" aca="1" ref="C583" ca="1">IF( OR( AND($A583&gt;=INDIRECT("'Panasonic ERJ Code Table'!$K" &amp; C$1),$A583&lt;=INDIRECT("'Panasonic ERJ Code Table'!$L" &amp; C$1)), AND($A583&gt;=INDIRECT("'Panasonic ERJ Code Table'!$M" &amp; C$1),$A583&lt;=INDIRECT("'Panasonic ERJ Code Table'!$N" &amp; C$1)) ),C$2&amp;_xlfn.XLOOKUP($A583,E96_raw,E96_code),"N/A")</f>
        <v>N/A</v>
      </c>
      <c r="F583" s="5" t="str" cm="1">
        <f t="array" aca="1" ref="F583" ca="1">IF( OR( AND($A583&gt;=INDIRECT("'Panasonic ERJ Code Table'!$K" &amp; F$1),$A583&lt;=INDIRECT("'Panasonic ERJ Code Table'!$L" &amp; F$1)), AND($A583&gt;=INDIRECT("'Panasonic ERJ Code Table'!$M" &amp; F$1),$A583&lt;=INDIRECT("'Panasonic ERJ Code Table'!$N" &amp; F$1)) ),F$2&amp;_xlfn.XLOOKUP($A583,E96_raw,E96_code),"N/A")</f>
        <v>N/A</v>
      </c>
      <c r="I583" s="5" t="str" cm="1">
        <f t="array" aca="1" ref="I583" ca="1">IF( OR( AND($A583&gt;=INDIRECT("'Panasonic ERJ Code Table'!$K" &amp; I$1),$A583&lt;=INDIRECT("'Panasonic ERJ Code Table'!$L" &amp; I$1)), AND($A583&gt;=INDIRECT("'Panasonic ERJ Code Table'!$M" &amp; I$1),$A583&lt;=INDIRECT("'Panasonic ERJ Code Table'!$N" &amp; I$1)) ),I$2&amp;_xlfn.XLOOKUP($A583,E96_raw,E96_code),"N/A")</f>
        <v>N/A</v>
      </c>
      <c r="L583" s="5" t="str" cm="1">
        <f t="array" aca="1" ref="L583" ca="1">IF( OR( AND($A583&gt;=INDIRECT("'Panasonic ERJ Code Table'!$K" &amp; L$1),$A583&lt;=INDIRECT("'Panasonic ERJ Code Table'!$L" &amp; L$1)), AND($A583&gt;=INDIRECT("'Panasonic ERJ Code Table'!$M" &amp; L$1),$A583&lt;=INDIRECT("'Panasonic ERJ Code Table'!$N" &amp; L$1)) ),L$2&amp;_xlfn.XLOOKUP($A583,E96_raw,E96_code),"N/A")</f>
        <v>N/A</v>
      </c>
      <c r="O583" s="5" t="str" cm="1">
        <f t="array" aca="1" ref="O583" ca="1">IF( OR( AND($A583&gt;=INDIRECT("'Panasonic ERJ Code Table'!$K" &amp; O$1),$A583&lt;=INDIRECT("'Panasonic ERJ Code Table'!$L" &amp; O$1)), AND($A583&gt;=INDIRECT("'Panasonic ERJ Code Table'!$M" &amp; O$1),$A583&lt;=INDIRECT("'Panasonic ERJ Code Table'!$N" &amp; O$1)) ),O$2&amp;_xlfn.XLOOKUP($A583,E96_raw,E96_code),"N/A")</f>
        <v>N/A</v>
      </c>
      <c r="R583" s="5" t="str" cm="1">
        <f t="array" aca="1" ref="R583" ca="1">IF( OR( AND($A583&gt;=INDIRECT("'Panasonic ERJ Code Table'!$K" &amp; R$1),$A583&lt;=INDIRECT("'Panasonic ERJ Code Table'!$L" &amp; R$1)), AND($A583&gt;=INDIRECT("'Panasonic ERJ Code Table'!$M" &amp; R$1),$A583&lt;=INDIRECT("'Panasonic ERJ Code Table'!$N" &amp; R$1)) ),R$2&amp;_xlfn.XLOOKUP($A583,E96_raw,E96_code),"N/A")</f>
        <v>N/A</v>
      </c>
      <c r="U583" s="5" t="str" cm="1">
        <f t="array" aca="1" ref="U583" ca="1">IF( OR( AND($A583&gt;=INDIRECT("'Panasonic ERJ Code Table'!$J" &amp; U$1),$A583&lt;=INDIRECT("'Panasonic ERJ Code Table'!$K" &amp; U$1)), AND($A583&gt;=INDIRECT("'Panasonic ERJ Code Table'!$L" &amp; U$1),$A583&lt;=INDIRECT("'Panasonic ERJ Code Table'!$M" &amp; U$1)) ),U$2&amp;_xlfn.XLOOKUP($A583,E96_raw,E96_code),"N/A")</f>
        <v>N/A</v>
      </c>
    </row>
    <row r="584" spans="1:21" x14ac:dyDescent="0.3">
      <c r="A584" s="16">
        <v>1129999.9999999998</v>
      </c>
      <c r="B584" s="19"/>
      <c r="C584" s="5" t="str" cm="1">
        <f t="array" aca="1" ref="C584" ca="1">IF( OR( AND($A584&gt;=INDIRECT("'Panasonic ERJ Code Table'!$K" &amp; C$1),$A584&lt;=INDIRECT("'Panasonic ERJ Code Table'!$L" &amp; C$1)), AND($A584&gt;=INDIRECT("'Panasonic ERJ Code Table'!$M" &amp; C$1),$A584&lt;=INDIRECT("'Panasonic ERJ Code Table'!$N" &amp; C$1)) ),C$2&amp;_xlfn.XLOOKUP($A584,E96_raw,E96_code),"N/A")</f>
        <v>N/A</v>
      </c>
      <c r="F584" s="5" t="str" cm="1">
        <f t="array" aca="1" ref="F584" ca="1">IF( OR( AND($A584&gt;=INDIRECT("'Panasonic ERJ Code Table'!$K" &amp; F$1),$A584&lt;=INDIRECT("'Panasonic ERJ Code Table'!$L" &amp; F$1)), AND($A584&gt;=INDIRECT("'Panasonic ERJ Code Table'!$M" &amp; F$1),$A584&lt;=INDIRECT("'Panasonic ERJ Code Table'!$N" &amp; F$1)) ),F$2&amp;_xlfn.XLOOKUP($A584,E96_raw,E96_code),"N/A")</f>
        <v>N/A</v>
      </c>
      <c r="I584" s="5" t="str" cm="1">
        <f t="array" aca="1" ref="I584" ca="1">IF( OR( AND($A584&gt;=INDIRECT("'Panasonic ERJ Code Table'!$K" &amp; I$1),$A584&lt;=INDIRECT("'Panasonic ERJ Code Table'!$L" &amp; I$1)), AND($A584&gt;=INDIRECT("'Panasonic ERJ Code Table'!$M" &amp; I$1),$A584&lt;=INDIRECT("'Panasonic ERJ Code Table'!$N" &amp; I$1)) ),I$2&amp;_xlfn.XLOOKUP($A584,E96_raw,E96_code),"N/A")</f>
        <v>N/A</v>
      </c>
      <c r="L584" s="5" t="str" cm="1">
        <f t="array" aca="1" ref="L584" ca="1">IF( OR( AND($A584&gt;=INDIRECT("'Panasonic ERJ Code Table'!$K" &amp; L$1),$A584&lt;=INDIRECT("'Panasonic ERJ Code Table'!$L" &amp; L$1)), AND($A584&gt;=INDIRECT("'Panasonic ERJ Code Table'!$M" &amp; L$1),$A584&lt;=INDIRECT("'Panasonic ERJ Code Table'!$N" &amp; L$1)) ),L$2&amp;_xlfn.XLOOKUP($A584,E96_raw,E96_code),"N/A")</f>
        <v>N/A</v>
      </c>
      <c r="O584" s="5" t="str" cm="1">
        <f t="array" aca="1" ref="O584" ca="1">IF( OR( AND($A584&gt;=INDIRECT("'Panasonic ERJ Code Table'!$K" &amp; O$1),$A584&lt;=INDIRECT("'Panasonic ERJ Code Table'!$L" &amp; O$1)), AND($A584&gt;=INDIRECT("'Panasonic ERJ Code Table'!$M" &amp; O$1),$A584&lt;=INDIRECT("'Panasonic ERJ Code Table'!$N" &amp; O$1)) ),O$2&amp;_xlfn.XLOOKUP($A584,E96_raw,E96_code),"N/A")</f>
        <v>N/A</v>
      </c>
      <c r="R584" s="5" t="str" cm="1">
        <f t="array" aca="1" ref="R584" ca="1">IF( OR( AND($A584&gt;=INDIRECT("'Panasonic ERJ Code Table'!$K" &amp; R$1),$A584&lt;=INDIRECT("'Panasonic ERJ Code Table'!$L" &amp; R$1)), AND($A584&gt;=INDIRECT("'Panasonic ERJ Code Table'!$M" &amp; R$1),$A584&lt;=INDIRECT("'Panasonic ERJ Code Table'!$N" &amp; R$1)) ),R$2&amp;_xlfn.XLOOKUP($A584,E96_raw,E96_code),"N/A")</f>
        <v>N/A</v>
      </c>
      <c r="U584" s="5" t="str" cm="1">
        <f t="array" aca="1" ref="U584" ca="1">IF( OR( AND($A584&gt;=INDIRECT("'Panasonic ERJ Code Table'!$J" &amp; U$1),$A584&lt;=INDIRECT("'Panasonic ERJ Code Table'!$K" &amp; U$1)), AND($A584&gt;=INDIRECT("'Panasonic ERJ Code Table'!$L" &amp; U$1),$A584&lt;=INDIRECT("'Panasonic ERJ Code Table'!$M" &amp; U$1)) ),U$2&amp;_xlfn.XLOOKUP($A584,E96_raw,E96_code),"N/A")</f>
        <v>N/A</v>
      </c>
    </row>
    <row r="585" spans="1:21" x14ac:dyDescent="0.3">
      <c r="A585" s="16">
        <v>1150000</v>
      </c>
      <c r="B585" s="19"/>
      <c r="C585" s="5" t="str" cm="1">
        <f t="array" aca="1" ref="C585" ca="1">IF( OR( AND($A585&gt;=INDIRECT("'Panasonic ERJ Code Table'!$K" &amp; C$1),$A585&lt;=INDIRECT("'Panasonic ERJ Code Table'!$L" &amp; C$1)), AND($A585&gt;=INDIRECT("'Panasonic ERJ Code Table'!$M" &amp; C$1),$A585&lt;=INDIRECT("'Panasonic ERJ Code Table'!$N" &amp; C$1)) ),C$2&amp;_xlfn.XLOOKUP($A585,E96_raw,E96_code),"N/A")</f>
        <v>N/A</v>
      </c>
      <c r="F585" s="5" t="str" cm="1">
        <f t="array" aca="1" ref="F585" ca="1">IF( OR( AND($A585&gt;=INDIRECT("'Panasonic ERJ Code Table'!$K" &amp; F$1),$A585&lt;=INDIRECT("'Panasonic ERJ Code Table'!$L" &amp; F$1)), AND($A585&gt;=INDIRECT("'Panasonic ERJ Code Table'!$M" &amp; F$1),$A585&lt;=INDIRECT("'Panasonic ERJ Code Table'!$N" &amp; F$1)) ),F$2&amp;_xlfn.XLOOKUP($A585,E96_raw,E96_code),"N/A")</f>
        <v>N/A</v>
      </c>
      <c r="I585" s="5" t="str" cm="1">
        <f t="array" aca="1" ref="I585" ca="1">IF( OR( AND($A585&gt;=INDIRECT("'Panasonic ERJ Code Table'!$K" &amp; I$1),$A585&lt;=INDIRECT("'Panasonic ERJ Code Table'!$L" &amp; I$1)), AND($A585&gt;=INDIRECT("'Panasonic ERJ Code Table'!$M" &amp; I$1),$A585&lt;=INDIRECT("'Panasonic ERJ Code Table'!$N" &amp; I$1)) ),I$2&amp;_xlfn.XLOOKUP($A585,E96_raw,E96_code),"N/A")</f>
        <v>N/A</v>
      </c>
      <c r="L585" s="5" t="str" cm="1">
        <f t="array" aca="1" ref="L585" ca="1">IF( OR( AND($A585&gt;=INDIRECT("'Panasonic ERJ Code Table'!$K" &amp; L$1),$A585&lt;=INDIRECT("'Panasonic ERJ Code Table'!$L" &amp; L$1)), AND($A585&gt;=INDIRECT("'Panasonic ERJ Code Table'!$M" &amp; L$1),$A585&lt;=INDIRECT("'Panasonic ERJ Code Table'!$N" &amp; L$1)) ),L$2&amp;_xlfn.XLOOKUP($A585,E96_raw,E96_code),"N/A")</f>
        <v>N/A</v>
      </c>
      <c r="O585" s="5" t="str" cm="1">
        <f t="array" aca="1" ref="O585" ca="1">IF( OR( AND($A585&gt;=INDIRECT("'Panasonic ERJ Code Table'!$K" &amp; O$1),$A585&lt;=INDIRECT("'Panasonic ERJ Code Table'!$L" &amp; O$1)), AND($A585&gt;=INDIRECT("'Panasonic ERJ Code Table'!$M" &amp; O$1),$A585&lt;=INDIRECT("'Panasonic ERJ Code Table'!$N" &amp; O$1)) ),O$2&amp;_xlfn.XLOOKUP($A585,E96_raw,E96_code),"N/A")</f>
        <v>N/A</v>
      </c>
      <c r="R585" s="5" t="str" cm="1">
        <f t="array" aca="1" ref="R585" ca="1">IF( OR( AND($A585&gt;=INDIRECT("'Panasonic ERJ Code Table'!$K" &amp; R$1),$A585&lt;=INDIRECT("'Panasonic ERJ Code Table'!$L" &amp; R$1)), AND($A585&gt;=INDIRECT("'Panasonic ERJ Code Table'!$M" &amp; R$1),$A585&lt;=INDIRECT("'Panasonic ERJ Code Table'!$N" &amp; R$1)) ),R$2&amp;_xlfn.XLOOKUP($A585,E96_raw,E96_code),"N/A")</f>
        <v>N/A</v>
      </c>
      <c r="U585" s="5" t="str" cm="1">
        <f t="array" aca="1" ref="U585" ca="1">IF( OR( AND($A585&gt;=INDIRECT("'Panasonic ERJ Code Table'!$J" &amp; U$1),$A585&lt;=INDIRECT("'Panasonic ERJ Code Table'!$K" &amp; U$1)), AND($A585&gt;=INDIRECT("'Panasonic ERJ Code Table'!$L" &amp; U$1),$A585&lt;=INDIRECT("'Panasonic ERJ Code Table'!$M" &amp; U$1)) ),U$2&amp;_xlfn.XLOOKUP($A585,E96_raw,E96_code),"N/A")</f>
        <v>N/A</v>
      </c>
    </row>
    <row r="586" spans="1:21" x14ac:dyDescent="0.3">
      <c r="A586" s="16">
        <v>1180000</v>
      </c>
      <c r="B586" s="19"/>
      <c r="C586" s="5" t="str" cm="1">
        <f t="array" aca="1" ref="C586" ca="1">IF( OR( AND($A586&gt;=INDIRECT("'Panasonic ERJ Code Table'!$K" &amp; C$1),$A586&lt;=INDIRECT("'Panasonic ERJ Code Table'!$L" &amp; C$1)), AND($A586&gt;=INDIRECT("'Panasonic ERJ Code Table'!$M" &amp; C$1),$A586&lt;=INDIRECT("'Panasonic ERJ Code Table'!$N" &amp; C$1)) ),C$2&amp;_xlfn.XLOOKUP($A586,E96_raw,E96_code),"N/A")</f>
        <v>N/A</v>
      </c>
      <c r="F586" s="5" t="str" cm="1">
        <f t="array" aca="1" ref="F586" ca="1">IF( OR( AND($A586&gt;=INDIRECT("'Panasonic ERJ Code Table'!$K" &amp; F$1),$A586&lt;=INDIRECT("'Panasonic ERJ Code Table'!$L" &amp; F$1)), AND($A586&gt;=INDIRECT("'Panasonic ERJ Code Table'!$M" &amp; F$1),$A586&lt;=INDIRECT("'Panasonic ERJ Code Table'!$N" &amp; F$1)) ),F$2&amp;_xlfn.XLOOKUP($A586,E96_raw,E96_code),"N/A")</f>
        <v>N/A</v>
      </c>
      <c r="I586" s="5" t="str" cm="1">
        <f t="array" aca="1" ref="I586" ca="1">IF( OR( AND($A586&gt;=INDIRECT("'Panasonic ERJ Code Table'!$K" &amp; I$1),$A586&lt;=INDIRECT("'Panasonic ERJ Code Table'!$L" &amp; I$1)), AND($A586&gt;=INDIRECT("'Panasonic ERJ Code Table'!$M" &amp; I$1),$A586&lt;=INDIRECT("'Panasonic ERJ Code Table'!$N" &amp; I$1)) ),I$2&amp;_xlfn.XLOOKUP($A586,E96_raw,E96_code),"N/A")</f>
        <v>N/A</v>
      </c>
      <c r="L586" s="5" t="str" cm="1">
        <f t="array" aca="1" ref="L586" ca="1">IF( OR( AND($A586&gt;=INDIRECT("'Panasonic ERJ Code Table'!$K" &amp; L$1),$A586&lt;=INDIRECT("'Panasonic ERJ Code Table'!$L" &amp; L$1)), AND($A586&gt;=INDIRECT("'Panasonic ERJ Code Table'!$M" &amp; L$1),$A586&lt;=INDIRECT("'Panasonic ERJ Code Table'!$N" &amp; L$1)) ),L$2&amp;_xlfn.XLOOKUP($A586,E96_raw,E96_code),"N/A")</f>
        <v>N/A</v>
      </c>
      <c r="O586" s="5" t="str" cm="1">
        <f t="array" aca="1" ref="O586" ca="1">IF( OR( AND($A586&gt;=INDIRECT("'Panasonic ERJ Code Table'!$K" &amp; O$1),$A586&lt;=INDIRECT("'Panasonic ERJ Code Table'!$L" &amp; O$1)), AND($A586&gt;=INDIRECT("'Panasonic ERJ Code Table'!$M" &amp; O$1),$A586&lt;=INDIRECT("'Panasonic ERJ Code Table'!$N" &amp; O$1)) ),O$2&amp;_xlfn.XLOOKUP($A586,E96_raw,E96_code),"N/A")</f>
        <v>N/A</v>
      </c>
      <c r="R586" s="5" t="str" cm="1">
        <f t="array" aca="1" ref="R586" ca="1">IF( OR( AND($A586&gt;=INDIRECT("'Panasonic ERJ Code Table'!$K" &amp; R$1),$A586&lt;=INDIRECT("'Panasonic ERJ Code Table'!$L" &amp; R$1)), AND($A586&gt;=INDIRECT("'Panasonic ERJ Code Table'!$M" &amp; R$1),$A586&lt;=INDIRECT("'Panasonic ERJ Code Table'!$N" &amp; R$1)) ),R$2&amp;_xlfn.XLOOKUP($A586,E96_raw,E96_code),"N/A")</f>
        <v>N/A</v>
      </c>
      <c r="U586" s="5" t="str" cm="1">
        <f t="array" aca="1" ref="U586" ca="1">IF( OR( AND($A586&gt;=INDIRECT("'Panasonic ERJ Code Table'!$J" &amp; U$1),$A586&lt;=INDIRECT("'Panasonic ERJ Code Table'!$K" &amp; U$1)), AND($A586&gt;=INDIRECT("'Panasonic ERJ Code Table'!$L" &amp; U$1),$A586&lt;=INDIRECT("'Panasonic ERJ Code Table'!$M" &amp; U$1)) ),U$2&amp;_xlfn.XLOOKUP($A586,E96_raw,E96_code),"N/A")</f>
        <v>N/A</v>
      </c>
    </row>
    <row r="587" spans="1:21" x14ac:dyDescent="0.3">
      <c r="A587" s="16">
        <v>1210000</v>
      </c>
      <c r="B587" s="19"/>
      <c r="C587" s="5" t="str" cm="1">
        <f t="array" aca="1" ref="C587" ca="1">IF( OR( AND($A587&gt;=INDIRECT("'Panasonic ERJ Code Table'!$K" &amp; C$1),$A587&lt;=INDIRECT("'Panasonic ERJ Code Table'!$L" &amp; C$1)), AND($A587&gt;=INDIRECT("'Panasonic ERJ Code Table'!$M" &amp; C$1),$A587&lt;=INDIRECT("'Panasonic ERJ Code Table'!$N" &amp; C$1)) ),C$2&amp;_xlfn.XLOOKUP($A587,E96_raw,E96_code),"N/A")</f>
        <v>N/A</v>
      </c>
      <c r="F587" s="5" t="str" cm="1">
        <f t="array" aca="1" ref="F587" ca="1">IF( OR( AND($A587&gt;=INDIRECT("'Panasonic ERJ Code Table'!$K" &amp; F$1),$A587&lt;=INDIRECT("'Panasonic ERJ Code Table'!$L" &amp; F$1)), AND($A587&gt;=INDIRECT("'Panasonic ERJ Code Table'!$M" &amp; F$1),$A587&lt;=INDIRECT("'Panasonic ERJ Code Table'!$N" &amp; F$1)) ),F$2&amp;_xlfn.XLOOKUP($A587,E96_raw,E96_code),"N/A")</f>
        <v>N/A</v>
      </c>
      <c r="I587" s="5" t="str" cm="1">
        <f t="array" aca="1" ref="I587" ca="1">IF( OR( AND($A587&gt;=INDIRECT("'Panasonic ERJ Code Table'!$K" &amp; I$1),$A587&lt;=INDIRECT("'Panasonic ERJ Code Table'!$L" &amp; I$1)), AND($A587&gt;=INDIRECT("'Panasonic ERJ Code Table'!$M" &amp; I$1),$A587&lt;=INDIRECT("'Panasonic ERJ Code Table'!$N" &amp; I$1)) ),I$2&amp;_xlfn.XLOOKUP($A587,E96_raw,E96_code),"N/A")</f>
        <v>N/A</v>
      </c>
      <c r="L587" s="5" t="str" cm="1">
        <f t="array" aca="1" ref="L587" ca="1">IF( OR( AND($A587&gt;=INDIRECT("'Panasonic ERJ Code Table'!$K" &amp; L$1),$A587&lt;=INDIRECT("'Panasonic ERJ Code Table'!$L" &amp; L$1)), AND($A587&gt;=INDIRECT("'Panasonic ERJ Code Table'!$M" &amp; L$1),$A587&lt;=INDIRECT("'Panasonic ERJ Code Table'!$N" &amp; L$1)) ),L$2&amp;_xlfn.XLOOKUP($A587,E96_raw,E96_code),"N/A")</f>
        <v>N/A</v>
      </c>
      <c r="O587" s="5" t="str" cm="1">
        <f t="array" aca="1" ref="O587" ca="1">IF( OR( AND($A587&gt;=INDIRECT("'Panasonic ERJ Code Table'!$K" &amp; O$1),$A587&lt;=INDIRECT("'Panasonic ERJ Code Table'!$L" &amp; O$1)), AND($A587&gt;=INDIRECT("'Panasonic ERJ Code Table'!$M" &amp; O$1),$A587&lt;=INDIRECT("'Panasonic ERJ Code Table'!$N" &amp; O$1)) ),O$2&amp;_xlfn.XLOOKUP($A587,E96_raw,E96_code),"N/A")</f>
        <v>N/A</v>
      </c>
      <c r="R587" s="5" t="str" cm="1">
        <f t="array" aca="1" ref="R587" ca="1">IF( OR( AND($A587&gt;=INDIRECT("'Panasonic ERJ Code Table'!$K" &amp; R$1),$A587&lt;=INDIRECT("'Panasonic ERJ Code Table'!$L" &amp; R$1)), AND($A587&gt;=INDIRECT("'Panasonic ERJ Code Table'!$M" &amp; R$1),$A587&lt;=INDIRECT("'Panasonic ERJ Code Table'!$N" &amp; R$1)) ),R$2&amp;_xlfn.XLOOKUP($A587,E96_raw,E96_code),"N/A")</f>
        <v>N/A</v>
      </c>
      <c r="U587" s="5" t="str" cm="1">
        <f t="array" aca="1" ref="U587" ca="1">IF( OR( AND($A587&gt;=INDIRECT("'Panasonic ERJ Code Table'!$J" &amp; U$1),$A587&lt;=INDIRECT("'Panasonic ERJ Code Table'!$K" &amp; U$1)), AND($A587&gt;=INDIRECT("'Panasonic ERJ Code Table'!$L" &amp; U$1),$A587&lt;=INDIRECT("'Panasonic ERJ Code Table'!$M" &amp; U$1)) ),U$2&amp;_xlfn.XLOOKUP($A587,E96_raw,E96_code),"N/A")</f>
        <v>N/A</v>
      </c>
    </row>
    <row r="588" spans="1:21" x14ac:dyDescent="0.3">
      <c r="A588" s="16">
        <v>1240000</v>
      </c>
      <c r="B588" s="19"/>
      <c r="C588" s="5" t="str" cm="1">
        <f t="array" aca="1" ref="C588" ca="1">IF( OR( AND($A588&gt;=INDIRECT("'Panasonic ERJ Code Table'!$K" &amp; C$1),$A588&lt;=INDIRECT("'Panasonic ERJ Code Table'!$L" &amp; C$1)), AND($A588&gt;=INDIRECT("'Panasonic ERJ Code Table'!$M" &amp; C$1),$A588&lt;=INDIRECT("'Panasonic ERJ Code Table'!$N" &amp; C$1)) ),C$2&amp;_xlfn.XLOOKUP($A588,E96_raw,E96_code),"N/A")</f>
        <v>N/A</v>
      </c>
      <c r="F588" s="5" t="str" cm="1">
        <f t="array" aca="1" ref="F588" ca="1">IF( OR( AND($A588&gt;=INDIRECT("'Panasonic ERJ Code Table'!$K" &amp; F$1),$A588&lt;=INDIRECT("'Panasonic ERJ Code Table'!$L" &amp; F$1)), AND($A588&gt;=INDIRECT("'Panasonic ERJ Code Table'!$M" &amp; F$1),$A588&lt;=INDIRECT("'Panasonic ERJ Code Table'!$N" &amp; F$1)) ),F$2&amp;_xlfn.XLOOKUP($A588,E96_raw,E96_code),"N/A")</f>
        <v>N/A</v>
      </c>
      <c r="I588" s="5" t="str" cm="1">
        <f t="array" aca="1" ref="I588" ca="1">IF( OR( AND($A588&gt;=INDIRECT("'Panasonic ERJ Code Table'!$K" &amp; I$1),$A588&lt;=INDIRECT("'Panasonic ERJ Code Table'!$L" &amp; I$1)), AND($A588&gt;=INDIRECT("'Panasonic ERJ Code Table'!$M" &amp; I$1),$A588&lt;=INDIRECT("'Panasonic ERJ Code Table'!$N" &amp; I$1)) ),I$2&amp;_xlfn.XLOOKUP($A588,E96_raw,E96_code),"N/A")</f>
        <v>N/A</v>
      </c>
      <c r="L588" s="5" t="str" cm="1">
        <f t="array" aca="1" ref="L588" ca="1">IF( OR( AND($A588&gt;=INDIRECT("'Panasonic ERJ Code Table'!$K" &amp; L$1),$A588&lt;=INDIRECT("'Panasonic ERJ Code Table'!$L" &amp; L$1)), AND($A588&gt;=INDIRECT("'Panasonic ERJ Code Table'!$M" &amp; L$1),$A588&lt;=INDIRECT("'Panasonic ERJ Code Table'!$N" &amp; L$1)) ),L$2&amp;_xlfn.XLOOKUP($A588,E96_raw,E96_code),"N/A")</f>
        <v>N/A</v>
      </c>
      <c r="O588" s="5" t="str" cm="1">
        <f t="array" aca="1" ref="O588" ca="1">IF( OR( AND($A588&gt;=INDIRECT("'Panasonic ERJ Code Table'!$K" &amp; O$1),$A588&lt;=INDIRECT("'Panasonic ERJ Code Table'!$L" &amp; O$1)), AND($A588&gt;=INDIRECT("'Panasonic ERJ Code Table'!$M" &amp; O$1),$A588&lt;=INDIRECT("'Panasonic ERJ Code Table'!$N" &amp; O$1)) ),O$2&amp;_xlfn.XLOOKUP($A588,E96_raw,E96_code),"N/A")</f>
        <v>N/A</v>
      </c>
      <c r="R588" s="5" t="str" cm="1">
        <f t="array" aca="1" ref="R588" ca="1">IF( OR( AND($A588&gt;=INDIRECT("'Panasonic ERJ Code Table'!$K" &amp; R$1),$A588&lt;=INDIRECT("'Panasonic ERJ Code Table'!$L" &amp; R$1)), AND($A588&gt;=INDIRECT("'Panasonic ERJ Code Table'!$M" &amp; R$1),$A588&lt;=INDIRECT("'Panasonic ERJ Code Table'!$N" &amp; R$1)) ),R$2&amp;_xlfn.XLOOKUP($A588,E96_raw,E96_code),"N/A")</f>
        <v>N/A</v>
      </c>
      <c r="U588" s="5" t="str" cm="1">
        <f t="array" aca="1" ref="U588" ca="1">IF( OR( AND($A588&gt;=INDIRECT("'Panasonic ERJ Code Table'!$J" &amp; U$1),$A588&lt;=INDIRECT("'Panasonic ERJ Code Table'!$K" &amp; U$1)), AND($A588&gt;=INDIRECT("'Panasonic ERJ Code Table'!$L" &amp; U$1),$A588&lt;=INDIRECT("'Panasonic ERJ Code Table'!$M" &amp; U$1)) ),U$2&amp;_xlfn.XLOOKUP($A588,E96_raw,E96_code),"N/A")</f>
        <v>N/A</v>
      </c>
    </row>
    <row r="589" spans="1:21" x14ac:dyDescent="0.3">
      <c r="A589" s="16">
        <v>1270000</v>
      </c>
      <c r="B589" s="19"/>
      <c r="C589" s="5" t="str" cm="1">
        <f t="array" aca="1" ref="C589" ca="1">IF( OR( AND($A589&gt;=INDIRECT("'Panasonic ERJ Code Table'!$K" &amp; C$1),$A589&lt;=INDIRECT("'Panasonic ERJ Code Table'!$L" &amp; C$1)), AND($A589&gt;=INDIRECT("'Panasonic ERJ Code Table'!$M" &amp; C$1),$A589&lt;=INDIRECT("'Panasonic ERJ Code Table'!$N" &amp; C$1)) ),C$2&amp;_xlfn.XLOOKUP($A589,E96_raw,E96_code),"N/A")</f>
        <v>N/A</v>
      </c>
      <c r="F589" s="5" t="str" cm="1">
        <f t="array" aca="1" ref="F589" ca="1">IF( OR( AND($A589&gt;=INDIRECT("'Panasonic ERJ Code Table'!$K" &amp; F$1),$A589&lt;=INDIRECT("'Panasonic ERJ Code Table'!$L" &amp; F$1)), AND($A589&gt;=INDIRECT("'Panasonic ERJ Code Table'!$M" &amp; F$1),$A589&lt;=INDIRECT("'Panasonic ERJ Code Table'!$N" &amp; F$1)) ),F$2&amp;_xlfn.XLOOKUP($A589,E96_raw,E96_code),"N/A")</f>
        <v>N/A</v>
      </c>
      <c r="I589" s="5" t="str" cm="1">
        <f t="array" aca="1" ref="I589" ca="1">IF( OR( AND($A589&gt;=INDIRECT("'Panasonic ERJ Code Table'!$K" &amp; I$1),$A589&lt;=INDIRECT("'Panasonic ERJ Code Table'!$L" &amp; I$1)), AND($A589&gt;=INDIRECT("'Panasonic ERJ Code Table'!$M" &amp; I$1),$A589&lt;=INDIRECT("'Panasonic ERJ Code Table'!$N" &amp; I$1)) ),I$2&amp;_xlfn.XLOOKUP($A589,E96_raw,E96_code),"N/A")</f>
        <v>N/A</v>
      </c>
      <c r="L589" s="5" t="str" cm="1">
        <f t="array" aca="1" ref="L589" ca="1">IF( OR( AND($A589&gt;=INDIRECT("'Panasonic ERJ Code Table'!$K" &amp; L$1),$A589&lt;=INDIRECT("'Panasonic ERJ Code Table'!$L" &amp; L$1)), AND($A589&gt;=INDIRECT("'Panasonic ERJ Code Table'!$M" &amp; L$1),$A589&lt;=INDIRECT("'Panasonic ERJ Code Table'!$N" &amp; L$1)) ),L$2&amp;_xlfn.XLOOKUP($A589,E96_raw,E96_code),"N/A")</f>
        <v>N/A</v>
      </c>
      <c r="O589" s="5" t="str" cm="1">
        <f t="array" aca="1" ref="O589" ca="1">IF( OR( AND($A589&gt;=INDIRECT("'Panasonic ERJ Code Table'!$K" &amp; O$1),$A589&lt;=INDIRECT("'Panasonic ERJ Code Table'!$L" &amp; O$1)), AND($A589&gt;=INDIRECT("'Panasonic ERJ Code Table'!$M" &amp; O$1),$A589&lt;=INDIRECT("'Panasonic ERJ Code Table'!$N" &amp; O$1)) ),O$2&amp;_xlfn.XLOOKUP($A589,E96_raw,E96_code),"N/A")</f>
        <v>N/A</v>
      </c>
      <c r="R589" s="5" t="str" cm="1">
        <f t="array" aca="1" ref="R589" ca="1">IF( OR( AND($A589&gt;=INDIRECT("'Panasonic ERJ Code Table'!$K" &amp; R$1),$A589&lt;=INDIRECT("'Panasonic ERJ Code Table'!$L" &amp; R$1)), AND($A589&gt;=INDIRECT("'Panasonic ERJ Code Table'!$M" &amp; R$1),$A589&lt;=INDIRECT("'Panasonic ERJ Code Table'!$N" &amp; R$1)) ),R$2&amp;_xlfn.XLOOKUP($A589,E96_raw,E96_code),"N/A")</f>
        <v>N/A</v>
      </c>
      <c r="U589" s="5" t="str" cm="1">
        <f t="array" aca="1" ref="U589" ca="1">IF( OR( AND($A589&gt;=INDIRECT("'Panasonic ERJ Code Table'!$J" &amp; U$1),$A589&lt;=INDIRECT("'Panasonic ERJ Code Table'!$K" &amp; U$1)), AND($A589&gt;=INDIRECT("'Panasonic ERJ Code Table'!$L" &amp; U$1),$A589&lt;=INDIRECT("'Panasonic ERJ Code Table'!$M" &amp; U$1)) ),U$2&amp;_xlfn.XLOOKUP($A589,E96_raw,E96_code),"N/A")</f>
        <v>N/A</v>
      </c>
    </row>
    <row r="590" spans="1:21" x14ac:dyDescent="0.3">
      <c r="A590" s="16">
        <v>1300000</v>
      </c>
      <c r="B590" s="19"/>
      <c r="C590" s="5" t="str" cm="1">
        <f t="array" aca="1" ref="C590" ca="1">IF( OR( AND($A590&gt;=INDIRECT("'Panasonic ERJ Code Table'!$K" &amp; C$1),$A590&lt;=INDIRECT("'Panasonic ERJ Code Table'!$L" &amp; C$1)), AND($A590&gt;=INDIRECT("'Panasonic ERJ Code Table'!$M" &amp; C$1),$A590&lt;=INDIRECT("'Panasonic ERJ Code Table'!$N" &amp; C$1)) ),C$2&amp;_xlfn.XLOOKUP($A590,E96_raw,E96_code),"N/A")</f>
        <v>N/A</v>
      </c>
      <c r="F590" s="5" t="str" cm="1">
        <f t="array" aca="1" ref="F590" ca="1">IF( OR( AND($A590&gt;=INDIRECT("'Panasonic ERJ Code Table'!$K" &amp; F$1),$A590&lt;=INDIRECT("'Panasonic ERJ Code Table'!$L" &amp; F$1)), AND($A590&gt;=INDIRECT("'Panasonic ERJ Code Table'!$M" &amp; F$1),$A590&lt;=INDIRECT("'Panasonic ERJ Code Table'!$N" &amp; F$1)) ),F$2&amp;_xlfn.XLOOKUP($A590,E96_raw,E96_code),"N/A")</f>
        <v>N/A</v>
      </c>
      <c r="I590" s="5" t="str" cm="1">
        <f t="array" aca="1" ref="I590" ca="1">IF( OR( AND($A590&gt;=INDIRECT("'Panasonic ERJ Code Table'!$K" &amp; I$1),$A590&lt;=INDIRECT("'Panasonic ERJ Code Table'!$L" &amp; I$1)), AND($A590&gt;=INDIRECT("'Panasonic ERJ Code Table'!$M" &amp; I$1),$A590&lt;=INDIRECT("'Panasonic ERJ Code Table'!$N" &amp; I$1)) ),I$2&amp;_xlfn.XLOOKUP($A590,E96_raw,E96_code),"N/A")</f>
        <v>N/A</v>
      </c>
      <c r="L590" s="5" t="str" cm="1">
        <f t="array" aca="1" ref="L590" ca="1">IF( OR( AND($A590&gt;=INDIRECT("'Panasonic ERJ Code Table'!$K" &amp; L$1),$A590&lt;=INDIRECT("'Panasonic ERJ Code Table'!$L" &amp; L$1)), AND($A590&gt;=INDIRECT("'Panasonic ERJ Code Table'!$M" &amp; L$1),$A590&lt;=INDIRECT("'Panasonic ERJ Code Table'!$N" &amp; L$1)) ),L$2&amp;_xlfn.XLOOKUP($A590,E96_raw,E96_code),"N/A")</f>
        <v>N/A</v>
      </c>
      <c r="O590" s="5" t="str" cm="1">
        <f t="array" aca="1" ref="O590" ca="1">IF( OR( AND($A590&gt;=INDIRECT("'Panasonic ERJ Code Table'!$K" &amp; O$1),$A590&lt;=INDIRECT("'Panasonic ERJ Code Table'!$L" &amp; O$1)), AND($A590&gt;=INDIRECT("'Panasonic ERJ Code Table'!$M" &amp; O$1),$A590&lt;=INDIRECT("'Panasonic ERJ Code Table'!$N" &amp; O$1)) ),O$2&amp;_xlfn.XLOOKUP($A590,E96_raw,E96_code),"N/A")</f>
        <v>N/A</v>
      </c>
      <c r="R590" s="5" t="str" cm="1">
        <f t="array" aca="1" ref="R590" ca="1">IF( OR( AND($A590&gt;=INDIRECT("'Panasonic ERJ Code Table'!$K" &amp; R$1),$A590&lt;=INDIRECT("'Panasonic ERJ Code Table'!$L" &amp; R$1)), AND($A590&gt;=INDIRECT("'Panasonic ERJ Code Table'!$M" &amp; R$1),$A590&lt;=INDIRECT("'Panasonic ERJ Code Table'!$N" &amp; R$1)) ),R$2&amp;_xlfn.XLOOKUP($A590,E96_raw,E96_code),"N/A")</f>
        <v>N/A</v>
      </c>
      <c r="U590" s="5" t="str" cm="1">
        <f t="array" aca="1" ref="U590" ca="1">IF( OR( AND($A590&gt;=INDIRECT("'Panasonic ERJ Code Table'!$J" &amp; U$1),$A590&lt;=INDIRECT("'Panasonic ERJ Code Table'!$K" &amp; U$1)), AND($A590&gt;=INDIRECT("'Panasonic ERJ Code Table'!$L" &amp; U$1),$A590&lt;=INDIRECT("'Panasonic ERJ Code Table'!$M" &amp; U$1)) ),U$2&amp;_xlfn.XLOOKUP($A590,E96_raw,E96_code),"N/A")</f>
        <v>N/A</v>
      </c>
    </row>
    <row r="591" spans="1:21" x14ac:dyDescent="0.3">
      <c r="A591" s="16">
        <v>1330000</v>
      </c>
      <c r="B591" s="19"/>
      <c r="C591" s="5" t="str" cm="1">
        <f t="array" aca="1" ref="C591" ca="1">IF( OR( AND($A591&gt;=INDIRECT("'Panasonic ERJ Code Table'!$K" &amp; C$1),$A591&lt;=INDIRECT("'Panasonic ERJ Code Table'!$L" &amp; C$1)), AND($A591&gt;=INDIRECT("'Panasonic ERJ Code Table'!$M" &amp; C$1),$A591&lt;=INDIRECT("'Panasonic ERJ Code Table'!$N" &amp; C$1)) ),C$2&amp;_xlfn.XLOOKUP($A591,E96_raw,E96_code),"N/A")</f>
        <v>N/A</v>
      </c>
      <c r="F591" s="5" t="str" cm="1">
        <f t="array" aca="1" ref="F591" ca="1">IF( OR( AND($A591&gt;=INDIRECT("'Panasonic ERJ Code Table'!$K" &amp; F$1),$A591&lt;=INDIRECT("'Panasonic ERJ Code Table'!$L" &amp; F$1)), AND($A591&gt;=INDIRECT("'Panasonic ERJ Code Table'!$M" &amp; F$1),$A591&lt;=INDIRECT("'Panasonic ERJ Code Table'!$N" &amp; F$1)) ),F$2&amp;_xlfn.XLOOKUP($A591,E96_raw,E96_code),"N/A")</f>
        <v>N/A</v>
      </c>
      <c r="I591" s="5" t="str" cm="1">
        <f t="array" aca="1" ref="I591" ca="1">IF( OR( AND($A591&gt;=INDIRECT("'Panasonic ERJ Code Table'!$K" &amp; I$1),$A591&lt;=INDIRECT("'Panasonic ERJ Code Table'!$L" &amp; I$1)), AND($A591&gt;=INDIRECT("'Panasonic ERJ Code Table'!$M" &amp; I$1),$A591&lt;=INDIRECT("'Panasonic ERJ Code Table'!$N" &amp; I$1)) ),I$2&amp;_xlfn.XLOOKUP($A591,E96_raw,E96_code),"N/A")</f>
        <v>N/A</v>
      </c>
      <c r="L591" s="5" t="str" cm="1">
        <f t="array" aca="1" ref="L591" ca="1">IF( OR( AND($A591&gt;=INDIRECT("'Panasonic ERJ Code Table'!$K" &amp; L$1),$A591&lt;=INDIRECT("'Panasonic ERJ Code Table'!$L" &amp; L$1)), AND($A591&gt;=INDIRECT("'Panasonic ERJ Code Table'!$M" &amp; L$1),$A591&lt;=INDIRECT("'Panasonic ERJ Code Table'!$N" &amp; L$1)) ),L$2&amp;_xlfn.XLOOKUP($A591,E96_raw,E96_code),"N/A")</f>
        <v>N/A</v>
      </c>
      <c r="O591" s="5" t="str" cm="1">
        <f t="array" aca="1" ref="O591" ca="1">IF( OR( AND($A591&gt;=INDIRECT("'Panasonic ERJ Code Table'!$K" &amp; O$1),$A591&lt;=INDIRECT("'Panasonic ERJ Code Table'!$L" &amp; O$1)), AND($A591&gt;=INDIRECT("'Panasonic ERJ Code Table'!$M" &amp; O$1),$A591&lt;=INDIRECT("'Panasonic ERJ Code Table'!$N" &amp; O$1)) ),O$2&amp;_xlfn.XLOOKUP($A591,E96_raw,E96_code),"N/A")</f>
        <v>N/A</v>
      </c>
      <c r="R591" s="5" t="str" cm="1">
        <f t="array" aca="1" ref="R591" ca="1">IF( OR( AND($A591&gt;=INDIRECT("'Panasonic ERJ Code Table'!$K" &amp; R$1),$A591&lt;=INDIRECT("'Panasonic ERJ Code Table'!$L" &amp; R$1)), AND($A591&gt;=INDIRECT("'Panasonic ERJ Code Table'!$M" &amp; R$1),$A591&lt;=INDIRECT("'Panasonic ERJ Code Table'!$N" &amp; R$1)) ),R$2&amp;_xlfn.XLOOKUP($A591,E96_raw,E96_code),"N/A")</f>
        <v>N/A</v>
      </c>
      <c r="U591" s="5" t="str" cm="1">
        <f t="array" aca="1" ref="U591" ca="1">IF( OR( AND($A591&gt;=INDIRECT("'Panasonic ERJ Code Table'!$J" &amp; U$1),$A591&lt;=INDIRECT("'Panasonic ERJ Code Table'!$K" &amp; U$1)), AND($A591&gt;=INDIRECT("'Panasonic ERJ Code Table'!$L" &amp; U$1),$A591&lt;=INDIRECT("'Panasonic ERJ Code Table'!$M" &amp; U$1)) ),U$2&amp;_xlfn.XLOOKUP($A591,E96_raw,E96_code),"N/A")</f>
        <v>N/A</v>
      </c>
    </row>
    <row r="592" spans="1:21" x14ac:dyDescent="0.3">
      <c r="A592" s="16">
        <v>1370000.0000000002</v>
      </c>
      <c r="B592" s="19"/>
      <c r="C592" s="5" t="str" cm="1">
        <f t="array" aca="1" ref="C592" ca="1">IF( OR( AND($A592&gt;=INDIRECT("'Panasonic ERJ Code Table'!$K" &amp; C$1),$A592&lt;=INDIRECT("'Panasonic ERJ Code Table'!$L" &amp; C$1)), AND($A592&gt;=INDIRECT("'Panasonic ERJ Code Table'!$M" &amp; C$1),$A592&lt;=INDIRECT("'Panasonic ERJ Code Table'!$N" &amp; C$1)) ),C$2&amp;_xlfn.XLOOKUP($A592,E96_raw,E96_code),"N/A")</f>
        <v>N/A</v>
      </c>
      <c r="F592" s="5" t="str" cm="1">
        <f t="array" aca="1" ref="F592" ca="1">IF( OR( AND($A592&gt;=INDIRECT("'Panasonic ERJ Code Table'!$K" &amp; F$1),$A592&lt;=INDIRECT("'Panasonic ERJ Code Table'!$L" &amp; F$1)), AND($A592&gt;=INDIRECT("'Panasonic ERJ Code Table'!$M" &amp; F$1),$A592&lt;=INDIRECT("'Panasonic ERJ Code Table'!$N" &amp; F$1)) ),F$2&amp;_xlfn.XLOOKUP($A592,E96_raw,E96_code),"N/A")</f>
        <v>N/A</v>
      </c>
      <c r="I592" s="5" t="str" cm="1">
        <f t="array" aca="1" ref="I592" ca="1">IF( OR( AND($A592&gt;=INDIRECT("'Panasonic ERJ Code Table'!$K" &amp; I$1),$A592&lt;=INDIRECT("'Panasonic ERJ Code Table'!$L" &amp; I$1)), AND($A592&gt;=INDIRECT("'Panasonic ERJ Code Table'!$M" &amp; I$1),$A592&lt;=INDIRECT("'Panasonic ERJ Code Table'!$N" &amp; I$1)) ),I$2&amp;_xlfn.XLOOKUP($A592,E96_raw,E96_code),"N/A")</f>
        <v>N/A</v>
      </c>
      <c r="L592" s="5" t="str" cm="1">
        <f t="array" aca="1" ref="L592" ca="1">IF( OR( AND($A592&gt;=INDIRECT("'Panasonic ERJ Code Table'!$K" &amp; L$1),$A592&lt;=INDIRECT("'Panasonic ERJ Code Table'!$L" &amp; L$1)), AND($A592&gt;=INDIRECT("'Panasonic ERJ Code Table'!$M" &amp; L$1),$A592&lt;=INDIRECT("'Panasonic ERJ Code Table'!$N" &amp; L$1)) ),L$2&amp;_xlfn.XLOOKUP($A592,E96_raw,E96_code),"N/A")</f>
        <v>N/A</v>
      </c>
      <c r="O592" s="5" t="str" cm="1">
        <f t="array" aca="1" ref="O592" ca="1">IF( OR( AND($A592&gt;=INDIRECT("'Panasonic ERJ Code Table'!$K" &amp; O$1),$A592&lt;=INDIRECT("'Panasonic ERJ Code Table'!$L" &amp; O$1)), AND($A592&gt;=INDIRECT("'Panasonic ERJ Code Table'!$M" &amp; O$1),$A592&lt;=INDIRECT("'Panasonic ERJ Code Table'!$N" &amp; O$1)) ),O$2&amp;_xlfn.XLOOKUP($A592,E96_raw,E96_code),"N/A")</f>
        <v>N/A</v>
      </c>
      <c r="R592" s="5" t="str" cm="1">
        <f t="array" aca="1" ref="R592" ca="1">IF( OR( AND($A592&gt;=INDIRECT("'Panasonic ERJ Code Table'!$K" &amp; R$1),$A592&lt;=INDIRECT("'Panasonic ERJ Code Table'!$L" &amp; R$1)), AND($A592&gt;=INDIRECT("'Panasonic ERJ Code Table'!$M" &amp; R$1),$A592&lt;=INDIRECT("'Panasonic ERJ Code Table'!$N" &amp; R$1)) ),R$2&amp;_xlfn.XLOOKUP($A592,E96_raw,E96_code),"N/A")</f>
        <v>N/A</v>
      </c>
      <c r="U592" s="5" t="str" cm="1">
        <f t="array" aca="1" ref="U592" ca="1">IF( OR( AND($A592&gt;=INDIRECT("'Panasonic ERJ Code Table'!$J" &amp; U$1),$A592&lt;=INDIRECT("'Panasonic ERJ Code Table'!$K" &amp; U$1)), AND($A592&gt;=INDIRECT("'Panasonic ERJ Code Table'!$L" &amp; U$1),$A592&lt;=INDIRECT("'Panasonic ERJ Code Table'!$M" &amp; U$1)) ),U$2&amp;_xlfn.XLOOKUP($A592,E96_raw,E96_code),"N/A")</f>
        <v>N/A</v>
      </c>
    </row>
    <row r="593" spans="1:21" x14ac:dyDescent="0.3">
      <c r="A593" s="16">
        <v>1400000</v>
      </c>
      <c r="B593" s="19"/>
      <c r="C593" s="5" t="str" cm="1">
        <f t="array" aca="1" ref="C593" ca="1">IF( OR( AND($A593&gt;=INDIRECT("'Panasonic ERJ Code Table'!$K" &amp; C$1),$A593&lt;=INDIRECT("'Panasonic ERJ Code Table'!$L" &amp; C$1)), AND($A593&gt;=INDIRECT("'Panasonic ERJ Code Table'!$M" &amp; C$1),$A593&lt;=INDIRECT("'Panasonic ERJ Code Table'!$N" &amp; C$1)) ),C$2&amp;_xlfn.XLOOKUP($A593,E96_raw,E96_code),"N/A")</f>
        <v>N/A</v>
      </c>
      <c r="F593" s="5" t="str" cm="1">
        <f t="array" aca="1" ref="F593" ca="1">IF( OR( AND($A593&gt;=INDIRECT("'Panasonic ERJ Code Table'!$K" &amp; F$1),$A593&lt;=INDIRECT("'Panasonic ERJ Code Table'!$L" &amp; F$1)), AND($A593&gt;=INDIRECT("'Panasonic ERJ Code Table'!$M" &amp; F$1),$A593&lt;=INDIRECT("'Panasonic ERJ Code Table'!$N" &amp; F$1)) ),F$2&amp;_xlfn.XLOOKUP($A593,E96_raw,E96_code),"N/A")</f>
        <v>N/A</v>
      </c>
      <c r="I593" s="5" t="str" cm="1">
        <f t="array" aca="1" ref="I593" ca="1">IF( OR( AND($A593&gt;=INDIRECT("'Panasonic ERJ Code Table'!$K" &amp; I$1),$A593&lt;=INDIRECT("'Panasonic ERJ Code Table'!$L" &amp; I$1)), AND($A593&gt;=INDIRECT("'Panasonic ERJ Code Table'!$M" &amp; I$1),$A593&lt;=INDIRECT("'Panasonic ERJ Code Table'!$N" &amp; I$1)) ),I$2&amp;_xlfn.XLOOKUP($A593,E96_raw,E96_code),"N/A")</f>
        <v>N/A</v>
      </c>
      <c r="L593" s="5" t="str" cm="1">
        <f t="array" aca="1" ref="L593" ca="1">IF( OR( AND($A593&gt;=INDIRECT("'Panasonic ERJ Code Table'!$K" &amp; L$1),$A593&lt;=INDIRECT("'Panasonic ERJ Code Table'!$L" &amp; L$1)), AND($A593&gt;=INDIRECT("'Panasonic ERJ Code Table'!$M" &amp; L$1),$A593&lt;=INDIRECT("'Panasonic ERJ Code Table'!$N" &amp; L$1)) ),L$2&amp;_xlfn.XLOOKUP($A593,E96_raw,E96_code),"N/A")</f>
        <v>N/A</v>
      </c>
      <c r="O593" s="5" t="str" cm="1">
        <f t="array" aca="1" ref="O593" ca="1">IF( OR( AND($A593&gt;=INDIRECT("'Panasonic ERJ Code Table'!$K" &amp; O$1),$A593&lt;=INDIRECT("'Panasonic ERJ Code Table'!$L" &amp; O$1)), AND($A593&gt;=INDIRECT("'Panasonic ERJ Code Table'!$M" &amp; O$1),$A593&lt;=INDIRECT("'Panasonic ERJ Code Table'!$N" &amp; O$1)) ),O$2&amp;_xlfn.XLOOKUP($A593,E96_raw,E96_code),"N/A")</f>
        <v>N/A</v>
      </c>
      <c r="R593" s="5" t="str" cm="1">
        <f t="array" aca="1" ref="R593" ca="1">IF( OR( AND($A593&gt;=INDIRECT("'Panasonic ERJ Code Table'!$K" &amp; R$1),$A593&lt;=INDIRECT("'Panasonic ERJ Code Table'!$L" &amp; R$1)), AND($A593&gt;=INDIRECT("'Panasonic ERJ Code Table'!$M" &amp; R$1),$A593&lt;=INDIRECT("'Panasonic ERJ Code Table'!$N" &amp; R$1)) ),R$2&amp;_xlfn.XLOOKUP($A593,E96_raw,E96_code),"N/A")</f>
        <v>N/A</v>
      </c>
      <c r="U593" s="5" t="str" cm="1">
        <f t="array" aca="1" ref="U593" ca="1">IF( OR( AND($A593&gt;=INDIRECT("'Panasonic ERJ Code Table'!$J" &amp; U$1),$A593&lt;=INDIRECT("'Panasonic ERJ Code Table'!$K" &amp; U$1)), AND($A593&gt;=INDIRECT("'Panasonic ERJ Code Table'!$L" &amp; U$1),$A593&lt;=INDIRECT("'Panasonic ERJ Code Table'!$M" &amp; U$1)) ),U$2&amp;_xlfn.XLOOKUP($A593,E96_raw,E96_code),"N/A")</f>
        <v>N/A</v>
      </c>
    </row>
    <row r="594" spans="1:21" x14ac:dyDescent="0.3">
      <c r="A594" s="16">
        <v>1430000</v>
      </c>
      <c r="B594" s="19"/>
      <c r="C594" s="5" t="str" cm="1">
        <f t="array" aca="1" ref="C594" ca="1">IF( OR( AND($A594&gt;=INDIRECT("'Panasonic ERJ Code Table'!$K" &amp; C$1),$A594&lt;=INDIRECT("'Panasonic ERJ Code Table'!$L" &amp; C$1)), AND($A594&gt;=INDIRECT("'Panasonic ERJ Code Table'!$M" &amp; C$1),$A594&lt;=INDIRECT("'Panasonic ERJ Code Table'!$N" &amp; C$1)) ),C$2&amp;_xlfn.XLOOKUP($A594,E96_raw,E96_code),"N/A")</f>
        <v>N/A</v>
      </c>
      <c r="F594" s="5" t="str" cm="1">
        <f t="array" aca="1" ref="F594" ca="1">IF( OR( AND($A594&gt;=INDIRECT("'Panasonic ERJ Code Table'!$K" &amp; F$1),$A594&lt;=INDIRECT("'Panasonic ERJ Code Table'!$L" &amp; F$1)), AND($A594&gt;=INDIRECT("'Panasonic ERJ Code Table'!$M" &amp; F$1),$A594&lt;=INDIRECT("'Panasonic ERJ Code Table'!$N" &amp; F$1)) ),F$2&amp;_xlfn.XLOOKUP($A594,E96_raw,E96_code),"N/A")</f>
        <v>N/A</v>
      </c>
      <c r="I594" s="5" t="str" cm="1">
        <f t="array" aca="1" ref="I594" ca="1">IF( OR( AND($A594&gt;=INDIRECT("'Panasonic ERJ Code Table'!$K" &amp; I$1),$A594&lt;=INDIRECT("'Panasonic ERJ Code Table'!$L" &amp; I$1)), AND($A594&gt;=INDIRECT("'Panasonic ERJ Code Table'!$M" &amp; I$1),$A594&lt;=INDIRECT("'Panasonic ERJ Code Table'!$N" &amp; I$1)) ),I$2&amp;_xlfn.XLOOKUP($A594,E96_raw,E96_code),"N/A")</f>
        <v>N/A</v>
      </c>
      <c r="L594" s="5" t="str" cm="1">
        <f t="array" aca="1" ref="L594" ca="1">IF( OR( AND($A594&gt;=INDIRECT("'Panasonic ERJ Code Table'!$K" &amp; L$1),$A594&lt;=INDIRECT("'Panasonic ERJ Code Table'!$L" &amp; L$1)), AND($A594&gt;=INDIRECT("'Panasonic ERJ Code Table'!$M" &amp; L$1),$A594&lt;=INDIRECT("'Panasonic ERJ Code Table'!$N" &amp; L$1)) ),L$2&amp;_xlfn.XLOOKUP($A594,E96_raw,E96_code),"N/A")</f>
        <v>N/A</v>
      </c>
      <c r="O594" s="5" t="str" cm="1">
        <f t="array" aca="1" ref="O594" ca="1">IF( OR( AND($A594&gt;=INDIRECT("'Panasonic ERJ Code Table'!$K" &amp; O$1),$A594&lt;=INDIRECT("'Panasonic ERJ Code Table'!$L" &amp; O$1)), AND($A594&gt;=INDIRECT("'Panasonic ERJ Code Table'!$M" &amp; O$1),$A594&lt;=INDIRECT("'Panasonic ERJ Code Table'!$N" &amp; O$1)) ),O$2&amp;_xlfn.XLOOKUP($A594,E96_raw,E96_code),"N/A")</f>
        <v>N/A</v>
      </c>
      <c r="R594" s="5" t="str" cm="1">
        <f t="array" aca="1" ref="R594" ca="1">IF( OR( AND($A594&gt;=INDIRECT("'Panasonic ERJ Code Table'!$K" &amp; R$1),$A594&lt;=INDIRECT("'Panasonic ERJ Code Table'!$L" &amp; R$1)), AND($A594&gt;=INDIRECT("'Panasonic ERJ Code Table'!$M" &amp; R$1),$A594&lt;=INDIRECT("'Panasonic ERJ Code Table'!$N" &amp; R$1)) ),R$2&amp;_xlfn.XLOOKUP($A594,E96_raw,E96_code),"N/A")</f>
        <v>N/A</v>
      </c>
      <c r="U594" s="5" t="str" cm="1">
        <f t="array" aca="1" ref="U594" ca="1">IF( OR( AND($A594&gt;=INDIRECT("'Panasonic ERJ Code Table'!$J" &amp; U$1),$A594&lt;=INDIRECT("'Panasonic ERJ Code Table'!$K" &amp; U$1)), AND($A594&gt;=INDIRECT("'Panasonic ERJ Code Table'!$L" &amp; U$1),$A594&lt;=INDIRECT("'Panasonic ERJ Code Table'!$M" &amp; U$1)) ),U$2&amp;_xlfn.XLOOKUP($A594,E96_raw,E96_code),"N/A")</f>
        <v>N/A</v>
      </c>
    </row>
    <row r="595" spans="1:21" x14ac:dyDescent="0.3">
      <c r="A595" s="16">
        <v>1470000</v>
      </c>
      <c r="B595" s="19"/>
      <c r="C595" s="5" t="str" cm="1">
        <f t="array" aca="1" ref="C595" ca="1">IF( OR( AND($A595&gt;=INDIRECT("'Panasonic ERJ Code Table'!$K" &amp; C$1),$A595&lt;=INDIRECT("'Panasonic ERJ Code Table'!$L" &amp; C$1)), AND($A595&gt;=INDIRECT("'Panasonic ERJ Code Table'!$M" &amp; C$1),$A595&lt;=INDIRECT("'Panasonic ERJ Code Table'!$N" &amp; C$1)) ),C$2&amp;_xlfn.XLOOKUP($A595,E96_raw,E96_code),"N/A")</f>
        <v>N/A</v>
      </c>
      <c r="F595" s="5" t="str" cm="1">
        <f t="array" aca="1" ref="F595" ca="1">IF( OR( AND($A595&gt;=INDIRECT("'Panasonic ERJ Code Table'!$K" &amp; F$1),$A595&lt;=INDIRECT("'Panasonic ERJ Code Table'!$L" &amp; F$1)), AND($A595&gt;=INDIRECT("'Panasonic ERJ Code Table'!$M" &amp; F$1),$A595&lt;=INDIRECT("'Panasonic ERJ Code Table'!$N" &amp; F$1)) ),F$2&amp;_xlfn.XLOOKUP($A595,E96_raw,E96_code),"N/A")</f>
        <v>N/A</v>
      </c>
      <c r="I595" s="5" t="str" cm="1">
        <f t="array" aca="1" ref="I595" ca="1">IF( OR( AND($A595&gt;=INDIRECT("'Panasonic ERJ Code Table'!$K" &amp; I$1),$A595&lt;=INDIRECT("'Panasonic ERJ Code Table'!$L" &amp; I$1)), AND($A595&gt;=INDIRECT("'Panasonic ERJ Code Table'!$M" &amp; I$1),$A595&lt;=INDIRECT("'Panasonic ERJ Code Table'!$N" &amp; I$1)) ),I$2&amp;_xlfn.XLOOKUP($A595,E96_raw,E96_code),"N/A")</f>
        <v>N/A</v>
      </c>
      <c r="L595" s="5" t="str" cm="1">
        <f t="array" aca="1" ref="L595" ca="1">IF( OR( AND($A595&gt;=INDIRECT("'Panasonic ERJ Code Table'!$K" &amp; L$1),$A595&lt;=INDIRECT("'Panasonic ERJ Code Table'!$L" &amp; L$1)), AND($A595&gt;=INDIRECT("'Panasonic ERJ Code Table'!$M" &amp; L$1),$A595&lt;=INDIRECT("'Panasonic ERJ Code Table'!$N" &amp; L$1)) ),L$2&amp;_xlfn.XLOOKUP($A595,E96_raw,E96_code),"N/A")</f>
        <v>N/A</v>
      </c>
      <c r="O595" s="5" t="str" cm="1">
        <f t="array" aca="1" ref="O595" ca="1">IF( OR( AND($A595&gt;=INDIRECT("'Panasonic ERJ Code Table'!$K" &amp; O$1),$A595&lt;=INDIRECT("'Panasonic ERJ Code Table'!$L" &amp; O$1)), AND($A595&gt;=INDIRECT("'Panasonic ERJ Code Table'!$M" &amp; O$1),$A595&lt;=INDIRECT("'Panasonic ERJ Code Table'!$N" &amp; O$1)) ),O$2&amp;_xlfn.XLOOKUP($A595,E96_raw,E96_code),"N/A")</f>
        <v>N/A</v>
      </c>
      <c r="R595" s="5" t="str" cm="1">
        <f t="array" aca="1" ref="R595" ca="1">IF( OR( AND($A595&gt;=INDIRECT("'Panasonic ERJ Code Table'!$K" &amp; R$1),$A595&lt;=INDIRECT("'Panasonic ERJ Code Table'!$L" &amp; R$1)), AND($A595&gt;=INDIRECT("'Panasonic ERJ Code Table'!$M" &amp; R$1),$A595&lt;=INDIRECT("'Panasonic ERJ Code Table'!$N" &amp; R$1)) ),R$2&amp;_xlfn.XLOOKUP($A595,E96_raw,E96_code),"N/A")</f>
        <v>N/A</v>
      </c>
      <c r="U595" s="5" t="str" cm="1">
        <f t="array" aca="1" ref="U595" ca="1">IF( OR( AND($A595&gt;=INDIRECT("'Panasonic ERJ Code Table'!$J" &amp; U$1),$A595&lt;=INDIRECT("'Panasonic ERJ Code Table'!$K" &amp; U$1)), AND($A595&gt;=INDIRECT("'Panasonic ERJ Code Table'!$L" &amp; U$1),$A595&lt;=INDIRECT("'Panasonic ERJ Code Table'!$M" &amp; U$1)) ),U$2&amp;_xlfn.XLOOKUP($A595,E96_raw,E96_code),"N/A")</f>
        <v>N/A</v>
      </c>
    </row>
    <row r="596" spans="1:21" x14ac:dyDescent="0.3">
      <c r="A596" s="16">
        <v>1500000</v>
      </c>
      <c r="B596" s="19"/>
      <c r="C596" s="5" t="str" cm="1">
        <f t="array" aca="1" ref="C596" ca="1">IF( OR( AND($A596&gt;=INDIRECT("'Panasonic ERJ Code Table'!$K" &amp; C$1),$A596&lt;=INDIRECT("'Panasonic ERJ Code Table'!$L" &amp; C$1)), AND($A596&gt;=INDIRECT("'Panasonic ERJ Code Table'!$M" &amp; C$1),$A596&lt;=INDIRECT("'Panasonic ERJ Code Table'!$N" &amp; C$1)) ),C$2&amp;_xlfn.XLOOKUP($A596,E96_raw,E96_code),"N/A")</f>
        <v>N/A</v>
      </c>
      <c r="F596" s="5" t="str" cm="1">
        <f t="array" aca="1" ref="F596" ca="1">IF( OR( AND($A596&gt;=INDIRECT("'Panasonic ERJ Code Table'!$K" &amp; F$1),$A596&lt;=INDIRECT("'Panasonic ERJ Code Table'!$L" &amp; F$1)), AND($A596&gt;=INDIRECT("'Panasonic ERJ Code Table'!$M" &amp; F$1),$A596&lt;=INDIRECT("'Panasonic ERJ Code Table'!$N" &amp; F$1)) ),F$2&amp;_xlfn.XLOOKUP($A596,E96_raw,E96_code),"N/A")</f>
        <v>N/A</v>
      </c>
      <c r="I596" s="5" t="str" cm="1">
        <f t="array" aca="1" ref="I596" ca="1">IF( OR( AND($A596&gt;=INDIRECT("'Panasonic ERJ Code Table'!$K" &amp; I$1),$A596&lt;=INDIRECT("'Panasonic ERJ Code Table'!$L" &amp; I$1)), AND($A596&gt;=INDIRECT("'Panasonic ERJ Code Table'!$M" &amp; I$1),$A596&lt;=INDIRECT("'Panasonic ERJ Code Table'!$N" &amp; I$1)) ),I$2&amp;_xlfn.XLOOKUP($A596,E96_raw,E96_code),"N/A")</f>
        <v>N/A</v>
      </c>
      <c r="L596" s="5" t="str" cm="1">
        <f t="array" aca="1" ref="L596" ca="1">IF( OR( AND($A596&gt;=INDIRECT("'Panasonic ERJ Code Table'!$K" &amp; L$1),$A596&lt;=INDIRECT("'Panasonic ERJ Code Table'!$L" &amp; L$1)), AND($A596&gt;=INDIRECT("'Panasonic ERJ Code Table'!$M" &amp; L$1),$A596&lt;=INDIRECT("'Panasonic ERJ Code Table'!$N" &amp; L$1)) ),L$2&amp;_xlfn.XLOOKUP($A596,E96_raw,E96_code),"N/A")</f>
        <v>N/A</v>
      </c>
      <c r="O596" s="5" t="str" cm="1">
        <f t="array" aca="1" ref="O596" ca="1">IF( OR( AND($A596&gt;=INDIRECT("'Panasonic ERJ Code Table'!$K" &amp; O$1),$A596&lt;=INDIRECT("'Panasonic ERJ Code Table'!$L" &amp; O$1)), AND($A596&gt;=INDIRECT("'Panasonic ERJ Code Table'!$M" &amp; O$1),$A596&lt;=INDIRECT("'Panasonic ERJ Code Table'!$N" &amp; O$1)) ),O$2&amp;_xlfn.XLOOKUP($A596,E96_raw,E96_code),"N/A")</f>
        <v>N/A</v>
      </c>
      <c r="R596" s="5" t="str" cm="1">
        <f t="array" aca="1" ref="R596" ca="1">IF( OR( AND($A596&gt;=INDIRECT("'Panasonic ERJ Code Table'!$K" &amp; R$1),$A596&lt;=INDIRECT("'Panasonic ERJ Code Table'!$L" &amp; R$1)), AND($A596&gt;=INDIRECT("'Panasonic ERJ Code Table'!$M" &amp; R$1),$A596&lt;=INDIRECT("'Panasonic ERJ Code Table'!$N" &amp; R$1)) ),R$2&amp;_xlfn.XLOOKUP($A596,E96_raw,E96_code),"N/A")</f>
        <v>N/A</v>
      </c>
      <c r="U596" s="5" t="str" cm="1">
        <f t="array" aca="1" ref="U596" ca="1">IF( OR( AND($A596&gt;=INDIRECT("'Panasonic ERJ Code Table'!$J" &amp; U$1),$A596&lt;=INDIRECT("'Panasonic ERJ Code Table'!$K" &amp; U$1)), AND($A596&gt;=INDIRECT("'Panasonic ERJ Code Table'!$L" &amp; U$1),$A596&lt;=INDIRECT("'Panasonic ERJ Code Table'!$M" &amp; U$1)) ),U$2&amp;_xlfn.XLOOKUP($A596,E96_raw,E96_code),"N/A")</f>
        <v>N/A</v>
      </c>
    </row>
    <row r="597" spans="1:21" x14ac:dyDescent="0.3">
      <c r="A597" s="16">
        <v>1540000</v>
      </c>
      <c r="B597" s="19"/>
      <c r="C597" s="5" t="str" cm="1">
        <f t="array" aca="1" ref="C597" ca="1">IF( OR( AND($A597&gt;=INDIRECT("'Panasonic ERJ Code Table'!$K" &amp; C$1),$A597&lt;=INDIRECT("'Panasonic ERJ Code Table'!$L" &amp; C$1)), AND($A597&gt;=INDIRECT("'Panasonic ERJ Code Table'!$M" &amp; C$1),$A597&lt;=INDIRECT("'Panasonic ERJ Code Table'!$N" &amp; C$1)) ),C$2&amp;_xlfn.XLOOKUP($A597,E96_raw,E96_code),"N/A")</f>
        <v>N/A</v>
      </c>
      <c r="F597" s="5" t="str" cm="1">
        <f t="array" aca="1" ref="F597" ca="1">IF( OR( AND($A597&gt;=INDIRECT("'Panasonic ERJ Code Table'!$K" &amp; F$1),$A597&lt;=INDIRECT("'Panasonic ERJ Code Table'!$L" &amp; F$1)), AND($A597&gt;=INDIRECT("'Panasonic ERJ Code Table'!$M" &amp; F$1),$A597&lt;=INDIRECT("'Panasonic ERJ Code Table'!$N" &amp; F$1)) ),F$2&amp;_xlfn.XLOOKUP($A597,E96_raw,E96_code),"N/A")</f>
        <v>N/A</v>
      </c>
      <c r="I597" s="5" t="str" cm="1">
        <f t="array" aca="1" ref="I597" ca="1">IF( OR( AND($A597&gt;=INDIRECT("'Panasonic ERJ Code Table'!$K" &amp; I$1),$A597&lt;=INDIRECT("'Panasonic ERJ Code Table'!$L" &amp; I$1)), AND($A597&gt;=INDIRECT("'Panasonic ERJ Code Table'!$M" &amp; I$1),$A597&lt;=INDIRECT("'Panasonic ERJ Code Table'!$N" &amp; I$1)) ),I$2&amp;_xlfn.XLOOKUP($A597,E96_raw,E96_code),"N/A")</f>
        <v>N/A</v>
      </c>
      <c r="L597" s="5" t="str" cm="1">
        <f t="array" aca="1" ref="L597" ca="1">IF( OR( AND($A597&gt;=INDIRECT("'Panasonic ERJ Code Table'!$K" &amp; L$1),$A597&lt;=INDIRECT("'Panasonic ERJ Code Table'!$L" &amp; L$1)), AND($A597&gt;=INDIRECT("'Panasonic ERJ Code Table'!$M" &amp; L$1),$A597&lt;=INDIRECT("'Panasonic ERJ Code Table'!$N" &amp; L$1)) ),L$2&amp;_xlfn.XLOOKUP($A597,E96_raw,E96_code),"N/A")</f>
        <v>N/A</v>
      </c>
      <c r="O597" s="5" t="str" cm="1">
        <f t="array" aca="1" ref="O597" ca="1">IF( OR( AND($A597&gt;=INDIRECT("'Panasonic ERJ Code Table'!$K" &amp; O$1),$A597&lt;=INDIRECT("'Panasonic ERJ Code Table'!$L" &amp; O$1)), AND($A597&gt;=INDIRECT("'Panasonic ERJ Code Table'!$M" &amp; O$1),$A597&lt;=INDIRECT("'Panasonic ERJ Code Table'!$N" &amp; O$1)) ),O$2&amp;_xlfn.XLOOKUP($A597,E96_raw,E96_code),"N/A")</f>
        <v>N/A</v>
      </c>
      <c r="R597" s="5" t="str" cm="1">
        <f t="array" aca="1" ref="R597" ca="1">IF( OR( AND($A597&gt;=INDIRECT("'Panasonic ERJ Code Table'!$K" &amp; R$1),$A597&lt;=INDIRECT("'Panasonic ERJ Code Table'!$L" &amp; R$1)), AND($A597&gt;=INDIRECT("'Panasonic ERJ Code Table'!$M" &amp; R$1),$A597&lt;=INDIRECT("'Panasonic ERJ Code Table'!$N" &amp; R$1)) ),R$2&amp;_xlfn.XLOOKUP($A597,E96_raw,E96_code),"N/A")</f>
        <v>N/A</v>
      </c>
      <c r="U597" s="5" t="str" cm="1">
        <f t="array" aca="1" ref="U597" ca="1">IF( OR( AND($A597&gt;=INDIRECT("'Panasonic ERJ Code Table'!$J" &amp; U$1),$A597&lt;=INDIRECT("'Panasonic ERJ Code Table'!$K" &amp; U$1)), AND($A597&gt;=INDIRECT("'Panasonic ERJ Code Table'!$L" &amp; U$1),$A597&lt;=INDIRECT("'Panasonic ERJ Code Table'!$M" &amp; U$1)) ),U$2&amp;_xlfn.XLOOKUP($A597,E96_raw,E96_code),"N/A")</f>
        <v>N/A</v>
      </c>
    </row>
    <row r="598" spans="1:21" x14ac:dyDescent="0.3">
      <c r="A598" s="16">
        <v>1580000</v>
      </c>
      <c r="B598" s="19"/>
      <c r="C598" s="5" t="str" cm="1">
        <f t="array" aca="1" ref="C598" ca="1">IF( OR( AND($A598&gt;=INDIRECT("'Panasonic ERJ Code Table'!$K" &amp; C$1),$A598&lt;=INDIRECT("'Panasonic ERJ Code Table'!$L" &amp; C$1)), AND($A598&gt;=INDIRECT("'Panasonic ERJ Code Table'!$M" &amp; C$1),$A598&lt;=INDIRECT("'Panasonic ERJ Code Table'!$N" &amp; C$1)) ),C$2&amp;_xlfn.XLOOKUP($A598,E96_raw,E96_code),"N/A")</f>
        <v>N/A</v>
      </c>
      <c r="F598" s="5" t="str" cm="1">
        <f t="array" aca="1" ref="F598" ca="1">IF( OR( AND($A598&gt;=INDIRECT("'Panasonic ERJ Code Table'!$K" &amp; F$1),$A598&lt;=INDIRECT("'Panasonic ERJ Code Table'!$L" &amp; F$1)), AND($A598&gt;=INDIRECT("'Panasonic ERJ Code Table'!$M" &amp; F$1),$A598&lt;=INDIRECT("'Panasonic ERJ Code Table'!$N" &amp; F$1)) ),F$2&amp;_xlfn.XLOOKUP($A598,E96_raw,E96_code),"N/A")</f>
        <v>N/A</v>
      </c>
      <c r="I598" s="5" t="str" cm="1">
        <f t="array" aca="1" ref="I598" ca="1">IF( OR( AND($A598&gt;=INDIRECT("'Panasonic ERJ Code Table'!$K" &amp; I$1),$A598&lt;=INDIRECT("'Panasonic ERJ Code Table'!$L" &amp; I$1)), AND($A598&gt;=INDIRECT("'Panasonic ERJ Code Table'!$M" &amp; I$1),$A598&lt;=INDIRECT("'Panasonic ERJ Code Table'!$N" &amp; I$1)) ),I$2&amp;_xlfn.XLOOKUP($A598,E96_raw,E96_code),"N/A")</f>
        <v>N/A</v>
      </c>
      <c r="L598" s="5" t="str" cm="1">
        <f t="array" aca="1" ref="L598" ca="1">IF( OR( AND($A598&gt;=INDIRECT("'Panasonic ERJ Code Table'!$K" &amp; L$1),$A598&lt;=INDIRECT("'Panasonic ERJ Code Table'!$L" &amp; L$1)), AND($A598&gt;=INDIRECT("'Panasonic ERJ Code Table'!$M" &amp; L$1),$A598&lt;=INDIRECT("'Panasonic ERJ Code Table'!$N" &amp; L$1)) ),L$2&amp;_xlfn.XLOOKUP($A598,E96_raw,E96_code),"N/A")</f>
        <v>N/A</v>
      </c>
      <c r="O598" s="5" t="str" cm="1">
        <f t="array" aca="1" ref="O598" ca="1">IF( OR( AND($A598&gt;=INDIRECT("'Panasonic ERJ Code Table'!$K" &amp; O$1),$A598&lt;=INDIRECT("'Panasonic ERJ Code Table'!$L" &amp; O$1)), AND($A598&gt;=INDIRECT("'Panasonic ERJ Code Table'!$M" &amp; O$1),$A598&lt;=INDIRECT("'Panasonic ERJ Code Table'!$N" &amp; O$1)) ),O$2&amp;_xlfn.XLOOKUP($A598,E96_raw,E96_code),"N/A")</f>
        <v>N/A</v>
      </c>
      <c r="R598" s="5" t="str" cm="1">
        <f t="array" aca="1" ref="R598" ca="1">IF( OR( AND($A598&gt;=INDIRECT("'Panasonic ERJ Code Table'!$K" &amp; R$1),$A598&lt;=INDIRECT("'Panasonic ERJ Code Table'!$L" &amp; R$1)), AND($A598&gt;=INDIRECT("'Panasonic ERJ Code Table'!$M" &amp; R$1),$A598&lt;=INDIRECT("'Panasonic ERJ Code Table'!$N" &amp; R$1)) ),R$2&amp;_xlfn.XLOOKUP($A598,E96_raw,E96_code),"N/A")</f>
        <v>N/A</v>
      </c>
      <c r="U598" s="5" t="str" cm="1">
        <f t="array" aca="1" ref="U598" ca="1">IF( OR( AND($A598&gt;=INDIRECT("'Panasonic ERJ Code Table'!$J" &amp; U$1),$A598&lt;=INDIRECT("'Panasonic ERJ Code Table'!$K" &amp; U$1)), AND($A598&gt;=INDIRECT("'Panasonic ERJ Code Table'!$L" &amp; U$1),$A598&lt;=INDIRECT("'Panasonic ERJ Code Table'!$M" &amp; U$1)) ),U$2&amp;_xlfn.XLOOKUP($A598,E96_raw,E96_code),"N/A")</f>
        <v>N/A</v>
      </c>
    </row>
    <row r="599" spans="1:21" x14ac:dyDescent="0.3">
      <c r="A599" s="16">
        <v>1620000.0000000002</v>
      </c>
      <c r="B599" s="19"/>
      <c r="C599" s="5" t="str" cm="1">
        <f t="array" aca="1" ref="C599" ca="1">IF( OR( AND($A599&gt;=INDIRECT("'Panasonic ERJ Code Table'!$K" &amp; C$1),$A599&lt;=INDIRECT("'Panasonic ERJ Code Table'!$L" &amp; C$1)), AND($A599&gt;=INDIRECT("'Panasonic ERJ Code Table'!$M" &amp; C$1),$A599&lt;=INDIRECT("'Panasonic ERJ Code Table'!$N" &amp; C$1)) ),C$2&amp;_xlfn.XLOOKUP($A599,E96_raw,E96_code),"N/A")</f>
        <v>N/A</v>
      </c>
      <c r="F599" s="5" t="str" cm="1">
        <f t="array" aca="1" ref="F599" ca="1">IF( OR( AND($A599&gt;=INDIRECT("'Panasonic ERJ Code Table'!$K" &amp; F$1),$A599&lt;=INDIRECT("'Panasonic ERJ Code Table'!$L" &amp; F$1)), AND($A599&gt;=INDIRECT("'Panasonic ERJ Code Table'!$M" &amp; F$1),$A599&lt;=INDIRECT("'Panasonic ERJ Code Table'!$N" &amp; F$1)) ),F$2&amp;_xlfn.XLOOKUP($A599,E96_raw,E96_code),"N/A")</f>
        <v>N/A</v>
      </c>
      <c r="I599" s="5" t="str" cm="1">
        <f t="array" aca="1" ref="I599" ca="1">IF( OR( AND($A599&gt;=INDIRECT("'Panasonic ERJ Code Table'!$K" &amp; I$1),$A599&lt;=INDIRECT("'Panasonic ERJ Code Table'!$L" &amp; I$1)), AND($A599&gt;=INDIRECT("'Panasonic ERJ Code Table'!$M" &amp; I$1),$A599&lt;=INDIRECT("'Panasonic ERJ Code Table'!$N" &amp; I$1)) ),I$2&amp;_xlfn.XLOOKUP($A599,E96_raw,E96_code),"N/A")</f>
        <v>N/A</v>
      </c>
      <c r="L599" s="5" t="str" cm="1">
        <f t="array" aca="1" ref="L599" ca="1">IF( OR( AND($A599&gt;=INDIRECT("'Panasonic ERJ Code Table'!$K" &amp; L$1),$A599&lt;=INDIRECT("'Panasonic ERJ Code Table'!$L" &amp; L$1)), AND($A599&gt;=INDIRECT("'Panasonic ERJ Code Table'!$M" &amp; L$1),$A599&lt;=INDIRECT("'Panasonic ERJ Code Table'!$N" &amp; L$1)) ),L$2&amp;_xlfn.XLOOKUP($A599,E96_raw,E96_code),"N/A")</f>
        <v>N/A</v>
      </c>
      <c r="O599" s="5" t="str" cm="1">
        <f t="array" aca="1" ref="O599" ca="1">IF( OR( AND($A599&gt;=INDIRECT("'Panasonic ERJ Code Table'!$K" &amp; O$1),$A599&lt;=INDIRECT("'Panasonic ERJ Code Table'!$L" &amp; O$1)), AND($A599&gt;=INDIRECT("'Panasonic ERJ Code Table'!$M" &amp; O$1),$A599&lt;=INDIRECT("'Panasonic ERJ Code Table'!$N" &amp; O$1)) ),O$2&amp;_xlfn.XLOOKUP($A599,E96_raw,E96_code),"N/A")</f>
        <v>N/A</v>
      </c>
      <c r="R599" s="5" t="str" cm="1">
        <f t="array" aca="1" ref="R599" ca="1">IF( OR( AND($A599&gt;=INDIRECT("'Panasonic ERJ Code Table'!$K" &amp; R$1),$A599&lt;=INDIRECT("'Panasonic ERJ Code Table'!$L" &amp; R$1)), AND($A599&gt;=INDIRECT("'Panasonic ERJ Code Table'!$M" &amp; R$1),$A599&lt;=INDIRECT("'Panasonic ERJ Code Table'!$N" &amp; R$1)) ),R$2&amp;_xlfn.XLOOKUP($A599,E96_raw,E96_code),"N/A")</f>
        <v>N/A</v>
      </c>
      <c r="U599" s="5" t="str" cm="1">
        <f t="array" aca="1" ref="U599" ca="1">IF( OR( AND($A599&gt;=INDIRECT("'Panasonic ERJ Code Table'!$J" &amp; U$1),$A599&lt;=INDIRECT("'Panasonic ERJ Code Table'!$K" &amp; U$1)), AND($A599&gt;=INDIRECT("'Panasonic ERJ Code Table'!$L" &amp; U$1),$A599&lt;=INDIRECT("'Panasonic ERJ Code Table'!$M" &amp; U$1)) ),U$2&amp;_xlfn.XLOOKUP($A599,E96_raw,E96_code),"N/A")</f>
        <v>N/A</v>
      </c>
    </row>
    <row r="600" spans="1:21" x14ac:dyDescent="0.3">
      <c r="A600" s="16">
        <v>1650000</v>
      </c>
      <c r="B600" s="19"/>
      <c r="C600" s="5" t="str" cm="1">
        <f t="array" aca="1" ref="C600" ca="1">IF( OR( AND($A600&gt;=INDIRECT("'Panasonic ERJ Code Table'!$K" &amp; C$1),$A600&lt;=INDIRECT("'Panasonic ERJ Code Table'!$L" &amp; C$1)), AND($A600&gt;=INDIRECT("'Panasonic ERJ Code Table'!$M" &amp; C$1),$A600&lt;=INDIRECT("'Panasonic ERJ Code Table'!$N" &amp; C$1)) ),C$2&amp;_xlfn.XLOOKUP($A600,E96_raw,E96_code),"N/A")</f>
        <v>N/A</v>
      </c>
      <c r="F600" s="5" t="str" cm="1">
        <f t="array" aca="1" ref="F600" ca="1">IF( OR( AND($A600&gt;=INDIRECT("'Panasonic ERJ Code Table'!$K" &amp; F$1),$A600&lt;=INDIRECT("'Panasonic ERJ Code Table'!$L" &amp; F$1)), AND($A600&gt;=INDIRECT("'Panasonic ERJ Code Table'!$M" &amp; F$1),$A600&lt;=INDIRECT("'Panasonic ERJ Code Table'!$N" &amp; F$1)) ),F$2&amp;_xlfn.XLOOKUP($A600,E96_raw,E96_code),"N/A")</f>
        <v>N/A</v>
      </c>
      <c r="I600" s="5" t="str" cm="1">
        <f t="array" aca="1" ref="I600" ca="1">IF( OR( AND($A600&gt;=INDIRECT("'Panasonic ERJ Code Table'!$K" &amp; I$1),$A600&lt;=INDIRECT("'Panasonic ERJ Code Table'!$L" &amp; I$1)), AND($A600&gt;=INDIRECT("'Panasonic ERJ Code Table'!$M" &amp; I$1),$A600&lt;=INDIRECT("'Panasonic ERJ Code Table'!$N" &amp; I$1)) ),I$2&amp;_xlfn.XLOOKUP($A600,E96_raw,E96_code),"N/A")</f>
        <v>N/A</v>
      </c>
      <c r="L600" s="5" t="str" cm="1">
        <f t="array" aca="1" ref="L600" ca="1">IF( OR( AND($A600&gt;=INDIRECT("'Panasonic ERJ Code Table'!$K" &amp; L$1),$A600&lt;=INDIRECT("'Panasonic ERJ Code Table'!$L" &amp; L$1)), AND($A600&gt;=INDIRECT("'Panasonic ERJ Code Table'!$M" &amp; L$1),$A600&lt;=INDIRECT("'Panasonic ERJ Code Table'!$N" &amp; L$1)) ),L$2&amp;_xlfn.XLOOKUP($A600,E96_raw,E96_code),"N/A")</f>
        <v>N/A</v>
      </c>
      <c r="O600" s="5" t="str" cm="1">
        <f t="array" aca="1" ref="O600" ca="1">IF( OR( AND($A600&gt;=INDIRECT("'Panasonic ERJ Code Table'!$K" &amp; O$1),$A600&lt;=INDIRECT("'Panasonic ERJ Code Table'!$L" &amp; O$1)), AND($A600&gt;=INDIRECT("'Panasonic ERJ Code Table'!$M" &amp; O$1),$A600&lt;=INDIRECT("'Panasonic ERJ Code Table'!$N" &amp; O$1)) ),O$2&amp;_xlfn.XLOOKUP($A600,E96_raw,E96_code),"N/A")</f>
        <v>N/A</v>
      </c>
      <c r="R600" s="5" t="str" cm="1">
        <f t="array" aca="1" ref="R600" ca="1">IF( OR( AND($A600&gt;=INDIRECT("'Panasonic ERJ Code Table'!$K" &amp; R$1),$A600&lt;=INDIRECT("'Panasonic ERJ Code Table'!$L" &amp; R$1)), AND($A600&gt;=INDIRECT("'Panasonic ERJ Code Table'!$M" &amp; R$1),$A600&lt;=INDIRECT("'Panasonic ERJ Code Table'!$N" &amp; R$1)) ),R$2&amp;_xlfn.XLOOKUP($A600,E96_raw,E96_code),"N/A")</f>
        <v>N/A</v>
      </c>
      <c r="U600" s="5" t="str" cm="1">
        <f t="array" aca="1" ref="U600" ca="1">IF( OR( AND($A600&gt;=INDIRECT("'Panasonic ERJ Code Table'!$J" &amp; U$1),$A600&lt;=INDIRECT("'Panasonic ERJ Code Table'!$K" &amp; U$1)), AND($A600&gt;=INDIRECT("'Panasonic ERJ Code Table'!$L" &amp; U$1),$A600&lt;=INDIRECT("'Panasonic ERJ Code Table'!$M" &amp; U$1)) ),U$2&amp;_xlfn.XLOOKUP($A600,E96_raw,E96_code),"N/A")</f>
        <v>N/A</v>
      </c>
    </row>
    <row r="601" spans="1:21" x14ac:dyDescent="0.3">
      <c r="A601" s="16">
        <v>1690000</v>
      </c>
      <c r="B601" s="19"/>
      <c r="C601" s="5" t="str" cm="1">
        <f t="array" aca="1" ref="C601" ca="1">IF( OR( AND($A601&gt;=INDIRECT("'Panasonic ERJ Code Table'!$K" &amp; C$1),$A601&lt;=INDIRECT("'Panasonic ERJ Code Table'!$L" &amp; C$1)), AND($A601&gt;=INDIRECT("'Panasonic ERJ Code Table'!$M" &amp; C$1),$A601&lt;=INDIRECT("'Panasonic ERJ Code Table'!$N" &amp; C$1)) ),C$2&amp;_xlfn.XLOOKUP($A601,E96_raw,E96_code),"N/A")</f>
        <v>N/A</v>
      </c>
      <c r="F601" s="5" t="str" cm="1">
        <f t="array" aca="1" ref="F601" ca="1">IF( OR( AND($A601&gt;=INDIRECT("'Panasonic ERJ Code Table'!$K" &amp; F$1),$A601&lt;=INDIRECT("'Panasonic ERJ Code Table'!$L" &amp; F$1)), AND($A601&gt;=INDIRECT("'Panasonic ERJ Code Table'!$M" &amp; F$1),$A601&lt;=INDIRECT("'Panasonic ERJ Code Table'!$N" &amp; F$1)) ),F$2&amp;_xlfn.XLOOKUP($A601,E96_raw,E96_code),"N/A")</f>
        <v>N/A</v>
      </c>
      <c r="I601" s="5" t="str" cm="1">
        <f t="array" aca="1" ref="I601" ca="1">IF( OR( AND($A601&gt;=INDIRECT("'Panasonic ERJ Code Table'!$K" &amp; I$1),$A601&lt;=INDIRECT("'Panasonic ERJ Code Table'!$L" &amp; I$1)), AND($A601&gt;=INDIRECT("'Panasonic ERJ Code Table'!$M" &amp; I$1),$A601&lt;=INDIRECT("'Panasonic ERJ Code Table'!$N" &amp; I$1)) ),I$2&amp;_xlfn.XLOOKUP($A601,E96_raw,E96_code),"N/A")</f>
        <v>N/A</v>
      </c>
      <c r="L601" s="5" t="str" cm="1">
        <f t="array" aca="1" ref="L601" ca="1">IF( OR( AND($A601&gt;=INDIRECT("'Panasonic ERJ Code Table'!$K" &amp; L$1),$A601&lt;=INDIRECT("'Panasonic ERJ Code Table'!$L" &amp; L$1)), AND($A601&gt;=INDIRECT("'Panasonic ERJ Code Table'!$M" &amp; L$1),$A601&lt;=INDIRECT("'Panasonic ERJ Code Table'!$N" &amp; L$1)) ),L$2&amp;_xlfn.XLOOKUP($A601,E96_raw,E96_code),"N/A")</f>
        <v>N/A</v>
      </c>
      <c r="O601" s="5" t="str" cm="1">
        <f t="array" aca="1" ref="O601" ca="1">IF( OR( AND($A601&gt;=INDIRECT("'Panasonic ERJ Code Table'!$K" &amp; O$1),$A601&lt;=INDIRECT("'Panasonic ERJ Code Table'!$L" &amp; O$1)), AND($A601&gt;=INDIRECT("'Panasonic ERJ Code Table'!$M" &amp; O$1),$A601&lt;=INDIRECT("'Panasonic ERJ Code Table'!$N" &amp; O$1)) ),O$2&amp;_xlfn.XLOOKUP($A601,E96_raw,E96_code),"N/A")</f>
        <v>N/A</v>
      </c>
      <c r="R601" s="5" t="str" cm="1">
        <f t="array" aca="1" ref="R601" ca="1">IF( OR( AND($A601&gt;=INDIRECT("'Panasonic ERJ Code Table'!$K" &amp; R$1),$A601&lt;=INDIRECT("'Panasonic ERJ Code Table'!$L" &amp; R$1)), AND($A601&gt;=INDIRECT("'Panasonic ERJ Code Table'!$M" &amp; R$1),$A601&lt;=INDIRECT("'Panasonic ERJ Code Table'!$N" &amp; R$1)) ),R$2&amp;_xlfn.XLOOKUP($A601,E96_raw,E96_code),"N/A")</f>
        <v>N/A</v>
      </c>
      <c r="U601" s="5" t="str" cm="1">
        <f t="array" aca="1" ref="U601" ca="1">IF( OR( AND($A601&gt;=INDIRECT("'Panasonic ERJ Code Table'!$J" &amp; U$1),$A601&lt;=INDIRECT("'Panasonic ERJ Code Table'!$K" &amp; U$1)), AND($A601&gt;=INDIRECT("'Panasonic ERJ Code Table'!$L" &amp; U$1),$A601&lt;=INDIRECT("'Panasonic ERJ Code Table'!$M" &amp; U$1)) ),U$2&amp;_xlfn.XLOOKUP($A601,E96_raw,E96_code),"N/A")</f>
        <v>N/A</v>
      </c>
    </row>
    <row r="602" spans="1:21" x14ac:dyDescent="0.3">
      <c r="A602" s="16">
        <v>1740000</v>
      </c>
      <c r="B602" s="19"/>
      <c r="C602" s="5" t="str" cm="1">
        <f t="array" aca="1" ref="C602" ca="1">IF( OR( AND($A602&gt;=INDIRECT("'Panasonic ERJ Code Table'!$K" &amp; C$1),$A602&lt;=INDIRECT("'Panasonic ERJ Code Table'!$L" &amp; C$1)), AND($A602&gt;=INDIRECT("'Panasonic ERJ Code Table'!$M" &amp; C$1),$A602&lt;=INDIRECT("'Panasonic ERJ Code Table'!$N" &amp; C$1)) ),C$2&amp;_xlfn.XLOOKUP($A602,E96_raw,E96_code),"N/A")</f>
        <v>N/A</v>
      </c>
      <c r="F602" s="5" t="str" cm="1">
        <f t="array" aca="1" ref="F602" ca="1">IF( OR( AND($A602&gt;=INDIRECT("'Panasonic ERJ Code Table'!$K" &amp; F$1),$A602&lt;=INDIRECT("'Panasonic ERJ Code Table'!$L" &amp; F$1)), AND($A602&gt;=INDIRECT("'Panasonic ERJ Code Table'!$M" &amp; F$1),$A602&lt;=INDIRECT("'Panasonic ERJ Code Table'!$N" &amp; F$1)) ),F$2&amp;_xlfn.XLOOKUP($A602,E96_raw,E96_code),"N/A")</f>
        <v>N/A</v>
      </c>
      <c r="I602" s="5" t="str" cm="1">
        <f t="array" aca="1" ref="I602" ca="1">IF( OR( AND($A602&gt;=INDIRECT("'Panasonic ERJ Code Table'!$K" &amp; I$1),$A602&lt;=INDIRECT("'Panasonic ERJ Code Table'!$L" &amp; I$1)), AND($A602&gt;=INDIRECT("'Panasonic ERJ Code Table'!$M" &amp; I$1),$A602&lt;=INDIRECT("'Panasonic ERJ Code Table'!$N" &amp; I$1)) ),I$2&amp;_xlfn.XLOOKUP($A602,E96_raw,E96_code),"N/A")</f>
        <v>N/A</v>
      </c>
      <c r="L602" s="5" t="str" cm="1">
        <f t="array" aca="1" ref="L602" ca="1">IF( OR( AND($A602&gt;=INDIRECT("'Panasonic ERJ Code Table'!$K" &amp; L$1),$A602&lt;=INDIRECT("'Panasonic ERJ Code Table'!$L" &amp; L$1)), AND($A602&gt;=INDIRECT("'Panasonic ERJ Code Table'!$M" &amp; L$1),$A602&lt;=INDIRECT("'Panasonic ERJ Code Table'!$N" &amp; L$1)) ),L$2&amp;_xlfn.XLOOKUP($A602,E96_raw,E96_code),"N/A")</f>
        <v>N/A</v>
      </c>
      <c r="O602" s="5" t="str" cm="1">
        <f t="array" aca="1" ref="O602" ca="1">IF( OR( AND($A602&gt;=INDIRECT("'Panasonic ERJ Code Table'!$K" &amp; O$1),$A602&lt;=INDIRECT("'Panasonic ERJ Code Table'!$L" &amp; O$1)), AND($A602&gt;=INDIRECT("'Panasonic ERJ Code Table'!$M" &amp; O$1),$A602&lt;=INDIRECT("'Panasonic ERJ Code Table'!$N" &amp; O$1)) ),O$2&amp;_xlfn.XLOOKUP($A602,E96_raw,E96_code),"N/A")</f>
        <v>N/A</v>
      </c>
      <c r="R602" s="5" t="str" cm="1">
        <f t="array" aca="1" ref="R602" ca="1">IF( OR( AND($A602&gt;=INDIRECT("'Panasonic ERJ Code Table'!$K" &amp; R$1),$A602&lt;=INDIRECT("'Panasonic ERJ Code Table'!$L" &amp; R$1)), AND($A602&gt;=INDIRECT("'Panasonic ERJ Code Table'!$M" &amp; R$1),$A602&lt;=INDIRECT("'Panasonic ERJ Code Table'!$N" &amp; R$1)) ),R$2&amp;_xlfn.XLOOKUP($A602,E96_raw,E96_code),"N/A")</f>
        <v>N/A</v>
      </c>
      <c r="U602" s="5" t="str" cm="1">
        <f t="array" aca="1" ref="U602" ca="1">IF( OR( AND($A602&gt;=INDIRECT("'Panasonic ERJ Code Table'!$J" &amp; U$1),$A602&lt;=INDIRECT("'Panasonic ERJ Code Table'!$K" &amp; U$1)), AND($A602&gt;=INDIRECT("'Panasonic ERJ Code Table'!$L" &amp; U$1),$A602&lt;=INDIRECT("'Panasonic ERJ Code Table'!$M" &amp; U$1)) ),U$2&amp;_xlfn.XLOOKUP($A602,E96_raw,E96_code),"N/A")</f>
        <v>N/A</v>
      </c>
    </row>
    <row r="603" spans="1:21" x14ac:dyDescent="0.3">
      <c r="A603" s="16">
        <v>1780000</v>
      </c>
      <c r="B603" s="19"/>
      <c r="C603" s="5" t="str" cm="1">
        <f t="array" aca="1" ref="C603" ca="1">IF( OR( AND($A603&gt;=INDIRECT("'Panasonic ERJ Code Table'!$K" &amp; C$1),$A603&lt;=INDIRECT("'Panasonic ERJ Code Table'!$L" &amp; C$1)), AND($A603&gt;=INDIRECT("'Panasonic ERJ Code Table'!$M" &amp; C$1),$A603&lt;=INDIRECT("'Panasonic ERJ Code Table'!$N" &amp; C$1)) ),C$2&amp;_xlfn.XLOOKUP($A603,E96_raw,E96_code),"N/A")</f>
        <v>N/A</v>
      </c>
      <c r="F603" s="5" t="str" cm="1">
        <f t="array" aca="1" ref="F603" ca="1">IF( OR( AND($A603&gt;=INDIRECT("'Panasonic ERJ Code Table'!$K" &amp; F$1),$A603&lt;=INDIRECT("'Panasonic ERJ Code Table'!$L" &amp; F$1)), AND($A603&gt;=INDIRECT("'Panasonic ERJ Code Table'!$M" &amp; F$1),$A603&lt;=INDIRECT("'Panasonic ERJ Code Table'!$N" &amp; F$1)) ),F$2&amp;_xlfn.XLOOKUP($A603,E96_raw,E96_code),"N/A")</f>
        <v>N/A</v>
      </c>
      <c r="I603" s="5" t="str" cm="1">
        <f t="array" aca="1" ref="I603" ca="1">IF( OR( AND($A603&gt;=INDIRECT("'Panasonic ERJ Code Table'!$K" &amp; I$1),$A603&lt;=INDIRECT("'Panasonic ERJ Code Table'!$L" &amp; I$1)), AND($A603&gt;=INDIRECT("'Panasonic ERJ Code Table'!$M" &amp; I$1),$A603&lt;=INDIRECT("'Panasonic ERJ Code Table'!$N" &amp; I$1)) ),I$2&amp;_xlfn.XLOOKUP($A603,E96_raw,E96_code),"N/A")</f>
        <v>N/A</v>
      </c>
      <c r="L603" s="5" t="str" cm="1">
        <f t="array" aca="1" ref="L603" ca="1">IF( OR( AND($A603&gt;=INDIRECT("'Panasonic ERJ Code Table'!$K" &amp; L$1),$A603&lt;=INDIRECT("'Panasonic ERJ Code Table'!$L" &amp; L$1)), AND($A603&gt;=INDIRECT("'Panasonic ERJ Code Table'!$M" &amp; L$1),$A603&lt;=INDIRECT("'Panasonic ERJ Code Table'!$N" &amp; L$1)) ),L$2&amp;_xlfn.XLOOKUP($A603,E96_raw,E96_code),"N/A")</f>
        <v>N/A</v>
      </c>
      <c r="O603" s="5" t="str" cm="1">
        <f t="array" aca="1" ref="O603" ca="1">IF( OR( AND($A603&gt;=INDIRECT("'Panasonic ERJ Code Table'!$K" &amp; O$1),$A603&lt;=INDIRECT("'Panasonic ERJ Code Table'!$L" &amp; O$1)), AND($A603&gt;=INDIRECT("'Panasonic ERJ Code Table'!$M" &amp; O$1),$A603&lt;=INDIRECT("'Panasonic ERJ Code Table'!$N" &amp; O$1)) ),O$2&amp;_xlfn.XLOOKUP($A603,E96_raw,E96_code),"N/A")</f>
        <v>N/A</v>
      </c>
      <c r="R603" s="5" t="str" cm="1">
        <f t="array" aca="1" ref="R603" ca="1">IF( OR( AND($A603&gt;=INDIRECT("'Panasonic ERJ Code Table'!$K" &amp; R$1),$A603&lt;=INDIRECT("'Panasonic ERJ Code Table'!$L" &amp; R$1)), AND($A603&gt;=INDIRECT("'Panasonic ERJ Code Table'!$M" &amp; R$1),$A603&lt;=INDIRECT("'Panasonic ERJ Code Table'!$N" &amp; R$1)) ),R$2&amp;_xlfn.XLOOKUP($A603,E96_raw,E96_code),"N/A")</f>
        <v>N/A</v>
      </c>
      <c r="U603" s="5" t="str" cm="1">
        <f t="array" aca="1" ref="U603" ca="1">IF( OR( AND($A603&gt;=INDIRECT("'Panasonic ERJ Code Table'!$J" &amp; U$1),$A603&lt;=INDIRECT("'Panasonic ERJ Code Table'!$K" &amp; U$1)), AND($A603&gt;=INDIRECT("'Panasonic ERJ Code Table'!$L" &amp; U$1),$A603&lt;=INDIRECT("'Panasonic ERJ Code Table'!$M" &amp; U$1)) ),U$2&amp;_xlfn.XLOOKUP($A603,E96_raw,E96_code),"N/A")</f>
        <v>N/A</v>
      </c>
    </row>
    <row r="604" spans="1:21" x14ac:dyDescent="0.3">
      <c r="A604" s="16">
        <v>1820000</v>
      </c>
      <c r="B604" s="19"/>
      <c r="C604" s="5" t="str" cm="1">
        <f t="array" aca="1" ref="C604" ca="1">IF( OR( AND($A604&gt;=INDIRECT("'Panasonic ERJ Code Table'!$K" &amp; C$1),$A604&lt;=INDIRECT("'Panasonic ERJ Code Table'!$L" &amp; C$1)), AND($A604&gt;=INDIRECT("'Panasonic ERJ Code Table'!$M" &amp; C$1),$A604&lt;=INDIRECT("'Panasonic ERJ Code Table'!$N" &amp; C$1)) ),C$2&amp;_xlfn.XLOOKUP($A604,E96_raw,E96_code),"N/A")</f>
        <v>N/A</v>
      </c>
      <c r="F604" s="5" t="str" cm="1">
        <f t="array" aca="1" ref="F604" ca="1">IF( OR( AND($A604&gt;=INDIRECT("'Panasonic ERJ Code Table'!$K" &amp; F$1),$A604&lt;=INDIRECT("'Panasonic ERJ Code Table'!$L" &amp; F$1)), AND($A604&gt;=INDIRECT("'Panasonic ERJ Code Table'!$M" &amp; F$1),$A604&lt;=INDIRECT("'Panasonic ERJ Code Table'!$N" &amp; F$1)) ),F$2&amp;_xlfn.XLOOKUP($A604,E96_raw,E96_code),"N/A")</f>
        <v>N/A</v>
      </c>
      <c r="I604" s="5" t="str" cm="1">
        <f t="array" aca="1" ref="I604" ca="1">IF( OR( AND($A604&gt;=INDIRECT("'Panasonic ERJ Code Table'!$K" &amp; I$1),$A604&lt;=INDIRECT("'Panasonic ERJ Code Table'!$L" &amp; I$1)), AND($A604&gt;=INDIRECT("'Panasonic ERJ Code Table'!$M" &amp; I$1),$A604&lt;=INDIRECT("'Panasonic ERJ Code Table'!$N" &amp; I$1)) ),I$2&amp;_xlfn.XLOOKUP($A604,E96_raw,E96_code),"N/A")</f>
        <v>N/A</v>
      </c>
      <c r="L604" s="5" t="str" cm="1">
        <f t="array" aca="1" ref="L604" ca="1">IF( OR( AND($A604&gt;=INDIRECT("'Panasonic ERJ Code Table'!$K" &amp; L$1),$A604&lt;=INDIRECT("'Panasonic ERJ Code Table'!$L" &amp; L$1)), AND($A604&gt;=INDIRECT("'Panasonic ERJ Code Table'!$M" &amp; L$1),$A604&lt;=INDIRECT("'Panasonic ERJ Code Table'!$N" &amp; L$1)) ),L$2&amp;_xlfn.XLOOKUP($A604,E96_raw,E96_code),"N/A")</f>
        <v>N/A</v>
      </c>
      <c r="O604" s="5" t="str" cm="1">
        <f t="array" aca="1" ref="O604" ca="1">IF( OR( AND($A604&gt;=INDIRECT("'Panasonic ERJ Code Table'!$K" &amp; O$1),$A604&lt;=INDIRECT("'Panasonic ERJ Code Table'!$L" &amp; O$1)), AND($A604&gt;=INDIRECT("'Panasonic ERJ Code Table'!$M" &amp; O$1),$A604&lt;=INDIRECT("'Panasonic ERJ Code Table'!$N" &amp; O$1)) ),O$2&amp;_xlfn.XLOOKUP($A604,E96_raw,E96_code),"N/A")</f>
        <v>N/A</v>
      </c>
      <c r="R604" s="5" t="str" cm="1">
        <f t="array" aca="1" ref="R604" ca="1">IF( OR( AND($A604&gt;=INDIRECT("'Panasonic ERJ Code Table'!$K" &amp; R$1),$A604&lt;=INDIRECT("'Panasonic ERJ Code Table'!$L" &amp; R$1)), AND($A604&gt;=INDIRECT("'Panasonic ERJ Code Table'!$M" &amp; R$1),$A604&lt;=INDIRECT("'Panasonic ERJ Code Table'!$N" &amp; R$1)) ),R$2&amp;_xlfn.XLOOKUP($A604,E96_raw,E96_code),"N/A")</f>
        <v>N/A</v>
      </c>
      <c r="U604" s="5" t="str" cm="1">
        <f t="array" aca="1" ref="U604" ca="1">IF( OR( AND($A604&gt;=INDIRECT("'Panasonic ERJ Code Table'!$J" &amp; U$1),$A604&lt;=INDIRECT("'Panasonic ERJ Code Table'!$K" &amp; U$1)), AND($A604&gt;=INDIRECT("'Panasonic ERJ Code Table'!$L" &amp; U$1),$A604&lt;=INDIRECT("'Panasonic ERJ Code Table'!$M" &amp; U$1)) ),U$2&amp;_xlfn.XLOOKUP($A604,E96_raw,E96_code),"N/A")</f>
        <v>N/A</v>
      </c>
    </row>
    <row r="605" spans="1:21" x14ac:dyDescent="0.3">
      <c r="A605" s="16">
        <v>1870000</v>
      </c>
      <c r="B605" s="19"/>
      <c r="C605" s="5" t="str" cm="1">
        <f t="array" aca="1" ref="C605" ca="1">IF( OR( AND($A605&gt;=INDIRECT("'Panasonic ERJ Code Table'!$K" &amp; C$1),$A605&lt;=INDIRECT("'Panasonic ERJ Code Table'!$L" &amp; C$1)), AND($A605&gt;=INDIRECT("'Panasonic ERJ Code Table'!$M" &amp; C$1),$A605&lt;=INDIRECT("'Panasonic ERJ Code Table'!$N" &amp; C$1)) ),C$2&amp;_xlfn.XLOOKUP($A605,E96_raw,E96_code),"N/A")</f>
        <v>N/A</v>
      </c>
      <c r="F605" s="5" t="str" cm="1">
        <f t="array" aca="1" ref="F605" ca="1">IF( OR( AND($A605&gt;=INDIRECT("'Panasonic ERJ Code Table'!$K" &amp; F$1),$A605&lt;=INDIRECT("'Panasonic ERJ Code Table'!$L" &amp; F$1)), AND($A605&gt;=INDIRECT("'Panasonic ERJ Code Table'!$M" &amp; F$1),$A605&lt;=INDIRECT("'Panasonic ERJ Code Table'!$N" &amp; F$1)) ),F$2&amp;_xlfn.XLOOKUP($A605,E96_raw,E96_code),"N/A")</f>
        <v>N/A</v>
      </c>
      <c r="I605" s="5" t="str" cm="1">
        <f t="array" aca="1" ref="I605" ca="1">IF( OR( AND($A605&gt;=INDIRECT("'Panasonic ERJ Code Table'!$K" &amp; I$1),$A605&lt;=INDIRECT("'Panasonic ERJ Code Table'!$L" &amp; I$1)), AND($A605&gt;=INDIRECT("'Panasonic ERJ Code Table'!$M" &amp; I$1),$A605&lt;=INDIRECT("'Panasonic ERJ Code Table'!$N" &amp; I$1)) ),I$2&amp;_xlfn.XLOOKUP($A605,E96_raw,E96_code),"N/A")</f>
        <v>N/A</v>
      </c>
      <c r="L605" s="5" t="str" cm="1">
        <f t="array" aca="1" ref="L605" ca="1">IF( OR( AND($A605&gt;=INDIRECT("'Panasonic ERJ Code Table'!$K" &amp; L$1),$A605&lt;=INDIRECT("'Panasonic ERJ Code Table'!$L" &amp; L$1)), AND($A605&gt;=INDIRECT("'Panasonic ERJ Code Table'!$M" &amp; L$1),$A605&lt;=INDIRECT("'Panasonic ERJ Code Table'!$N" &amp; L$1)) ),L$2&amp;_xlfn.XLOOKUP($A605,E96_raw,E96_code),"N/A")</f>
        <v>N/A</v>
      </c>
      <c r="O605" s="5" t="str" cm="1">
        <f t="array" aca="1" ref="O605" ca="1">IF( OR( AND($A605&gt;=INDIRECT("'Panasonic ERJ Code Table'!$K" &amp; O$1),$A605&lt;=INDIRECT("'Panasonic ERJ Code Table'!$L" &amp; O$1)), AND($A605&gt;=INDIRECT("'Panasonic ERJ Code Table'!$M" &amp; O$1),$A605&lt;=INDIRECT("'Panasonic ERJ Code Table'!$N" &amp; O$1)) ),O$2&amp;_xlfn.XLOOKUP($A605,E96_raw,E96_code),"N/A")</f>
        <v>N/A</v>
      </c>
      <c r="R605" s="5" t="str" cm="1">
        <f t="array" aca="1" ref="R605" ca="1">IF( OR( AND($A605&gt;=INDIRECT("'Panasonic ERJ Code Table'!$K" &amp; R$1),$A605&lt;=INDIRECT("'Panasonic ERJ Code Table'!$L" &amp; R$1)), AND($A605&gt;=INDIRECT("'Panasonic ERJ Code Table'!$M" &amp; R$1),$A605&lt;=INDIRECT("'Panasonic ERJ Code Table'!$N" &amp; R$1)) ),R$2&amp;_xlfn.XLOOKUP($A605,E96_raw,E96_code),"N/A")</f>
        <v>N/A</v>
      </c>
      <c r="U605" s="5" t="str" cm="1">
        <f t="array" aca="1" ref="U605" ca="1">IF( OR( AND($A605&gt;=INDIRECT("'Panasonic ERJ Code Table'!$J" &amp; U$1),$A605&lt;=INDIRECT("'Panasonic ERJ Code Table'!$K" &amp; U$1)), AND($A605&gt;=INDIRECT("'Panasonic ERJ Code Table'!$L" &amp; U$1),$A605&lt;=INDIRECT("'Panasonic ERJ Code Table'!$M" &amp; U$1)) ),U$2&amp;_xlfn.XLOOKUP($A605,E96_raw,E96_code),"N/A")</f>
        <v>N/A</v>
      </c>
    </row>
    <row r="606" spans="1:21" x14ac:dyDescent="0.3">
      <c r="A606" s="16">
        <v>1910000</v>
      </c>
      <c r="B606" s="19"/>
      <c r="C606" s="5" t="str" cm="1">
        <f t="array" aca="1" ref="C606" ca="1">IF( OR( AND($A606&gt;=INDIRECT("'Panasonic ERJ Code Table'!$K" &amp; C$1),$A606&lt;=INDIRECT("'Panasonic ERJ Code Table'!$L" &amp; C$1)), AND($A606&gt;=INDIRECT("'Panasonic ERJ Code Table'!$M" &amp; C$1),$A606&lt;=INDIRECT("'Panasonic ERJ Code Table'!$N" &amp; C$1)) ),C$2&amp;_xlfn.XLOOKUP($A606,E96_raw,E96_code),"N/A")</f>
        <v>N/A</v>
      </c>
      <c r="F606" s="5" t="str" cm="1">
        <f t="array" aca="1" ref="F606" ca="1">IF( OR( AND($A606&gt;=INDIRECT("'Panasonic ERJ Code Table'!$K" &amp; F$1),$A606&lt;=INDIRECT("'Panasonic ERJ Code Table'!$L" &amp; F$1)), AND($A606&gt;=INDIRECT("'Panasonic ERJ Code Table'!$M" &amp; F$1),$A606&lt;=INDIRECT("'Panasonic ERJ Code Table'!$N" &amp; F$1)) ),F$2&amp;_xlfn.XLOOKUP($A606,E96_raw,E96_code),"N/A")</f>
        <v>N/A</v>
      </c>
      <c r="I606" s="5" t="str" cm="1">
        <f t="array" aca="1" ref="I606" ca="1">IF( OR( AND($A606&gt;=INDIRECT("'Panasonic ERJ Code Table'!$K" &amp; I$1),$A606&lt;=INDIRECT("'Panasonic ERJ Code Table'!$L" &amp; I$1)), AND($A606&gt;=INDIRECT("'Panasonic ERJ Code Table'!$M" &amp; I$1),$A606&lt;=INDIRECT("'Panasonic ERJ Code Table'!$N" &amp; I$1)) ),I$2&amp;_xlfn.XLOOKUP($A606,E96_raw,E96_code),"N/A")</f>
        <v>N/A</v>
      </c>
      <c r="L606" s="5" t="str" cm="1">
        <f t="array" aca="1" ref="L606" ca="1">IF( OR( AND($A606&gt;=INDIRECT("'Panasonic ERJ Code Table'!$K" &amp; L$1),$A606&lt;=INDIRECT("'Panasonic ERJ Code Table'!$L" &amp; L$1)), AND($A606&gt;=INDIRECT("'Panasonic ERJ Code Table'!$M" &amp; L$1),$A606&lt;=INDIRECT("'Panasonic ERJ Code Table'!$N" &amp; L$1)) ),L$2&amp;_xlfn.XLOOKUP($A606,E96_raw,E96_code),"N/A")</f>
        <v>N/A</v>
      </c>
      <c r="O606" s="5" t="str" cm="1">
        <f t="array" aca="1" ref="O606" ca="1">IF( OR( AND($A606&gt;=INDIRECT("'Panasonic ERJ Code Table'!$K" &amp; O$1),$A606&lt;=INDIRECT("'Panasonic ERJ Code Table'!$L" &amp; O$1)), AND($A606&gt;=INDIRECT("'Panasonic ERJ Code Table'!$M" &amp; O$1),$A606&lt;=INDIRECT("'Panasonic ERJ Code Table'!$N" &amp; O$1)) ),O$2&amp;_xlfn.XLOOKUP($A606,E96_raw,E96_code),"N/A")</f>
        <v>N/A</v>
      </c>
      <c r="R606" s="5" t="str" cm="1">
        <f t="array" aca="1" ref="R606" ca="1">IF( OR( AND($A606&gt;=INDIRECT("'Panasonic ERJ Code Table'!$K" &amp; R$1),$A606&lt;=INDIRECT("'Panasonic ERJ Code Table'!$L" &amp; R$1)), AND($A606&gt;=INDIRECT("'Panasonic ERJ Code Table'!$M" &amp; R$1),$A606&lt;=INDIRECT("'Panasonic ERJ Code Table'!$N" &amp; R$1)) ),R$2&amp;_xlfn.XLOOKUP($A606,E96_raw,E96_code),"N/A")</f>
        <v>N/A</v>
      </c>
      <c r="U606" s="5" t="str" cm="1">
        <f t="array" aca="1" ref="U606" ca="1">IF( OR( AND($A606&gt;=INDIRECT("'Panasonic ERJ Code Table'!$J" &amp; U$1),$A606&lt;=INDIRECT("'Panasonic ERJ Code Table'!$K" &amp; U$1)), AND($A606&gt;=INDIRECT("'Panasonic ERJ Code Table'!$L" &amp; U$1),$A606&lt;=INDIRECT("'Panasonic ERJ Code Table'!$M" &amp; U$1)) ),U$2&amp;_xlfn.XLOOKUP($A606,E96_raw,E96_code),"N/A")</f>
        <v>N/A</v>
      </c>
    </row>
    <row r="607" spans="1:21" x14ac:dyDescent="0.3">
      <c r="A607" s="16">
        <v>1960000</v>
      </c>
      <c r="B607" s="19"/>
      <c r="C607" s="5" t="str" cm="1">
        <f t="array" aca="1" ref="C607" ca="1">IF( OR( AND($A607&gt;=INDIRECT("'Panasonic ERJ Code Table'!$K" &amp; C$1),$A607&lt;=INDIRECT("'Panasonic ERJ Code Table'!$L" &amp; C$1)), AND($A607&gt;=INDIRECT("'Panasonic ERJ Code Table'!$M" &amp; C$1),$A607&lt;=INDIRECT("'Panasonic ERJ Code Table'!$N" &amp; C$1)) ),C$2&amp;_xlfn.XLOOKUP($A607,E96_raw,E96_code),"N/A")</f>
        <v>N/A</v>
      </c>
      <c r="F607" s="5" t="str" cm="1">
        <f t="array" aca="1" ref="F607" ca="1">IF( OR( AND($A607&gt;=INDIRECT("'Panasonic ERJ Code Table'!$K" &amp; F$1),$A607&lt;=INDIRECT("'Panasonic ERJ Code Table'!$L" &amp; F$1)), AND($A607&gt;=INDIRECT("'Panasonic ERJ Code Table'!$M" &amp; F$1),$A607&lt;=INDIRECT("'Panasonic ERJ Code Table'!$N" &amp; F$1)) ),F$2&amp;_xlfn.XLOOKUP($A607,E96_raw,E96_code),"N/A")</f>
        <v>N/A</v>
      </c>
      <c r="I607" s="5" t="str" cm="1">
        <f t="array" aca="1" ref="I607" ca="1">IF( OR( AND($A607&gt;=INDIRECT("'Panasonic ERJ Code Table'!$K" &amp; I$1),$A607&lt;=INDIRECT("'Panasonic ERJ Code Table'!$L" &amp; I$1)), AND($A607&gt;=INDIRECT("'Panasonic ERJ Code Table'!$M" &amp; I$1),$A607&lt;=INDIRECT("'Panasonic ERJ Code Table'!$N" &amp; I$1)) ),I$2&amp;_xlfn.XLOOKUP($A607,E96_raw,E96_code),"N/A")</f>
        <v>N/A</v>
      </c>
      <c r="L607" s="5" t="str" cm="1">
        <f t="array" aca="1" ref="L607" ca="1">IF( OR( AND($A607&gt;=INDIRECT("'Panasonic ERJ Code Table'!$K" &amp; L$1),$A607&lt;=INDIRECT("'Panasonic ERJ Code Table'!$L" &amp; L$1)), AND($A607&gt;=INDIRECT("'Panasonic ERJ Code Table'!$M" &amp; L$1),$A607&lt;=INDIRECT("'Panasonic ERJ Code Table'!$N" &amp; L$1)) ),L$2&amp;_xlfn.XLOOKUP($A607,E96_raw,E96_code),"N/A")</f>
        <v>N/A</v>
      </c>
      <c r="O607" s="5" t="str" cm="1">
        <f t="array" aca="1" ref="O607" ca="1">IF( OR( AND($A607&gt;=INDIRECT("'Panasonic ERJ Code Table'!$K" &amp; O$1),$A607&lt;=INDIRECT("'Panasonic ERJ Code Table'!$L" &amp; O$1)), AND($A607&gt;=INDIRECT("'Panasonic ERJ Code Table'!$M" &amp; O$1),$A607&lt;=INDIRECT("'Panasonic ERJ Code Table'!$N" &amp; O$1)) ),O$2&amp;_xlfn.XLOOKUP($A607,E96_raw,E96_code),"N/A")</f>
        <v>N/A</v>
      </c>
      <c r="R607" s="5" t="str" cm="1">
        <f t="array" aca="1" ref="R607" ca="1">IF( OR( AND($A607&gt;=INDIRECT("'Panasonic ERJ Code Table'!$K" &amp; R$1),$A607&lt;=INDIRECT("'Panasonic ERJ Code Table'!$L" &amp; R$1)), AND($A607&gt;=INDIRECT("'Panasonic ERJ Code Table'!$M" &amp; R$1),$A607&lt;=INDIRECT("'Panasonic ERJ Code Table'!$N" &amp; R$1)) ),R$2&amp;_xlfn.XLOOKUP($A607,E96_raw,E96_code),"N/A")</f>
        <v>N/A</v>
      </c>
      <c r="U607" s="5" t="str" cm="1">
        <f t="array" aca="1" ref="U607" ca="1">IF( OR( AND($A607&gt;=INDIRECT("'Panasonic ERJ Code Table'!$J" &amp; U$1),$A607&lt;=INDIRECT("'Panasonic ERJ Code Table'!$K" &amp; U$1)), AND($A607&gt;=INDIRECT("'Panasonic ERJ Code Table'!$L" &amp; U$1),$A607&lt;=INDIRECT("'Panasonic ERJ Code Table'!$M" &amp; U$1)) ),U$2&amp;_xlfn.XLOOKUP($A607,E96_raw,E96_code),"N/A")</f>
        <v>N/A</v>
      </c>
    </row>
    <row r="608" spans="1:21" x14ac:dyDescent="0.3">
      <c r="A608" s="16">
        <v>2000000</v>
      </c>
      <c r="B608" s="19"/>
      <c r="C608" s="5" t="str" cm="1">
        <f t="array" aca="1" ref="C608" ca="1">IF( OR( AND($A608&gt;=INDIRECT("'Panasonic ERJ Code Table'!$K" &amp; C$1),$A608&lt;=INDIRECT("'Panasonic ERJ Code Table'!$L" &amp; C$1)), AND($A608&gt;=INDIRECT("'Panasonic ERJ Code Table'!$M" &amp; C$1),$A608&lt;=INDIRECT("'Panasonic ERJ Code Table'!$N" &amp; C$1)) ),C$2&amp;_xlfn.XLOOKUP($A608,E96_raw,E96_code),"N/A")</f>
        <v>N/A</v>
      </c>
      <c r="F608" s="5" t="str" cm="1">
        <f t="array" aca="1" ref="F608" ca="1">IF( OR( AND($A608&gt;=INDIRECT("'Panasonic ERJ Code Table'!$K" &amp; F$1),$A608&lt;=INDIRECT("'Panasonic ERJ Code Table'!$L" &amp; F$1)), AND($A608&gt;=INDIRECT("'Panasonic ERJ Code Table'!$M" &amp; F$1),$A608&lt;=INDIRECT("'Panasonic ERJ Code Table'!$N" &amp; F$1)) ),F$2&amp;_xlfn.XLOOKUP($A608,E96_raw,E96_code),"N/A")</f>
        <v>N/A</v>
      </c>
      <c r="I608" s="5" t="str" cm="1">
        <f t="array" aca="1" ref="I608" ca="1">IF( OR( AND($A608&gt;=INDIRECT("'Panasonic ERJ Code Table'!$K" &amp; I$1),$A608&lt;=INDIRECT("'Panasonic ERJ Code Table'!$L" &amp; I$1)), AND($A608&gt;=INDIRECT("'Panasonic ERJ Code Table'!$M" &amp; I$1),$A608&lt;=INDIRECT("'Panasonic ERJ Code Table'!$N" &amp; I$1)) ),I$2&amp;_xlfn.XLOOKUP($A608,E96_raw,E96_code),"N/A")</f>
        <v>N/A</v>
      </c>
      <c r="L608" s="5" t="str" cm="1">
        <f t="array" aca="1" ref="L608" ca="1">IF( OR( AND($A608&gt;=INDIRECT("'Panasonic ERJ Code Table'!$K" &amp; L$1),$A608&lt;=INDIRECT("'Panasonic ERJ Code Table'!$L" &amp; L$1)), AND($A608&gt;=INDIRECT("'Panasonic ERJ Code Table'!$M" &amp; L$1),$A608&lt;=INDIRECT("'Panasonic ERJ Code Table'!$N" &amp; L$1)) ),L$2&amp;_xlfn.XLOOKUP($A608,E96_raw,E96_code),"N/A")</f>
        <v>N/A</v>
      </c>
      <c r="O608" s="5" t="str" cm="1">
        <f t="array" aca="1" ref="O608" ca="1">IF( OR( AND($A608&gt;=INDIRECT("'Panasonic ERJ Code Table'!$K" &amp; O$1),$A608&lt;=INDIRECT("'Panasonic ERJ Code Table'!$L" &amp; O$1)), AND($A608&gt;=INDIRECT("'Panasonic ERJ Code Table'!$M" &amp; O$1),$A608&lt;=INDIRECT("'Panasonic ERJ Code Table'!$N" &amp; O$1)) ),O$2&amp;_xlfn.XLOOKUP($A608,E96_raw,E96_code),"N/A")</f>
        <v>N/A</v>
      </c>
      <c r="R608" s="5" t="str" cm="1">
        <f t="array" aca="1" ref="R608" ca="1">IF( OR( AND($A608&gt;=INDIRECT("'Panasonic ERJ Code Table'!$K" &amp; R$1),$A608&lt;=INDIRECT("'Panasonic ERJ Code Table'!$L" &amp; R$1)), AND($A608&gt;=INDIRECT("'Panasonic ERJ Code Table'!$M" &amp; R$1),$A608&lt;=INDIRECT("'Panasonic ERJ Code Table'!$N" &amp; R$1)) ),R$2&amp;_xlfn.XLOOKUP($A608,E96_raw,E96_code),"N/A")</f>
        <v>N/A</v>
      </c>
      <c r="U608" s="5" t="str" cm="1">
        <f t="array" aca="1" ref="U608" ca="1">IF( OR( AND($A608&gt;=INDIRECT("'Panasonic ERJ Code Table'!$J" &amp; U$1),$A608&lt;=INDIRECT("'Panasonic ERJ Code Table'!$K" &amp; U$1)), AND($A608&gt;=INDIRECT("'Panasonic ERJ Code Table'!$L" &amp; U$1),$A608&lt;=INDIRECT("'Panasonic ERJ Code Table'!$M" &amp; U$1)) ),U$2&amp;_xlfn.XLOOKUP($A608,E96_raw,E96_code),"N/A")</f>
        <v>N/A</v>
      </c>
    </row>
    <row r="609" spans="1:21" x14ac:dyDescent="0.3">
      <c r="A609" s="16">
        <v>2050000</v>
      </c>
      <c r="B609" s="19"/>
      <c r="C609" s="5" t="str" cm="1">
        <f t="array" aca="1" ref="C609" ca="1">IF( OR( AND($A609&gt;=INDIRECT("'Panasonic ERJ Code Table'!$K" &amp; C$1),$A609&lt;=INDIRECT("'Panasonic ERJ Code Table'!$L" &amp; C$1)), AND($A609&gt;=INDIRECT("'Panasonic ERJ Code Table'!$M" &amp; C$1),$A609&lt;=INDIRECT("'Panasonic ERJ Code Table'!$N" &amp; C$1)) ),C$2&amp;_xlfn.XLOOKUP($A609,E96_raw,E96_code),"N/A")</f>
        <v>N/A</v>
      </c>
      <c r="F609" s="5" t="str" cm="1">
        <f t="array" aca="1" ref="F609" ca="1">IF( OR( AND($A609&gt;=INDIRECT("'Panasonic ERJ Code Table'!$K" &amp; F$1),$A609&lt;=INDIRECT("'Panasonic ERJ Code Table'!$L" &amp; F$1)), AND($A609&gt;=INDIRECT("'Panasonic ERJ Code Table'!$M" &amp; F$1),$A609&lt;=INDIRECT("'Panasonic ERJ Code Table'!$N" &amp; F$1)) ),F$2&amp;_xlfn.XLOOKUP($A609,E96_raw,E96_code),"N/A")</f>
        <v>N/A</v>
      </c>
      <c r="I609" s="5" t="str" cm="1">
        <f t="array" aca="1" ref="I609" ca="1">IF( OR( AND($A609&gt;=INDIRECT("'Panasonic ERJ Code Table'!$K" &amp; I$1),$A609&lt;=INDIRECT("'Panasonic ERJ Code Table'!$L" &amp; I$1)), AND($A609&gt;=INDIRECT("'Panasonic ERJ Code Table'!$M" &amp; I$1),$A609&lt;=INDIRECT("'Panasonic ERJ Code Table'!$N" &amp; I$1)) ),I$2&amp;_xlfn.XLOOKUP($A609,E96_raw,E96_code),"N/A")</f>
        <v>N/A</v>
      </c>
      <c r="L609" s="5" t="str" cm="1">
        <f t="array" aca="1" ref="L609" ca="1">IF( OR( AND($A609&gt;=INDIRECT("'Panasonic ERJ Code Table'!$K" &amp; L$1),$A609&lt;=INDIRECT("'Panasonic ERJ Code Table'!$L" &amp; L$1)), AND($A609&gt;=INDIRECT("'Panasonic ERJ Code Table'!$M" &amp; L$1),$A609&lt;=INDIRECT("'Panasonic ERJ Code Table'!$N" &amp; L$1)) ),L$2&amp;_xlfn.XLOOKUP($A609,E96_raw,E96_code),"N/A")</f>
        <v>N/A</v>
      </c>
      <c r="O609" s="5" t="str" cm="1">
        <f t="array" aca="1" ref="O609" ca="1">IF( OR( AND($A609&gt;=INDIRECT("'Panasonic ERJ Code Table'!$K" &amp; O$1),$A609&lt;=INDIRECT("'Panasonic ERJ Code Table'!$L" &amp; O$1)), AND($A609&gt;=INDIRECT("'Panasonic ERJ Code Table'!$M" &amp; O$1),$A609&lt;=INDIRECT("'Panasonic ERJ Code Table'!$N" &amp; O$1)) ),O$2&amp;_xlfn.XLOOKUP($A609,E96_raw,E96_code),"N/A")</f>
        <v>N/A</v>
      </c>
      <c r="R609" s="5" t="str" cm="1">
        <f t="array" aca="1" ref="R609" ca="1">IF( OR( AND($A609&gt;=INDIRECT("'Panasonic ERJ Code Table'!$K" &amp; R$1),$A609&lt;=INDIRECT("'Panasonic ERJ Code Table'!$L" &amp; R$1)), AND($A609&gt;=INDIRECT("'Panasonic ERJ Code Table'!$M" &amp; R$1),$A609&lt;=INDIRECT("'Panasonic ERJ Code Table'!$N" &amp; R$1)) ),R$2&amp;_xlfn.XLOOKUP($A609,E96_raw,E96_code),"N/A")</f>
        <v>N/A</v>
      </c>
      <c r="U609" s="5" t="str" cm="1">
        <f t="array" aca="1" ref="U609" ca="1">IF( OR( AND($A609&gt;=INDIRECT("'Panasonic ERJ Code Table'!$J" &amp; U$1),$A609&lt;=INDIRECT("'Panasonic ERJ Code Table'!$K" &amp; U$1)), AND($A609&gt;=INDIRECT("'Panasonic ERJ Code Table'!$L" &amp; U$1),$A609&lt;=INDIRECT("'Panasonic ERJ Code Table'!$M" &amp; U$1)) ),U$2&amp;_xlfn.XLOOKUP($A609,E96_raw,E96_code),"N/A")</f>
        <v>N/A</v>
      </c>
    </row>
    <row r="610" spans="1:21" x14ac:dyDescent="0.3">
      <c r="A610" s="16">
        <v>2100000</v>
      </c>
      <c r="B610" s="19"/>
      <c r="C610" s="5" t="str" cm="1">
        <f t="array" aca="1" ref="C610" ca="1">IF( OR( AND($A610&gt;=INDIRECT("'Panasonic ERJ Code Table'!$K" &amp; C$1),$A610&lt;=INDIRECT("'Panasonic ERJ Code Table'!$L" &amp; C$1)), AND($A610&gt;=INDIRECT("'Panasonic ERJ Code Table'!$M" &amp; C$1),$A610&lt;=INDIRECT("'Panasonic ERJ Code Table'!$N" &amp; C$1)) ),C$2&amp;_xlfn.XLOOKUP($A610,E96_raw,E96_code),"N/A")</f>
        <v>N/A</v>
      </c>
      <c r="F610" s="5" t="str" cm="1">
        <f t="array" aca="1" ref="F610" ca="1">IF( OR( AND($A610&gt;=INDIRECT("'Panasonic ERJ Code Table'!$K" &amp; F$1),$A610&lt;=INDIRECT("'Panasonic ERJ Code Table'!$L" &amp; F$1)), AND($A610&gt;=INDIRECT("'Panasonic ERJ Code Table'!$M" &amp; F$1),$A610&lt;=INDIRECT("'Panasonic ERJ Code Table'!$N" &amp; F$1)) ),F$2&amp;_xlfn.XLOOKUP($A610,E96_raw,E96_code),"N/A")</f>
        <v>N/A</v>
      </c>
      <c r="I610" s="5" t="str" cm="1">
        <f t="array" aca="1" ref="I610" ca="1">IF( OR( AND($A610&gt;=INDIRECT("'Panasonic ERJ Code Table'!$K" &amp; I$1),$A610&lt;=INDIRECT("'Panasonic ERJ Code Table'!$L" &amp; I$1)), AND($A610&gt;=INDIRECT("'Panasonic ERJ Code Table'!$M" &amp; I$1),$A610&lt;=INDIRECT("'Panasonic ERJ Code Table'!$N" &amp; I$1)) ),I$2&amp;_xlfn.XLOOKUP($A610,E96_raw,E96_code),"N/A")</f>
        <v>N/A</v>
      </c>
      <c r="L610" s="5" t="str" cm="1">
        <f t="array" aca="1" ref="L610" ca="1">IF( OR( AND($A610&gt;=INDIRECT("'Panasonic ERJ Code Table'!$K" &amp; L$1),$A610&lt;=INDIRECT("'Panasonic ERJ Code Table'!$L" &amp; L$1)), AND($A610&gt;=INDIRECT("'Panasonic ERJ Code Table'!$M" &amp; L$1),$A610&lt;=INDIRECT("'Panasonic ERJ Code Table'!$N" &amp; L$1)) ),L$2&amp;_xlfn.XLOOKUP($A610,E96_raw,E96_code),"N/A")</f>
        <v>N/A</v>
      </c>
      <c r="O610" s="5" t="str" cm="1">
        <f t="array" aca="1" ref="O610" ca="1">IF( OR( AND($A610&gt;=INDIRECT("'Panasonic ERJ Code Table'!$K" &amp; O$1),$A610&lt;=INDIRECT("'Panasonic ERJ Code Table'!$L" &amp; O$1)), AND($A610&gt;=INDIRECT("'Panasonic ERJ Code Table'!$M" &amp; O$1),$A610&lt;=INDIRECT("'Panasonic ERJ Code Table'!$N" &amp; O$1)) ),O$2&amp;_xlfn.XLOOKUP($A610,E96_raw,E96_code),"N/A")</f>
        <v>N/A</v>
      </c>
      <c r="R610" s="5" t="str" cm="1">
        <f t="array" aca="1" ref="R610" ca="1">IF( OR( AND($A610&gt;=INDIRECT("'Panasonic ERJ Code Table'!$K" &amp; R$1),$A610&lt;=INDIRECT("'Panasonic ERJ Code Table'!$L" &amp; R$1)), AND($A610&gt;=INDIRECT("'Panasonic ERJ Code Table'!$M" &amp; R$1),$A610&lt;=INDIRECT("'Panasonic ERJ Code Table'!$N" &amp; R$1)) ),R$2&amp;_xlfn.XLOOKUP($A610,E96_raw,E96_code),"N/A")</f>
        <v>N/A</v>
      </c>
      <c r="U610" s="5" t="str" cm="1">
        <f t="array" aca="1" ref="U610" ca="1">IF( OR( AND($A610&gt;=INDIRECT("'Panasonic ERJ Code Table'!$J" &amp; U$1),$A610&lt;=INDIRECT("'Panasonic ERJ Code Table'!$K" &amp; U$1)), AND($A610&gt;=INDIRECT("'Panasonic ERJ Code Table'!$L" &amp; U$1),$A610&lt;=INDIRECT("'Panasonic ERJ Code Table'!$M" &amp; U$1)) ),U$2&amp;_xlfn.XLOOKUP($A610,E96_raw,E96_code),"N/A")</f>
        <v>N/A</v>
      </c>
    </row>
    <row r="611" spans="1:21" x14ac:dyDescent="0.3">
      <c r="A611" s="16">
        <v>2150000</v>
      </c>
      <c r="B611" s="19"/>
      <c r="C611" s="5" t="str" cm="1">
        <f t="array" aca="1" ref="C611" ca="1">IF( OR( AND($A611&gt;=INDIRECT("'Panasonic ERJ Code Table'!$K" &amp; C$1),$A611&lt;=INDIRECT("'Panasonic ERJ Code Table'!$L" &amp; C$1)), AND($A611&gt;=INDIRECT("'Panasonic ERJ Code Table'!$M" &amp; C$1),$A611&lt;=INDIRECT("'Panasonic ERJ Code Table'!$N" &amp; C$1)) ),C$2&amp;_xlfn.XLOOKUP($A611,E96_raw,E96_code),"N/A")</f>
        <v>N/A</v>
      </c>
      <c r="F611" s="5" t="str" cm="1">
        <f t="array" aca="1" ref="F611" ca="1">IF( OR( AND($A611&gt;=INDIRECT("'Panasonic ERJ Code Table'!$K" &amp; F$1),$A611&lt;=INDIRECT("'Panasonic ERJ Code Table'!$L" &amp; F$1)), AND($A611&gt;=INDIRECT("'Panasonic ERJ Code Table'!$M" &amp; F$1),$A611&lt;=INDIRECT("'Panasonic ERJ Code Table'!$N" &amp; F$1)) ),F$2&amp;_xlfn.XLOOKUP($A611,E96_raw,E96_code),"N/A")</f>
        <v>N/A</v>
      </c>
      <c r="I611" s="5" t="str" cm="1">
        <f t="array" aca="1" ref="I611" ca="1">IF( OR( AND($A611&gt;=INDIRECT("'Panasonic ERJ Code Table'!$K" &amp; I$1),$A611&lt;=INDIRECT("'Panasonic ERJ Code Table'!$L" &amp; I$1)), AND($A611&gt;=INDIRECT("'Panasonic ERJ Code Table'!$M" &amp; I$1),$A611&lt;=INDIRECT("'Panasonic ERJ Code Table'!$N" &amp; I$1)) ),I$2&amp;_xlfn.XLOOKUP($A611,E96_raw,E96_code),"N/A")</f>
        <v>N/A</v>
      </c>
      <c r="L611" s="5" t="str" cm="1">
        <f t="array" aca="1" ref="L611" ca="1">IF( OR( AND($A611&gt;=INDIRECT("'Panasonic ERJ Code Table'!$K" &amp; L$1),$A611&lt;=INDIRECT("'Panasonic ERJ Code Table'!$L" &amp; L$1)), AND($A611&gt;=INDIRECT("'Panasonic ERJ Code Table'!$M" &amp; L$1),$A611&lt;=INDIRECT("'Panasonic ERJ Code Table'!$N" &amp; L$1)) ),L$2&amp;_xlfn.XLOOKUP($A611,E96_raw,E96_code),"N/A")</f>
        <v>N/A</v>
      </c>
      <c r="O611" s="5" t="str" cm="1">
        <f t="array" aca="1" ref="O611" ca="1">IF( OR( AND($A611&gt;=INDIRECT("'Panasonic ERJ Code Table'!$K" &amp; O$1),$A611&lt;=INDIRECT("'Panasonic ERJ Code Table'!$L" &amp; O$1)), AND($A611&gt;=INDIRECT("'Panasonic ERJ Code Table'!$M" &amp; O$1),$A611&lt;=INDIRECT("'Panasonic ERJ Code Table'!$N" &amp; O$1)) ),O$2&amp;_xlfn.XLOOKUP($A611,E96_raw,E96_code),"N/A")</f>
        <v>N/A</v>
      </c>
      <c r="R611" s="5" t="str" cm="1">
        <f t="array" aca="1" ref="R611" ca="1">IF( OR( AND($A611&gt;=INDIRECT("'Panasonic ERJ Code Table'!$K" &amp; R$1),$A611&lt;=INDIRECT("'Panasonic ERJ Code Table'!$L" &amp; R$1)), AND($A611&gt;=INDIRECT("'Panasonic ERJ Code Table'!$M" &amp; R$1),$A611&lt;=INDIRECT("'Panasonic ERJ Code Table'!$N" &amp; R$1)) ),R$2&amp;_xlfn.XLOOKUP($A611,E96_raw,E96_code),"N/A")</f>
        <v>N/A</v>
      </c>
      <c r="U611" s="5" t="str" cm="1">
        <f t="array" aca="1" ref="U611" ca="1">IF( OR( AND($A611&gt;=INDIRECT("'Panasonic ERJ Code Table'!$J" &amp; U$1),$A611&lt;=INDIRECT("'Panasonic ERJ Code Table'!$K" &amp; U$1)), AND($A611&gt;=INDIRECT("'Panasonic ERJ Code Table'!$L" &amp; U$1),$A611&lt;=INDIRECT("'Panasonic ERJ Code Table'!$M" &amp; U$1)) ),U$2&amp;_xlfn.XLOOKUP($A611,E96_raw,E96_code),"N/A")</f>
        <v>N/A</v>
      </c>
    </row>
    <row r="612" spans="1:21" x14ac:dyDescent="0.3">
      <c r="A612" s="16">
        <v>2210000</v>
      </c>
      <c r="B612" s="19"/>
      <c r="C612" s="5" t="str" cm="1">
        <f t="array" aca="1" ref="C612" ca="1">IF( OR( AND($A612&gt;=INDIRECT("'Panasonic ERJ Code Table'!$K" &amp; C$1),$A612&lt;=INDIRECT("'Panasonic ERJ Code Table'!$L" &amp; C$1)), AND($A612&gt;=INDIRECT("'Panasonic ERJ Code Table'!$M" &amp; C$1),$A612&lt;=INDIRECT("'Panasonic ERJ Code Table'!$N" &amp; C$1)) ),C$2&amp;_xlfn.XLOOKUP($A612,E96_raw,E96_code),"N/A")</f>
        <v>N/A</v>
      </c>
      <c r="F612" s="5" t="str" cm="1">
        <f t="array" aca="1" ref="F612" ca="1">IF( OR( AND($A612&gt;=INDIRECT("'Panasonic ERJ Code Table'!$K" &amp; F$1),$A612&lt;=INDIRECT("'Panasonic ERJ Code Table'!$L" &amp; F$1)), AND($A612&gt;=INDIRECT("'Panasonic ERJ Code Table'!$M" &amp; F$1),$A612&lt;=INDIRECT("'Panasonic ERJ Code Table'!$N" &amp; F$1)) ),F$2&amp;_xlfn.XLOOKUP($A612,E96_raw,E96_code),"N/A")</f>
        <v>N/A</v>
      </c>
      <c r="I612" s="5" t="str" cm="1">
        <f t="array" aca="1" ref="I612" ca="1">IF( OR( AND($A612&gt;=INDIRECT("'Panasonic ERJ Code Table'!$K" &amp; I$1),$A612&lt;=INDIRECT("'Panasonic ERJ Code Table'!$L" &amp; I$1)), AND($A612&gt;=INDIRECT("'Panasonic ERJ Code Table'!$M" &amp; I$1),$A612&lt;=INDIRECT("'Panasonic ERJ Code Table'!$N" &amp; I$1)) ),I$2&amp;_xlfn.XLOOKUP($A612,E96_raw,E96_code),"N/A")</f>
        <v>N/A</v>
      </c>
      <c r="L612" s="5" t="str" cm="1">
        <f t="array" aca="1" ref="L612" ca="1">IF( OR( AND($A612&gt;=INDIRECT("'Panasonic ERJ Code Table'!$K" &amp; L$1),$A612&lt;=INDIRECT("'Panasonic ERJ Code Table'!$L" &amp; L$1)), AND($A612&gt;=INDIRECT("'Panasonic ERJ Code Table'!$M" &amp; L$1),$A612&lt;=INDIRECT("'Panasonic ERJ Code Table'!$N" &amp; L$1)) ),L$2&amp;_xlfn.XLOOKUP($A612,E96_raw,E96_code),"N/A")</f>
        <v>N/A</v>
      </c>
      <c r="O612" s="5" t="str" cm="1">
        <f t="array" aca="1" ref="O612" ca="1">IF( OR( AND($A612&gt;=INDIRECT("'Panasonic ERJ Code Table'!$K" &amp; O$1),$A612&lt;=INDIRECT("'Panasonic ERJ Code Table'!$L" &amp; O$1)), AND($A612&gt;=INDIRECT("'Panasonic ERJ Code Table'!$M" &amp; O$1),$A612&lt;=INDIRECT("'Panasonic ERJ Code Table'!$N" &amp; O$1)) ),O$2&amp;_xlfn.XLOOKUP($A612,E96_raw,E96_code),"N/A")</f>
        <v>N/A</v>
      </c>
      <c r="R612" s="5" t="str" cm="1">
        <f t="array" aca="1" ref="R612" ca="1">IF( OR( AND($A612&gt;=INDIRECT("'Panasonic ERJ Code Table'!$K" &amp; R$1),$A612&lt;=INDIRECT("'Panasonic ERJ Code Table'!$L" &amp; R$1)), AND($A612&gt;=INDIRECT("'Panasonic ERJ Code Table'!$M" &amp; R$1),$A612&lt;=INDIRECT("'Panasonic ERJ Code Table'!$N" &amp; R$1)) ),R$2&amp;_xlfn.XLOOKUP($A612,E96_raw,E96_code),"N/A")</f>
        <v>N/A</v>
      </c>
      <c r="U612" s="5" t="str" cm="1">
        <f t="array" aca="1" ref="U612" ca="1">IF( OR( AND($A612&gt;=INDIRECT("'Panasonic ERJ Code Table'!$J" &amp; U$1),$A612&lt;=INDIRECT("'Panasonic ERJ Code Table'!$K" &amp; U$1)), AND($A612&gt;=INDIRECT("'Panasonic ERJ Code Table'!$L" &amp; U$1),$A612&lt;=INDIRECT("'Panasonic ERJ Code Table'!$M" &amp; U$1)) ),U$2&amp;_xlfn.XLOOKUP($A612,E96_raw,E96_code),"N/A")</f>
        <v>N/A</v>
      </c>
    </row>
    <row r="613" spans="1:21" x14ac:dyDescent="0.3">
      <c r="A613" s="16">
        <v>2259999.9999999995</v>
      </c>
      <c r="B613" s="19"/>
      <c r="C613" s="5" t="str" cm="1">
        <f t="array" aca="1" ref="C613" ca="1">IF( OR( AND($A613&gt;=INDIRECT("'Panasonic ERJ Code Table'!$K" &amp; C$1),$A613&lt;=INDIRECT("'Panasonic ERJ Code Table'!$L" &amp; C$1)), AND($A613&gt;=INDIRECT("'Panasonic ERJ Code Table'!$M" &amp; C$1),$A613&lt;=INDIRECT("'Panasonic ERJ Code Table'!$N" &amp; C$1)) ),C$2&amp;_xlfn.XLOOKUP($A613,E96_raw,E96_code),"N/A")</f>
        <v>N/A</v>
      </c>
      <c r="F613" s="5" t="str" cm="1">
        <f t="array" aca="1" ref="F613" ca="1">IF( OR( AND($A613&gt;=INDIRECT("'Panasonic ERJ Code Table'!$K" &amp; F$1),$A613&lt;=INDIRECT("'Panasonic ERJ Code Table'!$L" &amp; F$1)), AND($A613&gt;=INDIRECT("'Panasonic ERJ Code Table'!$M" &amp; F$1),$A613&lt;=INDIRECT("'Panasonic ERJ Code Table'!$N" &amp; F$1)) ),F$2&amp;_xlfn.XLOOKUP($A613,E96_raw,E96_code),"N/A")</f>
        <v>N/A</v>
      </c>
      <c r="I613" s="5" t="str" cm="1">
        <f t="array" aca="1" ref="I613" ca="1">IF( OR( AND($A613&gt;=INDIRECT("'Panasonic ERJ Code Table'!$K" &amp; I$1),$A613&lt;=INDIRECT("'Panasonic ERJ Code Table'!$L" &amp; I$1)), AND($A613&gt;=INDIRECT("'Panasonic ERJ Code Table'!$M" &amp; I$1),$A613&lt;=INDIRECT("'Panasonic ERJ Code Table'!$N" &amp; I$1)) ),I$2&amp;_xlfn.XLOOKUP($A613,E96_raw,E96_code),"N/A")</f>
        <v>N/A</v>
      </c>
      <c r="L613" s="5" t="str" cm="1">
        <f t="array" aca="1" ref="L613" ca="1">IF( OR( AND($A613&gt;=INDIRECT("'Panasonic ERJ Code Table'!$K" &amp; L$1),$A613&lt;=INDIRECT("'Panasonic ERJ Code Table'!$L" &amp; L$1)), AND($A613&gt;=INDIRECT("'Panasonic ERJ Code Table'!$M" &amp; L$1),$A613&lt;=INDIRECT("'Panasonic ERJ Code Table'!$N" &amp; L$1)) ),L$2&amp;_xlfn.XLOOKUP($A613,E96_raw,E96_code),"N/A")</f>
        <v>N/A</v>
      </c>
      <c r="O613" s="5" t="str" cm="1">
        <f t="array" aca="1" ref="O613" ca="1">IF( OR( AND($A613&gt;=INDIRECT("'Panasonic ERJ Code Table'!$K" &amp; O$1),$A613&lt;=INDIRECT("'Panasonic ERJ Code Table'!$L" &amp; O$1)), AND($A613&gt;=INDIRECT("'Panasonic ERJ Code Table'!$M" &amp; O$1),$A613&lt;=INDIRECT("'Panasonic ERJ Code Table'!$N" &amp; O$1)) ),O$2&amp;_xlfn.XLOOKUP($A613,E96_raw,E96_code),"N/A")</f>
        <v>N/A</v>
      </c>
      <c r="R613" s="5" t="str" cm="1">
        <f t="array" aca="1" ref="R613" ca="1">IF( OR( AND($A613&gt;=INDIRECT("'Panasonic ERJ Code Table'!$K" &amp; R$1),$A613&lt;=INDIRECT("'Panasonic ERJ Code Table'!$L" &amp; R$1)), AND($A613&gt;=INDIRECT("'Panasonic ERJ Code Table'!$M" &amp; R$1),$A613&lt;=INDIRECT("'Panasonic ERJ Code Table'!$N" &amp; R$1)) ),R$2&amp;_xlfn.XLOOKUP($A613,E96_raw,E96_code),"N/A")</f>
        <v>N/A</v>
      </c>
      <c r="U613" s="5" t="str" cm="1">
        <f t="array" aca="1" ref="U613" ca="1">IF( OR( AND($A613&gt;=INDIRECT("'Panasonic ERJ Code Table'!$J" &amp; U$1),$A613&lt;=INDIRECT("'Panasonic ERJ Code Table'!$K" &amp; U$1)), AND($A613&gt;=INDIRECT("'Panasonic ERJ Code Table'!$L" &amp; U$1),$A613&lt;=INDIRECT("'Panasonic ERJ Code Table'!$M" &amp; U$1)) ),U$2&amp;_xlfn.XLOOKUP($A613,E96_raw,E96_code),"N/A")</f>
        <v>N/A</v>
      </c>
    </row>
    <row r="614" spans="1:21" x14ac:dyDescent="0.3">
      <c r="A614" s="16">
        <v>2320000</v>
      </c>
      <c r="B614" s="19"/>
      <c r="C614" s="5" t="str" cm="1">
        <f t="array" aca="1" ref="C614" ca="1">IF( OR( AND($A614&gt;=INDIRECT("'Panasonic ERJ Code Table'!$K" &amp; C$1),$A614&lt;=INDIRECT("'Panasonic ERJ Code Table'!$L" &amp; C$1)), AND($A614&gt;=INDIRECT("'Panasonic ERJ Code Table'!$M" &amp; C$1),$A614&lt;=INDIRECT("'Panasonic ERJ Code Table'!$N" &amp; C$1)) ),C$2&amp;_xlfn.XLOOKUP($A614,E96_raw,E96_code),"N/A")</f>
        <v>N/A</v>
      </c>
      <c r="F614" s="5" t="str" cm="1">
        <f t="array" aca="1" ref="F614" ca="1">IF( OR( AND($A614&gt;=INDIRECT("'Panasonic ERJ Code Table'!$K" &amp; F$1),$A614&lt;=INDIRECT("'Panasonic ERJ Code Table'!$L" &amp; F$1)), AND($A614&gt;=INDIRECT("'Panasonic ERJ Code Table'!$M" &amp; F$1),$A614&lt;=INDIRECT("'Panasonic ERJ Code Table'!$N" &amp; F$1)) ),F$2&amp;_xlfn.XLOOKUP($A614,E96_raw,E96_code),"N/A")</f>
        <v>N/A</v>
      </c>
      <c r="I614" s="5" t="str" cm="1">
        <f t="array" aca="1" ref="I614" ca="1">IF( OR( AND($A614&gt;=INDIRECT("'Panasonic ERJ Code Table'!$K" &amp; I$1),$A614&lt;=INDIRECT("'Panasonic ERJ Code Table'!$L" &amp; I$1)), AND($A614&gt;=INDIRECT("'Panasonic ERJ Code Table'!$M" &amp; I$1),$A614&lt;=INDIRECT("'Panasonic ERJ Code Table'!$N" &amp; I$1)) ),I$2&amp;_xlfn.XLOOKUP($A614,E96_raw,E96_code),"N/A")</f>
        <v>N/A</v>
      </c>
      <c r="L614" s="5" t="str" cm="1">
        <f t="array" aca="1" ref="L614" ca="1">IF( OR( AND($A614&gt;=INDIRECT("'Panasonic ERJ Code Table'!$K" &amp; L$1),$A614&lt;=INDIRECT("'Panasonic ERJ Code Table'!$L" &amp; L$1)), AND($A614&gt;=INDIRECT("'Panasonic ERJ Code Table'!$M" &amp; L$1),$A614&lt;=INDIRECT("'Panasonic ERJ Code Table'!$N" &amp; L$1)) ),L$2&amp;_xlfn.XLOOKUP($A614,E96_raw,E96_code),"N/A")</f>
        <v>N/A</v>
      </c>
      <c r="O614" s="5" t="str" cm="1">
        <f t="array" aca="1" ref="O614" ca="1">IF( OR( AND($A614&gt;=INDIRECT("'Panasonic ERJ Code Table'!$K" &amp; O$1),$A614&lt;=INDIRECT("'Panasonic ERJ Code Table'!$L" &amp; O$1)), AND($A614&gt;=INDIRECT("'Panasonic ERJ Code Table'!$M" &amp; O$1),$A614&lt;=INDIRECT("'Panasonic ERJ Code Table'!$N" &amp; O$1)) ),O$2&amp;_xlfn.XLOOKUP($A614,E96_raw,E96_code),"N/A")</f>
        <v>N/A</v>
      </c>
      <c r="R614" s="5" t="str" cm="1">
        <f t="array" aca="1" ref="R614" ca="1">IF( OR( AND($A614&gt;=INDIRECT("'Panasonic ERJ Code Table'!$K" &amp; R$1),$A614&lt;=INDIRECT("'Panasonic ERJ Code Table'!$L" &amp; R$1)), AND($A614&gt;=INDIRECT("'Panasonic ERJ Code Table'!$M" &amp; R$1),$A614&lt;=INDIRECT("'Panasonic ERJ Code Table'!$N" &amp; R$1)) ),R$2&amp;_xlfn.XLOOKUP($A614,E96_raw,E96_code),"N/A")</f>
        <v>N/A</v>
      </c>
      <c r="U614" s="5" t="str" cm="1">
        <f t="array" aca="1" ref="U614" ca="1">IF( OR( AND($A614&gt;=INDIRECT("'Panasonic ERJ Code Table'!$J" &amp; U$1),$A614&lt;=INDIRECT("'Panasonic ERJ Code Table'!$K" &amp; U$1)), AND($A614&gt;=INDIRECT("'Panasonic ERJ Code Table'!$L" &amp; U$1),$A614&lt;=INDIRECT("'Panasonic ERJ Code Table'!$M" &amp; U$1)) ),U$2&amp;_xlfn.XLOOKUP($A614,E96_raw,E96_code),"N/A")</f>
        <v>N/A</v>
      </c>
    </row>
    <row r="615" spans="1:21" x14ac:dyDescent="0.3">
      <c r="A615" s="16">
        <v>2370000</v>
      </c>
      <c r="B615" s="19"/>
      <c r="C615" s="5" t="str" cm="1">
        <f t="array" aca="1" ref="C615" ca="1">IF( OR( AND($A615&gt;=INDIRECT("'Panasonic ERJ Code Table'!$K" &amp; C$1),$A615&lt;=INDIRECT("'Panasonic ERJ Code Table'!$L" &amp; C$1)), AND($A615&gt;=INDIRECT("'Panasonic ERJ Code Table'!$M" &amp; C$1),$A615&lt;=INDIRECT("'Panasonic ERJ Code Table'!$N" &amp; C$1)) ),C$2&amp;_xlfn.XLOOKUP($A615,E96_raw,E96_code),"N/A")</f>
        <v>N/A</v>
      </c>
      <c r="F615" s="5" t="str" cm="1">
        <f t="array" aca="1" ref="F615" ca="1">IF( OR( AND($A615&gt;=INDIRECT("'Panasonic ERJ Code Table'!$K" &amp; F$1),$A615&lt;=INDIRECT("'Panasonic ERJ Code Table'!$L" &amp; F$1)), AND($A615&gt;=INDIRECT("'Panasonic ERJ Code Table'!$M" &amp; F$1),$A615&lt;=INDIRECT("'Panasonic ERJ Code Table'!$N" &amp; F$1)) ),F$2&amp;_xlfn.XLOOKUP($A615,E96_raw,E96_code),"N/A")</f>
        <v>N/A</v>
      </c>
      <c r="I615" s="5" t="str" cm="1">
        <f t="array" aca="1" ref="I615" ca="1">IF( OR( AND($A615&gt;=INDIRECT("'Panasonic ERJ Code Table'!$K" &amp; I$1),$A615&lt;=INDIRECT("'Panasonic ERJ Code Table'!$L" &amp; I$1)), AND($A615&gt;=INDIRECT("'Panasonic ERJ Code Table'!$M" &amp; I$1),$A615&lt;=INDIRECT("'Panasonic ERJ Code Table'!$N" &amp; I$1)) ),I$2&amp;_xlfn.XLOOKUP($A615,E96_raw,E96_code),"N/A")</f>
        <v>N/A</v>
      </c>
      <c r="L615" s="5" t="str" cm="1">
        <f t="array" aca="1" ref="L615" ca="1">IF( OR( AND($A615&gt;=INDIRECT("'Panasonic ERJ Code Table'!$K" &amp; L$1),$A615&lt;=INDIRECT("'Panasonic ERJ Code Table'!$L" &amp; L$1)), AND($A615&gt;=INDIRECT("'Panasonic ERJ Code Table'!$M" &amp; L$1),$A615&lt;=INDIRECT("'Panasonic ERJ Code Table'!$N" &amp; L$1)) ),L$2&amp;_xlfn.XLOOKUP($A615,E96_raw,E96_code),"N/A")</f>
        <v>N/A</v>
      </c>
      <c r="O615" s="5" t="str" cm="1">
        <f t="array" aca="1" ref="O615" ca="1">IF( OR( AND($A615&gt;=INDIRECT("'Panasonic ERJ Code Table'!$K" &amp; O$1),$A615&lt;=INDIRECT("'Panasonic ERJ Code Table'!$L" &amp; O$1)), AND($A615&gt;=INDIRECT("'Panasonic ERJ Code Table'!$M" &amp; O$1),$A615&lt;=INDIRECT("'Panasonic ERJ Code Table'!$N" &amp; O$1)) ),O$2&amp;_xlfn.XLOOKUP($A615,E96_raw,E96_code),"N/A")</f>
        <v>N/A</v>
      </c>
      <c r="R615" s="5" t="str" cm="1">
        <f t="array" aca="1" ref="R615" ca="1">IF( OR( AND($A615&gt;=INDIRECT("'Panasonic ERJ Code Table'!$K" &amp; R$1),$A615&lt;=INDIRECT("'Panasonic ERJ Code Table'!$L" &amp; R$1)), AND($A615&gt;=INDIRECT("'Panasonic ERJ Code Table'!$M" &amp; R$1),$A615&lt;=INDIRECT("'Panasonic ERJ Code Table'!$N" &amp; R$1)) ),R$2&amp;_xlfn.XLOOKUP($A615,E96_raw,E96_code),"N/A")</f>
        <v>N/A</v>
      </c>
      <c r="U615" s="5" t="str" cm="1">
        <f t="array" aca="1" ref="U615" ca="1">IF( OR( AND($A615&gt;=INDIRECT("'Panasonic ERJ Code Table'!$J" &amp; U$1),$A615&lt;=INDIRECT("'Panasonic ERJ Code Table'!$K" &amp; U$1)), AND($A615&gt;=INDIRECT("'Panasonic ERJ Code Table'!$L" &amp; U$1),$A615&lt;=INDIRECT("'Panasonic ERJ Code Table'!$M" &amp; U$1)) ),U$2&amp;_xlfn.XLOOKUP($A615,E96_raw,E96_code),"N/A")</f>
        <v>N/A</v>
      </c>
    </row>
    <row r="616" spans="1:21" x14ac:dyDescent="0.3">
      <c r="A616" s="16">
        <v>2430000</v>
      </c>
      <c r="B616" s="19"/>
      <c r="C616" s="5" t="str" cm="1">
        <f t="array" aca="1" ref="C616" ca="1">IF( OR( AND($A616&gt;=INDIRECT("'Panasonic ERJ Code Table'!$K" &amp; C$1),$A616&lt;=INDIRECT("'Panasonic ERJ Code Table'!$L" &amp; C$1)), AND($A616&gt;=INDIRECT("'Panasonic ERJ Code Table'!$M" &amp; C$1),$A616&lt;=INDIRECT("'Panasonic ERJ Code Table'!$N" &amp; C$1)) ),C$2&amp;_xlfn.XLOOKUP($A616,E96_raw,E96_code),"N/A")</f>
        <v>N/A</v>
      </c>
      <c r="F616" s="5" t="str" cm="1">
        <f t="array" aca="1" ref="F616" ca="1">IF( OR( AND($A616&gt;=INDIRECT("'Panasonic ERJ Code Table'!$K" &amp; F$1),$A616&lt;=INDIRECT("'Panasonic ERJ Code Table'!$L" &amp; F$1)), AND($A616&gt;=INDIRECT("'Panasonic ERJ Code Table'!$M" &amp; F$1),$A616&lt;=INDIRECT("'Panasonic ERJ Code Table'!$N" &amp; F$1)) ),F$2&amp;_xlfn.XLOOKUP($A616,E96_raw,E96_code),"N/A")</f>
        <v>N/A</v>
      </c>
      <c r="I616" s="5" t="str" cm="1">
        <f t="array" aca="1" ref="I616" ca="1">IF( OR( AND($A616&gt;=INDIRECT("'Panasonic ERJ Code Table'!$K" &amp; I$1),$A616&lt;=INDIRECT("'Panasonic ERJ Code Table'!$L" &amp; I$1)), AND($A616&gt;=INDIRECT("'Panasonic ERJ Code Table'!$M" &amp; I$1),$A616&lt;=INDIRECT("'Panasonic ERJ Code Table'!$N" &amp; I$1)) ),I$2&amp;_xlfn.XLOOKUP($A616,E96_raw,E96_code),"N/A")</f>
        <v>N/A</v>
      </c>
      <c r="L616" s="5" t="str" cm="1">
        <f t="array" aca="1" ref="L616" ca="1">IF( OR( AND($A616&gt;=INDIRECT("'Panasonic ERJ Code Table'!$K" &amp; L$1),$A616&lt;=INDIRECT("'Panasonic ERJ Code Table'!$L" &amp; L$1)), AND($A616&gt;=INDIRECT("'Panasonic ERJ Code Table'!$M" &amp; L$1),$A616&lt;=INDIRECT("'Panasonic ERJ Code Table'!$N" &amp; L$1)) ),L$2&amp;_xlfn.XLOOKUP($A616,E96_raw,E96_code),"N/A")</f>
        <v>N/A</v>
      </c>
      <c r="O616" s="5" t="str" cm="1">
        <f t="array" aca="1" ref="O616" ca="1">IF( OR( AND($A616&gt;=INDIRECT("'Panasonic ERJ Code Table'!$K" &amp; O$1),$A616&lt;=INDIRECT("'Panasonic ERJ Code Table'!$L" &amp; O$1)), AND($A616&gt;=INDIRECT("'Panasonic ERJ Code Table'!$M" &amp; O$1),$A616&lt;=INDIRECT("'Panasonic ERJ Code Table'!$N" &amp; O$1)) ),O$2&amp;_xlfn.XLOOKUP($A616,E96_raw,E96_code),"N/A")</f>
        <v>N/A</v>
      </c>
      <c r="R616" s="5" t="str" cm="1">
        <f t="array" aca="1" ref="R616" ca="1">IF( OR( AND($A616&gt;=INDIRECT("'Panasonic ERJ Code Table'!$K" &amp; R$1),$A616&lt;=INDIRECT("'Panasonic ERJ Code Table'!$L" &amp; R$1)), AND($A616&gt;=INDIRECT("'Panasonic ERJ Code Table'!$M" &amp; R$1),$A616&lt;=INDIRECT("'Panasonic ERJ Code Table'!$N" &amp; R$1)) ),R$2&amp;_xlfn.XLOOKUP($A616,E96_raw,E96_code),"N/A")</f>
        <v>N/A</v>
      </c>
      <c r="U616" s="5" t="str" cm="1">
        <f t="array" aca="1" ref="U616" ca="1">IF( OR( AND($A616&gt;=INDIRECT("'Panasonic ERJ Code Table'!$J" &amp; U$1),$A616&lt;=INDIRECT("'Panasonic ERJ Code Table'!$K" &amp; U$1)), AND($A616&gt;=INDIRECT("'Panasonic ERJ Code Table'!$L" &amp; U$1),$A616&lt;=INDIRECT("'Panasonic ERJ Code Table'!$M" &amp; U$1)) ),U$2&amp;_xlfn.XLOOKUP($A616,E96_raw,E96_code),"N/A")</f>
        <v>N/A</v>
      </c>
    </row>
    <row r="617" spans="1:21" x14ac:dyDescent="0.3">
      <c r="A617" s="16">
        <v>2490000.0000000005</v>
      </c>
      <c r="B617" s="19"/>
      <c r="C617" s="5" t="str" cm="1">
        <f t="array" aca="1" ref="C617" ca="1">IF( OR( AND($A617&gt;=INDIRECT("'Panasonic ERJ Code Table'!$K" &amp; C$1),$A617&lt;=INDIRECT("'Panasonic ERJ Code Table'!$L" &amp; C$1)), AND($A617&gt;=INDIRECT("'Panasonic ERJ Code Table'!$M" &amp; C$1),$A617&lt;=INDIRECT("'Panasonic ERJ Code Table'!$N" &amp; C$1)) ),C$2&amp;_xlfn.XLOOKUP($A617,E96_raw,E96_code),"N/A")</f>
        <v>N/A</v>
      </c>
      <c r="F617" s="5" t="str" cm="1">
        <f t="array" aca="1" ref="F617" ca="1">IF( OR( AND($A617&gt;=INDIRECT("'Panasonic ERJ Code Table'!$K" &amp; F$1),$A617&lt;=INDIRECT("'Panasonic ERJ Code Table'!$L" &amp; F$1)), AND($A617&gt;=INDIRECT("'Panasonic ERJ Code Table'!$M" &amp; F$1),$A617&lt;=INDIRECT("'Panasonic ERJ Code Table'!$N" &amp; F$1)) ),F$2&amp;_xlfn.XLOOKUP($A617,E96_raw,E96_code),"N/A")</f>
        <v>N/A</v>
      </c>
      <c r="I617" s="5" t="str" cm="1">
        <f t="array" aca="1" ref="I617" ca="1">IF( OR( AND($A617&gt;=INDIRECT("'Panasonic ERJ Code Table'!$K" &amp; I$1),$A617&lt;=INDIRECT("'Panasonic ERJ Code Table'!$L" &amp; I$1)), AND($A617&gt;=INDIRECT("'Panasonic ERJ Code Table'!$M" &amp; I$1),$A617&lt;=INDIRECT("'Panasonic ERJ Code Table'!$N" &amp; I$1)) ),I$2&amp;_xlfn.XLOOKUP($A617,E96_raw,E96_code),"N/A")</f>
        <v>N/A</v>
      </c>
      <c r="L617" s="5" t="str" cm="1">
        <f t="array" aca="1" ref="L617" ca="1">IF( OR( AND($A617&gt;=INDIRECT("'Panasonic ERJ Code Table'!$K" &amp; L$1),$A617&lt;=INDIRECT("'Panasonic ERJ Code Table'!$L" &amp; L$1)), AND($A617&gt;=INDIRECT("'Panasonic ERJ Code Table'!$M" &amp; L$1),$A617&lt;=INDIRECT("'Panasonic ERJ Code Table'!$N" &amp; L$1)) ),L$2&amp;_xlfn.XLOOKUP($A617,E96_raw,E96_code),"N/A")</f>
        <v>N/A</v>
      </c>
      <c r="O617" s="5" t="str" cm="1">
        <f t="array" aca="1" ref="O617" ca="1">IF( OR( AND($A617&gt;=INDIRECT("'Panasonic ERJ Code Table'!$K" &amp; O$1),$A617&lt;=INDIRECT("'Panasonic ERJ Code Table'!$L" &amp; O$1)), AND($A617&gt;=INDIRECT("'Panasonic ERJ Code Table'!$M" &amp; O$1),$A617&lt;=INDIRECT("'Panasonic ERJ Code Table'!$N" &amp; O$1)) ),O$2&amp;_xlfn.XLOOKUP($A617,E96_raw,E96_code),"N/A")</f>
        <v>N/A</v>
      </c>
      <c r="R617" s="5" t="str" cm="1">
        <f t="array" aca="1" ref="R617" ca="1">IF( OR( AND($A617&gt;=INDIRECT("'Panasonic ERJ Code Table'!$K" &amp; R$1),$A617&lt;=INDIRECT("'Panasonic ERJ Code Table'!$L" &amp; R$1)), AND($A617&gt;=INDIRECT("'Panasonic ERJ Code Table'!$M" &amp; R$1),$A617&lt;=INDIRECT("'Panasonic ERJ Code Table'!$N" &amp; R$1)) ),R$2&amp;_xlfn.XLOOKUP($A617,E96_raw,E96_code),"N/A")</f>
        <v>N/A</v>
      </c>
      <c r="U617" s="5" t="str" cm="1">
        <f t="array" aca="1" ref="U617" ca="1">IF( OR( AND($A617&gt;=INDIRECT("'Panasonic ERJ Code Table'!$J" &amp; U$1),$A617&lt;=INDIRECT("'Panasonic ERJ Code Table'!$K" &amp; U$1)), AND($A617&gt;=INDIRECT("'Panasonic ERJ Code Table'!$L" &amp; U$1),$A617&lt;=INDIRECT("'Panasonic ERJ Code Table'!$M" &amp; U$1)) ),U$2&amp;_xlfn.XLOOKUP($A617,E96_raw,E96_code),"N/A")</f>
        <v>N/A</v>
      </c>
    </row>
    <row r="618" spans="1:21" x14ac:dyDescent="0.3">
      <c r="A618" s="16">
        <v>2550000</v>
      </c>
      <c r="B618" s="19"/>
      <c r="C618" s="5" t="str" cm="1">
        <f t="array" aca="1" ref="C618" ca="1">IF( OR( AND($A618&gt;=INDIRECT("'Panasonic ERJ Code Table'!$K" &amp; C$1),$A618&lt;=INDIRECT("'Panasonic ERJ Code Table'!$L" &amp; C$1)), AND($A618&gt;=INDIRECT("'Panasonic ERJ Code Table'!$M" &amp; C$1),$A618&lt;=INDIRECT("'Panasonic ERJ Code Table'!$N" &amp; C$1)) ),C$2&amp;_xlfn.XLOOKUP($A618,E96_raw,E96_code),"N/A")</f>
        <v>N/A</v>
      </c>
      <c r="F618" s="5" t="str" cm="1">
        <f t="array" aca="1" ref="F618" ca="1">IF( OR( AND($A618&gt;=INDIRECT("'Panasonic ERJ Code Table'!$K" &amp; F$1),$A618&lt;=INDIRECT("'Panasonic ERJ Code Table'!$L" &amp; F$1)), AND($A618&gt;=INDIRECT("'Panasonic ERJ Code Table'!$M" &amp; F$1),$A618&lt;=INDIRECT("'Panasonic ERJ Code Table'!$N" &amp; F$1)) ),F$2&amp;_xlfn.XLOOKUP($A618,E96_raw,E96_code),"N/A")</f>
        <v>N/A</v>
      </c>
      <c r="I618" s="5" t="str" cm="1">
        <f t="array" aca="1" ref="I618" ca="1">IF( OR( AND($A618&gt;=INDIRECT("'Panasonic ERJ Code Table'!$K" &amp; I$1),$A618&lt;=INDIRECT("'Panasonic ERJ Code Table'!$L" &amp; I$1)), AND($A618&gt;=INDIRECT("'Panasonic ERJ Code Table'!$M" &amp; I$1),$A618&lt;=INDIRECT("'Panasonic ERJ Code Table'!$N" &amp; I$1)) ),I$2&amp;_xlfn.XLOOKUP($A618,E96_raw,E96_code),"N/A")</f>
        <v>N/A</v>
      </c>
      <c r="L618" s="5" t="str" cm="1">
        <f t="array" aca="1" ref="L618" ca="1">IF( OR( AND($A618&gt;=INDIRECT("'Panasonic ERJ Code Table'!$K" &amp; L$1),$A618&lt;=INDIRECT("'Panasonic ERJ Code Table'!$L" &amp; L$1)), AND($A618&gt;=INDIRECT("'Panasonic ERJ Code Table'!$M" &amp; L$1),$A618&lt;=INDIRECT("'Panasonic ERJ Code Table'!$N" &amp; L$1)) ),L$2&amp;_xlfn.XLOOKUP($A618,E96_raw,E96_code),"N/A")</f>
        <v>N/A</v>
      </c>
      <c r="O618" s="5" t="str" cm="1">
        <f t="array" aca="1" ref="O618" ca="1">IF( OR( AND($A618&gt;=INDIRECT("'Panasonic ERJ Code Table'!$K" &amp; O$1),$A618&lt;=INDIRECT("'Panasonic ERJ Code Table'!$L" &amp; O$1)), AND($A618&gt;=INDIRECT("'Panasonic ERJ Code Table'!$M" &amp; O$1),$A618&lt;=INDIRECT("'Panasonic ERJ Code Table'!$N" &amp; O$1)) ),O$2&amp;_xlfn.XLOOKUP($A618,E96_raw,E96_code),"N/A")</f>
        <v>N/A</v>
      </c>
      <c r="R618" s="5" t="str" cm="1">
        <f t="array" aca="1" ref="R618" ca="1">IF( OR( AND($A618&gt;=INDIRECT("'Panasonic ERJ Code Table'!$K" &amp; R$1),$A618&lt;=INDIRECT("'Panasonic ERJ Code Table'!$L" &amp; R$1)), AND($A618&gt;=INDIRECT("'Panasonic ERJ Code Table'!$M" &amp; R$1),$A618&lt;=INDIRECT("'Panasonic ERJ Code Table'!$N" &amp; R$1)) ),R$2&amp;_xlfn.XLOOKUP($A618,E96_raw,E96_code),"N/A")</f>
        <v>N/A</v>
      </c>
      <c r="U618" s="5" t="str" cm="1">
        <f t="array" aca="1" ref="U618" ca="1">IF( OR( AND($A618&gt;=INDIRECT("'Panasonic ERJ Code Table'!$J" &amp; U$1),$A618&lt;=INDIRECT("'Panasonic ERJ Code Table'!$K" &amp; U$1)), AND($A618&gt;=INDIRECT("'Panasonic ERJ Code Table'!$L" &amp; U$1),$A618&lt;=INDIRECT("'Panasonic ERJ Code Table'!$M" &amp; U$1)) ),U$2&amp;_xlfn.XLOOKUP($A618,E96_raw,E96_code),"N/A")</f>
        <v>N/A</v>
      </c>
    </row>
    <row r="619" spans="1:21" x14ac:dyDescent="0.3">
      <c r="A619" s="16">
        <v>2610000</v>
      </c>
      <c r="B619" s="19"/>
      <c r="C619" s="5" t="str" cm="1">
        <f t="array" aca="1" ref="C619" ca="1">IF( OR( AND($A619&gt;=INDIRECT("'Panasonic ERJ Code Table'!$K" &amp; C$1),$A619&lt;=INDIRECT("'Panasonic ERJ Code Table'!$L" &amp; C$1)), AND($A619&gt;=INDIRECT("'Panasonic ERJ Code Table'!$M" &amp; C$1),$A619&lt;=INDIRECT("'Panasonic ERJ Code Table'!$N" &amp; C$1)) ),C$2&amp;_xlfn.XLOOKUP($A619,E96_raw,E96_code),"N/A")</f>
        <v>N/A</v>
      </c>
      <c r="F619" s="5" t="str" cm="1">
        <f t="array" aca="1" ref="F619" ca="1">IF( OR( AND($A619&gt;=INDIRECT("'Panasonic ERJ Code Table'!$K" &amp; F$1),$A619&lt;=INDIRECT("'Panasonic ERJ Code Table'!$L" &amp; F$1)), AND($A619&gt;=INDIRECT("'Panasonic ERJ Code Table'!$M" &amp; F$1),$A619&lt;=INDIRECT("'Panasonic ERJ Code Table'!$N" &amp; F$1)) ),F$2&amp;_xlfn.XLOOKUP($A619,E96_raw,E96_code),"N/A")</f>
        <v>N/A</v>
      </c>
      <c r="I619" s="5" t="str" cm="1">
        <f t="array" aca="1" ref="I619" ca="1">IF( OR( AND($A619&gt;=INDIRECT("'Panasonic ERJ Code Table'!$K" &amp; I$1),$A619&lt;=INDIRECT("'Panasonic ERJ Code Table'!$L" &amp; I$1)), AND($A619&gt;=INDIRECT("'Panasonic ERJ Code Table'!$M" &amp; I$1),$A619&lt;=INDIRECT("'Panasonic ERJ Code Table'!$N" &amp; I$1)) ),I$2&amp;_xlfn.XLOOKUP($A619,E96_raw,E96_code),"N/A")</f>
        <v>N/A</v>
      </c>
      <c r="L619" s="5" t="str" cm="1">
        <f t="array" aca="1" ref="L619" ca="1">IF( OR( AND($A619&gt;=INDIRECT("'Panasonic ERJ Code Table'!$K" &amp; L$1),$A619&lt;=INDIRECT("'Panasonic ERJ Code Table'!$L" &amp; L$1)), AND($A619&gt;=INDIRECT("'Panasonic ERJ Code Table'!$M" &amp; L$1),$A619&lt;=INDIRECT("'Panasonic ERJ Code Table'!$N" &amp; L$1)) ),L$2&amp;_xlfn.XLOOKUP($A619,E96_raw,E96_code),"N/A")</f>
        <v>N/A</v>
      </c>
      <c r="O619" s="5" t="str" cm="1">
        <f t="array" aca="1" ref="O619" ca="1">IF( OR( AND($A619&gt;=INDIRECT("'Panasonic ERJ Code Table'!$K" &amp; O$1),$A619&lt;=INDIRECT("'Panasonic ERJ Code Table'!$L" &amp; O$1)), AND($A619&gt;=INDIRECT("'Panasonic ERJ Code Table'!$M" &amp; O$1),$A619&lt;=INDIRECT("'Panasonic ERJ Code Table'!$N" &amp; O$1)) ),O$2&amp;_xlfn.XLOOKUP($A619,E96_raw,E96_code),"N/A")</f>
        <v>N/A</v>
      </c>
      <c r="R619" s="5" t="str" cm="1">
        <f t="array" aca="1" ref="R619" ca="1">IF( OR( AND($A619&gt;=INDIRECT("'Panasonic ERJ Code Table'!$K" &amp; R$1),$A619&lt;=INDIRECT("'Panasonic ERJ Code Table'!$L" &amp; R$1)), AND($A619&gt;=INDIRECT("'Panasonic ERJ Code Table'!$M" &amp; R$1),$A619&lt;=INDIRECT("'Panasonic ERJ Code Table'!$N" &amp; R$1)) ),R$2&amp;_xlfn.XLOOKUP($A619,E96_raw,E96_code),"N/A")</f>
        <v>N/A</v>
      </c>
      <c r="U619" s="5" t="str" cm="1">
        <f t="array" aca="1" ref="U619" ca="1">IF( OR( AND($A619&gt;=INDIRECT("'Panasonic ERJ Code Table'!$J" &amp; U$1),$A619&lt;=INDIRECT("'Panasonic ERJ Code Table'!$K" &amp; U$1)), AND($A619&gt;=INDIRECT("'Panasonic ERJ Code Table'!$L" &amp; U$1),$A619&lt;=INDIRECT("'Panasonic ERJ Code Table'!$M" &amp; U$1)) ),U$2&amp;_xlfn.XLOOKUP($A619,E96_raw,E96_code),"N/A")</f>
        <v>N/A</v>
      </c>
    </row>
    <row r="620" spans="1:21" x14ac:dyDescent="0.3">
      <c r="A620" s="16">
        <v>2670000</v>
      </c>
      <c r="B620" s="19"/>
      <c r="C620" s="5" t="str" cm="1">
        <f t="array" aca="1" ref="C620" ca="1">IF( OR( AND($A620&gt;=INDIRECT("'Panasonic ERJ Code Table'!$K" &amp; C$1),$A620&lt;=INDIRECT("'Panasonic ERJ Code Table'!$L" &amp; C$1)), AND($A620&gt;=INDIRECT("'Panasonic ERJ Code Table'!$M" &amp; C$1),$A620&lt;=INDIRECT("'Panasonic ERJ Code Table'!$N" &amp; C$1)) ),C$2&amp;_xlfn.XLOOKUP($A620,E96_raw,E96_code),"N/A")</f>
        <v>N/A</v>
      </c>
      <c r="F620" s="5" t="str" cm="1">
        <f t="array" aca="1" ref="F620" ca="1">IF( OR( AND($A620&gt;=INDIRECT("'Panasonic ERJ Code Table'!$K" &amp; F$1),$A620&lt;=INDIRECT("'Panasonic ERJ Code Table'!$L" &amp; F$1)), AND($A620&gt;=INDIRECT("'Panasonic ERJ Code Table'!$M" &amp; F$1),$A620&lt;=INDIRECT("'Panasonic ERJ Code Table'!$N" &amp; F$1)) ),F$2&amp;_xlfn.XLOOKUP($A620,E96_raw,E96_code),"N/A")</f>
        <v>N/A</v>
      </c>
      <c r="I620" s="5" t="str" cm="1">
        <f t="array" aca="1" ref="I620" ca="1">IF( OR( AND($A620&gt;=INDIRECT("'Panasonic ERJ Code Table'!$K" &amp; I$1),$A620&lt;=INDIRECT("'Panasonic ERJ Code Table'!$L" &amp; I$1)), AND($A620&gt;=INDIRECT("'Panasonic ERJ Code Table'!$M" &amp; I$1),$A620&lt;=INDIRECT("'Panasonic ERJ Code Table'!$N" &amp; I$1)) ),I$2&amp;_xlfn.XLOOKUP($A620,E96_raw,E96_code),"N/A")</f>
        <v>N/A</v>
      </c>
      <c r="L620" s="5" t="str" cm="1">
        <f t="array" aca="1" ref="L620" ca="1">IF( OR( AND($A620&gt;=INDIRECT("'Panasonic ERJ Code Table'!$K" &amp; L$1),$A620&lt;=INDIRECT("'Panasonic ERJ Code Table'!$L" &amp; L$1)), AND($A620&gt;=INDIRECT("'Panasonic ERJ Code Table'!$M" &amp; L$1),$A620&lt;=INDIRECT("'Panasonic ERJ Code Table'!$N" &amp; L$1)) ),L$2&amp;_xlfn.XLOOKUP($A620,E96_raw,E96_code),"N/A")</f>
        <v>N/A</v>
      </c>
      <c r="O620" s="5" t="str" cm="1">
        <f t="array" aca="1" ref="O620" ca="1">IF( OR( AND($A620&gt;=INDIRECT("'Panasonic ERJ Code Table'!$K" &amp; O$1),$A620&lt;=INDIRECT("'Panasonic ERJ Code Table'!$L" &amp; O$1)), AND($A620&gt;=INDIRECT("'Panasonic ERJ Code Table'!$M" &amp; O$1),$A620&lt;=INDIRECT("'Panasonic ERJ Code Table'!$N" &amp; O$1)) ),O$2&amp;_xlfn.XLOOKUP($A620,E96_raw,E96_code),"N/A")</f>
        <v>N/A</v>
      </c>
      <c r="R620" s="5" t="str" cm="1">
        <f t="array" aca="1" ref="R620" ca="1">IF( OR( AND($A620&gt;=INDIRECT("'Panasonic ERJ Code Table'!$K" &amp; R$1),$A620&lt;=INDIRECT("'Panasonic ERJ Code Table'!$L" &amp; R$1)), AND($A620&gt;=INDIRECT("'Panasonic ERJ Code Table'!$M" &amp; R$1),$A620&lt;=INDIRECT("'Panasonic ERJ Code Table'!$N" &amp; R$1)) ),R$2&amp;_xlfn.XLOOKUP($A620,E96_raw,E96_code),"N/A")</f>
        <v>N/A</v>
      </c>
      <c r="U620" s="5" t="str" cm="1">
        <f t="array" aca="1" ref="U620" ca="1">IF( OR( AND($A620&gt;=INDIRECT("'Panasonic ERJ Code Table'!$J" &amp; U$1),$A620&lt;=INDIRECT("'Panasonic ERJ Code Table'!$K" &amp; U$1)), AND($A620&gt;=INDIRECT("'Panasonic ERJ Code Table'!$L" &amp; U$1),$A620&lt;=INDIRECT("'Panasonic ERJ Code Table'!$M" &amp; U$1)) ),U$2&amp;_xlfn.XLOOKUP($A620,E96_raw,E96_code),"N/A")</f>
        <v>N/A</v>
      </c>
    </row>
    <row r="621" spans="1:21" x14ac:dyDescent="0.3">
      <c r="A621" s="16">
        <v>2740000.0000000005</v>
      </c>
      <c r="B621" s="19"/>
      <c r="C621" s="5" t="str" cm="1">
        <f t="array" aca="1" ref="C621" ca="1">IF( OR( AND($A621&gt;=INDIRECT("'Panasonic ERJ Code Table'!$K" &amp; C$1),$A621&lt;=INDIRECT("'Panasonic ERJ Code Table'!$L" &amp; C$1)), AND($A621&gt;=INDIRECT("'Panasonic ERJ Code Table'!$M" &amp; C$1),$A621&lt;=INDIRECT("'Panasonic ERJ Code Table'!$N" &amp; C$1)) ),C$2&amp;_xlfn.XLOOKUP($A621,E96_raw,E96_code),"N/A")</f>
        <v>N/A</v>
      </c>
      <c r="F621" s="5" t="str" cm="1">
        <f t="array" aca="1" ref="F621" ca="1">IF( OR( AND($A621&gt;=INDIRECT("'Panasonic ERJ Code Table'!$K" &amp; F$1),$A621&lt;=INDIRECT("'Panasonic ERJ Code Table'!$L" &amp; F$1)), AND($A621&gt;=INDIRECT("'Panasonic ERJ Code Table'!$M" &amp; F$1),$A621&lt;=INDIRECT("'Panasonic ERJ Code Table'!$N" &amp; F$1)) ),F$2&amp;_xlfn.XLOOKUP($A621,E96_raw,E96_code),"N/A")</f>
        <v>N/A</v>
      </c>
      <c r="I621" s="5" t="str" cm="1">
        <f t="array" aca="1" ref="I621" ca="1">IF( OR( AND($A621&gt;=INDIRECT("'Panasonic ERJ Code Table'!$K" &amp; I$1),$A621&lt;=INDIRECT("'Panasonic ERJ Code Table'!$L" &amp; I$1)), AND($A621&gt;=INDIRECT("'Panasonic ERJ Code Table'!$M" &amp; I$1),$A621&lt;=INDIRECT("'Panasonic ERJ Code Table'!$N" &amp; I$1)) ),I$2&amp;_xlfn.XLOOKUP($A621,E96_raw,E96_code),"N/A")</f>
        <v>N/A</v>
      </c>
      <c r="L621" s="5" t="str" cm="1">
        <f t="array" aca="1" ref="L621" ca="1">IF( OR( AND($A621&gt;=INDIRECT("'Panasonic ERJ Code Table'!$K" &amp; L$1),$A621&lt;=INDIRECT("'Panasonic ERJ Code Table'!$L" &amp; L$1)), AND($A621&gt;=INDIRECT("'Panasonic ERJ Code Table'!$M" &amp; L$1),$A621&lt;=INDIRECT("'Panasonic ERJ Code Table'!$N" &amp; L$1)) ),L$2&amp;_xlfn.XLOOKUP($A621,E96_raw,E96_code),"N/A")</f>
        <v>N/A</v>
      </c>
      <c r="O621" s="5" t="str" cm="1">
        <f t="array" aca="1" ref="O621" ca="1">IF( OR( AND($A621&gt;=INDIRECT("'Panasonic ERJ Code Table'!$K" &amp; O$1),$A621&lt;=INDIRECT("'Panasonic ERJ Code Table'!$L" &amp; O$1)), AND($A621&gt;=INDIRECT("'Panasonic ERJ Code Table'!$M" &amp; O$1),$A621&lt;=INDIRECT("'Panasonic ERJ Code Table'!$N" &amp; O$1)) ),O$2&amp;_xlfn.XLOOKUP($A621,E96_raw,E96_code),"N/A")</f>
        <v>N/A</v>
      </c>
      <c r="R621" s="5" t="str" cm="1">
        <f t="array" aca="1" ref="R621" ca="1">IF( OR( AND($A621&gt;=INDIRECT("'Panasonic ERJ Code Table'!$K" &amp; R$1),$A621&lt;=INDIRECT("'Panasonic ERJ Code Table'!$L" &amp; R$1)), AND($A621&gt;=INDIRECT("'Panasonic ERJ Code Table'!$M" &amp; R$1),$A621&lt;=INDIRECT("'Panasonic ERJ Code Table'!$N" &amp; R$1)) ),R$2&amp;_xlfn.XLOOKUP($A621,E96_raw,E96_code),"N/A")</f>
        <v>N/A</v>
      </c>
      <c r="U621" s="5" t="str" cm="1">
        <f t="array" aca="1" ref="U621" ca="1">IF( OR( AND($A621&gt;=INDIRECT("'Panasonic ERJ Code Table'!$J" &amp; U$1),$A621&lt;=INDIRECT("'Panasonic ERJ Code Table'!$K" &amp; U$1)), AND($A621&gt;=INDIRECT("'Panasonic ERJ Code Table'!$L" &amp; U$1),$A621&lt;=INDIRECT("'Panasonic ERJ Code Table'!$M" &amp; U$1)) ),U$2&amp;_xlfn.XLOOKUP($A621,E96_raw,E96_code),"N/A")</f>
        <v>N/A</v>
      </c>
    </row>
    <row r="622" spans="1:21" x14ac:dyDescent="0.3">
      <c r="A622" s="16">
        <v>2800000</v>
      </c>
      <c r="B622" s="19"/>
      <c r="C622" s="5" t="str" cm="1">
        <f t="array" aca="1" ref="C622" ca="1">IF( OR( AND($A622&gt;=INDIRECT("'Panasonic ERJ Code Table'!$K" &amp; C$1),$A622&lt;=INDIRECT("'Panasonic ERJ Code Table'!$L" &amp; C$1)), AND($A622&gt;=INDIRECT("'Panasonic ERJ Code Table'!$M" &amp; C$1),$A622&lt;=INDIRECT("'Panasonic ERJ Code Table'!$N" &amp; C$1)) ),C$2&amp;_xlfn.XLOOKUP($A622,E96_raw,E96_code),"N/A")</f>
        <v>N/A</v>
      </c>
      <c r="F622" s="5" t="str" cm="1">
        <f t="array" aca="1" ref="F622" ca="1">IF( OR( AND($A622&gt;=INDIRECT("'Panasonic ERJ Code Table'!$K" &amp; F$1),$A622&lt;=INDIRECT("'Panasonic ERJ Code Table'!$L" &amp; F$1)), AND($A622&gt;=INDIRECT("'Panasonic ERJ Code Table'!$M" &amp; F$1),$A622&lt;=INDIRECT("'Panasonic ERJ Code Table'!$N" &amp; F$1)) ),F$2&amp;_xlfn.XLOOKUP($A622,E96_raw,E96_code),"N/A")</f>
        <v>N/A</v>
      </c>
      <c r="I622" s="5" t="str" cm="1">
        <f t="array" aca="1" ref="I622" ca="1">IF( OR( AND($A622&gt;=INDIRECT("'Panasonic ERJ Code Table'!$K" &amp; I$1),$A622&lt;=INDIRECT("'Panasonic ERJ Code Table'!$L" &amp; I$1)), AND($A622&gt;=INDIRECT("'Panasonic ERJ Code Table'!$M" &amp; I$1),$A622&lt;=INDIRECT("'Panasonic ERJ Code Table'!$N" &amp; I$1)) ),I$2&amp;_xlfn.XLOOKUP($A622,E96_raw,E96_code),"N/A")</f>
        <v>N/A</v>
      </c>
      <c r="L622" s="5" t="str" cm="1">
        <f t="array" aca="1" ref="L622" ca="1">IF( OR( AND($A622&gt;=INDIRECT("'Panasonic ERJ Code Table'!$K" &amp; L$1),$A622&lt;=INDIRECT("'Panasonic ERJ Code Table'!$L" &amp; L$1)), AND($A622&gt;=INDIRECT("'Panasonic ERJ Code Table'!$M" &amp; L$1),$A622&lt;=INDIRECT("'Panasonic ERJ Code Table'!$N" &amp; L$1)) ),L$2&amp;_xlfn.XLOOKUP($A622,E96_raw,E96_code),"N/A")</f>
        <v>N/A</v>
      </c>
      <c r="O622" s="5" t="str" cm="1">
        <f t="array" aca="1" ref="O622" ca="1">IF( OR( AND($A622&gt;=INDIRECT("'Panasonic ERJ Code Table'!$K" &amp; O$1),$A622&lt;=INDIRECT("'Panasonic ERJ Code Table'!$L" &amp; O$1)), AND($A622&gt;=INDIRECT("'Panasonic ERJ Code Table'!$M" &amp; O$1),$A622&lt;=INDIRECT("'Panasonic ERJ Code Table'!$N" &amp; O$1)) ),O$2&amp;_xlfn.XLOOKUP($A622,E96_raw,E96_code),"N/A")</f>
        <v>N/A</v>
      </c>
      <c r="R622" s="5" t="str" cm="1">
        <f t="array" aca="1" ref="R622" ca="1">IF( OR( AND($A622&gt;=INDIRECT("'Panasonic ERJ Code Table'!$K" &amp; R$1),$A622&lt;=INDIRECT("'Panasonic ERJ Code Table'!$L" &amp; R$1)), AND($A622&gt;=INDIRECT("'Panasonic ERJ Code Table'!$M" &amp; R$1),$A622&lt;=INDIRECT("'Panasonic ERJ Code Table'!$N" &amp; R$1)) ),R$2&amp;_xlfn.XLOOKUP($A622,E96_raw,E96_code),"N/A")</f>
        <v>N/A</v>
      </c>
      <c r="U622" s="5" t="str" cm="1">
        <f t="array" aca="1" ref="U622" ca="1">IF( OR( AND($A622&gt;=INDIRECT("'Panasonic ERJ Code Table'!$J" &amp; U$1),$A622&lt;=INDIRECT("'Panasonic ERJ Code Table'!$K" &amp; U$1)), AND($A622&gt;=INDIRECT("'Panasonic ERJ Code Table'!$L" &amp; U$1),$A622&lt;=INDIRECT("'Panasonic ERJ Code Table'!$M" &amp; U$1)) ),U$2&amp;_xlfn.XLOOKUP($A622,E96_raw,E96_code),"N/A")</f>
        <v>N/A</v>
      </c>
    </row>
    <row r="623" spans="1:21" x14ac:dyDescent="0.3">
      <c r="A623" s="16">
        <v>2870000</v>
      </c>
      <c r="B623" s="19"/>
      <c r="C623" s="5" t="str" cm="1">
        <f t="array" aca="1" ref="C623" ca="1">IF( OR( AND($A623&gt;=INDIRECT("'Panasonic ERJ Code Table'!$K" &amp; C$1),$A623&lt;=INDIRECT("'Panasonic ERJ Code Table'!$L" &amp; C$1)), AND($A623&gt;=INDIRECT("'Panasonic ERJ Code Table'!$M" &amp; C$1),$A623&lt;=INDIRECT("'Panasonic ERJ Code Table'!$N" &amp; C$1)) ),C$2&amp;_xlfn.XLOOKUP($A623,E96_raw,E96_code),"N/A")</f>
        <v>N/A</v>
      </c>
      <c r="F623" s="5" t="str" cm="1">
        <f t="array" aca="1" ref="F623" ca="1">IF( OR( AND($A623&gt;=INDIRECT("'Panasonic ERJ Code Table'!$K" &amp; F$1),$A623&lt;=INDIRECT("'Panasonic ERJ Code Table'!$L" &amp; F$1)), AND($A623&gt;=INDIRECT("'Panasonic ERJ Code Table'!$M" &amp; F$1),$A623&lt;=INDIRECT("'Panasonic ERJ Code Table'!$N" &amp; F$1)) ),F$2&amp;_xlfn.XLOOKUP($A623,E96_raw,E96_code),"N/A")</f>
        <v>N/A</v>
      </c>
      <c r="I623" s="5" t="str" cm="1">
        <f t="array" aca="1" ref="I623" ca="1">IF( OR( AND($A623&gt;=INDIRECT("'Panasonic ERJ Code Table'!$K" &amp; I$1),$A623&lt;=INDIRECT("'Panasonic ERJ Code Table'!$L" &amp; I$1)), AND($A623&gt;=INDIRECT("'Panasonic ERJ Code Table'!$M" &amp; I$1),$A623&lt;=INDIRECT("'Panasonic ERJ Code Table'!$N" &amp; I$1)) ),I$2&amp;_xlfn.XLOOKUP($A623,E96_raw,E96_code),"N/A")</f>
        <v>N/A</v>
      </c>
      <c r="L623" s="5" t="str" cm="1">
        <f t="array" aca="1" ref="L623" ca="1">IF( OR( AND($A623&gt;=INDIRECT("'Panasonic ERJ Code Table'!$K" &amp; L$1),$A623&lt;=INDIRECT("'Panasonic ERJ Code Table'!$L" &amp; L$1)), AND($A623&gt;=INDIRECT("'Panasonic ERJ Code Table'!$M" &amp; L$1),$A623&lt;=INDIRECT("'Panasonic ERJ Code Table'!$N" &amp; L$1)) ),L$2&amp;_xlfn.XLOOKUP($A623,E96_raw,E96_code),"N/A")</f>
        <v>N/A</v>
      </c>
      <c r="O623" s="5" t="str" cm="1">
        <f t="array" aca="1" ref="O623" ca="1">IF( OR( AND($A623&gt;=INDIRECT("'Panasonic ERJ Code Table'!$K" &amp; O$1),$A623&lt;=INDIRECT("'Panasonic ERJ Code Table'!$L" &amp; O$1)), AND($A623&gt;=INDIRECT("'Panasonic ERJ Code Table'!$M" &amp; O$1),$A623&lt;=INDIRECT("'Panasonic ERJ Code Table'!$N" &amp; O$1)) ),O$2&amp;_xlfn.XLOOKUP($A623,E96_raw,E96_code),"N/A")</f>
        <v>N/A</v>
      </c>
      <c r="R623" s="5" t="str" cm="1">
        <f t="array" aca="1" ref="R623" ca="1">IF( OR( AND($A623&gt;=INDIRECT("'Panasonic ERJ Code Table'!$K" &amp; R$1),$A623&lt;=INDIRECT("'Panasonic ERJ Code Table'!$L" &amp; R$1)), AND($A623&gt;=INDIRECT("'Panasonic ERJ Code Table'!$M" &amp; R$1),$A623&lt;=INDIRECT("'Panasonic ERJ Code Table'!$N" &amp; R$1)) ),R$2&amp;_xlfn.XLOOKUP($A623,E96_raw,E96_code),"N/A")</f>
        <v>N/A</v>
      </c>
      <c r="U623" s="5" t="str" cm="1">
        <f t="array" aca="1" ref="U623" ca="1">IF( OR( AND($A623&gt;=INDIRECT("'Panasonic ERJ Code Table'!$J" &amp; U$1),$A623&lt;=INDIRECT("'Panasonic ERJ Code Table'!$K" &amp; U$1)), AND($A623&gt;=INDIRECT("'Panasonic ERJ Code Table'!$L" &amp; U$1),$A623&lt;=INDIRECT("'Panasonic ERJ Code Table'!$M" &amp; U$1)) ),U$2&amp;_xlfn.XLOOKUP($A623,E96_raw,E96_code),"N/A")</f>
        <v>N/A</v>
      </c>
    </row>
    <row r="624" spans="1:21" x14ac:dyDescent="0.3">
      <c r="A624" s="16">
        <v>2940000</v>
      </c>
      <c r="B624" s="19"/>
      <c r="C624" s="5" t="str" cm="1">
        <f t="array" aca="1" ref="C624" ca="1">IF( OR( AND($A624&gt;=INDIRECT("'Panasonic ERJ Code Table'!$K" &amp; C$1),$A624&lt;=INDIRECT("'Panasonic ERJ Code Table'!$L" &amp; C$1)), AND($A624&gt;=INDIRECT("'Panasonic ERJ Code Table'!$M" &amp; C$1),$A624&lt;=INDIRECT("'Panasonic ERJ Code Table'!$N" &amp; C$1)) ),C$2&amp;_xlfn.XLOOKUP($A624,E96_raw,E96_code),"N/A")</f>
        <v>N/A</v>
      </c>
      <c r="F624" s="5" t="str" cm="1">
        <f t="array" aca="1" ref="F624" ca="1">IF( OR( AND($A624&gt;=INDIRECT("'Panasonic ERJ Code Table'!$K" &amp; F$1),$A624&lt;=INDIRECT("'Panasonic ERJ Code Table'!$L" &amp; F$1)), AND($A624&gt;=INDIRECT("'Panasonic ERJ Code Table'!$M" &amp; F$1),$A624&lt;=INDIRECT("'Panasonic ERJ Code Table'!$N" &amp; F$1)) ),F$2&amp;_xlfn.XLOOKUP($A624,E96_raw,E96_code),"N/A")</f>
        <v>N/A</v>
      </c>
      <c r="I624" s="5" t="str" cm="1">
        <f t="array" aca="1" ref="I624" ca="1">IF( OR( AND($A624&gt;=INDIRECT("'Panasonic ERJ Code Table'!$K" &amp; I$1),$A624&lt;=INDIRECT("'Panasonic ERJ Code Table'!$L" &amp; I$1)), AND($A624&gt;=INDIRECT("'Panasonic ERJ Code Table'!$M" &amp; I$1),$A624&lt;=INDIRECT("'Panasonic ERJ Code Table'!$N" &amp; I$1)) ),I$2&amp;_xlfn.XLOOKUP($A624,E96_raw,E96_code),"N/A")</f>
        <v>N/A</v>
      </c>
      <c r="L624" s="5" t="str" cm="1">
        <f t="array" aca="1" ref="L624" ca="1">IF( OR( AND($A624&gt;=INDIRECT("'Panasonic ERJ Code Table'!$K" &amp; L$1),$A624&lt;=INDIRECT("'Panasonic ERJ Code Table'!$L" &amp; L$1)), AND($A624&gt;=INDIRECT("'Panasonic ERJ Code Table'!$M" &amp; L$1),$A624&lt;=INDIRECT("'Panasonic ERJ Code Table'!$N" &amp; L$1)) ),L$2&amp;_xlfn.XLOOKUP($A624,E96_raw,E96_code),"N/A")</f>
        <v>N/A</v>
      </c>
      <c r="O624" s="5" t="str" cm="1">
        <f t="array" aca="1" ref="O624" ca="1">IF( OR( AND($A624&gt;=INDIRECT("'Panasonic ERJ Code Table'!$K" &amp; O$1),$A624&lt;=INDIRECT("'Panasonic ERJ Code Table'!$L" &amp; O$1)), AND($A624&gt;=INDIRECT("'Panasonic ERJ Code Table'!$M" &amp; O$1),$A624&lt;=INDIRECT("'Panasonic ERJ Code Table'!$N" &amp; O$1)) ),O$2&amp;_xlfn.XLOOKUP($A624,E96_raw,E96_code),"N/A")</f>
        <v>N/A</v>
      </c>
      <c r="R624" s="5" t="str" cm="1">
        <f t="array" aca="1" ref="R624" ca="1">IF( OR( AND($A624&gt;=INDIRECT("'Panasonic ERJ Code Table'!$K" &amp; R$1),$A624&lt;=INDIRECT("'Panasonic ERJ Code Table'!$L" &amp; R$1)), AND($A624&gt;=INDIRECT("'Panasonic ERJ Code Table'!$M" &amp; R$1),$A624&lt;=INDIRECT("'Panasonic ERJ Code Table'!$N" &amp; R$1)) ),R$2&amp;_xlfn.XLOOKUP($A624,E96_raw,E96_code),"N/A")</f>
        <v>N/A</v>
      </c>
      <c r="U624" s="5" t="str" cm="1">
        <f t="array" aca="1" ref="U624" ca="1">IF( OR( AND($A624&gt;=INDIRECT("'Panasonic ERJ Code Table'!$J" &amp; U$1),$A624&lt;=INDIRECT("'Panasonic ERJ Code Table'!$K" &amp; U$1)), AND($A624&gt;=INDIRECT("'Panasonic ERJ Code Table'!$L" &amp; U$1),$A624&lt;=INDIRECT("'Panasonic ERJ Code Table'!$M" &amp; U$1)) ),U$2&amp;_xlfn.XLOOKUP($A624,E96_raw,E96_code),"N/A")</f>
        <v>N/A</v>
      </c>
    </row>
    <row r="625" spans="1:21" x14ac:dyDescent="0.3">
      <c r="A625" s="16">
        <v>3009999.9999999995</v>
      </c>
      <c r="B625" s="19"/>
      <c r="C625" s="5" t="str" cm="1">
        <f t="array" aca="1" ref="C625" ca="1">IF( OR( AND($A625&gt;=INDIRECT("'Panasonic ERJ Code Table'!$K" &amp; C$1),$A625&lt;=INDIRECT("'Panasonic ERJ Code Table'!$L" &amp; C$1)), AND($A625&gt;=INDIRECT("'Panasonic ERJ Code Table'!$M" &amp; C$1),$A625&lt;=INDIRECT("'Panasonic ERJ Code Table'!$N" &amp; C$1)) ),C$2&amp;_xlfn.XLOOKUP($A625,E96_raw,E96_code),"N/A")</f>
        <v>N/A</v>
      </c>
      <c r="F625" s="5" t="str" cm="1">
        <f t="array" aca="1" ref="F625" ca="1">IF( OR( AND($A625&gt;=INDIRECT("'Panasonic ERJ Code Table'!$K" &amp; F$1),$A625&lt;=INDIRECT("'Panasonic ERJ Code Table'!$L" &amp; F$1)), AND($A625&gt;=INDIRECT("'Panasonic ERJ Code Table'!$M" &amp; F$1),$A625&lt;=INDIRECT("'Panasonic ERJ Code Table'!$N" &amp; F$1)) ),F$2&amp;_xlfn.XLOOKUP($A625,E96_raw,E96_code),"N/A")</f>
        <v>N/A</v>
      </c>
      <c r="I625" s="5" t="str" cm="1">
        <f t="array" aca="1" ref="I625" ca="1">IF( OR( AND($A625&gt;=INDIRECT("'Panasonic ERJ Code Table'!$K" &amp; I$1),$A625&lt;=INDIRECT("'Panasonic ERJ Code Table'!$L" &amp; I$1)), AND($A625&gt;=INDIRECT("'Panasonic ERJ Code Table'!$M" &amp; I$1),$A625&lt;=INDIRECT("'Panasonic ERJ Code Table'!$N" &amp; I$1)) ),I$2&amp;_xlfn.XLOOKUP($A625,E96_raw,E96_code),"N/A")</f>
        <v>N/A</v>
      </c>
      <c r="L625" s="5" t="str" cm="1">
        <f t="array" aca="1" ref="L625" ca="1">IF( OR( AND($A625&gt;=INDIRECT("'Panasonic ERJ Code Table'!$K" &amp; L$1),$A625&lt;=INDIRECT("'Panasonic ERJ Code Table'!$L" &amp; L$1)), AND($A625&gt;=INDIRECT("'Panasonic ERJ Code Table'!$M" &amp; L$1),$A625&lt;=INDIRECT("'Panasonic ERJ Code Table'!$N" &amp; L$1)) ),L$2&amp;_xlfn.XLOOKUP($A625,E96_raw,E96_code),"N/A")</f>
        <v>N/A</v>
      </c>
      <c r="O625" s="5" t="str" cm="1">
        <f t="array" aca="1" ref="O625" ca="1">IF( OR( AND($A625&gt;=INDIRECT("'Panasonic ERJ Code Table'!$K" &amp; O$1),$A625&lt;=INDIRECT("'Panasonic ERJ Code Table'!$L" &amp; O$1)), AND($A625&gt;=INDIRECT("'Panasonic ERJ Code Table'!$M" &amp; O$1),$A625&lt;=INDIRECT("'Panasonic ERJ Code Table'!$N" &amp; O$1)) ),O$2&amp;_xlfn.XLOOKUP($A625,E96_raw,E96_code),"N/A")</f>
        <v>N/A</v>
      </c>
      <c r="R625" s="5" t="str" cm="1">
        <f t="array" aca="1" ref="R625" ca="1">IF( OR( AND($A625&gt;=INDIRECT("'Panasonic ERJ Code Table'!$K" &amp; R$1),$A625&lt;=INDIRECT("'Panasonic ERJ Code Table'!$L" &amp; R$1)), AND($A625&gt;=INDIRECT("'Panasonic ERJ Code Table'!$M" &amp; R$1),$A625&lt;=INDIRECT("'Panasonic ERJ Code Table'!$N" &amp; R$1)) ),R$2&amp;_xlfn.XLOOKUP($A625,E96_raw,E96_code),"N/A")</f>
        <v>N/A</v>
      </c>
      <c r="U625" s="5" t="str" cm="1">
        <f t="array" aca="1" ref="U625" ca="1">IF( OR( AND($A625&gt;=INDIRECT("'Panasonic ERJ Code Table'!$J" &amp; U$1),$A625&lt;=INDIRECT("'Panasonic ERJ Code Table'!$K" &amp; U$1)), AND($A625&gt;=INDIRECT("'Panasonic ERJ Code Table'!$L" &amp; U$1),$A625&lt;=INDIRECT("'Panasonic ERJ Code Table'!$M" &amp; U$1)) ),U$2&amp;_xlfn.XLOOKUP($A625,E96_raw,E96_code),"N/A")</f>
        <v>N/A</v>
      </c>
    </row>
    <row r="626" spans="1:21" x14ac:dyDescent="0.3">
      <c r="A626" s="16">
        <v>3090000</v>
      </c>
      <c r="B626" s="19"/>
      <c r="C626" s="5" t="str" cm="1">
        <f t="array" aca="1" ref="C626" ca="1">IF( OR( AND($A626&gt;=INDIRECT("'Panasonic ERJ Code Table'!$K" &amp; C$1),$A626&lt;=INDIRECT("'Panasonic ERJ Code Table'!$L" &amp; C$1)), AND($A626&gt;=INDIRECT("'Panasonic ERJ Code Table'!$M" &amp; C$1),$A626&lt;=INDIRECT("'Panasonic ERJ Code Table'!$N" &amp; C$1)) ),C$2&amp;_xlfn.XLOOKUP($A626,E96_raw,E96_code),"N/A")</f>
        <v>N/A</v>
      </c>
      <c r="F626" s="5" t="str" cm="1">
        <f t="array" aca="1" ref="F626" ca="1">IF( OR( AND($A626&gt;=INDIRECT("'Panasonic ERJ Code Table'!$K" &amp; F$1),$A626&lt;=INDIRECT("'Panasonic ERJ Code Table'!$L" &amp; F$1)), AND($A626&gt;=INDIRECT("'Panasonic ERJ Code Table'!$M" &amp; F$1),$A626&lt;=INDIRECT("'Panasonic ERJ Code Table'!$N" &amp; F$1)) ),F$2&amp;_xlfn.XLOOKUP($A626,E96_raw,E96_code),"N/A")</f>
        <v>N/A</v>
      </c>
      <c r="I626" s="5" t="str" cm="1">
        <f t="array" aca="1" ref="I626" ca="1">IF( OR( AND($A626&gt;=INDIRECT("'Panasonic ERJ Code Table'!$K" &amp; I$1),$A626&lt;=INDIRECT("'Panasonic ERJ Code Table'!$L" &amp; I$1)), AND($A626&gt;=INDIRECT("'Panasonic ERJ Code Table'!$M" &amp; I$1),$A626&lt;=INDIRECT("'Panasonic ERJ Code Table'!$N" &amp; I$1)) ),I$2&amp;_xlfn.XLOOKUP($A626,E96_raw,E96_code),"N/A")</f>
        <v>N/A</v>
      </c>
      <c r="L626" s="5" t="str" cm="1">
        <f t="array" aca="1" ref="L626" ca="1">IF( OR( AND($A626&gt;=INDIRECT("'Panasonic ERJ Code Table'!$K" &amp; L$1),$A626&lt;=INDIRECT("'Panasonic ERJ Code Table'!$L" &amp; L$1)), AND($A626&gt;=INDIRECT("'Panasonic ERJ Code Table'!$M" &amp; L$1),$A626&lt;=INDIRECT("'Panasonic ERJ Code Table'!$N" &amp; L$1)) ),L$2&amp;_xlfn.XLOOKUP($A626,E96_raw,E96_code),"N/A")</f>
        <v>N/A</v>
      </c>
      <c r="O626" s="5" t="str" cm="1">
        <f t="array" aca="1" ref="O626" ca="1">IF( OR( AND($A626&gt;=INDIRECT("'Panasonic ERJ Code Table'!$K" &amp; O$1),$A626&lt;=INDIRECT("'Panasonic ERJ Code Table'!$L" &amp; O$1)), AND($A626&gt;=INDIRECT("'Panasonic ERJ Code Table'!$M" &amp; O$1),$A626&lt;=INDIRECT("'Panasonic ERJ Code Table'!$N" &amp; O$1)) ),O$2&amp;_xlfn.XLOOKUP($A626,E96_raw,E96_code),"N/A")</f>
        <v>N/A</v>
      </c>
      <c r="R626" s="5" t="str" cm="1">
        <f t="array" aca="1" ref="R626" ca="1">IF( OR( AND($A626&gt;=INDIRECT("'Panasonic ERJ Code Table'!$K" &amp; R$1),$A626&lt;=INDIRECT("'Panasonic ERJ Code Table'!$L" &amp; R$1)), AND($A626&gt;=INDIRECT("'Panasonic ERJ Code Table'!$M" &amp; R$1),$A626&lt;=INDIRECT("'Panasonic ERJ Code Table'!$N" &amp; R$1)) ),R$2&amp;_xlfn.XLOOKUP($A626,E96_raw,E96_code),"N/A")</f>
        <v>N/A</v>
      </c>
      <c r="U626" s="5" t="str" cm="1">
        <f t="array" aca="1" ref="U626" ca="1">IF( OR( AND($A626&gt;=INDIRECT("'Panasonic ERJ Code Table'!$J" &amp; U$1),$A626&lt;=INDIRECT("'Panasonic ERJ Code Table'!$K" &amp; U$1)), AND($A626&gt;=INDIRECT("'Panasonic ERJ Code Table'!$L" &amp; U$1),$A626&lt;=INDIRECT("'Panasonic ERJ Code Table'!$M" &amp; U$1)) ),U$2&amp;_xlfn.XLOOKUP($A626,E96_raw,E96_code),"N/A")</f>
        <v>N/A</v>
      </c>
    </row>
    <row r="627" spans="1:21" x14ac:dyDescent="0.3">
      <c r="A627" s="16">
        <v>3160000</v>
      </c>
      <c r="B627" s="19"/>
      <c r="C627" s="5" t="str" cm="1">
        <f t="array" aca="1" ref="C627" ca="1">IF( OR( AND($A627&gt;=INDIRECT("'Panasonic ERJ Code Table'!$K" &amp; C$1),$A627&lt;=INDIRECT("'Panasonic ERJ Code Table'!$L" &amp; C$1)), AND($A627&gt;=INDIRECT("'Panasonic ERJ Code Table'!$M" &amp; C$1),$A627&lt;=INDIRECT("'Panasonic ERJ Code Table'!$N" &amp; C$1)) ),C$2&amp;_xlfn.XLOOKUP($A627,E96_raw,E96_code),"N/A")</f>
        <v>N/A</v>
      </c>
      <c r="F627" s="5" t="str" cm="1">
        <f t="array" aca="1" ref="F627" ca="1">IF( OR( AND($A627&gt;=INDIRECT("'Panasonic ERJ Code Table'!$K" &amp; F$1),$A627&lt;=INDIRECT("'Panasonic ERJ Code Table'!$L" &amp; F$1)), AND($A627&gt;=INDIRECT("'Panasonic ERJ Code Table'!$M" &amp; F$1),$A627&lt;=INDIRECT("'Panasonic ERJ Code Table'!$N" &amp; F$1)) ),F$2&amp;_xlfn.XLOOKUP($A627,E96_raw,E96_code),"N/A")</f>
        <v>N/A</v>
      </c>
      <c r="I627" s="5" t="str" cm="1">
        <f t="array" aca="1" ref="I627" ca="1">IF( OR( AND($A627&gt;=INDIRECT("'Panasonic ERJ Code Table'!$K" &amp; I$1),$A627&lt;=INDIRECT("'Panasonic ERJ Code Table'!$L" &amp; I$1)), AND($A627&gt;=INDIRECT("'Panasonic ERJ Code Table'!$M" &amp; I$1),$A627&lt;=INDIRECT("'Panasonic ERJ Code Table'!$N" &amp; I$1)) ),I$2&amp;_xlfn.XLOOKUP($A627,E96_raw,E96_code),"N/A")</f>
        <v>N/A</v>
      </c>
      <c r="L627" s="5" t="str" cm="1">
        <f t="array" aca="1" ref="L627" ca="1">IF( OR( AND($A627&gt;=INDIRECT("'Panasonic ERJ Code Table'!$K" &amp; L$1),$A627&lt;=INDIRECT("'Panasonic ERJ Code Table'!$L" &amp; L$1)), AND($A627&gt;=INDIRECT("'Panasonic ERJ Code Table'!$M" &amp; L$1),$A627&lt;=INDIRECT("'Panasonic ERJ Code Table'!$N" &amp; L$1)) ),L$2&amp;_xlfn.XLOOKUP($A627,E96_raw,E96_code),"N/A")</f>
        <v>N/A</v>
      </c>
      <c r="O627" s="5" t="str" cm="1">
        <f t="array" aca="1" ref="O627" ca="1">IF( OR( AND($A627&gt;=INDIRECT("'Panasonic ERJ Code Table'!$K" &amp; O$1),$A627&lt;=INDIRECT("'Panasonic ERJ Code Table'!$L" &amp; O$1)), AND($A627&gt;=INDIRECT("'Panasonic ERJ Code Table'!$M" &amp; O$1),$A627&lt;=INDIRECT("'Panasonic ERJ Code Table'!$N" &amp; O$1)) ),O$2&amp;_xlfn.XLOOKUP($A627,E96_raw,E96_code),"N/A")</f>
        <v>N/A</v>
      </c>
      <c r="R627" s="5" t="str" cm="1">
        <f t="array" aca="1" ref="R627" ca="1">IF( OR( AND($A627&gt;=INDIRECT("'Panasonic ERJ Code Table'!$K" &amp; R$1),$A627&lt;=INDIRECT("'Panasonic ERJ Code Table'!$L" &amp; R$1)), AND($A627&gt;=INDIRECT("'Panasonic ERJ Code Table'!$M" &amp; R$1),$A627&lt;=INDIRECT("'Panasonic ERJ Code Table'!$N" &amp; R$1)) ),R$2&amp;_xlfn.XLOOKUP($A627,E96_raw,E96_code),"N/A")</f>
        <v>N/A</v>
      </c>
      <c r="U627" s="5" t="str" cm="1">
        <f t="array" aca="1" ref="U627" ca="1">IF( OR( AND($A627&gt;=INDIRECT("'Panasonic ERJ Code Table'!$J" &amp; U$1),$A627&lt;=INDIRECT("'Panasonic ERJ Code Table'!$K" &amp; U$1)), AND($A627&gt;=INDIRECT("'Panasonic ERJ Code Table'!$L" &amp; U$1),$A627&lt;=INDIRECT("'Panasonic ERJ Code Table'!$M" &amp; U$1)) ),U$2&amp;_xlfn.XLOOKUP($A627,E96_raw,E96_code),"N/A")</f>
        <v>N/A</v>
      </c>
    </row>
    <row r="628" spans="1:21" x14ac:dyDescent="0.3">
      <c r="A628" s="16">
        <v>3240000.0000000005</v>
      </c>
      <c r="B628" s="19"/>
      <c r="C628" s="5" t="str" cm="1">
        <f t="array" aca="1" ref="C628" ca="1">IF( OR( AND($A628&gt;=INDIRECT("'Panasonic ERJ Code Table'!$K" &amp; C$1),$A628&lt;=INDIRECT("'Panasonic ERJ Code Table'!$L" &amp; C$1)), AND($A628&gt;=INDIRECT("'Panasonic ERJ Code Table'!$M" &amp; C$1),$A628&lt;=INDIRECT("'Panasonic ERJ Code Table'!$N" &amp; C$1)) ),C$2&amp;_xlfn.XLOOKUP($A628,E96_raw,E96_code),"N/A")</f>
        <v>N/A</v>
      </c>
      <c r="F628" s="5" t="str" cm="1">
        <f t="array" aca="1" ref="F628" ca="1">IF( OR( AND($A628&gt;=INDIRECT("'Panasonic ERJ Code Table'!$K" &amp; F$1),$A628&lt;=INDIRECT("'Panasonic ERJ Code Table'!$L" &amp; F$1)), AND($A628&gt;=INDIRECT("'Panasonic ERJ Code Table'!$M" &amp; F$1),$A628&lt;=INDIRECT("'Panasonic ERJ Code Table'!$N" &amp; F$1)) ),F$2&amp;_xlfn.XLOOKUP($A628,E96_raw,E96_code),"N/A")</f>
        <v>N/A</v>
      </c>
      <c r="I628" s="5" t="str" cm="1">
        <f t="array" aca="1" ref="I628" ca="1">IF( OR( AND($A628&gt;=INDIRECT("'Panasonic ERJ Code Table'!$K" &amp; I$1),$A628&lt;=INDIRECT("'Panasonic ERJ Code Table'!$L" &amp; I$1)), AND($A628&gt;=INDIRECT("'Panasonic ERJ Code Table'!$M" &amp; I$1),$A628&lt;=INDIRECT("'Panasonic ERJ Code Table'!$N" &amp; I$1)) ),I$2&amp;_xlfn.XLOOKUP($A628,E96_raw,E96_code),"N/A")</f>
        <v>N/A</v>
      </c>
      <c r="L628" s="5" t="str" cm="1">
        <f t="array" aca="1" ref="L628" ca="1">IF( OR( AND($A628&gt;=INDIRECT("'Panasonic ERJ Code Table'!$K" &amp; L$1),$A628&lt;=INDIRECT("'Panasonic ERJ Code Table'!$L" &amp; L$1)), AND($A628&gt;=INDIRECT("'Panasonic ERJ Code Table'!$M" &amp; L$1),$A628&lt;=INDIRECT("'Panasonic ERJ Code Table'!$N" &amp; L$1)) ),L$2&amp;_xlfn.XLOOKUP($A628,E96_raw,E96_code),"N/A")</f>
        <v>N/A</v>
      </c>
      <c r="O628" s="5" t="str" cm="1">
        <f t="array" aca="1" ref="O628" ca="1">IF( OR( AND($A628&gt;=INDIRECT("'Panasonic ERJ Code Table'!$K" &amp; O$1),$A628&lt;=INDIRECT("'Panasonic ERJ Code Table'!$L" &amp; O$1)), AND($A628&gt;=INDIRECT("'Panasonic ERJ Code Table'!$M" &amp; O$1),$A628&lt;=INDIRECT("'Panasonic ERJ Code Table'!$N" &amp; O$1)) ),O$2&amp;_xlfn.XLOOKUP($A628,E96_raw,E96_code),"N/A")</f>
        <v>N/A</v>
      </c>
      <c r="R628" s="5" t="str" cm="1">
        <f t="array" aca="1" ref="R628" ca="1">IF( OR( AND($A628&gt;=INDIRECT("'Panasonic ERJ Code Table'!$K" &amp; R$1),$A628&lt;=INDIRECT("'Panasonic ERJ Code Table'!$L" &amp; R$1)), AND($A628&gt;=INDIRECT("'Panasonic ERJ Code Table'!$M" &amp; R$1),$A628&lt;=INDIRECT("'Panasonic ERJ Code Table'!$N" &amp; R$1)) ),R$2&amp;_xlfn.XLOOKUP($A628,E96_raw,E96_code),"N/A")</f>
        <v>N/A</v>
      </c>
      <c r="U628" s="5" t="str" cm="1">
        <f t="array" aca="1" ref="U628" ca="1">IF( OR( AND($A628&gt;=INDIRECT("'Panasonic ERJ Code Table'!$J" &amp; U$1),$A628&lt;=INDIRECT("'Panasonic ERJ Code Table'!$K" &amp; U$1)), AND($A628&gt;=INDIRECT("'Panasonic ERJ Code Table'!$L" &amp; U$1),$A628&lt;=INDIRECT("'Panasonic ERJ Code Table'!$M" &amp; U$1)) ),U$2&amp;_xlfn.XLOOKUP($A628,E96_raw,E96_code),"N/A")</f>
        <v>N/A</v>
      </c>
    </row>
    <row r="629" spans="1:21" x14ac:dyDescent="0.3">
      <c r="A629" s="16">
        <v>3320000</v>
      </c>
      <c r="B629" s="19"/>
      <c r="C629" s="5" t="str" cm="1">
        <f t="array" aca="1" ref="C629" ca="1">IF( OR( AND($A629&gt;=INDIRECT("'Panasonic ERJ Code Table'!$K" &amp; C$1),$A629&lt;=INDIRECT("'Panasonic ERJ Code Table'!$L" &amp; C$1)), AND($A629&gt;=INDIRECT("'Panasonic ERJ Code Table'!$M" &amp; C$1),$A629&lt;=INDIRECT("'Panasonic ERJ Code Table'!$N" &amp; C$1)) ),C$2&amp;_xlfn.XLOOKUP($A629,E96_raw,E96_code),"N/A")</f>
        <v>N/A</v>
      </c>
      <c r="F629" s="5" t="str" cm="1">
        <f t="array" aca="1" ref="F629" ca="1">IF( OR( AND($A629&gt;=INDIRECT("'Panasonic ERJ Code Table'!$K" &amp; F$1),$A629&lt;=INDIRECT("'Panasonic ERJ Code Table'!$L" &amp; F$1)), AND($A629&gt;=INDIRECT("'Panasonic ERJ Code Table'!$M" &amp; F$1),$A629&lt;=INDIRECT("'Panasonic ERJ Code Table'!$N" &amp; F$1)) ),F$2&amp;_xlfn.XLOOKUP($A629,E96_raw,E96_code),"N/A")</f>
        <v>N/A</v>
      </c>
      <c r="I629" s="5" t="str" cm="1">
        <f t="array" aca="1" ref="I629" ca="1">IF( OR( AND($A629&gt;=INDIRECT("'Panasonic ERJ Code Table'!$K" &amp; I$1),$A629&lt;=INDIRECT("'Panasonic ERJ Code Table'!$L" &amp; I$1)), AND($A629&gt;=INDIRECT("'Panasonic ERJ Code Table'!$M" &amp; I$1),$A629&lt;=INDIRECT("'Panasonic ERJ Code Table'!$N" &amp; I$1)) ),I$2&amp;_xlfn.XLOOKUP($A629,E96_raw,E96_code),"N/A")</f>
        <v>N/A</v>
      </c>
      <c r="L629" s="5" t="str" cm="1">
        <f t="array" aca="1" ref="L629" ca="1">IF( OR( AND($A629&gt;=INDIRECT("'Panasonic ERJ Code Table'!$K" &amp; L$1),$A629&lt;=INDIRECT("'Panasonic ERJ Code Table'!$L" &amp; L$1)), AND($A629&gt;=INDIRECT("'Panasonic ERJ Code Table'!$M" &amp; L$1),$A629&lt;=INDIRECT("'Panasonic ERJ Code Table'!$N" &amp; L$1)) ),L$2&amp;_xlfn.XLOOKUP($A629,E96_raw,E96_code),"N/A")</f>
        <v>N/A</v>
      </c>
      <c r="O629" s="5" t="str" cm="1">
        <f t="array" aca="1" ref="O629" ca="1">IF( OR( AND($A629&gt;=INDIRECT("'Panasonic ERJ Code Table'!$K" &amp; O$1),$A629&lt;=INDIRECT("'Panasonic ERJ Code Table'!$L" &amp; O$1)), AND($A629&gt;=INDIRECT("'Panasonic ERJ Code Table'!$M" &amp; O$1),$A629&lt;=INDIRECT("'Panasonic ERJ Code Table'!$N" &amp; O$1)) ),O$2&amp;_xlfn.XLOOKUP($A629,E96_raw,E96_code),"N/A")</f>
        <v>N/A</v>
      </c>
      <c r="R629" s="5" t="str" cm="1">
        <f t="array" aca="1" ref="R629" ca="1">IF( OR( AND($A629&gt;=INDIRECT("'Panasonic ERJ Code Table'!$K" &amp; R$1),$A629&lt;=INDIRECT("'Panasonic ERJ Code Table'!$L" &amp; R$1)), AND($A629&gt;=INDIRECT("'Panasonic ERJ Code Table'!$M" &amp; R$1),$A629&lt;=INDIRECT("'Panasonic ERJ Code Table'!$N" &amp; R$1)) ),R$2&amp;_xlfn.XLOOKUP($A629,E96_raw,E96_code),"N/A")</f>
        <v>N/A</v>
      </c>
      <c r="U629" s="5" t="str" cm="1">
        <f t="array" aca="1" ref="U629" ca="1">IF( OR( AND($A629&gt;=INDIRECT("'Panasonic ERJ Code Table'!$J" &amp; U$1),$A629&lt;=INDIRECT("'Panasonic ERJ Code Table'!$K" &amp; U$1)), AND($A629&gt;=INDIRECT("'Panasonic ERJ Code Table'!$L" &amp; U$1),$A629&lt;=INDIRECT("'Panasonic ERJ Code Table'!$M" &amp; U$1)) ),U$2&amp;_xlfn.XLOOKUP($A629,E96_raw,E96_code),"N/A")</f>
        <v>N/A</v>
      </c>
    </row>
    <row r="630" spans="1:21" x14ac:dyDescent="0.3">
      <c r="A630" s="16">
        <v>3400000</v>
      </c>
      <c r="B630" s="19"/>
      <c r="C630" s="5" t="str" cm="1">
        <f t="array" aca="1" ref="C630" ca="1">IF( OR( AND($A630&gt;=INDIRECT("'Panasonic ERJ Code Table'!$K" &amp; C$1),$A630&lt;=INDIRECT("'Panasonic ERJ Code Table'!$L" &amp; C$1)), AND($A630&gt;=INDIRECT("'Panasonic ERJ Code Table'!$M" &amp; C$1),$A630&lt;=INDIRECT("'Panasonic ERJ Code Table'!$N" &amp; C$1)) ),C$2&amp;_xlfn.XLOOKUP($A630,E96_raw,E96_code),"N/A")</f>
        <v>N/A</v>
      </c>
      <c r="F630" s="5" t="str" cm="1">
        <f t="array" aca="1" ref="F630" ca="1">IF( OR( AND($A630&gt;=INDIRECT("'Panasonic ERJ Code Table'!$K" &amp; F$1),$A630&lt;=INDIRECT("'Panasonic ERJ Code Table'!$L" &amp; F$1)), AND($A630&gt;=INDIRECT("'Panasonic ERJ Code Table'!$M" &amp; F$1),$A630&lt;=INDIRECT("'Panasonic ERJ Code Table'!$N" &amp; F$1)) ),F$2&amp;_xlfn.XLOOKUP($A630,E96_raw,E96_code),"N/A")</f>
        <v>N/A</v>
      </c>
      <c r="I630" s="5" t="str" cm="1">
        <f t="array" aca="1" ref="I630" ca="1">IF( OR( AND($A630&gt;=INDIRECT("'Panasonic ERJ Code Table'!$K" &amp; I$1),$A630&lt;=INDIRECT("'Panasonic ERJ Code Table'!$L" &amp; I$1)), AND($A630&gt;=INDIRECT("'Panasonic ERJ Code Table'!$M" &amp; I$1),$A630&lt;=INDIRECT("'Panasonic ERJ Code Table'!$N" &amp; I$1)) ),I$2&amp;_xlfn.XLOOKUP($A630,E96_raw,E96_code),"N/A")</f>
        <v>N/A</v>
      </c>
      <c r="L630" s="5" t="str" cm="1">
        <f t="array" aca="1" ref="L630" ca="1">IF( OR( AND($A630&gt;=INDIRECT("'Panasonic ERJ Code Table'!$K" &amp; L$1),$A630&lt;=INDIRECT("'Panasonic ERJ Code Table'!$L" &amp; L$1)), AND($A630&gt;=INDIRECT("'Panasonic ERJ Code Table'!$M" &amp; L$1),$A630&lt;=INDIRECT("'Panasonic ERJ Code Table'!$N" &amp; L$1)) ),L$2&amp;_xlfn.XLOOKUP($A630,E96_raw,E96_code),"N/A")</f>
        <v>N/A</v>
      </c>
      <c r="O630" s="5" t="str" cm="1">
        <f t="array" aca="1" ref="O630" ca="1">IF( OR( AND($A630&gt;=INDIRECT("'Panasonic ERJ Code Table'!$K" &amp; O$1),$A630&lt;=INDIRECT("'Panasonic ERJ Code Table'!$L" &amp; O$1)), AND($A630&gt;=INDIRECT("'Panasonic ERJ Code Table'!$M" &amp; O$1),$A630&lt;=INDIRECT("'Panasonic ERJ Code Table'!$N" &amp; O$1)) ),O$2&amp;_xlfn.XLOOKUP($A630,E96_raw,E96_code),"N/A")</f>
        <v>N/A</v>
      </c>
      <c r="R630" s="5" t="str" cm="1">
        <f t="array" aca="1" ref="R630" ca="1">IF( OR( AND($A630&gt;=INDIRECT("'Panasonic ERJ Code Table'!$K" &amp; R$1),$A630&lt;=INDIRECT("'Panasonic ERJ Code Table'!$L" &amp; R$1)), AND($A630&gt;=INDIRECT("'Panasonic ERJ Code Table'!$M" &amp; R$1),$A630&lt;=INDIRECT("'Panasonic ERJ Code Table'!$N" &amp; R$1)) ),R$2&amp;_xlfn.XLOOKUP($A630,E96_raw,E96_code),"N/A")</f>
        <v>N/A</v>
      </c>
      <c r="U630" s="5" t="str" cm="1">
        <f t="array" aca="1" ref="U630" ca="1">IF( OR( AND($A630&gt;=INDIRECT("'Panasonic ERJ Code Table'!$J" &amp; U$1),$A630&lt;=INDIRECT("'Panasonic ERJ Code Table'!$K" &amp; U$1)), AND($A630&gt;=INDIRECT("'Panasonic ERJ Code Table'!$L" &amp; U$1),$A630&lt;=INDIRECT("'Panasonic ERJ Code Table'!$M" &amp; U$1)) ),U$2&amp;_xlfn.XLOOKUP($A630,E96_raw,E96_code),"N/A")</f>
        <v>N/A</v>
      </c>
    </row>
    <row r="631" spans="1:21" x14ac:dyDescent="0.3">
      <c r="A631" s="16">
        <v>3480000</v>
      </c>
      <c r="B631" s="19"/>
      <c r="C631" s="5" t="str" cm="1">
        <f t="array" aca="1" ref="C631" ca="1">IF( OR( AND($A631&gt;=INDIRECT("'Panasonic ERJ Code Table'!$K" &amp; C$1),$A631&lt;=INDIRECT("'Panasonic ERJ Code Table'!$L" &amp; C$1)), AND($A631&gt;=INDIRECT("'Panasonic ERJ Code Table'!$M" &amp; C$1),$A631&lt;=INDIRECT("'Panasonic ERJ Code Table'!$N" &amp; C$1)) ),C$2&amp;_xlfn.XLOOKUP($A631,E96_raw,E96_code),"N/A")</f>
        <v>N/A</v>
      </c>
      <c r="F631" s="5" t="str" cm="1">
        <f t="array" aca="1" ref="F631" ca="1">IF( OR( AND($A631&gt;=INDIRECT("'Panasonic ERJ Code Table'!$K" &amp; F$1),$A631&lt;=INDIRECT("'Panasonic ERJ Code Table'!$L" &amp; F$1)), AND($A631&gt;=INDIRECT("'Panasonic ERJ Code Table'!$M" &amp; F$1),$A631&lt;=INDIRECT("'Panasonic ERJ Code Table'!$N" &amp; F$1)) ),F$2&amp;_xlfn.XLOOKUP($A631,E96_raw,E96_code),"N/A")</f>
        <v>N/A</v>
      </c>
      <c r="I631" s="5" t="str" cm="1">
        <f t="array" aca="1" ref="I631" ca="1">IF( OR( AND($A631&gt;=INDIRECT("'Panasonic ERJ Code Table'!$K" &amp; I$1),$A631&lt;=INDIRECT("'Panasonic ERJ Code Table'!$L" &amp; I$1)), AND($A631&gt;=INDIRECT("'Panasonic ERJ Code Table'!$M" &amp; I$1),$A631&lt;=INDIRECT("'Panasonic ERJ Code Table'!$N" &amp; I$1)) ),I$2&amp;_xlfn.XLOOKUP($A631,E96_raw,E96_code),"N/A")</f>
        <v>N/A</v>
      </c>
      <c r="L631" s="5" t="str" cm="1">
        <f t="array" aca="1" ref="L631" ca="1">IF( OR( AND($A631&gt;=INDIRECT("'Panasonic ERJ Code Table'!$K" &amp; L$1),$A631&lt;=INDIRECT("'Panasonic ERJ Code Table'!$L" &amp; L$1)), AND($A631&gt;=INDIRECT("'Panasonic ERJ Code Table'!$M" &amp; L$1),$A631&lt;=INDIRECT("'Panasonic ERJ Code Table'!$N" &amp; L$1)) ),L$2&amp;_xlfn.XLOOKUP($A631,E96_raw,E96_code),"N/A")</f>
        <v>N/A</v>
      </c>
      <c r="O631" s="5" t="str" cm="1">
        <f t="array" aca="1" ref="O631" ca="1">IF( OR( AND($A631&gt;=INDIRECT("'Panasonic ERJ Code Table'!$K" &amp; O$1),$A631&lt;=INDIRECT("'Panasonic ERJ Code Table'!$L" &amp; O$1)), AND($A631&gt;=INDIRECT("'Panasonic ERJ Code Table'!$M" &amp; O$1),$A631&lt;=INDIRECT("'Panasonic ERJ Code Table'!$N" &amp; O$1)) ),O$2&amp;_xlfn.XLOOKUP($A631,E96_raw,E96_code),"N/A")</f>
        <v>N/A</v>
      </c>
      <c r="R631" s="5" t="str" cm="1">
        <f t="array" aca="1" ref="R631" ca="1">IF( OR( AND($A631&gt;=INDIRECT("'Panasonic ERJ Code Table'!$K" &amp; R$1),$A631&lt;=INDIRECT("'Panasonic ERJ Code Table'!$L" &amp; R$1)), AND($A631&gt;=INDIRECT("'Panasonic ERJ Code Table'!$M" &amp; R$1),$A631&lt;=INDIRECT("'Panasonic ERJ Code Table'!$N" &amp; R$1)) ),R$2&amp;_xlfn.XLOOKUP($A631,E96_raw,E96_code),"N/A")</f>
        <v>N/A</v>
      </c>
      <c r="U631" s="5" t="str" cm="1">
        <f t="array" aca="1" ref="U631" ca="1">IF( OR( AND($A631&gt;=INDIRECT("'Panasonic ERJ Code Table'!$J" &amp; U$1),$A631&lt;=INDIRECT("'Panasonic ERJ Code Table'!$K" &amp; U$1)), AND($A631&gt;=INDIRECT("'Panasonic ERJ Code Table'!$L" &amp; U$1),$A631&lt;=INDIRECT("'Panasonic ERJ Code Table'!$M" &amp; U$1)) ),U$2&amp;_xlfn.XLOOKUP($A631,E96_raw,E96_code),"N/A")</f>
        <v>N/A</v>
      </c>
    </row>
    <row r="632" spans="1:21" x14ac:dyDescent="0.3">
      <c r="A632" s="16">
        <v>3570000</v>
      </c>
      <c r="B632" s="19"/>
      <c r="C632" s="5" t="str" cm="1">
        <f t="array" aca="1" ref="C632" ca="1">IF( OR( AND($A632&gt;=INDIRECT("'Panasonic ERJ Code Table'!$K" &amp; C$1),$A632&lt;=INDIRECT("'Panasonic ERJ Code Table'!$L" &amp; C$1)), AND($A632&gt;=INDIRECT("'Panasonic ERJ Code Table'!$M" &amp; C$1),$A632&lt;=INDIRECT("'Panasonic ERJ Code Table'!$N" &amp; C$1)) ),C$2&amp;_xlfn.XLOOKUP($A632,E96_raw,E96_code),"N/A")</f>
        <v>N/A</v>
      </c>
      <c r="F632" s="5" t="str" cm="1">
        <f t="array" aca="1" ref="F632" ca="1">IF( OR( AND($A632&gt;=INDIRECT("'Panasonic ERJ Code Table'!$K" &amp; F$1),$A632&lt;=INDIRECT("'Panasonic ERJ Code Table'!$L" &amp; F$1)), AND($A632&gt;=INDIRECT("'Panasonic ERJ Code Table'!$M" &amp; F$1),$A632&lt;=INDIRECT("'Panasonic ERJ Code Table'!$N" &amp; F$1)) ),F$2&amp;_xlfn.XLOOKUP($A632,E96_raw,E96_code),"N/A")</f>
        <v>N/A</v>
      </c>
      <c r="I632" s="5" t="str" cm="1">
        <f t="array" aca="1" ref="I632" ca="1">IF( OR( AND($A632&gt;=INDIRECT("'Panasonic ERJ Code Table'!$K" &amp; I$1),$A632&lt;=INDIRECT("'Panasonic ERJ Code Table'!$L" &amp; I$1)), AND($A632&gt;=INDIRECT("'Panasonic ERJ Code Table'!$M" &amp; I$1),$A632&lt;=INDIRECT("'Panasonic ERJ Code Table'!$N" &amp; I$1)) ),I$2&amp;_xlfn.XLOOKUP($A632,E96_raw,E96_code),"N/A")</f>
        <v>N/A</v>
      </c>
      <c r="L632" s="5" t="str" cm="1">
        <f t="array" aca="1" ref="L632" ca="1">IF( OR( AND($A632&gt;=INDIRECT("'Panasonic ERJ Code Table'!$K" &amp; L$1),$A632&lt;=INDIRECT("'Panasonic ERJ Code Table'!$L" &amp; L$1)), AND($A632&gt;=INDIRECT("'Panasonic ERJ Code Table'!$M" &amp; L$1),$A632&lt;=INDIRECT("'Panasonic ERJ Code Table'!$N" &amp; L$1)) ),L$2&amp;_xlfn.XLOOKUP($A632,E96_raw,E96_code),"N/A")</f>
        <v>N/A</v>
      </c>
      <c r="O632" s="5" t="str" cm="1">
        <f t="array" aca="1" ref="O632" ca="1">IF( OR( AND($A632&gt;=INDIRECT("'Panasonic ERJ Code Table'!$K" &amp; O$1),$A632&lt;=INDIRECT("'Panasonic ERJ Code Table'!$L" &amp; O$1)), AND($A632&gt;=INDIRECT("'Panasonic ERJ Code Table'!$M" &amp; O$1),$A632&lt;=INDIRECT("'Panasonic ERJ Code Table'!$N" &amp; O$1)) ),O$2&amp;_xlfn.XLOOKUP($A632,E96_raw,E96_code),"N/A")</f>
        <v>N/A</v>
      </c>
      <c r="R632" s="5" t="str" cm="1">
        <f t="array" aca="1" ref="R632" ca="1">IF( OR( AND($A632&gt;=INDIRECT("'Panasonic ERJ Code Table'!$K" &amp; R$1),$A632&lt;=INDIRECT("'Panasonic ERJ Code Table'!$L" &amp; R$1)), AND($A632&gt;=INDIRECT("'Panasonic ERJ Code Table'!$M" &amp; R$1),$A632&lt;=INDIRECT("'Panasonic ERJ Code Table'!$N" &amp; R$1)) ),R$2&amp;_xlfn.XLOOKUP($A632,E96_raw,E96_code),"N/A")</f>
        <v>N/A</v>
      </c>
      <c r="U632" s="5" t="str" cm="1">
        <f t="array" aca="1" ref="U632" ca="1">IF( OR( AND($A632&gt;=INDIRECT("'Panasonic ERJ Code Table'!$J" &amp; U$1),$A632&lt;=INDIRECT("'Panasonic ERJ Code Table'!$K" &amp; U$1)), AND($A632&gt;=INDIRECT("'Panasonic ERJ Code Table'!$L" &amp; U$1),$A632&lt;=INDIRECT("'Panasonic ERJ Code Table'!$M" &amp; U$1)) ),U$2&amp;_xlfn.XLOOKUP($A632,E96_raw,E96_code),"N/A")</f>
        <v>N/A</v>
      </c>
    </row>
    <row r="633" spans="1:21" x14ac:dyDescent="0.3">
      <c r="A633" s="16">
        <v>3650000</v>
      </c>
      <c r="B633" s="19"/>
      <c r="C633" s="5" t="str" cm="1">
        <f t="array" aca="1" ref="C633" ca="1">IF( OR( AND($A633&gt;=INDIRECT("'Panasonic ERJ Code Table'!$K" &amp; C$1),$A633&lt;=INDIRECT("'Panasonic ERJ Code Table'!$L" &amp; C$1)), AND($A633&gt;=INDIRECT("'Panasonic ERJ Code Table'!$M" &amp; C$1),$A633&lt;=INDIRECT("'Panasonic ERJ Code Table'!$N" &amp; C$1)) ),C$2&amp;_xlfn.XLOOKUP($A633,E96_raw,E96_code),"N/A")</f>
        <v>N/A</v>
      </c>
      <c r="F633" s="5" t="str" cm="1">
        <f t="array" aca="1" ref="F633" ca="1">IF( OR( AND($A633&gt;=INDIRECT("'Panasonic ERJ Code Table'!$K" &amp; F$1),$A633&lt;=INDIRECT("'Panasonic ERJ Code Table'!$L" &amp; F$1)), AND($A633&gt;=INDIRECT("'Panasonic ERJ Code Table'!$M" &amp; F$1),$A633&lt;=INDIRECT("'Panasonic ERJ Code Table'!$N" &amp; F$1)) ),F$2&amp;_xlfn.XLOOKUP($A633,E96_raw,E96_code),"N/A")</f>
        <v>N/A</v>
      </c>
      <c r="I633" s="5" t="str" cm="1">
        <f t="array" aca="1" ref="I633" ca="1">IF( OR( AND($A633&gt;=INDIRECT("'Panasonic ERJ Code Table'!$K" &amp; I$1),$A633&lt;=INDIRECT("'Panasonic ERJ Code Table'!$L" &amp; I$1)), AND($A633&gt;=INDIRECT("'Panasonic ERJ Code Table'!$M" &amp; I$1),$A633&lt;=INDIRECT("'Panasonic ERJ Code Table'!$N" &amp; I$1)) ),I$2&amp;_xlfn.XLOOKUP($A633,E96_raw,E96_code),"N/A")</f>
        <v>N/A</v>
      </c>
      <c r="L633" s="5" t="str" cm="1">
        <f t="array" aca="1" ref="L633" ca="1">IF( OR( AND($A633&gt;=INDIRECT("'Panasonic ERJ Code Table'!$K" &amp; L$1),$A633&lt;=INDIRECT("'Panasonic ERJ Code Table'!$L" &amp; L$1)), AND($A633&gt;=INDIRECT("'Panasonic ERJ Code Table'!$M" &amp; L$1),$A633&lt;=INDIRECT("'Panasonic ERJ Code Table'!$N" &amp; L$1)) ),L$2&amp;_xlfn.XLOOKUP($A633,E96_raw,E96_code),"N/A")</f>
        <v>N/A</v>
      </c>
      <c r="O633" s="5" t="str" cm="1">
        <f t="array" aca="1" ref="O633" ca="1">IF( OR( AND($A633&gt;=INDIRECT("'Panasonic ERJ Code Table'!$K" &amp; O$1),$A633&lt;=INDIRECT("'Panasonic ERJ Code Table'!$L" &amp; O$1)), AND($A633&gt;=INDIRECT("'Panasonic ERJ Code Table'!$M" &amp; O$1),$A633&lt;=INDIRECT("'Panasonic ERJ Code Table'!$N" &amp; O$1)) ),O$2&amp;_xlfn.XLOOKUP($A633,E96_raw,E96_code),"N/A")</f>
        <v>N/A</v>
      </c>
      <c r="R633" s="5" t="str" cm="1">
        <f t="array" aca="1" ref="R633" ca="1">IF( OR( AND($A633&gt;=INDIRECT("'Panasonic ERJ Code Table'!$K" &amp; R$1),$A633&lt;=INDIRECT("'Panasonic ERJ Code Table'!$L" &amp; R$1)), AND($A633&gt;=INDIRECT("'Panasonic ERJ Code Table'!$M" &amp; R$1),$A633&lt;=INDIRECT("'Panasonic ERJ Code Table'!$N" &amp; R$1)) ),R$2&amp;_xlfn.XLOOKUP($A633,E96_raw,E96_code),"N/A")</f>
        <v>N/A</v>
      </c>
      <c r="U633" s="5" t="str" cm="1">
        <f t="array" aca="1" ref="U633" ca="1">IF( OR( AND($A633&gt;=INDIRECT("'Panasonic ERJ Code Table'!$J" &amp; U$1),$A633&lt;=INDIRECT("'Panasonic ERJ Code Table'!$K" &amp; U$1)), AND($A633&gt;=INDIRECT("'Panasonic ERJ Code Table'!$L" &amp; U$1),$A633&lt;=INDIRECT("'Panasonic ERJ Code Table'!$M" &amp; U$1)) ),U$2&amp;_xlfn.XLOOKUP($A633,E96_raw,E96_code),"N/A")</f>
        <v>N/A</v>
      </c>
    </row>
    <row r="634" spans="1:21" x14ac:dyDescent="0.3">
      <c r="A634" s="16">
        <v>3740000</v>
      </c>
      <c r="B634" s="19"/>
      <c r="C634" s="5" t="str" cm="1">
        <f t="array" aca="1" ref="C634" ca="1">IF( OR( AND($A634&gt;=INDIRECT("'Panasonic ERJ Code Table'!$K" &amp; C$1),$A634&lt;=INDIRECT("'Panasonic ERJ Code Table'!$L" &amp; C$1)), AND($A634&gt;=INDIRECT("'Panasonic ERJ Code Table'!$M" &amp; C$1),$A634&lt;=INDIRECT("'Panasonic ERJ Code Table'!$N" &amp; C$1)) ),C$2&amp;_xlfn.XLOOKUP($A634,E96_raw,E96_code),"N/A")</f>
        <v>N/A</v>
      </c>
      <c r="F634" s="5" t="str" cm="1">
        <f t="array" aca="1" ref="F634" ca="1">IF( OR( AND($A634&gt;=INDIRECT("'Panasonic ERJ Code Table'!$K" &amp; F$1),$A634&lt;=INDIRECT("'Panasonic ERJ Code Table'!$L" &amp; F$1)), AND($A634&gt;=INDIRECT("'Panasonic ERJ Code Table'!$M" &amp; F$1),$A634&lt;=INDIRECT("'Panasonic ERJ Code Table'!$N" &amp; F$1)) ),F$2&amp;_xlfn.XLOOKUP($A634,E96_raw,E96_code),"N/A")</f>
        <v>N/A</v>
      </c>
      <c r="I634" s="5" t="str" cm="1">
        <f t="array" aca="1" ref="I634" ca="1">IF( OR( AND($A634&gt;=INDIRECT("'Panasonic ERJ Code Table'!$K" &amp; I$1),$A634&lt;=INDIRECT("'Panasonic ERJ Code Table'!$L" &amp; I$1)), AND($A634&gt;=INDIRECT("'Panasonic ERJ Code Table'!$M" &amp; I$1),$A634&lt;=INDIRECT("'Panasonic ERJ Code Table'!$N" &amp; I$1)) ),I$2&amp;_xlfn.XLOOKUP($A634,E96_raw,E96_code),"N/A")</f>
        <v>N/A</v>
      </c>
      <c r="L634" s="5" t="str" cm="1">
        <f t="array" aca="1" ref="L634" ca="1">IF( OR( AND($A634&gt;=INDIRECT("'Panasonic ERJ Code Table'!$K" &amp; L$1),$A634&lt;=INDIRECT("'Panasonic ERJ Code Table'!$L" &amp; L$1)), AND($A634&gt;=INDIRECT("'Panasonic ERJ Code Table'!$M" &amp; L$1),$A634&lt;=INDIRECT("'Panasonic ERJ Code Table'!$N" &amp; L$1)) ),L$2&amp;_xlfn.XLOOKUP($A634,E96_raw,E96_code),"N/A")</f>
        <v>N/A</v>
      </c>
      <c r="O634" s="5" t="str" cm="1">
        <f t="array" aca="1" ref="O634" ca="1">IF( OR( AND($A634&gt;=INDIRECT("'Panasonic ERJ Code Table'!$K" &amp; O$1),$A634&lt;=INDIRECT("'Panasonic ERJ Code Table'!$L" &amp; O$1)), AND($A634&gt;=INDIRECT("'Panasonic ERJ Code Table'!$M" &amp; O$1),$A634&lt;=INDIRECT("'Panasonic ERJ Code Table'!$N" &amp; O$1)) ),O$2&amp;_xlfn.XLOOKUP($A634,E96_raw,E96_code),"N/A")</f>
        <v>N/A</v>
      </c>
      <c r="R634" s="5" t="str" cm="1">
        <f t="array" aca="1" ref="R634" ca="1">IF( OR( AND($A634&gt;=INDIRECT("'Panasonic ERJ Code Table'!$K" &amp; R$1),$A634&lt;=INDIRECT("'Panasonic ERJ Code Table'!$L" &amp; R$1)), AND($A634&gt;=INDIRECT("'Panasonic ERJ Code Table'!$M" &amp; R$1),$A634&lt;=INDIRECT("'Panasonic ERJ Code Table'!$N" &amp; R$1)) ),R$2&amp;_xlfn.XLOOKUP($A634,E96_raw,E96_code),"N/A")</f>
        <v>N/A</v>
      </c>
      <c r="U634" s="5" t="str" cm="1">
        <f t="array" aca="1" ref="U634" ca="1">IF( OR( AND($A634&gt;=INDIRECT("'Panasonic ERJ Code Table'!$J" &amp; U$1),$A634&lt;=INDIRECT("'Panasonic ERJ Code Table'!$K" &amp; U$1)), AND($A634&gt;=INDIRECT("'Panasonic ERJ Code Table'!$L" &amp; U$1),$A634&lt;=INDIRECT("'Panasonic ERJ Code Table'!$M" &amp; U$1)) ),U$2&amp;_xlfn.XLOOKUP($A634,E96_raw,E96_code),"N/A")</f>
        <v>N/A</v>
      </c>
    </row>
    <row r="635" spans="1:21" x14ac:dyDescent="0.3">
      <c r="A635" s="16">
        <v>3830000</v>
      </c>
      <c r="B635" s="19"/>
      <c r="C635" s="5" t="str" cm="1">
        <f t="array" aca="1" ref="C635" ca="1">IF( OR( AND($A635&gt;=INDIRECT("'Panasonic ERJ Code Table'!$K" &amp; C$1),$A635&lt;=INDIRECT("'Panasonic ERJ Code Table'!$L" &amp; C$1)), AND($A635&gt;=INDIRECT("'Panasonic ERJ Code Table'!$M" &amp; C$1),$A635&lt;=INDIRECT("'Panasonic ERJ Code Table'!$N" &amp; C$1)) ),C$2&amp;_xlfn.XLOOKUP($A635,E96_raw,E96_code),"N/A")</f>
        <v>N/A</v>
      </c>
      <c r="F635" s="5" t="str" cm="1">
        <f t="array" aca="1" ref="F635" ca="1">IF( OR( AND($A635&gt;=INDIRECT("'Panasonic ERJ Code Table'!$K" &amp; F$1),$A635&lt;=INDIRECT("'Panasonic ERJ Code Table'!$L" &amp; F$1)), AND($A635&gt;=INDIRECT("'Panasonic ERJ Code Table'!$M" &amp; F$1),$A635&lt;=INDIRECT("'Panasonic ERJ Code Table'!$N" &amp; F$1)) ),F$2&amp;_xlfn.XLOOKUP($A635,E96_raw,E96_code),"N/A")</f>
        <v>N/A</v>
      </c>
      <c r="I635" s="5" t="str" cm="1">
        <f t="array" aca="1" ref="I635" ca="1">IF( OR( AND($A635&gt;=INDIRECT("'Panasonic ERJ Code Table'!$K" &amp; I$1),$A635&lt;=INDIRECT("'Panasonic ERJ Code Table'!$L" &amp; I$1)), AND($A635&gt;=INDIRECT("'Panasonic ERJ Code Table'!$M" &amp; I$1),$A635&lt;=INDIRECT("'Panasonic ERJ Code Table'!$N" &amp; I$1)) ),I$2&amp;_xlfn.XLOOKUP($A635,E96_raw,E96_code),"N/A")</f>
        <v>N/A</v>
      </c>
      <c r="L635" s="5" t="str" cm="1">
        <f t="array" aca="1" ref="L635" ca="1">IF( OR( AND($A635&gt;=INDIRECT("'Panasonic ERJ Code Table'!$K" &amp; L$1),$A635&lt;=INDIRECT("'Panasonic ERJ Code Table'!$L" &amp; L$1)), AND($A635&gt;=INDIRECT("'Panasonic ERJ Code Table'!$M" &amp; L$1),$A635&lt;=INDIRECT("'Panasonic ERJ Code Table'!$N" &amp; L$1)) ),L$2&amp;_xlfn.XLOOKUP($A635,E96_raw,E96_code),"N/A")</f>
        <v>N/A</v>
      </c>
      <c r="O635" s="5" t="str" cm="1">
        <f t="array" aca="1" ref="O635" ca="1">IF( OR( AND($A635&gt;=INDIRECT("'Panasonic ERJ Code Table'!$K" &amp; O$1),$A635&lt;=INDIRECT("'Panasonic ERJ Code Table'!$L" &amp; O$1)), AND($A635&gt;=INDIRECT("'Panasonic ERJ Code Table'!$M" &amp; O$1),$A635&lt;=INDIRECT("'Panasonic ERJ Code Table'!$N" &amp; O$1)) ),O$2&amp;_xlfn.XLOOKUP($A635,E96_raw,E96_code),"N/A")</f>
        <v>N/A</v>
      </c>
      <c r="R635" s="5" t="str" cm="1">
        <f t="array" aca="1" ref="R635" ca="1">IF( OR( AND($A635&gt;=INDIRECT("'Panasonic ERJ Code Table'!$K" &amp; R$1),$A635&lt;=INDIRECT("'Panasonic ERJ Code Table'!$L" &amp; R$1)), AND($A635&gt;=INDIRECT("'Panasonic ERJ Code Table'!$M" &amp; R$1),$A635&lt;=INDIRECT("'Panasonic ERJ Code Table'!$N" &amp; R$1)) ),R$2&amp;_xlfn.XLOOKUP($A635,E96_raw,E96_code),"N/A")</f>
        <v>N/A</v>
      </c>
      <c r="U635" s="5" t="str" cm="1">
        <f t="array" aca="1" ref="U635" ca="1">IF( OR( AND($A635&gt;=INDIRECT("'Panasonic ERJ Code Table'!$J" &amp; U$1),$A635&lt;=INDIRECT("'Panasonic ERJ Code Table'!$K" &amp; U$1)), AND($A635&gt;=INDIRECT("'Panasonic ERJ Code Table'!$L" &amp; U$1),$A635&lt;=INDIRECT("'Panasonic ERJ Code Table'!$M" &amp; U$1)) ),U$2&amp;_xlfn.XLOOKUP($A635,E96_raw,E96_code),"N/A")</f>
        <v>N/A</v>
      </c>
    </row>
    <row r="636" spans="1:21" x14ac:dyDescent="0.3">
      <c r="A636" s="16">
        <v>3920000</v>
      </c>
      <c r="B636" s="19"/>
      <c r="C636" s="5" t="str" cm="1">
        <f t="array" aca="1" ref="C636" ca="1">IF( OR( AND($A636&gt;=INDIRECT("'Panasonic ERJ Code Table'!$K" &amp; C$1),$A636&lt;=INDIRECT("'Panasonic ERJ Code Table'!$L" &amp; C$1)), AND($A636&gt;=INDIRECT("'Panasonic ERJ Code Table'!$M" &amp; C$1),$A636&lt;=INDIRECT("'Panasonic ERJ Code Table'!$N" &amp; C$1)) ),C$2&amp;_xlfn.XLOOKUP($A636,E96_raw,E96_code),"N/A")</f>
        <v>N/A</v>
      </c>
      <c r="F636" s="5" t="str" cm="1">
        <f t="array" aca="1" ref="F636" ca="1">IF( OR( AND($A636&gt;=INDIRECT("'Panasonic ERJ Code Table'!$K" &amp; F$1),$A636&lt;=INDIRECT("'Panasonic ERJ Code Table'!$L" &amp; F$1)), AND($A636&gt;=INDIRECT("'Panasonic ERJ Code Table'!$M" &amp; F$1),$A636&lt;=INDIRECT("'Panasonic ERJ Code Table'!$N" &amp; F$1)) ),F$2&amp;_xlfn.XLOOKUP($A636,E96_raw,E96_code),"N/A")</f>
        <v>N/A</v>
      </c>
      <c r="I636" s="5" t="str" cm="1">
        <f t="array" aca="1" ref="I636" ca="1">IF( OR( AND($A636&gt;=INDIRECT("'Panasonic ERJ Code Table'!$K" &amp; I$1),$A636&lt;=INDIRECT("'Panasonic ERJ Code Table'!$L" &amp; I$1)), AND($A636&gt;=INDIRECT("'Panasonic ERJ Code Table'!$M" &amp; I$1),$A636&lt;=INDIRECT("'Panasonic ERJ Code Table'!$N" &amp; I$1)) ),I$2&amp;_xlfn.XLOOKUP($A636,E96_raw,E96_code),"N/A")</f>
        <v>N/A</v>
      </c>
      <c r="L636" s="5" t="str" cm="1">
        <f t="array" aca="1" ref="L636" ca="1">IF( OR( AND($A636&gt;=INDIRECT("'Panasonic ERJ Code Table'!$K" &amp; L$1),$A636&lt;=INDIRECT("'Panasonic ERJ Code Table'!$L" &amp; L$1)), AND($A636&gt;=INDIRECT("'Panasonic ERJ Code Table'!$M" &amp; L$1),$A636&lt;=INDIRECT("'Panasonic ERJ Code Table'!$N" &amp; L$1)) ),L$2&amp;_xlfn.XLOOKUP($A636,E96_raw,E96_code),"N/A")</f>
        <v>N/A</v>
      </c>
      <c r="O636" s="5" t="str" cm="1">
        <f t="array" aca="1" ref="O636" ca="1">IF( OR( AND($A636&gt;=INDIRECT("'Panasonic ERJ Code Table'!$K" &amp; O$1),$A636&lt;=INDIRECT("'Panasonic ERJ Code Table'!$L" &amp; O$1)), AND($A636&gt;=INDIRECT("'Panasonic ERJ Code Table'!$M" &amp; O$1),$A636&lt;=INDIRECT("'Panasonic ERJ Code Table'!$N" &amp; O$1)) ),O$2&amp;_xlfn.XLOOKUP($A636,E96_raw,E96_code),"N/A")</f>
        <v>N/A</v>
      </c>
      <c r="R636" s="5" t="str" cm="1">
        <f t="array" aca="1" ref="R636" ca="1">IF( OR( AND($A636&gt;=INDIRECT("'Panasonic ERJ Code Table'!$K" &amp; R$1),$A636&lt;=INDIRECT("'Panasonic ERJ Code Table'!$L" &amp; R$1)), AND($A636&gt;=INDIRECT("'Panasonic ERJ Code Table'!$M" &amp; R$1),$A636&lt;=INDIRECT("'Panasonic ERJ Code Table'!$N" &amp; R$1)) ),R$2&amp;_xlfn.XLOOKUP($A636,E96_raw,E96_code),"N/A")</f>
        <v>N/A</v>
      </c>
      <c r="U636" s="5" t="str" cm="1">
        <f t="array" aca="1" ref="U636" ca="1">IF( OR( AND($A636&gt;=INDIRECT("'Panasonic ERJ Code Table'!$J" &amp; U$1),$A636&lt;=INDIRECT("'Panasonic ERJ Code Table'!$K" &amp; U$1)), AND($A636&gt;=INDIRECT("'Panasonic ERJ Code Table'!$L" &amp; U$1),$A636&lt;=INDIRECT("'Panasonic ERJ Code Table'!$M" &amp; U$1)) ),U$2&amp;_xlfn.XLOOKUP($A636,E96_raw,E96_code),"N/A")</f>
        <v>N/A</v>
      </c>
    </row>
    <row r="637" spans="1:21" x14ac:dyDescent="0.3">
      <c r="A637" s="16">
        <v>4019999.9999999991</v>
      </c>
      <c r="B637" s="19"/>
      <c r="C637" s="5" t="str" cm="1">
        <f t="array" aca="1" ref="C637" ca="1">IF( OR( AND($A637&gt;=INDIRECT("'Panasonic ERJ Code Table'!$K" &amp; C$1),$A637&lt;=INDIRECT("'Panasonic ERJ Code Table'!$L" &amp; C$1)), AND($A637&gt;=INDIRECT("'Panasonic ERJ Code Table'!$M" &amp; C$1),$A637&lt;=INDIRECT("'Panasonic ERJ Code Table'!$N" &amp; C$1)) ),C$2&amp;_xlfn.XLOOKUP($A637,E96_raw,E96_code),"N/A")</f>
        <v>N/A</v>
      </c>
      <c r="F637" s="5" t="str" cm="1">
        <f t="array" aca="1" ref="F637" ca="1">IF( OR( AND($A637&gt;=INDIRECT("'Panasonic ERJ Code Table'!$K" &amp; F$1),$A637&lt;=INDIRECT("'Panasonic ERJ Code Table'!$L" &amp; F$1)), AND($A637&gt;=INDIRECT("'Panasonic ERJ Code Table'!$M" &amp; F$1),$A637&lt;=INDIRECT("'Panasonic ERJ Code Table'!$N" &amp; F$1)) ),F$2&amp;_xlfn.XLOOKUP($A637,E96_raw,E96_code),"N/A")</f>
        <v>N/A</v>
      </c>
      <c r="I637" s="5" t="str" cm="1">
        <f t="array" aca="1" ref="I637" ca="1">IF( OR( AND($A637&gt;=INDIRECT("'Panasonic ERJ Code Table'!$K" &amp; I$1),$A637&lt;=INDIRECT("'Panasonic ERJ Code Table'!$L" &amp; I$1)), AND($A637&gt;=INDIRECT("'Panasonic ERJ Code Table'!$M" &amp; I$1),$A637&lt;=INDIRECT("'Panasonic ERJ Code Table'!$N" &amp; I$1)) ),I$2&amp;_xlfn.XLOOKUP($A637,E96_raw,E96_code),"N/A")</f>
        <v>N/A</v>
      </c>
      <c r="L637" s="5" t="str" cm="1">
        <f t="array" aca="1" ref="L637" ca="1">IF( OR( AND($A637&gt;=INDIRECT("'Panasonic ERJ Code Table'!$K" &amp; L$1),$A637&lt;=INDIRECT("'Panasonic ERJ Code Table'!$L" &amp; L$1)), AND($A637&gt;=INDIRECT("'Panasonic ERJ Code Table'!$M" &amp; L$1),$A637&lt;=INDIRECT("'Panasonic ERJ Code Table'!$N" &amp; L$1)) ),L$2&amp;_xlfn.XLOOKUP($A637,E96_raw,E96_code),"N/A")</f>
        <v>N/A</v>
      </c>
      <c r="O637" s="5" t="str" cm="1">
        <f t="array" aca="1" ref="O637" ca="1">IF( OR( AND($A637&gt;=INDIRECT("'Panasonic ERJ Code Table'!$K" &amp; O$1),$A637&lt;=INDIRECT("'Panasonic ERJ Code Table'!$L" &amp; O$1)), AND($A637&gt;=INDIRECT("'Panasonic ERJ Code Table'!$M" &amp; O$1),$A637&lt;=INDIRECT("'Panasonic ERJ Code Table'!$N" &amp; O$1)) ),O$2&amp;_xlfn.XLOOKUP($A637,E96_raw,E96_code),"N/A")</f>
        <v>N/A</v>
      </c>
      <c r="R637" s="5" t="str" cm="1">
        <f t="array" aca="1" ref="R637" ca="1">IF( OR( AND($A637&gt;=INDIRECT("'Panasonic ERJ Code Table'!$K" &amp; R$1),$A637&lt;=INDIRECT("'Panasonic ERJ Code Table'!$L" &amp; R$1)), AND($A637&gt;=INDIRECT("'Panasonic ERJ Code Table'!$M" &amp; R$1),$A637&lt;=INDIRECT("'Panasonic ERJ Code Table'!$N" &amp; R$1)) ),R$2&amp;_xlfn.XLOOKUP($A637,E96_raw,E96_code),"N/A")</f>
        <v>N/A</v>
      </c>
      <c r="U637" s="5" t="str" cm="1">
        <f t="array" aca="1" ref="U637" ca="1">IF( OR( AND($A637&gt;=INDIRECT("'Panasonic ERJ Code Table'!$J" &amp; U$1),$A637&lt;=INDIRECT("'Panasonic ERJ Code Table'!$K" &amp; U$1)), AND($A637&gt;=INDIRECT("'Panasonic ERJ Code Table'!$L" &amp; U$1),$A637&lt;=INDIRECT("'Panasonic ERJ Code Table'!$M" &amp; U$1)) ),U$2&amp;_xlfn.XLOOKUP($A637,E96_raw,E96_code),"N/A")</f>
        <v>N/A</v>
      </c>
    </row>
    <row r="638" spans="1:21" x14ac:dyDescent="0.3">
      <c r="A638" s="16">
        <v>4120000</v>
      </c>
      <c r="B638" s="19"/>
      <c r="C638" s="5" t="str" cm="1">
        <f t="array" aca="1" ref="C638" ca="1">IF( OR( AND($A638&gt;=INDIRECT("'Panasonic ERJ Code Table'!$K" &amp; C$1),$A638&lt;=INDIRECT("'Panasonic ERJ Code Table'!$L" &amp; C$1)), AND($A638&gt;=INDIRECT("'Panasonic ERJ Code Table'!$M" &amp; C$1),$A638&lt;=INDIRECT("'Panasonic ERJ Code Table'!$N" &amp; C$1)) ),C$2&amp;_xlfn.XLOOKUP($A638,E96_raw,E96_code),"N/A")</f>
        <v>N/A</v>
      </c>
      <c r="F638" s="5" t="str" cm="1">
        <f t="array" aca="1" ref="F638" ca="1">IF( OR( AND($A638&gt;=INDIRECT("'Panasonic ERJ Code Table'!$K" &amp; F$1),$A638&lt;=INDIRECT("'Panasonic ERJ Code Table'!$L" &amp; F$1)), AND($A638&gt;=INDIRECT("'Panasonic ERJ Code Table'!$M" &amp; F$1),$A638&lt;=INDIRECT("'Panasonic ERJ Code Table'!$N" &amp; F$1)) ),F$2&amp;_xlfn.XLOOKUP($A638,E96_raw,E96_code),"N/A")</f>
        <v>N/A</v>
      </c>
      <c r="I638" s="5" t="str" cm="1">
        <f t="array" aca="1" ref="I638" ca="1">IF( OR( AND($A638&gt;=INDIRECT("'Panasonic ERJ Code Table'!$K" &amp; I$1),$A638&lt;=INDIRECT("'Panasonic ERJ Code Table'!$L" &amp; I$1)), AND($A638&gt;=INDIRECT("'Panasonic ERJ Code Table'!$M" &amp; I$1),$A638&lt;=INDIRECT("'Panasonic ERJ Code Table'!$N" &amp; I$1)) ),I$2&amp;_xlfn.XLOOKUP($A638,E96_raw,E96_code),"N/A")</f>
        <v>N/A</v>
      </c>
      <c r="L638" s="5" t="str" cm="1">
        <f t="array" aca="1" ref="L638" ca="1">IF( OR( AND($A638&gt;=INDIRECT("'Panasonic ERJ Code Table'!$K" &amp; L$1),$A638&lt;=INDIRECT("'Panasonic ERJ Code Table'!$L" &amp; L$1)), AND($A638&gt;=INDIRECT("'Panasonic ERJ Code Table'!$M" &amp; L$1),$A638&lt;=INDIRECT("'Panasonic ERJ Code Table'!$N" &amp; L$1)) ),L$2&amp;_xlfn.XLOOKUP($A638,E96_raw,E96_code),"N/A")</f>
        <v>N/A</v>
      </c>
      <c r="O638" s="5" t="str" cm="1">
        <f t="array" aca="1" ref="O638" ca="1">IF( OR( AND($A638&gt;=INDIRECT("'Panasonic ERJ Code Table'!$K" &amp; O$1),$A638&lt;=INDIRECT("'Panasonic ERJ Code Table'!$L" &amp; O$1)), AND($A638&gt;=INDIRECT("'Panasonic ERJ Code Table'!$M" &amp; O$1),$A638&lt;=INDIRECT("'Panasonic ERJ Code Table'!$N" &amp; O$1)) ),O$2&amp;_xlfn.XLOOKUP($A638,E96_raw,E96_code),"N/A")</f>
        <v>N/A</v>
      </c>
      <c r="R638" s="5" t="str" cm="1">
        <f t="array" aca="1" ref="R638" ca="1">IF( OR( AND($A638&gt;=INDIRECT("'Panasonic ERJ Code Table'!$K" &amp; R$1),$A638&lt;=INDIRECT("'Panasonic ERJ Code Table'!$L" &amp; R$1)), AND($A638&gt;=INDIRECT("'Panasonic ERJ Code Table'!$M" &amp; R$1),$A638&lt;=INDIRECT("'Panasonic ERJ Code Table'!$N" &amp; R$1)) ),R$2&amp;_xlfn.XLOOKUP($A638,E96_raw,E96_code),"N/A")</f>
        <v>N/A</v>
      </c>
      <c r="U638" s="5" t="str" cm="1">
        <f t="array" aca="1" ref="U638" ca="1">IF( OR( AND($A638&gt;=INDIRECT("'Panasonic ERJ Code Table'!$J" &amp; U$1),$A638&lt;=INDIRECT("'Panasonic ERJ Code Table'!$K" &amp; U$1)), AND($A638&gt;=INDIRECT("'Panasonic ERJ Code Table'!$L" &amp; U$1),$A638&lt;=INDIRECT("'Panasonic ERJ Code Table'!$M" &amp; U$1)) ),U$2&amp;_xlfn.XLOOKUP($A638,E96_raw,E96_code),"N/A")</f>
        <v>N/A</v>
      </c>
    </row>
    <row r="639" spans="1:21" x14ac:dyDescent="0.3">
      <c r="A639" s="16">
        <v>4220000</v>
      </c>
      <c r="B639" s="19"/>
      <c r="C639" s="5" t="str" cm="1">
        <f t="array" aca="1" ref="C639" ca="1">IF( OR( AND($A639&gt;=INDIRECT("'Panasonic ERJ Code Table'!$K" &amp; C$1),$A639&lt;=INDIRECT("'Panasonic ERJ Code Table'!$L" &amp; C$1)), AND($A639&gt;=INDIRECT("'Panasonic ERJ Code Table'!$M" &amp; C$1),$A639&lt;=INDIRECT("'Panasonic ERJ Code Table'!$N" &amp; C$1)) ),C$2&amp;_xlfn.XLOOKUP($A639,E96_raw,E96_code),"N/A")</f>
        <v>N/A</v>
      </c>
      <c r="F639" s="5" t="str" cm="1">
        <f t="array" aca="1" ref="F639" ca="1">IF( OR( AND($A639&gt;=INDIRECT("'Panasonic ERJ Code Table'!$K" &amp; F$1),$A639&lt;=INDIRECT("'Panasonic ERJ Code Table'!$L" &amp; F$1)), AND($A639&gt;=INDIRECT("'Panasonic ERJ Code Table'!$M" &amp; F$1),$A639&lt;=INDIRECT("'Panasonic ERJ Code Table'!$N" &amp; F$1)) ),F$2&amp;_xlfn.XLOOKUP($A639,E96_raw,E96_code),"N/A")</f>
        <v>N/A</v>
      </c>
      <c r="I639" s="5" t="str" cm="1">
        <f t="array" aca="1" ref="I639" ca="1">IF( OR( AND($A639&gt;=INDIRECT("'Panasonic ERJ Code Table'!$K" &amp; I$1),$A639&lt;=INDIRECT("'Panasonic ERJ Code Table'!$L" &amp; I$1)), AND($A639&gt;=INDIRECT("'Panasonic ERJ Code Table'!$M" &amp; I$1),$A639&lt;=INDIRECT("'Panasonic ERJ Code Table'!$N" &amp; I$1)) ),I$2&amp;_xlfn.XLOOKUP($A639,E96_raw,E96_code),"N/A")</f>
        <v>N/A</v>
      </c>
      <c r="L639" s="5" t="str" cm="1">
        <f t="array" aca="1" ref="L639" ca="1">IF( OR( AND($A639&gt;=INDIRECT("'Panasonic ERJ Code Table'!$K" &amp; L$1),$A639&lt;=INDIRECT("'Panasonic ERJ Code Table'!$L" &amp; L$1)), AND($A639&gt;=INDIRECT("'Panasonic ERJ Code Table'!$M" &amp; L$1),$A639&lt;=INDIRECT("'Panasonic ERJ Code Table'!$N" &amp; L$1)) ),L$2&amp;_xlfn.XLOOKUP($A639,E96_raw,E96_code),"N/A")</f>
        <v>N/A</v>
      </c>
      <c r="O639" s="5" t="str" cm="1">
        <f t="array" aca="1" ref="O639" ca="1">IF( OR( AND($A639&gt;=INDIRECT("'Panasonic ERJ Code Table'!$K" &amp; O$1),$A639&lt;=INDIRECT("'Panasonic ERJ Code Table'!$L" &amp; O$1)), AND($A639&gt;=INDIRECT("'Panasonic ERJ Code Table'!$M" &amp; O$1),$A639&lt;=INDIRECT("'Panasonic ERJ Code Table'!$N" &amp; O$1)) ),O$2&amp;_xlfn.XLOOKUP($A639,E96_raw,E96_code),"N/A")</f>
        <v>N/A</v>
      </c>
      <c r="R639" s="5" t="str" cm="1">
        <f t="array" aca="1" ref="R639" ca="1">IF( OR( AND($A639&gt;=INDIRECT("'Panasonic ERJ Code Table'!$K" &amp; R$1),$A639&lt;=INDIRECT("'Panasonic ERJ Code Table'!$L" &amp; R$1)), AND($A639&gt;=INDIRECT("'Panasonic ERJ Code Table'!$M" &amp; R$1),$A639&lt;=INDIRECT("'Panasonic ERJ Code Table'!$N" &amp; R$1)) ),R$2&amp;_xlfn.XLOOKUP($A639,E96_raw,E96_code),"N/A")</f>
        <v>N/A</v>
      </c>
      <c r="U639" s="5" t="str" cm="1">
        <f t="array" aca="1" ref="U639" ca="1">IF( OR( AND($A639&gt;=INDIRECT("'Panasonic ERJ Code Table'!$J" &amp; U$1),$A639&lt;=INDIRECT("'Panasonic ERJ Code Table'!$K" &amp; U$1)), AND($A639&gt;=INDIRECT("'Panasonic ERJ Code Table'!$L" &amp; U$1),$A639&lt;=INDIRECT("'Panasonic ERJ Code Table'!$M" &amp; U$1)) ),U$2&amp;_xlfn.XLOOKUP($A639,E96_raw,E96_code),"N/A")</f>
        <v>N/A</v>
      </c>
    </row>
    <row r="640" spans="1:21" x14ac:dyDescent="0.3">
      <c r="A640" s="16">
        <v>4320000</v>
      </c>
      <c r="B640" s="19"/>
      <c r="C640" s="5" t="str" cm="1">
        <f t="array" aca="1" ref="C640" ca="1">IF( OR( AND($A640&gt;=INDIRECT("'Panasonic ERJ Code Table'!$K" &amp; C$1),$A640&lt;=INDIRECT("'Panasonic ERJ Code Table'!$L" &amp; C$1)), AND($A640&gt;=INDIRECT("'Panasonic ERJ Code Table'!$M" &amp; C$1),$A640&lt;=INDIRECT("'Panasonic ERJ Code Table'!$N" &amp; C$1)) ),C$2&amp;_xlfn.XLOOKUP($A640,E96_raw,E96_code),"N/A")</f>
        <v>N/A</v>
      </c>
      <c r="F640" s="5" t="str" cm="1">
        <f t="array" aca="1" ref="F640" ca="1">IF( OR( AND($A640&gt;=INDIRECT("'Panasonic ERJ Code Table'!$K" &amp; F$1),$A640&lt;=INDIRECT("'Panasonic ERJ Code Table'!$L" &amp; F$1)), AND($A640&gt;=INDIRECT("'Panasonic ERJ Code Table'!$M" &amp; F$1),$A640&lt;=INDIRECT("'Panasonic ERJ Code Table'!$N" &amp; F$1)) ),F$2&amp;_xlfn.XLOOKUP($A640,E96_raw,E96_code),"N/A")</f>
        <v>N/A</v>
      </c>
      <c r="I640" s="5" t="str" cm="1">
        <f t="array" aca="1" ref="I640" ca="1">IF( OR( AND($A640&gt;=INDIRECT("'Panasonic ERJ Code Table'!$K" &amp; I$1),$A640&lt;=INDIRECT("'Panasonic ERJ Code Table'!$L" &amp; I$1)), AND($A640&gt;=INDIRECT("'Panasonic ERJ Code Table'!$M" &amp; I$1),$A640&lt;=INDIRECT("'Panasonic ERJ Code Table'!$N" &amp; I$1)) ),I$2&amp;_xlfn.XLOOKUP($A640,E96_raw,E96_code),"N/A")</f>
        <v>N/A</v>
      </c>
      <c r="L640" s="5" t="str" cm="1">
        <f t="array" aca="1" ref="L640" ca="1">IF( OR( AND($A640&gt;=INDIRECT("'Panasonic ERJ Code Table'!$K" &amp; L$1),$A640&lt;=INDIRECT("'Panasonic ERJ Code Table'!$L" &amp; L$1)), AND($A640&gt;=INDIRECT("'Panasonic ERJ Code Table'!$M" &amp; L$1),$A640&lt;=INDIRECT("'Panasonic ERJ Code Table'!$N" &amp; L$1)) ),L$2&amp;_xlfn.XLOOKUP($A640,E96_raw,E96_code),"N/A")</f>
        <v>N/A</v>
      </c>
      <c r="O640" s="5" t="str" cm="1">
        <f t="array" aca="1" ref="O640" ca="1">IF( OR( AND($A640&gt;=INDIRECT("'Panasonic ERJ Code Table'!$K" &amp; O$1),$A640&lt;=INDIRECT("'Panasonic ERJ Code Table'!$L" &amp; O$1)), AND($A640&gt;=INDIRECT("'Panasonic ERJ Code Table'!$M" &amp; O$1),$A640&lt;=INDIRECT("'Panasonic ERJ Code Table'!$N" &amp; O$1)) ),O$2&amp;_xlfn.XLOOKUP($A640,E96_raw,E96_code),"N/A")</f>
        <v>N/A</v>
      </c>
      <c r="R640" s="5" t="str" cm="1">
        <f t="array" aca="1" ref="R640" ca="1">IF( OR( AND($A640&gt;=INDIRECT("'Panasonic ERJ Code Table'!$K" &amp; R$1),$A640&lt;=INDIRECT("'Panasonic ERJ Code Table'!$L" &amp; R$1)), AND($A640&gt;=INDIRECT("'Panasonic ERJ Code Table'!$M" &amp; R$1),$A640&lt;=INDIRECT("'Panasonic ERJ Code Table'!$N" &amp; R$1)) ),R$2&amp;_xlfn.XLOOKUP($A640,E96_raw,E96_code),"N/A")</f>
        <v>N/A</v>
      </c>
      <c r="U640" s="5" t="str" cm="1">
        <f t="array" aca="1" ref="U640" ca="1">IF( OR( AND($A640&gt;=INDIRECT("'Panasonic ERJ Code Table'!$J" &amp; U$1),$A640&lt;=INDIRECT("'Panasonic ERJ Code Table'!$K" &amp; U$1)), AND($A640&gt;=INDIRECT("'Panasonic ERJ Code Table'!$L" &amp; U$1),$A640&lt;=INDIRECT("'Panasonic ERJ Code Table'!$M" &amp; U$1)) ),U$2&amp;_xlfn.XLOOKUP($A640,E96_raw,E96_code),"N/A")</f>
        <v>N/A</v>
      </c>
    </row>
    <row r="641" spans="1:21" x14ac:dyDescent="0.3">
      <c r="A641" s="16">
        <v>4420000</v>
      </c>
      <c r="B641" s="19"/>
      <c r="C641" s="5" t="str" cm="1">
        <f t="array" aca="1" ref="C641" ca="1">IF( OR( AND($A641&gt;=INDIRECT("'Panasonic ERJ Code Table'!$K" &amp; C$1),$A641&lt;=INDIRECT("'Panasonic ERJ Code Table'!$L" &amp; C$1)), AND($A641&gt;=INDIRECT("'Panasonic ERJ Code Table'!$M" &amp; C$1),$A641&lt;=INDIRECT("'Panasonic ERJ Code Table'!$N" &amp; C$1)) ),C$2&amp;_xlfn.XLOOKUP($A641,E96_raw,E96_code),"N/A")</f>
        <v>N/A</v>
      </c>
      <c r="F641" s="5" t="str" cm="1">
        <f t="array" aca="1" ref="F641" ca="1">IF( OR( AND($A641&gt;=INDIRECT("'Panasonic ERJ Code Table'!$K" &amp; F$1),$A641&lt;=INDIRECT("'Panasonic ERJ Code Table'!$L" &amp; F$1)), AND($A641&gt;=INDIRECT("'Panasonic ERJ Code Table'!$M" &amp; F$1),$A641&lt;=INDIRECT("'Panasonic ERJ Code Table'!$N" &amp; F$1)) ),F$2&amp;_xlfn.XLOOKUP($A641,E96_raw,E96_code),"N/A")</f>
        <v>N/A</v>
      </c>
      <c r="I641" s="5" t="str" cm="1">
        <f t="array" aca="1" ref="I641" ca="1">IF( OR( AND($A641&gt;=INDIRECT("'Panasonic ERJ Code Table'!$K" &amp; I$1),$A641&lt;=INDIRECT("'Panasonic ERJ Code Table'!$L" &amp; I$1)), AND($A641&gt;=INDIRECT("'Panasonic ERJ Code Table'!$M" &amp; I$1),$A641&lt;=INDIRECT("'Panasonic ERJ Code Table'!$N" &amp; I$1)) ),I$2&amp;_xlfn.XLOOKUP($A641,E96_raw,E96_code),"N/A")</f>
        <v>N/A</v>
      </c>
      <c r="L641" s="5" t="str" cm="1">
        <f t="array" aca="1" ref="L641" ca="1">IF( OR( AND($A641&gt;=INDIRECT("'Panasonic ERJ Code Table'!$K" &amp; L$1),$A641&lt;=INDIRECT("'Panasonic ERJ Code Table'!$L" &amp; L$1)), AND($A641&gt;=INDIRECT("'Panasonic ERJ Code Table'!$M" &amp; L$1),$A641&lt;=INDIRECT("'Panasonic ERJ Code Table'!$N" &amp; L$1)) ),L$2&amp;_xlfn.XLOOKUP($A641,E96_raw,E96_code),"N/A")</f>
        <v>N/A</v>
      </c>
      <c r="O641" s="5" t="str" cm="1">
        <f t="array" aca="1" ref="O641" ca="1">IF( OR( AND($A641&gt;=INDIRECT("'Panasonic ERJ Code Table'!$K" &amp; O$1),$A641&lt;=INDIRECT("'Panasonic ERJ Code Table'!$L" &amp; O$1)), AND($A641&gt;=INDIRECT("'Panasonic ERJ Code Table'!$M" &amp; O$1),$A641&lt;=INDIRECT("'Panasonic ERJ Code Table'!$N" &amp; O$1)) ),O$2&amp;_xlfn.XLOOKUP($A641,E96_raw,E96_code),"N/A")</f>
        <v>N/A</v>
      </c>
      <c r="R641" s="5" t="str" cm="1">
        <f t="array" aca="1" ref="R641" ca="1">IF( OR( AND($A641&gt;=INDIRECT("'Panasonic ERJ Code Table'!$K" &amp; R$1),$A641&lt;=INDIRECT("'Panasonic ERJ Code Table'!$L" &amp; R$1)), AND($A641&gt;=INDIRECT("'Panasonic ERJ Code Table'!$M" &amp; R$1),$A641&lt;=INDIRECT("'Panasonic ERJ Code Table'!$N" &amp; R$1)) ),R$2&amp;_xlfn.XLOOKUP($A641,E96_raw,E96_code),"N/A")</f>
        <v>N/A</v>
      </c>
      <c r="U641" s="5" t="str" cm="1">
        <f t="array" aca="1" ref="U641" ca="1">IF( OR( AND($A641&gt;=INDIRECT("'Panasonic ERJ Code Table'!$J" &amp; U$1),$A641&lt;=INDIRECT("'Panasonic ERJ Code Table'!$K" &amp; U$1)), AND($A641&gt;=INDIRECT("'Panasonic ERJ Code Table'!$L" &amp; U$1),$A641&lt;=INDIRECT("'Panasonic ERJ Code Table'!$M" &amp; U$1)) ),U$2&amp;_xlfn.XLOOKUP($A641,E96_raw,E96_code),"N/A")</f>
        <v>N/A</v>
      </c>
    </row>
    <row r="642" spans="1:21" x14ac:dyDescent="0.3">
      <c r="A642" s="16">
        <v>4530000</v>
      </c>
      <c r="B642" s="19"/>
      <c r="C642" s="5" t="str" cm="1">
        <f t="array" aca="1" ref="C642" ca="1">IF( OR( AND($A642&gt;=INDIRECT("'Panasonic ERJ Code Table'!$K" &amp; C$1),$A642&lt;=INDIRECT("'Panasonic ERJ Code Table'!$L" &amp; C$1)), AND($A642&gt;=INDIRECT("'Panasonic ERJ Code Table'!$M" &amp; C$1),$A642&lt;=INDIRECT("'Panasonic ERJ Code Table'!$N" &amp; C$1)) ),C$2&amp;_xlfn.XLOOKUP($A642,E96_raw,E96_code),"N/A")</f>
        <v>N/A</v>
      </c>
      <c r="F642" s="5" t="str" cm="1">
        <f t="array" aca="1" ref="F642" ca="1">IF( OR( AND($A642&gt;=INDIRECT("'Panasonic ERJ Code Table'!$K" &amp; F$1),$A642&lt;=INDIRECT("'Panasonic ERJ Code Table'!$L" &amp; F$1)), AND($A642&gt;=INDIRECT("'Panasonic ERJ Code Table'!$M" &amp; F$1),$A642&lt;=INDIRECT("'Panasonic ERJ Code Table'!$N" &amp; F$1)) ),F$2&amp;_xlfn.XLOOKUP($A642,E96_raw,E96_code),"N/A")</f>
        <v>N/A</v>
      </c>
      <c r="I642" s="5" t="str" cm="1">
        <f t="array" aca="1" ref="I642" ca="1">IF( OR( AND($A642&gt;=INDIRECT("'Panasonic ERJ Code Table'!$K" &amp; I$1),$A642&lt;=INDIRECT("'Panasonic ERJ Code Table'!$L" &amp; I$1)), AND($A642&gt;=INDIRECT("'Panasonic ERJ Code Table'!$M" &amp; I$1),$A642&lt;=INDIRECT("'Panasonic ERJ Code Table'!$N" &amp; I$1)) ),I$2&amp;_xlfn.XLOOKUP($A642,E96_raw,E96_code),"N/A")</f>
        <v>N/A</v>
      </c>
      <c r="L642" s="5" t="str" cm="1">
        <f t="array" aca="1" ref="L642" ca="1">IF( OR( AND($A642&gt;=INDIRECT("'Panasonic ERJ Code Table'!$K" &amp; L$1),$A642&lt;=INDIRECT("'Panasonic ERJ Code Table'!$L" &amp; L$1)), AND($A642&gt;=INDIRECT("'Panasonic ERJ Code Table'!$M" &amp; L$1),$A642&lt;=INDIRECT("'Panasonic ERJ Code Table'!$N" &amp; L$1)) ),L$2&amp;_xlfn.XLOOKUP($A642,E96_raw,E96_code),"N/A")</f>
        <v>N/A</v>
      </c>
      <c r="O642" s="5" t="str" cm="1">
        <f t="array" aca="1" ref="O642" ca="1">IF( OR( AND($A642&gt;=INDIRECT("'Panasonic ERJ Code Table'!$K" &amp; O$1),$A642&lt;=INDIRECT("'Panasonic ERJ Code Table'!$L" &amp; O$1)), AND($A642&gt;=INDIRECT("'Panasonic ERJ Code Table'!$M" &amp; O$1),$A642&lt;=INDIRECT("'Panasonic ERJ Code Table'!$N" &amp; O$1)) ),O$2&amp;_xlfn.XLOOKUP($A642,E96_raw,E96_code),"N/A")</f>
        <v>N/A</v>
      </c>
      <c r="R642" s="5" t="str" cm="1">
        <f t="array" aca="1" ref="R642" ca="1">IF( OR( AND($A642&gt;=INDIRECT("'Panasonic ERJ Code Table'!$K" &amp; R$1),$A642&lt;=INDIRECT("'Panasonic ERJ Code Table'!$L" &amp; R$1)), AND($A642&gt;=INDIRECT("'Panasonic ERJ Code Table'!$M" &amp; R$1),$A642&lt;=INDIRECT("'Panasonic ERJ Code Table'!$N" &amp; R$1)) ),R$2&amp;_xlfn.XLOOKUP($A642,E96_raw,E96_code),"N/A")</f>
        <v>N/A</v>
      </c>
      <c r="U642" s="5" t="str" cm="1">
        <f t="array" aca="1" ref="U642" ca="1">IF( OR( AND($A642&gt;=INDIRECT("'Panasonic ERJ Code Table'!$J" &amp; U$1),$A642&lt;=INDIRECT("'Panasonic ERJ Code Table'!$K" &amp; U$1)), AND($A642&gt;=INDIRECT("'Panasonic ERJ Code Table'!$L" &amp; U$1),$A642&lt;=INDIRECT("'Panasonic ERJ Code Table'!$M" &amp; U$1)) ),U$2&amp;_xlfn.XLOOKUP($A642,E96_raw,E96_code),"N/A")</f>
        <v>N/A</v>
      </c>
    </row>
    <row r="643" spans="1:21" x14ac:dyDescent="0.3">
      <c r="A643" s="16">
        <v>4640000</v>
      </c>
      <c r="B643" s="19"/>
      <c r="C643" s="5" t="str" cm="1">
        <f t="array" aca="1" ref="C643" ca="1">IF( OR( AND($A643&gt;=INDIRECT("'Panasonic ERJ Code Table'!$K" &amp; C$1),$A643&lt;=INDIRECT("'Panasonic ERJ Code Table'!$L" &amp; C$1)), AND($A643&gt;=INDIRECT("'Panasonic ERJ Code Table'!$M" &amp; C$1),$A643&lt;=INDIRECT("'Panasonic ERJ Code Table'!$N" &amp; C$1)) ),C$2&amp;_xlfn.XLOOKUP($A643,E96_raw,E96_code),"N/A")</f>
        <v>N/A</v>
      </c>
      <c r="F643" s="5" t="str" cm="1">
        <f t="array" aca="1" ref="F643" ca="1">IF( OR( AND($A643&gt;=INDIRECT("'Panasonic ERJ Code Table'!$K" &amp; F$1),$A643&lt;=INDIRECT("'Panasonic ERJ Code Table'!$L" &amp; F$1)), AND($A643&gt;=INDIRECT("'Panasonic ERJ Code Table'!$M" &amp; F$1),$A643&lt;=INDIRECT("'Panasonic ERJ Code Table'!$N" &amp; F$1)) ),F$2&amp;_xlfn.XLOOKUP($A643,E96_raw,E96_code),"N/A")</f>
        <v>N/A</v>
      </c>
      <c r="I643" s="5" t="str" cm="1">
        <f t="array" aca="1" ref="I643" ca="1">IF( OR( AND($A643&gt;=INDIRECT("'Panasonic ERJ Code Table'!$K" &amp; I$1),$A643&lt;=INDIRECT("'Panasonic ERJ Code Table'!$L" &amp; I$1)), AND($A643&gt;=INDIRECT("'Panasonic ERJ Code Table'!$M" &amp; I$1),$A643&lt;=INDIRECT("'Panasonic ERJ Code Table'!$N" &amp; I$1)) ),I$2&amp;_xlfn.XLOOKUP($A643,E96_raw,E96_code),"N/A")</f>
        <v>N/A</v>
      </c>
      <c r="L643" s="5" t="str" cm="1">
        <f t="array" aca="1" ref="L643" ca="1">IF( OR( AND($A643&gt;=INDIRECT("'Panasonic ERJ Code Table'!$K" &amp; L$1),$A643&lt;=INDIRECT("'Panasonic ERJ Code Table'!$L" &amp; L$1)), AND($A643&gt;=INDIRECT("'Panasonic ERJ Code Table'!$M" &amp; L$1),$A643&lt;=INDIRECT("'Panasonic ERJ Code Table'!$N" &amp; L$1)) ),L$2&amp;_xlfn.XLOOKUP($A643,E96_raw,E96_code),"N/A")</f>
        <v>N/A</v>
      </c>
      <c r="O643" s="5" t="str" cm="1">
        <f t="array" aca="1" ref="O643" ca="1">IF( OR( AND($A643&gt;=INDIRECT("'Panasonic ERJ Code Table'!$K" &amp; O$1),$A643&lt;=INDIRECT("'Panasonic ERJ Code Table'!$L" &amp; O$1)), AND($A643&gt;=INDIRECT("'Panasonic ERJ Code Table'!$M" &amp; O$1),$A643&lt;=INDIRECT("'Panasonic ERJ Code Table'!$N" &amp; O$1)) ),O$2&amp;_xlfn.XLOOKUP($A643,E96_raw,E96_code),"N/A")</f>
        <v>N/A</v>
      </c>
      <c r="R643" s="5" t="str" cm="1">
        <f t="array" aca="1" ref="R643" ca="1">IF( OR( AND($A643&gt;=INDIRECT("'Panasonic ERJ Code Table'!$K" &amp; R$1),$A643&lt;=INDIRECT("'Panasonic ERJ Code Table'!$L" &amp; R$1)), AND($A643&gt;=INDIRECT("'Panasonic ERJ Code Table'!$M" &amp; R$1),$A643&lt;=INDIRECT("'Panasonic ERJ Code Table'!$N" &amp; R$1)) ),R$2&amp;_xlfn.XLOOKUP($A643,E96_raw,E96_code),"N/A")</f>
        <v>N/A</v>
      </c>
      <c r="U643" s="5" t="str" cm="1">
        <f t="array" aca="1" ref="U643" ca="1">IF( OR( AND($A643&gt;=INDIRECT("'Panasonic ERJ Code Table'!$J" &amp; U$1),$A643&lt;=INDIRECT("'Panasonic ERJ Code Table'!$K" &amp; U$1)), AND($A643&gt;=INDIRECT("'Panasonic ERJ Code Table'!$L" &amp; U$1),$A643&lt;=INDIRECT("'Panasonic ERJ Code Table'!$M" &amp; U$1)) ),U$2&amp;_xlfn.XLOOKUP($A643,E96_raw,E96_code),"N/A")</f>
        <v>N/A</v>
      </c>
    </row>
    <row r="644" spans="1:21" x14ac:dyDescent="0.3">
      <c r="A644" s="16">
        <v>4750000</v>
      </c>
      <c r="B644" s="19"/>
      <c r="C644" s="5" t="str" cm="1">
        <f t="array" aca="1" ref="C644" ca="1">IF( OR( AND($A644&gt;=INDIRECT("'Panasonic ERJ Code Table'!$K" &amp; C$1),$A644&lt;=INDIRECT("'Panasonic ERJ Code Table'!$L" &amp; C$1)), AND($A644&gt;=INDIRECT("'Panasonic ERJ Code Table'!$M" &amp; C$1),$A644&lt;=INDIRECT("'Panasonic ERJ Code Table'!$N" &amp; C$1)) ),C$2&amp;_xlfn.XLOOKUP($A644,E96_raw,E96_code),"N/A")</f>
        <v>N/A</v>
      </c>
      <c r="F644" s="5" t="str" cm="1">
        <f t="array" aca="1" ref="F644" ca="1">IF( OR( AND($A644&gt;=INDIRECT("'Panasonic ERJ Code Table'!$K" &amp; F$1),$A644&lt;=INDIRECT("'Panasonic ERJ Code Table'!$L" &amp; F$1)), AND($A644&gt;=INDIRECT("'Panasonic ERJ Code Table'!$M" &amp; F$1),$A644&lt;=INDIRECT("'Panasonic ERJ Code Table'!$N" &amp; F$1)) ),F$2&amp;_xlfn.XLOOKUP($A644,E96_raw,E96_code),"N/A")</f>
        <v>N/A</v>
      </c>
      <c r="I644" s="5" t="str" cm="1">
        <f t="array" aca="1" ref="I644" ca="1">IF( OR( AND($A644&gt;=INDIRECT("'Panasonic ERJ Code Table'!$K" &amp; I$1),$A644&lt;=INDIRECT("'Panasonic ERJ Code Table'!$L" &amp; I$1)), AND($A644&gt;=INDIRECT("'Panasonic ERJ Code Table'!$M" &amp; I$1),$A644&lt;=INDIRECT("'Panasonic ERJ Code Table'!$N" &amp; I$1)) ),I$2&amp;_xlfn.XLOOKUP($A644,E96_raw,E96_code),"N/A")</f>
        <v>N/A</v>
      </c>
      <c r="L644" s="5" t="str" cm="1">
        <f t="array" aca="1" ref="L644" ca="1">IF( OR( AND($A644&gt;=INDIRECT("'Panasonic ERJ Code Table'!$K" &amp; L$1),$A644&lt;=INDIRECT("'Panasonic ERJ Code Table'!$L" &amp; L$1)), AND($A644&gt;=INDIRECT("'Panasonic ERJ Code Table'!$M" &amp; L$1),$A644&lt;=INDIRECT("'Panasonic ERJ Code Table'!$N" &amp; L$1)) ),L$2&amp;_xlfn.XLOOKUP($A644,E96_raw,E96_code),"N/A")</f>
        <v>N/A</v>
      </c>
      <c r="O644" s="5" t="str" cm="1">
        <f t="array" aca="1" ref="O644" ca="1">IF( OR( AND($A644&gt;=INDIRECT("'Panasonic ERJ Code Table'!$K" &amp; O$1),$A644&lt;=INDIRECT("'Panasonic ERJ Code Table'!$L" &amp; O$1)), AND($A644&gt;=INDIRECT("'Panasonic ERJ Code Table'!$M" &amp; O$1),$A644&lt;=INDIRECT("'Panasonic ERJ Code Table'!$N" &amp; O$1)) ),O$2&amp;_xlfn.XLOOKUP($A644,E96_raw,E96_code),"N/A")</f>
        <v>N/A</v>
      </c>
      <c r="R644" s="5" t="str" cm="1">
        <f t="array" aca="1" ref="R644" ca="1">IF( OR( AND($A644&gt;=INDIRECT("'Panasonic ERJ Code Table'!$K" &amp; R$1),$A644&lt;=INDIRECT("'Panasonic ERJ Code Table'!$L" &amp; R$1)), AND($A644&gt;=INDIRECT("'Panasonic ERJ Code Table'!$M" &amp; R$1),$A644&lt;=INDIRECT("'Panasonic ERJ Code Table'!$N" &amp; R$1)) ),R$2&amp;_xlfn.XLOOKUP($A644,E96_raw,E96_code),"N/A")</f>
        <v>N/A</v>
      </c>
      <c r="U644" s="5" t="str" cm="1">
        <f t="array" aca="1" ref="U644" ca="1">IF( OR( AND($A644&gt;=INDIRECT("'Panasonic ERJ Code Table'!$J" &amp; U$1),$A644&lt;=INDIRECT("'Panasonic ERJ Code Table'!$K" &amp; U$1)), AND($A644&gt;=INDIRECT("'Panasonic ERJ Code Table'!$L" &amp; U$1),$A644&lt;=INDIRECT("'Panasonic ERJ Code Table'!$M" &amp; U$1)) ),U$2&amp;_xlfn.XLOOKUP($A644,E96_raw,E96_code),"N/A")</f>
        <v>N/A</v>
      </c>
    </row>
    <row r="645" spans="1:21" x14ac:dyDescent="0.3">
      <c r="A645" s="16">
        <v>4870000</v>
      </c>
      <c r="B645" s="19"/>
      <c r="C645" s="5" t="str" cm="1">
        <f t="array" aca="1" ref="C645" ca="1">IF( OR( AND($A645&gt;=INDIRECT("'Panasonic ERJ Code Table'!$K" &amp; C$1),$A645&lt;=INDIRECT("'Panasonic ERJ Code Table'!$L" &amp; C$1)), AND($A645&gt;=INDIRECT("'Panasonic ERJ Code Table'!$M" &amp; C$1),$A645&lt;=INDIRECT("'Panasonic ERJ Code Table'!$N" &amp; C$1)) ),C$2&amp;_xlfn.XLOOKUP($A645,E96_raw,E96_code),"N/A")</f>
        <v>N/A</v>
      </c>
      <c r="F645" s="5" t="str" cm="1">
        <f t="array" aca="1" ref="F645" ca="1">IF( OR( AND($A645&gt;=INDIRECT("'Panasonic ERJ Code Table'!$K" &amp; F$1),$A645&lt;=INDIRECT("'Panasonic ERJ Code Table'!$L" &amp; F$1)), AND($A645&gt;=INDIRECT("'Panasonic ERJ Code Table'!$M" &amp; F$1),$A645&lt;=INDIRECT("'Panasonic ERJ Code Table'!$N" &amp; F$1)) ),F$2&amp;_xlfn.XLOOKUP($A645,E96_raw,E96_code),"N/A")</f>
        <v>N/A</v>
      </c>
      <c r="I645" s="5" t="str" cm="1">
        <f t="array" aca="1" ref="I645" ca="1">IF( OR( AND($A645&gt;=INDIRECT("'Panasonic ERJ Code Table'!$K" &amp; I$1),$A645&lt;=INDIRECT("'Panasonic ERJ Code Table'!$L" &amp; I$1)), AND($A645&gt;=INDIRECT("'Panasonic ERJ Code Table'!$M" &amp; I$1),$A645&lt;=INDIRECT("'Panasonic ERJ Code Table'!$N" &amp; I$1)) ),I$2&amp;_xlfn.XLOOKUP($A645,E96_raw,E96_code),"N/A")</f>
        <v>N/A</v>
      </c>
      <c r="L645" s="5" t="str" cm="1">
        <f t="array" aca="1" ref="L645" ca="1">IF( OR( AND($A645&gt;=INDIRECT("'Panasonic ERJ Code Table'!$K" &amp; L$1),$A645&lt;=INDIRECT("'Panasonic ERJ Code Table'!$L" &amp; L$1)), AND($A645&gt;=INDIRECT("'Panasonic ERJ Code Table'!$M" &amp; L$1),$A645&lt;=INDIRECT("'Panasonic ERJ Code Table'!$N" &amp; L$1)) ),L$2&amp;_xlfn.XLOOKUP($A645,E96_raw,E96_code),"N/A")</f>
        <v>N/A</v>
      </c>
      <c r="O645" s="5" t="str" cm="1">
        <f t="array" aca="1" ref="O645" ca="1">IF( OR( AND($A645&gt;=INDIRECT("'Panasonic ERJ Code Table'!$K" &amp; O$1),$A645&lt;=INDIRECT("'Panasonic ERJ Code Table'!$L" &amp; O$1)), AND($A645&gt;=INDIRECT("'Panasonic ERJ Code Table'!$M" &amp; O$1),$A645&lt;=INDIRECT("'Panasonic ERJ Code Table'!$N" &amp; O$1)) ),O$2&amp;_xlfn.XLOOKUP($A645,E96_raw,E96_code),"N/A")</f>
        <v>N/A</v>
      </c>
      <c r="R645" s="5" t="str" cm="1">
        <f t="array" aca="1" ref="R645" ca="1">IF( OR( AND($A645&gt;=INDIRECT("'Panasonic ERJ Code Table'!$K" &amp; R$1),$A645&lt;=INDIRECT("'Panasonic ERJ Code Table'!$L" &amp; R$1)), AND($A645&gt;=INDIRECT("'Panasonic ERJ Code Table'!$M" &amp; R$1),$A645&lt;=INDIRECT("'Panasonic ERJ Code Table'!$N" &amp; R$1)) ),R$2&amp;_xlfn.XLOOKUP($A645,E96_raw,E96_code),"N/A")</f>
        <v>N/A</v>
      </c>
      <c r="U645" s="5" t="str" cm="1">
        <f t="array" aca="1" ref="U645" ca="1">IF( OR( AND($A645&gt;=INDIRECT("'Panasonic ERJ Code Table'!$J" &amp; U$1),$A645&lt;=INDIRECT("'Panasonic ERJ Code Table'!$K" &amp; U$1)), AND($A645&gt;=INDIRECT("'Panasonic ERJ Code Table'!$L" &amp; U$1),$A645&lt;=INDIRECT("'Panasonic ERJ Code Table'!$M" &amp; U$1)) ),U$2&amp;_xlfn.XLOOKUP($A645,E96_raw,E96_code),"N/A")</f>
        <v>N/A</v>
      </c>
    </row>
    <row r="646" spans="1:21" x14ac:dyDescent="0.3">
      <c r="A646" s="16">
        <v>4990000</v>
      </c>
      <c r="B646" s="19"/>
      <c r="C646" s="5" t="str" cm="1">
        <f t="array" aca="1" ref="C646" ca="1">IF( OR( AND($A646&gt;=INDIRECT("'Panasonic ERJ Code Table'!$K" &amp; C$1),$A646&lt;=INDIRECT("'Panasonic ERJ Code Table'!$L" &amp; C$1)), AND($A646&gt;=INDIRECT("'Panasonic ERJ Code Table'!$M" &amp; C$1),$A646&lt;=INDIRECT("'Panasonic ERJ Code Table'!$N" &amp; C$1)) ),C$2&amp;_xlfn.XLOOKUP($A646,E96_raw,E96_code),"N/A")</f>
        <v>N/A</v>
      </c>
      <c r="F646" s="5" t="str" cm="1">
        <f t="array" aca="1" ref="F646" ca="1">IF( OR( AND($A646&gt;=INDIRECT("'Panasonic ERJ Code Table'!$K" &amp; F$1),$A646&lt;=INDIRECT("'Panasonic ERJ Code Table'!$L" &amp; F$1)), AND($A646&gt;=INDIRECT("'Panasonic ERJ Code Table'!$M" &amp; F$1),$A646&lt;=INDIRECT("'Panasonic ERJ Code Table'!$N" &amp; F$1)) ),F$2&amp;_xlfn.XLOOKUP($A646,E96_raw,E96_code),"N/A")</f>
        <v>N/A</v>
      </c>
      <c r="I646" s="5" t="str" cm="1">
        <f t="array" aca="1" ref="I646" ca="1">IF( OR( AND($A646&gt;=INDIRECT("'Panasonic ERJ Code Table'!$K" &amp; I$1),$A646&lt;=INDIRECT("'Panasonic ERJ Code Table'!$L" &amp; I$1)), AND($A646&gt;=INDIRECT("'Panasonic ERJ Code Table'!$M" &amp; I$1),$A646&lt;=INDIRECT("'Panasonic ERJ Code Table'!$N" &amp; I$1)) ),I$2&amp;_xlfn.XLOOKUP($A646,E96_raw,E96_code),"N/A")</f>
        <v>N/A</v>
      </c>
      <c r="L646" s="5" t="str" cm="1">
        <f t="array" aca="1" ref="L646" ca="1">IF( OR( AND($A646&gt;=INDIRECT("'Panasonic ERJ Code Table'!$K" &amp; L$1),$A646&lt;=INDIRECT("'Panasonic ERJ Code Table'!$L" &amp; L$1)), AND($A646&gt;=INDIRECT("'Panasonic ERJ Code Table'!$M" &amp; L$1),$A646&lt;=INDIRECT("'Panasonic ERJ Code Table'!$N" &amp; L$1)) ),L$2&amp;_xlfn.XLOOKUP($A646,E96_raw,E96_code),"N/A")</f>
        <v>N/A</v>
      </c>
      <c r="O646" s="5" t="str" cm="1">
        <f t="array" aca="1" ref="O646" ca="1">IF( OR( AND($A646&gt;=INDIRECT("'Panasonic ERJ Code Table'!$K" &amp; O$1),$A646&lt;=INDIRECT("'Panasonic ERJ Code Table'!$L" &amp; O$1)), AND($A646&gt;=INDIRECT("'Panasonic ERJ Code Table'!$M" &amp; O$1),$A646&lt;=INDIRECT("'Panasonic ERJ Code Table'!$N" &amp; O$1)) ),O$2&amp;_xlfn.XLOOKUP($A646,E96_raw,E96_code),"N/A")</f>
        <v>N/A</v>
      </c>
      <c r="R646" s="5" t="str" cm="1">
        <f t="array" aca="1" ref="R646" ca="1">IF( OR( AND($A646&gt;=INDIRECT("'Panasonic ERJ Code Table'!$K" &amp; R$1),$A646&lt;=INDIRECT("'Panasonic ERJ Code Table'!$L" &amp; R$1)), AND($A646&gt;=INDIRECT("'Panasonic ERJ Code Table'!$M" &amp; R$1),$A646&lt;=INDIRECT("'Panasonic ERJ Code Table'!$N" &amp; R$1)) ),R$2&amp;_xlfn.XLOOKUP($A646,E96_raw,E96_code),"N/A")</f>
        <v>N/A</v>
      </c>
      <c r="U646" s="5" t="str" cm="1">
        <f t="array" aca="1" ref="U646" ca="1">IF( OR( AND($A646&gt;=INDIRECT("'Panasonic ERJ Code Table'!$J" &amp; U$1),$A646&lt;=INDIRECT("'Panasonic ERJ Code Table'!$K" &amp; U$1)), AND($A646&gt;=INDIRECT("'Panasonic ERJ Code Table'!$L" &amp; U$1),$A646&lt;=INDIRECT("'Panasonic ERJ Code Table'!$M" &amp; U$1)) ),U$2&amp;_xlfn.XLOOKUP($A646,E96_raw,E96_code),"N/A")</f>
        <v>N/A</v>
      </c>
    </row>
    <row r="647" spans="1:21" x14ac:dyDescent="0.3">
      <c r="A647" s="16">
        <v>5110000</v>
      </c>
      <c r="B647" s="19"/>
      <c r="C647" s="5" t="str" cm="1">
        <f t="array" aca="1" ref="C647" ca="1">IF( OR( AND($A647&gt;=INDIRECT("'Panasonic ERJ Code Table'!$K" &amp; C$1),$A647&lt;=INDIRECT("'Panasonic ERJ Code Table'!$L" &amp; C$1)), AND($A647&gt;=INDIRECT("'Panasonic ERJ Code Table'!$M" &amp; C$1),$A647&lt;=INDIRECT("'Panasonic ERJ Code Table'!$N" &amp; C$1)) ),C$2&amp;_xlfn.XLOOKUP($A647,E96_raw,E96_code),"N/A")</f>
        <v>N/A</v>
      </c>
      <c r="F647" s="5" t="str" cm="1">
        <f t="array" aca="1" ref="F647" ca="1">IF( OR( AND($A647&gt;=INDIRECT("'Panasonic ERJ Code Table'!$K" &amp; F$1),$A647&lt;=INDIRECT("'Panasonic ERJ Code Table'!$L" &amp; F$1)), AND($A647&gt;=INDIRECT("'Panasonic ERJ Code Table'!$M" &amp; F$1),$A647&lt;=INDIRECT("'Panasonic ERJ Code Table'!$N" &amp; F$1)) ),F$2&amp;_xlfn.XLOOKUP($A647,E96_raw,E96_code),"N/A")</f>
        <v>N/A</v>
      </c>
      <c r="I647" s="5" t="str" cm="1">
        <f t="array" aca="1" ref="I647" ca="1">IF( OR( AND($A647&gt;=INDIRECT("'Panasonic ERJ Code Table'!$K" &amp; I$1),$A647&lt;=INDIRECT("'Panasonic ERJ Code Table'!$L" &amp; I$1)), AND($A647&gt;=INDIRECT("'Panasonic ERJ Code Table'!$M" &amp; I$1),$A647&lt;=INDIRECT("'Panasonic ERJ Code Table'!$N" &amp; I$1)) ),I$2&amp;_xlfn.XLOOKUP($A647,E96_raw,E96_code),"N/A")</f>
        <v>N/A</v>
      </c>
      <c r="L647" s="5" t="str" cm="1">
        <f t="array" aca="1" ref="L647" ca="1">IF( OR( AND($A647&gt;=INDIRECT("'Panasonic ERJ Code Table'!$K" &amp; L$1),$A647&lt;=INDIRECT("'Panasonic ERJ Code Table'!$L" &amp; L$1)), AND($A647&gt;=INDIRECT("'Panasonic ERJ Code Table'!$M" &amp; L$1),$A647&lt;=INDIRECT("'Panasonic ERJ Code Table'!$N" &amp; L$1)) ),L$2&amp;_xlfn.XLOOKUP($A647,E96_raw,E96_code),"N/A")</f>
        <v>N/A</v>
      </c>
      <c r="O647" s="5" t="str" cm="1">
        <f t="array" aca="1" ref="O647" ca="1">IF( OR( AND($A647&gt;=INDIRECT("'Panasonic ERJ Code Table'!$K" &amp; O$1),$A647&lt;=INDIRECT("'Panasonic ERJ Code Table'!$L" &amp; O$1)), AND($A647&gt;=INDIRECT("'Panasonic ERJ Code Table'!$M" &amp; O$1),$A647&lt;=INDIRECT("'Panasonic ERJ Code Table'!$N" &amp; O$1)) ),O$2&amp;_xlfn.XLOOKUP($A647,E96_raw,E96_code),"N/A")</f>
        <v>N/A</v>
      </c>
      <c r="R647" s="5" t="str" cm="1">
        <f t="array" aca="1" ref="R647" ca="1">IF( OR( AND($A647&gt;=INDIRECT("'Panasonic ERJ Code Table'!$K" &amp; R$1),$A647&lt;=INDIRECT("'Panasonic ERJ Code Table'!$L" &amp; R$1)), AND($A647&gt;=INDIRECT("'Panasonic ERJ Code Table'!$M" &amp; R$1),$A647&lt;=INDIRECT("'Panasonic ERJ Code Table'!$N" &amp; R$1)) ),R$2&amp;_xlfn.XLOOKUP($A647,E96_raw,E96_code),"N/A")</f>
        <v>N/A</v>
      </c>
      <c r="U647" s="5" t="str" cm="1">
        <f t="array" aca="1" ref="U647" ca="1">IF( OR( AND($A647&gt;=INDIRECT("'Panasonic ERJ Code Table'!$J" &amp; U$1),$A647&lt;=INDIRECT("'Panasonic ERJ Code Table'!$K" &amp; U$1)), AND($A647&gt;=INDIRECT("'Panasonic ERJ Code Table'!$L" &amp; U$1),$A647&lt;=INDIRECT("'Panasonic ERJ Code Table'!$M" &amp; U$1)) ),U$2&amp;_xlfn.XLOOKUP($A647,E96_raw,E96_code),"N/A")</f>
        <v>N/A</v>
      </c>
    </row>
    <row r="648" spans="1:21" x14ac:dyDescent="0.3">
      <c r="A648" s="16">
        <v>5230000.0000000009</v>
      </c>
      <c r="B648" s="19"/>
      <c r="C648" s="5" t="str" cm="1">
        <f t="array" aca="1" ref="C648" ca="1">IF( OR( AND($A648&gt;=INDIRECT("'Panasonic ERJ Code Table'!$K" &amp; C$1),$A648&lt;=INDIRECT("'Panasonic ERJ Code Table'!$L" &amp; C$1)), AND($A648&gt;=INDIRECT("'Panasonic ERJ Code Table'!$M" &amp; C$1),$A648&lt;=INDIRECT("'Panasonic ERJ Code Table'!$N" &amp; C$1)) ),C$2&amp;_xlfn.XLOOKUP($A648,E96_raw,E96_code),"N/A")</f>
        <v>N/A</v>
      </c>
      <c r="F648" s="5" t="str" cm="1">
        <f t="array" aca="1" ref="F648" ca="1">IF( OR( AND($A648&gt;=INDIRECT("'Panasonic ERJ Code Table'!$K" &amp; F$1),$A648&lt;=INDIRECT("'Panasonic ERJ Code Table'!$L" &amp; F$1)), AND($A648&gt;=INDIRECT("'Panasonic ERJ Code Table'!$M" &amp; F$1),$A648&lt;=INDIRECT("'Panasonic ERJ Code Table'!$N" &amp; F$1)) ),F$2&amp;_xlfn.XLOOKUP($A648,E96_raw,E96_code),"N/A")</f>
        <v>N/A</v>
      </c>
      <c r="I648" s="5" t="str" cm="1">
        <f t="array" aca="1" ref="I648" ca="1">IF( OR( AND($A648&gt;=INDIRECT("'Panasonic ERJ Code Table'!$K" &amp; I$1),$A648&lt;=INDIRECT("'Panasonic ERJ Code Table'!$L" &amp; I$1)), AND($A648&gt;=INDIRECT("'Panasonic ERJ Code Table'!$M" &amp; I$1),$A648&lt;=INDIRECT("'Panasonic ERJ Code Table'!$N" &amp; I$1)) ),I$2&amp;_xlfn.XLOOKUP($A648,E96_raw,E96_code),"N/A")</f>
        <v>N/A</v>
      </c>
      <c r="L648" s="5" t="str" cm="1">
        <f t="array" aca="1" ref="L648" ca="1">IF( OR( AND($A648&gt;=INDIRECT("'Panasonic ERJ Code Table'!$K" &amp; L$1),$A648&lt;=INDIRECT("'Panasonic ERJ Code Table'!$L" &amp; L$1)), AND($A648&gt;=INDIRECT("'Panasonic ERJ Code Table'!$M" &amp; L$1),$A648&lt;=INDIRECT("'Panasonic ERJ Code Table'!$N" &amp; L$1)) ),L$2&amp;_xlfn.XLOOKUP($A648,E96_raw,E96_code),"N/A")</f>
        <v>N/A</v>
      </c>
      <c r="O648" s="5" t="str" cm="1">
        <f t="array" aca="1" ref="O648" ca="1">IF( OR( AND($A648&gt;=INDIRECT("'Panasonic ERJ Code Table'!$K" &amp; O$1),$A648&lt;=INDIRECT("'Panasonic ERJ Code Table'!$L" &amp; O$1)), AND($A648&gt;=INDIRECT("'Panasonic ERJ Code Table'!$M" &amp; O$1),$A648&lt;=INDIRECT("'Panasonic ERJ Code Table'!$N" &amp; O$1)) ),O$2&amp;_xlfn.XLOOKUP($A648,E96_raw,E96_code),"N/A")</f>
        <v>N/A</v>
      </c>
      <c r="R648" s="5" t="str" cm="1">
        <f t="array" aca="1" ref="R648" ca="1">IF( OR( AND($A648&gt;=INDIRECT("'Panasonic ERJ Code Table'!$K" &amp; R$1),$A648&lt;=INDIRECT("'Panasonic ERJ Code Table'!$L" &amp; R$1)), AND($A648&gt;=INDIRECT("'Panasonic ERJ Code Table'!$M" &amp; R$1),$A648&lt;=INDIRECT("'Panasonic ERJ Code Table'!$N" &amp; R$1)) ),R$2&amp;_xlfn.XLOOKUP($A648,E96_raw,E96_code),"N/A")</f>
        <v>N/A</v>
      </c>
      <c r="U648" s="5" t="str" cm="1">
        <f t="array" aca="1" ref="U648" ca="1">IF( OR( AND($A648&gt;=INDIRECT("'Panasonic ERJ Code Table'!$J" &amp; U$1),$A648&lt;=INDIRECT("'Panasonic ERJ Code Table'!$K" &amp; U$1)), AND($A648&gt;=INDIRECT("'Panasonic ERJ Code Table'!$L" &amp; U$1),$A648&lt;=INDIRECT("'Panasonic ERJ Code Table'!$M" &amp; U$1)) ),U$2&amp;_xlfn.XLOOKUP($A648,E96_raw,E96_code),"N/A")</f>
        <v>N/A</v>
      </c>
    </row>
    <row r="649" spans="1:21" x14ac:dyDescent="0.3">
      <c r="A649" s="16">
        <v>5360000</v>
      </c>
      <c r="B649" s="19"/>
      <c r="C649" s="5" t="str" cm="1">
        <f t="array" aca="1" ref="C649" ca="1">IF( OR( AND($A649&gt;=INDIRECT("'Panasonic ERJ Code Table'!$K" &amp; C$1),$A649&lt;=INDIRECT("'Panasonic ERJ Code Table'!$L" &amp; C$1)), AND($A649&gt;=INDIRECT("'Panasonic ERJ Code Table'!$M" &amp; C$1),$A649&lt;=INDIRECT("'Panasonic ERJ Code Table'!$N" &amp; C$1)) ),C$2&amp;_xlfn.XLOOKUP($A649,E96_raw,E96_code),"N/A")</f>
        <v>N/A</v>
      </c>
      <c r="F649" s="5" t="str" cm="1">
        <f t="array" aca="1" ref="F649" ca="1">IF( OR( AND($A649&gt;=INDIRECT("'Panasonic ERJ Code Table'!$K" &amp; F$1),$A649&lt;=INDIRECT("'Panasonic ERJ Code Table'!$L" &amp; F$1)), AND($A649&gt;=INDIRECT("'Panasonic ERJ Code Table'!$M" &amp; F$1),$A649&lt;=INDIRECT("'Panasonic ERJ Code Table'!$N" &amp; F$1)) ),F$2&amp;_xlfn.XLOOKUP($A649,E96_raw,E96_code),"N/A")</f>
        <v>N/A</v>
      </c>
      <c r="I649" s="5" t="str" cm="1">
        <f t="array" aca="1" ref="I649" ca="1">IF( OR( AND($A649&gt;=INDIRECT("'Panasonic ERJ Code Table'!$K" &amp; I$1),$A649&lt;=INDIRECT("'Panasonic ERJ Code Table'!$L" &amp; I$1)), AND($A649&gt;=INDIRECT("'Panasonic ERJ Code Table'!$M" &amp; I$1),$A649&lt;=INDIRECT("'Panasonic ERJ Code Table'!$N" &amp; I$1)) ),I$2&amp;_xlfn.XLOOKUP($A649,E96_raw,E96_code),"N/A")</f>
        <v>N/A</v>
      </c>
      <c r="L649" s="5" t="str" cm="1">
        <f t="array" aca="1" ref="L649" ca="1">IF( OR( AND($A649&gt;=INDIRECT("'Panasonic ERJ Code Table'!$K" &amp; L$1),$A649&lt;=INDIRECT("'Panasonic ERJ Code Table'!$L" &amp; L$1)), AND($A649&gt;=INDIRECT("'Panasonic ERJ Code Table'!$M" &amp; L$1),$A649&lt;=INDIRECT("'Panasonic ERJ Code Table'!$N" &amp; L$1)) ),L$2&amp;_xlfn.XLOOKUP($A649,E96_raw,E96_code),"N/A")</f>
        <v>N/A</v>
      </c>
      <c r="O649" s="5" t="str" cm="1">
        <f t="array" aca="1" ref="O649" ca="1">IF( OR( AND($A649&gt;=INDIRECT("'Panasonic ERJ Code Table'!$K" &amp; O$1),$A649&lt;=INDIRECT("'Panasonic ERJ Code Table'!$L" &amp; O$1)), AND($A649&gt;=INDIRECT("'Panasonic ERJ Code Table'!$M" &amp; O$1),$A649&lt;=INDIRECT("'Panasonic ERJ Code Table'!$N" &amp; O$1)) ),O$2&amp;_xlfn.XLOOKUP($A649,E96_raw,E96_code),"N/A")</f>
        <v>N/A</v>
      </c>
      <c r="R649" s="5" t="str" cm="1">
        <f t="array" aca="1" ref="R649" ca="1">IF( OR( AND($A649&gt;=INDIRECT("'Panasonic ERJ Code Table'!$K" &amp; R$1),$A649&lt;=INDIRECT("'Panasonic ERJ Code Table'!$L" &amp; R$1)), AND($A649&gt;=INDIRECT("'Panasonic ERJ Code Table'!$M" &amp; R$1),$A649&lt;=INDIRECT("'Panasonic ERJ Code Table'!$N" &amp; R$1)) ),R$2&amp;_xlfn.XLOOKUP($A649,E96_raw,E96_code),"N/A")</f>
        <v>N/A</v>
      </c>
      <c r="U649" s="5" t="str" cm="1">
        <f t="array" aca="1" ref="U649" ca="1">IF( OR( AND($A649&gt;=INDIRECT("'Panasonic ERJ Code Table'!$J" &amp; U$1),$A649&lt;=INDIRECT("'Panasonic ERJ Code Table'!$K" &amp; U$1)), AND($A649&gt;=INDIRECT("'Panasonic ERJ Code Table'!$L" &amp; U$1),$A649&lt;=INDIRECT("'Panasonic ERJ Code Table'!$M" &amp; U$1)) ),U$2&amp;_xlfn.XLOOKUP($A649,E96_raw,E96_code),"N/A")</f>
        <v>N/A</v>
      </c>
    </row>
    <row r="650" spans="1:21" x14ac:dyDescent="0.3">
      <c r="A650" s="16">
        <v>5490000</v>
      </c>
      <c r="B650" s="19"/>
      <c r="C650" s="5" t="str" cm="1">
        <f t="array" aca="1" ref="C650" ca="1">IF( OR( AND($A650&gt;=INDIRECT("'Panasonic ERJ Code Table'!$K" &amp; C$1),$A650&lt;=INDIRECT("'Panasonic ERJ Code Table'!$L" &amp; C$1)), AND($A650&gt;=INDIRECT("'Panasonic ERJ Code Table'!$M" &amp; C$1),$A650&lt;=INDIRECT("'Panasonic ERJ Code Table'!$N" &amp; C$1)) ),C$2&amp;_xlfn.XLOOKUP($A650,E96_raw,E96_code),"N/A")</f>
        <v>N/A</v>
      </c>
      <c r="F650" s="5" t="str" cm="1">
        <f t="array" aca="1" ref="F650" ca="1">IF( OR( AND($A650&gt;=INDIRECT("'Panasonic ERJ Code Table'!$K" &amp; F$1),$A650&lt;=INDIRECT("'Panasonic ERJ Code Table'!$L" &amp; F$1)), AND($A650&gt;=INDIRECT("'Panasonic ERJ Code Table'!$M" &amp; F$1),$A650&lt;=INDIRECT("'Panasonic ERJ Code Table'!$N" &amp; F$1)) ),F$2&amp;_xlfn.XLOOKUP($A650,E96_raw,E96_code),"N/A")</f>
        <v>N/A</v>
      </c>
      <c r="I650" s="5" t="str" cm="1">
        <f t="array" aca="1" ref="I650" ca="1">IF( OR( AND($A650&gt;=INDIRECT("'Panasonic ERJ Code Table'!$K" &amp; I$1),$A650&lt;=INDIRECT("'Panasonic ERJ Code Table'!$L" &amp; I$1)), AND($A650&gt;=INDIRECT("'Panasonic ERJ Code Table'!$M" &amp; I$1),$A650&lt;=INDIRECT("'Panasonic ERJ Code Table'!$N" &amp; I$1)) ),I$2&amp;_xlfn.XLOOKUP($A650,E96_raw,E96_code),"N/A")</f>
        <v>N/A</v>
      </c>
      <c r="L650" s="5" t="str" cm="1">
        <f t="array" aca="1" ref="L650" ca="1">IF( OR( AND($A650&gt;=INDIRECT("'Panasonic ERJ Code Table'!$K" &amp; L$1),$A650&lt;=INDIRECT("'Panasonic ERJ Code Table'!$L" &amp; L$1)), AND($A650&gt;=INDIRECT("'Panasonic ERJ Code Table'!$M" &amp; L$1),$A650&lt;=INDIRECT("'Panasonic ERJ Code Table'!$N" &amp; L$1)) ),L$2&amp;_xlfn.XLOOKUP($A650,E96_raw,E96_code),"N/A")</f>
        <v>N/A</v>
      </c>
      <c r="O650" s="5" t="str" cm="1">
        <f t="array" aca="1" ref="O650" ca="1">IF( OR( AND($A650&gt;=INDIRECT("'Panasonic ERJ Code Table'!$K" &amp; O$1),$A650&lt;=INDIRECT("'Panasonic ERJ Code Table'!$L" &amp; O$1)), AND($A650&gt;=INDIRECT("'Panasonic ERJ Code Table'!$M" &amp; O$1),$A650&lt;=INDIRECT("'Panasonic ERJ Code Table'!$N" &amp; O$1)) ),O$2&amp;_xlfn.XLOOKUP($A650,E96_raw,E96_code),"N/A")</f>
        <v>N/A</v>
      </c>
      <c r="R650" s="5" t="str" cm="1">
        <f t="array" aca="1" ref="R650" ca="1">IF( OR( AND($A650&gt;=INDIRECT("'Panasonic ERJ Code Table'!$K" &amp; R$1),$A650&lt;=INDIRECT("'Panasonic ERJ Code Table'!$L" &amp; R$1)), AND($A650&gt;=INDIRECT("'Panasonic ERJ Code Table'!$M" &amp; R$1),$A650&lt;=INDIRECT("'Panasonic ERJ Code Table'!$N" &amp; R$1)) ),R$2&amp;_xlfn.XLOOKUP($A650,E96_raw,E96_code),"N/A")</f>
        <v>N/A</v>
      </c>
      <c r="U650" s="5" t="str" cm="1">
        <f t="array" aca="1" ref="U650" ca="1">IF( OR( AND($A650&gt;=INDIRECT("'Panasonic ERJ Code Table'!$J" &amp; U$1),$A650&lt;=INDIRECT("'Panasonic ERJ Code Table'!$K" &amp; U$1)), AND($A650&gt;=INDIRECT("'Panasonic ERJ Code Table'!$L" &amp; U$1),$A650&lt;=INDIRECT("'Panasonic ERJ Code Table'!$M" &amp; U$1)) ),U$2&amp;_xlfn.XLOOKUP($A650,E96_raw,E96_code),"N/A")</f>
        <v>N/A</v>
      </c>
    </row>
    <row r="651" spans="1:21" x14ac:dyDescent="0.3">
      <c r="A651" s="16">
        <v>5620000</v>
      </c>
      <c r="B651" s="19"/>
      <c r="C651" s="5" t="str" cm="1">
        <f t="array" aca="1" ref="C651" ca="1">IF( OR( AND($A651&gt;=INDIRECT("'Panasonic ERJ Code Table'!$K" &amp; C$1),$A651&lt;=INDIRECT("'Panasonic ERJ Code Table'!$L" &amp; C$1)), AND($A651&gt;=INDIRECT("'Panasonic ERJ Code Table'!$M" &amp; C$1),$A651&lt;=INDIRECT("'Panasonic ERJ Code Table'!$N" &amp; C$1)) ),C$2&amp;_xlfn.XLOOKUP($A651,E96_raw,E96_code),"N/A")</f>
        <v>N/A</v>
      </c>
      <c r="F651" s="5" t="str" cm="1">
        <f t="array" aca="1" ref="F651" ca="1">IF( OR( AND($A651&gt;=INDIRECT("'Panasonic ERJ Code Table'!$K" &amp; F$1),$A651&lt;=INDIRECT("'Panasonic ERJ Code Table'!$L" &amp; F$1)), AND($A651&gt;=INDIRECT("'Panasonic ERJ Code Table'!$M" &amp; F$1),$A651&lt;=INDIRECT("'Panasonic ERJ Code Table'!$N" &amp; F$1)) ),F$2&amp;_xlfn.XLOOKUP($A651,E96_raw,E96_code),"N/A")</f>
        <v>N/A</v>
      </c>
      <c r="I651" s="5" t="str" cm="1">
        <f t="array" aca="1" ref="I651" ca="1">IF( OR( AND($A651&gt;=INDIRECT("'Panasonic ERJ Code Table'!$K" &amp; I$1),$A651&lt;=INDIRECT("'Panasonic ERJ Code Table'!$L" &amp; I$1)), AND($A651&gt;=INDIRECT("'Panasonic ERJ Code Table'!$M" &amp; I$1),$A651&lt;=INDIRECT("'Panasonic ERJ Code Table'!$N" &amp; I$1)) ),I$2&amp;_xlfn.XLOOKUP($A651,E96_raw,E96_code),"N/A")</f>
        <v>N/A</v>
      </c>
      <c r="L651" s="5" t="str" cm="1">
        <f t="array" aca="1" ref="L651" ca="1">IF( OR( AND($A651&gt;=INDIRECT("'Panasonic ERJ Code Table'!$K" &amp; L$1),$A651&lt;=INDIRECT("'Panasonic ERJ Code Table'!$L" &amp; L$1)), AND($A651&gt;=INDIRECT("'Panasonic ERJ Code Table'!$M" &amp; L$1),$A651&lt;=INDIRECT("'Panasonic ERJ Code Table'!$N" &amp; L$1)) ),L$2&amp;_xlfn.XLOOKUP($A651,E96_raw,E96_code),"N/A")</f>
        <v>N/A</v>
      </c>
      <c r="O651" s="5" t="str" cm="1">
        <f t="array" aca="1" ref="O651" ca="1">IF( OR( AND($A651&gt;=INDIRECT("'Panasonic ERJ Code Table'!$K" &amp; O$1),$A651&lt;=INDIRECT("'Panasonic ERJ Code Table'!$L" &amp; O$1)), AND($A651&gt;=INDIRECT("'Panasonic ERJ Code Table'!$M" &amp; O$1),$A651&lt;=INDIRECT("'Panasonic ERJ Code Table'!$N" &amp; O$1)) ),O$2&amp;_xlfn.XLOOKUP($A651,E96_raw,E96_code),"N/A")</f>
        <v>N/A</v>
      </c>
      <c r="R651" s="5" t="str" cm="1">
        <f t="array" aca="1" ref="R651" ca="1">IF( OR( AND($A651&gt;=INDIRECT("'Panasonic ERJ Code Table'!$K" &amp; R$1),$A651&lt;=INDIRECT("'Panasonic ERJ Code Table'!$L" &amp; R$1)), AND($A651&gt;=INDIRECT("'Panasonic ERJ Code Table'!$M" &amp; R$1),$A651&lt;=INDIRECT("'Panasonic ERJ Code Table'!$N" &amp; R$1)) ),R$2&amp;_xlfn.XLOOKUP($A651,E96_raw,E96_code),"N/A")</f>
        <v>N/A</v>
      </c>
      <c r="U651" s="5" t="str" cm="1">
        <f t="array" aca="1" ref="U651" ca="1">IF( OR( AND($A651&gt;=INDIRECT("'Panasonic ERJ Code Table'!$J" &amp; U$1),$A651&lt;=INDIRECT("'Panasonic ERJ Code Table'!$K" &amp; U$1)), AND($A651&gt;=INDIRECT("'Panasonic ERJ Code Table'!$L" &amp; U$1),$A651&lt;=INDIRECT("'Panasonic ERJ Code Table'!$M" &amp; U$1)) ),U$2&amp;_xlfn.XLOOKUP($A651,E96_raw,E96_code),"N/A")</f>
        <v>N/A</v>
      </c>
    </row>
    <row r="652" spans="1:21" x14ac:dyDescent="0.3">
      <c r="A652" s="16">
        <v>5760000</v>
      </c>
      <c r="B652" s="19"/>
      <c r="C652" s="5" t="str" cm="1">
        <f t="array" aca="1" ref="C652" ca="1">IF( OR( AND($A652&gt;=INDIRECT("'Panasonic ERJ Code Table'!$K" &amp; C$1),$A652&lt;=INDIRECT("'Panasonic ERJ Code Table'!$L" &amp; C$1)), AND($A652&gt;=INDIRECT("'Panasonic ERJ Code Table'!$M" &amp; C$1),$A652&lt;=INDIRECT("'Panasonic ERJ Code Table'!$N" &amp; C$1)) ),C$2&amp;_xlfn.XLOOKUP($A652,E96_raw,E96_code),"N/A")</f>
        <v>N/A</v>
      </c>
      <c r="F652" s="5" t="str" cm="1">
        <f t="array" aca="1" ref="F652" ca="1">IF( OR( AND($A652&gt;=INDIRECT("'Panasonic ERJ Code Table'!$K" &amp; F$1),$A652&lt;=INDIRECT("'Panasonic ERJ Code Table'!$L" &amp; F$1)), AND($A652&gt;=INDIRECT("'Panasonic ERJ Code Table'!$M" &amp; F$1),$A652&lt;=INDIRECT("'Panasonic ERJ Code Table'!$N" &amp; F$1)) ),F$2&amp;_xlfn.XLOOKUP($A652,E96_raw,E96_code),"N/A")</f>
        <v>N/A</v>
      </c>
      <c r="I652" s="5" t="str" cm="1">
        <f t="array" aca="1" ref="I652" ca="1">IF( OR( AND($A652&gt;=INDIRECT("'Panasonic ERJ Code Table'!$K" &amp; I$1),$A652&lt;=INDIRECT("'Panasonic ERJ Code Table'!$L" &amp; I$1)), AND($A652&gt;=INDIRECT("'Panasonic ERJ Code Table'!$M" &amp; I$1),$A652&lt;=INDIRECT("'Panasonic ERJ Code Table'!$N" &amp; I$1)) ),I$2&amp;_xlfn.XLOOKUP($A652,E96_raw,E96_code),"N/A")</f>
        <v>N/A</v>
      </c>
      <c r="L652" s="5" t="str" cm="1">
        <f t="array" aca="1" ref="L652" ca="1">IF( OR( AND($A652&gt;=INDIRECT("'Panasonic ERJ Code Table'!$K" &amp; L$1),$A652&lt;=INDIRECT("'Panasonic ERJ Code Table'!$L" &amp; L$1)), AND($A652&gt;=INDIRECT("'Panasonic ERJ Code Table'!$M" &amp; L$1),$A652&lt;=INDIRECT("'Panasonic ERJ Code Table'!$N" &amp; L$1)) ),L$2&amp;_xlfn.XLOOKUP($A652,E96_raw,E96_code),"N/A")</f>
        <v>N/A</v>
      </c>
      <c r="O652" s="5" t="str" cm="1">
        <f t="array" aca="1" ref="O652" ca="1">IF( OR( AND($A652&gt;=INDIRECT("'Panasonic ERJ Code Table'!$K" &amp; O$1),$A652&lt;=INDIRECT("'Panasonic ERJ Code Table'!$L" &amp; O$1)), AND($A652&gt;=INDIRECT("'Panasonic ERJ Code Table'!$M" &amp; O$1),$A652&lt;=INDIRECT("'Panasonic ERJ Code Table'!$N" &amp; O$1)) ),O$2&amp;_xlfn.XLOOKUP($A652,E96_raw,E96_code),"N/A")</f>
        <v>N/A</v>
      </c>
      <c r="R652" s="5" t="str" cm="1">
        <f t="array" aca="1" ref="R652" ca="1">IF( OR( AND($A652&gt;=INDIRECT("'Panasonic ERJ Code Table'!$K" &amp; R$1),$A652&lt;=INDIRECT("'Panasonic ERJ Code Table'!$L" &amp; R$1)), AND($A652&gt;=INDIRECT("'Panasonic ERJ Code Table'!$M" &amp; R$1),$A652&lt;=INDIRECT("'Panasonic ERJ Code Table'!$N" &amp; R$1)) ),R$2&amp;_xlfn.XLOOKUP($A652,E96_raw,E96_code),"N/A")</f>
        <v>N/A</v>
      </c>
      <c r="U652" s="5" t="str" cm="1">
        <f t="array" aca="1" ref="U652" ca="1">IF( OR( AND($A652&gt;=INDIRECT("'Panasonic ERJ Code Table'!$J" &amp; U$1),$A652&lt;=INDIRECT("'Panasonic ERJ Code Table'!$K" &amp; U$1)), AND($A652&gt;=INDIRECT("'Panasonic ERJ Code Table'!$L" &amp; U$1),$A652&lt;=INDIRECT("'Panasonic ERJ Code Table'!$M" &amp; U$1)) ),U$2&amp;_xlfn.XLOOKUP($A652,E96_raw,E96_code),"N/A")</f>
        <v>N/A</v>
      </c>
    </row>
    <row r="653" spans="1:21" x14ac:dyDescent="0.3">
      <c r="A653" s="16">
        <v>5900000</v>
      </c>
      <c r="B653" s="19"/>
      <c r="C653" s="5" t="str" cm="1">
        <f t="array" aca="1" ref="C653" ca="1">IF( OR( AND($A653&gt;=INDIRECT("'Panasonic ERJ Code Table'!$K" &amp; C$1),$A653&lt;=INDIRECT("'Panasonic ERJ Code Table'!$L" &amp; C$1)), AND($A653&gt;=INDIRECT("'Panasonic ERJ Code Table'!$M" &amp; C$1),$A653&lt;=INDIRECT("'Panasonic ERJ Code Table'!$N" &amp; C$1)) ),C$2&amp;_xlfn.XLOOKUP($A653,E96_raw,E96_code),"N/A")</f>
        <v>N/A</v>
      </c>
      <c r="F653" s="5" t="str" cm="1">
        <f t="array" aca="1" ref="F653" ca="1">IF( OR( AND($A653&gt;=INDIRECT("'Panasonic ERJ Code Table'!$K" &amp; F$1),$A653&lt;=INDIRECT("'Panasonic ERJ Code Table'!$L" &amp; F$1)), AND($A653&gt;=INDIRECT("'Panasonic ERJ Code Table'!$M" &amp; F$1),$A653&lt;=INDIRECT("'Panasonic ERJ Code Table'!$N" &amp; F$1)) ),F$2&amp;_xlfn.XLOOKUP($A653,E96_raw,E96_code),"N/A")</f>
        <v>N/A</v>
      </c>
      <c r="I653" s="5" t="str" cm="1">
        <f t="array" aca="1" ref="I653" ca="1">IF( OR( AND($A653&gt;=INDIRECT("'Panasonic ERJ Code Table'!$K" &amp; I$1),$A653&lt;=INDIRECT("'Panasonic ERJ Code Table'!$L" &amp; I$1)), AND($A653&gt;=INDIRECT("'Panasonic ERJ Code Table'!$M" &amp; I$1),$A653&lt;=INDIRECT("'Panasonic ERJ Code Table'!$N" &amp; I$1)) ),I$2&amp;_xlfn.XLOOKUP($A653,E96_raw,E96_code),"N/A")</f>
        <v>N/A</v>
      </c>
      <c r="L653" s="5" t="str" cm="1">
        <f t="array" aca="1" ref="L653" ca="1">IF( OR( AND($A653&gt;=INDIRECT("'Panasonic ERJ Code Table'!$K" &amp; L$1),$A653&lt;=INDIRECT("'Panasonic ERJ Code Table'!$L" &amp; L$1)), AND($A653&gt;=INDIRECT("'Panasonic ERJ Code Table'!$M" &amp; L$1),$A653&lt;=INDIRECT("'Panasonic ERJ Code Table'!$N" &amp; L$1)) ),L$2&amp;_xlfn.XLOOKUP($A653,E96_raw,E96_code),"N/A")</f>
        <v>N/A</v>
      </c>
      <c r="O653" s="5" t="str" cm="1">
        <f t="array" aca="1" ref="O653" ca="1">IF( OR( AND($A653&gt;=INDIRECT("'Panasonic ERJ Code Table'!$K" &amp; O$1),$A653&lt;=INDIRECT("'Panasonic ERJ Code Table'!$L" &amp; O$1)), AND($A653&gt;=INDIRECT("'Panasonic ERJ Code Table'!$M" &amp; O$1),$A653&lt;=INDIRECT("'Panasonic ERJ Code Table'!$N" &amp; O$1)) ),O$2&amp;_xlfn.XLOOKUP($A653,E96_raw,E96_code),"N/A")</f>
        <v>N/A</v>
      </c>
      <c r="R653" s="5" t="str" cm="1">
        <f t="array" aca="1" ref="R653" ca="1">IF( OR( AND($A653&gt;=INDIRECT("'Panasonic ERJ Code Table'!$K" &amp; R$1),$A653&lt;=INDIRECT("'Panasonic ERJ Code Table'!$L" &amp; R$1)), AND($A653&gt;=INDIRECT("'Panasonic ERJ Code Table'!$M" &amp; R$1),$A653&lt;=INDIRECT("'Panasonic ERJ Code Table'!$N" &amp; R$1)) ),R$2&amp;_xlfn.XLOOKUP($A653,E96_raw,E96_code),"N/A")</f>
        <v>N/A</v>
      </c>
      <c r="U653" s="5" t="str" cm="1">
        <f t="array" aca="1" ref="U653" ca="1">IF( OR( AND($A653&gt;=INDIRECT("'Panasonic ERJ Code Table'!$J" &amp; U$1),$A653&lt;=INDIRECT("'Panasonic ERJ Code Table'!$K" &amp; U$1)), AND($A653&gt;=INDIRECT("'Panasonic ERJ Code Table'!$L" &amp; U$1),$A653&lt;=INDIRECT("'Panasonic ERJ Code Table'!$M" &amp; U$1)) ),U$2&amp;_xlfn.XLOOKUP($A653,E96_raw,E96_code),"N/A")</f>
        <v>N/A</v>
      </c>
    </row>
    <row r="654" spans="1:21" x14ac:dyDescent="0.3">
      <c r="A654" s="16">
        <v>6040000</v>
      </c>
      <c r="B654" s="19"/>
      <c r="C654" s="5" t="str" cm="1">
        <f t="array" aca="1" ref="C654" ca="1">IF( OR( AND($A654&gt;=INDIRECT("'Panasonic ERJ Code Table'!$K" &amp; C$1),$A654&lt;=INDIRECT("'Panasonic ERJ Code Table'!$L" &amp; C$1)), AND($A654&gt;=INDIRECT("'Panasonic ERJ Code Table'!$M" &amp; C$1),$A654&lt;=INDIRECT("'Panasonic ERJ Code Table'!$N" &amp; C$1)) ),C$2&amp;_xlfn.XLOOKUP($A654,E96_raw,E96_code),"N/A")</f>
        <v>N/A</v>
      </c>
      <c r="F654" s="5" t="str" cm="1">
        <f t="array" aca="1" ref="F654" ca="1">IF( OR( AND($A654&gt;=INDIRECT("'Panasonic ERJ Code Table'!$K" &amp; F$1),$A654&lt;=INDIRECT("'Panasonic ERJ Code Table'!$L" &amp; F$1)), AND($A654&gt;=INDIRECT("'Panasonic ERJ Code Table'!$M" &amp; F$1),$A654&lt;=INDIRECT("'Panasonic ERJ Code Table'!$N" &amp; F$1)) ),F$2&amp;_xlfn.XLOOKUP($A654,E96_raw,E96_code),"N/A")</f>
        <v>N/A</v>
      </c>
      <c r="I654" s="5" t="str" cm="1">
        <f t="array" aca="1" ref="I654" ca="1">IF( OR( AND($A654&gt;=INDIRECT("'Panasonic ERJ Code Table'!$K" &amp; I$1),$A654&lt;=INDIRECT("'Panasonic ERJ Code Table'!$L" &amp; I$1)), AND($A654&gt;=INDIRECT("'Panasonic ERJ Code Table'!$M" &amp; I$1),$A654&lt;=INDIRECT("'Panasonic ERJ Code Table'!$N" &amp; I$1)) ),I$2&amp;_xlfn.XLOOKUP($A654,E96_raw,E96_code),"N/A")</f>
        <v>N/A</v>
      </c>
      <c r="L654" s="5" t="str" cm="1">
        <f t="array" aca="1" ref="L654" ca="1">IF( OR( AND($A654&gt;=INDIRECT("'Panasonic ERJ Code Table'!$K" &amp; L$1),$A654&lt;=INDIRECT("'Panasonic ERJ Code Table'!$L" &amp; L$1)), AND($A654&gt;=INDIRECT("'Panasonic ERJ Code Table'!$M" &amp; L$1),$A654&lt;=INDIRECT("'Panasonic ERJ Code Table'!$N" &amp; L$1)) ),L$2&amp;_xlfn.XLOOKUP($A654,E96_raw,E96_code),"N/A")</f>
        <v>N/A</v>
      </c>
      <c r="O654" s="5" t="str" cm="1">
        <f t="array" aca="1" ref="O654" ca="1">IF( OR( AND($A654&gt;=INDIRECT("'Panasonic ERJ Code Table'!$K" &amp; O$1),$A654&lt;=INDIRECT("'Panasonic ERJ Code Table'!$L" &amp; O$1)), AND($A654&gt;=INDIRECT("'Panasonic ERJ Code Table'!$M" &amp; O$1),$A654&lt;=INDIRECT("'Panasonic ERJ Code Table'!$N" &amp; O$1)) ),O$2&amp;_xlfn.XLOOKUP($A654,E96_raw,E96_code),"N/A")</f>
        <v>N/A</v>
      </c>
      <c r="R654" s="5" t="str" cm="1">
        <f t="array" aca="1" ref="R654" ca="1">IF( OR( AND($A654&gt;=INDIRECT("'Panasonic ERJ Code Table'!$K" &amp; R$1),$A654&lt;=INDIRECT("'Panasonic ERJ Code Table'!$L" &amp; R$1)), AND($A654&gt;=INDIRECT("'Panasonic ERJ Code Table'!$M" &amp; R$1),$A654&lt;=INDIRECT("'Panasonic ERJ Code Table'!$N" &amp; R$1)) ),R$2&amp;_xlfn.XLOOKUP($A654,E96_raw,E96_code),"N/A")</f>
        <v>N/A</v>
      </c>
      <c r="U654" s="5" t="str" cm="1">
        <f t="array" aca="1" ref="U654" ca="1">IF( OR( AND($A654&gt;=INDIRECT("'Panasonic ERJ Code Table'!$J" &amp; U$1),$A654&lt;=INDIRECT("'Panasonic ERJ Code Table'!$K" &amp; U$1)), AND($A654&gt;=INDIRECT("'Panasonic ERJ Code Table'!$L" &amp; U$1),$A654&lt;=INDIRECT("'Panasonic ERJ Code Table'!$M" &amp; U$1)) ),U$2&amp;_xlfn.XLOOKUP($A654,E96_raw,E96_code),"N/A")</f>
        <v>N/A</v>
      </c>
    </row>
    <row r="655" spans="1:21" x14ac:dyDescent="0.3">
      <c r="A655" s="16">
        <v>6190000.0000000009</v>
      </c>
      <c r="B655" s="19"/>
      <c r="C655" s="5" t="str" cm="1">
        <f t="array" aca="1" ref="C655" ca="1">IF( OR( AND($A655&gt;=INDIRECT("'Panasonic ERJ Code Table'!$K" &amp; C$1),$A655&lt;=INDIRECT("'Panasonic ERJ Code Table'!$L" &amp; C$1)), AND($A655&gt;=INDIRECT("'Panasonic ERJ Code Table'!$M" &amp; C$1),$A655&lt;=INDIRECT("'Panasonic ERJ Code Table'!$N" &amp; C$1)) ),C$2&amp;_xlfn.XLOOKUP($A655,E96_raw,E96_code),"N/A")</f>
        <v>N/A</v>
      </c>
      <c r="F655" s="5" t="str" cm="1">
        <f t="array" aca="1" ref="F655" ca="1">IF( OR( AND($A655&gt;=INDIRECT("'Panasonic ERJ Code Table'!$K" &amp; F$1),$A655&lt;=INDIRECT("'Panasonic ERJ Code Table'!$L" &amp; F$1)), AND($A655&gt;=INDIRECT("'Panasonic ERJ Code Table'!$M" &amp; F$1),$A655&lt;=INDIRECT("'Panasonic ERJ Code Table'!$N" &amp; F$1)) ),F$2&amp;_xlfn.XLOOKUP($A655,E96_raw,E96_code),"N/A")</f>
        <v>N/A</v>
      </c>
      <c r="I655" s="5" t="str" cm="1">
        <f t="array" aca="1" ref="I655" ca="1">IF( OR( AND($A655&gt;=INDIRECT("'Panasonic ERJ Code Table'!$K" &amp; I$1),$A655&lt;=INDIRECT("'Panasonic ERJ Code Table'!$L" &amp; I$1)), AND($A655&gt;=INDIRECT("'Panasonic ERJ Code Table'!$M" &amp; I$1),$A655&lt;=INDIRECT("'Panasonic ERJ Code Table'!$N" &amp; I$1)) ),I$2&amp;_xlfn.XLOOKUP($A655,E96_raw,E96_code),"N/A")</f>
        <v>N/A</v>
      </c>
      <c r="L655" s="5" t="str" cm="1">
        <f t="array" aca="1" ref="L655" ca="1">IF( OR( AND($A655&gt;=INDIRECT("'Panasonic ERJ Code Table'!$K" &amp; L$1),$A655&lt;=INDIRECT("'Panasonic ERJ Code Table'!$L" &amp; L$1)), AND($A655&gt;=INDIRECT("'Panasonic ERJ Code Table'!$M" &amp; L$1),$A655&lt;=INDIRECT("'Panasonic ERJ Code Table'!$N" &amp; L$1)) ),L$2&amp;_xlfn.XLOOKUP($A655,E96_raw,E96_code),"N/A")</f>
        <v>N/A</v>
      </c>
      <c r="O655" s="5" t="str" cm="1">
        <f t="array" aca="1" ref="O655" ca="1">IF( OR( AND($A655&gt;=INDIRECT("'Panasonic ERJ Code Table'!$K" &amp; O$1),$A655&lt;=INDIRECT("'Panasonic ERJ Code Table'!$L" &amp; O$1)), AND($A655&gt;=INDIRECT("'Panasonic ERJ Code Table'!$M" &amp; O$1),$A655&lt;=INDIRECT("'Panasonic ERJ Code Table'!$N" &amp; O$1)) ),O$2&amp;_xlfn.XLOOKUP($A655,E96_raw,E96_code),"N/A")</f>
        <v>N/A</v>
      </c>
      <c r="R655" s="5" t="str" cm="1">
        <f t="array" aca="1" ref="R655" ca="1">IF( OR( AND($A655&gt;=INDIRECT("'Panasonic ERJ Code Table'!$K" &amp; R$1),$A655&lt;=INDIRECT("'Panasonic ERJ Code Table'!$L" &amp; R$1)), AND($A655&gt;=INDIRECT("'Panasonic ERJ Code Table'!$M" &amp; R$1),$A655&lt;=INDIRECT("'Panasonic ERJ Code Table'!$N" &amp; R$1)) ),R$2&amp;_xlfn.XLOOKUP($A655,E96_raw,E96_code),"N/A")</f>
        <v>N/A</v>
      </c>
      <c r="U655" s="5" t="str" cm="1">
        <f t="array" aca="1" ref="U655" ca="1">IF( OR( AND($A655&gt;=INDIRECT("'Panasonic ERJ Code Table'!$J" &amp; U$1),$A655&lt;=INDIRECT("'Panasonic ERJ Code Table'!$K" &amp; U$1)), AND($A655&gt;=INDIRECT("'Panasonic ERJ Code Table'!$L" &amp; U$1),$A655&lt;=INDIRECT("'Panasonic ERJ Code Table'!$M" &amp; U$1)) ),U$2&amp;_xlfn.XLOOKUP($A655,E96_raw,E96_code),"N/A")</f>
        <v>N/A</v>
      </c>
    </row>
    <row r="656" spans="1:21" x14ac:dyDescent="0.3">
      <c r="A656" s="16">
        <v>6340000</v>
      </c>
      <c r="B656" s="19"/>
      <c r="C656" s="5" t="str" cm="1">
        <f t="array" aca="1" ref="C656" ca="1">IF( OR( AND($A656&gt;=INDIRECT("'Panasonic ERJ Code Table'!$K" &amp; C$1),$A656&lt;=INDIRECT("'Panasonic ERJ Code Table'!$L" &amp; C$1)), AND($A656&gt;=INDIRECT("'Panasonic ERJ Code Table'!$M" &amp; C$1),$A656&lt;=INDIRECT("'Panasonic ERJ Code Table'!$N" &amp; C$1)) ),C$2&amp;_xlfn.XLOOKUP($A656,E96_raw,E96_code),"N/A")</f>
        <v>N/A</v>
      </c>
      <c r="F656" s="5" t="str" cm="1">
        <f t="array" aca="1" ref="F656" ca="1">IF( OR( AND($A656&gt;=INDIRECT("'Panasonic ERJ Code Table'!$K" &amp; F$1),$A656&lt;=INDIRECT("'Panasonic ERJ Code Table'!$L" &amp; F$1)), AND($A656&gt;=INDIRECT("'Panasonic ERJ Code Table'!$M" &amp; F$1),$A656&lt;=INDIRECT("'Panasonic ERJ Code Table'!$N" &amp; F$1)) ),F$2&amp;_xlfn.XLOOKUP($A656,E96_raw,E96_code),"N/A")</f>
        <v>N/A</v>
      </c>
      <c r="I656" s="5" t="str" cm="1">
        <f t="array" aca="1" ref="I656" ca="1">IF( OR( AND($A656&gt;=INDIRECT("'Panasonic ERJ Code Table'!$K" &amp; I$1),$A656&lt;=INDIRECT("'Panasonic ERJ Code Table'!$L" &amp; I$1)), AND($A656&gt;=INDIRECT("'Panasonic ERJ Code Table'!$M" &amp; I$1),$A656&lt;=INDIRECT("'Panasonic ERJ Code Table'!$N" &amp; I$1)) ),I$2&amp;_xlfn.XLOOKUP($A656,E96_raw,E96_code),"N/A")</f>
        <v>N/A</v>
      </c>
      <c r="L656" s="5" t="str" cm="1">
        <f t="array" aca="1" ref="L656" ca="1">IF( OR( AND($A656&gt;=INDIRECT("'Panasonic ERJ Code Table'!$K" &amp; L$1),$A656&lt;=INDIRECT("'Panasonic ERJ Code Table'!$L" &amp; L$1)), AND($A656&gt;=INDIRECT("'Panasonic ERJ Code Table'!$M" &amp; L$1),$A656&lt;=INDIRECT("'Panasonic ERJ Code Table'!$N" &amp; L$1)) ),L$2&amp;_xlfn.XLOOKUP($A656,E96_raw,E96_code),"N/A")</f>
        <v>N/A</v>
      </c>
      <c r="O656" s="5" t="str" cm="1">
        <f t="array" aca="1" ref="O656" ca="1">IF( OR( AND($A656&gt;=INDIRECT("'Panasonic ERJ Code Table'!$K" &amp; O$1),$A656&lt;=INDIRECT("'Panasonic ERJ Code Table'!$L" &amp; O$1)), AND($A656&gt;=INDIRECT("'Panasonic ERJ Code Table'!$M" &amp; O$1),$A656&lt;=INDIRECT("'Panasonic ERJ Code Table'!$N" &amp; O$1)) ),O$2&amp;_xlfn.XLOOKUP($A656,E96_raw,E96_code),"N/A")</f>
        <v>N/A</v>
      </c>
      <c r="R656" s="5" t="str" cm="1">
        <f t="array" aca="1" ref="R656" ca="1">IF( OR( AND($A656&gt;=INDIRECT("'Panasonic ERJ Code Table'!$K" &amp; R$1),$A656&lt;=INDIRECT("'Panasonic ERJ Code Table'!$L" &amp; R$1)), AND($A656&gt;=INDIRECT("'Panasonic ERJ Code Table'!$M" &amp; R$1),$A656&lt;=INDIRECT("'Panasonic ERJ Code Table'!$N" &amp; R$1)) ),R$2&amp;_xlfn.XLOOKUP($A656,E96_raw,E96_code),"N/A")</f>
        <v>N/A</v>
      </c>
      <c r="U656" s="5" t="str" cm="1">
        <f t="array" aca="1" ref="U656" ca="1">IF( OR( AND($A656&gt;=INDIRECT("'Panasonic ERJ Code Table'!$J" &amp; U$1),$A656&lt;=INDIRECT("'Panasonic ERJ Code Table'!$K" &amp; U$1)), AND($A656&gt;=INDIRECT("'Panasonic ERJ Code Table'!$L" &amp; U$1),$A656&lt;=INDIRECT("'Panasonic ERJ Code Table'!$M" &amp; U$1)) ),U$2&amp;_xlfn.XLOOKUP($A656,E96_raw,E96_code),"N/A")</f>
        <v>N/A</v>
      </c>
    </row>
    <row r="657" spans="1:21" x14ac:dyDescent="0.3">
      <c r="A657" s="16">
        <v>6490000</v>
      </c>
      <c r="B657" s="19"/>
      <c r="C657" s="5" t="str" cm="1">
        <f t="array" aca="1" ref="C657" ca="1">IF( OR( AND($A657&gt;=INDIRECT("'Panasonic ERJ Code Table'!$K" &amp; C$1),$A657&lt;=INDIRECT("'Panasonic ERJ Code Table'!$L" &amp; C$1)), AND($A657&gt;=INDIRECT("'Panasonic ERJ Code Table'!$M" &amp; C$1),$A657&lt;=INDIRECT("'Panasonic ERJ Code Table'!$N" &amp; C$1)) ),C$2&amp;_xlfn.XLOOKUP($A657,E96_raw,E96_code),"N/A")</f>
        <v>N/A</v>
      </c>
      <c r="F657" s="5" t="str" cm="1">
        <f t="array" aca="1" ref="F657" ca="1">IF( OR( AND($A657&gt;=INDIRECT("'Panasonic ERJ Code Table'!$K" &amp; F$1),$A657&lt;=INDIRECT("'Panasonic ERJ Code Table'!$L" &amp; F$1)), AND($A657&gt;=INDIRECT("'Panasonic ERJ Code Table'!$M" &amp; F$1),$A657&lt;=INDIRECT("'Panasonic ERJ Code Table'!$N" &amp; F$1)) ),F$2&amp;_xlfn.XLOOKUP($A657,E96_raw,E96_code),"N/A")</f>
        <v>N/A</v>
      </c>
      <c r="I657" s="5" t="str" cm="1">
        <f t="array" aca="1" ref="I657" ca="1">IF( OR( AND($A657&gt;=INDIRECT("'Panasonic ERJ Code Table'!$K" &amp; I$1),$A657&lt;=INDIRECT("'Panasonic ERJ Code Table'!$L" &amp; I$1)), AND($A657&gt;=INDIRECT("'Panasonic ERJ Code Table'!$M" &amp; I$1),$A657&lt;=INDIRECT("'Panasonic ERJ Code Table'!$N" &amp; I$1)) ),I$2&amp;_xlfn.XLOOKUP($A657,E96_raw,E96_code),"N/A")</f>
        <v>N/A</v>
      </c>
      <c r="L657" s="5" t="str" cm="1">
        <f t="array" aca="1" ref="L657" ca="1">IF( OR( AND($A657&gt;=INDIRECT("'Panasonic ERJ Code Table'!$K" &amp; L$1),$A657&lt;=INDIRECT("'Panasonic ERJ Code Table'!$L" &amp; L$1)), AND($A657&gt;=INDIRECT("'Panasonic ERJ Code Table'!$M" &amp; L$1),$A657&lt;=INDIRECT("'Panasonic ERJ Code Table'!$N" &amp; L$1)) ),L$2&amp;_xlfn.XLOOKUP($A657,E96_raw,E96_code),"N/A")</f>
        <v>N/A</v>
      </c>
      <c r="O657" s="5" t="str" cm="1">
        <f t="array" aca="1" ref="O657" ca="1">IF( OR( AND($A657&gt;=INDIRECT("'Panasonic ERJ Code Table'!$K" &amp; O$1),$A657&lt;=INDIRECT("'Panasonic ERJ Code Table'!$L" &amp; O$1)), AND($A657&gt;=INDIRECT("'Panasonic ERJ Code Table'!$M" &amp; O$1),$A657&lt;=INDIRECT("'Panasonic ERJ Code Table'!$N" &amp; O$1)) ),O$2&amp;_xlfn.XLOOKUP($A657,E96_raw,E96_code),"N/A")</f>
        <v>N/A</v>
      </c>
      <c r="R657" s="5" t="str" cm="1">
        <f t="array" aca="1" ref="R657" ca="1">IF( OR( AND($A657&gt;=INDIRECT("'Panasonic ERJ Code Table'!$K" &amp; R$1),$A657&lt;=INDIRECT("'Panasonic ERJ Code Table'!$L" &amp; R$1)), AND($A657&gt;=INDIRECT("'Panasonic ERJ Code Table'!$M" &amp; R$1),$A657&lt;=INDIRECT("'Panasonic ERJ Code Table'!$N" &amp; R$1)) ),R$2&amp;_xlfn.XLOOKUP($A657,E96_raw,E96_code),"N/A")</f>
        <v>N/A</v>
      </c>
      <c r="U657" s="5" t="str" cm="1">
        <f t="array" aca="1" ref="U657" ca="1">IF( OR( AND($A657&gt;=INDIRECT("'Panasonic ERJ Code Table'!$J" &amp; U$1),$A657&lt;=INDIRECT("'Panasonic ERJ Code Table'!$K" &amp; U$1)), AND($A657&gt;=INDIRECT("'Panasonic ERJ Code Table'!$L" &amp; U$1),$A657&lt;=INDIRECT("'Panasonic ERJ Code Table'!$M" &amp; U$1)) ),U$2&amp;_xlfn.XLOOKUP($A657,E96_raw,E96_code),"N/A")</f>
        <v>N/A</v>
      </c>
    </row>
    <row r="658" spans="1:21" x14ac:dyDescent="0.3">
      <c r="A658" s="16">
        <v>6650000</v>
      </c>
      <c r="B658" s="19"/>
      <c r="C658" s="5" t="str" cm="1">
        <f t="array" aca="1" ref="C658" ca="1">IF( OR( AND($A658&gt;=INDIRECT("'Panasonic ERJ Code Table'!$K" &amp; C$1),$A658&lt;=INDIRECT("'Panasonic ERJ Code Table'!$L" &amp; C$1)), AND($A658&gt;=INDIRECT("'Panasonic ERJ Code Table'!$M" &amp; C$1),$A658&lt;=INDIRECT("'Panasonic ERJ Code Table'!$N" &amp; C$1)) ),C$2&amp;_xlfn.XLOOKUP($A658,E96_raw,E96_code),"N/A")</f>
        <v>N/A</v>
      </c>
      <c r="F658" s="5" t="str" cm="1">
        <f t="array" aca="1" ref="F658" ca="1">IF( OR( AND($A658&gt;=INDIRECT("'Panasonic ERJ Code Table'!$K" &amp; F$1),$A658&lt;=INDIRECT("'Panasonic ERJ Code Table'!$L" &amp; F$1)), AND($A658&gt;=INDIRECT("'Panasonic ERJ Code Table'!$M" &amp; F$1),$A658&lt;=INDIRECT("'Panasonic ERJ Code Table'!$N" &amp; F$1)) ),F$2&amp;_xlfn.XLOOKUP($A658,E96_raw,E96_code),"N/A")</f>
        <v>N/A</v>
      </c>
      <c r="I658" s="5" t="str" cm="1">
        <f t="array" aca="1" ref="I658" ca="1">IF( OR( AND($A658&gt;=INDIRECT("'Panasonic ERJ Code Table'!$K" &amp; I$1),$A658&lt;=INDIRECT("'Panasonic ERJ Code Table'!$L" &amp; I$1)), AND($A658&gt;=INDIRECT("'Panasonic ERJ Code Table'!$M" &amp; I$1),$A658&lt;=INDIRECT("'Panasonic ERJ Code Table'!$N" &amp; I$1)) ),I$2&amp;_xlfn.XLOOKUP($A658,E96_raw,E96_code),"N/A")</f>
        <v>N/A</v>
      </c>
      <c r="L658" s="5" t="str" cm="1">
        <f t="array" aca="1" ref="L658" ca="1">IF( OR( AND($A658&gt;=INDIRECT("'Panasonic ERJ Code Table'!$K" &amp; L$1),$A658&lt;=INDIRECT("'Panasonic ERJ Code Table'!$L" &amp; L$1)), AND($A658&gt;=INDIRECT("'Panasonic ERJ Code Table'!$M" &amp; L$1),$A658&lt;=INDIRECT("'Panasonic ERJ Code Table'!$N" &amp; L$1)) ),L$2&amp;_xlfn.XLOOKUP($A658,E96_raw,E96_code),"N/A")</f>
        <v>N/A</v>
      </c>
      <c r="O658" s="5" t="str" cm="1">
        <f t="array" aca="1" ref="O658" ca="1">IF( OR( AND($A658&gt;=INDIRECT("'Panasonic ERJ Code Table'!$K" &amp; O$1),$A658&lt;=INDIRECT("'Panasonic ERJ Code Table'!$L" &amp; O$1)), AND($A658&gt;=INDIRECT("'Panasonic ERJ Code Table'!$M" &amp; O$1),$A658&lt;=INDIRECT("'Panasonic ERJ Code Table'!$N" &amp; O$1)) ),O$2&amp;_xlfn.XLOOKUP($A658,E96_raw,E96_code),"N/A")</f>
        <v>N/A</v>
      </c>
      <c r="R658" s="5" t="str" cm="1">
        <f t="array" aca="1" ref="R658" ca="1">IF( OR( AND($A658&gt;=INDIRECT("'Panasonic ERJ Code Table'!$K" &amp; R$1),$A658&lt;=INDIRECT("'Panasonic ERJ Code Table'!$L" &amp; R$1)), AND($A658&gt;=INDIRECT("'Panasonic ERJ Code Table'!$M" &amp; R$1),$A658&lt;=INDIRECT("'Panasonic ERJ Code Table'!$N" &amp; R$1)) ),R$2&amp;_xlfn.XLOOKUP($A658,E96_raw,E96_code),"N/A")</f>
        <v>N/A</v>
      </c>
      <c r="U658" s="5" t="str" cm="1">
        <f t="array" aca="1" ref="U658" ca="1">IF( OR( AND($A658&gt;=INDIRECT("'Panasonic ERJ Code Table'!$J" &amp; U$1),$A658&lt;=INDIRECT("'Panasonic ERJ Code Table'!$K" &amp; U$1)), AND($A658&gt;=INDIRECT("'Panasonic ERJ Code Table'!$L" &amp; U$1),$A658&lt;=INDIRECT("'Panasonic ERJ Code Table'!$M" &amp; U$1)) ),U$2&amp;_xlfn.XLOOKUP($A658,E96_raw,E96_code),"N/A")</f>
        <v>N/A</v>
      </c>
    </row>
    <row r="659" spans="1:21" x14ac:dyDescent="0.3">
      <c r="A659" s="16">
        <v>6810000</v>
      </c>
      <c r="B659" s="19"/>
      <c r="C659" s="5" t="str" cm="1">
        <f t="array" aca="1" ref="C659" ca="1">IF( OR( AND($A659&gt;=INDIRECT("'Panasonic ERJ Code Table'!$K" &amp; C$1),$A659&lt;=INDIRECT("'Panasonic ERJ Code Table'!$L" &amp; C$1)), AND($A659&gt;=INDIRECT("'Panasonic ERJ Code Table'!$M" &amp; C$1),$A659&lt;=INDIRECT("'Panasonic ERJ Code Table'!$N" &amp; C$1)) ),C$2&amp;_xlfn.XLOOKUP($A659,E96_raw,E96_code),"N/A")</f>
        <v>N/A</v>
      </c>
      <c r="F659" s="5" t="str" cm="1">
        <f t="array" aca="1" ref="F659" ca="1">IF( OR( AND($A659&gt;=INDIRECT("'Panasonic ERJ Code Table'!$K" &amp; F$1),$A659&lt;=INDIRECT("'Panasonic ERJ Code Table'!$L" &amp; F$1)), AND($A659&gt;=INDIRECT("'Panasonic ERJ Code Table'!$M" &amp; F$1),$A659&lt;=INDIRECT("'Panasonic ERJ Code Table'!$N" &amp; F$1)) ),F$2&amp;_xlfn.XLOOKUP($A659,E96_raw,E96_code),"N/A")</f>
        <v>N/A</v>
      </c>
      <c r="I659" s="5" t="str" cm="1">
        <f t="array" aca="1" ref="I659" ca="1">IF( OR( AND($A659&gt;=INDIRECT("'Panasonic ERJ Code Table'!$K" &amp; I$1),$A659&lt;=INDIRECT("'Panasonic ERJ Code Table'!$L" &amp; I$1)), AND($A659&gt;=INDIRECT("'Panasonic ERJ Code Table'!$M" &amp; I$1),$A659&lt;=INDIRECT("'Panasonic ERJ Code Table'!$N" &amp; I$1)) ),I$2&amp;_xlfn.XLOOKUP($A659,E96_raw,E96_code),"N/A")</f>
        <v>N/A</v>
      </c>
      <c r="L659" s="5" t="str" cm="1">
        <f t="array" aca="1" ref="L659" ca="1">IF( OR( AND($A659&gt;=INDIRECT("'Panasonic ERJ Code Table'!$K" &amp; L$1),$A659&lt;=INDIRECT("'Panasonic ERJ Code Table'!$L" &amp; L$1)), AND($A659&gt;=INDIRECT("'Panasonic ERJ Code Table'!$M" &amp; L$1),$A659&lt;=INDIRECT("'Panasonic ERJ Code Table'!$N" &amp; L$1)) ),L$2&amp;_xlfn.XLOOKUP($A659,E96_raw,E96_code),"N/A")</f>
        <v>N/A</v>
      </c>
      <c r="O659" s="5" t="str" cm="1">
        <f t="array" aca="1" ref="O659" ca="1">IF( OR( AND($A659&gt;=INDIRECT("'Panasonic ERJ Code Table'!$K" &amp; O$1),$A659&lt;=INDIRECT("'Panasonic ERJ Code Table'!$L" &amp; O$1)), AND($A659&gt;=INDIRECT("'Panasonic ERJ Code Table'!$M" &amp; O$1),$A659&lt;=INDIRECT("'Panasonic ERJ Code Table'!$N" &amp; O$1)) ),O$2&amp;_xlfn.XLOOKUP($A659,E96_raw,E96_code),"N/A")</f>
        <v>N/A</v>
      </c>
      <c r="R659" s="5" t="str" cm="1">
        <f t="array" aca="1" ref="R659" ca="1">IF( OR( AND($A659&gt;=INDIRECT("'Panasonic ERJ Code Table'!$K" &amp; R$1),$A659&lt;=INDIRECT("'Panasonic ERJ Code Table'!$L" &amp; R$1)), AND($A659&gt;=INDIRECT("'Panasonic ERJ Code Table'!$M" &amp; R$1),$A659&lt;=INDIRECT("'Panasonic ERJ Code Table'!$N" &amp; R$1)) ),R$2&amp;_xlfn.XLOOKUP($A659,E96_raw,E96_code),"N/A")</f>
        <v>N/A</v>
      </c>
      <c r="U659" s="5" t="str" cm="1">
        <f t="array" aca="1" ref="U659" ca="1">IF( OR( AND($A659&gt;=INDIRECT("'Panasonic ERJ Code Table'!$J" &amp; U$1),$A659&lt;=INDIRECT("'Panasonic ERJ Code Table'!$K" &amp; U$1)), AND($A659&gt;=INDIRECT("'Panasonic ERJ Code Table'!$L" &amp; U$1),$A659&lt;=INDIRECT("'Panasonic ERJ Code Table'!$M" &amp; U$1)) ),U$2&amp;_xlfn.XLOOKUP($A659,E96_raw,E96_code),"N/A")</f>
        <v>N/A</v>
      </c>
    </row>
    <row r="660" spans="1:21" x14ac:dyDescent="0.3">
      <c r="A660" s="16">
        <v>6980000</v>
      </c>
      <c r="B660" s="19"/>
      <c r="C660" s="5" t="str" cm="1">
        <f t="array" aca="1" ref="C660" ca="1">IF( OR( AND($A660&gt;=INDIRECT("'Panasonic ERJ Code Table'!$K" &amp; C$1),$A660&lt;=INDIRECT("'Panasonic ERJ Code Table'!$L" &amp; C$1)), AND($A660&gt;=INDIRECT("'Panasonic ERJ Code Table'!$M" &amp; C$1),$A660&lt;=INDIRECT("'Panasonic ERJ Code Table'!$N" &amp; C$1)) ),C$2&amp;_xlfn.XLOOKUP($A660,E96_raw,E96_code),"N/A")</f>
        <v>N/A</v>
      </c>
      <c r="F660" s="5" t="str" cm="1">
        <f t="array" aca="1" ref="F660" ca="1">IF( OR( AND($A660&gt;=INDIRECT("'Panasonic ERJ Code Table'!$K" &amp; F$1),$A660&lt;=INDIRECT("'Panasonic ERJ Code Table'!$L" &amp; F$1)), AND($A660&gt;=INDIRECT("'Panasonic ERJ Code Table'!$M" &amp; F$1),$A660&lt;=INDIRECT("'Panasonic ERJ Code Table'!$N" &amp; F$1)) ),F$2&amp;_xlfn.XLOOKUP($A660,E96_raw,E96_code),"N/A")</f>
        <v>N/A</v>
      </c>
      <c r="I660" s="5" t="str" cm="1">
        <f t="array" aca="1" ref="I660" ca="1">IF( OR( AND($A660&gt;=INDIRECT("'Panasonic ERJ Code Table'!$K" &amp; I$1),$A660&lt;=INDIRECT("'Panasonic ERJ Code Table'!$L" &amp; I$1)), AND($A660&gt;=INDIRECT("'Panasonic ERJ Code Table'!$M" &amp; I$1),$A660&lt;=INDIRECT("'Panasonic ERJ Code Table'!$N" &amp; I$1)) ),I$2&amp;_xlfn.XLOOKUP($A660,E96_raw,E96_code),"N/A")</f>
        <v>N/A</v>
      </c>
      <c r="L660" s="5" t="str" cm="1">
        <f t="array" aca="1" ref="L660" ca="1">IF( OR( AND($A660&gt;=INDIRECT("'Panasonic ERJ Code Table'!$K" &amp; L$1),$A660&lt;=INDIRECT("'Panasonic ERJ Code Table'!$L" &amp; L$1)), AND($A660&gt;=INDIRECT("'Panasonic ERJ Code Table'!$M" &amp; L$1),$A660&lt;=INDIRECT("'Panasonic ERJ Code Table'!$N" &amp; L$1)) ),L$2&amp;_xlfn.XLOOKUP($A660,E96_raw,E96_code),"N/A")</f>
        <v>N/A</v>
      </c>
      <c r="O660" s="5" t="str" cm="1">
        <f t="array" aca="1" ref="O660" ca="1">IF( OR( AND($A660&gt;=INDIRECT("'Panasonic ERJ Code Table'!$K" &amp; O$1),$A660&lt;=INDIRECT("'Panasonic ERJ Code Table'!$L" &amp; O$1)), AND($A660&gt;=INDIRECT("'Panasonic ERJ Code Table'!$M" &amp; O$1),$A660&lt;=INDIRECT("'Panasonic ERJ Code Table'!$N" &amp; O$1)) ),O$2&amp;_xlfn.XLOOKUP($A660,E96_raw,E96_code),"N/A")</f>
        <v>N/A</v>
      </c>
      <c r="R660" s="5" t="str" cm="1">
        <f t="array" aca="1" ref="R660" ca="1">IF( OR( AND($A660&gt;=INDIRECT("'Panasonic ERJ Code Table'!$K" &amp; R$1),$A660&lt;=INDIRECT("'Panasonic ERJ Code Table'!$L" &amp; R$1)), AND($A660&gt;=INDIRECT("'Panasonic ERJ Code Table'!$M" &amp; R$1),$A660&lt;=INDIRECT("'Panasonic ERJ Code Table'!$N" &amp; R$1)) ),R$2&amp;_xlfn.XLOOKUP($A660,E96_raw,E96_code),"N/A")</f>
        <v>N/A</v>
      </c>
      <c r="U660" s="5" t="str" cm="1">
        <f t="array" aca="1" ref="U660" ca="1">IF( OR( AND($A660&gt;=INDIRECT("'Panasonic ERJ Code Table'!$J" &amp; U$1),$A660&lt;=INDIRECT("'Panasonic ERJ Code Table'!$K" &amp; U$1)), AND($A660&gt;=INDIRECT("'Panasonic ERJ Code Table'!$L" &amp; U$1),$A660&lt;=INDIRECT("'Panasonic ERJ Code Table'!$M" &amp; U$1)) ),U$2&amp;_xlfn.XLOOKUP($A660,E96_raw,E96_code),"N/A")</f>
        <v>N/A</v>
      </c>
    </row>
    <row r="661" spans="1:21" x14ac:dyDescent="0.3">
      <c r="A661" s="16">
        <v>7150000</v>
      </c>
      <c r="B661" s="19"/>
      <c r="C661" s="5" t="str" cm="1">
        <f t="array" aca="1" ref="C661" ca="1">IF( OR( AND($A661&gt;=INDIRECT("'Panasonic ERJ Code Table'!$K" &amp; C$1),$A661&lt;=INDIRECT("'Panasonic ERJ Code Table'!$L" &amp; C$1)), AND($A661&gt;=INDIRECT("'Panasonic ERJ Code Table'!$M" &amp; C$1),$A661&lt;=INDIRECT("'Panasonic ERJ Code Table'!$N" &amp; C$1)) ),C$2&amp;_xlfn.XLOOKUP($A661,E96_raw,E96_code),"N/A")</f>
        <v>N/A</v>
      </c>
      <c r="F661" s="5" t="str" cm="1">
        <f t="array" aca="1" ref="F661" ca="1">IF( OR( AND($A661&gt;=INDIRECT("'Panasonic ERJ Code Table'!$K" &amp; F$1),$A661&lt;=INDIRECT("'Panasonic ERJ Code Table'!$L" &amp; F$1)), AND($A661&gt;=INDIRECT("'Panasonic ERJ Code Table'!$M" &amp; F$1),$A661&lt;=INDIRECT("'Panasonic ERJ Code Table'!$N" &amp; F$1)) ),F$2&amp;_xlfn.XLOOKUP($A661,E96_raw,E96_code),"N/A")</f>
        <v>N/A</v>
      </c>
      <c r="I661" s="5" t="str" cm="1">
        <f t="array" aca="1" ref="I661" ca="1">IF( OR( AND($A661&gt;=INDIRECT("'Panasonic ERJ Code Table'!$K" &amp; I$1),$A661&lt;=INDIRECT("'Panasonic ERJ Code Table'!$L" &amp; I$1)), AND($A661&gt;=INDIRECT("'Panasonic ERJ Code Table'!$M" &amp; I$1),$A661&lt;=INDIRECT("'Panasonic ERJ Code Table'!$N" &amp; I$1)) ),I$2&amp;_xlfn.XLOOKUP($A661,E96_raw,E96_code),"N/A")</f>
        <v>N/A</v>
      </c>
      <c r="L661" s="5" t="str" cm="1">
        <f t="array" aca="1" ref="L661" ca="1">IF( OR( AND($A661&gt;=INDIRECT("'Panasonic ERJ Code Table'!$K" &amp; L$1),$A661&lt;=INDIRECT("'Panasonic ERJ Code Table'!$L" &amp; L$1)), AND($A661&gt;=INDIRECT("'Panasonic ERJ Code Table'!$M" &amp; L$1),$A661&lt;=INDIRECT("'Panasonic ERJ Code Table'!$N" &amp; L$1)) ),L$2&amp;_xlfn.XLOOKUP($A661,E96_raw,E96_code),"N/A")</f>
        <v>N/A</v>
      </c>
      <c r="O661" s="5" t="str" cm="1">
        <f t="array" aca="1" ref="O661" ca="1">IF( OR( AND($A661&gt;=INDIRECT("'Panasonic ERJ Code Table'!$K" &amp; O$1),$A661&lt;=INDIRECT("'Panasonic ERJ Code Table'!$L" &amp; O$1)), AND($A661&gt;=INDIRECT("'Panasonic ERJ Code Table'!$M" &amp; O$1),$A661&lt;=INDIRECT("'Panasonic ERJ Code Table'!$N" &amp; O$1)) ),O$2&amp;_xlfn.XLOOKUP($A661,E96_raw,E96_code),"N/A")</f>
        <v>N/A</v>
      </c>
      <c r="R661" s="5" t="str" cm="1">
        <f t="array" aca="1" ref="R661" ca="1">IF( OR( AND($A661&gt;=INDIRECT("'Panasonic ERJ Code Table'!$K" &amp; R$1),$A661&lt;=INDIRECT("'Panasonic ERJ Code Table'!$L" &amp; R$1)), AND($A661&gt;=INDIRECT("'Panasonic ERJ Code Table'!$M" &amp; R$1),$A661&lt;=INDIRECT("'Panasonic ERJ Code Table'!$N" &amp; R$1)) ),R$2&amp;_xlfn.XLOOKUP($A661,E96_raw,E96_code),"N/A")</f>
        <v>N/A</v>
      </c>
      <c r="U661" s="5" t="str" cm="1">
        <f t="array" aca="1" ref="U661" ca="1">IF( OR( AND($A661&gt;=INDIRECT("'Panasonic ERJ Code Table'!$J" &amp; U$1),$A661&lt;=INDIRECT("'Panasonic ERJ Code Table'!$K" &amp; U$1)), AND($A661&gt;=INDIRECT("'Panasonic ERJ Code Table'!$L" &amp; U$1),$A661&lt;=INDIRECT("'Panasonic ERJ Code Table'!$M" &amp; U$1)) ),U$2&amp;_xlfn.XLOOKUP($A661,E96_raw,E96_code),"N/A")</f>
        <v>N/A</v>
      </c>
    </row>
    <row r="662" spans="1:21" x14ac:dyDescent="0.3">
      <c r="A662" s="16">
        <v>7320000</v>
      </c>
      <c r="B662" s="19"/>
      <c r="C662" s="5" t="str" cm="1">
        <f t="array" aca="1" ref="C662" ca="1">IF( OR( AND($A662&gt;=INDIRECT("'Panasonic ERJ Code Table'!$K" &amp; C$1),$A662&lt;=INDIRECT("'Panasonic ERJ Code Table'!$L" &amp; C$1)), AND($A662&gt;=INDIRECT("'Panasonic ERJ Code Table'!$M" &amp; C$1),$A662&lt;=INDIRECT("'Panasonic ERJ Code Table'!$N" &amp; C$1)) ),C$2&amp;_xlfn.XLOOKUP($A662,E96_raw,E96_code),"N/A")</f>
        <v>N/A</v>
      </c>
      <c r="F662" s="5" t="str" cm="1">
        <f t="array" aca="1" ref="F662" ca="1">IF( OR( AND($A662&gt;=INDIRECT("'Panasonic ERJ Code Table'!$K" &amp; F$1),$A662&lt;=INDIRECT("'Panasonic ERJ Code Table'!$L" &amp; F$1)), AND($A662&gt;=INDIRECT("'Panasonic ERJ Code Table'!$M" &amp; F$1),$A662&lt;=INDIRECT("'Panasonic ERJ Code Table'!$N" &amp; F$1)) ),F$2&amp;_xlfn.XLOOKUP($A662,E96_raw,E96_code),"N/A")</f>
        <v>N/A</v>
      </c>
      <c r="I662" s="5" t="str" cm="1">
        <f t="array" aca="1" ref="I662" ca="1">IF( OR( AND($A662&gt;=INDIRECT("'Panasonic ERJ Code Table'!$K" &amp; I$1),$A662&lt;=INDIRECT("'Panasonic ERJ Code Table'!$L" &amp; I$1)), AND($A662&gt;=INDIRECT("'Panasonic ERJ Code Table'!$M" &amp; I$1),$A662&lt;=INDIRECT("'Panasonic ERJ Code Table'!$N" &amp; I$1)) ),I$2&amp;_xlfn.XLOOKUP($A662,E96_raw,E96_code),"N/A")</f>
        <v>N/A</v>
      </c>
      <c r="L662" s="5" t="str" cm="1">
        <f t="array" aca="1" ref="L662" ca="1">IF( OR( AND($A662&gt;=INDIRECT("'Panasonic ERJ Code Table'!$K" &amp; L$1),$A662&lt;=INDIRECT("'Panasonic ERJ Code Table'!$L" &amp; L$1)), AND($A662&gt;=INDIRECT("'Panasonic ERJ Code Table'!$M" &amp; L$1),$A662&lt;=INDIRECT("'Panasonic ERJ Code Table'!$N" &amp; L$1)) ),L$2&amp;_xlfn.XLOOKUP($A662,E96_raw,E96_code),"N/A")</f>
        <v>N/A</v>
      </c>
      <c r="O662" s="5" t="str" cm="1">
        <f t="array" aca="1" ref="O662" ca="1">IF( OR( AND($A662&gt;=INDIRECT("'Panasonic ERJ Code Table'!$K" &amp; O$1),$A662&lt;=INDIRECT("'Panasonic ERJ Code Table'!$L" &amp; O$1)), AND($A662&gt;=INDIRECT("'Panasonic ERJ Code Table'!$M" &amp; O$1),$A662&lt;=INDIRECT("'Panasonic ERJ Code Table'!$N" &amp; O$1)) ),O$2&amp;_xlfn.XLOOKUP($A662,E96_raw,E96_code),"N/A")</f>
        <v>N/A</v>
      </c>
      <c r="R662" s="5" t="str" cm="1">
        <f t="array" aca="1" ref="R662" ca="1">IF( OR( AND($A662&gt;=INDIRECT("'Panasonic ERJ Code Table'!$K" &amp; R$1),$A662&lt;=INDIRECT("'Panasonic ERJ Code Table'!$L" &amp; R$1)), AND($A662&gt;=INDIRECT("'Panasonic ERJ Code Table'!$M" &amp; R$1),$A662&lt;=INDIRECT("'Panasonic ERJ Code Table'!$N" &amp; R$1)) ),R$2&amp;_xlfn.XLOOKUP($A662,E96_raw,E96_code),"N/A")</f>
        <v>N/A</v>
      </c>
      <c r="U662" s="5" t="str" cm="1">
        <f t="array" aca="1" ref="U662" ca="1">IF( OR( AND($A662&gt;=INDIRECT("'Panasonic ERJ Code Table'!$J" &amp; U$1),$A662&lt;=INDIRECT("'Panasonic ERJ Code Table'!$K" &amp; U$1)), AND($A662&gt;=INDIRECT("'Panasonic ERJ Code Table'!$L" &amp; U$1),$A662&lt;=INDIRECT("'Panasonic ERJ Code Table'!$M" &amp; U$1)) ),U$2&amp;_xlfn.XLOOKUP($A662,E96_raw,E96_code),"N/A")</f>
        <v>N/A</v>
      </c>
    </row>
    <row r="663" spans="1:21" x14ac:dyDescent="0.3">
      <c r="A663" s="16">
        <v>7500000</v>
      </c>
      <c r="B663" s="19"/>
      <c r="C663" s="5" t="str" cm="1">
        <f t="array" aca="1" ref="C663" ca="1">IF( OR( AND($A663&gt;=INDIRECT("'Panasonic ERJ Code Table'!$K" &amp; C$1),$A663&lt;=INDIRECT("'Panasonic ERJ Code Table'!$L" &amp; C$1)), AND($A663&gt;=INDIRECT("'Panasonic ERJ Code Table'!$M" &amp; C$1),$A663&lt;=INDIRECT("'Panasonic ERJ Code Table'!$N" &amp; C$1)) ),C$2&amp;_xlfn.XLOOKUP($A663,E96_raw,E96_code),"N/A")</f>
        <v>N/A</v>
      </c>
      <c r="F663" s="5" t="str" cm="1">
        <f t="array" aca="1" ref="F663" ca="1">IF( OR( AND($A663&gt;=INDIRECT("'Panasonic ERJ Code Table'!$K" &amp; F$1),$A663&lt;=INDIRECT("'Panasonic ERJ Code Table'!$L" &amp; F$1)), AND($A663&gt;=INDIRECT("'Panasonic ERJ Code Table'!$M" &amp; F$1),$A663&lt;=INDIRECT("'Panasonic ERJ Code Table'!$N" &amp; F$1)) ),F$2&amp;_xlfn.XLOOKUP($A663,E96_raw,E96_code),"N/A")</f>
        <v>N/A</v>
      </c>
      <c r="I663" s="5" t="str" cm="1">
        <f t="array" aca="1" ref="I663" ca="1">IF( OR( AND($A663&gt;=INDIRECT("'Panasonic ERJ Code Table'!$K" &amp; I$1),$A663&lt;=INDIRECT("'Panasonic ERJ Code Table'!$L" &amp; I$1)), AND($A663&gt;=INDIRECT("'Panasonic ERJ Code Table'!$M" &amp; I$1),$A663&lt;=INDIRECT("'Panasonic ERJ Code Table'!$N" &amp; I$1)) ),I$2&amp;_xlfn.XLOOKUP($A663,E96_raw,E96_code),"N/A")</f>
        <v>N/A</v>
      </c>
      <c r="L663" s="5" t="str" cm="1">
        <f t="array" aca="1" ref="L663" ca="1">IF( OR( AND($A663&gt;=INDIRECT("'Panasonic ERJ Code Table'!$K" &amp; L$1),$A663&lt;=INDIRECT("'Panasonic ERJ Code Table'!$L" &amp; L$1)), AND($A663&gt;=INDIRECT("'Panasonic ERJ Code Table'!$M" &amp; L$1),$A663&lt;=INDIRECT("'Panasonic ERJ Code Table'!$N" &amp; L$1)) ),L$2&amp;_xlfn.XLOOKUP($A663,E96_raw,E96_code),"N/A")</f>
        <v>N/A</v>
      </c>
      <c r="O663" s="5" t="str" cm="1">
        <f t="array" aca="1" ref="O663" ca="1">IF( OR( AND($A663&gt;=INDIRECT("'Panasonic ERJ Code Table'!$K" &amp; O$1),$A663&lt;=INDIRECT("'Panasonic ERJ Code Table'!$L" &amp; O$1)), AND($A663&gt;=INDIRECT("'Panasonic ERJ Code Table'!$M" &amp; O$1),$A663&lt;=INDIRECT("'Panasonic ERJ Code Table'!$N" &amp; O$1)) ),O$2&amp;_xlfn.XLOOKUP($A663,E96_raw,E96_code),"N/A")</f>
        <v>N/A</v>
      </c>
      <c r="R663" s="5" t="str" cm="1">
        <f t="array" aca="1" ref="R663" ca="1">IF( OR( AND($A663&gt;=INDIRECT("'Panasonic ERJ Code Table'!$K" &amp; R$1),$A663&lt;=INDIRECT("'Panasonic ERJ Code Table'!$L" &amp; R$1)), AND($A663&gt;=INDIRECT("'Panasonic ERJ Code Table'!$M" &amp; R$1),$A663&lt;=INDIRECT("'Panasonic ERJ Code Table'!$N" &amp; R$1)) ),R$2&amp;_xlfn.XLOOKUP($A663,E96_raw,E96_code),"N/A")</f>
        <v>N/A</v>
      </c>
      <c r="U663" s="5" t="str" cm="1">
        <f t="array" aca="1" ref="U663" ca="1">IF( OR( AND($A663&gt;=INDIRECT("'Panasonic ERJ Code Table'!$J" &amp; U$1),$A663&lt;=INDIRECT("'Panasonic ERJ Code Table'!$K" &amp; U$1)), AND($A663&gt;=INDIRECT("'Panasonic ERJ Code Table'!$L" &amp; U$1),$A663&lt;=INDIRECT("'Panasonic ERJ Code Table'!$M" &amp; U$1)) ),U$2&amp;_xlfn.XLOOKUP($A663,E96_raw,E96_code),"N/A")</f>
        <v>N/A</v>
      </c>
    </row>
    <row r="664" spans="1:21" x14ac:dyDescent="0.3">
      <c r="A664" s="16">
        <v>7680000</v>
      </c>
      <c r="B664" s="19"/>
      <c r="C664" s="5" t="str" cm="1">
        <f t="array" aca="1" ref="C664" ca="1">IF( OR( AND($A664&gt;=INDIRECT("'Panasonic ERJ Code Table'!$K" &amp; C$1),$A664&lt;=INDIRECT("'Panasonic ERJ Code Table'!$L" &amp; C$1)), AND($A664&gt;=INDIRECT("'Panasonic ERJ Code Table'!$M" &amp; C$1),$A664&lt;=INDIRECT("'Panasonic ERJ Code Table'!$N" &amp; C$1)) ),C$2&amp;_xlfn.XLOOKUP($A664,E96_raw,E96_code),"N/A")</f>
        <v>N/A</v>
      </c>
      <c r="F664" s="5" t="str" cm="1">
        <f t="array" aca="1" ref="F664" ca="1">IF( OR( AND($A664&gt;=INDIRECT("'Panasonic ERJ Code Table'!$K" &amp; F$1),$A664&lt;=INDIRECT("'Panasonic ERJ Code Table'!$L" &amp; F$1)), AND($A664&gt;=INDIRECT("'Panasonic ERJ Code Table'!$M" &amp; F$1),$A664&lt;=INDIRECT("'Panasonic ERJ Code Table'!$N" &amp; F$1)) ),F$2&amp;_xlfn.XLOOKUP($A664,E96_raw,E96_code),"N/A")</f>
        <v>N/A</v>
      </c>
      <c r="I664" s="5" t="str" cm="1">
        <f t="array" aca="1" ref="I664" ca="1">IF( OR( AND($A664&gt;=INDIRECT("'Panasonic ERJ Code Table'!$K" &amp; I$1),$A664&lt;=INDIRECT("'Panasonic ERJ Code Table'!$L" &amp; I$1)), AND($A664&gt;=INDIRECT("'Panasonic ERJ Code Table'!$M" &amp; I$1),$A664&lt;=INDIRECT("'Panasonic ERJ Code Table'!$N" &amp; I$1)) ),I$2&amp;_xlfn.XLOOKUP($A664,E96_raw,E96_code),"N/A")</f>
        <v>N/A</v>
      </c>
      <c r="L664" s="5" t="str" cm="1">
        <f t="array" aca="1" ref="L664" ca="1">IF( OR( AND($A664&gt;=INDIRECT("'Panasonic ERJ Code Table'!$K" &amp; L$1),$A664&lt;=INDIRECT("'Panasonic ERJ Code Table'!$L" &amp; L$1)), AND($A664&gt;=INDIRECT("'Panasonic ERJ Code Table'!$M" &amp; L$1),$A664&lt;=INDIRECT("'Panasonic ERJ Code Table'!$N" &amp; L$1)) ),L$2&amp;_xlfn.XLOOKUP($A664,E96_raw,E96_code),"N/A")</f>
        <v>N/A</v>
      </c>
      <c r="O664" s="5" t="str" cm="1">
        <f t="array" aca="1" ref="O664" ca="1">IF( OR( AND($A664&gt;=INDIRECT("'Panasonic ERJ Code Table'!$K" &amp; O$1),$A664&lt;=INDIRECT("'Panasonic ERJ Code Table'!$L" &amp; O$1)), AND($A664&gt;=INDIRECT("'Panasonic ERJ Code Table'!$M" &amp; O$1),$A664&lt;=INDIRECT("'Panasonic ERJ Code Table'!$N" &amp; O$1)) ),O$2&amp;_xlfn.XLOOKUP($A664,E96_raw,E96_code),"N/A")</f>
        <v>N/A</v>
      </c>
      <c r="R664" s="5" t="str" cm="1">
        <f t="array" aca="1" ref="R664" ca="1">IF( OR( AND($A664&gt;=INDIRECT("'Panasonic ERJ Code Table'!$K" &amp; R$1),$A664&lt;=INDIRECT("'Panasonic ERJ Code Table'!$L" &amp; R$1)), AND($A664&gt;=INDIRECT("'Panasonic ERJ Code Table'!$M" &amp; R$1),$A664&lt;=INDIRECT("'Panasonic ERJ Code Table'!$N" &amp; R$1)) ),R$2&amp;_xlfn.XLOOKUP($A664,E96_raw,E96_code),"N/A")</f>
        <v>N/A</v>
      </c>
      <c r="U664" s="5" t="str" cm="1">
        <f t="array" aca="1" ref="U664" ca="1">IF( OR( AND($A664&gt;=INDIRECT("'Panasonic ERJ Code Table'!$J" &amp; U$1),$A664&lt;=INDIRECT("'Panasonic ERJ Code Table'!$K" &amp; U$1)), AND($A664&gt;=INDIRECT("'Panasonic ERJ Code Table'!$L" &amp; U$1),$A664&lt;=INDIRECT("'Panasonic ERJ Code Table'!$M" &amp; U$1)) ),U$2&amp;_xlfn.XLOOKUP($A664,E96_raw,E96_code),"N/A")</f>
        <v>N/A</v>
      </c>
    </row>
    <row r="665" spans="1:21" x14ac:dyDescent="0.3">
      <c r="A665" s="16">
        <v>7870000</v>
      </c>
      <c r="B665" s="19"/>
      <c r="C665" s="5" t="str" cm="1">
        <f t="array" aca="1" ref="C665" ca="1">IF( OR( AND($A665&gt;=INDIRECT("'Panasonic ERJ Code Table'!$K" &amp; C$1),$A665&lt;=INDIRECT("'Panasonic ERJ Code Table'!$L" &amp; C$1)), AND($A665&gt;=INDIRECT("'Panasonic ERJ Code Table'!$M" &amp; C$1),$A665&lt;=INDIRECT("'Panasonic ERJ Code Table'!$N" &amp; C$1)) ),C$2&amp;_xlfn.XLOOKUP($A665,E96_raw,E96_code),"N/A")</f>
        <v>N/A</v>
      </c>
      <c r="F665" s="5" t="str" cm="1">
        <f t="array" aca="1" ref="F665" ca="1">IF( OR( AND($A665&gt;=INDIRECT("'Panasonic ERJ Code Table'!$K" &amp; F$1),$A665&lt;=INDIRECT("'Panasonic ERJ Code Table'!$L" &amp; F$1)), AND($A665&gt;=INDIRECT("'Panasonic ERJ Code Table'!$M" &amp; F$1),$A665&lt;=INDIRECT("'Panasonic ERJ Code Table'!$N" &amp; F$1)) ),F$2&amp;_xlfn.XLOOKUP($A665,E96_raw,E96_code),"N/A")</f>
        <v>N/A</v>
      </c>
      <c r="I665" s="5" t="str" cm="1">
        <f t="array" aca="1" ref="I665" ca="1">IF( OR( AND($A665&gt;=INDIRECT("'Panasonic ERJ Code Table'!$K" &amp; I$1),$A665&lt;=INDIRECT("'Panasonic ERJ Code Table'!$L" &amp; I$1)), AND($A665&gt;=INDIRECT("'Panasonic ERJ Code Table'!$M" &amp; I$1),$A665&lt;=INDIRECT("'Panasonic ERJ Code Table'!$N" &amp; I$1)) ),I$2&amp;_xlfn.XLOOKUP($A665,E96_raw,E96_code),"N/A")</f>
        <v>N/A</v>
      </c>
      <c r="L665" s="5" t="str" cm="1">
        <f t="array" aca="1" ref="L665" ca="1">IF( OR( AND($A665&gt;=INDIRECT("'Panasonic ERJ Code Table'!$K" &amp; L$1),$A665&lt;=INDIRECT("'Panasonic ERJ Code Table'!$L" &amp; L$1)), AND($A665&gt;=INDIRECT("'Panasonic ERJ Code Table'!$M" &amp; L$1),$A665&lt;=INDIRECT("'Panasonic ERJ Code Table'!$N" &amp; L$1)) ),L$2&amp;_xlfn.XLOOKUP($A665,E96_raw,E96_code),"N/A")</f>
        <v>N/A</v>
      </c>
      <c r="O665" s="5" t="str" cm="1">
        <f t="array" aca="1" ref="O665" ca="1">IF( OR( AND($A665&gt;=INDIRECT("'Panasonic ERJ Code Table'!$K" &amp; O$1),$A665&lt;=INDIRECT("'Panasonic ERJ Code Table'!$L" &amp; O$1)), AND($A665&gt;=INDIRECT("'Panasonic ERJ Code Table'!$M" &amp; O$1),$A665&lt;=INDIRECT("'Panasonic ERJ Code Table'!$N" &amp; O$1)) ),O$2&amp;_xlfn.XLOOKUP($A665,E96_raw,E96_code),"N/A")</f>
        <v>N/A</v>
      </c>
      <c r="R665" s="5" t="str" cm="1">
        <f t="array" aca="1" ref="R665" ca="1">IF( OR( AND($A665&gt;=INDIRECT("'Panasonic ERJ Code Table'!$K" &amp; R$1),$A665&lt;=INDIRECT("'Panasonic ERJ Code Table'!$L" &amp; R$1)), AND($A665&gt;=INDIRECT("'Panasonic ERJ Code Table'!$M" &amp; R$1),$A665&lt;=INDIRECT("'Panasonic ERJ Code Table'!$N" &amp; R$1)) ),R$2&amp;_xlfn.XLOOKUP($A665,E96_raw,E96_code),"N/A")</f>
        <v>N/A</v>
      </c>
      <c r="U665" s="5" t="str" cm="1">
        <f t="array" aca="1" ref="U665" ca="1">IF( OR( AND($A665&gt;=INDIRECT("'Panasonic ERJ Code Table'!$J" &amp; U$1),$A665&lt;=INDIRECT("'Panasonic ERJ Code Table'!$K" &amp; U$1)), AND($A665&gt;=INDIRECT("'Panasonic ERJ Code Table'!$L" &amp; U$1),$A665&lt;=INDIRECT("'Panasonic ERJ Code Table'!$M" &amp; U$1)) ),U$2&amp;_xlfn.XLOOKUP($A665,E96_raw,E96_code),"N/A")</f>
        <v>N/A</v>
      </c>
    </row>
    <row r="666" spans="1:21" x14ac:dyDescent="0.3">
      <c r="A666" s="16">
        <v>8060000</v>
      </c>
      <c r="B666" s="19"/>
      <c r="C666" s="5" t="str" cm="1">
        <f t="array" aca="1" ref="C666" ca="1">IF( OR( AND($A666&gt;=INDIRECT("'Panasonic ERJ Code Table'!$K" &amp; C$1),$A666&lt;=INDIRECT("'Panasonic ERJ Code Table'!$L" &amp; C$1)), AND($A666&gt;=INDIRECT("'Panasonic ERJ Code Table'!$M" &amp; C$1),$A666&lt;=INDIRECT("'Panasonic ERJ Code Table'!$N" &amp; C$1)) ),C$2&amp;_xlfn.XLOOKUP($A666,E96_raw,E96_code),"N/A")</f>
        <v>N/A</v>
      </c>
      <c r="F666" s="5" t="str" cm="1">
        <f t="array" aca="1" ref="F666" ca="1">IF( OR( AND($A666&gt;=INDIRECT("'Panasonic ERJ Code Table'!$K" &amp; F$1),$A666&lt;=INDIRECT("'Panasonic ERJ Code Table'!$L" &amp; F$1)), AND($A666&gt;=INDIRECT("'Panasonic ERJ Code Table'!$M" &amp; F$1),$A666&lt;=INDIRECT("'Panasonic ERJ Code Table'!$N" &amp; F$1)) ),F$2&amp;_xlfn.XLOOKUP($A666,E96_raw,E96_code),"N/A")</f>
        <v>N/A</v>
      </c>
      <c r="I666" s="5" t="str" cm="1">
        <f t="array" aca="1" ref="I666" ca="1">IF( OR( AND($A666&gt;=INDIRECT("'Panasonic ERJ Code Table'!$K" &amp; I$1),$A666&lt;=INDIRECT("'Panasonic ERJ Code Table'!$L" &amp; I$1)), AND($A666&gt;=INDIRECT("'Panasonic ERJ Code Table'!$M" &amp; I$1),$A666&lt;=INDIRECT("'Panasonic ERJ Code Table'!$N" &amp; I$1)) ),I$2&amp;_xlfn.XLOOKUP($A666,E96_raw,E96_code),"N/A")</f>
        <v>N/A</v>
      </c>
      <c r="L666" s="5" t="str" cm="1">
        <f t="array" aca="1" ref="L666" ca="1">IF( OR( AND($A666&gt;=INDIRECT("'Panasonic ERJ Code Table'!$K" &amp; L$1),$A666&lt;=INDIRECT("'Panasonic ERJ Code Table'!$L" &amp; L$1)), AND($A666&gt;=INDIRECT("'Panasonic ERJ Code Table'!$M" &amp; L$1),$A666&lt;=INDIRECT("'Panasonic ERJ Code Table'!$N" &amp; L$1)) ),L$2&amp;_xlfn.XLOOKUP($A666,E96_raw,E96_code),"N/A")</f>
        <v>N/A</v>
      </c>
      <c r="O666" s="5" t="str" cm="1">
        <f t="array" aca="1" ref="O666" ca="1">IF( OR( AND($A666&gt;=INDIRECT("'Panasonic ERJ Code Table'!$K" &amp; O$1),$A666&lt;=INDIRECT("'Panasonic ERJ Code Table'!$L" &amp; O$1)), AND($A666&gt;=INDIRECT("'Panasonic ERJ Code Table'!$M" &amp; O$1),$A666&lt;=INDIRECT("'Panasonic ERJ Code Table'!$N" &amp; O$1)) ),O$2&amp;_xlfn.XLOOKUP($A666,E96_raw,E96_code),"N/A")</f>
        <v>N/A</v>
      </c>
      <c r="R666" s="5" t="str" cm="1">
        <f t="array" aca="1" ref="R666" ca="1">IF( OR( AND($A666&gt;=INDIRECT("'Panasonic ERJ Code Table'!$K" &amp; R$1),$A666&lt;=INDIRECT("'Panasonic ERJ Code Table'!$L" &amp; R$1)), AND($A666&gt;=INDIRECT("'Panasonic ERJ Code Table'!$M" &amp; R$1),$A666&lt;=INDIRECT("'Panasonic ERJ Code Table'!$N" &amp; R$1)) ),R$2&amp;_xlfn.XLOOKUP($A666,E96_raw,E96_code),"N/A")</f>
        <v>N/A</v>
      </c>
      <c r="U666" s="5" t="str" cm="1">
        <f t="array" aca="1" ref="U666" ca="1">IF( OR( AND($A666&gt;=INDIRECT("'Panasonic ERJ Code Table'!$J" &amp; U$1),$A666&lt;=INDIRECT("'Panasonic ERJ Code Table'!$K" &amp; U$1)), AND($A666&gt;=INDIRECT("'Panasonic ERJ Code Table'!$L" &amp; U$1),$A666&lt;=INDIRECT("'Panasonic ERJ Code Table'!$M" &amp; U$1)) ),U$2&amp;_xlfn.XLOOKUP($A666,E96_raw,E96_code),"N/A")</f>
        <v>N/A</v>
      </c>
    </row>
    <row r="667" spans="1:21" x14ac:dyDescent="0.3">
      <c r="A667" s="16">
        <v>8250000</v>
      </c>
      <c r="B667" s="19"/>
      <c r="C667" s="5" t="str" cm="1">
        <f t="array" aca="1" ref="C667" ca="1">IF( OR( AND($A667&gt;=INDIRECT("'Panasonic ERJ Code Table'!$K" &amp; C$1),$A667&lt;=INDIRECT("'Panasonic ERJ Code Table'!$L" &amp; C$1)), AND($A667&gt;=INDIRECT("'Panasonic ERJ Code Table'!$M" &amp; C$1),$A667&lt;=INDIRECT("'Panasonic ERJ Code Table'!$N" &amp; C$1)) ),C$2&amp;_xlfn.XLOOKUP($A667,E96_raw,E96_code),"N/A")</f>
        <v>N/A</v>
      </c>
      <c r="F667" s="5" t="str" cm="1">
        <f t="array" aca="1" ref="F667" ca="1">IF( OR( AND($A667&gt;=INDIRECT("'Panasonic ERJ Code Table'!$K" &amp; F$1),$A667&lt;=INDIRECT("'Panasonic ERJ Code Table'!$L" &amp; F$1)), AND($A667&gt;=INDIRECT("'Panasonic ERJ Code Table'!$M" &amp; F$1),$A667&lt;=INDIRECT("'Panasonic ERJ Code Table'!$N" &amp; F$1)) ),F$2&amp;_xlfn.XLOOKUP($A667,E96_raw,E96_code),"N/A")</f>
        <v>N/A</v>
      </c>
      <c r="I667" s="5" t="str" cm="1">
        <f t="array" aca="1" ref="I667" ca="1">IF( OR( AND($A667&gt;=INDIRECT("'Panasonic ERJ Code Table'!$K" &amp; I$1),$A667&lt;=INDIRECT("'Panasonic ERJ Code Table'!$L" &amp; I$1)), AND($A667&gt;=INDIRECT("'Panasonic ERJ Code Table'!$M" &amp; I$1),$A667&lt;=INDIRECT("'Panasonic ERJ Code Table'!$N" &amp; I$1)) ),I$2&amp;_xlfn.XLOOKUP($A667,E96_raw,E96_code),"N/A")</f>
        <v>N/A</v>
      </c>
      <c r="L667" s="5" t="str" cm="1">
        <f t="array" aca="1" ref="L667" ca="1">IF( OR( AND($A667&gt;=INDIRECT("'Panasonic ERJ Code Table'!$K" &amp; L$1),$A667&lt;=INDIRECT("'Panasonic ERJ Code Table'!$L" &amp; L$1)), AND($A667&gt;=INDIRECT("'Panasonic ERJ Code Table'!$M" &amp; L$1),$A667&lt;=INDIRECT("'Panasonic ERJ Code Table'!$N" &amp; L$1)) ),L$2&amp;_xlfn.XLOOKUP($A667,E96_raw,E96_code),"N/A")</f>
        <v>N/A</v>
      </c>
      <c r="O667" s="5" t="str" cm="1">
        <f t="array" aca="1" ref="O667" ca="1">IF( OR( AND($A667&gt;=INDIRECT("'Panasonic ERJ Code Table'!$K" &amp; O$1),$A667&lt;=INDIRECT("'Panasonic ERJ Code Table'!$L" &amp; O$1)), AND($A667&gt;=INDIRECT("'Panasonic ERJ Code Table'!$M" &amp; O$1),$A667&lt;=INDIRECT("'Panasonic ERJ Code Table'!$N" &amp; O$1)) ),O$2&amp;_xlfn.XLOOKUP($A667,E96_raw,E96_code),"N/A")</f>
        <v>N/A</v>
      </c>
      <c r="R667" s="5" t="str" cm="1">
        <f t="array" aca="1" ref="R667" ca="1">IF( OR( AND($A667&gt;=INDIRECT("'Panasonic ERJ Code Table'!$K" &amp; R$1),$A667&lt;=INDIRECT("'Panasonic ERJ Code Table'!$L" &amp; R$1)), AND($A667&gt;=INDIRECT("'Panasonic ERJ Code Table'!$M" &amp; R$1),$A667&lt;=INDIRECT("'Panasonic ERJ Code Table'!$N" &amp; R$1)) ),R$2&amp;_xlfn.XLOOKUP($A667,E96_raw,E96_code),"N/A")</f>
        <v>N/A</v>
      </c>
      <c r="U667" s="5" t="str" cm="1">
        <f t="array" aca="1" ref="U667" ca="1">IF( OR( AND($A667&gt;=INDIRECT("'Panasonic ERJ Code Table'!$J" &amp; U$1),$A667&lt;=INDIRECT("'Panasonic ERJ Code Table'!$K" &amp; U$1)), AND($A667&gt;=INDIRECT("'Panasonic ERJ Code Table'!$L" &amp; U$1),$A667&lt;=INDIRECT("'Panasonic ERJ Code Table'!$M" &amp; U$1)) ),U$2&amp;_xlfn.XLOOKUP($A667,E96_raw,E96_code),"N/A")</f>
        <v>N/A</v>
      </c>
    </row>
    <row r="668" spans="1:21" x14ac:dyDescent="0.3">
      <c r="A668" s="16">
        <v>8450000</v>
      </c>
      <c r="B668" s="19"/>
      <c r="C668" s="5" t="str" cm="1">
        <f t="array" aca="1" ref="C668" ca="1">IF( OR( AND($A668&gt;=INDIRECT("'Panasonic ERJ Code Table'!$K" &amp; C$1),$A668&lt;=INDIRECT("'Panasonic ERJ Code Table'!$L" &amp; C$1)), AND($A668&gt;=INDIRECT("'Panasonic ERJ Code Table'!$M" &amp; C$1),$A668&lt;=INDIRECT("'Panasonic ERJ Code Table'!$N" &amp; C$1)) ),C$2&amp;_xlfn.XLOOKUP($A668,E96_raw,E96_code),"N/A")</f>
        <v>N/A</v>
      </c>
      <c r="F668" s="5" t="str" cm="1">
        <f t="array" aca="1" ref="F668" ca="1">IF( OR( AND($A668&gt;=INDIRECT("'Panasonic ERJ Code Table'!$K" &amp; F$1),$A668&lt;=INDIRECT("'Panasonic ERJ Code Table'!$L" &amp; F$1)), AND($A668&gt;=INDIRECT("'Panasonic ERJ Code Table'!$M" &amp; F$1),$A668&lt;=INDIRECT("'Panasonic ERJ Code Table'!$N" &amp; F$1)) ),F$2&amp;_xlfn.XLOOKUP($A668,E96_raw,E96_code),"N/A")</f>
        <v>N/A</v>
      </c>
      <c r="I668" s="5" t="str" cm="1">
        <f t="array" aca="1" ref="I668" ca="1">IF( OR( AND($A668&gt;=INDIRECT("'Panasonic ERJ Code Table'!$K" &amp; I$1),$A668&lt;=INDIRECT("'Panasonic ERJ Code Table'!$L" &amp; I$1)), AND($A668&gt;=INDIRECT("'Panasonic ERJ Code Table'!$M" &amp; I$1),$A668&lt;=INDIRECT("'Panasonic ERJ Code Table'!$N" &amp; I$1)) ),I$2&amp;_xlfn.XLOOKUP($A668,E96_raw,E96_code),"N/A")</f>
        <v>N/A</v>
      </c>
      <c r="L668" s="5" t="str" cm="1">
        <f t="array" aca="1" ref="L668" ca="1">IF( OR( AND($A668&gt;=INDIRECT("'Panasonic ERJ Code Table'!$K" &amp; L$1),$A668&lt;=INDIRECT("'Panasonic ERJ Code Table'!$L" &amp; L$1)), AND($A668&gt;=INDIRECT("'Panasonic ERJ Code Table'!$M" &amp; L$1),$A668&lt;=INDIRECT("'Panasonic ERJ Code Table'!$N" &amp; L$1)) ),L$2&amp;_xlfn.XLOOKUP($A668,E96_raw,E96_code),"N/A")</f>
        <v>N/A</v>
      </c>
      <c r="O668" s="5" t="str" cm="1">
        <f t="array" aca="1" ref="O668" ca="1">IF( OR( AND($A668&gt;=INDIRECT("'Panasonic ERJ Code Table'!$K" &amp; O$1),$A668&lt;=INDIRECT("'Panasonic ERJ Code Table'!$L" &amp; O$1)), AND($A668&gt;=INDIRECT("'Panasonic ERJ Code Table'!$M" &amp; O$1),$A668&lt;=INDIRECT("'Panasonic ERJ Code Table'!$N" &amp; O$1)) ),O$2&amp;_xlfn.XLOOKUP($A668,E96_raw,E96_code),"N/A")</f>
        <v>N/A</v>
      </c>
      <c r="R668" s="5" t="str" cm="1">
        <f t="array" aca="1" ref="R668" ca="1">IF( OR( AND($A668&gt;=INDIRECT("'Panasonic ERJ Code Table'!$K" &amp; R$1),$A668&lt;=INDIRECT("'Panasonic ERJ Code Table'!$L" &amp; R$1)), AND($A668&gt;=INDIRECT("'Panasonic ERJ Code Table'!$M" &amp; R$1),$A668&lt;=INDIRECT("'Panasonic ERJ Code Table'!$N" &amp; R$1)) ),R$2&amp;_xlfn.XLOOKUP($A668,E96_raw,E96_code),"N/A")</f>
        <v>N/A</v>
      </c>
      <c r="U668" s="5" t="str" cm="1">
        <f t="array" aca="1" ref="U668" ca="1">IF( OR( AND($A668&gt;=INDIRECT("'Panasonic ERJ Code Table'!$J" &amp; U$1),$A668&lt;=INDIRECT("'Panasonic ERJ Code Table'!$K" &amp; U$1)), AND($A668&gt;=INDIRECT("'Panasonic ERJ Code Table'!$L" &amp; U$1),$A668&lt;=INDIRECT("'Panasonic ERJ Code Table'!$M" &amp; U$1)) ),U$2&amp;_xlfn.XLOOKUP($A668,E96_raw,E96_code),"N/A")</f>
        <v>N/A</v>
      </c>
    </row>
    <row r="669" spans="1:21" x14ac:dyDescent="0.3">
      <c r="A669" s="16">
        <v>8660000</v>
      </c>
      <c r="B669" s="19"/>
      <c r="C669" s="5" t="str" cm="1">
        <f t="array" aca="1" ref="C669" ca="1">IF( OR( AND($A669&gt;=INDIRECT("'Panasonic ERJ Code Table'!$K" &amp; C$1),$A669&lt;=INDIRECT("'Panasonic ERJ Code Table'!$L" &amp; C$1)), AND($A669&gt;=INDIRECT("'Panasonic ERJ Code Table'!$M" &amp; C$1),$A669&lt;=INDIRECT("'Panasonic ERJ Code Table'!$N" &amp; C$1)) ),C$2&amp;_xlfn.XLOOKUP($A669,E96_raw,E96_code),"N/A")</f>
        <v>N/A</v>
      </c>
      <c r="F669" s="5" t="str" cm="1">
        <f t="array" aca="1" ref="F669" ca="1">IF( OR( AND($A669&gt;=INDIRECT("'Panasonic ERJ Code Table'!$K" &amp; F$1),$A669&lt;=INDIRECT("'Panasonic ERJ Code Table'!$L" &amp; F$1)), AND($A669&gt;=INDIRECT("'Panasonic ERJ Code Table'!$M" &amp; F$1),$A669&lt;=INDIRECT("'Panasonic ERJ Code Table'!$N" &amp; F$1)) ),F$2&amp;_xlfn.XLOOKUP($A669,E96_raw,E96_code),"N/A")</f>
        <v>N/A</v>
      </c>
      <c r="I669" s="5" t="str" cm="1">
        <f t="array" aca="1" ref="I669" ca="1">IF( OR( AND($A669&gt;=INDIRECT("'Panasonic ERJ Code Table'!$K" &amp; I$1),$A669&lt;=INDIRECT("'Panasonic ERJ Code Table'!$L" &amp; I$1)), AND($A669&gt;=INDIRECT("'Panasonic ERJ Code Table'!$M" &amp; I$1),$A669&lt;=INDIRECT("'Panasonic ERJ Code Table'!$N" &amp; I$1)) ),I$2&amp;_xlfn.XLOOKUP($A669,E96_raw,E96_code),"N/A")</f>
        <v>N/A</v>
      </c>
      <c r="L669" s="5" t="str" cm="1">
        <f t="array" aca="1" ref="L669" ca="1">IF( OR( AND($A669&gt;=INDIRECT("'Panasonic ERJ Code Table'!$K" &amp; L$1),$A669&lt;=INDIRECT("'Panasonic ERJ Code Table'!$L" &amp; L$1)), AND($A669&gt;=INDIRECT("'Panasonic ERJ Code Table'!$M" &amp; L$1),$A669&lt;=INDIRECT("'Panasonic ERJ Code Table'!$N" &amp; L$1)) ),L$2&amp;_xlfn.XLOOKUP($A669,E96_raw,E96_code),"N/A")</f>
        <v>N/A</v>
      </c>
      <c r="O669" s="5" t="str" cm="1">
        <f t="array" aca="1" ref="O669" ca="1">IF( OR( AND($A669&gt;=INDIRECT("'Panasonic ERJ Code Table'!$K" &amp; O$1),$A669&lt;=INDIRECT("'Panasonic ERJ Code Table'!$L" &amp; O$1)), AND($A669&gt;=INDIRECT("'Panasonic ERJ Code Table'!$M" &amp; O$1),$A669&lt;=INDIRECT("'Panasonic ERJ Code Table'!$N" &amp; O$1)) ),O$2&amp;_xlfn.XLOOKUP($A669,E96_raw,E96_code),"N/A")</f>
        <v>N/A</v>
      </c>
      <c r="R669" s="5" t="str" cm="1">
        <f t="array" aca="1" ref="R669" ca="1">IF( OR( AND($A669&gt;=INDIRECT("'Panasonic ERJ Code Table'!$K" &amp; R$1),$A669&lt;=INDIRECT("'Panasonic ERJ Code Table'!$L" &amp; R$1)), AND($A669&gt;=INDIRECT("'Panasonic ERJ Code Table'!$M" &amp; R$1),$A669&lt;=INDIRECT("'Panasonic ERJ Code Table'!$N" &amp; R$1)) ),R$2&amp;_xlfn.XLOOKUP($A669,E96_raw,E96_code),"N/A")</f>
        <v>N/A</v>
      </c>
      <c r="U669" s="5" t="str" cm="1">
        <f t="array" aca="1" ref="U669" ca="1">IF( OR( AND($A669&gt;=INDIRECT("'Panasonic ERJ Code Table'!$J" &amp; U$1),$A669&lt;=INDIRECT("'Panasonic ERJ Code Table'!$K" &amp; U$1)), AND($A669&gt;=INDIRECT("'Panasonic ERJ Code Table'!$L" &amp; U$1),$A669&lt;=INDIRECT("'Panasonic ERJ Code Table'!$M" &amp; U$1)) ),U$2&amp;_xlfn.XLOOKUP($A669,E96_raw,E96_code),"N/A")</f>
        <v>N/A</v>
      </c>
    </row>
    <row r="670" spans="1:21" x14ac:dyDescent="0.3">
      <c r="A670" s="16">
        <v>8869999.9999999981</v>
      </c>
      <c r="B670" s="19"/>
      <c r="C670" s="5" t="str" cm="1">
        <f t="array" aca="1" ref="C670" ca="1">IF( OR( AND($A670&gt;=INDIRECT("'Panasonic ERJ Code Table'!$K" &amp; C$1),$A670&lt;=INDIRECT("'Panasonic ERJ Code Table'!$L" &amp; C$1)), AND($A670&gt;=INDIRECT("'Panasonic ERJ Code Table'!$M" &amp; C$1),$A670&lt;=INDIRECT("'Panasonic ERJ Code Table'!$N" &amp; C$1)) ),C$2&amp;_xlfn.XLOOKUP($A670,E96_raw,E96_code),"N/A")</f>
        <v>N/A</v>
      </c>
      <c r="F670" s="5" t="str" cm="1">
        <f t="array" aca="1" ref="F670" ca="1">IF( OR( AND($A670&gt;=INDIRECT("'Panasonic ERJ Code Table'!$K" &amp; F$1),$A670&lt;=INDIRECT("'Panasonic ERJ Code Table'!$L" &amp; F$1)), AND($A670&gt;=INDIRECT("'Panasonic ERJ Code Table'!$M" &amp; F$1),$A670&lt;=INDIRECT("'Panasonic ERJ Code Table'!$N" &amp; F$1)) ),F$2&amp;_xlfn.XLOOKUP($A670,E96_raw,E96_code),"N/A")</f>
        <v>N/A</v>
      </c>
      <c r="I670" s="5" t="str" cm="1">
        <f t="array" aca="1" ref="I670" ca="1">IF( OR( AND($A670&gt;=INDIRECT("'Panasonic ERJ Code Table'!$K" &amp; I$1),$A670&lt;=INDIRECT("'Panasonic ERJ Code Table'!$L" &amp; I$1)), AND($A670&gt;=INDIRECT("'Panasonic ERJ Code Table'!$M" &amp; I$1),$A670&lt;=INDIRECT("'Panasonic ERJ Code Table'!$N" &amp; I$1)) ),I$2&amp;_xlfn.XLOOKUP($A670,E96_raw,E96_code),"N/A")</f>
        <v>N/A</v>
      </c>
      <c r="L670" s="5" t="str" cm="1">
        <f t="array" aca="1" ref="L670" ca="1">IF( OR( AND($A670&gt;=INDIRECT("'Panasonic ERJ Code Table'!$K" &amp; L$1),$A670&lt;=INDIRECT("'Panasonic ERJ Code Table'!$L" &amp; L$1)), AND($A670&gt;=INDIRECT("'Panasonic ERJ Code Table'!$M" &amp; L$1),$A670&lt;=INDIRECT("'Panasonic ERJ Code Table'!$N" &amp; L$1)) ),L$2&amp;_xlfn.XLOOKUP($A670,E96_raw,E96_code),"N/A")</f>
        <v>N/A</v>
      </c>
      <c r="O670" s="5" t="str" cm="1">
        <f t="array" aca="1" ref="O670" ca="1">IF( OR( AND($A670&gt;=INDIRECT("'Panasonic ERJ Code Table'!$K" &amp; O$1),$A670&lt;=INDIRECT("'Panasonic ERJ Code Table'!$L" &amp; O$1)), AND($A670&gt;=INDIRECT("'Panasonic ERJ Code Table'!$M" &amp; O$1),$A670&lt;=INDIRECT("'Panasonic ERJ Code Table'!$N" &amp; O$1)) ),O$2&amp;_xlfn.XLOOKUP($A670,E96_raw,E96_code),"N/A")</f>
        <v>N/A</v>
      </c>
      <c r="R670" s="5" t="str" cm="1">
        <f t="array" aca="1" ref="R670" ca="1">IF( OR( AND($A670&gt;=INDIRECT("'Panasonic ERJ Code Table'!$K" &amp; R$1),$A670&lt;=INDIRECT("'Panasonic ERJ Code Table'!$L" &amp; R$1)), AND($A670&gt;=INDIRECT("'Panasonic ERJ Code Table'!$M" &amp; R$1),$A670&lt;=INDIRECT("'Panasonic ERJ Code Table'!$N" &amp; R$1)) ),R$2&amp;_xlfn.XLOOKUP($A670,E96_raw,E96_code),"N/A")</f>
        <v>N/A</v>
      </c>
      <c r="U670" s="5" t="str" cm="1">
        <f t="array" aca="1" ref="U670" ca="1">IF( OR( AND($A670&gt;=INDIRECT("'Panasonic ERJ Code Table'!$J" &amp; U$1),$A670&lt;=INDIRECT("'Panasonic ERJ Code Table'!$K" &amp; U$1)), AND($A670&gt;=INDIRECT("'Panasonic ERJ Code Table'!$L" &amp; U$1),$A670&lt;=INDIRECT("'Panasonic ERJ Code Table'!$M" &amp; U$1)) ),U$2&amp;_xlfn.XLOOKUP($A670,E96_raw,E96_code),"N/A")</f>
        <v>N/A</v>
      </c>
    </row>
    <row r="671" spans="1:21" x14ac:dyDescent="0.3">
      <c r="A671" s="16">
        <v>9090000</v>
      </c>
      <c r="B671" s="19"/>
      <c r="C671" s="5" t="str" cm="1">
        <f t="array" aca="1" ref="C671" ca="1">IF( OR( AND($A671&gt;=INDIRECT("'Panasonic ERJ Code Table'!$K" &amp; C$1),$A671&lt;=INDIRECT("'Panasonic ERJ Code Table'!$L" &amp; C$1)), AND($A671&gt;=INDIRECT("'Panasonic ERJ Code Table'!$M" &amp; C$1),$A671&lt;=INDIRECT("'Panasonic ERJ Code Table'!$N" &amp; C$1)) ),C$2&amp;_xlfn.XLOOKUP($A671,E96_raw,E96_code),"N/A")</f>
        <v>N/A</v>
      </c>
      <c r="F671" s="5" t="str" cm="1">
        <f t="array" aca="1" ref="F671" ca="1">IF( OR( AND($A671&gt;=INDIRECT("'Panasonic ERJ Code Table'!$K" &amp; F$1),$A671&lt;=INDIRECT("'Panasonic ERJ Code Table'!$L" &amp; F$1)), AND($A671&gt;=INDIRECT("'Panasonic ERJ Code Table'!$M" &amp; F$1),$A671&lt;=INDIRECT("'Panasonic ERJ Code Table'!$N" &amp; F$1)) ),F$2&amp;_xlfn.XLOOKUP($A671,E96_raw,E96_code),"N/A")</f>
        <v>N/A</v>
      </c>
      <c r="I671" s="5" t="str" cm="1">
        <f t="array" aca="1" ref="I671" ca="1">IF( OR( AND($A671&gt;=INDIRECT("'Panasonic ERJ Code Table'!$K" &amp; I$1),$A671&lt;=INDIRECT("'Panasonic ERJ Code Table'!$L" &amp; I$1)), AND($A671&gt;=INDIRECT("'Panasonic ERJ Code Table'!$M" &amp; I$1),$A671&lt;=INDIRECT("'Panasonic ERJ Code Table'!$N" &amp; I$1)) ),I$2&amp;_xlfn.XLOOKUP($A671,E96_raw,E96_code),"N/A")</f>
        <v>N/A</v>
      </c>
      <c r="L671" s="5" t="str" cm="1">
        <f t="array" aca="1" ref="L671" ca="1">IF( OR( AND($A671&gt;=INDIRECT("'Panasonic ERJ Code Table'!$K" &amp; L$1),$A671&lt;=INDIRECT("'Panasonic ERJ Code Table'!$L" &amp; L$1)), AND($A671&gt;=INDIRECT("'Panasonic ERJ Code Table'!$M" &amp; L$1),$A671&lt;=INDIRECT("'Panasonic ERJ Code Table'!$N" &amp; L$1)) ),L$2&amp;_xlfn.XLOOKUP($A671,E96_raw,E96_code),"N/A")</f>
        <v>N/A</v>
      </c>
      <c r="O671" s="5" t="str" cm="1">
        <f t="array" aca="1" ref="O671" ca="1">IF( OR( AND($A671&gt;=INDIRECT("'Panasonic ERJ Code Table'!$K" &amp; O$1),$A671&lt;=INDIRECT("'Panasonic ERJ Code Table'!$L" &amp; O$1)), AND($A671&gt;=INDIRECT("'Panasonic ERJ Code Table'!$M" &amp; O$1),$A671&lt;=INDIRECT("'Panasonic ERJ Code Table'!$N" &amp; O$1)) ),O$2&amp;_xlfn.XLOOKUP($A671,E96_raw,E96_code),"N/A")</f>
        <v>N/A</v>
      </c>
      <c r="R671" s="5" t="str" cm="1">
        <f t="array" aca="1" ref="R671" ca="1">IF( OR( AND($A671&gt;=INDIRECT("'Panasonic ERJ Code Table'!$K" &amp; R$1),$A671&lt;=INDIRECT("'Panasonic ERJ Code Table'!$L" &amp; R$1)), AND($A671&gt;=INDIRECT("'Panasonic ERJ Code Table'!$M" &amp; R$1),$A671&lt;=INDIRECT("'Panasonic ERJ Code Table'!$N" &amp; R$1)) ),R$2&amp;_xlfn.XLOOKUP($A671,E96_raw,E96_code),"N/A")</f>
        <v>N/A</v>
      </c>
      <c r="U671" s="5" t="str" cm="1">
        <f t="array" aca="1" ref="U671" ca="1">IF( OR( AND($A671&gt;=INDIRECT("'Panasonic ERJ Code Table'!$J" &amp; U$1),$A671&lt;=INDIRECT("'Panasonic ERJ Code Table'!$K" &amp; U$1)), AND($A671&gt;=INDIRECT("'Panasonic ERJ Code Table'!$L" &amp; U$1),$A671&lt;=INDIRECT("'Panasonic ERJ Code Table'!$M" &amp; U$1)) ),U$2&amp;_xlfn.XLOOKUP($A671,E96_raw,E96_code),"N/A")</f>
        <v>N/A</v>
      </c>
    </row>
    <row r="672" spans="1:21" x14ac:dyDescent="0.3">
      <c r="A672" s="16">
        <v>9310000</v>
      </c>
      <c r="B672" s="19"/>
      <c r="C672" s="5" t="str" cm="1">
        <f t="array" aca="1" ref="C672" ca="1">IF( OR( AND($A672&gt;=INDIRECT("'Panasonic ERJ Code Table'!$K" &amp; C$1),$A672&lt;=INDIRECT("'Panasonic ERJ Code Table'!$L" &amp; C$1)), AND($A672&gt;=INDIRECT("'Panasonic ERJ Code Table'!$M" &amp; C$1),$A672&lt;=INDIRECT("'Panasonic ERJ Code Table'!$N" &amp; C$1)) ),C$2&amp;_xlfn.XLOOKUP($A672,E96_raw,E96_code),"N/A")</f>
        <v>N/A</v>
      </c>
      <c r="F672" s="5" t="str" cm="1">
        <f t="array" aca="1" ref="F672" ca="1">IF( OR( AND($A672&gt;=INDIRECT("'Panasonic ERJ Code Table'!$K" &amp; F$1),$A672&lt;=INDIRECT("'Panasonic ERJ Code Table'!$L" &amp; F$1)), AND($A672&gt;=INDIRECT("'Panasonic ERJ Code Table'!$M" &amp; F$1),$A672&lt;=INDIRECT("'Panasonic ERJ Code Table'!$N" &amp; F$1)) ),F$2&amp;_xlfn.XLOOKUP($A672,E96_raw,E96_code),"N/A")</f>
        <v>N/A</v>
      </c>
      <c r="I672" s="5" t="str" cm="1">
        <f t="array" aca="1" ref="I672" ca="1">IF( OR( AND($A672&gt;=INDIRECT("'Panasonic ERJ Code Table'!$K" &amp; I$1),$A672&lt;=INDIRECT("'Panasonic ERJ Code Table'!$L" &amp; I$1)), AND($A672&gt;=INDIRECT("'Panasonic ERJ Code Table'!$M" &amp; I$1),$A672&lt;=INDIRECT("'Panasonic ERJ Code Table'!$N" &amp; I$1)) ),I$2&amp;_xlfn.XLOOKUP($A672,E96_raw,E96_code),"N/A")</f>
        <v>N/A</v>
      </c>
      <c r="L672" s="5" t="str" cm="1">
        <f t="array" aca="1" ref="L672" ca="1">IF( OR( AND($A672&gt;=INDIRECT("'Panasonic ERJ Code Table'!$K" &amp; L$1),$A672&lt;=INDIRECT("'Panasonic ERJ Code Table'!$L" &amp; L$1)), AND($A672&gt;=INDIRECT("'Panasonic ERJ Code Table'!$M" &amp; L$1),$A672&lt;=INDIRECT("'Panasonic ERJ Code Table'!$N" &amp; L$1)) ),L$2&amp;_xlfn.XLOOKUP($A672,E96_raw,E96_code),"N/A")</f>
        <v>N/A</v>
      </c>
      <c r="O672" s="5" t="str" cm="1">
        <f t="array" aca="1" ref="O672" ca="1">IF( OR( AND($A672&gt;=INDIRECT("'Panasonic ERJ Code Table'!$K" &amp; O$1),$A672&lt;=INDIRECT("'Panasonic ERJ Code Table'!$L" &amp; O$1)), AND($A672&gt;=INDIRECT("'Panasonic ERJ Code Table'!$M" &amp; O$1),$A672&lt;=INDIRECT("'Panasonic ERJ Code Table'!$N" &amp; O$1)) ),O$2&amp;_xlfn.XLOOKUP($A672,E96_raw,E96_code),"N/A")</f>
        <v>N/A</v>
      </c>
      <c r="R672" s="5" t="str" cm="1">
        <f t="array" aca="1" ref="R672" ca="1">IF( OR( AND($A672&gt;=INDIRECT("'Panasonic ERJ Code Table'!$K" &amp; R$1),$A672&lt;=INDIRECT("'Panasonic ERJ Code Table'!$L" &amp; R$1)), AND($A672&gt;=INDIRECT("'Panasonic ERJ Code Table'!$M" &amp; R$1),$A672&lt;=INDIRECT("'Panasonic ERJ Code Table'!$N" &amp; R$1)) ),R$2&amp;_xlfn.XLOOKUP($A672,E96_raw,E96_code),"N/A")</f>
        <v>N/A</v>
      </c>
      <c r="U672" s="5" t="str" cm="1">
        <f t="array" aca="1" ref="U672" ca="1">IF( OR( AND($A672&gt;=INDIRECT("'Panasonic ERJ Code Table'!$J" &amp; U$1),$A672&lt;=INDIRECT("'Panasonic ERJ Code Table'!$K" &amp; U$1)), AND($A672&gt;=INDIRECT("'Panasonic ERJ Code Table'!$L" &amp; U$1),$A672&lt;=INDIRECT("'Panasonic ERJ Code Table'!$M" &amp; U$1)) ),U$2&amp;_xlfn.XLOOKUP($A672,E96_raw,E96_code),"N/A")</f>
        <v>N/A</v>
      </c>
    </row>
    <row r="673" spans="1:21" x14ac:dyDescent="0.3">
      <c r="A673" s="16">
        <v>9530000</v>
      </c>
      <c r="B673" s="19"/>
      <c r="C673" s="5" t="str" cm="1">
        <f t="array" aca="1" ref="C673" ca="1">IF( OR( AND($A673&gt;=INDIRECT("'Panasonic ERJ Code Table'!$K" &amp; C$1),$A673&lt;=INDIRECT("'Panasonic ERJ Code Table'!$L" &amp; C$1)), AND($A673&gt;=INDIRECT("'Panasonic ERJ Code Table'!$M" &amp; C$1),$A673&lt;=INDIRECT("'Panasonic ERJ Code Table'!$N" &amp; C$1)) ),C$2&amp;_xlfn.XLOOKUP($A673,E96_raw,E96_code),"N/A")</f>
        <v>N/A</v>
      </c>
      <c r="F673" s="5" t="str" cm="1">
        <f t="array" aca="1" ref="F673" ca="1">IF( OR( AND($A673&gt;=INDIRECT("'Panasonic ERJ Code Table'!$K" &amp; F$1),$A673&lt;=INDIRECT("'Panasonic ERJ Code Table'!$L" &amp; F$1)), AND($A673&gt;=INDIRECT("'Panasonic ERJ Code Table'!$M" &amp; F$1),$A673&lt;=INDIRECT("'Panasonic ERJ Code Table'!$N" &amp; F$1)) ),F$2&amp;_xlfn.XLOOKUP($A673,E96_raw,E96_code),"N/A")</f>
        <v>N/A</v>
      </c>
      <c r="I673" s="5" t="str" cm="1">
        <f t="array" aca="1" ref="I673" ca="1">IF( OR( AND($A673&gt;=INDIRECT("'Panasonic ERJ Code Table'!$K" &amp; I$1),$A673&lt;=INDIRECT("'Panasonic ERJ Code Table'!$L" &amp; I$1)), AND($A673&gt;=INDIRECT("'Panasonic ERJ Code Table'!$M" &amp; I$1),$A673&lt;=INDIRECT("'Panasonic ERJ Code Table'!$N" &amp; I$1)) ),I$2&amp;_xlfn.XLOOKUP($A673,E96_raw,E96_code),"N/A")</f>
        <v>N/A</v>
      </c>
      <c r="L673" s="5" t="str" cm="1">
        <f t="array" aca="1" ref="L673" ca="1">IF( OR( AND($A673&gt;=INDIRECT("'Panasonic ERJ Code Table'!$K" &amp; L$1),$A673&lt;=INDIRECT("'Panasonic ERJ Code Table'!$L" &amp; L$1)), AND($A673&gt;=INDIRECT("'Panasonic ERJ Code Table'!$M" &amp; L$1),$A673&lt;=INDIRECT("'Panasonic ERJ Code Table'!$N" &amp; L$1)) ),L$2&amp;_xlfn.XLOOKUP($A673,E96_raw,E96_code),"N/A")</f>
        <v>N/A</v>
      </c>
      <c r="O673" s="5" t="str" cm="1">
        <f t="array" aca="1" ref="O673" ca="1">IF( OR( AND($A673&gt;=INDIRECT("'Panasonic ERJ Code Table'!$K" &amp; O$1),$A673&lt;=INDIRECT("'Panasonic ERJ Code Table'!$L" &amp; O$1)), AND($A673&gt;=INDIRECT("'Panasonic ERJ Code Table'!$M" &amp; O$1),$A673&lt;=INDIRECT("'Panasonic ERJ Code Table'!$N" &amp; O$1)) ),O$2&amp;_xlfn.XLOOKUP($A673,E96_raw,E96_code),"N/A")</f>
        <v>N/A</v>
      </c>
      <c r="R673" s="5" t="str" cm="1">
        <f t="array" aca="1" ref="R673" ca="1">IF( OR( AND($A673&gt;=INDIRECT("'Panasonic ERJ Code Table'!$K" &amp; R$1),$A673&lt;=INDIRECT("'Panasonic ERJ Code Table'!$L" &amp; R$1)), AND($A673&gt;=INDIRECT("'Panasonic ERJ Code Table'!$M" &amp; R$1),$A673&lt;=INDIRECT("'Panasonic ERJ Code Table'!$N" &amp; R$1)) ),R$2&amp;_xlfn.XLOOKUP($A673,E96_raw,E96_code),"N/A")</f>
        <v>N/A</v>
      </c>
      <c r="U673" s="5" t="str" cm="1">
        <f t="array" aca="1" ref="U673" ca="1">IF( OR( AND($A673&gt;=INDIRECT("'Panasonic ERJ Code Table'!$J" &amp; U$1),$A673&lt;=INDIRECT("'Panasonic ERJ Code Table'!$K" &amp; U$1)), AND($A673&gt;=INDIRECT("'Panasonic ERJ Code Table'!$L" &amp; U$1),$A673&lt;=INDIRECT("'Panasonic ERJ Code Table'!$M" &amp; U$1)) ),U$2&amp;_xlfn.XLOOKUP($A673,E96_raw,E96_code),"N/A")</f>
        <v>N/A</v>
      </c>
    </row>
    <row r="674" spans="1:21" x14ac:dyDescent="0.3">
      <c r="A674" s="16">
        <v>9760000</v>
      </c>
      <c r="B674" s="19"/>
      <c r="C674" s="5" t="str" cm="1">
        <f t="array" aca="1" ref="C674" ca="1">IF( OR( AND($A674&gt;=INDIRECT("'Panasonic ERJ Code Table'!$K" &amp; C$1),$A674&lt;=INDIRECT("'Panasonic ERJ Code Table'!$L" &amp; C$1)), AND($A674&gt;=INDIRECT("'Panasonic ERJ Code Table'!$M" &amp; C$1),$A674&lt;=INDIRECT("'Panasonic ERJ Code Table'!$N" &amp; C$1)) ),C$2&amp;_xlfn.XLOOKUP($A674,E96_raw,E96_code),"N/A")</f>
        <v>N/A</v>
      </c>
      <c r="F674" s="5" t="str" cm="1">
        <f t="array" aca="1" ref="F674" ca="1">IF( OR( AND($A674&gt;=INDIRECT("'Panasonic ERJ Code Table'!$K" &amp; F$1),$A674&lt;=INDIRECT("'Panasonic ERJ Code Table'!$L" &amp; F$1)), AND($A674&gt;=INDIRECT("'Panasonic ERJ Code Table'!$M" &amp; F$1),$A674&lt;=INDIRECT("'Panasonic ERJ Code Table'!$N" &amp; F$1)) ),F$2&amp;_xlfn.XLOOKUP($A674,E96_raw,E96_code),"N/A")</f>
        <v>N/A</v>
      </c>
      <c r="I674" s="5" t="str" cm="1">
        <f t="array" aca="1" ref="I674" ca="1">IF( OR( AND($A674&gt;=INDIRECT("'Panasonic ERJ Code Table'!$K" &amp; I$1),$A674&lt;=INDIRECT("'Panasonic ERJ Code Table'!$L" &amp; I$1)), AND($A674&gt;=INDIRECT("'Panasonic ERJ Code Table'!$M" &amp; I$1),$A674&lt;=INDIRECT("'Panasonic ERJ Code Table'!$N" &amp; I$1)) ),I$2&amp;_xlfn.XLOOKUP($A674,E96_raw,E96_code),"N/A")</f>
        <v>N/A</v>
      </c>
      <c r="L674" s="5" t="str" cm="1">
        <f t="array" aca="1" ref="L674" ca="1">IF( OR( AND($A674&gt;=INDIRECT("'Panasonic ERJ Code Table'!$K" &amp; L$1),$A674&lt;=INDIRECT("'Panasonic ERJ Code Table'!$L" &amp; L$1)), AND($A674&gt;=INDIRECT("'Panasonic ERJ Code Table'!$M" &amp; L$1),$A674&lt;=INDIRECT("'Panasonic ERJ Code Table'!$N" &amp; L$1)) ),L$2&amp;_xlfn.XLOOKUP($A674,E96_raw,E96_code),"N/A")</f>
        <v>N/A</v>
      </c>
      <c r="O674" s="5" t="str" cm="1">
        <f t="array" aca="1" ref="O674" ca="1">IF( OR( AND($A674&gt;=INDIRECT("'Panasonic ERJ Code Table'!$K" &amp; O$1),$A674&lt;=INDIRECT("'Panasonic ERJ Code Table'!$L" &amp; O$1)), AND($A674&gt;=INDIRECT("'Panasonic ERJ Code Table'!$M" &amp; O$1),$A674&lt;=INDIRECT("'Panasonic ERJ Code Table'!$N" &amp; O$1)) ),O$2&amp;_xlfn.XLOOKUP($A674,E96_raw,E96_code),"N/A")</f>
        <v>N/A</v>
      </c>
      <c r="R674" s="5" t="str" cm="1">
        <f t="array" aca="1" ref="R674" ca="1">IF( OR( AND($A674&gt;=INDIRECT("'Panasonic ERJ Code Table'!$K" &amp; R$1),$A674&lt;=INDIRECT("'Panasonic ERJ Code Table'!$L" &amp; R$1)), AND($A674&gt;=INDIRECT("'Panasonic ERJ Code Table'!$M" &amp; R$1),$A674&lt;=INDIRECT("'Panasonic ERJ Code Table'!$N" &amp; R$1)) ),R$2&amp;_xlfn.XLOOKUP($A674,E96_raw,E96_code),"N/A")</f>
        <v>N/A</v>
      </c>
      <c r="U674" s="5" t="str" cm="1">
        <f t="array" aca="1" ref="U674" ca="1">IF( OR( AND($A674&gt;=INDIRECT("'Panasonic ERJ Code Table'!$J" &amp; U$1),$A674&lt;=INDIRECT("'Panasonic ERJ Code Table'!$K" &amp; U$1)), AND($A674&gt;=INDIRECT("'Panasonic ERJ Code Table'!$L" &amp; U$1),$A674&lt;=INDIRECT("'Panasonic ERJ Code Table'!$M" &amp; U$1)) ),U$2&amp;_xlfn.XLOOKUP($A674,E96_raw,E96_code),"N/A")</f>
        <v>N/A</v>
      </c>
    </row>
    <row r="675" spans="1:21" x14ac:dyDescent="0.3">
      <c r="A675" s="16">
        <v>10000000</v>
      </c>
      <c r="B675" s="19"/>
      <c r="C675" s="5" t="str" cm="1">
        <f t="array" aca="1" ref="C675" ca="1">IF( OR( AND($A675&gt;=INDIRECT("'Panasonic ERJ Code Table'!$K" &amp; C$1),$A675&lt;=INDIRECT("'Panasonic ERJ Code Table'!$L" &amp; C$1)), AND($A675&gt;=INDIRECT("'Panasonic ERJ Code Table'!$M" &amp; C$1),$A675&lt;=INDIRECT("'Panasonic ERJ Code Table'!$N" &amp; C$1)) ),C$2&amp;_xlfn.XLOOKUP($A675,E96_raw,E96_code),"N/A")</f>
        <v>N/A</v>
      </c>
      <c r="F675" s="5" t="str" cm="1">
        <f t="array" aca="1" ref="F675" ca="1">IF( OR( AND($A675&gt;=INDIRECT("'Panasonic ERJ Code Table'!$K" &amp; F$1),$A675&lt;=INDIRECT("'Panasonic ERJ Code Table'!$L" &amp; F$1)), AND($A675&gt;=INDIRECT("'Panasonic ERJ Code Table'!$M" &amp; F$1),$A675&lt;=INDIRECT("'Panasonic ERJ Code Table'!$N" &amp; F$1)) ),F$2&amp;_xlfn.XLOOKUP($A675,E96_raw,E96_code),"N/A")</f>
        <v>N/A</v>
      </c>
      <c r="I675" s="5" t="str" cm="1">
        <f t="array" aca="1" ref="I675" ca="1">IF( OR( AND($A675&gt;=INDIRECT("'Panasonic ERJ Code Table'!$K" &amp; I$1),$A675&lt;=INDIRECT("'Panasonic ERJ Code Table'!$L" &amp; I$1)), AND($A675&gt;=INDIRECT("'Panasonic ERJ Code Table'!$M" &amp; I$1),$A675&lt;=INDIRECT("'Panasonic ERJ Code Table'!$N" &amp; I$1)) ),I$2&amp;_xlfn.XLOOKUP($A675,E96_raw,E96_code),"N/A")</f>
        <v>N/A</v>
      </c>
      <c r="L675" s="5" t="str" cm="1">
        <f t="array" aca="1" ref="L675" ca="1">IF( OR( AND($A675&gt;=INDIRECT("'Panasonic ERJ Code Table'!$K" &amp; L$1),$A675&lt;=INDIRECT("'Panasonic ERJ Code Table'!$L" &amp; L$1)), AND($A675&gt;=INDIRECT("'Panasonic ERJ Code Table'!$M" &amp; L$1),$A675&lt;=INDIRECT("'Panasonic ERJ Code Table'!$N" &amp; L$1)) ),L$2&amp;_xlfn.XLOOKUP($A675,E96_raw,E96_code),"N/A")</f>
        <v>N/A</v>
      </c>
      <c r="O675" s="5" t="str" cm="1">
        <f t="array" aca="1" ref="O675" ca="1">IF( OR( AND($A675&gt;=INDIRECT("'Panasonic ERJ Code Table'!$K" &amp; O$1),$A675&lt;=INDIRECT("'Panasonic ERJ Code Table'!$L" &amp; O$1)), AND($A675&gt;=INDIRECT("'Panasonic ERJ Code Table'!$M" &amp; O$1),$A675&lt;=INDIRECT("'Panasonic ERJ Code Table'!$N" &amp; O$1)) ),O$2&amp;_xlfn.XLOOKUP($A675,E96_raw,E96_code),"N/A")</f>
        <v>N/A</v>
      </c>
      <c r="R675" s="5" t="str" cm="1">
        <f t="array" aca="1" ref="R675" ca="1">IF( OR( AND($A675&gt;=INDIRECT("'Panasonic ERJ Code Table'!$K" &amp; R$1),$A675&lt;=INDIRECT("'Panasonic ERJ Code Table'!$L" &amp; R$1)), AND($A675&gt;=INDIRECT("'Panasonic ERJ Code Table'!$M" &amp; R$1),$A675&lt;=INDIRECT("'Panasonic ERJ Code Table'!$N" &amp; R$1)) ),R$2&amp;_xlfn.XLOOKUP($A675,E96_raw,E96_code),"N/A")</f>
        <v>N/A</v>
      </c>
      <c r="U675" s="5" t="str" cm="1">
        <f t="array" aca="1" ref="U675" ca="1">IF( OR( AND($A675&gt;=INDIRECT("'Panasonic ERJ Code Table'!$J" &amp; U$1),$A675&lt;=INDIRECT("'Panasonic ERJ Code Table'!$K" &amp; U$1)), AND($A675&gt;=INDIRECT("'Panasonic ERJ Code Table'!$L" &amp; U$1),$A675&lt;=INDIRECT("'Panasonic ERJ Code Table'!$M" &amp; U$1)) ),U$2&amp;_xlfn.XLOOKUP($A675,E96_raw,E96_code),"N/A")</f>
        <v>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675"/>
  <sheetViews>
    <sheetView zoomScaleNormal="100" workbookViewId="0">
      <selection activeCell="C17" sqref="C17:G17"/>
    </sheetView>
  </sheetViews>
  <sheetFormatPr defaultRowHeight="14.4" x14ac:dyDescent="0.3"/>
  <cols>
    <col min="2" max="2" width="3.6640625" bestFit="1" customWidth="1"/>
    <col min="3" max="3" width="4.33203125" bestFit="1" customWidth="1"/>
    <col min="4" max="4" width="2.33203125" bestFit="1" customWidth="1"/>
    <col min="5" max="5" width="10.109375" customWidth="1"/>
    <col min="7" max="7" width="8.88671875" style="25"/>
    <col min="14" max="14" width="9.44140625" bestFit="1" customWidth="1"/>
    <col min="15" max="15" width="26" bestFit="1" customWidth="1"/>
    <col min="16" max="16" width="17.6640625" bestFit="1" customWidth="1"/>
  </cols>
  <sheetData>
    <row r="1" spans="2:24" x14ac:dyDescent="0.3">
      <c r="G1"/>
    </row>
    <row r="2" spans="2:24" x14ac:dyDescent="0.3">
      <c r="B2" t="s">
        <v>0</v>
      </c>
      <c r="F2" s="41"/>
      <c r="G2"/>
      <c r="K2" s="49" t="s">
        <v>1</v>
      </c>
      <c r="L2" s="49"/>
      <c r="M2" s="49"/>
      <c r="N2" s="49"/>
      <c r="R2" s="5"/>
      <c r="X2" s="41"/>
    </row>
    <row r="3" spans="2:24" x14ac:dyDescent="0.3">
      <c r="F3" s="41" t="s">
        <v>2</v>
      </c>
      <c r="G3" s="41" t="s">
        <v>3</v>
      </c>
      <c r="H3" s="41" t="s">
        <v>4</v>
      </c>
      <c r="I3" s="41" t="s">
        <v>5</v>
      </c>
      <c r="J3" s="41" t="s">
        <v>6</v>
      </c>
      <c r="K3" s="41" t="s">
        <v>7</v>
      </c>
      <c r="L3" s="41" t="s">
        <v>8</v>
      </c>
      <c r="M3" s="41" t="s">
        <v>9</v>
      </c>
      <c r="N3" s="41" t="s">
        <v>10</v>
      </c>
      <c r="O3" s="41" t="s">
        <v>11</v>
      </c>
      <c r="P3" s="41" t="s">
        <v>12</v>
      </c>
      <c r="Q3" s="41" t="s">
        <v>13</v>
      </c>
      <c r="R3" s="41"/>
      <c r="V3" s="41" t="s">
        <v>14</v>
      </c>
      <c r="W3" s="41" t="s">
        <v>15</v>
      </c>
      <c r="X3" s="41" t="s">
        <v>16</v>
      </c>
    </row>
    <row r="4" spans="2:24" x14ac:dyDescent="0.3">
      <c r="B4" t="s">
        <v>17</v>
      </c>
      <c r="C4" t="s">
        <v>18</v>
      </c>
      <c r="D4" t="s">
        <v>19</v>
      </c>
      <c r="E4" t="str">
        <f>B4&amp;C4&amp;D4</f>
        <v>ERJ1RHD</v>
      </c>
      <c r="F4" s="5">
        <v>0.05</v>
      </c>
      <c r="G4" s="5">
        <v>15</v>
      </c>
      <c r="H4" s="7" t="s">
        <v>20</v>
      </c>
      <c r="I4" s="5">
        <v>30</v>
      </c>
      <c r="J4" s="5" t="s">
        <v>21</v>
      </c>
      <c r="K4" s="9">
        <v>1000</v>
      </c>
      <c r="L4" s="9">
        <f>K4</f>
        <v>1000</v>
      </c>
      <c r="M4" s="9">
        <f>L4</f>
        <v>1000</v>
      </c>
      <c r="N4" s="9">
        <v>1000000</v>
      </c>
      <c r="O4" s="15" t="s">
        <v>22</v>
      </c>
      <c r="P4" s="8" t="s">
        <v>23</v>
      </c>
      <c r="Q4" s="7" t="s">
        <v>24</v>
      </c>
      <c r="R4" s="9"/>
      <c r="T4" t="s">
        <v>25</v>
      </c>
      <c r="V4" t="s">
        <v>18</v>
      </c>
      <c r="W4" s="4">
        <v>201</v>
      </c>
      <c r="X4">
        <v>0.05</v>
      </c>
    </row>
    <row r="5" spans="2:24" x14ac:dyDescent="0.3">
      <c r="B5" t="s">
        <v>17</v>
      </c>
      <c r="C5" t="s">
        <v>26</v>
      </c>
      <c r="D5" t="s">
        <v>19</v>
      </c>
      <c r="E5" t="str">
        <f t="shared" ref="E5:E21" si="0">B5&amp;C5&amp;D5</f>
        <v>ERJ2RHD</v>
      </c>
      <c r="F5" s="5">
        <v>6.3E-2</v>
      </c>
      <c r="G5" s="5">
        <v>50</v>
      </c>
      <c r="H5" s="7" t="s">
        <v>20</v>
      </c>
      <c r="I5" s="5">
        <v>100</v>
      </c>
      <c r="J5" s="5" t="s">
        <v>21</v>
      </c>
      <c r="K5" s="9">
        <v>100</v>
      </c>
      <c r="L5" s="9">
        <v>100</v>
      </c>
      <c r="M5" s="9">
        <v>100</v>
      </c>
      <c r="N5" s="9">
        <v>100000</v>
      </c>
      <c r="O5" s="15" t="s">
        <v>22</v>
      </c>
      <c r="P5" s="8" t="s">
        <v>27</v>
      </c>
      <c r="Q5" s="5" t="s">
        <v>28</v>
      </c>
      <c r="R5" s="9"/>
      <c r="V5" t="s">
        <v>26</v>
      </c>
      <c r="W5" s="4">
        <v>402</v>
      </c>
      <c r="X5">
        <v>6.3E-2</v>
      </c>
    </row>
    <row r="6" spans="2:24" x14ac:dyDescent="0.3">
      <c r="B6" t="s">
        <v>17</v>
      </c>
      <c r="C6" t="s">
        <v>29</v>
      </c>
      <c r="D6" t="s">
        <v>19</v>
      </c>
      <c r="E6" t="str">
        <f t="shared" si="0"/>
        <v>ERJ2RKD</v>
      </c>
      <c r="F6" s="5">
        <v>6.3E-2</v>
      </c>
      <c r="G6" s="5">
        <v>50</v>
      </c>
      <c r="H6" s="7" t="s">
        <v>20</v>
      </c>
      <c r="I6" s="5">
        <v>100</v>
      </c>
      <c r="J6" s="5" t="s">
        <v>21</v>
      </c>
      <c r="K6" s="9">
        <v>10</v>
      </c>
      <c r="L6" s="10">
        <v>97.6</v>
      </c>
      <c r="M6" s="9">
        <v>102000</v>
      </c>
      <c r="N6" s="9">
        <v>1000000</v>
      </c>
      <c r="O6" s="15" t="s">
        <v>30</v>
      </c>
      <c r="P6" s="8" t="s">
        <v>27</v>
      </c>
      <c r="Q6" s="5" t="s">
        <v>28</v>
      </c>
      <c r="R6" s="9"/>
      <c r="V6" t="s">
        <v>29</v>
      </c>
      <c r="W6" s="4">
        <v>402</v>
      </c>
      <c r="X6">
        <v>6.3E-2</v>
      </c>
    </row>
    <row r="7" spans="2:24" x14ac:dyDescent="0.3">
      <c r="B7" t="s">
        <v>17</v>
      </c>
      <c r="C7" t="s">
        <v>31</v>
      </c>
      <c r="D7" t="s">
        <v>19</v>
      </c>
      <c r="E7" t="str">
        <f t="shared" si="0"/>
        <v>ERJ3RBD</v>
      </c>
      <c r="F7" s="5">
        <v>0.1</v>
      </c>
      <c r="G7" s="5">
        <v>75</v>
      </c>
      <c r="H7" s="7" t="s">
        <v>20</v>
      </c>
      <c r="I7" s="5">
        <v>150</v>
      </c>
      <c r="J7" s="5" t="s">
        <v>21</v>
      </c>
      <c r="K7" s="9">
        <v>100</v>
      </c>
      <c r="L7" s="9">
        <v>100</v>
      </c>
      <c r="M7" s="9">
        <v>100</v>
      </c>
      <c r="N7" s="9">
        <v>100000</v>
      </c>
      <c r="O7" s="15" t="s">
        <v>22</v>
      </c>
      <c r="P7" s="8" t="s">
        <v>27</v>
      </c>
      <c r="Q7" s="5" t="s">
        <v>28</v>
      </c>
      <c r="R7" s="9"/>
      <c r="V7" t="s">
        <v>31</v>
      </c>
      <c r="W7" s="4">
        <v>603</v>
      </c>
      <c r="X7">
        <v>0.1</v>
      </c>
    </row>
    <row r="8" spans="2:24" x14ac:dyDescent="0.3">
      <c r="B8" t="s">
        <v>17</v>
      </c>
      <c r="C8" t="s">
        <v>32</v>
      </c>
      <c r="D8" t="s">
        <v>19</v>
      </c>
      <c r="E8" t="str">
        <f t="shared" si="0"/>
        <v>ERJ3RED</v>
      </c>
      <c r="F8" s="5">
        <v>0.1</v>
      </c>
      <c r="G8" s="5">
        <v>75</v>
      </c>
      <c r="H8" s="7" t="s">
        <v>20</v>
      </c>
      <c r="I8" s="5">
        <v>150</v>
      </c>
      <c r="J8" s="5" t="s">
        <v>21</v>
      </c>
      <c r="K8" s="9">
        <v>10</v>
      </c>
      <c r="L8" s="10">
        <v>97.6</v>
      </c>
      <c r="M8" s="9">
        <v>102000</v>
      </c>
      <c r="N8" s="9">
        <v>1000000</v>
      </c>
      <c r="O8" s="15" t="s">
        <v>30</v>
      </c>
      <c r="P8" s="8" t="s">
        <v>27</v>
      </c>
      <c r="Q8" s="5" t="s">
        <v>28</v>
      </c>
      <c r="R8" s="9"/>
      <c r="V8" t="s">
        <v>32</v>
      </c>
      <c r="W8" s="4">
        <v>603</v>
      </c>
      <c r="X8">
        <v>0.1</v>
      </c>
    </row>
    <row r="9" spans="2:24" x14ac:dyDescent="0.3">
      <c r="B9" t="s">
        <v>17</v>
      </c>
      <c r="C9" t="s">
        <v>33</v>
      </c>
      <c r="D9" t="s">
        <v>19</v>
      </c>
      <c r="E9" t="str">
        <f t="shared" si="0"/>
        <v>ERJ6RBD</v>
      </c>
      <c r="F9" s="5">
        <v>0.1</v>
      </c>
      <c r="G9" s="24">
        <v>150</v>
      </c>
      <c r="H9" s="7" t="s">
        <v>20</v>
      </c>
      <c r="I9" s="5">
        <v>200</v>
      </c>
      <c r="J9" s="5" t="s">
        <v>21</v>
      </c>
      <c r="K9" s="9">
        <v>100</v>
      </c>
      <c r="L9" s="9">
        <v>100</v>
      </c>
      <c r="M9" s="9">
        <v>100</v>
      </c>
      <c r="N9" s="9">
        <v>100000</v>
      </c>
      <c r="O9" s="15" t="s">
        <v>22</v>
      </c>
      <c r="P9" s="8" t="s">
        <v>27</v>
      </c>
      <c r="Q9" s="5" t="s">
        <v>28</v>
      </c>
      <c r="R9" s="9"/>
      <c r="V9" t="s">
        <v>33</v>
      </c>
      <c r="W9" s="4">
        <v>805</v>
      </c>
      <c r="X9">
        <v>0.1</v>
      </c>
    </row>
    <row r="10" spans="2:24" x14ac:dyDescent="0.3">
      <c r="B10" t="s">
        <v>17</v>
      </c>
      <c r="C10" t="s">
        <v>34</v>
      </c>
      <c r="D10" t="s">
        <v>19</v>
      </c>
      <c r="E10" t="str">
        <f t="shared" si="0"/>
        <v>ERJ6RED</v>
      </c>
      <c r="F10" s="5">
        <v>0.1</v>
      </c>
      <c r="G10" s="24">
        <v>150</v>
      </c>
      <c r="H10" s="7" t="s">
        <v>20</v>
      </c>
      <c r="I10" s="5">
        <v>200</v>
      </c>
      <c r="J10" s="5" t="s">
        <v>21</v>
      </c>
      <c r="K10" s="9">
        <v>10</v>
      </c>
      <c r="L10" s="10">
        <v>97.6</v>
      </c>
      <c r="M10" s="9">
        <v>102000</v>
      </c>
      <c r="N10" s="9">
        <v>1000000</v>
      </c>
      <c r="O10" s="15" t="s">
        <v>30</v>
      </c>
      <c r="P10" s="8" t="s">
        <v>27</v>
      </c>
      <c r="Q10" s="5" t="s">
        <v>28</v>
      </c>
      <c r="R10" s="9"/>
      <c r="V10" t="s">
        <v>34</v>
      </c>
      <c r="W10" s="4">
        <v>805</v>
      </c>
      <c r="X10">
        <v>0.1</v>
      </c>
    </row>
    <row r="11" spans="2:24" x14ac:dyDescent="0.3">
      <c r="B11" t="s">
        <v>17</v>
      </c>
      <c r="C11" t="s">
        <v>35</v>
      </c>
      <c r="D11" t="s">
        <v>36</v>
      </c>
      <c r="E11" t="str">
        <f t="shared" si="0"/>
        <v>ERJXGNF</v>
      </c>
      <c r="F11" s="5">
        <v>3.1E-2</v>
      </c>
      <c r="G11" s="24">
        <v>15</v>
      </c>
      <c r="H11" s="7" t="s">
        <v>20</v>
      </c>
      <c r="I11" s="5">
        <v>30</v>
      </c>
      <c r="J11" s="5" t="s">
        <v>37</v>
      </c>
      <c r="K11" s="9">
        <v>10</v>
      </c>
      <c r="L11" s="9">
        <v>10</v>
      </c>
      <c r="M11" s="9">
        <v>10</v>
      </c>
      <c r="N11" s="9">
        <v>1000000</v>
      </c>
      <c r="O11" s="15" t="s">
        <v>38</v>
      </c>
      <c r="P11" s="8" t="s">
        <v>23</v>
      </c>
      <c r="Q11" s="7" t="s">
        <v>24</v>
      </c>
      <c r="R11" s="9"/>
      <c r="V11" t="s">
        <v>35</v>
      </c>
      <c r="W11" s="3">
        <v>1005</v>
      </c>
      <c r="X11">
        <v>3.1E-2</v>
      </c>
    </row>
    <row r="12" spans="2:24" x14ac:dyDescent="0.3">
      <c r="B12" t="s">
        <v>17</v>
      </c>
      <c r="C12" t="s">
        <v>39</v>
      </c>
      <c r="D12" t="s">
        <v>36</v>
      </c>
      <c r="E12" t="str">
        <f t="shared" si="0"/>
        <v>ERJ1GNF</v>
      </c>
      <c r="F12" s="5">
        <v>0.05</v>
      </c>
      <c r="G12" s="24">
        <v>25</v>
      </c>
      <c r="H12" s="7" t="s">
        <v>20</v>
      </c>
      <c r="I12" s="5">
        <v>50</v>
      </c>
      <c r="J12" s="5" t="s">
        <v>37</v>
      </c>
      <c r="K12" s="9">
        <v>10</v>
      </c>
      <c r="L12" s="9">
        <v>10</v>
      </c>
      <c r="M12" s="9">
        <v>10</v>
      </c>
      <c r="N12" s="9">
        <v>1000000</v>
      </c>
      <c r="O12" s="15" t="s">
        <v>40</v>
      </c>
      <c r="P12" s="8" t="s">
        <v>23</v>
      </c>
      <c r="Q12" s="5" t="s">
        <v>41</v>
      </c>
      <c r="R12" s="9"/>
      <c r="V12" t="s">
        <v>39</v>
      </c>
      <c r="W12" s="4">
        <v>201</v>
      </c>
      <c r="X12">
        <v>0.05</v>
      </c>
    </row>
    <row r="13" spans="2:24" x14ac:dyDescent="0.3">
      <c r="B13" t="s">
        <v>17</v>
      </c>
      <c r="C13" t="s">
        <v>42</v>
      </c>
      <c r="D13" t="s">
        <v>36</v>
      </c>
      <c r="E13" t="str">
        <f t="shared" si="0"/>
        <v>ERJ2RCF</v>
      </c>
      <c r="F13" s="5">
        <v>0.1</v>
      </c>
      <c r="G13" s="24">
        <v>50</v>
      </c>
      <c r="H13" s="7" t="s">
        <v>20</v>
      </c>
      <c r="I13" s="5">
        <v>100</v>
      </c>
      <c r="J13" s="5" t="s">
        <v>37</v>
      </c>
      <c r="K13" s="9">
        <v>1</v>
      </c>
      <c r="L13" s="16">
        <v>9.76</v>
      </c>
      <c r="M13" s="16">
        <v>9.76</v>
      </c>
      <c r="N13" s="16">
        <v>9.76</v>
      </c>
      <c r="O13" s="15" t="s">
        <v>43</v>
      </c>
      <c r="P13" s="8" t="s">
        <v>27</v>
      </c>
      <c r="Q13" s="5" t="s">
        <v>28</v>
      </c>
      <c r="R13" s="9"/>
      <c r="V13" t="s">
        <v>42</v>
      </c>
      <c r="W13" s="4">
        <v>402</v>
      </c>
      <c r="X13">
        <v>0.1</v>
      </c>
    </row>
    <row r="14" spans="2:24" x14ac:dyDescent="0.3">
      <c r="B14" t="s">
        <v>17</v>
      </c>
      <c r="C14" t="s">
        <v>29</v>
      </c>
      <c r="D14" t="s">
        <v>36</v>
      </c>
      <c r="E14" t="str">
        <f t="shared" si="0"/>
        <v>ERJ2RKF</v>
      </c>
      <c r="F14" s="5">
        <v>0.1</v>
      </c>
      <c r="G14" s="24">
        <v>50</v>
      </c>
      <c r="H14" s="7" t="s">
        <v>20</v>
      </c>
      <c r="I14" s="5">
        <v>100</v>
      </c>
      <c r="J14" s="5" t="s">
        <v>37</v>
      </c>
      <c r="K14" s="9">
        <v>10</v>
      </c>
      <c r="L14" s="9">
        <v>10</v>
      </c>
      <c r="M14" s="9">
        <v>10</v>
      </c>
      <c r="N14" s="9">
        <v>1000000</v>
      </c>
      <c r="O14" s="15" t="s">
        <v>30</v>
      </c>
      <c r="P14" s="8" t="s">
        <v>27</v>
      </c>
      <c r="Q14" s="5" t="s">
        <v>28</v>
      </c>
      <c r="R14" s="9"/>
      <c r="V14" t="s">
        <v>29</v>
      </c>
      <c r="W14" s="4">
        <v>402</v>
      </c>
      <c r="X14">
        <v>0.1</v>
      </c>
    </row>
    <row r="15" spans="2:24" x14ac:dyDescent="0.3">
      <c r="B15" t="s">
        <v>17</v>
      </c>
      <c r="C15" t="s">
        <v>44</v>
      </c>
      <c r="D15" t="s">
        <v>36</v>
      </c>
      <c r="E15" t="str">
        <f t="shared" si="0"/>
        <v>ERJ3EKF</v>
      </c>
      <c r="F15" s="5">
        <v>0.1</v>
      </c>
      <c r="G15" s="24">
        <v>75</v>
      </c>
      <c r="H15" s="7" t="s">
        <v>20</v>
      </c>
      <c r="I15" s="5">
        <v>150</v>
      </c>
      <c r="J15" s="5" t="s">
        <v>37</v>
      </c>
      <c r="K15" s="9">
        <v>10</v>
      </c>
      <c r="L15" s="9">
        <v>10</v>
      </c>
      <c r="M15" s="9">
        <v>10</v>
      </c>
      <c r="N15" s="9">
        <v>1000000</v>
      </c>
      <c r="O15" s="15" t="s">
        <v>30</v>
      </c>
      <c r="P15" s="8" t="s">
        <v>27</v>
      </c>
      <c r="Q15" s="5" t="s">
        <v>28</v>
      </c>
      <c r="R15" s="9"/>
      <c r="V15" t="s">
        <v>44</v>
      </c>
      <c r="W15" s="4">
        <v>603</v>
      </c>
      <c r="X15">
        <v>0.1</v>
      </c>
    </row>
    <row r="16" spans="2:24" x14ac:dyDescent="0.3">
      <c r="B16" t="s">
        <v>17</v>
      </c>
      <c r="C16" t="s">
        <v>45</v>
      </c>
      <c r="D16" t="s">
        <v>36</v>
      </c>
      <c r="E16" t="str">
        <f t="shared" si="0"/>
        <v>ERJ6ENF</v>
      </c>
      <c r="F16" s="5">
        <v>0.125</v>
      </c>
      <c r="G16" s="24">
        <v>150</v>
      </c>
      <c r="H16" s="7" t="s">
        <v>20</v>
      </c>
      <c r="I16" s="5">
        <v>200</v>
      </c>
      <c r="J16" s="5" t="s">
        <v>37</v>
      </c>
      <c r="K16" s="9">
        <v>10</v>
      </c>
      <c r="L16" s="9">
        <v>10</v>
      </c>
      <c r="M16" s="9">
        <v>10</v>
      </c>
      <c r="N16" s="9">
        <v>2200000</v>
      </c>
      <c r="O16" s="15" t="s">
        <v>30</v>
      </c>
      <c r="P16" s="8" t="s">
        <v>27</v>
      </c>
      <c r="Q16" s="5" t="s">
        <v>28</v>
      </c>
      <c r="R16" s="9"/>
      <c r="V16" t="s">
        <v>45</v>
      </c>
      <c r="W16" s="4">
        <v>805</v>
      </c>
      <c r="X16">
        <v>0.125</v>
      </c>
    </row>
    <row r="17" spans="2:24" x14ac:dyDescent="0.3">
      <c r="B17" s="2" t="s">
        <v>17</v>
      </c>
      <c r="C17" s="2" t="s">
        <v>46</v>
      </c>
      <c r="D17" s="2" t="s">
        <v>36</v>
      </c>
      <c r="E17" t="str">
        <f t="shared" si="0"/>
        <v>ERJ8ENF</v>
      </c>
      <c r="F17" s="5">
        <v>0.25</v>
      </c>
      <c r="G17" s="24">
        <v>200</v>
      </c>
      <c r="H17" s="7" t="s">
        <v>20</v>
      </c>
      <c r="I17" s="12">
        <v>400</v>
      </c>
      <c r="J17" s="12" t="s">
        <v>37</v>
      </c>
      <c r="K17" s="14">
        <v>10</v>
      </c>
      <c r="L17" s="14">
        <v>10</v>
      </c>
      <c r="M17" s="14">
        <v>10</v>
      </c>
      <c r="N17" s="14">
        <v>2200000</v>
      </c>
      <c r="O17" s="17" t="s">
        <v>30</v>
      </c>
      <c r="P17" s="13" t="s">
        <v>27</v>
      </c>
      <c r="Q17" s="12" t="s">
        <v>28</v>
      </c>
      <c r="R17" s="9"/>
      <c r="V17" s="2" t="s">
        <v>46</v>
      </c>
      <c r="W17" s="4">
        <v>1206</v>
      </c>
      <c r="X17">
        <v>0.25</v>
      </c>
    </row>
    <row r="18" spans="2:24" x14ac:dyDescent="0.3">
      <c r="B18" s="2" t="s">
        <v>17</v>
      </c>
      <c r="C18" s="2" t="s">
        <v>47</v>
      </c>
      <c r="D18" s="2" t="s">
        <v>36</v>
      </c>
      <c r="E18" t="str">
        <f t="shared" si="0"/>
        <v>ERJ14NF</v>
      </c>
      <c r="F18" s="5">
        <v>0.5</v>
      </c>
      <c r="G18" s="24">
        <v>200</v>
      </c>
      <c r="H18" s="7" t="s">
        <v>20</v>
      </c>
      <c r="I18" s="12">
        <v>400</v>
      </c>
      <c r="J18" s="12" t="s">
        <v>37</v>
      </c>
      <c r="K18" s="14">
        <v>10</v>
      </c>
      <c r="L18" s="14">
        <v>10</v>
      </c>
      <c r="M18" s="14">
        <v>10</v>
      </c>
      <c r="N18" s="14">
        <v>1000000</v>
      </c>
      <c r="O18" s="17" t="s">
        <v>30</v>
      </c>
      <c r="P18" s="13" t="s">
        <v>27</v>
      </c>
      <c r="Q18" s="12" t="s">
        <v>28</v>
      </c>
      <c r="R18" s="9"/>
      <c r="V18" s="2" t="s">
        <v>47</v>
      </c>
      <c r="W18" s="4">
        <v>1210</v>
      </c>
      <c r="X18">
        <v>0.5</v>
      </c>
    </row>
    <row r="19" spans="2:24" x14ac:dyDescent="0.3">
      <c r="B19" s="2" t="s">
        <v>17</v>
      </c>
      <c r="C19" s="2" t="s">
        <v>48</v>
      </c>
      <c r="D19" s="2" t="s">
        <v>36</v>
      </c>
      <c r="E19" t="str">
        <f t="shared" si="0"/>
        <v>ERJ12NF</v>
      </c>
      <c r="F19" s="5">
        <v>0.75</v>
      </c>
      <c r="G19" s="24">
        <v>200</v>
      </c>
      <c r="H19" s="7" t="s">
        <v>20</v>
      </c>
      <c r="I19" s="12">
        <v>500</v>
      </c>
      <c r="J19" s="12" t="s">
        <v>37</v>
      </c>
      <c r="K19" s="14">
        <v>10</v>
      </c>
      <c r="L19" s="14">
        <v>10</v>
      </c>
      <c r="M19" s="14">
        <v>10</v>
      </c>
      <c r="N19" s="14">
        <v>1000000</v>
      </c>
      <c r="O19" s="17" t="s">
        <v>30</v>
      </c>
      <c r="P19" s="13" t="s">
        <v>27</v>
      </c>
      <c r="Q19" s="12" t="s">
        <v>28</v>
      </c>
      <c r="R19" s="9"/>
      <c r="V19" s="2" t="s">
        <v>48</v>
      </c>
      <c r="W19" s="4">
        <v>1812</v>
      </c>
      <c r="X19">
        <v>0.75</v>
      </c>
    </row>
    <row r="20" spans="2:24" x14ac:dyDescent="0.3">
      <c r="B20" s="2" t="s">
        <v>17</v>
      </c>
      <c r="C20" s="2" t="s">
        <v>49</v>
      </c>
      <c r="D20" s="2" t="s">
        <v>36</v>
      </c>
      <c r="E20" t="str">
        <f t="shared" si="0"/>
        <v>ERJ12SF</v>
      </c>
      <c r="F20" s="5">
        <v>0.75</v>
      </c>
      <c r="G20" s="24">
        <v>200</v>
      </c>
      <c r="H20" s="7" t="s">
        <v>20</v>
      </c>
      <c r="I20" s="12">
        <v>500</v>
      </c>
      <c r="J20" s="12" t="s">
        <v>37</v>
      </c>
      <c r="K20" s="14">
        <v>10</v>
      </c>
      <c r="L20" s="14">
        <v>10</v>
      </c>
      <c r="M20" s="14">
        <v>10</v>
      </c>
      <c r="N20" s="14">
        <v>1000000</v>
      </c>
      <c r="O20" s="17" t="s">
        <v>30</v>
      </c>
      <c r="P20" s="13" t="s">
        <v>27</v>
      </c>
      <c r="Q20" s="12" t="s">
        <v>28</v>
      </c>
      <c r="R20" s="9"/>
      <c r="V20" s="2" t="s">
        <v>49</v>
      </c>
      <c r="W20" s="4">
        <v>2010</v>
      </c>
      <c r="X20">
        <v>0.75</v>
      </c>
    </row>
    <row r="21" spans="2:24" x14ac:dyDescent="0.3">
      <c r="B21" s="2" t="s">
        <v>17</v>
      </c>
      <c r="C21" s="2" t="s">
        <v>50</v>
      </c>
      <c r="D21" s="2" t="s">
        <v>36</v>
      </c>
      <c r="E21" t="str">
        <f t="shared" si="0"/>
        <v>ERJ1TNF</v>
      </c>
      <c r="F21" s="5">
        <v>1</v>
      </c>
      <c r="G21" s="24">
        <v>200</v>
      </c>
      <c r="H21" s="7" t="s">
        <v>20</v>
      </c>
      <c r="I21" s="12">
        <v>500</v>
      </c>
      <c r="J21" s="12" t="s">
        <v>37</v>
      </c>
      <c r="K21" s="14">
        <v>10</v>
      </c>
      <c r="L21" s="14">
        <v>10</v>
      </c>
      <c r="M21" s="14">
        <v>10</v>
      </c>
      <c r="N21" s="14">
        <v>1000000</v>
      </c>
      <c r="O21" s="17" t="s">
        <v>30</v>
      </c>
      <c r="P21" s="13" t="s">
        <v>27</v>
      </c>
      <c r="Q21" s="12" t="s">
        <v>28</v>
      </c>
      <c r="R21" s="9"/>
      <c r="V21" s="2" t="s">
        <v>50</v>
      </c>
      <c r="W21" s="4">
        <v>2512</v>
      </c>
      <c r="X21">
        <v>1</v>
      </c>
    </row>
    <row r="22" spans="2:24" x14ac:dyDescent="0.3">
      <c r="G22" s="24"/>
    </row>
    <row r="23" spans="2:24" x14ac:dyDescent="0.3">
      <c r="G23" s="24"/>
    </row>
    <row r="24" spans="2:24" x14ac:dyDescent="0.3">
      <c r="G24" s="24"/>
    </row>
    <row r="25" spans="2:24" x14ac:dyDescent="0.3">
      <c r="G25" s="24"/>
    </row>
    <row r="26" spans="2:24" x14ac:dyDescent="0.3">
      <c r="G26" s="24"/>
    </row>
    <row r="27" spans="2:24" x14ac:dyDescent="0.3">
      <c r="G27" s="24"/>
    </row>
    <row r="28" spans="2:24" x14ac:dyDescent="0.3">
      <c r="G28" s="24"/>
    </row>
    <row r="29" spans="2:24" x14ac:dyDescent="0.3">
      <c r="G29" s="24"/>
    </row>
    <row r="30" spans="2:24" x14ac:dyDescent="0.3">
      <c r="G30" s="24"/>
    </row>
    <row r="31" spans="2:24" x14ac:dyDescent="0.3">
      <c r="G31" s="24"/>
    </row>
    <row r="32" spans="2:24" x14ac:dyDescent="0.3">
      <c r="G32" s="24"/>
    </row>
    <row r="33" spans="7:18" x14ac:dyDescent="0.3">
      <c r="G33" s="24"/>
    </row>
    <row r="34" spans="7:18" x14ac:dyDescent="0.3">
      <c r="G34" s="24"/>
    </row>
    <row r="35" spans="7:18" x14ac:dyDescent="0.3">
      <c r="G35" s="24"/>
    </row>
    <row r="36" spans="7:18" x14ac:dyDescent="0.3">
      <c r="G36" s="24"/>
    </row>
    <row r="37" spans="7:18" x14ac:dyDescent="0.3">
      <c r="G37" s="24"/>
    </row>
    <row r="38" spans="7:18" x14ac:dyDescent="0.3">
      <c r="G38" s="24"/>
    </row>
    <row r="39" spans="7:18" x14ac:dyDescent="0.3">
      <c r="G39" s="24"/>
    </row>
    <row r="40" spans="7:18" x14ac:dyDescent="0.3">
      <c r="G40" s="24"/>
    </row>
    <row r="41" spans="7:18" x14ac:dyDescent="0.3">
      <c r="G41" s="24"/>
    </row>
    <row r="42" spans="7:18" x14ac:dyDescent="0.3">
      <c r="G42" s="24"/>
      <c r="K42" s="1"/>
      <c r="L42" s="1"/>
      <c r="M42" s="1"/>
      <c r="N42" s="1"/>
      <c r="P42" s="1"/>
      <c r="Q42" s="1"/>
      <c r="R42" s="1"/>
    </row>
    <row r="43" spans="7:18" x14ac:dyDescent="0.3">
      <c r="G43" s="24"/>
    </row>
    <row r="44" spans="7:18" x14ac:dyDescent="0.3">
      <c r="G44" s="24"/>
    </row>
    <row r="45" spans="7:18" x14ac:dyDescent="0.3">
      <c r="G45" s="24"/>
    </row>
    <row r="46" spans="7:18" x14ac:dyDescent="0.3">
      <c r="G46" s="24"/>
    </row>
    <row r="47" spans="7:18" x14ac:dyDescent="0.3">
      <c r="G47" s="24"/>
    </row>
    <row r="48" spans="7:18" x14ac:dyDescent="0.3">
      <c r="G48" s="24"/>
    </row>
    <row r="49" spans="7:7" x14ac:dyDescent="0.3">
      <c r="G49" s="24"/>
    </row>
    <row r="50" spans="7:7" x14ac:dyDescent="0.3">
      <c r="G50" s="24"/>
    </row>
    <row r="51" spans="7:7" x14ac:dyDescent="0.3">
      <c r="G51" s="24"/>
    </row>
    <row r="52" spans="7:7" x14ac:dyDescent="0.3">
      <c r="G52" s="24"/>
    </row>
    <row r="53" spans="7:7" x14ac:dyDescent="0.3">
      <c r="G53" s="24"/>
    </row>
    <row r="54" spans="7:7" x14ac:dyDescent="0.3">
      <c r="G54" s="24"/>
    </row>
    <row r="55" spans="7:7" x14ac:dyDescent="0.3">
      <c r="G55" s="24"/>
    </row>
    <row r="56" spans="7:7" x14ac:dyDescent="0.3">
      <c r="G56" s="24"/>
    </row>
    <row r="57" spans="7:7" x14ac:dyDescent="0.3">
      <c r="G57" s="24"/>
    </row>
    <row r="58" spans="7:7" x14ac:dyDescent="0.3">
      <c r="G58" s="24"/>
    </row>
    <row r="59" spans="7:7" x14ac:dyDescent="0.3">
      <c r="G59" s="24"/>
    </row>
    <row r="60" spans="7:7" x14ac:dyDescent="0.3">
      <c r="G60" s="24"/>
    </row>
    <row r="61" spans="7:7" x14ac:dyDescent="0.3">
      <c r="G61" s="24"/>
    </row>
    <row r="62" spans="7:7" x14ac:dyDescent="0.3">
      <c r="G62" s="24"/>
    </row>
    <row r="63" spans="7:7" x14ac:dyDescent="0.3">
      <c r="G63" s="24"/>
    </row>
    <row r="64" spans="7:7" x14ac:dyDescent="0.3">
      <c r="G64" s="24"/>
    </row>
    <row r="65" spans="7:7" x14ac:dyDescent="0.3">
      <c r="G65" s="24"/>
    </row>
    <row r="66" spans="7:7" x14ac:dyDescent="0.3">
      <c r="G66" s="24"/>
    </row>
    <row r="67" spans="7:7" x14ac:dyDescent="0.3">
      <c r="G67" s="24"/>
    </row>
    <row r="68" spans="7:7" x14ac:dyDescent="0.3">
      <c r="G68" s="24"/>
    </row>
    <row r="69" spans="7:7" x14ac:dyDescent="0.3">
      <c r="G69" s="24"/>
    </row>
    <row r="70" spans="7:7" x14ac:dyDescent="0.3">
      <c r="G70" s="24"/>
    </row>
    <row r="71" spans="7:7" x14ac:dyDescent="0.3">
      <c r="G71" s="24"/>
    </row>
    <row r="72" spans="7:7" x14ac:dyDescent="0.3">
      <c r="G72" s="24"/>
    </row>
    <row r="73" spans="7:7" x14ac:dyDescent="0.3">
      <c r="G73" s="24"/>
    </row>
    <row r="74" spans="7:7" x14ac:dyDescent="0.3">
      <c r="G74" s="24"/>
    </row>
    <row r="75" spans="7:7" x14ac:dyDescent="0.3">
      <c r="G75" s="24"/>
    </row>
    <row r="76" spans="7:7" x14ac:dyDescent="0.3">
      <c r="G76" s="24"/>
    </row>
    <row r="77" spans="7:7" x14ac:dyDescent="0.3">
      <c r="G77" s="24"/>
    </row>
    <row r="78" spans="7:7" x14ac:dyDescent="0.3">
      <c r="G78" s="24"/>
    </row>
    <row r="79" spans="7:7" x14ac:dyDescent="0.3">
      <c r="G79" s="24"/>
    </row>
    <row r="80" spans="7:7" x14ac:dyDescent="0.3">
      <c r="G80" s="24"/>
    </row>
    <row r="81" spans="7:7" x14ac:dyDescent="0.3">
      <c r="G81" s="24"/>
    </row>
    <row r="82" spans="7:7" x14ac:dyDescent="0.3">
      <c r="G82" s="24"/>
    </row>
    <row r="83" spans="7:7" x14ac:dyDescent="0.3">
      <c r="G83" s="24"/>
    </row>
    <row r="84" spans="7:7" x14ac:dyDescent="0.3">
      <c r="G84" s="24"/>
    </row>
    <row r="85" spans="7:7" x14ac:dyDescent="0.3">
      <c r="G85" s="24"/>
    </row>
    <row r="86" spans="7:7" x14ac:dyDescent="0.3">
      <c r="G86" s="24"/>
    </row>
    <row r="87" spans="7:7" x14ac:dyDescent="0.3">
      <c r="G87" s="24"/>
    </row>
    <row r="88" spans="7:7" x14ac:dyDescent="0.3">
      <c r="G88" s="24"/>
    </row>
    <row r="89" spans="7:7" x14ac:dyDescent="0.3">
      <c r="G89" s="24"/>
    </row>
    <row r="90" spans="7:7" x14ac:dyDescent="0.3">
      <c r="G90" s="24"/>
    </row>
    <row r="91" spans="7:7" x14ac:dyDescent="0.3">
      <c r="G91" s="24"/>
    </row>
    <row r="92" spans="7:7" x14ac:dyDescent="0.3">
      <c r="G92" s="24"/>
    </row>
    <row r="93" spans="7:7" x14ac:dyDescent="0.3">
      <c r="G93" s="24"/>
    </row>
    <row r="94" spans="7:7" x14ac:dyDescent="0.3">
      <c r="G94" s="24"/>
    </row>
    <row r="95" spans="7:7" x14ac:dyDescent="0.3">
      <c r="G95" s="24"/>
    </row>
    <row r="96" spans="7:7" x14ac:dyDescent="0.3">
      <c r="G96" s="24"/>
    </row>
    <row r="97" spans="7:7" x14ac:dyDescent="0.3">
      <c r="G97" s="24"/>
    </row>
    <row r="98" spans="7:7" x14ac:dyDescent="0.3">
      <c r="G98" s="24"/>
    </row>
    <row r="99" spans="7:7" x14ac:dyDescent="0.3">
      <c r="G99" s="24"/>
    </row>
    <row r="100" spans="7:7" x14ac:dyDescent="0.3">
      <c r="G100" s="24"/>
    </row>
    <row r="101" spans="7:7" x14ac:dyDescent="0.3">
      <c r="G101" s="24"/>
    </row>
    <row r="102" spans="7:7" x14ac:dyDescent="0.3">
      <c r="G102" s="24"/>
    </row>
    <row r="103" spans="7:7" x14ac:dyDescent="0.3">
      <c r="G103" s="24"/>
    </row>
    <row r="104" spans="7:7" x14ac:dyDescent="0.3">
      <c r="G104" s="24"/>
    </row>
    <row r="105" spans="7:7" x14ac:dyDescent="0.3">
      <c r="G105" s="24"/>
    </row>
    <row r="106" spans="7:7" x14ac:dyDescent="0.3">
      <c r="G106" s="24"/>
    </row>
    <row r="107" spans="7:7" x14ac:dyDescent="0.3">
      <c r="G107" s="24"/>
    </row>
    <row r="108" spans="7:7" x14ac:dyDescent="0.3">
      <c r="G108" s="24"/>
    </row>
    <row r="109" spans="7:7" x14ac:dyDescent="0.3">
      <c r="G109" s="24"/>
    </row>
    <row r="110" spans="7:7" x14ac:dyDescent="0.3">
      <c r="G110" s="24"/>
    </row>
    <row r="111" spans="7:7" x14ac:dyDescent="0.3">
      <c r="G111" s="24"/>
    </row>
    <row r="112" spans="7:7" x14ac:dyDescent="0.3">
      <c r="G112" s="24"/>
    </row>
    <row r="113" spans="7:7" x14ac:dyDescent="0.3">
      <c r="G113" s="24"/>
    </row>
    <row r="114" spans="7:7" x14ac:dyDescent="0.3">
      <c r="G114" s="24"/>
    </row>
    <row r="115" spans="7:7" x14ac:dyDescent="0.3">
      <c r="G115" s="24"/>
    </row>
    <row r="116" spans="7:7" x14ac:dyDescent="0.3">
      <c r="G116" s="24"/>
    </row>
    <row r="117" spans="7:7" x14ac:dyDescent="0.3">
      <c r="G117" s="24"/>
    </row>
    <row r="118" spans="7:7" x14ac:dyDescent="0.3">
      <c r="G118" s="24"/>
    </row>
    <row r="119" spans="7:7" x14ac:dyDescent="0.3">
      <c r="G119" s="24"/>
    </row>
    <row r="120" spans="7:7" x14ac:dyDescent="0.3">
      <c r="G120" s="24"/>
    </row>
    <row r="121" spans="7:7" x14ac:dyDescent="0.3">
      <c r="G121" s="24"/>
    </row>
    <row r="122" spans="7:7" x14ac:dyDescent="0.3">
      <c r="G122" s="24"/>
    </row>
    <row r="123" spans="7:7" x14ac:dyDescent="0.3">
      <c r="G123" s="24"/>
    </row>
    <row r="124" spans="7:7" x14ac:dyDescent="0.3">
      <c r="G124" s="24"/>
    </row>
    <row r="125" spans="7:7" x14ac:dyDescent="0.3">
      <c r="G125" s="24"/>
    </row>
    <row r="126" spans="7:7" x14ac:dyDescent="0.3">
      <c r="G126" s="24"/>
    </row>
    <row r="127" spans="7:7" x14ac:dyDescent="0.3">
      <c r="G127" s="24"/>
    </row>
    <row r="128" spans="7:7" x14ac:dyDescent="0.3">
      <c r="G128" s="24"/>
    </row>
    <row r="129" spans="7:7" x14ac:dyDescent="0.3">
      <c r="G129" s="24"/>
    </row>
    <row r="130" spans="7:7" x14ac:dyDescent="0.3">
      <c r="G130" s="24"/>
    </row>
    <row r="131" spans="7:7" x14ac:dyDescent="0.3">
      <c r="G131" s="24"/>
    </row>
    <row r="132" spans="7:7" x14ac:dyDescent="0.3">
      <c r="G132" s="24"/>
    </row>
    <row r="133" spans="7:7" x14ac:dyDescent="0.3">
      <c r="G133" s="24"/>
    </row>
    <row r="134" spans="7:7" x14ac:dyDescent="0.3">
      <c r="G134" s="24"/>
    </row>
    <row r="135" spans="7:7" x14ac:dyDescent="0.3">
      <c r="G135" s="24"/>
    </row>
    <row r="136" spans="7:7" x14ac:dyDescent="0.3">
      <c r="G136" s="24"/>
    </row>
    <row r="137" spans="7:7" x14ac:dyDescent="0.3">
      <c r="G137" s="24"/>
    </row>
    <row r="138" spans="7:7" x14ac:dyDescent="0.3">
      <c r="G138" s="24"/>
    </row>
    <row r="139" spans="7:7" x14ac:dyDescent="0.3">
      <c r="G139" s="24"/>
    </row>
    <row r="140" spans="7:7" x14ac:dyDescent="0.3">
      <c r="G140" s="24"/>
    </row>
    <row r="141" spans="7:7" x14ac:dyDescent="0.3">
      <c r="G141" s="24"/>
    </row>
    <row r="142" spans="7:7" x14ac:dyDescent="0.3">
      <c r="G142" s="24"/>
    </row>
    <row r="143" spans="7:7" x14ac:dyDescent="0.3">
      <c r="G143" s="24"/>
    </row>
    <row r="144" spans="7:7" x14ac:dyDescent="0.3">
      <c r="G144" s="24"/>
    </row>
    <row r="145" spans="7:7" x14ac:dyDescent="0.3">
      <c r="G145" s="24"/>
    </row>
    <row r="146" spans="7:7" x14ac:dyDescent="0.3">
      <c r="G146" s="24"/>
    </row>
    <row r="147" spans="7:7" x14ac:dyDescent="0.3">
      <c r="G147" s="24"/>
    </row>
    <row r="148" spans="7:7" x14ac:dyDescent="0.3">
      <c r="G148" s="24"/>
    </row>
    <row r="149" spans="7:7" x14ac:dyDescent="0.3">
      <c r="G149" s="24"/>
    </row>
    <row r="150" spans="7:7" x14ac:dyDescent="0.3">
      <c r="G150" s="24"/>
    </row>
    <row r="151" spans="7:7" x14ac:dyDescent="0.3">
      <c r="G151" s="24"/>
    </row>
    <row r="152" spans="7:7" x14ac:dyDescent="0.3">
      <c r="G152" s="24"/>
    </row>
    <row r="153" spans="7:7" x14ac:dyDescent="0.3">
      <c r="G153" s="24"/>
    </row>
    <row r="154" spans="7:7" x14ac:dyDescent="0.3">
      <c r="G154" s="24"/>
    </row>
    <row r="155" spans="7:7" x14ac:dyDescent="0.3">
      <c r="G155" s="24"/>
    </row>
    <row r="156" spans="7:7" x14ac:dyDescent="0.3">
      <c r="G156" s="24"/>
    </row>
    <row r="157" spans="7:7" x14ac:dyDescent="0.3">
      <c r="G157" s="24"/>
    </row>
    <row r="158" spans="7:7" x14ac:dyDescent="0.3">
      <c r="G158" s="24"/>
    </row>
    <row r="159" spans="7:7" x14ac:dyDescent="0.3">
      <c r="G159" s="24"/>
    </row>
    <row r="160" spans="7:7" x14ac:dyDescent="0.3">
      <c r="G160" s="24"/>
    </row>
    <row r="161" spans="7:7" x14ac:dyDescent="0.3">
      <c r="G161" s="24"/>
    </row>
    <row r="162" spans="7:7" x14ac:dyDescent="0.3">
      <c r="G162" s="24"/>
    </row>
    <row r="163" spans="7:7" x14ac:dyDescent="0.3">
      <c r="G163" s="24"/>
    </row>
    <row r="164" spans="7:7" x14ac:dyDescent="0.3">
      <c r="G164" s="24"/>
    </row>
    <row r="165" spans="7:7" x14ac:dyDescent="0.3">
      <c r="G165" s="24"/>
    </row>
    <row r="166" spans="7:7" x14ac:dyDescent="0.3">
      <c r="G166" s="24"/>
    </row>
    <row r="167" spans="7:7" x14ac:dyDescent="0.3">
      <c r="G167" s="24"/>
    </row>
    <row r="168" spans="7:7" x14ac:dyDescent="0.3">
      <c r="G168" s="24"/>
    </row>
    <row r="169" spans="7:7" x14ac:dyDescent="0.3">
      <c r="G169" s="24"/>
    </row>
    <row r="170" spans="7:7" x14ac:dyDescent="0.3">
      <c r="G170" s="24"/>
    </row>
    <row r="171" spans="7:7" x14ac:dyDescent="0.3">
      <c r="G171" s="24"/>
    </row>
    <row r="172" spans="7:7" x14ac:dyDescent="0.3">
      <c r="G172" s="24"/>
    </row>
    <row r="173" spans="7:7" x14ac:dyDescent="0.3">
      <c r="G173" s="24"/>
    </row>
    <row r="174" spans="7:7" x14ac:dyDescent="0.3">
      <c r="G174" s="24"/>
    </row>
    <row r="175" spans="7:7" x14ac:dyDescent="0.3">
      <c r="G175" s="24"/>
    </row>
    <row r="176" spans="7:7" x14ac:dyDescent="0.3">
      <c r="G176" s="24"/>
    </row>
    <row r="177" spans="7:7" x14ac:dyDescent="0.3">
      <c r="G177" s="24"/>
    </row>
    <row r="178" spans="7:7" x14ac:dyDescent="0.3">
      <c r="G178" s="24"/>
    </row>
    <row r="179" spans="7:7" x14ac:dyDescent="0.3">
      <c r="G179" s="24"/>
    </row>
    <row r="180" spans="7:7" x14ac:dyDescent="0.3">
      <c r="G180" s="24"/>
    </row>
    <row r="181" spans="7:7" x14ac:dyDescent="0.3">
      <c r="G181" s="24"/>
    </row>
    <row r="182" spans="7:7" x14ac:dyDescent="0.3">
      <c r="G182" s="24"/>
    </row>
    <row r="183" spans="7:7" x14ac:dyDescent="0.3">
      <c r="G183" s="24"/>
    </row>
    <row r="184" spans="7:7" x14ac:dyDescent="0.3">
      <c r="G184" s="24"/>
    </row>
    <row r="185" spans="7:7" x14ac:dyDescent="0.3">
      <c r="G185" s="24"/>
    </row>
    <row r="186" spans="7:7" x14ac:dyDescent="0.3">
      <c r="G186" s="24"/>
    </row>
    <row r="187" spans="7:7" x14ac:dyDescent="0.3">
      <c r="G187" s="24"/>
    </row>
    <row r="188" spans="7:7" x14ac:dyDescent="0.3">
      <c r="G188" s="24"/>
    </row>
    <row r="189" spans="7:7" x14ac:dyDescent="0.3">
      <c r="G189" s="24"/>
    </row>
    <row r="190" spans="7:7" x14ac:dyDescent="0.3">
      <c r="G190" s="24"/>
    </row>
    <row r="191" spans="7:7" x14ac:dyDescent="0.3">
      <c r="G191" s="24"/>
    </row>
    <row r="192" spans="7:7" x14ac:dyDescent="0.3">
      <c r="G192" s="24"/>
    </row>
    <row r="193" spans="7:7" x14ac:dyDescent="0.3">
      <c r="G193" s="24"/>
    </row>
    <row r="194" spans="7:7" x14ac:dyDescent="0.3">
      <c r="G194" s="24"/>
    </row>
    <row r="195" spans="7:7" x14ac:dyDescent="0.3">
      <c r="G195" s="24"/>
    </row>
    <row r="196" spans="7:7" x14ac:dyDescent="0.3">
      <c r="G196" s="24"/>
    </row>
    <row r="197" spans="7:7" x14ac:dyDescent="0.3">
      <c r="G197" s="24"/>
    </row>
    <row r="198" spans="7:7" x14ac:dyDescent="0.3">
      <c r="G198" s="24"/>
    </row>
    <row r="199" spans="7:7" x14ac:dyDescent="0.3">
      <c r="G199" s="24"/>
    </row>
    <row r="200" spans="7:7" x14ac:dyDescent="0.3">
      <c r="G200" s="24"/>
    </row>
    <row r="201" spans="7:7" x14ac:dyDescent="0.3">
      <c r="G201" s="24"/>
    </row>
    <row r="202" spans="7:7" x14ac:dyDescent="0.3">
      <c r="G202" s="24"/>
    </row>
    <row r="203" spans="7:7" x14ac:dyDescent="0.3">
      <c r="G203" s="24"/>
    </row>
    <row r="204" spans="7:7" x14ac:dyDescent="0.3">
      <c r="G204" s="24"/>
    </row>
    <row r="205" spans="7:7" x14ac:dyDescent="0.3">
      <c r="G205" s="24"/>
    </row>
    <row r="206" spans="7:7" x14ac:dyDescent="0.3">
      <c r="G206" s="24"/>
    </row>
    <row r="207" spans="7:7" x14ac:dyDescent="0.3">
      <c r="G207" s="24"/>
    </row>
    <row r="208" spans="7:7" x14ac:dyDescent="0.3">
      <c r="G208" s="24"/>
    </row>
    <row r="209" spans="7:7" x14ac:dyDescent="0.3">
      <c r="G209" s="24"/>
    </row>
    <row r="210" spans="7:7" x14ac:dyDescent="0.3">
      <c r="G210" s="24"/>
    </row>
    <row r="211" spans="7:7" x14ac:dyDescent="0.3">
      <c r="G211" s="24"/>
    </row>
    <row r="212" spans="7:7" x14ac:dyDescent="0.3">
      <c r="G212" s="24"/>
    </row>
    <row r="213" spans="7:7" x14ac:dyDescent="0.3">
      <c r="G213" s="24"/>
    </row>
    <row r="214" spans="7:7" x14ac:dyDescent="0.3">
      <c r="G214" s="24"/>
    </row>
    <row r="215" spans="7:7" x14ac:dyDescent="0.3">
      <c r="G215" s="24"/>
    </row>
    <row r="216" spans="7:7" x14ac:dyDescent="0.3">
      <c r="G216" s="24"/>
    </row>
    <row r="217" spans="7:7" x14ac:dyDescent="0.3">
      <c r="G217" s="24"/>
    </row>
    <row r="218" spans="7:7" x14ac:dyDescent="0.3">
      <c r="G218" s="24"/>
    </row>
    <row r="219" spans="7:7" x14ac:dyDescent="0.3">
      <c r="G219" s="24"/>
    </row>
    <row r="220" spans="7:7" x14ac:dyDescent="0.3">
      <c r="G220" s="24"/>
    </row>
    <row r="221" spans="7:7" x14ac:dyDescent="0.3">
      <c r="G221" s="24"/>
    </row>
    <row r="222" spans="7:7" x14ac:dyDescent="0.3">
      <c r="G222" s="24"/>
    </row>
    <row r="223" spans="7:7" x14ac:dyDescent="0.3">
      <c r="G223" s="24"/>
    </row>
    <row r="224" spans="7:7" x14ac:dyDescent="0.3">
      <c r="G224" s="24"/>
    </row>
    <row r="225" spans="7:7" x14ac:dyDescent="0.3">
      <c r="G225" s="24"/>
    </row>
    <row r="226" spans="7:7" x14ac:dyDescent="0.3">
      <c r="G226" s="24"/>
    </row>
    <row r="227" spans="7:7" x14ac:dyDescent="0.3">
      <c r="G227" s="24"/>
    </row>
    <row r="228" spans="7:7" x14ac:dyDescent="0.3">
      <c r="G228" s="24"/>
    </row>
    <row r="229" spans="7:7" x14ac:dyDescent="0.3">
      <c r="G229" s="24"/>
    </row>
    <row r="230" spans="7:7" x14ac:dyDescent="0.3">
      <c r="G230" s="24"/>
    </row>
    <row r="231" spans="7:7" x14ac:dyDescent="0.3">
      <c r="G231" s="24"/>
    </row>
    <row r="232" spans="7:7" x14ac:dyDescent="0.3">
      <c r="G232" s="24"/>
    </row>
    <row r="233" spans="7:7" x14ac:dyDescent="0.3">
      <c r="G233" s="24"/>
    </row>
    <row r="234" spans="7:7" x14ac:dyDescent="0.3">
      <c r="G234" s="24"/>
    </row>
    <row r="235" spans="7:7" x14ac:dyDescent="0.3">
      <c r="G235" s="24"/>
    </row>
    <row r="236" spans="7:7" x14ac:dyDescent="0.3">
      <c r="G236" s="24"/>
    </row>
    <row r="237" spans="7:7" x14ac:dyDescent="0.3">
      <c r="G237" s="24"/>
    </row>
    <row r="238" spans="7:7" x14ac:dyDescent="0.3">
      <c r="G238" s="24"/>
    </row>
    <row r="239" spans="7:7" x14ac:dyDescent="0.3">
      <c r="G239" s="24"/>
    </row>
    <row r="240" spans="7:7" x14ac:dyDescent="0.3">
      <c r="G240" s="24"/>
    </row>
    <row r="241" spans="7:7" x14ac:dyDescent="0.3">
      <c r="G241" s="24"/>
    </row>
    <row r="242" spans="7:7" x14ac:dyDescent="0.3">
      <c r="G242" s="24"/>
    </row>
    <row r="243" spans="7:7" x14ac:dyDescent="0.3">
      <c r="G243" s="24"/>
    </row>
    <row r="244" spans="7:7" x14ac:dyDescent="0.3">
      <c r="G244" s="24"/>
    </row>
    <row r="245" spans="7:7" x14ac:dyDescent="0.3">
      <c r="G245" s="24"/>
    </row>
    <row r="246" spans="7:7" x14ac:dyDescent="0.3">
      <c r="G246" s="24"/>
    </row>
    <row r="247" spans="7:7" x14ac:dyDescent="0.3">
      <c r="G247" s="24"/>
    </row>
    <row r="248" spans="7:7" x14ac:dyDescent="0.3">
      <c r="G248" s="24"/>
    </row>
    <row r="249" spans="7:7" x14ac:dyDescent="0.3">
      <c r="G249" s="24"/>
    </row>
    <row r="250" spans="7:7" x14ac:dyDescent="0.3">
      <c r="G250" s="24"/>
    </row>
    <row r="251" spans="7:7" x14ac:dyDescent="0.3">
      <c r="G251" s="24"/>
    </row>
    <row r="252" spans="7:7" x14ac:dyDescent="0.3">
      <c r="G252" s="24"/>
    </row>
    <row r="253" spans="7:7" x14ac:dyDescent="0.3">
      <c r="G253" s="24"/>
    </row>
    <row r="254" spans="7:7" x14ac:dyDescent="0.3">
      <c r="G254" s="24"/>
    </row>
    <row r="255" spans="7:7" x14ac:dyDescent="0.3">
      <c r="G255" s="24"/>
    </row>
    <row r="256" spans="7:7" x14ac:dyDescent="0.3">
      <c r="G256" s="24"/>
    </row>
    <row r="257" spans="7:7" x14ac:dyDescent="0.3">
      <c r="G257" s="24"/>
    </row>
    <row r="258" spans="7:7" x14ac:dyDescent="0.3">
      <c r="G258" s="24"/>
    </row>
    <row r="259" spans="7:7" x14ac:dyDescent="0.3">
      <c r="G259" s="24"/>
    </row>
    <row r="260" spans="7:7" x14ac:dyDescent="0.3">
      <c r="G260" s="24"/>
    </row>
    <row r="261" spans="7:7" x14ac:dyDescent="0.3">
      <c r="G261" s="24"/>
    </row>
    <row r="262" spans="7:7" x14ac:dyDescent="0.3">
      <c r="G262" s="24"/>
    </row>
    <row r="263" spans="7:7" x14ac:dyDescent="0.3">
      <c r="G263" s="24"/>
    </row>
    <row r="264" spans="7:7" x14ac:dyDescent="0.3">
      <c r="G264" s="24"/>
    </row>
    <row r="265" spans="7:7" x14ac:dyDescent="0.3">
      <c r="G265" s="24"/>
    </row>
    <row r="266" spans="7:7" x14ac:dyDescent="0.3">
      <c r="G266" s="24"/>
    </row>
    <row r="267" spans="7:7" x14ac:dyDescent="0.3">
      <c r="G267" s="24"/>
    </row>
    <row r="268" spans="7:7" x14ac:dyDescent="0.3">
      <c r="G268" s="24"/>
    </row>
    <row r="269" spans="7:7" x14ac:dyDescent="0.3">
      <c r="G269" s="24"/>
    </row>
    <row r="270" spans="7:7" x14ac:dyDescent="0.3">
      <c r="G270" s="24"/>
    </row>
    <row r="271" spans="7:7" x14ac:dyDescent="0.3">
      <c r="G271" s="24"/>
    </row>
    <row r="272" spans="7:7" x14ac:dyDescent="0.3">
      <c r="G272" s="24"/>
    </row>
    <row r="273" spans="7:7" x14ac:dyDescent="0.3">
      <c r="G273" s="24"/>
    </row>
    <row r="274" spans="7:7" x14ac:dyDescent="0.3">
      <c r="G274" s="24"/>
    </row>
    <row r="275" spans="7:7" x14ac:dyDescent="0.3">
      <c r="G275" s="24"/>
    </row>
    <row r="276" spans="7:7" x14ac:dyDescent="0.3">
      <c r="G276" s="24"/>
    </row>
    <row r="277" spans="7:7" x14ac:dyDescent="0.3">
      <c r="G277" s="24"/>
    </row>
    <row r="278" spans="7:7" x14ac:dyDescent="0.3">
      <c r="G278" s="24"/>
    </row>
    <row r="279" spans="7:7" x14ac:dyDescent="0.3">
      <c r="G279" s="24"/>
    </row>
    <row r="280" spans="7:7" x14ac:dyDescent="0.3">
      <c r="G280" s="24"/>
    </row>
    <row r="281" spans="7:7" x14ac:dyDescent="0.3">
      <c r="G281" s="24"/>
    </row>
    <row r="282" spans="7:7" x14ac:dyDescent="0.3">
      <c r="G282" s="24"/>
    </row>
    <row r="283" spans="7:7" x14ac:dyDescent="0.3">
      <c r="G283" s="24"/>
    </row>
    <row r="284" spans="7:7" x14ac:dyDescent="0.3">
      <c r="G284" s="24"/>
    </row>
    <row r="285" spans="7:7" x14ac:dyDescent="0.3">
      <c r="G285" s="24"/>
    </row>
    <row r="286" spans="7:7" x14ac:dyDescent="0.3">
      <c r="G286" s="24"/>
    </row>
    <row r="287" spans="7:7" x14ac:dyDescent="0.3">
      <c r="G287" s="24"/>
    </row>
    <row r="288" spans="7:7" x14ac:dyDescent="0.3">
      <c r="G288" s="24"/>
    </row>
    <row r="289" spans="7:7" x14ac:dyDescent="0.3">
      <c r="G289" s="24"/>
    </row>
    <row r="290" spans="7:7" x14ac:dyDescent="0.3">
      <c r="G290" s="24"/>
    </row>
    <row r="291" spans="7:7" x14ac:dyDescent="0.3">
      <c r="G291" s="24"/>
    </row>
    <row r="292" spans="7:7" x14ac:dyDescent="0.3">
      <c r="G292" s="24"/>
    </row>
    <row r="293" spans="7:7" x14ac:dyDescent="0.3">
      <c r="G293" s="24"/>
    </row>
    <row r="294" spans="7:7" x14ac:dyDescent="0.3">
      <c r="G294" s="24"/>
    </row>
    <row r="295" spans="7:7" x14ac:dyDescent="0.3">
      <c r="G295" s="24"/>
    </row>
    <row r="296" spans="7:7" x14ac:dyDescent="0.3">
      <c r="G296" s="24"/>
    </row>
    <row r="297" spans="7:7" x14ac:dyDescent="0.3">
      <c r="G297" s="24"/>
    </row>
    <row r="298" spans="7:7" x14ac:dyDescent="0.3">
      <c r="G298" s="24"/>
    </row>
    <row r="299" spans="7:7" x14ac:dyDescent="0.3">
      <c r="G299" s="24"/>
    </row>
    <row r="300" spans="7:7" x14ac:dyDescent="0.3">
      <c r="G300" s="24"/>
    </row>
    <row r="301" spans="7:7" x14ac:dyDescent="0.3">
      <c r="G301" s="24"/>
    </row>
    <row r="302" spans="7:7" x14ac:dyDescent="0.3">
      <c r="G302" s="24"/>
    </row>
    <row r="303" spans="7:7" x14ac:dyDescent="0.3">
      <c r="G303" s="24"/>
    </row>
    <row r="304" spans="7:7" x14ac:dyDescent="0.3">
      <c r="G304" s="24"/>
    </row>
    <row r="305" spans="7:7" x14ac:dyDescent="0.3">
      <c r="G305" s="24"/>
    </row>
    <row r="306" spans="7:7" x14ac:dyDescent="0.3">
      <c r="G306" s="24"/>
    </row>
    <row r="307" spans="7:7" x14ac:dyDescent="0.3">
      <c r="G307" s="24"/>
    </row>
    <row r="308" spans="7:7" x14ac:dyDescent="0.3">
      <c r="G308" s="24"/>
    </row>
    <row r="309" spans="7:7" x14ac:dyDescent="0.3">
      <c r="G309" s="24"/>
    </row>
    <row r="310" spans="7:7" x14ac:dyDescent="0.3">
      <c r="G310" s="24"/>
    </row>
    <row r="311" spans="7:7" x14ac:dyDescent="0.3">
      <c r="G311" s="24"/>
    </row>
    <row r="312" spans="7:7" x14ac:dyDescent="0.3">
      <c r="G312" s="24"/>
    </row>
    <row r="313" spans="7:7" x14ac:dyDescent="0.3">
      <c r="G313" s="24"/>
    </row>
    <row r="314" spans="7:7" x14ac:dyDescent="0.3">
      <c r="G314" s="24"/>
    </row>
    <row r="315" spans="7:7" x14ac:dyDescent="0.3">
      <c r="G315" s="24"/>
    </row>
    <row r="316" spans="7:7" x14ac:dyDescent="0.3">
      <c r="G316" s="24"/>
    </row>
    <row r="317" spans="7:7" x14ac:dyDescent="0.3">
      <c r="G317" s="24"/>
    </row>
    <row r="318" spans="7:7" x14ac:dyDescent="0.3">
      <c r="G318" s="24"/>
    </row>
    <row r="319" spans="7:7" x14ac:dyDescent="0.3">
      <c r="G319" s="24"/>
    </row>
    <row r="320" spans="7:7" x14ac:dyDescent="0.3">
      <c r="G320" s="24"/>
    </row>
    <row r="321" spans="7:7" x14ac:dyDescent="0.3">
      <c r="G321" s="24"/>
    </row>
    <row r="322" spans="7:7" x14ac:dyDescent="0.3">
      <c r="G322" s="24"/>
    </row>
    <row r="323" spans="7:7" x14ac:dyDescent="0.3">
      <c r="G323" s="24"/>
    </row>
    <row r="324" spans="7:7" x14ac:dyDescent="0.3">
      <c r="G324" s="24"/>
    </row>
    <row r="325" spans="7:7" x14ac:dyDescent="0.3">
      <c r="G325" s="24"/>
    </row>
    <row r="326" spans="7:7" x14ac:dyDescent="0.3">
      <c r="G326" s="24"/>
    </row>
    <row r="327" spans="7:7" x14ac:dyDescent="0.3">
      <c r="G327" s="24"/>
    </row>
    <row r="328" spans="7:7" x14ac:dyDescent="0.3">
      <c r="G328" s="24"/>
    </row>
    <row r="329" spans="7:7" x14ac:dyDescent="0.3">
      <c r="G329" s="24"/>
    </row>
    <row r="330" spans="7:7" x14ac:dyDescent="0.3">
      <c r="G330" s="24"/>
    </row>
    <row r="331" spans="7:7" x14ac:dyDescent="0.3">
      <c r="G331" s="24"/>
    </row>
    <row r="332" spans="7:7" x14ac:dyDescent="0.3">
      <c r="G332" s="24"/>
    </row>
    <row r="333" spans="7:7" x14ac:dyDescent="0.3">
      <c r="G333" s="24"/>
    </row>
    <row r="334" spans="7:7" x14ac:dyDescent="0.3">
      <c r="G334" s="24"/>
    </row>
    <row r="335" spans="7:7" x14ac:dyDescent="0.3">
      <c r="G335" s="24"/>
    </row>
    <row r="336" spans="7:7" x14ac:dyDescent="0.3">
      <c r="G336" s="24"/>
    </row>
    <row r="337" spans="7:7" x14ac:dyDescent="0.3">
      <c r="G337" s="24"/>
    </row>
    <row r="338" spans="7:7" x14ac:dyDescent="0.3">
      <c r="G338" s="24"/>
    </row>
    <row r="339" spans="7:7" x14ac:dyDescent="0.3">
      <c r="G339" s="24"/>
    </row>
    <row r="340" spans="7:7" x14ac:dyDescent="0.3">
      <c r="G340" s="24"/>
    </row>
    <row r="341" spans="7:7" x14ac:dyDescent="0.3">
      <c r="G341" s="24"/>
    </row>
    <row r="342" spans="7:7" x14ac:dyDescent="0.3">
      <c r="G342" s="24"/>
    </row>
    <row r="343" spans="7:7" x14ac:dyDescent="0.3">
      <c r="G343" s="24"/>
    </row>
    <row r="344" spans="7:7" x14ac:dyDescent="0.3">
      <c r="G344" s="24"/>
    </row>
    <row r="345" spans="7:7" x14ac:dyDescent="0.3">
      <c r="G345" s="24"/>
    </row>
    <row r="346" spans="7:7" x14ac:dyDescent="0.3">
      <c r="G346" s="24"/>
    </row>
    <row r="347" spans="7:7" x14ac:dyDescent="0.3">
      <c r="G347" s="24"/>
    </row>
    <row r="348" spans="7:7" x14ac:dyDescent="0.3">
      <c r="G348" s="24"/>
    </row>
    <row r="349" spans="7:7" x14ac:dyDescent="0.3">
      <c r="G349" s="24"/>
    </row>
    <row r="350" spans="7:7" x14ac:dyDescent="0.3">
      <c r="G350" s="24"/>
    </row>
    <row r="351" spans="7:7" x14ac:dyDescent="0.3">
      <c r="G351" s="24"/>
    </row>
    <row r="352" spans="7:7" x14ac:dyDescent="0.3">
      <c r="G352" s="24"/>
    </row>
    <row r="353" spans="7:7" x14ac:dyDescent="0.3">
      <c r="G353" s="24"/>
    </row>
    <row r="354" spans="7:7" x14ac:dyDescent="0.3">
      <c r="G354" s="24"/>
    </row>
    <row r="355" spans="7:7" x14ac:dyDescent="0.3">
      <c r="G355" s="24"/>
    </row>
    <row r="356" spans="7:7" x14ac:dyDescent="0.3">
      <c r="G356" s="24"/>
    </row>
    <row r="357" spans="7:7" x14ac:dyDescent="0.3">
      <c r="G357" s="24"/>
    </row>
    <row r="358" spans="7:7" x14ac:dyDescent="0.3">
      <c r="G358" s="24"/>
    </row>
    <row r="359" spans="7:7" x14ac:dyDescent="0.3">
      <c r="G359" s="24"/>
    </row>
    <row r="360" spans="7:7" x14ac:dyDescent="0.3">
      <c r="G360" s="24"/>
    </row>
    <row r="361" spans="7:7" x14ac:dyDescent="0.3">
      <c r="G361" s="24"/>
    </row>
    <row r="362" spans="7:7" x14ac:dyDescent="0.3">
      <c r="G362" s="24"/>
    </row>
    <row r="363" spans="7:7" x14ac:dyDescent="0.3">
      <c r="G363" s="24"/>
    </row>
    <row r="364" spans="7:7" x14ac:dyDescent="0.3">
      <c r="G364" s="24"/>
    </row>
    <row r="365" spans="7:7" x14ac:dyDescent="0.3">
      <c r="G365" s="24"/>
    </row>
    <row r="366" spans="7:7" x14ac:dyDescent="0.3">
      <c r="G366" s="24"/>
    </row>
    <row r="367" spans="7:7" x14ac:dyDescent="0.3">
      <c r="G367" s="24"/>
    </row>
    <row r="368" spans="7:7" x14ac:dyDescent="0.3">
      <c r="G368" s="24"/>
    </row>
    <row r="369" spans="7:7" x14ac:dyDescent="0.3">
      <c r="G369" s="24"/>
    </row>
    <row r="370" spans="7:7" x14ac:dyDescent="0.3">
      <c r="G370" s="24"/>
    </row>
    <row r="371" spans="7:7" x14ac:dyDescent="0.3">
      <c r="G371" s="24"/>
    </row>
    <row r="372" spans="7:7" x14ac:dyDescent="0.3">
      <c r="G372" s="24"/>
    </row>
    <row r="373" spans="7:7" x14ac:dyDescent="0.3">
      <c r="G373" s="24"/>
    </row>
    <row r="374" spans="7:7" x14ac:dyDescent="0.3">
      <c r="G374" s="24"/>
    </row>
    <row r="375" spans="7:7" x14ac:dyDescent="0.3">
      <c r="G375" s="24"/>
    </row>
    <row r="376" spans="7:7" x14ac:dyDescent="0.3">
      <c r="G376" s="24"/>
    </row>
    <row r="377" spans="7:7" x14ac:dyDescent="0.3">
      <c r="G377" s="24"/>
    </row>
    <row r="378" spans="7:7" x14ac:dyDescent="0.3">
      <c r="G378" s="24"/>
    </row>
    <row r="379" spans="7:7" x14ac:dyDescent="0.3">
      <c r="G379" s="24"/>
    </row>
    <row r="380" spans="7:7" x14ac:dyDescent="0.3">
      <c r="G380" s="24"/>
    </row>
    <row r="381" spans="7:7" x14ac:dyDescent="0.3">
      <c r="G381" s="24"/>
    </row>
    <row r="382" spans="7:7" x14ac:dyDescent="0.3">
      <c r="G382" s="24"/>
    </row>
    <row r="383" spans="7:7" x14ac:dyDescent="0.3">
      <c r="G383" s="24"/>
    </row>
    <row r="384" spans="7:7" x14ac:dyDescent="0.3">
      <c r="G384" s="24"/>
    </row>
    <row r="385" spans="7:7" x14ac:dyDescent="0.3">
      <c r="G385" s="24"/>
    </row>
    <row r="386" spans="7:7" x14ac:dyDescent="0.3">
      <c r="G386" s="24"/>
    </row>
    <row r="387" spans="7:7" x14ac:dyDescent="0.3">
      <c r="G387" s="24"/>
    </row>
    <row r="388" spans="7:7" x14ac:dyDescent="0.3">
      <c r="G388" s="24"/>
    </row>
    <row r="389" spans="7:7" x14ac:dyDescent="0.3">
      <c r="G389" s="24"/>
    </row>
    <row r="390" spans="7:7" x14ac:dyDescent="0.3">
      <c r="G390" s="24"/>
    </row>
    <row r="391" spans="7:7" x14ac:dyDescent="0.3">
      <c r="G391" s="24"/>
    </row>
    <row r="392" spans="7:7" x14ac:dyDescent="0.3">
      <c r="G392" s="24"/>
    </row>
    <row r="393" spans="7:7" x14ac:dyDescent="0.3">
      <c r="G393" s="24"/>
    </row>
    <row r="394" spans="7:7" x14ac:dyDescent="0.3">
      <c r="G394" s="24"/>
    </row>
    <row r="395" spans="7:7" x14ac:dyDescent="0.3">
      <c r="G395" s="24"/>
    </row>
    <row r="396" spans="7:7" x14ac:dyDescent="0.3">
      <c r="G396" s="24"/>
    </row>
    <row r="397" spans="7:7" x14ac:dyDescent="0.3">
      <c r="G397" s="24"/>
    </row>
    <row r="398" spans="7:7" x14ac:dyDescent="0.3">
      <c r="G398" s="24"/>
    </row>
    <row r="399" spans="7:7" x14ac:dyDescent="0.3">
      <c r="G399" s="24"/>
    </row>
    <row r="400" spans="7:7" x14ac:dyDescent="0.3">
      <c r="G400" s="24"/>
    </row>
    <row r="401" spans="7:7" x14ac:dyDescent="0.3">
      <c r="G401" s="24"/>
    </row>
    <row r="402" spans="7:7" x14ac:dyDescent="0.3">
      <c r="G402" s="24"/>
    </row>
    <row r="403" spans="7:7" x14ac:dyDescent="0.3">
      <c r="G403" s="24"/>
    </row>
    <row r="404" spans="7:7" x14ac:dyDescent="0.3">
      <c r="G404" s="24"/>
    </row>
    <row r="405" spans="7:7" x14ac:dyDescent="0.3">
      <c r="G405" s="24"/>
    </row>
    <row r="406" spans="7:7" x14ac:dyDescent="0.3">
      <c r="G406" s="24"/>
    </row>
    <row r="407" spans="7:7" x14ac:dyDescent="0.3">
      <c r="G407" s="24"/>
    </row>
    <row r="408" spans="7:7" x14ac:dyDescent="0.3">
      <c r="G408" s="24"/>
    </row>
    <row r="409" spans="7:7" x14ac:dyDescent="0.3">
      <c r="G409" s="24"/>
    </row>
    <row r="410" spans="7:7" x14ac:dyDescent="0.3">
      <c r="G410" s="24"/>
    </row>
    <row r="411" spans="7:7" x14ac:dyDescent="0.3">
      <c r="G411" s="24"/>
    </row>
    <row r="412" spans="7:7" x14ac:dyDescent="0.3">
      <c r="G412" s="24"/>
    </row>
    <row r="413" spans="7:7" x14ac:dyDescent="0.3">
      <c r="G413" s="24"/>
    </row>
    <row r="414" spans="7:7" x14ac:dyDescent="0.3">
      <c r="G414" s="24"/>
    </row>
    <row r="415" spans="7:7" x14ac:dyDescent="0.3">
      <c r="G415" s="24"/>
    </row>
    <row r="416" spans="7:7" x14ac:dyDescent="0.3">
      <c r="G416" s="24"/>
    </row>
    <row r="417" spans="7:7" x14ac:dyDescent="0.3">
      <c r="G417" s="24"/>
    </row>
    <row r="418" spans="7:7" x14ac:dyDescent="0.3">
      <c r="G418" s="24"/>
    </row>
    <row r="419" spans="7:7" x14ac:dyDescent="0.3">
      <c r="G419" s="24"/>
    </row>
    <row r="420" spans="7:7" x14ac:dyDescent="0.3">
      <c r="G420" s="24"/>
    </row>
    <row r="421" spans="7:7" x14ac:dyDescent="0.3">
      <c r="G421" s="24"/>
    </row>
    <row r="422" spans="7:7" x14ac:dyDescent="0.3">
      <c r="G422" s="24"/>
    </row>
    <row r="423" spans="7:7" x14ac:dyDescent="0.3">
      <c r="G423" s="24"/>
    </row>
    <row r="424" spans="7:7" x14ac:dyDescent="0.3">
      <c r="G424" s="24"/>
    </row>
    <row r="425" spans="7:7" x14ac:dyDescent="0.3">
      <c r="G425" s="24"/>
    </row>
    <row r="426" spans="7:7" x14ac:dyDescent="0.3">
      <c r="G426" s="24"/>
    </row>
    <row r="427" spans="7:7" x14ac:dyDescent="0.3">
      <c r="G427" s="24"/>
    </row>
    <row r="428" spans="7:7" x14ac:dyDescent="0.3">
      <c r="G428" s="24"/>
    </row>
    <row r="429" spans="7:7" x14ac:dyDescent="0.3">
      <c r="G429" s="24"/>
    </row>
    <row r="430" spans="7:7" x14ac:dyDescent="0.3">
      <c r="G430" s="24"/>
    </row>
    <row r="431" spans="7:7" x14ac:dyDescent="0.3">
      <c r="G431" s="24"/>
    </row>
    <row r="432" spans="7:7" x14ac:dyDescent="0.3">
      <c r="G432" s="24"/>
    </row>
    <row r="433" spans="7:7" x14ac:dyDescent="0.3">
      <c r="G433" s="24"/>
    </row>
    <row r="434" spans="7:7" x14ac:dyDescent="0.3">
      <c r="G434" s="24"/>
    </row>
    <row r="435" spans="7:7" x14ac:dyDescent="0.3">
      <c r="G435" s="24"/>
    </row>
    <row r="436" spans="7:7" x14ac:dyDescent="0.3">
      <c r="G436" s="24"/>
    </row>
    <row r="437" spans="7:7" x14ac:dyDescent="0.3">
      <c r="G437" s="24"/>
    </row>
    <row r="438" spans="7:7" x14ac:dyDescent="0.3">
      <c r="G438" s="24"/>
    </row>
    <row r="439" spans="7:7" x14ac:dyDescent="0.3">
      <c r="G439" s="24"/>
    </row>
    <row r="440" spans="7:7" x14ac:dyDescent="0.3">
      <c r="G440" s="24"/>
    </row>
    <row r="441" spans="7:7" x14ac:dyDescent="0.3">
      <c r="G441" s="24"/>
    </row>
    <row r="442" spans="7:7" x14ac:dyDescent="0.3">
      <c r="G442" s="24"/>
    </row>
    <row r="443" spans="7:7" x14ac:dyDescent="0.3">
      <c r="G443" s="24"/>
    </row>
    <row r="444" spans="7:7" x14ac:dyDescent="0.3">
      <c r="G444" s="24"/>
    </row>
    <row r="445" spans="7:7" x14ac:dyDescent="0.3">
      <c r="G445" s="24"/>
    </row>
    <row r="446" spans="7:7" x14ac:dyDescent="0.3">
      <c r="G446" s="24"/>
    </row>
    <row r="447" spans="7:7" x14ac:dyDescent="0.3">
      <c r="G447" s="24"/>
    </row>
    <row r="448" spans="7:7" x14ac:dyDescent="0.3">
      <c r="G448" s="24"/>
    </row>
    <row r="449" spans="7:7" x14ac:dyDescent="0.3">
      <c r="G449" s="24"/>
    </row>
    <row r="450" spans="7:7" x14ac:dyDescent="0.3">
      <c r="G450" s="24"/>
    </row>
    <row r="451" spans="7:7" x14ac:dyDescent="0.3">
      <c r="G451" s="24"/>
    </row>
    <row r="452" spans="7:7" x14ac:dyDescent="0.3">
      <c r="G452" s="24"/>
    </row>
    <row r="453" spans="7:7" x14ac:dyDescent="0.3">
      <c r="G453" s="24"/>
    </row>
    <row r="454" spans="7:7" x14ac:dyDescent="0.3">
      <c r="G454" s="24"/>
    </row>
    <row r="455" spans="7:7" x14ac:dyDescent="0.3">
      <c r="G455" s="24"/>
    </row>
    <row r="456" spans="7:7" x14ac:dyDescent="0.3">
      <c r="G456" s="24"/>
    </row>
    <row r="457" spans="7:7" x14ac:dyDescent="0.3">
      <c r="G457" s="24"/>
    </row>
    <row r="458" spans="7:7" x14ac:dyDescent="0.3">
      <c r="G458" s="24"/>
    </row>
    <row r="459" spans="7:7" x14ac:dyDescent="0.3">
      <c r="G459" s="24"/>
    </row>
    <row r="460" spans="7:7" x14ac:dyDescent="0.3">
      <c r="G460" s="24"/>
    </row>
    <row r="461" spans="7:7" x14ac:dyDescent="0.3">
      <c r="G461" s="24"/>
    </row>
    <row r="462" spans="7:7" x14ac:dyDescent="0.3">
      <c r="G462" s="24"/>
    </row>
    <row r="463" spans="7:7" x14ac:dyDescent="0.3">
      <c r="G463" s="24"/>
    </row>
    <row r="464" spans="7:7" x14ac:dyDescent="0.3">
      <c r="G464" s="24"/>
    </row>
    <row r="465" spans="7:7" x14ac:dyDescent="0.3">
      <c r="G465" s="24"/>
    </row>
    <row r="466" spans="7:7" x14ac:dyDescent="0.3">
      <c r="G466" s="24"/>
    </row>
    <row r="467" spans="7:7" x14ac:dyDescent="0.3">
      <c r="G467" s="24"/>
    </row>
    <row r="468" spans="7:7" x14ac:dyDescent="0.3">
      <c r="G468" s="24"/>
    </row>
    <row r="469" spans="7:7" x14ac:dyDescent="0.3">
      <c r="G469" s="24"/>
    </row>
    <row r="470" spans="7:7" x14ac:dyDescent="0.3">
      <c r="G470" s="24"/>
    </row>
    <row r="471" spans="7:7" x14ac:dyDescent="0.3">
      <c r="G471" s="24"/>
    </row>
    <row r="472" spans="7:7" x14ac:dyDescent="0.3">
      <c r="G472" s="24"/>
    </row>
    <row r="473" spans="7:7" x14ac:dyDescent="0.3">
      <c r="G473" s="24"/>
    </row>
    <row r="474" spans="7:7" x14ac:dyDescent="0.3">
      <c r="G474" s="24"/>
    </row>
    <row r="475" spans="7:7" x14ac:dyDescent="0.3">
      <c r="G475" s="24"/>
    </row>
    <row r="476" spans="7:7" x14ac:dyDescent="0.3">
      <c r="G476" s="24"/>
    </row>
    <row r="477" spans="7:7" x14ac:dyDescent="0.3">
      <c r="G477" s="24"/>
    </row>
    <row r="478" spans="7:7" x14ac:dyDescent="0.3">
      <c r="G478" s="24"/>
    </row>
    <row r="479" spans="7:7" x14ac:dyDescent="0.3">
      <c r="G479" s="24"/>
    </row>
    <row r="480" spans="7:7" x14ac:dyDescent="0.3">
      <c r="G480" s="24"/>
    </row>
    <row r="481" spans="7:7" x14ac:dyDescent="0.3">
      <c r="G481" s="24"/>
    </row>
    <row r="482" spans="7:7" x14ac:dyDescent="0.3">
      <c r="G482" s="24"/>
    </row>
    <row r="483" spans="7:7" x14ac:dyDescent="0.3">
      <c r="G483" s="24"/>
    </row>
    <row r="484" spans="7:7" x14ac:dyDescent="0.3">
      <c r="G484" s="24"/>
    </row>
    <row r="485" spans="7:7" x14ac:dyDescent="0.3">
      <c r="G485" s="24"/>
    </row>
    <row r="486" spans="7:7" x14ac:dyDescent="0.3">
      <c r="G486" s="24"/>
    </row>
    <row r="487" spans="7:7" x14ac:dyDescent="0.3">
      <c r="G487" s="24"/>
    </row>
    <row r="488" spans="7:7" x14ac:dyDescent="0.3">
      <c r="G488" s="24"/>
    </row>
    <row r="489" spans="7:7" x14ac:dyDescent="0.3">
      <c r="G489" s="24"/>
    </row>
    <row r="490" spans="7:7" x14ac:dyDescent="0.3">
      <c r="G490" s="24"/>
    </row>
    <row r="491" spans="7:7" x14ac:dyDescent="0.3">
      <c r="G491" s="24"/>
    </row>
    <row r="492" spans="7:7" x14ac:dyDescent="0.3">
      <c r="G492" s="24"/>
    </row>
    <row r="493" spans="7:7" x14ac:dyDescent="0.3">
      <c r="G493" s="24"/>
    </row>
    <row r="494" spans="7:7" x14ac:dyDescent="0.3">
      <c r="G494" s="24"/>
    </row>
    <row r="495" spans="7:7" x14ac:dyDescent="0.3">
      <c r="G495" s="24"/>
    </row>
    <row r="496" spans="7:7" x14ac:dyDescent="0.3">
      <c r="G496" s="24"/>
    </row>
    <row r="497" spans="7:7" x14ac:dyDescent="0.3">
      <c r="G497" s="24"/>
    </row>
    <row r="498" spans="7:7" x14ac:dyDescent="0.3">
      <c r="G498" s="24"/>
    </row>
    <row r="499" spans="7:7" x14ac:dyDescent="0.3">
      <c r="G499" s="24"/>
    </row>
    <row r="500" spans="7:7" x14ac:dyDescent="0.3">
      <c r="G500" s="24"/>
    </row>
    <row r="501" spans="7:7" x14ac:dyDescent="0.3">
      <c r="G501" s="24"/>
    </row>
    <row r="502" spans="7:7" x14ac:dyDescent="0.3">
      <c r="G502" s="24"/>
    </row>
    <row r="503" spans="7:7" x14ac:dyDescent="0.3">
      <c r="G503" s="24"/>
    </row>
    <row r="504" spans="7:7" x14ac:dyDescent="0.3">
      <c r="G504" s="24"/>
    </row>
    <row r="505" spans="7:7" x14ac:dyDescent="0.3">
      <c r="G505" s="24"/>
    </row>
    <row r="506" spans="7:7" x14ac:dyDescent="0.3">
      <c r="G506" s="24"/>
    </row>
    <row r="507" spans="7:7" x14ac:dyDescent="0.3">
      <c r="G507" s="24"/>
    </row>
    <row r="508" spans="7:7" x14ac:dyDescent="0.3">
      <c r="G508" s="24"/>
    </row>
    <row r="509" spans="7:7" x14ac:dyDescent="0.3">
      <c r="G509" s="24"/>
    </row>
    <row r="510" spans="7:7" x14ac:dyDescent="0.3">
      <c r="G510" s="24"/>
    </row>
    <row r="511" spans="7:7" x14ac:dyDescent="0.3">
      <c r="G511" s="24"/>
    </row>
    <row r="512" spans="7:7" x14ac:dyDescent="0.3">
      <c r="G512" s="24"/>
    </row>
    <row r="513" spans="7:7" x14ac:dyDescent="0.3">
      <c r="G513" s="24"/>
    </row>
    <row r="514" spans="7:7" x14ac:dyDescent="0.3">
      <c r="G514" s="24"/>
    </row>
    <row r="515" spans="7:7" x14ac:dyDescent="0.3">
      <c r="G515" s="24"/>
    </row>
    <row r="516" spans="7:7" x14ac:dyDescent="0.3">
      <c r="G516" s="24"/>
    </row>
    <row r="517" spans="7:7" x14ac:dyDescent="0.3">
      <c r="G517" s="24"/>
    </row>
    <row r="518" spans="7:7" x14ac:dyDescent="0.3">
      <c r="G518" s="24"/>
    </row>
    <row r="519" spans="7:7" x14ac:dyDescent="0.3">
      <c r="G519" s="24"/>
    </row>
    <row r="520" spans="7:7" x14ac:dyDescent="0.3">
      <c r="G520" s="24"/>
    </row>
    <row r="521" spans="7:7" x14ac:dyDescent="0.3">
      <c r="G521" s="24"/>
    </row>
    <row r="522" spans="7:7" x14ac:dyDescent="0.3">
      <c r="G522" s="24"/>
    </row>
    <row r="523" spans="7:7" x14ac:dyDescent="0.3">
      <c r="G523" s="24"/>
    </row>
    <row r="524" spans="7:7" x14ac:dyDescent="0.3">
      <c r="G524" s="24"/>
    </row>
    <row r="525" spans="7:7" x14ac:dyDescent="0.3">
      <c r="G525" s="24"/>
    </row>
    <row r="526" spans="7:7" x14ac:dyDescent="0.3">
      <c r="G526" s="24"/>
    </row>
    <row r="527" spans="7:7" x14ac:dyDescent="0.3">
      <c r="G527" s="24"/>
    </row>
    <row r="528" spans="7:7" x14ac:dyDescent="0.3">
      <c r="G528" s="24"/>
    </row>
    <row r="529" spans="7:7" x14ac:dyDescent="0.3">
      <c r="G529" s="24"/>
    </row>
    <row r="530" spans="7:7" x14ac:dyDescent="0.3">
      <c r="G530" s="24"/>
    </row>
    <row r="531" spans="7:7" x14ac:dyDescent="0.3">
      <c r="G531" s="24"/>
    </row>
    <row r="532" spans="7:7" x14ac:dyDescent="0.3">
      <c r="G532" s="24"/>
    </row>
    <row r="533" spans="7:7" x14ac:dyDescent="0.3">
      <c r="G533" s="24"/>
    </row>
    <row r="534" spans="7:7" x14ac:dyDescent="0.3">
      <c r="G534" s="24"/>
    </row>
    <row r="535" spans="7:7" x14ac:dyDescent="0.3">
      <c r="G535" s="24"/>
    </row>
    <row r="536" spans="7:7" x14ac:dyDescent="0.3">
      <c r="G536" s="24"/>
    </row>
    <row r="537" spans="7:7" x14ac:dyDescent="0.3">
      <c r="G537" s="24"/>
    </row>
    <row r="538" spans="7:7" x14ac:dyDescent="0.3">
      <c r="G538" s="24"/>
    </row>
    <row r="539" spans="7:7" x14ac:dyDescent="0.3">
      <c r="G539" s="24"/>
    </row>
    <row r="540" spans="7:7" x14ac:dyDescent="0.3">
      <c r="G540" s="24"/>
    </row>
    <row r="541" spans="7:7" x14ac:dyDescent="0.3">
      <c r="G541" s="24"/>
    </row>
    <row r="542" spans="7:7" x14ac:dyDescent="0.3">
      <c r="G542" s="24"/>
    </row>
    <row r="543" spans="7:7" x14ac:dyDescent="0.3">
      <c r="G543" s="24"/>
    </row>
    <row r="544" spans="7:7" x14ac:dyDescent="0.3">
      <c r="G544" s="24"/>
    </row>
    <row r="545" spans="7:7" x14ac:dyDescent="0.3">
      <c r="G545" s="24"/>
    </row>
    <row r="546" spans="7:7" x14ac:dyDescent="0.3">
      <c r="G546" s="24"/>
    </row>
    <row r="547" spans="7:7" x14ac:dyDescent="0.3">
      <c r="G547" s="24"/>
    </row>
    <row r="548" spans="7:7" x14ac:dyDescent="0.3">
      <c r="G548" s="24"/>
    </row>
    <row r="549" spans="7:7" x14ac:dyDescent="0.3">
      <c r="G549" s="24"/>
    </row>
    <row r="550" spans="7:7" x14ac:dyDescent="0.3">
      <c r="G550" s="24"/>
    </row>
    <row r="551" spans="7:7" x14ac:dyDescent="0.3">
      <c r="G551" s="24"/>
    </row>
    <row r="552" spans="7:7" x14ac:dyDescent="0.3">
      <c r="G552" s="24"/>
    </row>
    <row r="553" spans="7:7" x14ac:dyDescent="0.3">
      <c r="G553" s="24"/>
    </row>
    <row r="554" spans="7:7" x14ac:dyDescent="0.3">
      <c r="G554" s="24"/>
    </row>
    <row r="555" spans="7:7" x14ac:dyDescent="0.3">
      <c r="G555" s="24"/>
    </row>
    <row r="556" spans="7:7" x14ac:dyDescent="0.3">
      <c r="G556" s="24"/>
    </row>
    <row r="557" spans="7:7" x14ac:dyDescent="0.3">
      <c r="G557" s="24"/>
    </row>
    <row r="558" spans="7:7" x14ac:dyDescent="0.3">
      <c r="G558" s="24"/>
    </row>
    <row r="559" spans="7:7" x14ac:dyDescent="0.3">
      <c r="G559" s="24"/>
    </row>
    <row r="560" spans="7:7" x14ac:dyDescent="0.3">
      <c r="G560" s="24"/>
    </row>
    <row r="561" spans="7:7" x14ac:dyDescent="0.3">
      <c r="G561" s="24"/>
    </row>
    <row r="562" spans="7:7" x14ac:dyDescent="0.3">
      <c r="G562" s="24"/>
    </row>
    <row r="563" spans="7:7" x14ac:dyDescent="0.3">
      <c r="G563" s="24"/>
    </row>
    <row r="564" spans="7:7" x14ac:dyDescent="0.3">
      <c r="G564" s="24"/>
    </row>
    <row r="565" spans="7:7" x14ac:dyDescent="0.3">
      <c r="G565" s="24"/>
    </row>
    <row r="566" spans="7:7" x14ac:dyDescent="0.3">
      <c r="G566" s="24"/>
    </row>
    <row r="567" spans="7:7" x14ac:dyDescent="0.3">
      <c r="G567" s="24"/>
    </row>
    <row r="568" spans="7:7" x14ac:dyDescent="0.3">
      <c r="G568" s="24"/>
    </row>
    <row r="569" spans="7:7" x14ac:dyDescent="0.3">
      <c r="G569" s="24"/>
    </row>
    <row r="570" spans="7:7" x14ac:dyDescent="0.3">
      <c r="G570" s="24"/>
    </row>
    <row r="571" spans="7:7" x14ac:dyDescent="0.3">
      <c r="G571" s="24"/>
    </row>
    <row r="572" spans="7:7" x14ac:dyDescent="0.3">
      <c r="G572" s="24"/>
    </row>
    <row r="573" spans="7:7" x14ac:dyDescent="0.3">
      <c r="G573" s="24"/>
    </row>
    <row r="574" spans="7:7" x14ac:dyDescent="0.3">
      <c r="G574" s="24"/>
    </row>
    <row r="575" spans="7:7" x14ac:dyDescent="0.3">
      <c r="G575" s="24"/>
    </row>
    <row r="576" spans="7:7" x14ac:dyDescent="0.3">
      <c r="G576" s="24"/>
    </row>
    <row r="577" spans="7:7" x14ac:dyDescent="0.3">
      <c r="G577" s="24"/>
    </row>
    <row r="578" spans="7:7" x14ac:dyDescent="0.3">
      <c r="G578" s="24"/>
    </row>
    <row r="579" spans="7:7" x14ac:dyDescent="0.3">
      <c r="G579" s="24"/>
    </row>
    <row r="580" spans="7:7" x14ac:dyDescent="0.3">
      <c r="G580" s="24"/>
    </row>
    <row r="581" spans="7:7" x14ac:dyDescent="0.3">
      <c r="G581" s="24"/>
    </row>
    <row r="582" spans="7:7" x14ac:dyDescent="0.3">
      <c r="G582" s="24"/>
    </row>
    <row r="583" spans="7:7" x14ac:dyDescent="0.3">
      <c r="G583" s="24"/>
    </row>
    <row r="584" spans="7:7" x14ac:dyDescent="0.3">
      <c r="G584" s="24"/>
    </row>
    <row r="585" spans="7:7" x14ac:dyDescent="0.3">
      <c r="G585" s="24"/>
    </row>
    <row r="586" spans="7:7" x14ac:dyDescent="0.3">
      <c r="G586" s="24"/>
    </row>
    <row r="587" spans="7:7" x14ac:dyDescent="0.3">
      <c r="G587" s="24"/>
    </row>
    <row r="588" spans="7:7" x14ac:dyDescent="0.3">
      <c r="G588" s="24"/>
    </row>
    <row r="589" spans="7:7" x14ac:dyDescent="0.3">
      <c r="G589" s="24"/>
    </row>
    <row r="590" spans="7:7" x14ac:dyDescent="0.3">
      <c r="G590" s="24"/>
    </row>
    <row r="591" spans="7:7" x14ac:dyDescent="0.3">
      <c r="G591" s="24"/>
    </row>
    <row r="592" spans="7:7" x14ac:dyDescent="0.3">
      <c r="G592" s="24"/>
    </row>
    <row r="593" spans="7:7" x14ac:dyDescent="0.3">
      <c r="G593" s="24"/>
    </row>
    <row r="594" spans="7:7" x14ac:dyDescent="0.3">
      <c r="G594" s="24"/>
    </row>
    <row r="595" spans="7:7" x14ac:dyDescent="0.3">
      <c r="G595" s="24"/>
    </row>
    <row r="596" spans="7:7" x14ac:dyDescent="0.3">
      <c r="G596" s="24"/>
    </row>
    <row r="597" spans="7:7" x14ac:dyDescent="0.3">
      <c r="G597" s="24"/>
    </row>
    <row r="598" spans="7:7" x14ac:dyDescent="0.3">
      <c r="G598" s="24"/>
    </row>
    <row r="599" spans="7:7" x14ac:dyDescent="0.3">
      <c r="G599" s="24"/>
    </row>
    <row r="600" spans="7:7" x14ac:dyDescent="0.3">
      <c r="G600" s="24"/>
    </row>
    <row r="601" spans="7:7" x14ac:dyDescent="0.3">
      <c r="G601" s="24"/>
    </row>
    <row r="602" spans="7:7" x14ac:dyDescent="0.3">
      <c r="G602" s="24"/>
    </row>
    <row r="603" spans="7:7" x14ac:dyDescent="0.3">
      <c r="G603" s="24"/>
    </row>
    <row r="604" spans="7:7" x14ac:dyDescent="0.3">
      <c r="G604" s="24"/>
    </row>
    <row r="605" spans="7:7" x14ac:dyDescent="0.3">
      <c r="G605" s="24"/>
    </row>
    <row r="606" spans="7:7" x14ac:dyDescent="0.3">
      <c r="G606" s="24"/>
    </row>
    <row r="607" spans="7:7" x14ac:dyDescent="0.3">
      <c r="G607" s="24"/>
    </row>
    <row r="608" spans="7:7" x14ac:dyDescent="0.3">
      <c r="G608" s="24"/>
    </row>
    <row r="609" spans="7:7" x14ac:dyDescent="0.3">
      <c r="G609" s="24"/>
    </row>
    <row r="610" spans="7:7" x14ac:dyDescent="0.3">
      <c r="G610" s="24"/>
    </row>
    <row r="611" spans="7:7" x14ac:dyDescent="0.3">
      <c r="G611" s="24"/>
    </row>
    <row r="612" spans="7:7" x14ac:dyDescent="0.3">
      <c r="G612" s="24"/>
    </row>
    <row r="613" spans="7:7" x14ac:dyDescent="0.3">
      <c r="G613" s="24"/>
    </row>
    <row r="614" spans="7:7" x14ac:dyDescent="0.3">
      <c r="G614" s="24"/>
    </row>
    <row r="615" spans="7:7" x14ac:dyDescent="0.3">
      <c r="G615" s="24"/>
    </row>
    <row r="616" spans="7:7" x14ac:dyDescent="0.3">
      <c r="G616" s="24"/>
    </row>
    <row r="617" spans="7:7" x14ac:dyDescent="0.3">
      <c r="G617" s="24"/>
    </row>
    <row r="618" spans="7:7" x14ac:dyDescent="0.3">
      <c r="G618" s="24"/>
    </row>
    <row r="619" spans="7:7" x14ac:dyDescent="0.3">
      <c r="G619" s="24"/>
    </row>
    <row r="620" spans="7:7" x14ac:dyDescent="0.3">
      <c r="G620" s="24"/>
    </row>
    <row r="621" spans="7:7" x14ac:dyDescent="0.3">
      <c r="G621" s="24"/>
    </row>
    <row r="622" spans="7:7" x14ac:dyDescent="0.3">
      <c r="G622" s="24"/>
    </row>
    <row r="623" spans="7:7" x14ac:dyDescent="0.3">
      <c r="G623" s="24"/>
    </row>
    <row r="624" spans="7:7" x14ac:dyDescent="0.3">
      <c r="G624" s="24"/>
    </row>
    <row r="625" spans="7:7" x14ac:dyDescent="0.3">
      <c r="G625" s="24"/>
    </row>
    <row r="626" spans="7:7" x14ac:dyDescent="0.3">
      <c r="G626" s="24"/>
    </row>
    <row r="627" spans="7:7" x14ac:dyDescent="0.3">
      <c r="G627" s="24"/>
    </row>
    <row r="628" spans="7:7" x14ac:dyDescent="0.3">
      <c r="G628" s="24"/>
    </row>
    <row r="629" spans="7:7" x14ac:dyDescent="0.3">
      <c r="G629" s="24"/>
    </row>
    <row r="630" spans="7:7" x14ac:dyDescent="0.3">
      <c r="G630" s="24"/>
    </row>
    <row r="631" spans="7:7" x14ac:dyDescent="0.3">
      <c r="G631" s="24"/>
    </row>
    <row r="632" spans="7:7" x14ac:dyDescent="0.3">
      <c r="G632" s="24"/>
    </row>
    <row r="633" spans="7:7" x14ac:dyDescent="0.3">
      <c r="G633" s="24"/>
    </row>
    <row r="634" spans="7:7" x14ac:dyDescent="0.3">
      <c r="G634" s="24"/>
    </row>
    <row r="635" spans="7:7" x14ac:dyDescent="0.3">
      <c r="G635" s="24"/>
    </row>
    <row r="636" spans="7:7" x14ac:dyDescent="0.3">
      <c r="G636" s="24"/>
    </row>
    <row r="637" spans="7:7" x14ac:dyDescent="0.3">
      <c r="G637" s="24"/>
    </row>
    <row r="638" spans="7:7" x14ac:dyDescent="0.3">
      <c r="G638" s="24"/>
    </row>
    <row r="639" spans="7:7" x14ac:dyDescent="0.3">
      <c r="G639" s="24"/>
    </row>
    <row r="640" spans="7:7" x14ac:dyDescent="0.3">
      <c r="G640" s="24"/>
    </row>
    <row r="641" spans="7:7" x14ac:dyDescent="0.3">
      <c r="G641" s="24"/>
    </row>
    <row r="642" spans="7:7" x14ac:dyDescent="0.3">
      <c r="G642" s="24"/>
    </row>
    <row r="643" spans="7:7" x14ac:dyDescent="0.3">
      <c r="G643" s="24"/>
    </row>
    <row r="644" spans="7:7" x14ac:dyDescent="0.3">
      <c r="G644" s="24"/>
    </row>
    <row r="645" spans="7:7" x14ac:dyDescent="0.3">
      <c r="G645" s="24"/>
    </row>
    <row r="646" spans="7:7" x14ac:dyDescent="0.3">
      <c r="G646" s="24"/>
    </row>
    <row r="647" spans="7:7" x14ac:dyDescent="0.3">
      <c r="G647" s="24"/>
    </row>
    <row r="648" spans="7:7" x14ac:dyDescent="0.3">
      <c r="G648" s="24"/>
    </row>
    <row r="649" spans="7:7" x14ac:dyDescent="0.3">
      <c r="G649" s="24"/>
    </row>
    <row r="650" spans="7:7" x14ac:dyDescent="0.3">
      <c r="G650" s="24"/>
    </row>
    <row r="651" spans="7:7" x14ac:dyDescent="0.3">
      <c r="G651" s="24"/>
    </row>
    <row r="652" spans="7:7" x14ac:dyDescent="0.3">
      <c r="G652" s="24"/>
    </row>
    <row r="653" spans="7:7" x14ac:dyDescent="0.3">
      <c r="G653" s="24"/>
    </row>
    <row r="654" spans="7:7" x14ac:dyDescent="0.3">
      <c r="G654" s="24"/>
    </row>
    <row r="655" spans="7:7" x14ac:dyDescent="0.3">
      <c r="G655" s="24"/>
    </row>
    <row r="656" spans="7:7" x14ac:dyDescent="0.3">
      <c r="G656" s="24"/>
    </row>
    <row r="657" spans="7:7" x14ac:dyDescent="0.3">
      <c r="G657" s="24"/>
    </row>
    <row r="658" spans="7:7" x14ac:dyDescent="0.3">
      <c r="G658" s="24"/>
    </row>
    <row r="659" spans="7:7" x14ac:dyDescent="0.3">
      <c r="G659" s="24"/>
    </row>
    <row r="660" spans="7:7" x14ac:dyDescent="0.3">
      <c r="G660" s="24"/>
    </row>
    <row r="661" spans="7:7" x14ac:dyDescent="0.3">
      <c r="G661" s="24"/>
    </row>
    <row r="662" spans="7:7" x14ac:dyDescent="0.3">
      <c r="G662" s="24"/>
    </row>
    <row r="663" spans="7:7" x14ac:dyDescent="0.3">
      <c r="G663" s="24"/>
    </row>
    <row r="664" spans="7:7" x14ac:dyDescent="0.3">
      <c r="G664" s="24"/>
    </row>
    <row r="665" spans="7:7" x14ac:dyDescent="0.3">
      <c r="G665" s="24"/>
    </row>
    <row r="666" spans="7:7" x14ac:dyDescent="0.3">
      <c r="G666" s="24"/>
    </row>
    <row r="667" spans="7:7" x14ac:dyDescent="0.3">
      <c r="G667" s="24"/>
    </row>
    <row r="668" spans="7:7" x14ac:dyDescent="0.3">
      <c r="G668" s="24"/>
    </row>
    <row r="669" spans="7:7" x14ac:dyDescent="0.3">
      <c r="G669" s="24"/>
    </row>
    <row r="670" spans="7:7" x14ac:dyDescent="0.3">
      <c r="G670" s="24"/>
    </row>
    <row r="671" spans="7:7" x14ac:dyDescent="0.3">
      <c r="G671" s="24"/>
    </row>
    <row r="672" spans="7:7" x14ac:dyDescent="0.3">
      <c r="G672" s="24"/>
    </row>
    <row r="673" spans="7:7" x14ac:dyDescent="0.3">
      <c r="G673" s="24"/>
    </row>
    <row r="674" spans="7:7" x14ac:dyDescent="0.3">
      <c r="G674" s="24"/>
    </row>
    <row r="675" spans="7:7" x14ac:dyDescent="0.3">
      <c r="G675" s="24"/>
    </row>
  </sheetData>
  <mergeCells count="1">
    <mergeCell ref="K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31"/>
  <sheetViews>
    <sheetView workbookViewId="0">
      <selection activeCell="D13" sqref="D13"/>
    </sheetView>
  </sheetViews>
  <sheetFormatPr defaultRowHeight="14.4" x14ac:dyDescent="0.3"/>
  <cols>
    <col min="4" max="4" width="31.5546875" style="37" bestFit="1" customWidth="1"/>
    <col min="5" max="6" width="8.88671875" style="8"/>
    <col min="7" max="7" width="8.88671875" style="5"/>
    <col min="8" max="8" width="8.88671875" style="8"/>
    <col min="9" max="9" width="8.88671875" style="5"/>
  </cols>
  <sheetData>
    <row r="1" spans="4:9" x14ac:dyDescent="0.3">
      <c r="D1" s="37" t="s">
        <v>51</v>
      </c>
      <c r="E1" s="8" t="s">
        <v>52</v>
      </c>
      <c r="F1" s="8" t="s">
        <v>11</v>
      </c>
      <c r="G1" s="5" t="s">
        <v>53</v>
      </c>
      <c r="H1" s="8" t="s">
        <v>54</v>
      </c>
      <c r="I1" s="5" t="s">
        <v>55</v>
      </c>
    </row>
    <row r="2" spans="4:9" x14ac:dyDescent="0.3">
      <c r="D2" s="37" t="s">
        <v>56</v>
      </c>
      <c r="E2" s="8" t="s">
        <v>57</v>
      </c>
      <c r="F2" s="8" t="s">
        <v>58</v>
      </c>
      <c r="G2" s="5" t="s">
        <v>59</v>
      </c>
      <c r="H2" s="8" t="s">
        <v>60</v>
      </c>
      <c r="I2" s="5">
        <v>3</v>
      </c>
    </row>
    <row r="3" spans="4:9" x14ac:dyDescent="0.3">
      <c r="E3" s="8" t="s">
        <v>61</v>
      </c>
      <c r="F3" s="8" t="s">
        <v>58</v>
      </c>
      <c r="H3" s="8">
        <v>0</v>
      </c>
    </row>
    <row r="4" spans="4:9" x14ac:dyDescent="0.3">
      <c r="E4" s="8" t="s">
        <v>62</v>
      </c>
      <c r="F4" s="8" t="s">
        <v>63</v>
      </c>
    </row>
    <row r="5" spans="4:9" x14ac:dyDescent="0.3">
      <c r="E5" s="8" t="s">
        <v>64</v>
      </c>
      <c r="F5" s="8" t="s">
        <v>63</v>
      </c>
    </row>
    <row r="6" spans="4:9" x14ac:dyDescent="0.3">
      <c r="E6" s="8" t="s">
        <v>65</v>
      </c>
      <c r="F6" s="8" t="s">
        <v>63</v>
      </c>
    </row>
    <row r="7" spans="4:9" x14ac:dyDescent="0.3">
      <c r="E7" s="8" t="s">
        <v>66</v>
      </c>
      <c r="F7" s="8" t="s">
        <v>63</v>
      </c>
    </row>
    <row r="8" spans="4:9" x14ac:dyDescent="0.3">
      <c r="E8" s="8">
        <v>14</v>
      </c>
    </row>
    <row r="9" spans="4:9" x14ac:dyDescent="0.3">
      <c r="E9" s="8">
        <v>12</v>
      </c>
    </row>
    <row r="10" spans="4:9" x14ac:dyDescent="0.3">
      <c r="E10" s="8" t="s">
        <v>67</v>
      </c>
    </row>
    <row r="11" spans="4:9" x14ac:dyDescent="0.3">
      <c r="E11" s="8" t="s">
        <v>68</v>
      </c>
    </row>
    <row r="13" spans="4:9" x14ac:dyDescent="0.3">
      <c r="D13" s="37" t="s">
        <v>69</v>
      </c>
      <c r="E13" s="8" t="s">
        <v>70</v>
      </c>
      <c r="F13" s="8" t="s">
        <v>71</v>
      </c>
      <c r="G13" s="8"/>
      <c r="H13" s="8" t="s">
        <v>19</v>
      </c>
      <c r="I13" s="5">
        <v>4</v>
      </c>
    </row>
    <row r="14" spans="4:9" x14ac:dyDescent="0.3">
      <c r="E14" s="8" t="s">
        <v>72</v>
      </c>
      <c r="F14" s="8" t="s">
        <v>71</v>
      </c>
      <c r="G14" s="8"/>
      <c r="H14" s="8" t="s">
        <v>19</v>
      </c>
      <c r="I14" s="5">
        <v>4</v>
      </c>
    </row>
    <row r="15" spans="4:9" x14ac:dyDescent="0.3">
      <c r="E15" s="8" t="s">
        <v>72</v>
      </c>
      <c r="F15" s="8" t="s">
        <v>73</v>
      </c>
      <c r="G15" s="8"/>
      <c r="H15" s="8" t="s">
        <v>19</v>
      </c>
      <c r="I15" s="5">
        <v>4</v>
      </c>
    </row>
    <row r="16" spans="4:9" x14ac:dyDescent="0.3">
      <c r="E16" s="8" t="s">
        <v>74</v>
      </c>
      <c r="F16" s="8" t="s">
        <v>75</v>
      </c>
      <c r="G16" s="8"/>
      <c r="H16" s="8" t="s">
        <v>19</v>
      </c>
      <c r="I16" s="5">
        <v>4</v>
      </c>
    </row>
    <row r="17" spans="5:9" x14ac:dyDescent="0.3">
      <c r="E17" s="8" t="s">
        <v>74</v>
      </c>
      <c r="F17" s="8" t="s">
        <v>63</v>
      </c>
      <c r="G17" s="8"/>
      <c r="H17" s="8" t="s">
        <v>19</v>
      </c>
      <c r="I17" s="5">
        <v>4</v>
      </c>
    </row>
    <row r="18" spans="5:9" x14ac:dyDescent="0.3">
      <c r="E18" s="8" t="s">
        <v>76</v>
      </c>
      <c r="F18" s="8" t="s">
        <v>75</v>
      </c>
      <c r="G18" s="8"/>
      <c r="H18" s="8" t="s">
        <v>19</v>
      </c>
      <c r="I18" s="5">
        <v>4</v>
      </c>
    </row>
    <row r="19" spans="5:9" x14ac:dyDescent="0.3">
      <c r="E19" s="8" t="s">
        <v>76</v>
      </c>
      <c r="F19" s="8" t="s">
        <v>63</v>
      </c>
      <c r="G19" s="8"/>
      <c r="H19" s="8" t="s">
        <v>19</v>
      </c>
      <c r="I19" s="5">
        <v>4</v>
      </c>
    </row>
    <row r="21" spans="5:9" x14ac:dyDescent="0.3">
      <c r="E21" s="8" t="s">
        <v>57</v>
      </c>
      <c r="F21" s="8" t="s">
        <v>58</v>
      </c>
      <c r="H21" s="8" t="s">
        <v>36</v>
      </c>
      <c r="I21" s="5">
        <v>4</v>
      </c>
    </row>
    <row r="22" spans="5:9" x14ac:dyDescent="0.3">
      <c r="E22" s="8" t="s">
        <v>61</v>
      </c>
      <c r="F22" s="8" t="s">
        <v>58</v>
      </c>
      <c r="H22" s="8" t="s">
        <v>36</v>
      </c>
      <c r="I22" s="5">
        <v>4</v>
      </c>
    </row>
    <row r="23" spans="5:9" x14ac:dyDescent="0.3">
      <c r="E23" s="8" t="s">
        <v>72</v>
      </c>
      <c r="F23" s="8" t="s">
        <v>77</v>
      </c>
      <c r="H23" s="8" t="s">
        <v>36</v>
      </c>
      <c r="I23" s="5">
        <v>4</v>
      </c>
    </row>
    <row r="24" spans="5:9" x14ac:dyDescent="0.3">
      <c r="E24" s="8" t="s">
        <v>72</v>
      </c>
      <c r="F24" s="8" t="s">
        <v>73</v>
      </c>
      <c r="H24" s="8" t="s">
        <v>36</v>
      </c>
      <c r="I24" s="5">
        <v>4</v>
      </c>
    </row>
    <row r="25" spans="5:9" x14ac:dyDescent="0.3">
      <c r="E25" s="8" t="s">
        <v>78</v>
      </c>
      <c r="F25" s="8" t="s">
        <v>73</v>
      </c>
      <c r="H25" s="8" t="s">
        <v>36</v>
      </c>
      <c r="I25" s="5">
        <v>4</v>
      </c>
    </row>
    <row r="26" spans="5:9" x14ac:dyDescent="0.3">
      <c r="E26" s="8" t="s">
        <v>79</v>
      </c>
      <c r="F26" s="8" t="s">
        <v>58</v>
      </c>
      <c r="H26" s="8" t="s">
        <v>36</v>
      </c>
      <c r="I26" s="5">
        <v>4</v>
      </c>
    </row>
    <row r="27" spans="5:9" x14ac:dyDescent="0.3">
      <c r="E27" s="8" t="s">
        <v>80</v>
      </c>
      <c r="F27" s="8" t="s">
        <v>58</v>
      </c>
      <c r="H27" s="8" t="s">
        <v>36</v>
      </c>
      <c r="I27" s="5">
        <v>4</v>
      </c>
    </row>
    <row r="28" spans="5:9" x14ac:dyDescent="0.3">
      <c r="E28" s="8" t="s">
        <v>81</v>
      </c>
      <c r="F28" s="8" t="s">
        <v>58</v>
      </c>
      <c r="H28" s="8" t="s">
        <v>36</v>
      </c>
      <c r="I28" s="5">
        <v>4</v>
      </c>
    </row>
    <row r="29" spans="5:9" x14ac:dyDescent="0.3">
      <c r="E29" s="8" t="s">
        <v>82</v>
      </c>
      <c r="F29" s="8" t="s">
        <v>58</v>
      </c>
      <c r="H29" s="8" t="s">
        <v>36</v>
      </c>
      <c r="I29" s="5">
        <v>4</v>
      </c>
    </row>
    <row r="30" spans="5:9" x14ac:dyDescent="0.3">
      <c r="E30" s="8" t="s">
        <v>82</v>
      </c>
      <c r="F30" s="8" t="s">
        <v>83</v>
      </c>
      <c r="H30" s="8" t="s">
        <v>36</v>
      </c>
      <c r="I30" s="5">
        <v>4</v>
      </c>
    </row>
    <row r="31" spans="5:9" x14ac:dyDescent="0.3">
      <c r="E31" s="8" t="s">
        <v>68</v>
      </c>
      <c r="F31" s="8" t="s">
        <v>58</v>
      </c>
      <c r="H31" s="8" t="s">
        <v>36</v>
      </c>
      <c r="I31" s="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132"/>
  <sheetViews>
    <sheetView workbookViewId="0">
      <pane ySplit="2" topLeftCell="A13" activePane="bottomLeft" state="frozen"/>
      <selection pane="bottomLeft" activeCell="J22" sqref="J22"/>
    </sheetView>
  </sheetViews>
  <sheetFormatPr defaultRowHeight="14.4" x14ac:dyDescent="0.3"/>
  <cols>
    <col min="2" max="2" width="9.109375" style="8"/>
    <col min="3" max="3" width="9.88671875" style="33" bestFit="1" customWidth="1"/>
    <col min="5" max="5" width="24.5546875" style="5" customWidth="1"/>
    <col min="6" max="6" width="9.109375" style="5"/>
    <col min="7" max="7" width="8.88671875" style="5"/>
    <col min="8" max="8" width="74.44140625" style="5" bestFit="1" customWidth="1"/>
    <col min="10" max="11" width="9.109375" style="8"/>
    <col min="12" max="12" width="10.5546875" style="26" bestFit="1" customWidth="1"/>
    <col min="13" max="13" width="9.44140625" style="28" bestFit="1" customWidth="1"/>
    <col min="14" max="14" width="9.109375" style="28"/>
    <col min="15" max="15" width="9.109375" style="22"/>
    <col min="16" max="16" width="12.33203125" style="28" bestFit="1" customWidth="1"/>
    <col min="17" max="17" width="9.109375" style="9" customWidth="1"/>
    <col min="18" max="18" width="11.44140625" style="9" customWidth="1"/>
    <col min="19" max="19" width="9.109375" style="9" customWidth="1"/>
    <col min="20" max="20" width="11.44140625" style="9" customWidth="1"/>
    <col min="21" max="21" width="9.109375" style="9" customWidth="1"/>
    <col min="22" max="22" width="11.44140625" style="9" customWidth="1"/>
    <col min="23" max="24" width="9.109375" style="8" customWidth="1"/>
    <col min="25" max="25" width="13.109375" style="8" customWidth="1"/>
    <col min="26" max="26" width="25.109375" style="8" bestFit="1" customWidth="1"/>
    <col min="27" max="27" width="10" style="8" bestFit="1" customWidth="1"/>
    <col min="29" max="30" width="9.109375" style="8"/>
    <col min="31" max="33" width="9.109375" style="22"/>
    <col min="34" max="36" width="9.109375" style="26"/>
    <col min="37" max="37" width="9.109375" style="22"/>
  </cols>
  <sheetData>
    <row r="1" spans="2:37" x14ac:dyDescent="0.3">
      <c r="J1" s="51" t="s">
        <v>84</v>
      </c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C1" s="51" t="s">
        <v>85</v>
      </c>
      <c r="AD1" s="51"/>
      <c r="AE1" s="51"/>
      <c r="AF1" s="51"/>
      <c r="AG1" s="51"/>
      <c r="AH1" s="51"/>
      <c r="AI1" s="51"/>
      <c r="AJ1" s="51"/>
      <c r="AK1" s="51"/>
    </row>
    <row r="2" spans="2:37" x14ac:dyDescent="0.3">
      <c r="B2" s="43" t="s">
        <v>86</v>
      </c>
      <c r="C2" s="34" t="s">
        <v>54</v>
      </c>
      <c r="E2" s="43" t="s">
        <v>86</v>
      </c>
      <c r="F2" s="43" t="s">
        <v>86</v>
      </c>
      <c r="G2" s="43" t="s">
        <v>11</v>
      </c>
      <c r="H2" s="43" t="s">
        <v>87</v>
      </c>
      <c r="J2" s="43" t="s">
        <v>86</v>
      </c>
      <c r="K2" s="43" t="s">
        <v>88</v>
      </c>
      <c r="L2" s="31" t="s">
        <v>89</v>
      </c>
      <c r="M2" s="29" t="s">
        <v>90</v>
      </c>
      <c r="N2" s="29" t="s">
        <v>3</v>
      </c>
      <c r="O2" s="30" t="s">
        <v>4</v>
      </c>
      <c r="P2" s="29" t="s">
        <v>91</v>
      </c>
      <c r="Q2" s="50" t="s">
        <v>92</v>
      </c>
      <c r="R2" s="50"/>
      <c r="S2" s="50" t="s">
        <v>93</v>
      </c>
      <c r="T2" s="50"/>
      <c r="U2" s="50" t="s">
        <v>94</v>
      </c>
      <c r="V2" s="50"/>
      <c r="W2" s="43" t="s">
        <v>95</v>
      </c>
      <c r="X2" s="43" t="s">
        <v>96</v>
      </c>
      <c r="Y2" s="43" t="s">
        <v>11</v>
      </c>
      <c r="Z2" s="43" t="s">
        <v>97</v>
      </c>
      <c r="AA2" s="43" t="s">
        <v>13</v>
      </c>
      <c r="AC2" s="43" t="s">
        <v>86</v>
      </c>
      <c r="AD2" s="43" t="s">
        <v>88</v>
      </c>
      <c r="AE2" s="30" t="s">
        <v>98</v>
      </c>
      <c r="AF2" s="30" t="s">
        <v>99</v>
      </c>
      <c r="AG2" s="30" t="s">
        <v>100</v>
      </c>
      <c r="AH2" s="31" t="s">
        <v>101</v>
      </c>
      <c r="AI2" s="31" t="s">
        <v>102</v>
      </c>
      <c r="AJ2" s="31" t="s">
        <v>103</v>
      </c>
      <c r="AK2" s="30" t="s">
        <v>104</v>
      </c>
    </row>
    <row r="3" spans="2:37" x14ac:dyDescent="0.3">
      <c r="B3" s="8" t="s">
        <v>105</v>
      </c>
      <c r="C3" s="33" t="s">
        <v>24</v>
      </c>
      <c r="H3" s="38" t="s">
        <v>106</v>
      </c>
      <c r="J3" s="8" t="s">
        <v>57</v>
      </c>
      <c r="K3" s="11" t="str">
        <f t="shared" ref="K3:K34" si="0">VLOOKUP(J3,package_codes,2)</f>
        <v>01005</v>
      </c>
      <c r="L3" s="26">
        <v>3.1E-2</v>
      </c>
      <c r="M3" s="28">
        <v>70</v>
      </c>
      <c r="N3" s="28">
        <v>15</v>
      </c>
      <c r="O3" s="7" t="s">
        <v>20</v>
      </c>
      <c r="P3" s="28">
        <v>30</v>
      </c>
      <c r="Q3" s="9">
        <v>1</v>
      </c>
      <c r="R3" s="9">
        <v>1000000</v>
      </c>
      <c r="W3" s="8" t="s">
        <v>107</v>
      </c>
      <c r="Z3" s="8" t="s">
        <v>108</v>
      </c>
      <c r="AA3" s="8" t="s">
        <v>24</v>
      </c>
      <c r="AC3" s="8">
        <v>12</v>
      </c>
      <c r="AD3" s="8" t="s">
        <v>109</v>
      </c>
      <c r="AE3" s="22">
        <v>4.5</v>
      </c>
      <c r="AF3" s="22">
        <v>3.2</v>
      </c>
      <c r="AG3" s="22">
        <v>0.6</v>
      </c>
      <c r="AH3" s="26">
        <f t="shared" ref="AH3:AH34" si="1">CONVERT(AE3,"mm","in")</f>
        <v>0.17716535433070865</v>
      </c>
      <c r="AI3" s="26">
        <f t="shared" ref="AI3:AI34" si="2">CONVERT(AF3,"mm","in")</f>
        <v>0.12598425196850394</v>
      </c>
      <c r="AJ3" s="26">
        <f t="shared" ref="AJ3:AJ34" si="3">CONVERT(AG3,"mm","in")</f>
        <v>2.3622047244094488E-2</v>
      </c>
      <c r="AK3" s="22">
        <v>27</v>
      </c>
    </row>
    <row r="4" spans="2:37" x14ac:dyDescent="0.3">
      <c r="B4" s="8" t="s">
        <v>110</v>
      </c>
      <c r="C4" s="35">
        <v>5.0000000000000001E-4</v>
      </c>
      <c r="E4" s="5" t="s">
        <v>111</v>
      </c>
      <c r="H4" s="8" t="s">
        <v>112</v>
      </c>
      <c r="J4" s="8" t="s">
        <v>61</v>
      </c>
      <c r="K4" s="11" t="str">
        <f t="shared" si="0"/>
        <v>0201</v>
      </c>
      <c r="L4" s="26">
        <v>0.05</v>
      </c>
      <c r="M4" s="28">
        <v>70</v>
      </c>
      <c r="N4" s="28">
        <v>25</v>
      </c>
      <c r="O4" s="7" t="s">
        <v>20</v>
      </c>
      <c r="P4" s="28">
        <v>50</v>
      </c>
      <c r="Q4" s="9">
        <v>1</v>
      </c>
      <c r="R4" s="9">
        <v>10000000</v>
      </c>
      <c r="W4" s="8" t="s">
        <v>107</v>
      </c>
      <c r="Z4" s="8" t="s">
        <v>108</v>
      </c>
      <c r="AA4" s="8" t="s">
        <v>41</v>
      </c>
      <c r="AC4" s="8">
        <v>14</v>
      </c>
      <c r="AD4" s="8" t="s">
        <v>113</v>
      </c>
      <c r="AE4" s="22">
        <v>3.2</v>
      </c>
      <c r="AF4" s="22">
        <v>2.5</v>
      </c>
      <c r="AG4" s="22">
        <v>0.6</v>
      </c>
      <c r="AH4" s="26">
        <f t="shared" si="1"/>
        <v>0.12598425196850394</v>
      </c>
      <c r="AI4" s="26">
        <f t="shared" si="2"/>
        <v>9.8425196850393706E-2</v>
      </c>
      <c r="AJ4" s="26">
        <f t="shared" si="3"/>
        <v>2.3622047244094488E-2</v>
      </c>
      <c r="AK4" s="22">
        <v>16</v>
      </c>
    </row>
    <row r="5" spans="2:37" x14ac:dyDescent="0.3">
      <c r="B5" s="8" t="s">
        <v>75</v>
      </c>
      <c r="C5" s="33">
        <v>1E-3</v>
      </c>
      <c r="E5" s="5" t="s">
        <v>114</v>
      </c>
      <c r="H5" s="8" t="s">
        <v>115</v>
      </c>
      <c r="J5" s="8" t="s">
        <v>62</v>
      </c>
      <c r="K5" s="11" t="str">
        <f t="shared" si="0"/>
        <v>0402</v>
      </c>
      <c r="L5" s="26">
        <v>0.1</v>
      </c>
      <c r="M5" s="28">
        <v>70</v>
      </c>
      <c r="N5" s="28">
        <v>50</v>
      </c>
      <c r="O5" s="7" t="s">
        <v>20</v>
      </c>
      <c r="P5" s="28">
        <v>100</v>
      </c>
      <c r="Q5" s="9">
        <v>1</v>
      </c>
      <c r="R5" s="9">
        <v>10000000</v>
      </c>
      <c r="W5" s="8" t="s">
        <v>107</v>
      </c>
      <c r="Z5" s="8" t="s">
        <v>116</v>
      </c>
      <c r="AA5" s="8" t="s">
        <v>28</v>
      </c>
      <c r="AC5" s="8" t="s">
        <v>48</v>
      </c>
      <c r="AD5" s="8" t="s">
        <v>109</v>
      </c>
      <c r="AE5" s="22">
        <v>4.5</v>
      </c>
      <c r="AF5" s="22">
        <v>3.2</v>
      </c>
      <c r="AG5" s="22">
        <v>0.6</v>
      </c>
      <c r="AH5" s="26">
        <f t="shared" si="1"/>
        <v>0.17716535433070865</v>
      </c>
      <c r="AI5" s="26">
        <f t="shared" si="2"/>
        <v>0.12598425196850394</v>
      </c>
      <c r="AJ5" s="26">
        <f t="shared" si="3"/>
        <v>2.3622047244094488E-2</v>
      </c>
      <c r="AK5" s="22">
        <v>27</v>
      </c>
    </row>
    <row r="6" spans="2:37" x14ac:dyDescent="0.3">
      <c r="B6" s="8" t="s">
        <v>77</v>
      </c>
      <c r="C6" s="35">
        <v>2.5000000000000001E-3</v>
      </c>
      <c r="E6" s="5" t="s">
        <v>117</v>
      </c>
      <c r="H6" s="8" t="s">
        <v>115</v>
      </c>
      <c r="J6" s="8" t="s">
        <v>64</v>
      </c>
      <c r="K6" s="11" t="str">
        <f t="shared" si="0"/>
        <v>0603</v>
      </c>
      <c r="L6" s="26">
        <v>0.1</v>
      </c>
      <c r="M6" s="28">
        <v>70</v>
      </c>
      <c r="N6" s="28">
        <v>75</v>
      </c>
      <c r="O6" s="7" t="s">
        <v>20</v>
      </c>
      <c r="P6" s="28">
        <v>150</v>
      </c>
      <c r="Q6" s="9">
        <v>1</v>
      </c>
      <c r="R6" s="9">
        <v>10000000</v>
      </c>
      <c r="W6" s="8" t="s">
        <v>107</v>
      </c>
      <c r="Z6" s="8" t="s">
        <v>116</v>
      </c>
      <c r="AA6" s="8" t="s">
        <v>28</v>
      </c>
      <c r="AC6" s="8" t="s">
        <v>118</v>
      </c>
      <c r="AD6" s="8" t="s">
        <v>109</v>
      </c>
      <c r="AE6" s="22">
        <v>4.5</v>
      </c>
      <c r="AF6" s="22">
        <v>3.2</v>
      </c>
      <c r="AG6" s="22">
        <v>0.6</v>
      </c>
      <c r="AH6" s="26">
        <f t="shared" si="1"/>
        <v>0.17716535433070865</v>
      </c>
      <c r="AI6" s="26">
        <f t="shared" si="2"/>
        <v>0.12598425196850394</v>
      </c>
      <c r="AJ6" s="26">
        <f t="shared" si="3"/>
        <v>2.3622047244094488E-2</v>
      </c>
      <c r="AK6" s="22">
        <v>27</v>
      </c>
    </row>
    <row r="7" spans="2:37" x14ac:dyDescent="0.3">
      <c r="B7" s="8" t="s">
        <v>19</v>
      </c>
      <c r="C7" s="33">
        <v>5.0000000000000001E-3</v>
      </c>
      <c r="E7" s="5" t="s">
        <v>119</v>
      </c>
      <c r="H7" s="8" t="s">
        <v>115</v>
      </c>
      <c r="J7" s="8" t="s">
        <v>65</v>
      </c>
      <c r="K7" s="11" t="str">
        <f t="shared" si="0"/>
        <v>0805</v>
      </c>
      <c r="L7" s="26">
        <v>0.125</v>
      </c>
      <c r="M7" s="28">
        <v>70</v>
      </c>
      <c r="N7" s="28">
        <v>150</v>
      </c>
      <c r="O7" s="7" t="s">
        <v>20</v>
      </c>
      <c r="P7" s="28">
        <v>200</v>
      </c>
      <c r="Q7" s="9">
        <v>1</v>
      </c>
      <c r="R7" s="9">
        <v>10000000</v>
      </c>
      <c r="W7" s="8" t="s">
        <v>107</v>
      </c>
      <c r="Z7" s="8" t="s">
        <v>116</v>
      </c>
      <c r="AA7" s="8" t="s">
        <v>28</v>
      </c>
      <c r="AC7" s="8" t="s">
        <v>49</v>
      </c>
      <c r="AD7" s="8" t="s">
        <v>120</v>
      </c>
      <c r="AE7" s="22">
        <v>5</v>
      </c>
      <c r="AF7" s="22">
        <v>2.5</v>
      </c>
      <c r="AG7" s="22">
        <v>0.6</v>
      </c>
      <c r="AH7" s="26">
        <f t="shared" si="1"/>
        <v>0.19685039370078741</v>
      </c>
      <c r="AI7" s="26">
        <f t="shared" si="2"/>
        <v>9.8425196850393706E-2</v>
      </c>
      <c r="AJ7" s="26">
        <f t="shared" si="3"/>
        <v>2.3622047244094488E-2</v>
      </c>
      <c r="AK7" s="22">
        <v>27</v>
      </c>
    </row>
    <row r="8" spans="2:37" x14ac:dyDescent="0.3">
      <c r="B8" s="8" t="s">
        <v>36</v>
      </c>
      <c r="C8" s="27">
        <v>0.01</v>
      </c>
      <c r="E8" s="5" t="s">
        <v>121</v>
      </c>
      <c r="H8" s="8" t="s">
        <v>115</v>
      </c>
      <c r="J8" s="32" t="s">
        <v>66</v>
      </c>
      <c r="K8" s="11" t="str">
        <f t="shared" si="0"/>
        <v>1206</v>
      </c>
      <c r="L8" s="26">
        <v>0.25</v>
      </c>
      <c r="M8" s="28">
        <v>70</v>
      </c>
      <c r="N8" s="28">
        <v>200</v>
      </c>
      <c r="O8" s="7" t="s">
        <v>20</v>
      </c>
      <c r="P8" s="28">
        <v>400</v>
      </c>
      <c r="Q8" s="9">
        <v>1</v>
      </c>
      <c r="R8" s="9">
        <v>10000000</v>
      </c>
      <c r="W8" s="8" t="s">
        <v>107</v>
      </c>
      <c r="Z8" s="8" t="s">
        <v>116</v>
      </c>
      <c r="AA8" s="8" t="s">
        <v>28</v>
      </c>
      <c r="AC8" s="8" t="s">
        <v>67</v>
      </c>
      <c r="AD8" s="8" t="s">
        <v>120</v>
      </c>
      <c r="AE8" s="22">
        <v>5</v>
      </c>
      <c r="AF8" s="22">
        <v>2.5</v>
      </c>
      <c r="AG8" s="22">
        <v>0.6</v>
      </c>
      <c r="AH8" s="26">
        <f t="shared" si="1"/>
        <v>0.19685039370078741</v>
      </c>
      <c r="AI8" s="26">
        <f t="shared" si="2"/>
        <v>9.8425196850393706E-2</v>
      </c>
      <c r="AJ8" s="26">
        <f t="shared" si="3"/>
        <v>2.3622047244094488E-2</v>
      </c>
      <c r="AK8" s="22">
        <v>27</v>
      </c>
    </row>
    <row r="9" spans="2:37" x14ac:dyDescent="0.3">
      <c r="B9" s="8" t="s">
        <v>122</v>
      </c>
      <c r="C9" s="27">
        <v>0.02</v>
      </c>
      <c r="E9" s="5" t="s">
        <v>123</v>
      </c>
      <c r="H9" s="8" t="s">
        <v>115</v>
      </c>
      <c r="J9" s="32">
        <v>14</v>
      </c>
      <c r="K9" s="11" t="str">
        <f t="shared" si="0"/>
        <v>1210</v>
      </c>
      <c r="L9" s="26">
        <v>0.5</v>
      </c>
      <c r="M9" s="28">
        <v>70</v>
      </c>
      <c r="N9" s="28">
        <v>200</v>
      </c>
      <c r="O9" s="7" t="s">
        <v>20</v>
      </c>
      <c r="P9" s="28">
        <v>400</v>
      </c>
      <c r="Q9" s="9">
        <v>1</v>
      </c>
      <c r="R9" s="9">
        <v>10000000</v>
      </c>
      <c r="W9" s="8" t="s">
        <v>107</v>
      </c>
      <c r="Z9" s="8" t="s">
        <v>116</v>
      </c>
      <c r="AA9" s="8" t="s">
        <v>28</v>
      </c>
      <c r="AC9" s="8" t="s">
        <v>67</v>
      </c>
      <c r="AD9" s="8" t="s">
        <v>120</v>
      </c>
      <c r="AE9" s="22">
        <v>5</v>
      </c>
      <c r="AF9" s="22">
        <v>2.5</v>
      </c>
      <c r="AG9" s="22">
        <v>0.6</v>
      </c>
      <c r="AH9" s="26">
        <f t="shared" si="1"/>
        <v>0.19685039370078741</v>
      </c>
      <c r="AI9" s="26">
        <f t="shared" si="2"/>
        <v>9.8425196850393706E-2</v>
      </c>
      <c r="AJ9" s="26">
        <f t="shared" si="3"/>
        <v>2.3622047244094488E-2</v>
      </c>
      <c r="AK9" s="22">
        <v>27</v>
      </c>
    </row>
    <row r="10" spans="2:37" x14ac:dyDescent="0.3">
      <c r="B10" s="8" t="s">
        <v>60</v>
      </c>
      <c r="C10" s="27">
        <v>0.05</v>
      </c>
      <c r="E10" s="5" t="s">
        <v>124</v>
      </c>
      <c r="H10" s="8" t="s">
        <v>115</v>
      </c>
      <c r="J10" s="32">
        <v>12</v>
      </c>
      <c r="K10" s="11" t="str">
        <f t="shared" si="0"/>
        <v>1812</v>
      </c>
      <c r="L10" s="26">
        <v>0.75</v>
      </c>
      <c r="M10" s="28">
        <v>70</v>
      </c>
      <c r="N10" s="28">
        <v>200</v>
      </c>
      <c r="O10" s="7" t="s">
        <v>20</v>
      </c>
      <c r="P10" s="28">
        <v>500</v>
      </c>
      <c r="Q10" s="9">
        <v>1</v>
      </c>
      <c r="R10" s="9">
        <v>10000000</v>
      </c>
      <c r="W10" s="8" t="s">
        <v>107</v>
      </c>
      <c r="Z10" s="8" t="s">
        <v>116</v>
      </c>
      <c r="AA10" s="8" t="s">
        <v>28</v>
      </c>
      <c r="AC10" s="8" t="s">
        <v>125</v>
      </c>
      <c r="AD10" s="8" t="s">
        <v>113</v>
      </c>
      <c r="AE10" s="22">
        <v>3.2</v>
      </c>
      <c r="AF10" s="22">
        <v>2.5</v>
      </c>
      <c r="AG10" s="22">
        <v>0.6</v>
      </c>
      <c r="AH10" s="26">
        <f t="shared" si="1"/>
        <v>0.12598425196850394</v>
      </c>
      <c r="AI10" s="26">
        <f t="shared" si="2"/>
        <v>9.8425196850393706E-2</v>
      </c>
      <c r="AJ10" s="26">
        <f t="shared" si="3"/>
        <v>2.3622047244094488E-2</v>
      </c>
      <c r="AK10" s="22">
        <v>16</v>
      </c>
    </row>
    <row r="11" spans="2:37" x14ac:dyDescent="0.3">
      <c r="B11" s="8" t="s">
        <v>73</v>
      </c>
      <c r="C11" s="27">
        <v>0.1</v>
      </c>
      <c r="E11" s="5" t="s">
        <v>126</v>
      </c>
      <c r="G11" s="5" t="s">
        <v>71</v>
      </c>
      <c r="H11" s="5" t="s">
        <v>22</v>
      </c>
      <c r="J11" s="32" t="s">
        <v>67</v>
      </c>
      <c r="K11" s="11" t="str">
        <f t="shared" si="0"/>
        <v>2010</v>
      </c>
      <c r="L11" s="26">
        <v>0.75</v>
      </c>
      <c r="M11" s="28">
        <v>70</v>
      </c>
      <c r="N11" s="28">
        <v>200</v>
      </c>
      <c r="O11" s="7" t="s">
        <v>20</v>
      </c>
      <c r="P11" s="28">
        <v>500</v>
      </c>
      <c r="Q11" s="9">
        <v>1</v>
      </c>
      <c r="R11" s="9">
        <v>10000000</v>
      </c>
      <c r="W11" s="8" t="s">
        <v>107</v>
      </c>
      <c r="Z11" s="8" t="s">
        <v>116</v>
      </c>
      <c r="AA11" s="8" t="s">
        <v>28</v>
      </c>
      <c r="AC11" s="8" t="s">
        <v>47</v>
      </c>
      <c r="AD11" s="8" t="s">
        <v>113</v>
      </c>
      <c r="AE11" s="22">
        <v>3.2</v>
      </c>
      <c r="AF11" s="22">
        <v>2.5</v>
      </c>
      <c r="AG11" s="22">
        <v>0.6</v>
      </c>
      <c r="AH11" s="26">
        <f t="shared" si="1"/>
        <v>0.12598425196850394</v>
      </c>
      <c r="AI11" s="26">
        <f t="shared" si="2"/>
        <v>9.8425196850393706E-2</v>
      </c>
      <c r="AJ11" s="26">
        <f t="shared" si="3"/>
        <v>2.3622047244094488E-2</v>
      </c>
      <c r="AK11" s="22">
        <v>16</v>
      </c>
    </row>
    <row r="12" spans="2:37" x14ac:dyDescent="0.3">
      <c r="B12" s="8" t="s">
        <v>127</v>
      </c>
      <c r="C12" s="27">
        <v>0.2</v>
      </c>
      <c r="E12" s="5" t="s">
        <v>128</v>
      </c>
      <c r="G12" s="5" t="s">
        <v>73</v>
      </c>
      <c r="H12" s="5" t="s">
        <v>30</v>
      </c>
      <c r="J12" s="32" t="s">
        <v>68</v>
      </c>
      <c r="K12" s="11" t="str">
        <f t="shared" si="0"/>
        <v>2512</v>
      </c>
      <c r="L12" s="26">
        <v>1</v>
      </c>
      <c r="M12" s="28">
        <v>70</v>
      </c>
      <c r="N12" s="28">
        <v>200</v>
      </c>
      <c r="O12" s="7" t="s">
        <v>20</v>
      </c>
      <c r="P12" s="28">
        <v>500</v>
      </c>
      <c r="Q12" s="9">
        <v>1</v>
      </c>
      <c r="R12" s="9">
        <v>1000000</v>
      </c>
      <c r="W12" s="8" t="s">
        <v>107</v>
      </c>
      <c r="Z12" s="8" t="s">
        <v>116</v>
      </c>
      <c r="AA12" s="8" t="s">
        <v>28</v>
      </c>
      <c r="AC12" s="8" t="s">
        <v>129</v>
      </c>
      <c r="AD12" s="8" t="s">
        <v>113</v>
      </c>
      <c r="AE12" s="22">
        <v>3.2</v>
      </c>
      <c r="AF12" s="22">
        <v>2.5</v>
      </c>
      <c r="AG12" s="22">
        <v>0.6</v>
      </c>
      <c r="AH12" s="26">
        <f t="shared" si="1"/>
        <v>0.12598425196850394</v>
      </c>
      <c r="AI12" s="26">
        <f t="shared" si="2"/>
        <v>9.8425196850393706E-2</v>
      </c>
      <c r="AJ12" s="26">
        <f t="shared" si="3"/>
        <v>2.3622047244094488E-2</v>
      </c>
      <c r="AK12" s="22">
        <v>16</v>
      </c>
    </row>
    <row r="13" spans="2:37" x14ac:dyDescent="0.3">
      <c r="E13" s="5" t="s">
        <v>130</v>
      </c>
      <c r="G13" s="5" t="s">
        <v>75</v>
      </c>
      <c r="H13" s="5" t="s">
        <v>22</v>
      </c>
      <c r="J13" s="8" t="s">
        <v>24</v>
      </c>
      <c r="K13" s="11" t="e">
        <f t="shared" si="0"/>
        <v>#N/A</v>
      </c>
      <c r="AC13" s="8" t="s">
        <v>131</v>
      </c>
      <c r="AD13" s="8" t="s">
        <v>132</v>
      </c>
      <c r="AE13" s="22">
        <v>0.6</v>
      </c>
      <c r="AF13" s="22">
        <v>0.3</v>
      </c>
      <c r="AG13" s="22">
        <v>0.23</v>
      </c>
      <c r="AH13" s="26">
        <f t="shared" si="1"/>
        <v>2.3622047244094488E-2</v>
      </c>
      <c r="AI13" s="26">
        <f t="shared" si="2"/>
        <v>1.1811023622047244E-2</v>
      </c>
      <c r="AJ13" s="26">
        <f t="shared" si="3"/>
        <v>9.0551181102362203E-3</v>
      </c>
      <c r="AK13" s="22">
        <v>0.14000000000000001</v>
      </c>
    </row>
    <row r="14" spans="2:37" x14ac:dyDescent="0.3">
      <c r="E14" s="5" t="s">
        <v>133</v>
      </c>
      <c r="G14" s="5" t="s">
        <v>63</v>
      </c>
      <c r="H14" s="5" t="s">
        <v>30</v>
      </c>
      <c r="J14" s="8" t="s">
        <v>70</v>
      </c>
      <c r="K14" s="11" t="str">
        <f t="shared" si="0"/>
        <v>0201</v>
      </c>
      <c r="L14" s="26">
        <v>0.05</v>
      </c>
      <c r="M14" s="28">
        <v>70</v>
      </c>
      <c r="N14" s="28">
        <v>15</v>
      </c>
      <c r="O14" s="7" t="s">
        <v>20</v>
      </c>
      <c r="P14" s="28">
        <v>30</v>
      </c>
      <c r="Q14" s="9">
        <v>1</v>
      </c>
      <c r="R14" s="9">
        <v>1000000</v>
      </c>
      <c r="W14" s="8" t="s">
        <v>107</v>
      </c>
      <c r="X14" s="8" t="s">
        <v>134</v>
      </c>
      <c r="Z14" s="8" t="s">
        <v>108</v>
      </c>
      <c r="AA14" s="8" t="s">
        <v>24</v>
      </c>
      <c r="AC14" s="8" t="s">
        <v>61</v>
      </c>
      <c r="AD14" s="8" t="s">
        <v>132</v>
      </c>
      <c r="AE14" s="22">
        <v>0.6</v>
      </c>
      <c r="AF14" s="22">
        <v>0.3</v>
      </c>
      <c r="AG14" s="22">
        <v>0.23</v>
      </c>
      <c r="AH14" s="26">
        <f t="shared" si="1"/>
        <v>2.3622047244094488E-2</v>
      </c>
      <c r="AI14" s="26">
        <f t="shared" si="2"/>
        <v>1.1811023622047244E-2</v>
      </c>
      <c r="AJ14" s="26">
        <f t="shared" si="3"/>
        <v>9.0551181102362203E-3</v>
      </c>
      <c r="AK14" s="22">
        <v>0.15</v>
      </c>
    </row>
    <row r="15" spans="2:37" x14ac:dyDescent="0.3">
      <c r="E15" s="5" t="s">
        <v>135</v>
      </c>
      <c r="H15" s="8" t="s">
        <v>136</v>
      </c>
      <c r="J15" s="8" t="s">
        <v>72</v>
      </c>
      <c r="K15" s="11" t="str">
        <f t="shared" si="0"/>
        <v>0402</v>
      </c>
      <c r="L15" s="26">
        <v>6.3E-2</v>
      </c>
      <c r="M15" s="28">
        <v>70</v>
      </c>
      <c r="N15" s="28">
        <v>50</v>
      </c>
      <c r="O15" s="7" t="s">
        <v>20</v>
      </c>
      <c r="P15" s="28">
        <v>100</v>
      </c>
      <c r="Q15" s="9">
        <v>100</v>
      </c>
      <c r="R15" s="9">
        <v>100000</v>
      </c>
      <c r="W15" s="8" t="s">
        <v>107</v>
      </c>
      <c r="X15" s="8" t="s">
        <v>134</v>
      </c>
      <c r="Z15" s="8" t="s">
        <v>116</v>
      </c>
      <c r="AA15" s="8" t="s">
        <v>28</v>
      </c>
      <c r="AC15" s="8" t="s">
        <v>39</v>
      </c>
      <c r="AD15" s="8" t="s">
        <v>132</v>
      </c>
      <c r="AE15" s="22">
        <v>0.6</v>
      </c>
      <c r="AF15" s="22">
        <v>0.3</v>
      </c>
      <c r="AG15" s="22">
        <v>0.23</v>
      </c>
      <c r="AH15" s="26">
        <f t="shared" si="1"/>
        <v>2.3622047244094488E-2</v>
      </c>
      <c r="AI15" s="26">
        <f t="shared" si="2"/>
        <v>1.1811023622047244E-2</v>
      </c>
      <c r="AJ15" s="26">
        <f t="shared" si="3"/>
        <v>9.0551181102362203E-3</v>
      </c>
      <c r="AK15" s="22">
        <v>0.15</v>
      </c>
    </row>
    <row r="16" spans="2:37" x14ac:dyDescent="0.3">
      <c r="E16" s="5" t="s">
        <v>137</v>
      </c>
      <c r="H16" s="5" t="s">
        <v>40</v>
      </c>
      <c r="J16" s="8" t="s">
        <v>72</v>
      </c>
      <c r="K16" s="11" t="str">
        <f t="shared" si="0"/>
        <v>0402</v>
      </c>
      <c r="L16" s="26">
        <v>6.3E-2</v>
      </c>
      <c r="M16" s="28">
        <v>70</v>
      </c>
      <c r="N16" s="28">
        <v>50</v>
      </c>
      <c r="O16" s="7" t="s">
        <v>20</v>
      </c>
      <c r="P16" s="28">
        <v>100</v>
      </c>
      <c r="Q16" s="9">
        <v>10</v>
      </c>
      <c r="R16" s="10">
        <v>97.6</v>
      </c>
      <c r="S16" s="9">
        <v>102000</v>
      </c>
      <c r="T16" s="9">
        <v>1000000</v>
      </c>
      <c r="W16" s="8" t="s">
        <v>107</v>
      </c>
      <c r="X16" s="8" t="s">
        <v>134</v>
      </c>
      <c r="Z16" s="8" t="s">
        <v>116</v>
      </c>
      <c r="AA16" s="8" t="s">
        <v>28</v>
      </c>
      <c r="AC16" s="8" t="s">
        <v>70</v>
      </c>
      <c r="AD16" s="8" t="s">
        <v>132</v>
      </c>
      <c r="AE16" s="22">
        <v>0.6</v>
      </c>
      <c r="AF16" s="22">
        <v>0.3</v>
      </c>
      <c r="AG16" s="22">
        <v>0.23</v>
      </c>
      <c r="AH16" s="26">
        <f t="shared" si="1"/>
        <v>2.3622047244094488E-2</v>
      </c>
      <c r="AI16" s="26">
        <f t="shared" si="2"/>
        <v>1.1811023622047244E-2</v>
      </c>
      <c r="AJ16" s="26">
        <f t="shared" si="3"/>
        <v>9.0551181102362203E-3</v>
      </c>
      <c r="AK16" s="22">
        <v>0.15</v>
      </c>
    </row>
    <row r="17" spans="3:37" x14ac:dyDescent="0.3">
      <c r="E17" s="5" t="s">
        <v>138</v>
      </c>
      <c r="H17" s="15" t="s">
        <v>139</v>
      </c>
      <c r="J17" s="8" t="s">
        <v>74</v>
      </c>
      <c r="K17" s="11" t="str">
        <f t="shared" si="0"/>
        <v>0603</v>
      </c>
      <c r="L17" s="26">
        <v>0.1</v>
      </c>
      <c r="M17" s="28">
        <v>70</v>
      </c>
      <c r="N17" s="28">
        <v>75</v>
      </c>
      <c r="O17" s="7" t="s">
        <v>20</v>
      </c>
      <c r="P17" s="28">
        <v>150</v>
      </c>
      <c r="Q17" s="9">
        <v>100</v>
      </c>
      <c r="R17" s="9">
        <v>100000</v>
      </c>
      <c r="W17" s="8" t="s">
        <v>107</v>
      </c>
      <c r="X17" s="8" t="s">
        <v>134</v>
      </c>
      <c r="Z17" s="8" t="s">
        <v>116</v>
      </c>
      <c r="AA17" s="8" t="s">
        <v>28</v>
      </c>
      <c r="AC17" s="8" t="s">
        <v>68</v>
      </c>
      <c r="AD17" s="8" t="s">
        <v>140</v>
      </c>
      <c r="AE17" s="22">
        <v>6.4</v>
      </c>
      <c r="AF17" s="22">
        <v>3.2</v>
      </c>
      <c r="AG17" s="22">
        <v>0.6</v>
      </c>
      <c r="AH17" s="26">
        <f t="shared" si="1"/>
        <v>0.25196850393700787</v>
      </c>
      <c r="AI17" s="26">
        <f t="shared" si="2"/>
        <v>0.12598425196850394</v>
      </c>
      <c r="AJ17" s="26">
        <f t="shared" si="3"/>
        <v>2.3622047244094488E-2</v>
      </c>
      <c r="AK17" s="22">
        <v>45</v>
      </c>
    </row>
    <row r="18" spans="3:37" x14ac:dyDescent="0.3">
      <c r="E18" s="5" t="s">
        <v>141</v>
      </c>
      <c r="H18" s="5" t="s">
        <v>30</v>
      </c>
      <c r="J18" s="8" t="s">
        <v>74</v>
      </c>
      <c r="K18" s="11" t="str">
        <f t="shared" si="0"/>
        <v>0603</v>
      </c>
      <c r="L18" s="26">
        <v>0.1</v>
      </c>
      <c r="M18" s="28">
        <v>70</v>
      </c>
      <c r="N18" s="28">
        <v>75</v>
      </c>
      <c r="O18" s="7" t="s">
        <v>20</v>
      </c>
      <c r="P18" s="28">
        <v>150</v>
      </c>
      <c r="Q18" s="9">
        <v>10</v>
      </c>
      <c r="R18" s="10">
        <v>97.6</v>
      </c>
      <c r="S18" s="9">
        <v>102000</v>
      </c>
      <c r="T18" s="9">
        <v>1000000</v>
      </c>
      <c r="W18" s="8" t="s">
        <v>107</v>
      </c>
      <c r="X18" s="8" t="s">
        <v>134</v>
      </c>
      <c r="Z18" s="8" t="s">
        <v>116</v>
      </c>
      <c r="AA18" s="8" t="s">
        <v>28</v>
      </c>
      <c r="AC18" s="8" t="s">
        <v>50</v>
      </c>
      <c r="AD18" s="8" t="s">
        <v>140</v>
      </c>
      <c r="AE18" s="22">
        <v>6.4</v>
      </c>
      <c r="AF18" s="22">
        <v>3.2</v>
      </c>
      <c r="AG18" s="22">
        <v>0.6</v>
      </c>
      <c r="AH18" s="26">
        <f t="shared" si="1"/>
        <v>0.25196850393700787</v>
      </c>
      <c r="AI18" s="26">
        <f t="shared" si="2"/>
        <v>0.12598425196850394</v>
      </c>
      <c r="AJ18" s="26">
        <f t="shared" si="3"/>
        <v>2.3622047244094488E-2</v>
      </c>
      <c r="AK18" s="22">
        <v>45</v>
      </c>
    </row>
    <row r="19" spans="3:37" x14ac:dyDescent="0.3">
      <c r="E19" s="5" t="s">
        <v>142</v>
      </c>
      <c r="H19" s="5" t="s">
        <v>30</v>
      </c>
      <c r="J19" s="8" t="s">
        <v>76</v>
      </c>
      <c r="K19" s="11" t="str">
        <f t="shared" si="0"/>
        <v>0805</v>
      </c>
      <c r="L19" s="26">
        <v>0.1</v>
      </c>
      <c r="M19" s="28">
        <v>70</v>
      </c>
      <c r="N19" s="28">
        <v>150</v>
      </c>
      <c r="O19" s="7" t="s">
        <v>20</v>
      </c>
      <c r="P19" s="28">
        <v>200</v>
      </c>
      <c r="Q19" s="9">
        <v>100</v>
      </c>
      <c r="R19" s="9">
        <v>100000</v>
      </c>
      <c r="W19" s="8" t="s">
        <v>107</v>
      </c>
      <c r="X19" s="8" t="s">
        <v>134</v>
      </c>
      <c r="Z19" s="8" t="s">
        <v>116</v>
      </c>
      <c r="AA19" s="8" t="s">
        <v>28</v>
      </c>
      <c r="AC19" s="8" t="s">
        <v>143</v>
      </c>
      <c r="AD19" s="8" t="s">
        <v>140</v>
      </c>
      <c r="AE19" s="22">
        <v>6.4</v>
      </c>
      <c r="AF19" s="22">
        <v>3.2</v>
      </c>
      <c r="AG19" s="22">
        <v>0.6</v>
      </c>
      <c r="AH19" s="26">
        <f t="shared" si="1"/>
        <v>0.25196850393700787</v>
      </c>
      <c r="AI19" s="26">
        <f t="shared" si="2"/>
        <v>0.12598425196850394</v>
      </c>
      <c r="AJ19" s="26">
        <f t="shared" si="3"/>
        <v>2.3622047244094488E-2</v>
      </c>
      <c r="AK19" s="22">
        <v>45</v>
      </c>
    </row>
    <row r="20" spans="3:37" x14ac:dyDescent="0.3">
      <c r="E20" s="5" t="s">
        <v>144</v>
      </c>
      <c r="G20" s="5" t="s">
        <v>58</v>
      </c>
      <c r="H20" s="5" t="s">
        <v>30</v>
      </c>
      <c r="J20" s="8" t="s">
        <v>76</v>
      </c>
      <c r="K20" s="11" t="str">
        <f t="shared" si="0"/>
        <v>0805</v>
      </c>
      <c r="L20" s="26">
        <v>0.1</v>
      </c>
      <c r="M20" s="28">
        <v>70</v>
      </c>
      <c r="N20" s="28">
        <v>150</v>
      </c>
      <c r="O20" s="7" t="s">
        <v>20</v>
      </c>
      <c r="P20" s="28">
        <v>200</v>
      </c>
      <c r="Q20" s="9">
        <v>10</v>
      </c>
      <c r="R20" s="10">
        <v>97.6</v>
      </c>
      <c r="S20" s="9">
        <v>102000</v>
      </c>
      <c r="T20" s="9">
        <v>1000000</v>
      </c>
      <c r="W20" s="8" t="s">
        <v>107</v>
      </c>
      <c r="X20" s="8" t="s">
        <v>134</v>
      </c>
      <c r="Z20" s="8" t="s">
        <v>116</v>
      </c>
      <c r="AA20" s="8" t="s">
        <v>28</v>
      </c>
      <c r="AC20" s="8" t="s">
        <v>145</v>
      </c>
      <c r="AD20" s="8" t="s">
        <v>146</v>
      </c>
      <c r="AE20" s="22">
        <v>1</v>
      </c>
      <c r="AF20" s="22">
        <v>0.5</v>
      </c>
      <c r="AG20" s="22">
        <v>0.35</v>
      </c>
      <c r="AH20" s="26">
        <f t="shared" si="1"/>
        <v>3.937007874015748E-2</v>
      </c>
      <c r="AI20" s="26">
        <f t="shared" si="2"/>
        <v>1.968503937007874E-2</v>
      </c>
      <c r="AJ20" s="26">
        <f t="shared" si="3"/>
        <v>1.377952755905512E-2</v>
      </c>
      <c r="AK20" s="22">
        <v>0.6</v>
      </c>
    </row>
    <row r="21" spans="3:37" x14ac:dyDescent="0.3">
      <c r="C21" s="35"/>
      <c r="E21" s="5" t="s">
        <v>147</v>
      </c>
      <c r="G21" s="5" t="s">
        <v>58</v>
      </c>
      <c r="H21" s="5" t="s">
        <v>30</v>
      </c>
      <c r="J21" s="8" t="s">
        <v>24</v>
      </c>
      <c r="K21" s="11" t="e">
        <f t="shared" si="0"/>
        <v>#N/A</v>
      </c>
      <c r="AC21" s="8" t="s">
        <v>148</v>
      </c>
      <c r="AD21" s="8" t="s">
        <v>146</v>
      </c>
      <c r="AE21" s="22">
        <v>1</v>
      </c>
      <c r="AF21" s="22">
        <v>0.5</v>
      </c>
      <c r="AG21" s="22">
        <v>0.35</v>
      </c>
      <c r="AH21" s="26">
        <f t="shared" si="1"/>
        <v>3.937007874015748E-2</v>
      </c>
      <c r="AI21" s="26">
        <f t="shared" si="2"/>
        <v>1.968503937007874E-2</v>
      </c>
      <c r="AJ21" s="26">
        <f t="shared" si="3"/>
        <v>1.377952755905512E-2</v>
      </c>
      <c r="AK21" s="22">
        <v>0.8</v>
      </c>
    </row>
    <row r="22" spans="3:37" x14ac:dyDescent="0.3">
      <c r="E22" s="5" t="s">
        <v>149</v>
      </c>
      <c r="G22" s="5" t="s">
        <v>58</v>
      </c>
      <c r="H22" s="5" t="s">
        <v>30</v>
      </c>
      <c r="J22" s="8" t="s">
        <v>35</v>
      </c>
      <c r="K22" s="11" t="str">
        <f t="shared" si="0"/>
        <v>01005</v>
      </c>
      <c r="L22" s="26">
        <v>3.1E-2</v>
      </c>
      <c r="M22" s="28">
        <v>70</v>
      </c>
      <c r="N22" s="28">
        <v>15</v>
      </c>
      <c r="O22" s="7" t="s">
        <v>20</v>
      </c>
      <c r="P22" s="28">
        <v>30</v>
      </c>
      <c r="Q22" s="9">
        <v>10</v>
      </c>
      <c r="R22" s="9">
        <v>1000000</v>
      </c>
      <c r="W22" s="8" t="s">
        <v>107</v>
      </c>
      <c r="X22" s="8" t="s">
        <v>134</v>
      </c>
      <c r="Z22" s="8" t="s">
        <v>108</v>
      </c>
      <c r="AA22" s="8" t="s">
        <v>24</v>
      </c>
      <c r="AC22" s="8" t="s">
        <v>150</v>
      </c>
      <c r="AD22" s="8" t="s">
        <v>146</v>
      </c>
      <c r="AE22" s="22">
        <v>1</v>
      </c>
      <c r="AF22" s="22">
        <v>0.5</v>
      </c>
      <c r="AG22" s="22">
        <v>0.35</v>
      </c>
      <c r="AH22" s="26">
        <f t="shared" si="1"/>
        <v>3.937007874015748E-2</v>
      </c>
      <c r="AI22" s="26">
        <f t="shared" si="2"/>
        <v>1.968503937007874E-2</v>
      </c>
      <c r="AJ22" s="26">
        <f t="shared" si="3"/>
        <v>1.377952755905512E-2</v>
      </c>
      <c r="AK22" s="22">
        <v>0.8</v>
      </c>
    </row>
    <row r="23" spans="3:37" x14ac:dyDescent="0.3">
      <c r="E23" s="5" t="s">
        <v>151</v>
      </c>
      <c r="G23" s="5" t="s">
        <v>58</v>
      </c>
      <c r="H23" s="5" t="s">
        <v>30</v>
      </c>
      <c r="J23" s="8" t="s">
        <v>39</v>
      </c>
      <c r="K23" s="11" t="str">
        <f t="shared" si="0"/>
        <v>0201</v>
      </c>
      <c r="L23" s="26">
        <v>0.05</v>
      </c>
      <c r="M23" s="28">
        <v>70</v>
      </c>
      <c r="N23" s="28">
        <v>25</v>
      </c>
      <c r="O23" s="7" t="s">
        <v>20</v>
      </c>
      <c r="P23" s="28">
        <v>50</v>
      </c>
      <c r="Q23" s="9">
        <v>10</v>
      </c>
      <c r="R23" s="9">
        <v>1000000</v>
      </c>
      <c r="W23" s="8" t="s">
        <v>107</v>
      </c>
      <c r="X23" s="8" t="s">
        <v>134</v>
      </c>
      <c r="Z23" s="8" t="s">
        <v>108</v>
      </c>
      <c r="AA23" s="8" t="s">
        <v>41</v>
      </c>
      <c r="AC23" s="8" t="s">
        <v>62</v>
      </c>
      <c r="AD23" s="8" t="s">
        <v>146</v>
      </c>
      <c r="AE23" s="22">
        <v>1</v>
      </c>
      <c r="AF23" s="22">
        <v>0.5</v>
      </c>
      <c r="AG23" s="22">
        <v>0.35</v>
      </c>
      <c r="AH23" s="26">
        <f t="shared" si="1"/>
        <v>3.937007874015748E-2</v>
      </c>
      <c r="AI23" s="26">
        <f t="shared" si="2"/>
        <v>1.968503937007874E-2</v>
      </c>
      <c r="AJ23" s="26">
        <f t="shared" si="3"/>
        <v>1.377952755905512E-2</v>
      </c>
      <c r="AK23" s="22">
        <v>0.8</v>
      </c>
    </row>
    <row r="24" spans="3:37" x14ac:dyDescent="0.3">
      <c r="E24" s="5" t="s">
        <v>152</v>
      </c>
      <c r="H24" s="5" t="s">
        <v>30</v>
      </c>
      <c r="J24" s="8" t="s">
        <v>42</v>
      </c>
      <c r="K24" s="11" t="str">
        <f t="shared" si="0"/>
        <v>0402</v>
      </c>
      <c r="L24" s="26">
        <v>0.1</v>
      </c>
      <c r="M24" s="28">
        <v>70</v>
      </c>
      <c r="N24" s="28">
        <v>50</v>
      </c>
      <c r="O24" s="7" t="s">
        <v>20</v>
      </c>
      <c r="P24" s="28">
        <v>100</v>
      </c>
      <c r="Q24" s="9">
        <v>1</v>
      </c>
      <c r="R24" s="16">
        <v>9.76</v>
      </c>
      <c r="W24" s="8" t="s">
        <v>107</v>
      </c>
      <c r="X24" s="8" t="s">
        <v>134</v>
      </c>
      <c r="Z24" s="8" t="s">
        <v>116</v>
      </c>
      <c r="AA24" s="8" t="s">
        <v>28</v>
      </c>
      <c r="AC24" s="8" t="s">
        <v>153</v>
      </c>
      <c r="AD24" s="8" t="s">
        <v>146</v>
      </c>
      <c r="AE24" s="22">
        <v>1</v>
      </c>
      <c r="AF24" s="22">
        <v>0.5</v>
      </c>
      <c r="AG24" s="22">
        <v>0.4</v>
      </c>
      <c r="AH24" s="26">
        <f t="shared" si="1"/>
        <v>3.937007874015748E-2</v>
      </c>
      <c r="AI24" s="26">
        <f t="shared" si="2"/>
        <v>1.968503937007874E-2</v>
      </c>
      <c r="AJ24" s="26">
        <f t="shared" si="3"/>
        <v>1.5748031496062992E-2</v>
      </c>
      <c r="AK24" s="22">
        <v>0.8</v>
      </c>
    </row>
    <row r="25" spans="3:37" x14ac:dyDescent="0.3">
      <c r="E25" s="5" t="s">
        <v>154</v>
      </c>
      <c r="H25" s="5" t="s">
        <v>30</v>
      </c>
      <c r="J25" s="8" t="s">
        <v>29</v>
      </c>
      <c r="K25" s="11" t="str">
        <f t="shared" si="0"/>
        <v>0402</v>
      </c>
      <c r="L25" s="26">
        <v>0.1</v>
      </c>
      <c r="M25" s="28">
        <v>70</v>
      </c>
      <c r="N25" s="28">
        <v>50</v>
      </c>
      <c r="O25" s="7" t="s">
        <v>20</v>
      </c>
      <c r="P25" s="28">
        <v>100</v>
      </c>
      <c r="Q25" s="9">
        <v>10</v>
      </c>
      <c r="R25" s="9">
        <v>1000000</v>
      </c>
      <c r="W25" s="8" t="s">
        <v>107</v>
      </c>
      <c r="X25" s="8" t="s">
        <v>134</v>
      </c>
      <c r="Z25" s="8" t="s">
        <v>116</v>
      </c>
      <c r="AA25" s="8" t="s">
        <v>28</v>
      </c>
      <c r="AC25" s="8" t="s">
        <v>72</v>
      </c>
      <c r="AD25" s="8" t="s">
        <v>146</v>
      </c>
      <c r="AE25" s="22">
        <v>1</v>
      </c>
      <c r="AF25" s="22">
        <v>0.5</v>
      </c>
      <c r="AG25" s="22">
        <v>0.35</v>
      </c>
      <c r="AH25" s="26">
        <f t="shared" si="1"/>
        <v>3.937007874015748E-2</v>
      </c>
      <c r="AI25" s="26">
        <f t="shared" si="2"/>
        <v>1.968503937007874E-2</v>
      </c>
      <c r="AJ25" s="26">
        <f t="shared" si="3"/>
        <v>1.377952755905512E-2</v>
      </c>
      <c r="AK25" s="22">
        <v>0.8</v>
      </c>
    </row>
    <row r="26" spans="3:37" x14ac:dyDescent="0.3">
      <c r="G26" s="5" t="s">
        <v>155</v>
      </c>
      <c r="H26" s="5" t="s">
        <v>156</v>
      </c>
      <c r="J26" s="8" t="s">
        <v>44</v>
      </c>
      <c r="K26" s="11" t="str">
        <f t="shared" si="0"/>
        <v>0603</v>
      </c>
      <c r="L26" s="26">
        <v>0.1</v>
      </c>
      <c r="M26" s="28">
        <v>70</v>
      </c>
      <c r="N26" s="28">
        <v>75</v>
      </c>
      <c r="O26" s="7" t="s">
        <v>20</v>
      </c>
      <c r="P26" s="28">
        <v>150</v>
      </c>
      <c r="Q26" s="9">
        <v>10</v>
      </c>
      <c r="R26" s="9">
        <v>1000000</v>
      </c>
      <c r="W26" s="8" t="s">
        <v>107</v>
      </c>
      <c r="X26" s="8" t="s">
        <v>134</v>
      </c>
      <c r="Z26" s="8" t="s">
        <v>116</v>
      </c>
      <c r="AA26" s="8" t="s">
        <v>28</v>
      </c>
      <c r="AC26" s="8" t="s">
        <v>42</v>
      </c>
      <c r="AD26" s="8" t="s">
        <v>146</v>
      </c>
      <c r="AE26" s="22">
        <v>1</v>
      </c>
      <c r="AF26" s="22">
        <v>0.5</v>
      </c>
      <c r="AG26" s="22">
        <v>0.35</v>
      </c>
      <c r="AH26" s="26">
        <f t="shared" si="1"/>
        <v>3.937007874015748E-2</v>
      </c>
      <c r="AI26" s="26">
        <f t="shared" si="2"/>
        <v>1.968503937007874E-2</v>
      </c>
      <c r="AJ26" s="26">
        <f t="shared" si="3"/>
        <v>1.377952755905512E-2</v>
      </c>
      <c r="AK26" s="22">
        <v>0.8</v>
      </c>
    </row>
    <row r="27" spans="3:37" x14ac:dyDescent="0.3">
      <c r="G27" s="5" t="s">
        <v>157</v>
      </c>
      <c r="H27" s="5" t="s">
        <v>158</v>
      </c>
      <c r="J27" s="8" t="s">
        <v>45</v>
      </c>
      <c r="K27" s="11" t="str">
        <f t="shared" si="0"/>
        <v>0805</v>
      </c>
      <c r="L27" s="26">
        <v>0.125</v>
      </c>
      <c r="M27" s="28">
        <v>70</v>
      </c>
      <c r="N27" s="28">
        <v>150</v>
      </c>
      <c r="O27" s="7" t="s">
        <v>20</v>
      </c>
      <c r="P27" s="28">
        <v>200</v>
      </c>
      <c r="Q27" s="9">
        <v>10</v>
      </c>
      <c r="R27" s="9">
        <v>2200000</v>
      </c>
      <c r="W27" s="8" t="s">
        <v>107</v>
      </c>
      <c r="X27" s="8" t="s">
        <v>134</v>
      </c>
      <c r="Z27" s="8" t="s">
        <v>116</v>
      </c>
      <c r="AA27" s="8" t="s">
        <v>28</v>
      </c>
      <c r="AC27" s="8" t="s">
        <v>29</v>
      </c>
      <c r="AD27" s="8" t="s">
        <v>146</v>
      </c>
      <c r="AE27" s="22">
        <v>1</v>
      </c>
      <c r="AF27" s="22">
        <v>0.5</v>
      </c>
      <c r="AG27" s="22">
        <v>0.35</v>
      </c>
      <c r="AH27" s="26">
        <f t="shared" si="1"/>
        <v>3.937007874015748E-2</v>
      </c>
      <c r="AI27" s="26">
        <f t="shared" si="2"/>
        <v>1.968503937007874E-2</v>
      </c>
      <c r="AJ27" s="26">
        <f t="shared" si="3"/>
        <v>1.377952755905512E-2</v>
      </c>
      <c r="AK27" s="22">
        <v>0.8</v>
      </c>
    </row>
    <row r="28" spans="3:37" x14ac:dyDescent="0.3">
      <c r="G28" s="5" t="s">
        <v>63</v>
      </c>
      <c r="H28" s="5" t="s">
        <v>159</v>
      </c>
      <c r="J28" s="32" t="s">
        <v>46</v>
      </c>
      <c r="K28" s="11" t="str">
        <f t="shared" si="0"/>
        <v>1206</v>
      </c>
      <c r="L28" s="26">
        <v>0.25</v>
      </c>
      <c r="M28" s="28">
        <v>70</v>
      </c>
      <c r="N28" s="28">
        <v>200</v>
      </c>
      <c r="O28" s="7" t="s">
        <v>20</v>
      </c>
      <c r="P28" s="28">
        <v>400</v>
      </c>
      <c r="Q28" s="9">
        <v>10</v>
      </c>
      <c r="R28" s="9">
        <v>2200000</v>
      </c>
      <c r="W28" s="8" t="s">
        <v>107</v>
      </c>
      <c r="X28" s="8" t="s">
        <v>134</v>
      </c>
      <c r="Z28" s="8" t="s">
        <v>116</v>
      </c>
      <c r="AA28" s="8" t="s">
        <v>28</v>
      </c>
      <c r="AC28" s="8" t="s">
        <v>160</v>
      </c>
      <c r="AD28" s="8" t="s">
        <v>146</v>
      </c>
      <c r="AE28" s="22">
        <v>1</v>
      </c>
      <c r="AF28" s="22">
        <v>0.5</v>
      </c>
      <c r="AG28" s="22">
        <v>0.35</v>
      </c>
      <c r="AH28" s="26">
        <f t="shared" si="1"/>
        <v>3.937007874015748E-2</v>
      </c>
      <c r="AI28" s="26">
        <f t="shared" si="2"/>
        <v>1.968503937007874E-2</v>
      </c>
      <c r="AJ28" s="26">
        <f t="shared" si="3"/>
        <v>1.377952755905512E-2</v>
      </c>
      <c r="AK28" s="22">
        <v>0.6</v>
      </c>
    </row>
    <row r="29" spans="3:37" x14ac:dyDescent="0.3">
      <c r="G29" s="5" t="s">
        <v>73</v>
      </c>
      <c r="H29" s="5" t="s">
        <v>30</v>
      </c>
      <c r="J29" s="32" t="s">
        <v>47</v>
      </c>
      <c r="K29" s="11" t="str">
        <f t="shared" si="0"/>
        <v>1210</v>
      </c>
      <c r="L29" s="26">
        <v>0.5</v>
      </c>
      <c r="M29" s="28">
        <v>70</v>
      </c>
      <c r="N29" s="28">
        <v>200</v>
      </c>
      <c r="O29" s="7" t="s">
        <v>20</v>
      </c>
      <c r="P29" s="28">
        <v>400</v>
      </c>
      <c r="Q29" s="9">
        <v>10</v>
      </c>
      <c r="R29" s="9">
        <v>1000000</v>
      </c>
      <c r="W29" s="8" t="s">
        <v>107</v>
      </c>
      <c r="X29" s="8" t="s">
        <v>134</v>
      </c>
      <c r="Z29" s="8" t="s">
        <v>116</v>
      </c>
      <c r="AA29" s="8" t="s">
        <v>28</v>
      </c>
      <c r="AC29" s="8" t="s">
        <v>161</v>
      </c>
      <c r="AD29" s="8" t="s">
        <v>162</v>
      </c>
      <c r="AE29" s="22">
        <v>1.6</v>
      </c>
      <c r="AF29" s="22">
        <v>0.8</v>
      </c>
      <c r="AG29" s="22">
        <v>0.45</v>
      </c>
      <c r="AH29" s="26">
        <f t="shared" si="1"/>
        <v>6.2992125984251968E-2</v>
      </c>
      <c r="AI29" s="26">
        <f t="shared" si="2"/>
        <v>3.1496062992125984E-2</v>
      </c>
      <c r="AJ29" s="26">
        <f t="shared" si="3"/>
        <v>1.7716535433070866E-2</v>
      </c>
      <c r="AK29" s="22">
        <v>2</v>
      </c>
    </row>
    <row r="30" spans="3:37" x14ac:dyDescent="0.3">
      <c r="E30" s="5" t="s">
        <v>163</v>
      </c>
      <c r="F30" s="5" t="s">
        <v>163</v>
      </c>
      <c r="H30" s="5" t="s">
        <v>22</v>
      </c>
      <c r="J30" s="32" t="s">
        <v>48</v>
      </c>
      <c r="K30" s="11" t="str">
        <f t="shared" si="0"/>
        <v>1812</v>
      </c>
      <c r="L30" s="26">
        <v>0.75</v>
      </c>
      <c r="M30" s="28">
        <v>70</v>
      </c>
      <c r="N30" s="28">
        <v>200</v>
      </c>
      <c r="O30" s="7" t="s">
        <v>20</v>
      </c>
      <c r="P30" s="28">
        <v>500</v>
      </c>
      <c r="Q30" s="9">
        <v>10</v>
      </c>
      <c r="R30" s="9">
        <v>1000000</v>
      </c>
      <c r="W30" s="8" t="s">
        <v>107</v>
      </c>
      <c r="X30" s="8" t="s">
        <v>134</v>
      </c>
      <c r="Z30" s="8" t="s">
        <v>116</v>
      </c>
      <c r="AA30" s="8" t="s">
        <v>28</v>
      </c>
      <c r="AC30" s="8" t="s">
        <v>164</v>
      </c>
      <c r="AD30" s="8" t="s">
        <v>162</v>
      </c>
      <c r="AE30" s="22">
        <v>1.6</v>
      </c>
      <c r="AF30" s="22">
        <v>0.8</v>
      </c>
      <c r="AG30" s="22">
        <v>0.45</v>
      </c>
      <c r="AH30" s="26">
        <f t="shared" si="1"/>
        <v>6.2992125984251968E-2</v>
      </c>
      <c r="AI30" s="26">
        <f t="shared" si="2"/>
        <v>3.1496062992125984E-2</v>
      </c>
      <c r="AJ30" s="26">
        <f t="shared" si="3"/>
        <v>1.7716535433070866E-2</v>
      </c>
      <c r="AK30" s="22">
        <v>2</v>
      </c>
    </row>
    <row r="31" spans="3:37" x14ac:dyDescent="0.3">
      <c r="E31" s="5" t="s">
        <v>165</v>
      </c>
      <c r="F31" s="5" t="s">
        <v>165</v>
      </c>
      <c r="H31" s="5" t="s">
        <v>22</v>
      </c>
      <c r="J31" s="32" t="s">
        <v>49</v>
      </c>
      <c r="K31" s="11" t="str">
        <f t="shared" si="0"/>
        <v>2010</v>
      </c>
      <c r="L31" s="26">
        <v>0.75</v>
      </c>
      <c r="M31" s="28">
        <v>70</v>
      </c>
      <c r="N31" s="28">
        <v>200</v>
      </c>
      <c r="O31" s="7" t="s">
        <v>20</v>
      </c>
      <c r="P31" s="28">
        <v>500</v>
      </c>
      <c r="Q31" s="9">
        <v>10</v>
      </c>
      <c r="R31" s="9">
        <v>1000000</v>
      </c>
      <c r="W31" s="8" t="s">
        <v>107</v>
      </c>
      <c r="X31" s="8" t="s">
        <v>134</v>
      </c>
      <c r="Z31" s="8" t="s">
        <v>116</v>
      </c>
      <c r="AA31" s="8" t="s">
        <v>28</v>
      </c>
      <c r="AC31" s="8" t="s">
        <v>166</v>
      </c>
      <c r="AD31" s="8" t="s">
        <v>162</v>
      </c>
      <c r="AE31" s="22">
        <v>1.6</v>
      </c>
      <c r="AF31" s="22">
        <v>0.8</v>
      </c>
      <c r="AG31" s="22">
        <v>0.55000000000000004</v>
      </c>
      <c r="AH31" s="26">
        <f t="shared" si="1"/>
        <v>6.2992125984251968E-2</v>
      </c>
      <c r="AI31" s="26">
        <f t="shared" si="2"/>
        <v>3.1496062992125984E-2</v>
      </c>
      <c r="AJ31" s="26">
        <f t="shared" si="3"/>
        <v>2.1653543307086614E-2</v>
      </c>
      <c r="AK31" s="22">
        <v>3</v>
      </c>
    </row>
    <row r="32" spans="3:37" x14ac:dyDescent="0.3">
      <c r="J32" s="32" t="s">
        <v>50</v>
      </c>
      <c r="K32" s="11" t="str">
        <f t="shared" si="0"/>
        <v>2512</v>
      </c>
      <c r="L32" s="26">
        <v>1</v>
      </c>
      <c r="M32" s="28">
        <v>70</v>
      </c>
      <c r="N32" s="28">
        <v>200</v>
      </c>
      <c r="O32" s="7" t="s">
        <v>20</v>
      </c>
      <c r="P32" s="28">
        <v>500</v>
      </c>
      <c r="Q32" s="9">
        <v>10</v>
      </c>
      <c r="R32" s="9">
        <v>1000000</v>
      </c>
      <c r="W32" s="8" t="s">
        <v>107</v>
      </c>
      <c r="X32" s="8" t="s">
        <v>134</v>
      </c>
      <c r="Z32" s="8" t="s">
        <v>116</v>
      </c>
      <c r="AA32" s="8" t="s">
        <v>28</v>
      </c>
      <c r="AC32" s="8" t="s">
        <v>44</v>
      </c>
      <c r="AD32" s="8" t="s">
        <v>162</v>
      </c>
      <c r="AE32" s="22">
        <v>1.6</v>
      </c>
      <c r="AF32" s="22">
        <v>0.8</v>
      </c>
      <c r="AG32" s="22">
        <v>0.45</v>
      </c>
      <c r="AH32" s="26">
        <f t="shared" si="1"/>
        <v>6.2992125984251968E-2</v>
      </c>
      <c r="AI32" s="26">
        <f t="shared" si="2"/>
        <v>3.1496062992125984E-2</v>
      </c>
      <c r="AJ32" s="26">
        <f t="shared" si="3"/>
        <v>1.7716535433070866E-2</v>
      </c>
      <c r="AK32" s="22">
        <v>2</v>
      </c>
    </row>
    <row r="33" spans="10:37" x14ac:dyDescent="0.3">
      <c r="J33" s="8" t="s">
        <v>24</v>
      </c>
      <c r="K33" s="11" t="e">
        <f t="shared" si="0"/>
        <v>#N/A</v>
      </c>
      <c r="AC33" s="8" t="s">
        <v>64</v>
      </c>
      <c r="AD33" s="8" t="s">
        <v>162</v>
      </c>
      <c r="AE33" s="22">
        <v>1.6</v>
      </c>
      <c r="AF33" s="22">
        <v>0.8</v>
      </c>
      <c r="AG33" s="22">
        <v>0.45</v>
      </c>
      <c r="AH33" s="26">
        <f t="shared" si="1"/>
        <v>6.2992125984251968E-2</v>
      </c>
      <c r="AI33" s="26">
        <f t="shared" si="2"/>
        <v>3.1496062992125984E-2</v>
      </c>
      <c r="AJ33" s="26">
        <f t="shared" si="3"/>
        <v>1.7716535433070866E-2</v>
      </c>
      <c r="AK33" s="22">
        <v>2</v>
      </c>
    </row>
    <row r="34" spans="10:37" x14ac:dyDescent="0.3">
      <c r="J34" s="8" t="s">
        <v>160</v>
      </c>
      <c r="K34" s="11" t="str">
        <f t="shared" si="0"/>
        <v>0402</v>
      </c>
      <c r="L34" s="26">
        <v>0.1</v>
      </c>
      <c r="M34" s="28">
        <v>85</v>
      </c>
      <c r="N34" s="28">
        <v>75</v>
      </c>
      <c r="O34" s="7" t="s">
        <v>20</v>
      </c>
      <c r="P34" s="28">
        <v>150</v>
      </c>
      <c r="Z34" s="8" t="s">
        <v>116</v>
      </c>
      <c r="AA34" s="8" t="s">
        <v>28</v>
      </c>
      <c r="AC34" s="8" t="s">
        <v>167</v>
      </c>
      <c r="AD34" s="8" t="s">
        <v>162</v>
      </c>
      <c r="AE34" s="22">
        <v>1.6</v>
      </c>
      <c r="AF34" s="22">
        <v>0.8</v>
      </c>
      <c r="AG34" s="22">
        <v>0.45</v>
      </c>
      <c r="AH34" s="26">
        <f t="shared" si="1"/>
        <v>6.2992125984251968E-2</v>
      </c>
      <c r="AI34" s="26">
        <f t="shared" si="2"/>
        <v>3.1496062992125984E-2</v>
      </c>
      <c r="AJ34" s="26">
        <f t="shared" si="3"/>
        <v>1.7716535433070866E-2</v>
      </c>
      <c r="AK34" s="22">
        <v>2</v>
      </c>
    </row>
    <row r="35" spans="10:37" x14ac:dyDescent="0.3">
      <c r="J35" s="8" t="s">
        <v>168</v>
      </c>
      <c r="K35" s="11" t="str">
        <f t="shared" ref="K35:K66" si="4">VLOOKUP(J35,package_codes,2)</f>
        <v>0603</v>
      </c>
      <c r="L35" s="26">
        <v>0.125</v>
      </c>
      <c r="M35" s="28">
        <v>85</v>
      </c>
      <c r="N35" s="28">
        <v>100</v>
      </c>
      <c r="O35" s="7" t="s">
        <v>20</v>
      </c>
      <c r="P35" s="28">
        <v>200</v>
      </c>
      <c r="Z35" s="8" t="s">
        <v>116</v>
      </c>
      <c r="AA35" s="8" t="s">
        <v>28</v>
      </c>
      <c r="AC35" s="8" t="s">
        <v>169</v>
      </c>
      <c r="AD35" s="8" t="s">
        <v>162</v>
      </c>
      <c r="AE35" s="22">
        <v>1.6</v>
      </c>
      <c r="AF35" s="22">
        <v>0.8</v>
      </c>
      <c r="AG35" s="22">
        <v>0.55000000000000004</v>
      </c>
      <c r="AH35" s="26">
        <f t="shared" ref="AH35:AH66" si="5">CONVERT(AE35,"mm","in")</f>
        <v>6.2992125984251968E-2</v>
      </c>
      <c r="AI35" s="26">
        <f t="shared" ref="AI35:AI66" si="6">CONVERT(AF35,"mm","in")</f>
        <v>3.1496062992125984E-2</v>
      </c>
      <c r="AJ35" s="26">
        <f t="shared" ref="AJ35:AJ66" si="7">CONVERT(AG35,"mm","in")</f>
        <v>2.1653543307086614E-2</v>
      </c>
      <c r="AK35" s="22">
        <v>3</v>
      </c>
    </row>
    <row r="36" spans="10:37" x14ac:dyDescent="0.3">
      <c r="J36" s="8" t="s">
        <v>167</v>
      </c>
      <c r="K36" s="11" t="str">
        <f t="shared" si="4"/>
        <v>0603</v>
      </c>
      <c r="L36" s="26">
        <v>0.125</v>
      </c>
      <c r="M36" s="28">
        <v>85</v>
      </c>
      <c r="N36" s="28">
        <v>100</v>
      </c>
      <c r="O36" s="7" t="s">
        <v>20</v>
      </c>
      <c r="P36" s="28">
        <v>200</v>
      </c>
      <c r="Z36" s="8" t="s">
        <v>116</v>
      </c>
      <c r="AA36" s="8" t="s">
        <v>28</v>
      </c>
      <c r="AC36" s="8" t="s">
        <v>74</v>
      </c>
      <c r="AD36" s="8" t="s">
        <v>162</v>
      </c>
      <c r="AE36" s="22">
        <v>1.6</v>
      </c>
      <c r="AF36" s="22">
        <v>0.8</v>
      </c>
      <c r="AG36" s="22">
        <v>0.45</v>
      </c>
      <c r="AH36" s="26">
        <f t="shared" si="5"/>
        <v>6.2992125984251968E-2</v>
      </c>
      <c r="AI36" s="26">
        <f t="shared" si="6"/>
        <v>3.1496062992125984E-2</v>
      </c>
      <c r="AJ36" s="26">
        <f t="shared" si="7"/>
        <v>1.7716535433070866E-2</v>
      </c>
      <c r="AK36" s="22">
        <v>2</v>
      </c>
    </row>
    <row r="37" spans="10:37" x14ac:dyDescent="0.3">
      <c r="J37" s="8" t="s">
        <v>170</v>
      </c>
      <c r="K37" s="11" t="str">
        <f t="shared" si="4"/>
        <v>0805</v>
      </c>
      <c r="L37" s="26">
        <v>0.25</v>
      </c>
      <c r="M37" s="28">
        <v>85</v>
      </c>
      <c r="N37" s="28">
        <v>150</v>
      </c>
      <c r="O37" s="7" t="s">
        <v>20</v>
      </c>
      <c r="P37" s="28">
        <v>300</v>
      </c>
      <c r="Z37" s="8" t="s">
        <v>116</v>
      </c>
      <c r="AA37" s="8" t="s">
        <v>28</v>
      </c>
      <c r="AC37" s="8" t="s">
        <v>74</v>
      </c>
      <c r="AD37" s="8" t="s">
        <v>162</v>
      </c>
      <c r="AE37" s="22">
        <v>1.6</v>
      </c>
      <c r="AF37" s="22">
        <v>0.8</v>
      </c>
      <c r="AG37" s="22">
        <v>0.45</v>
      </c>
      <c r="AH37" s="26">
        <f t="shared" si="5"/>
        <v>6.2992125984251968E-2</v>
      </c>
      <c r="AI37" s="26">
        <f t="shared" si="6"/>
        <v>3.1496062992125984E-2</v>
      </c>
      <c r="AJ37" s="26">
        <f t="shared" si="7"/>
        <v>1.7716535433070866E-2</v>
      </c>
      <c r="AK37" s="22">
        <v>2</v>
      </c>
    </row>
    <row r="38" spans="10:37" x14ac:dyDescent="0.3">
      <c r="J38" s="8" t="s">
        <v>171</v>
      </c>
      <c r="K38" s="11" t="str">
        <f t="shared" si="4"/>
        <v>0805</v>
      </c>
      <c r="L38" s="26">
        <v>0.25</v>
      </c>
      <c r="M38" s="28">
        <v>85</v>
      </c>
      <c r="N38" s="28">
        <v>150</v>
      </c>
      <c r="O38" s="7" t="s">
        <v>20</v>
      </c>
      <c r="P38" s="28">
        <v>300</v>
      </c>
      <c r="Z38" s="8" t="s">
        <v>116</v>
      </c>
      <c r="AA38" s="8" t="s">
        <v>28</v>
      </c>
      <c r="AC38" s="8" t="s">
        <v>168</v>
      </c>
      <c r="AD38" s="8" t="s">
        <v>162</v>
      </c>
      <c r="AE38" s="22">
        <v>1.6</v>
      </c>
      <c r="AF38" s="22">
        <v>0.8</v>
      </c>
      <c r="AG38" s="22">
        <v>0.45</v>
      </c>
      <c r="AH38" s="26">
        <f t="shared" si="5"/>
        <v>6.2992125984251968E-2</v>
      </c>
      <c r="AI38" s="26">
        <f t="shared" si="6"/>
        <v>3.1496062992125984E-2</v>
      </c>
      <c r="AJ38" s="26">
        <f t="shared" si="7"/>
        <v>1.7716535433070866E-2</v>
      </c>
      <c r="AK38" s="22">
        <v>2</v>
      </c>
    </row>
    <row r="39" spans="10:37" x14ac:dyDescent="0.3">
      <c r="J39" s="8" t="s">
        <v>24</v>
      </c>
      <c r="K39" s="11" t="e">
        <f t="shared" si="4"/>
        <v>#N/A</v>
      </c>
      <c r="AC39" s="8" t="s">
        <v>172</v>
      </c>
      <c r="AD39" s="8" t="s">
        <v>173</v>
      </c>
      <c r="AE39" s="22">
        <v>2</v>
      </c>
      <c r="AF39" s="22">
        <v>1.25</v>
      </c>
      <c r="AG39" s="22">
        <v>0.5</v>
      </c>
      <c r="AH39" s="26">
        <f t="shared" si="5"/>
        <v>7.874015748031496E-2</v>
      </c>
      <c r="AI39" s="26">
        <f t="shared" si="6"/>
        <v>4.9212598425196853E-2</v>
      </c>
      <c r="AJ39" s="26">
        <f t="shared" si="7"/>
        <v>1.968503937007874E-2</v>
      </c>
      <c r="AK39" s="22">
        <v>4</v>
      </c>
    </row>
    <row r="40" spans="10:37" x14ac:dyDescent="0.3">
      <c r="J40" s="8" t="s">
        <v>131</v>
      </c>
      <c r="K40" s="11" t="str">
        <f t="shared" si="4"/>
        <v>0201</v>
      </c>
      <c r="L40" s="26">
        <v>0.05</v>
      </c>
      <c r="M40" s="28">
        <v>85</v>
      </c>
      <c r="N40" s="28">
        <v>25</v>
      </c>
      <c r="O40" s="7" t="s">
        <v>20</v>
      </c>
      <c r="P40" s="28">
        <v>50</v>
      </c>
      <c r="Z40" s="8" t="s">
        <v>116</v>
      </c>
      <c r="AA40" s="8" t="s">
        <v>24</v>
      </c>
      <c r="AC40" s="8" t="s">
        <v>174</v>
      </c>
      <c r="AD40" s="8" t="s">
        <v>173</v>
      </c>
      <c r="AE40" s="22">
        <v>2</v>
      </c>
      <c r="AF40" s="22">
        <v>1.25</v>
      </c>
      <c r="AG40" s="22">
        <v>0.6</v>
      </c>
      <c r="AH40" s="26">
        <f t="shared" si="5"/>
        <v>7.874015748031496E-2</v>
      </c>
      <c r="AI40" s="26">
        <f t="shared" si="6"/>
        <v>4.9212598425196853E-2</v>
      </c>
      <c r="AJ40" s="26">
        <f t="shared" si="7"/>
        <v>2.3622047244094488E-2</v>
      </c>
      <c r="AK40" s="22">
        <v>5</v>
      </c>
    </row>
    <row r="41" spans="10:37" x14ac:dyDescent="0.3">
      <c r="J41" s="8" t="s">
        <v>145</v>
      </c>
      <c r="K41" s="11" t="str">
        <f t="shared" si="4"/>
        <v>0402</v>
      </c>
      <c r="L41" s="26">
        <v>6.3E-2</v>
      </c>
      <c r="M41" s="28">
        <v>85</v>
      </c>
      <c r="N41" s="28">
        <v>50</v>
      </c>
      <c r="O41" s="7" t="s">
        <v>20</v>
      </c>
      <c r="P41" s="28">
        <v>100</v>
      </c>
      <c r="Z41" s="8" t="s">
        <v>116</v>
      </c>
      <c r="AA41" s="8" t="s">
        <v>41</v>
      </c>
      <c r="AC41" s="8" t="s">
        <v>175</v>
      </c>
      <c r="AD41" s="8" t="s">
        <v>173</v>
      </c>
      <c r="AE41" s="22">
        <v>2</v>
      </c>
      <c r="AF41" s="22">
        <v>1.25</v>
      </c>
      <c r="AG41" s="22">
        <v>0.65</v>
      </c>
      <c r="AH41" s="26">
        <f t="shared" si="5"/>
        <v>7.874015748031496E-2</v>
      </c>
      <c r="AI41" s="26">
        <f t="shared" si="6"/>
        <v>4.9212598425196853E-2</v>
      </c>
      <c r="AJ41" s="26">
        <f t="shared" si="7"/>
        <v>2.5590551181102362E-2</v>
      </c>
      <c r="AK41" s="22">
        <v>6</v>
      </c>
    </row>
    <row r="42" spans="10:37" x14ac:dyDescent="0.3">
      <c r="J42" s="8" t="s">
        <v>161</v>
      </c>
      <c r="K42" s="11" t="str">
        <f t="shared" si="4"/>
        <v>0603</v>
      </c>
      <c r="L42" s="26">
        <v>0.1</v>
      </c>
      <c r="M42" s="28">
        <v>85</v>
      </c>
      <c r="N42" s="28">
        <v>75</v>
      </c>
      <c r="O42" s="7" t="s">
        <v>20</v>
      </c>
      <c r="P42" s="28">
        <v>150</v>
      </c>
      <c r="Z42" s="8" t="s">
        <v>116</v>
      </c>
      <c r="AA42" s="8" t="s">
        <v>28</v>
      </c>
      <c r="AC42" s="8" t="s">
        <v>176</v>
      </c>
      <c r="AD42" s="8" t="s">
        <v>173</v>
      </c>
      <c r="AE42" s="22">
        <v>2</v>
      </c>
      <c r="AF42" s="22">
        <v>1.25</v>
      </c>
      <c r="AG42" s="22">
        <v>0.65</v>
      </c>
      <c r="AH42" s="26">
        <f t="shared" si="5"/>
        <v>7.874015748031496E-2</v>
      </c>
      <c r="AI42" s="26">
        <f t="shared" si="6"/>
        <v>4.9212598425196853E-2</v>
      </c>
      <c r="AJ42" s="26">
        <f t="shared" si="7"/>
        <v>2.5590551181102362E-2</v>
      </c>
      <c r="AK42" s="22">
        <v>6</v>
      </c>
    </row>
    <row r="43" spans="10:37" x14ac:dyDescent="0.3">
      <c r="J43" s="8" t="s">
        <v>172</v>
      </c>
      <c r="K43" s="11" t="str">
        <f t="shared" si="4"/>
        <v>0805</v>
      </c>
      <c r="L43" s="26">
        <v>0.125</v>
      </c>
      <c r="M43" s="28">
        <v>85</v>
      </c>
      <c r="N43" s="28">
        <v>100</v>
      </c>
      <c r="O43" s="7" t="s">
        <v>20</v>
      </c>
      <c r="P43" s="28">
        <v>200</v>
      </c>
      <c r="Z43" s="8" t="s">
        <v>116</v>
      </c>
      <c r="AA43" s="8" t="s">
        <v>28</v>
      </c>
      <c r="AC43" s="8" t="s">
        <v>177</v>
      </c>
      <c r="AD43" s="8" t="s">
        <v>173</v>
      </c>
      <c r="AE43" s="22">
        <v>2</v>
      </c>
      <c r="AF43" s="22">
        <v>1.25</v>
      </c>
      <c r="AG43" s="22">
        <v>0.6</v>
      </c>
      <c r="AH43" s="26">
        <f t="shared" si="5"/>
        <v>7.874015748031496E-2</v>
      </c>
      <c r="AI43" s="26">
        <f t="shared" si="6"/>
        <v>4.9212598425196853E-2</v>
      </c>
      <c r="AJ43" s="26">
        <f t="shared" si="7"/>
        <v>2.3622047244094488E-2</v>
      </c>
      <c r="AK43" s="22">
        <v>5</v>
      </c>
    </row>
    <row r="44" spans="10:37" x14ac:dyDescent="0.3">
      <c r="J44" s="8" t="s">
        <v>178</v>
      </c>
      <c r="K44" s="11" t="str">
        <f t="shared" si="4"/>
        <v>1206</v>
      </c>
      <c r="L44" s="26">
        <v>0.25</v>
      </c>
      <c r="M44" s="28">
        <v>85</v>
      </c>
      <c r="N44" s="28">
        <v>150</v>
      </c>
      <c r="O44" s="7" t="s">
        <v>20</v>
      </c>
      <c r="P44" s="28">
        <v>300</v>
      </c>
      <c r="Z44" s="8" t="s">
        <v>116</v>
      </c>
      <c r="AA44" s="8" t="s">
        <v>28</v>
      </c>
      <c r="AC44" s="8" t="s">
        <v>45</v>
      </c>
      <c r="AD44" s="8" t="s">
        <v>173</v>
      </c>
      <c r="AE44" s="22">
        <v>2</v>
      </c>
      <c r="AF44" s="22">
        <v>1.25</v>
      </c>
      <c r="AG44" s="22">
        <v>0.6</v>
      </c>
      <c r="AH44" s="26">
        <f t="shared" si="5"/>
        <v>7.874015748031496E-2</v>
      </c>
      <c r="AI44" s="26">
        <f t="shared" si="6"/>
        <v>4.9212598425196853E-2</v>
      </c>
      <c r="AJ44" s="26">
        <f t="shared" si="7"/>
        <v>2.3622047244094488E-2</v>
      </c>
      <c r="AK44" s="22">
        <v>4</v>
      </c>
    </row>
    <row r="45" spans="10:37" x14ac:dyDescent="0.3">
      <c r="J45" s="8" t="s">
        <v>24</v>
      </c>
      <c r="K45" s="11" t="e">
        <f t="shared" si="4"/>
        <v>#N/A</v>
      </c>
      <c r="AC45" s="8" t="s">
        <v>65</v>
      </c>
      <c r="AD45" s="8" t="s">
        <v>173</v>
      </c>
      <c r="AE45" s="22">
        <v>2</v>
      </c>
      <c r="AF45" s="22">
        <v>1.25</v>
      </c>
      <c r="AG45" s="22">
        <v>0.6</v>
      </c>
      <c r="AH45" s="26">
        <f t="shared" si="5"/>
        <v>7.874015748031496E-2</v>
      </c>
      <c r="AI45" s="26">
        <f t="shared" si="6"/>
        <v>4.9212598425196853E-2</v>
      </c>
      <c r="AJ45" s="26">
        <f t="shared" si="7"/>
        <v>2.3622047244094488E-2</v>
      </c>
      <c r="AK45" s="22">
        <v>4</v>
      </c>
    </row>
    <row r="46" spans="10:37" x14ac:dyDescent="0.3">
      <c r="J46" s="8" t="s">
        <v>163</v>
      </c>
      <c r="K46" s="11" t="str">
        <f t="shared" si="4"/>
        <v>0603</v>
      </c>
      <c r="L46" s="26">
        <v>0.2</v>
      </c>
      <c r="M46" s="28">
        <v>70</v>
      </c>
      <c r="N46" s="28">
        <v>150</v>
      </c>
      <c r="O46" s="7" t="s">
        <v>20</v>
      </c>
      <c r="P46" s="28">
        <v>200</v>
      </c>
      <c r="Z46" s="8" t="s">
        <v>116</v>
      </c>
      <c r="AA46" s="8" t="s">
        <v>28</v>
      </c>
      <c r="AC46" s="8" t="s">
        <v>171</v>
      </c>
      <c r="AD46" s="8" t="s">
        <v>173</v>
      </c>
      <c r="AE46" s="22">
        <v>2</v>
      </c>
      <c r="AF46" s="22">
        <v>1.25</v>
      </c>
      <c r="AG46" s="22">
        <v>0.55000000000000004</v>
      </c>
      <c r="AH46" s="26">
        <f t="shared" si="5"/>
        <v>7.874015748031496E-2</v>
      </c>
      <c r="AI46" s="26">
        <f t="shared" si="6"/>
        <v>4.9212598425196853E-2</v>
      </c>
      <c r="AJ46" s="26">
        <f t="shared" si="7"/>
        <v>2.1653543307086614E-2</v>
      </c>
      <c r="AK46" s="22">
        <v>5</v>
      </c>
    </row>
    <row r="47" spans="10:37" x14ac:dyDescent="0.3">
      <c r="J47" s="8" t="s">
        <v>165</v>
      </c>
      <c r="K47" s="11" t="str">
        <f t="shared" si="4"/>
        <v>0805</v>
      </c>
      <c r="L47" s="26">
        <v>0.25</v>
      </c>
      <c r="M47" s="28">
        <v>70</v>
      </c>
      <c r="N47" s="28">
        <v>150</v>
      </c>
      <c r="O47" s="7" t="s">
        <v>20</v>
      </c>
      <c r="P47" s="28">
        <v>200</v>
      </c>
      <c r="Z47" s="8" t="s">
        <v>116</v>
      </c>
      <c r="AA47" s="8" t="s">
        <v>28</v>
      </c>
      <c r="AC47" s="8" t="s">
        <v>179</v>
      </c>
      <c r="AD47" s="8" t="s">
        <v>173</v>
      </c>
      <c r="AE47" s="22">
        <v>2</v>
      </c>
      <c r="AF47" s="22">
        <v>1.25</v>
      </c>
      <c r="AG47" s="22">
        <v>0.7</v>
      </c>
      <c r="AH47" s="26">
        <f t="shared" si="5"/>
        <v>7.874015748031496E-2</v>
      </c>
      <c r="AI47" s="26">
        <f t="shared" si="6"/>
        <v>4.9212598425196853E-2</v>
      </c>
      <c r="AJ47" s="26">
        <f t="shared" si="7"/>
        <v>2.7559055118110239E-2</v>
      </c>
      <c r="AK47" s="22">
        <v>6</v>
      </c>
    </row>
    <row r="48" spans="10:37" x14ac:dyDescent="0.3">
      <c r="J48" s="8" t="s">
        <v>24</v>
      </c>
      <c r="K48" s="11" t="e">
        <f t="shared" si="4"/>
        <v>#N/A</v>
      </c>
      <c r="AC48" s="8" t="s">
        <v>76</v>
      </c>
      <c r="AD48" s="8" t="s">
        <v>173</v>
      </c>
      <c r="AE48" s="22">
        <v>2</v>
      </c>
      <c r="AF48" s="22">
        <v>1.25</v>
      </c>
      <c r="AG48" s="22">
        <v>0.6</v>
      </c>
      <c r="AH48" s="26">
        <f t="shared" si="5"/>
        <v>7.874015748031496E-2</v>
      </c>
      <c r="AI48" s="26">
        <f t="shared" si="6"/>
        <v>4.9212598425196853E-2</v>
      </c>
      <c r="AJ48" s="26">
        <f t="shared" si="7"/>
        <v>2.3622047244094488E-2</v>
      </c>
      <c r="AK48" s="22">
        <v>4</v>
      </c>
    </row>
    <row r="49" spans="5:37" x14ac:dyDescent="0.3">
      <c r="J49" s="8" t="s">
        <v>153</v>
      </c>
      <c r="K49" s="11" t="str">
        <f t="shared" si="4"/>
        <v>0402</v>
      </c>
      <c r="L49" s="26">
        <v>0.2</v>
      </c>
      <c r="M49" s="28">
        <v>70</v>
      </c>
      <c r="N49" s="8" t="s">
        <v>24</v>
      </c>
      <c r="O49" s="7" t="s">
        <v>20</v>
      </c>
      <c r="P49" s="28" t="s">
        <v>180</v>
      </c>
      <c r="Z49" s="8" t="s">
        <v>116</v>
      </c>
      <c r="AA49" s="8" t="s">
        <v>28</v>
      </c>
      <c r="AC49" s="8" t="s">
        <v>76</v>
      </c>
      <c r="AD49" s="8" t="s">
        <v>173</v>
      </c>
      <c r="AE49" s="22">
        <v>2</v>
      </c>
      <c r="AF49" s="22">
        <v>1.25</v>
      </c>
      <c r="AG49" s="22">
        <v>0.6</v>
      </c>
      <c r="AH49" s="26">
        <f t="shared" si="5"/>
        <v>7.874015748031496E-2</v>
      </c>
      <c r="AI49" s="26">
        <f t="shared" si="6"/>
        <v>4.9212598425196853E-2</v>
      </c>
      <c r="AJ49" s="26">
        <f t="shared" si="7"/>
        <v>2.3622047244094488E-2</v>
      </c>
      <c r="AK49" s="22">
        <v>5</v>
      </c>
    </row>
    <row r="50" spans="5:37" x14ac:dyDescent="0.3">
      <c r="J50" s="8" t="s">
        <v>169</v>
      </c>
      <c r="K50" s="11" t="str">
        <f t="shared" si="4"/>
        <v>0603</v>
      </c>
      <c r="L50" s="26">
        <v>0.25</v>
      </c>
      <c r="M50" s="28">
        <v>70</v>
      </c>
      <c r="N50" s="8" t="s">
        <v>24</v>
      </c>
      <c r="O50" s="7" t="s">
        <v>20</v>
      </c>
      <c r="P50" s="28" t="s">
        <v>180</v>
      </c>
      <c r="Z50" s="8" t="s">
        <v>116</v>
      </c>
      <c r="AA50" s="8" t="s">
        <v>28</v>
      </c>
      <c r="AC50" s="8" t="s">
        <v>170</v>
      </c>
      <c r="AD50" s="8" t="s">
        <v>173</v>
      </c>
      <c r="AE50" s="22">
        <v>2</v>
      </c>
      <c r="AF50" s="22">
        <v>1.25</v>
      </c>
      <c r="AG50" s="22">
        <v>0.55000000000000004</v>
      </c>
      <c r="AH50" s="26">
        <f t="shared" si="5"/>
        <v>7.874015748031496E-2</v>
      </c>
      <c r="AI50" s="26">
        <f t="shared" si="6"/>
        <v>4.9212598425196853E-2</v>
      </c>
      <c r="AJ50" s="26">
        <f t="shared" si="7"/>
        <v>2.1653543307086614E-2</v>
      </c>
      <c r="AK50" s="22">
        <v>5</v>
      </c>
    </row>
    <row r="51" spans="5:37" x14ac:dyDescent="0.3">
      <c r="J51" s="8" t="s">
        <v>179</v>
      </c>
      <c r="K51" s="11" t="str">
        <f t="shared" si="4"/>
        <v>0805</v>
      </c>
      <c r="L51" s="26">
        <v>0.5</v>
      </c>
      <c r="M51" s="28">
        <v>70</v>
      </c>
      <c r="N51" s="8" t="s">
        <v>24</v>
      </c>
      <c r="O51" s="7" t="s">
        <v>20</v>
      </c>
      <c r="P51" s="28" t="s">
        <v>181</v>
      </c>
      <c r="Z51" s="8" t="s">
        <v>116</v>
      </c>
      <c r="AA51" s="8" t="s">
        <v>28</v>
      </c>
      <c r="AC51" s="8" t="s">
        <v>178</v>
      </c>
      <c r="AD51" s="8" t="s">
        <v>182</v>
      </c>
      <c r="AE51" s="22">
        <v>3.2</v>
      </c>
      <c r="AF51" s="22">
        <v>1.6</v>
      </c>
      <c r="AG51" s="22">
        <v>0.6</v>
      </c>
      <c r="AH51" s="26">
        <f t="shared" si="5"/>
        <v>0.12598425196850394</v>
      </c>
      <c r="AI51" s="26">
        <f t="shared" si="6"/>
        <v>6.2992125984251968E-2</v>
      </c>
      <c r="AJ51" s="26">
        <f t="shared" si="7"/>
        <v>2.3622047244094488E-2</v>
      </c>
      <c r="AK51" s="22">
        <v>8</v>
      </c>
    </row>
    <row r="52" spans="5:37" x14ac:dyDescent="0.3">
      <c r="H52" s="5" t="s">
        <v>183</v>
      </c>
      <c r="J52" s="8" t="s">
        <v>150</v>
      </c>
      <c r="K52" s="11" t="str">
        <f t="shared" si="4"/>
        <v>0402</v>
      </c>
      <c r="L52" s="26">
        <v>0.25</v>
      </c>
      <c r="M52" s="28">
        <v>70</v>
      </c>
      <c r="N52" s="8" t="s">
        <v>24</v>
      </c>
      <c r="O52" s="7" t="s">
        <v>20</v>
      </c>
      <c r="P52" s="28" t="s">
        <v>180</v>
      </c>
      <c r="Z52" s="8" t="s">
        <v>116</v>
      </c>
      <c r="AA52" s="8" t="s">
        <v>28</v>
      </c>
      <c r="AC52" s="8" t="s">
        <v>184</v>
      </c>
      <c r="AD52" s="8" t="s">
        <v>182</v>
      </c>
      <c r="AE52" s="22">
        <v>3.2</v>
      </c>
      <c r="AF52" s="22">
        <v>1.6</v>
      </c>
      <c r="AG52" s="22">
        <v>0.6</v>
      </c>
      <c r="AH52" s="26">
        <f t="shared" si="5"/>
        <v>0.12598425196850394</v>
      </c>
      <c r="AI52" s="26">
        <f t="shared" si="6"/>
        <v>6.2992125984251968E-2</v>
      </c>
      <c r="AJ52" s="26">
        <f t="shared" si="7"/>
        <v>2.3622047244094488E-2</v>
      </c>
      <c r="AK52" s="22">
        <v>10</v>
      </c>
    </row>
    <row r="53" spans="5:37" x14ac:dyDescent="0.3">
      <c r="E53" s="5" t="s">
        <v>58</v>
      </c>
      <c r="F53" s="5" t="s">
        <v>58</v>
      </c>
      <c r="H53" s="5" t="s">
        <v>30</v>
      </c>
      <c r="J53" s="8" t="s">
        <v>166</v>
      </c>
      <c r="K53" s="11" t="str">
        <f t="shared" si="4"/>
        <v>0603</v>
      </c>
      <c r="L53" s="26">
        <v>0.33</v>
      </c>
      <c r="M53" s="28">
        <v>70</v>
      </c>
      <c r="N53" s="8" t="s">
        <v>24</v>
      </c>
      <c r="O53" s="7" t="s">
        <v>20</v>
      </c>
      <c r="P53" s="28" t="s">
        <v>180</v>
      </c>
      <c r="Z53" s="8" t="s">
        <v>116</v>
      </c>
      <c r="AA53" s="8" t="s">
        <v>28</v>
      </c>
      <c r="AC53" s="8" t="s">
        <v>185</v>
      </c>
      <c r="AD53" s="8" t="s">
        <v>182</v>
      </c>
      <c r="AE53" s="22">
        <v>3.2</v>
      </c>
      <c r="AF53" s="22">
        <v>1.6</v>
      </c>
      <c r="AG53" s="22">
        <v>0.65</v>
      </c>
      <c r="AH53" s="26">
        <f t="shared" si="5"/>
        <v>0.12598425196850394</v>
      </c>
      <c r="AI53" s="26">
        <f t="shared" si="6"/>
        <v>6.2992125984251968E-2</v>
      </c>
      <c r="AJ53" s="26">
        <f t="shared" si="7"/>
        <v>2.5590551181102362E-2</v>
      </c>
      <c r="AK53" s="22">
        <v>13</v>
      </c>
    </row>
    <row r="54" spans="5:37" x14ac:dyDescent="0.3">
      <c r="H54" s="5" t="s">
        <v>186</v>
      </c>
      <c r="J54" s="8" t="s">
        <v>175</v>
      </c>
      <c r="K54" s="11" t="str">
        <f t="shared" si="4"/>
        <v>0805</v>
      </c>
      <c r="L54" s="26">
        <v>0.5</v>
      </c>
      <c r="M54" s="28">
        <v>70</v>
      </c>
      <c r="N54" s="8" t="s">
        <v>24</v>
      </c>
      <c r="O54" s="7" t="s">
        <v>20</v>
      </c>
      <c r="P54" s="28" t="s">
        <v>180</v>
      </c>
      <c r="Z54" s="8" t="s">
        <v>116</v>
      </c>
      <c r="AA54" s="8" t="s">
        <v>28</v>
      </c>
      <c r="AC54" s="8" t="s">
        <v>187</v>
      </c>
      <c r="AD54" s="8" t="s">
        <v>182</v>
      </c>
      <c r="AE54" s="22">
        <v>3.2</v>
      </c>
      <c r="AF54" s="22">
        <v>1.6</v>
      </c>
      <c r="AG54" s="22">
        <v>0.65</v>
      </c>
      <c r="AH54" s="26">
        <f t="shared" si="5"/>
        <v>0.12598425196850394</v>
      </c>
      <c r="AI54" s="26">
        <f t="shared" si="6"/>
        <v>6.2992125984251968E-2</v>
      </c>
      <c r="AJ54" s="26">
        <f t="shared" si="7"/>
        <v>2.5590551181102362E-2</v>
      </c>
      <c r="AK54" s="22">
        <v>13</v>
      </c>
    </row>
    <row r="55" spans="5:37" x14ac:dyDescent="0.3">
      <c r="H55" s="5" t="s">
        <v>188</v>
      </c>
      <c r="J55" s="8" t="s">
        <v>185</v>
      </c>
      <c r="K55" s="11" t="str">
        <f t="shared" si="4"/>
        <v>1206</v>
      </c>
      <c r="L55" s="26">
        <v>1</v>
      </c>
      <c r="M55" s="28">
        <v>70</v>
      </c>
      <c r="N55" s="8" t="s">
        <v>24</v>
      </c>
      <c r="O55" s="7" t="s">
        <v>20</v>
      </c>
      <c r="P55" s="28" t="s">
        <v>181</v>
      </c>
      <c r="Z55" s="8" t="s">
        <v>116</v>
      </c>
      <c r="AA55" s="8" t="s">
        <v>28</v>
      </c>
      <c r="AC55" s="8" t="s">
        <v>46</v>
      </c>
      <c r="AD55" s="8" t="s">
        <v>182</v>
      </c>
      <c r="AE55" s="22">
        <v>3.2</v>
      </c>
      <c r="AF55" s="22">
        <v>1.6</v>
      </c>
      <c r="AG55" s="22">
        <v>0.6</v>
      </c>
      <c r="AH55" s="26">
        <f t="shared" si="5"/>
        <v>0.12598425196850394</v>
      </c>
      <c r="AI55" s="26">
        <f t="shared" si="6"/>
        <v>6.2992125984251968E-2</v>
      </c>
      <c r="AJ55" s="26">
        <f t="shared" si="7"/>
        <v>2.3622047244094488E-2</v>
      </c>
      <c r="AK55" s="22">
        <v>10</v>
      </c>
    </row>
    <row r="56" spans="5:37" x14ac:dyDescent="0.3">
      <c r="H56" s="5" t="s">
        <v>189</v>
      </c>
      <c r="J56" s="8" t="s">
        <v>176</v>
      </c>
      <c r="K56" s="11" t="str">
        <f t="shared" si="4"/>
        <v>0805</v>
      </c>
      <c r="L56" s="26">
        <v>0.5</v>
      </c>
      <c r="M56" s="28">
        <v>70</v>
      </c>
      <c r="N56" s="8" t="s">
        <v>24</v>
      </c>
      <c r="O56" s="7" t="s">
        <v>20</v>
      </c>
      <c r="P56" s="28" t="s">
        <v>180</v>
      </c>
      <c r="Z56" s="8" t="s">
        <v>116</v>
      </c>
      <c r="AA56" s="8" t="s">
        <v>28</v>
      </c>
      <c r="AC56" s="8" t="s">
        <v>66</v>
      </c>
      <c r="AD56" s="8" t="s">
        <v>182</v>
      </c>
      <c r="AE56" s="22">
        <v>3.2</v>
      </c>
      <c r="AF56" s="22">
        <v>1.6</v>
      </c>
      <c r="AG56" s="22">
        <v>0.6</v>
      </c>
      <c r="AH56" s="26">
        <f t="shared" si="5"/>
        <v>0.12598425196850394</v>
      </c>
      <c r="AI56" s="26">
        <f t="shared" si="6"/>
        <v>6.2992125984251968E-2</v>
      </c>
      <c r="AJ56" s="26">
        <f t="shared" si="7"/>
        <v>2.3622047244094488E-2</v>
      </c>
      <c r="AK56" s="22">
        <v>10</v>
      </c>
    </row>
    <row r="57" spans="5:37" x14ac:dyDescent="0.3">
      <c r="H57" s="5" t="s">
        <v>190</v>
      </c>
      <c r="J57" s="8" t="s">
        <v>187</v>
      </c>
      <c r="K57" s="11" t="str">
        <f t="shared" si="4"/>
        <v>1206</v>
      </c>
      <c r="L57" s="26">
        <v>1</v>
      </c>
      <c r="M57" s="28">
        <v>70</v>
      </c>
      <c r="N57" s="8" t="s">
        <v>24</v>
      </c>
      <c r="O57" s="7" t="s">
        <v>20</v>
      </c>
      <c r="P57" s="28" t="s">
        <v>180</v>
      </c>
      <c r="Z57" s="8" t="s">
        <v>116</v>
      </c>
      <c r="AA57" s="8" t="s">
        <v>28</v>
      </c>
      <c r="AC57" s="8" t="s">
        <v>191</v>
      </c>
      <c r="AD57" s="8" t="s">
        <v>182</v>
      </c>
      <c r="AE57" s="22">
        <v>3.2</v>
      </c>
      <c r="AF57" s="22">
        <v>1.6</v>
      </c>
      <c r="AG57" s="22">
        <v>0.6</v>
      </c>
      <c r="AH57" s="26">
        <f t="shared" si="5"/>
        <v>0.12598425196850394</v>
      </c>
      <c r="AI57" s="26">
        <f t="shared" si="6"/>
        <v>6.2992125984251968E-2</v>
      </c>
      <c r="AJ57" s="26">
        <f t="shared" si="7"/>
        <v>2.3622047244094488E-2</v>
      </c>
      <c r="AK57" s="22">
        <v>10</v>
      </c>
    </row>
    <row r="58" spans="5:37" x14ac:dyDescent="0.3">
      <c r="H58" s="5" t="s">
        <v>192</v>
      </c>
      <c r="J58" s="8" t="s">
        <v>24</v>
      </c>
      <c r="K58" s="11" t="e">
        <f t="shared" si="4"/>
        <v>#N/A</v>
      </c>
      <c r="AC58" s="8" t="s">
        <v>193</v>
      </c>
      <c r="AD58" s="8" t="s">
        <v>146</v>
      </c>
      <c r="AE58" s="22">
        <v>1</v>
      </c>
      <c r="AF58" s="22">
        <v>0.5</v>
      </c>
      <c r="AG58" s="22">
        <v>0.35</v>
      </c>
      <c r="AH58" s="26">
        <f t="shared" si="5"/>
        <v>3.937007874015748E-2</v>
      </c>
      <c r="AI58" s="26">
        <f t="shared" si="6"/>
        <v>1.968503937007874E-2</v>
      </c>
      <c r="AJ58" s="26">
        <f t="shared" si="7"/>
        <v>1.377952755905512E-2</v>
      </c>
      <c r="AK58" s="22">
        <v>0.8</v>
      </c>
    </row>
    <row r="59" spans="5:37" x14ac:dyDescent="0.3">
      <c r="H59" s="15"/>
      <c r="J59" s="8" t="s">
        <v>148</v>
      </c>
      <c r="K59" s="11" t="str">
        <f t="shared" si="4"/>
        <v>0402</v>
      </c>
      <c r="L59" s="26">
        <v>0.16600000000000001</v>
      </c>
      <c r="M59" s="28">
        <v>70</v>
      </c>
      <c r="N59" s="8" t="s">
        <v>24</v>
      </c>
      <c r="O59" s="7" t="s">
        <v>20</v>
      </c>
      <c r="P59" s="28" t="s">
        <v>194</v>
      </c>
      <c r="Z59" s="8" t="s">
        <v>116</v>
      </c>
      <c r="AA59" s="8" t="s">
        <v>28</v>
      </c>
      <c r="AC59" s="8" t="s">
        <v>195</v>
      </c>
      <c r="AD59" s="8" t="s">
        <v>146</v>
      </c>
      <c r="AE59" s="22">
        <v>1</v>
      </c>
      <c r="AF59" s="22">
        <v>0.5</v>
      </c>
      <c r="AG59" s="22">
        <v>0.35</v>
      </c>
      <c r="AH59" s="26">
        <f t="shared" si="5"/>
        <v>3.937007874015748E-2</v>
      </c>
      <c r="AI59" s="26">
        <f t="shared" si="6"/>
        <v>1.968503937007874E-2</v>
      </c>
      <c r="AJ59" s="26">
        <f t="shared" si="7"/>
        <v>1.377952755905512E-2</v>
      </c>
      <c r="AK59" s="22">
        <v>0.8</v>
      </c>
    </row>
    <row r="60" spans="5:37" x14ac:dyDescent="0.3">
      <c r="H60" s="8" t="s">
        <v>196</v>
      </c>
      <c r="J60" s="8" t="s">
        <v>164</v>
      </c>
      <c r="K60" s="11" t="str">
        <f t="shared" si="4"/>
        <v>0603</v>
      </c>
      <c r="L60" s="26">
        <v>0.25</v>
      </c>
      <c r="M60" s="28">
        <v>70</v>
      </c>
      <c r="N60" s="8" t="s">
        <v>24</v>
      </c>
      <c r="O60" s="7" t="s">
        <v>20</v>
      </c>
      <c r="P60" s="28" t="s">
        <v>194</v>
      </c>
      <c r="Z60" s="8" t="s">
        <v>116</v>
      </c>
      <c r="AA60" s="8" t="s">
        <v>28</v>
      </c>
      <c r="AC60" s="8" t="s">
        <v>195</v>
      </c>
      <c r="AD60" s="8" t="s">
        <v>146</v>
      </c>
      <c r="AE60" s="22">
        <v>1</v>
      </c>
      <c r="AF60" s="22">
        <v>0.5</v>
      </c>
      <c r="AG60" s="22">
        <v>0.35</v>
      </c>
      <c r="AH60" s="26">
        <f t="shared" si="5"/>
        <v>3.937007874015748E-2</v>
      </c>
      <c r="AI60" s="26">
        <f t="shared" si="6"/>
        <v>1.968503937007874E-2</v>
      </c>
      <c r="AJ60" s="26">
        <f t="shared" si="7"/>
        <v>1.377952755905512E-2</v>
      </c>
      <c r="AK60" s="22">
        <v>0.8</v>
      </c>
    </row>
    <row r="61" spans="5:37" x14ac:dyDescent="0.3">
      <c r="H61" s="8" t="s">
        <v>197</v>
      </c>
      <c r="J61" s="8" t="s">
        <v>74</v>
      </c>
      <c r="K61" s="11" t="str">
        <f t="shared" si="4"/>
        <v>0603</v>
      </c>
      <c r="L61" s="26">
        <v>0.1</v>
      </c>
      <c r="M61" s="28">
        <v>70</v>
      </c>
      <c r="N61" s="8" t="s">
        <v>24</v>
      </c>
      <c r="O61" s="7" t="s">
        <v>20</v>
      </c>
      <c r="P61" s="28" t="s">
        <v>194</v>
      </c>
      <c r="Z61" s="8" t="s">
        <v>116</v>
      </c>
      <c r="AA61" s="8" t="s">
        <v>28</v>
      </c>
      <c r="AC61" s="8" t="s">
        <v>198</v>
      </c>
      <c r="AD61" s="8" t="s">
        <v>146</v>
      </c>
      <c r="AE61" s="22">
        <v>1</v>
      </c>
      <c r="AF61" s="22">
        <v>0.5</v>
      </c>
      <c r="AG61" s="22">
        <v>0.35</v>
      </c>
      <c r="AH61" s="26">
        <f t="shared" si="5"/>
        <v>3.937007874015748E-2</v>
      </c>
      <c r="AI61" s="26">
        <f t="shared" si="6"/>
        <v>1.968503937007874E-2</v>
      </c>
      <c r="AJ61" s="26">
        <f t="shared" si="7"/>
        <v>1.377952755905512E-2</v>
      </c>
      <c r="AK61" s="22">
        <v>0.8</v>
      </c>
    </row>
    <row r="62" spans="5:37" x14ac:dyDescent="0.3">
      <c r="J62" s="8" t="s">
        <v>177</v>
      </c>
      <c r="K62" s="11" t="str">
        <f t="shared" si="4"/>
        <v>0805</v>
      </c>
      <c r="L62" s="26">
        <v>0.5</v>
      </c>
      <c r="M62" s="28">
        <v>70</v>
      </c>
      <c r="N62" s="8" t="s">
        <v>24</v>
      </c>
      <c r="O62" s="7" t="s">
        <v>20</v>
      </c>
      <c r="P62" s="28" t="s">
        <v>181</v>
      </c>
      <c r="Z62" s="8" t="s">
        <v>116</v>
      </c>
      <c r="AA62" s="8" t="s">
        <v>28</v>
      </c>
      <c r="AC62" s="8" t="s">
        <v>199</v>
      </c>
      <c r="AD62" s="8" t="s">
        <v>162</v>
      </c>
      <c r="AE62" s="22">
        <v>1.6</v>
      </c>
      <c r="AF62" s="22">
        <v>0.8</v>
      </c>
      <c r="AG62" s="22">
        <v>0.45</v>
      </c>
      <c r="AH62" s="26">
        <f t="shared" si="5"/>
        <v>6.2992125984251968E-2</v>
      </c>
      <c r="AI62" s="26">
        <f t="shared" si="6"/>
        <v>3.1496062992125984E-2</v>
      </c>
      <c r="AJ62" s="26">
        <f t="shared" si="7"/>
        <v>1.7716535433070866E-2</v>
      </c>
      <c r="AK62" s="22">
        <v>2</v>
      </c>
    </row>
    <row r="63" spans="5:37" x14ac:dyDescent="0.3">
      <c r="H63" s="8" t="s">
        <v>200</v>
      </c>
      <c r="J63" s="8" t="s">
        <v>174</v>
      </c>
      <c r="K63" s="11" t="str">
        <f t="shared" si="4"/>
        <v>0805</v>
      </c>
      <c r="L63" s="26">
        <v>0.33</v>
      </c>
      <c r="M63" s="28">
        <v>70</v>
      </c>
      <c r="N63" s="8" t="s">
        <v>24</v>
      </c>
      <c r="O63" s="7" t="s">
        <v>20</v>
      </c>
      <c r="P63" s="28" t="s">
        <v>194</v>
      </c>
      <c r="Z63" s="8" t="s">
        <v>116</v>
      </c>
      <c r="AA63" s="8" t="s">
        <v>28</v>
      </c>
      <c r="AC63" s="8" t="s">
        <v>201</v>
      </c>
      <c r="AD63" s="8" t="s">
        <v>162</v>
      </c>
      <c r="AE63" s="22">
        <v>1.6</v>
      </c>
      <c r="AF63" s="22">
        <v>0.8</v>
      </c>
      <c r="AG63" s="22">
        <v>0.45</v>
      </c>
      <c r="AH63" s="26">
        <f t="shared" si="5"/>
        <v>6.2992125984251968E-2</v>
      </c>
      <c r="AI63" s="26">
        <f t="shared" si="6"/>
        <v>3.1496062992125984E-2</v>
      </c>
      <c r="AJ63" s="26">
        <f t="shared" si="7"/>
        <v>1.7716535433070866E-2</v>
      </c>
      <c r="AK63" s="22">
        <v>2</v>
      </c>
    </row>
    <row r="64" spans="5:37" x14ac:dyDescent="0.3">
      <c r="H64" s="8" t="s">
        <v>202</v>
      </c>
      <c r="J64" s="8" t="s">
        <v>76</v>
      </c>
      <c r="K64" s="11" t="str">
        <f t="shared" si="4"/>
        <v>0805</v>
      </c>
      <c r="L64" s="26">
        <v>0.125</v>
      </c>
      <c r="M64" s="28">
        <v>70</v>
      </c>
      <c r="N64" s="8" t="s">
        <v>24</v>
      </c>
      <c r="O64" s="7" t="s">
        <v>20</v>
      </c>
      <c r="P64" s="28" t="s">
        <v>194</v>
      </c>
      <c r="Z64" s="8" t="s">
        <v>116</v>
      </c>
      <c r="AA64" s="8" t="s">
        <v>28</v>
      </c>
      <c r="AC64" s="8" t="s">
        <v>201</v>
      </c>
      <c r="AD64" s="8" t="s">
        <v>162</v>
      </c>
      <c r="AE64" s="22">
        <v>1.6</v>
      </c>
      <c r="AF64" s="22">
        <v>0.8</v>
      </c>
      <c r="AG64" s="22">
        <v>0.45</v>
      </c>
      <c r="AH64" s="26">
        <f t="shared" si="5"/>
        <v>6.2992125984251968E-2</v>
      </c>
      <c r="AI64" s="26">
        <f t="shared" si="6"/>
        <v>3.1496062992125984E-2</v>
      </c>
      <c r="AJ64" s="26">
        <f t="shared" si="7"/>
        <v>1.7716535433070866E-2</v>
      </c>
      <c r="AK64" s="22">
        <v>2</v>
      </c>
    </row>
    <row r="65" spans="8:37" x14ac:dyDescent="0.3">
      <c r="H65" s="8" t="s">
        <v>203</v>
      </c>
      <c r="J65" s="8" t="s">
        <v>184</v>
      </c>
      <c r="K65" s="11" t="str">
        <f t="shared" si="4"/>
        <v>1206</v>
      </c>
      <c r="L65" s="26">
        <v>0.5</v>
      </c>
      <c r="M65" s="28">
        <v>70</v>
      </c>
      <c r="N65" s="8" t="s">
        <v>24</v>
      </c>
      <c r="O65" s="7" t="s">
        <v>20</v>
      </c>
      <c r="P65" s="28" t="s">
        <v>194</v>
      </c>
      <c r="Z65" s="8" t="s">
        <v>116</v>
      </c>
      <c r="AA65" s="8" t="s">
        <v>28</v>
      </c>
      <c r="AC65" s="8" t="s">
        <v>204</v>
      </c>
      <c r="AD65" s="8" t="s">
        <v>162</v>
      </c>
      <c r="AE65" s="22">
        <v>1.6</v>
      </c>
      <c r="AF65" s="22">
        <v>0.8</v>
      </c>
      <c r="AG65" s="22">
        <v>0.45</v>
      </c>
      <c r="AH65" s="26">
        <f t="shared" si="5"/>
        <v>6.2992125984251968E-2</v>
      </c>
      <c r="AI65" s="26">
        <f t="shared" si="6"/>
        <v>3.1496062992125984E-2</v>
      </c>
      <c r="AJ65" s="26">
        <f t="shared" si="7"/>
        <v>1.7716535433070866E-2</v>
      </c>
      <c r="AK65" s="22">
        <v>2</v>
      </c>
    </row>
    <row r="66" spans="8:37" x14ac:dyDescent="0.3">
      <c r="H66" s="8" t="s">
        <v>205</v>
      </c>
      <c r="J66" s="8" t="s">
        <v>191</v>
      </c>
      <c r="K66" s="11" t="str">
        <f t="shared" si="4"/>
        <v>1206</v>
      </c>
      <c r="L66" s="26">
        <v>0.25</v>
      </c>
      <c r="M66" s="28">
        <v>70</v>
      </c>
      <c r="N66" s="8" t="s">
        <v>24</v>
      </c>
      <c r="O66" s="7" t="s">
        <v>20</v>
      </c>
      <c r="P66" s="28" t="s">
        <v>194</v>
      </c>
      <c r="Z66" s="8" t="s">
        <v>116</v>
      </c>
      <c r="AA66" s="8" t="s">
        <v>28</v>
      </c>
      <c r="AC66" s="8" t="s">
        <v>206</v>
      </c>
      <c r="AD66" s="8" t="s">
        <v>173</v>
      </c>
      <c r="AE66" s="22">
        <v>2</v>
      </c>
      <c r="AF66" s="22">
        <v>1.25</v>
      </c>
      <c r="AG66" s="22">
        <v>0.6</v>
      </c>
      <c r="AH66" s="26">
        <f t="shared" si="5"/>
        <v>7.874015748031496E-2</v>
      </c>
      <c r="AI66" s="26">
        <f t="shared" si="6"/>
        <v>4.9212598425196853E-2</v>
      </c>
      <c r="AJ66" s="26">
        <f t="shared" si="7"/>
        <v>2.3622047244094488E-2</v>
      </c>
      <c r="AK66" s="22">
        <v>4</v>
      </c>
    </row>
    <row r="67" spans="8:37" x14ac:dyDescent="0.3">
      <c r="H67" s="8" t="s">
        <v>197</v>
      </c>
      <c r="J67" s="8" t="s">
        <v>125</v>
      </c>
      <c r="K67" s="11" t="str">
        <f t="shared" ref="K67:K98" si="8">VLOOKUP(J67,package_codes,2)</f>
        <v>1210</v>
      </c>
      <c r="L67" s="26">
        <v>0.5</v>
      </c>
      <c r="M67" s="28">
        <v>70</v>
      </c>
      <c r="N67" s="8" t="s">
        <v>24</v>
      </c>
      <c r="O67" s="7" t="s">
        <v>20</v>
      </c>
      <c r="P67" s="28" t="s">
        <v>194</v>
      </c>
      <c r="Z67" s="8" t="s">
        <v>116</v>
      </c>
      <c r="AA67" s="8" t="s">
        <v>28</v>
      </c>
      <c r="AC67" s="8" t="s">
        <v>207</v>
      </c>
      <c r="AD67" s="8" t="s">
        <v>173</v>
      </c>
      <c r="AE67" s="22">
        <v>2</v>
      </c>
      <c r="AF67" s="22">
        <v>1.25</v>
      </c>
      <c r="AG67" s="22">
        <v>0.6</v>
      </c>
      <c r="AH67" s="26">
        <f t="shared" ref="AH67:AH98" si="9">CONVERT(AE67,"mm","in")</f>
        <v>7.874015748031496E-2</v>
      </c>
      <c r="AI67" s="26">
        <f t="shared" ref="AI67:AI98" si="10">CONVERT(AF67,"mm","in")</f>
        <v>4.9212598425196853E-2</v>
      </c>
      <c r="AJ67" s="26">
        <f t="shared" ref="AJ67:AJ98" si="11">CONVERT(AG67,"mm","in")</f>
        <v>2.3622047244094488E-2</v>
      </c>
      <c r="AK67" s="22">
        <v>4</v>
      </c>
    </row>
    <row r="68" spans="8:37" x14ac:dyDescent="0.3">
      <c r="J68" s="8" t="s">
        <v>129</v>
      </c>
      <c r="K68" s="11" t="str">
        <f t="shared" si="8"/>
        <v>1210</v>
      </c>
      <c r="L68" s="26">
        <v>0.25</v>
      </c>
      <c r="M68" s="28">
        <v>70</v>
      </c>
      <c r="N68" s="8" t="s">
        <v>24</v>
      </c>
      <c r="O68" s="7" t="s">
        <v>20</v>
      </c>
      <c r="P68" s="28" t="s">
        <v>194</v>
      </c>
      <c r="Z68" s="8" t="s">
        <v>116</v>
      </c>
      <c r="AA68" s="8" t="s">
        <v>28</v>
      </c>
      <c r="AC68" s="8" t="s">
        <v>208</v>
      </c>
      <c r="AD68" s="8" t="s">
        <v>162</v>
      </c>
      <c r="AE68" s="22">
        <v>1.6</v>
      </c>
      <c r="AF68" s="22">
        <v>0.8</v>
      </c>
      <c r="AG68" s="22">
        <v>0.45</v>
      </c>
      <c r="AH68" s="26">
        <f t="shared" si="9"/>
        <v>6.2992125984251968E-2</v>
      </c>
      <c r="AI68" s="26">
        <f t="shared" si="10"/>
        <v>3.1496062992125984E-2</v>
      </c>
      <c r="AJ68" s="26">
        <f t="shared" si="11"/>
        <v>1.7716535433070866E-2</v>
      </c>
      <c r="AK68" s="22">
        <v>2</v>
      </c>
    </row>
    <row r="69" spans="8:37" x14ac:dyDescent="0.3">
      <c r="J69" s="8" t="s">
        <v>118</v>
      </c>
      <c r="K69" s="11" t="str">
        <f t="shared" si="8"/>
        <v>1812</v>
      </c>
      <c r="L69" s="26">
        <v>0.5</v>
      </c>
      <c r="M69" s="28">
        <v>70</v>
      </c>
      <c r="N69" s="8" t="s">
        <v>24</v>
      </c>
      <c r="O69" s="7" t="s">
        <v>20</v>
      </c>
      <c r="P69" s="28" t="s">
        <v>194</v>
      </c>
      <c r="Z69" s="8" t="s">
        <v>116</v>
      </c>
      <c r="AA69" s="8" t="s">
        <v>28</v>
      </c>
      <c r="AC69" s="8" t="s">
        <v>209</v>
      </c>
      <c r="AD69" s="8" t="s">
        <v>173</v>
      </c>
      <c r="AE69" s="22">
        <v>2</v>
      </c>
      <c r="AF69" s="22">
        <v>1.25</v>
      </c>
      <c r="AG69" s="22">
        <v>0.6</v>
      </c>
      <c r="AH69" s="26">
        <f t="shared" si="9"/>
        <v>7.874015748031496E-2</v>
      </c>
      <c r="AI69" s="26">
        <f t="shared" si="10"/>
        <v>4.9212598425196853E-2</v>
      </c>
      <c r="AJ69" s="26">
        <f t="shared" si="11"/>
        <v>2.3622047244094488E-2</v>
      </c>
      <c r="AK69" s="22">
        <v>5</v>
      </c>
    </row>
    <row r="70" spans="8:37" x14ac:dyDescent="0.3">
      <c r="H70" s="8" t="s">
        <v>210</v>
      </c>
      <c r="J70" s="8" t="s">
        <v>67</v>
      </c>
      <c r="K70" s="11" t="str">
        <f t="shared" si="8"/>
        <v>2010</v>
      </c>
      <c r="L70" s="26">
        <v>0.5</v>
      </c>
      <c r="M70" s="28">
        <v>70</v>
      </c>
      <c r="N70" s="8" t="s">
        <v>24</v>
      </c>
      <c r="O70" s="7" t="s">
        <v>20</v>
      </c>
      <c r="P70" s="28" t="s">
        <v>194</v>
      </c>
      <c r="Z70" s="8" t="s">
        <v>116</v>
      </c>
      <c r="AA70" s="8" t="s">
        <v>28</v>
      </c>
      <c r="AC70" s="8" t="s">
        <v>211</v>
      </c>
      <c r="AD70" s="8" t="s">
        <v>182</v>
      </c>
      <c r="AE70" s="22">
        <v>3.2</v>
      </c>
      <c r="AF70" s="22">
        <v>1.6</v>
      </c>
      <c r="AG70" s="22">
        <v>0.6</v>
      </c>
      <c r="AH70" s="26">
        <f t="shared" si="9"/>
        <v>0.12598425196850394</v>
      </c>
      <c r="AI70" s="26">
        <f t="shared" si="10"/>
        <v>6.2992125984251968E-2</v>
      </c>
      <c r="AJ70" s="26">
        <f t="shared" si="11"/>
        <v>2.3622047244094488E-2</v>
      </c>
      <c r="AK70" s="22">
        <v>10</v>
      </c>
    </row>
    <row r="71" spans="8:37" x14ac:dyDescent="0.3">
      <c r="H71" s="5" t="s">
        <v>212</v>
      </c>
      <c r="J71" s="8" t="s">
        <v>143</v>
      </c>
      <c r="K71" s="11" t="str">
        <f t="shared" si="8"/>
        <v>2512</v>
      </c>
      <c r="L71" s="26">
        <v>1</v>
      </c>
      <c r="M71" s="28">
        <v>70</v>
      </c>
      <c r="N71" s="8" t="s">
        <v>24</v>
      </c>
      <c r="O71" s="7" t="s">
        <v>20</v>
      </c>
      <c r="P71" s="28" t="s">
        <v>194</v>
      </c>
      <c r="Z71" s="8" t="s">
        <v>116</v>
      </c>
      <c r="AA71" s="8" t="s">
        <v>28</v>
      </c>
      <c r="AC71" s="8" t="s">
        <v>213</v>
      </c>
      <c r="AD71" s="8" t="s">
        <v>109</v>
      </c>
      <c r="AE71" s="22">
        <v>4.5</v>
      </c>
      <c r="AF71" s="22">
        <v>3.2</v>
      </c>
      <c r="AG71" s="22">
        <v>0.6</v>
      </c>
      <c r="AH71" s="26">
        <f t="shared" si="9"/>
        <v>0.17716535433070865</v>
      </c>
      <c r="AI71" s="26">
        <f t="shared" si="10"/>
        <v>0.12598425196850394</v>
      </c>
      <c r="AJ71" s="26">
        <f t="shared" si="11"/>
        <v>2.3622047244094488E-2</v>
      </c>
      <c r="AK71" s="22">
        <v>27</v>
      </c>
    </row>
    <row r="72" spans="8:37" x14ac:dyDescent="0.3">
      <c r="H72" s="5" t="s">
        <v>214</v>
      </c>
      <c r="J72" s="8" t="s">
        <v>24</v>
      </c>
      <c r="K72" s="11" t="e">
        <f t="shared" si="8"/>
        <v>#N/A</v>
      </c>
      <c r="AC72" s="8" t="s">
        <v>215</v>
      </c>
      <c r="AD72" s="8" t="s">
        <v>113</v>
      </c>
      <c r="AE72" s="22">
        <v>3.2</v>
      </c>
      <c r="AF72" s="22">
        <v>2.5</v>
      </c>
      <c r="AG72" s="22">
        <v>0.6</v>
      </c>
      <c r="AH72" s="26">
        <f t="shared" si="9"/>
        <v>0.12598425196850394</v>
      </c>
      <c r="AI72" s="26">
        <f t="shared" si="10"/>
        <v>9.8425196850393706E-2</v>
      </c>
      <c r="AJ72" s="26">
        <f t="shared" si="11"/>
        <v>2.3622047244094488E-2</v>
      </c>
      <c r="AK72" s="22">
        <v>16</v>
      </c>
    </row>
    <row r="73" spans="8:37" x14ac:dyDescent="0.3">
      <c r="H73" s="5" t="s">
        <v>216</v>
      </c>
      <c r="J73" s="8" t="s">
        <v>208</v>
      </c>
      <c r="K73" s="11" t="str">
        <f t="shared" si="8"/>
        <v>0603</v>
      </c>
      <c r="L73" s="26">
        <v>0.2</v>
      </c>
      <c r="M73" s="28">
        <v>70</v>
      </c>
      <c r="N73" s="8" t="s">
        <v>24</v>
      </c>
      <c r="O73" s="7" t="s">
        <v>20</v>
      </c>
      <c r="P73" s="28" t="s">
        <v>194</v>
      </c>
      <c r="Z73" s="8" t="s">
        <v>108</v>
      </c>
      <c r="AA73" s="8" t="s">
        <v>41</v>
      </c>
      <c r="AC73" s="8" t="s">
        <v>217</v>
      </c>
      <c r="AD73" s="8" t="s">
        <v>120</v>
      </c>
      <c r="AE73" s="22">
        <v>5</v>
      </c>
      <c r="AF73" s="22">
        <v>2.5</v>
      </c>
      <c r="AG73" s="22">
        <v>0.6</v>
      </c>
      <c r="AH73" s="26">
        <f t="shared" si="9"/>
        <v>0.19685039370078741</v>
      </c>
      <c r="AI73" s="26">
        <f t="shared" si="10"/>
        <v>9.8425196850393706E-2</v>
      </c>
      <c r="AJ73" s="26">
        <f t="shared" si="11"/>
        <v>2.3622047244094488E-2</v>
      </c>
      <c r="AK73" s="22">
        <v>27</v>
      </c>
    </row>
    <row r="74" spans="8:37" x14ac:dyDescent="0.3">
      <c r="H74" s="5" t="s">
        <v>218</v>
      </c>
      <c r="J74" s="8" t="s">
        <v>209</v>
      </c>
      <c r="K74" s="11" t="str">
        <f t="shared" si="8"/>
        <v>0805</v>
      </c>
      <c r="L74" s="26">
        <v>0.25</v>
      </c>
      <c r="M74" s="28">
        <v>70</v>
      </c>
      <c r="N74" s="8" t="s">
        <v>24</v>
      </c>
      <c r="O74" s="7" t="s">
        <v>20</v>
      </c>
      <c r="P74" s="28" t="s">
        <v>194</v>
      </c>
      <c r="Z74" s="8" t="s">
        <v>108</v>
      </c>
      <c r="AA74" s="8" t="s">
        <v>41</v>
      </c>
      <c r="AC74" s="8" t="s">
        <v>219</v>
      </c>
      <c r="AD74" s="8" t="s">
        <v>140</v>
      </c>
      <c r="AE74" s="22">
        <v>6.4</v>
      </c>
      <c r="AF74" s="22">
        <v>3.2</v>
      </c>
      <c r="AG74" s="22">
        <v>1.1000000000000001</v>
      </c>
      <c r="AH74" s="26">
        <f t="shared" si="9"/>
        <v>0.25196850393700787</v>
      </c>
      <c r="AI74" s="26">
        <f t="shared" si="10"/>
        <v>0.12598425196850394</v>
      </c>
      <c r="AJ74" s="26">
        <f t="shared" si="11"/>
        <v>4.3307086614173228E-2</v>
      </c>
      <c r="AK74" s="22">
        <v>79</v>
      </c>
    </row>
    <row r="75" spans="8:37" x14ac:dyDescent="0.3">
      <c r="H75" s="5" t="s">
        <v>220</v>
      </c>
      <c r="J75" s="8" t="s">
        <v>211</v>
      </c>
      <c r="K75" s="11" t="str">
        <f t="shared" si="8"/>
        <v>1206</v>
      </c>
      <c r="L75" s="26">
        <v>0.33</v>
      </c>
      <c r="M75" s="28">
        <v>70</v>
      </c>
      <c r="N75" s="8" t="s">
        <v>24</v>
      </c>
      <c r="O75" s="7" t="s">
        <v>20</v>
      </c>
      <c r="P75" s="28" t="s">
        <v>194</v>
      </c>
      <c r="Z75" s="8" t="s">
        <v>108</v>
      </c>
      <c r="AA75" s="8" t="s">
        <v>41</v>
      </c>
      <c r="AC75" s="8" t="s">
        <v>221</v>
      </c>
      <c r="AD75" s="8" t="s">
        <v>162</v>
      </c>
      <c r="AE75" s="22">
        <v>1.6</v>
      </c>
      <c r="AF75" s="22">
        <v>0.8</v>
      </c>
      <c r="AG75" s="22">
        <v>0.45</v>
      </c>
      <c r="AH75" s="26">
        <f t="shared" si="9"/>
        <v>6.2992125984251968E-2</v>
      </c>
      <c r="AI75" s="26">
        <f t="shared" si="10"/>
        <v>3.1496062992125984E-2</v>
      </c>
      <c r="AJ75" s="26">
        <f t="shared" si="11"/>
        <v>1.7716535433070866E-2</v>
      </c>
      <c r="AK75" s="22">
        <v>2</v>
      </c>
    </row>
    <row r="76" spans="8:37" x14ac:dyDescent="0.3">
      <c r="H76" s="5" t="s">
        <v>222</v>
      </c>
      <c r="J76" s="8" t="s">
        <v>215</v>
      </c>
      <c r="K76" s="11" t="str">
        <f t="shared" si="8"/>
        <v>1210</v>
      </c>
      <c r="L76" s="26">
        <v>0.33</v>
      </c>
      <c r="M76" s="28">
        <v>70</v>
      </c>
      <c r="N76" s="8" t="s">
        <v>24</v>
      </c>
      <c r="O76" s="7" t="s">
        <v>20</v>
      </c>
      <c r="P76" s="28" t="s">
        <v>194</v>
      </c>
      <c r="Z76" s="8" t="s">
        <v>108</v>
      </c>
      <c r="AA76" s="8" t="s">
        <v>41</v>
      </c>
      <c r="AC76" s="8" t="s">
        <v>223</v>
      </c>
      <c r="AD76" s="8" t="s">
        <v>173</v>
      </c>
      <c r="AE76" s="22">
        <v>2</v>
      </c>
      <c r="AF76" s="22">
        <v>1.25</v>
      </c>
      <c r="AG76" s="22">
        <v>0.6</v>
      </c>
      <c r="AH76" s="26">
        <f t="shared" si="9"/>
        <v>7.874015748031496E-2</v>
      </c>
      <c r="AI76" s="26">
        <f t="shared" si="10"/>
        <v>4.9212598425196853E-2</v>
      </c>
      <c r="AJ76" s="26">
        <f t="shared" si="11"/>
        <v>2.3622047244094488E-2</v>
      </c>
      <c r="AK76" s="22">
        <v>4</v>
      </c>
    </row>
    <row r="77" spans="8:37" x14ac:dyDescent="0.3">
      <c r="H77" s="5" t="s">
        <v>224</v>
      </c>
      <c r="J77" s="8" t="s">
        <v>213</v>
      </c>
      <c r="K77" s="11" t="str">
        <f t="shared" si="8"/>
        <v>1812</v>
      </c>
      <c r="L77" s="26">
        <v>0.5</v>
      </c>
      <c r="M77" s="28">
        <v>70</v>
      </c>
      <c r="N77" s="8" t="s">
        <v>24</v>
      </c>
      <c r="O77" s="7" t="s">
        <v>20</v>
      </c>
      <c r="P77" s="28" t="s">
        <v>194</v>
      </c>
      <c r="Z77" s="8" t="s">
        <v>108</v>
      </c>
      <c r="AA77" s="8" t="s">
        <v>41</v>
      </c>
      <c r="AC77" s="8" t="s">
        <v>225</v>
      </c>
      <c r="AD77" s="8" t="s">
        <v>182</v>
      </c>
      <c r="AE77" s="22">
        <v>3.2</v>
      </c>
      <c r="AF77" s="22">
        <v>1.6</v>
      </c>
      <c r="AG77" s="22">
        <v>0.6</v>
      </c>
      <c r="AH77" s="26">
        <f t="shared" si="9"/>
        <v>0.12598425196850394</v>
      </c>
      <c r="AI77" s="26">
        <f t="shared" si="10"/>
        <v>6.2992125984251968E-2</v>
      </c>
      <c r="AJ77" s="26">
        <f t="shared" si="11"/>
        <v>2.3622047244094488E-2</v>
      </c>
      <c r="AK77" s="22">
        <v>10</v>
      </c>
    </row>
    <row r="78" spans="8:37" x14ac:dyDescent="0.3">
      <c r="H78" s="5" t="s">
        <v>226</v>
      </c>
      <c r="J78" s="8" t="s">
        <v>217</v>
      </c>
      <c r="K78" s="11" t="str">
        <f t="shared" si="8"/>
        <v>2010</v>
      </c>
      <c r="L78" s="26">
        <v>0.5</v>
      </c>
      <c r="M78" s="28">
        <v>70</v>
      </c>
      <c r="N78" s="8" t="s">
        <v>24</v>
      </c>
      <c r="O78" s="7" t="s">
        <v>20</v>
      </c>
      <c r="P78" s="28" t="s">
        <v>194</v>
      </c>
      <c r="Z78" s="8" t="s">
        <v>108</v>
      </c>
      <c r="AA78" s="8" t="s">
        <v>41</v>
      </c>
      <c r="AC78" s="8" t="s">
        <v>227</v>
      </c>
      <c r="AD78" s="8" t="s">
        <v>113</v>
      </c>
      <c r="AE78" s="22">
        <v>3.2</v>
      </c>
      <c r="AF78" s="22">
        <v>2.5</v>
      </c>
      <c r="AG78" s="22">
        <v>0.6</v>
      </c>
      <c r="AH78" s="26">
        <f t="shared" si="9"/>
        <v>0.12598425196850394</v>
      </c>
      <c r="AI78" s="26">
        <f t="shared" si="10"/>
        <v>9.8425196850393706E-2</v>
      </c>
      <c r="AJ78" s="26">
        <f t="shared" si="11"/>
        <v>2.3622047244094488E-2</v>
      </c>
      <c r="AK78" s="22">
        <v>16</v>
      </c>
    </row>
    <row r="79" spans="8:37" x14ac:dyDescent="0.3">
      <c r="H79" s="5" t="s">
        <v>228</v>
      </c>
      <c r="J79" s="8" t="s">
        <v>219</v>
      </c>
      <c r="K79" s="11" t="str">
        <f t="shared" si="8"/>
        <v>2512</v>
      </c>
      <c r="L79" s="26">
        <v>1</v>
      </c>
      <c r="M79" s="28">
        <v>70</v>
      </c>
      <c r="N79" s="8" t="s">
        <v>24</v>
      </c>
      <c r="O79" s="7" t="s">
        <v>20</v>
      </c>
      <c r="P79" s="28" t="s">
        <v>194</v>
      </c>
      <c r="Z79" s="8" t="s">
        <v>108</v>
      </c>
      <c r="AA79" s="8" t="s">
        <v>41</v>
      </c>
      <c r="AC79" s="8" t="s">
        <v>229</v>
      </c>
      <c r="AD79" s="8" t="s">
        <v>146</v>
      </c>
      <c r="AE79" s="22">
        <v>1</v>
      </c>
      <c r="AF79" s="22">
        <v>0.5</v>
      </c>
      <c r="AG79" s="22">
        <v>0.35</v>
      </c>
      <c r="AH79" s="26">
        <f t="shared" si="9"/>
        <v>3.937007874015748E-2</v>
      </c>
      <c r="AI79" s="26">
        <f t="shared" si="10"/>
        <v>1.968503937007874E-2</v>
      </c>
      <c r="AJ79" s="26">
        <f t="shared" si="11"/>
        <v>1.377952755905512E-2</v>
      </c>
      <c r="AK79" s="22">
        <v>0.8</v>
      </c>
    </row>
    <row r="80" spans="8:37" x14ac:dyDescent="0.3">
      <c r="H80" s="5" t="s">
        <v>230</v>
      </c>
      <c r="J80" s="8" t="s">
        <v>24</v>
      </c>
      <c r="K80" s="11" t="e">
        <f t="shared" si="8"/>
        <v>#N/A</v>
      </c>
      <c r="AC80" s="8" t="s">
        <v>231</v>
      </c>
      <c r="AD80" s="8" t="s">
        <v>162</v>
      </c>
      <c r="AE80" s="22">
        <v>1.6</v>
      </c>
      <c r="AF80" s="22">
        <v>0.8</v>
      </c>
      <c r="AG80" s="22">
        <v>0.45</v>
      </c>
      <c r="AH80" s="26">
        <f t="shared" si="9"/>
        <v>6.2992125984251968E-2</v>
      </c>
      <c r="AI80" s="26">
        <f t="shared" si="10"/>
        <v>3.1496062992125984E-2</v>
      </c>
      <c r="AJ80" s="26">
        <f t="shared" si="11"/>
        <v>1.7716535433070866E-2</v>
      </c>
      <c r="AK80" s="22">
        <v>2</v>
      </c>
    </row>
    <row r="81" spans="8:37" x14ac:dyDescent="0.3">
      <c r="J81" s="8" t="s">
        <v>229</v>
      </c>
      <c r="K81" s="11" t="str">
        <f t="shared" si="8"/>
        <v>0402</v>
      </c>
      <c r="L81" s="26">
        <v>0.2</v>
      </c>
      <c r="M81" s="28">
        <v>70</v>
      </c>
      <c r="N81" s="28">
        <v>50</v>
      </c>
      <c r="O81" s="7" t="s">
        <v>20</v>
      </c>
      <c r="P81" s="28">
        <v>100</v>
      </c>
      <c r="Z81" s="8" t="s">
        <v>116</v>
      </c>
      <c r="AA81" s="8" t="s">
        <v>41</v>
      </c>
      <c r="AC81" s="8" t="s">
        <v>163</v>
      </c>
      <c r="AD81" s="8" t="s">
        <v>162</v>
      </c>
      <c r="AE81" s="22">
        <v>1.6</v>
      </c>
      <c r="AF81" s="22">
        <v>0.8</v>
      </c>
      <c r="AG81" s="22">
        <v>0.45</v>
      </c>
      <c r="AH81" s="26">
        <f t="shared" si="9"/>
        <v>6.2992125984251968E-2</v>
      </c>
      <c r="AI81" s="26">
        <f t="shared" si="10"/>
        <v>3.1496062992125984E-2</v>
      </c>
      <c r="AJ81" s="26">
        <f t="shared" si="11"/>
        <v>1.7716535433070866E-2</v>
      </c>
      <c r="AK81" s="22">
        <v>2</v>
      </c>
    </row>
    <row r="82" spans="8:37" x14ac:dyDescent="0.3">
      <c r="H82" s="5" t="s">
        <v>232</v>
      </c>
      <c r="J82" s="8" t="s">
        <v>221</v>
      </c>
      <c r="K82" s="11" t="str">
        <f t="shared" si="8"/>
        <v>0603</v>
      </c>
      <c r="L82" s="26">
        <v>0.2</v>
      </c>
      <c r="M82" s="28">
        <v>70</v>
      </c>
      <c r="N82" s="28">
        <v>150</v>
      </c>
      <c r="O82" s="7" t="s">
        <v>20</v>
      </c>
      <c r="P82" s="28">
        <v>200</v>
      </c>
      <c r="Z82" s="8" t="s">
        <v>116</v>
      </c>
      <c r="AA82" s="8" t="s">
        <v>28</v>
      </c>
      <c r="AC82" s="8" t="s">
        <v>165</v>
      </c>
      <c r="AD82" s="8" t="s">
        <v>173</v>
      </c>
      <c r="AE82" s="22">
        <v>2</v>
      </c>
      <c r="AF82" s="22">
        <v>1.25</v>
      </c>
      <c r="AG82" s="22">
        <v>0.6</v>
      </c>
      <c r="AH82" s="26">
        <f t="shared" si="9"/>
        <v>7.874015748031496E-2</v>
      </c>
      <c r="AI82" s="26">
        <f t="shared" si="10"/>
        <v>4.9212598425196853E-2</v>
      </c>
      <c r="AJ82" s="26">
        <f t="shared" si="11"/>
        <v>2.3622047244094488E-2</v>
      </c>
      <c r="AK82" s="22">
        <v>4</v>
      </c>
    </row>
    <row r="83" spans="8:37" x14ac:dyDescent="0.3">
      <c r="H83" s="5" t="s">
        <v>233</v>
      </c>
      <c r="J83" s="8" t="s">
        <v>231</v>
      </c>
      <c r="K83" s="11" t="str">
        <f t="shared" si="8"/>
        <v>0603</v>
      </c>
      <c r="L83" s="26">
        <v>0.25</v>
      </c>
      <c r="M83" s="28">
        <v>105</v>
      </c>
      <c r="N83" s="28">
        <v>150</v>
      </c>
      <c r="O83" s="7" t="s">
        <v>20</v>
      </c>
      <c r="P83" s="28">
        <v>200</v>
      </c>
      <c r="Z83" s="8" t="s">
        <v>116</v>
      </c>
      <c r="AA83" s="8" t="s">
        <v>28</v>
      </c>
      <c r="AC83" s="8" t="s">
        <v>234</v>
      </c>
      <c r="AD83" s="8" t="s">
        <v>182</v>
      </c>
      <c r="AE83" s="22">
        <v>3.2</v>
      </c>
      <c r="AF83" s="22">
        <v>1.6</v>
      </c>
      <c r="AG83" s="22">
        <v>0.6</v>
      </c>
      <c r="AH83" s="26">
        <f t="shared" si="9"/>
        <v>0.12598425196850394</v>
      </c>
      <c r="AI83" s="26">
        <f t="shared" si="10"/>
        <v>6.2992125984251968E-2</v>
      </c>
      <c r="AJ83" s="26">
        <f t="shared" si="11"/>
        <v>2.3622047244094488E-2</v>
      </c>
      <c r="AK83" s="22">
        <v>10</v>
      </c>
    </row>
    <row r="84" spans="8:37" x14ac:dyDescent="0.3">
      <c r="J84" s="8" t="s">
        <v>223</v>
      </c>
      <c r="K84" s="11" t="str">
        <f t="shared" si="8"/>
        <v>0805</v>
      </c>
      <c r="L84" s="26">
        <v>0.5</v>
      </c>
      <c r="M84" s="28">
        <v>70</v>
      </c>
      <c r="N84" s="28">
        <v>400</v>
      </c>
      <c r="O84" s="7" t="s">
        <v>20</v>
      </c>
      <c r="P84" s="28">
        <v>600</v>
      </c>
      <c r="Z84" s="8" t="s">
        <v>116</v>
      </c>
      <c r="AA84" s="8" t="s">
        <v>28</v>
      </c>
      <c r="AC84" s="8" t="s">
        <v>235</v>
      </c>
      <c r="AD84" s="8" t="s">
        <v>146</v>
      </c>
      <c r="AE84" s="22">
        <v>1</v>
      </c>
      <c r="AF84" s="22">
        <v>0.5</v>
      </c>
      <c r="AG84" s="22">
        <v>0.35</v>
      </c>
      <c r="AH84" s="26">
        <f t="shared" si="9"/>
        <v>3.937007874015748E-2</v>
      </c>
      <c r="AI84" s="26">
        <f t="shared" si="10"/>
        <v>1.968503937007874E-2</v>
      </c>
      <c r="AJ84" s="26">
        <f t="shared" si="11"/>
        <v>1.377952755905512E-2</v>
      </c>
      <c r="AK84" s="22">
        <v>0.8</v>
      </c>
    </row>
    <row r="85" spans="8:37" x14ac:dyDescent="0.3">
      <c r="H85" s="36" t="s">
        <v>236</v>
      </c>
      <c r="J85" s="8" t="s">
        <v>225</v>
      </c>
      <c r="K85" s="11" t="str">
        <f t="shared" si="8"/>
        <v>1206</v>
      </c>
      <c r="L85" s="26">
        <v>0.66</v>
      </c>
      <c r="M85" s="28">
        <v>70</v>
      </c>
      <c r="N85" s="28">
        <v>500</v>
      </c>
      <c r="O85" s="7" t="s">
        <v>20</v>
      </c>
      <c r="P85" s="28">
        <v>1000</v>
      </c>
      <c r="Z85" s="8" t="s">
        <v>116</v>
      </c>
      <c r="AA85" s="8" t="s">
        <v>28</v>
      </c>
      <c r="AC85" s="8" t="s">
        <v>237</v>
      </c>
      <c r="AD85" s="8" t="s">
        <v>162</v>
      </c>
      <c r="AE85" s="22">
        <v>1.6</v>
      </c>
      <c r="AF85" s="22">
        <v>0.8</v>
      </c>
      <c r="AG85" s="22">
        <v>0.45</v>
      </c>
      <c r="AH85" s="26">
        <f t="shared" si="9"/>
        <v>6.2992125984251968E-2</v>
      </c>
      <c r="AI85" s="26">
        <f t="shared" si="10"/>
        <v>3.1496062992125984E-2</v>
      </c>
      <c r="AJ85" s="26">
        <f t="shared" si="11"/>
        <v>1.7716535433070866E-2</v>
      </c>
      <c r="AK85" s="22">
        <v>2</v>
      </c>
    </row>
    <row r="86" spans="8:37" x14ac:dyDescent="0.3">
      <c r="H86" s="5" t="s">
        <v>238</v>
      </c>
      <c r="J86" s="8" t="s">
        <v>234</v>
      </c>
      <c r="K86" s="11" t="str">
        <f t="shared" si="8"/>
        <v>1206</v>
      </c>
      <c r="L86" s="26">
        <v>0.66</v>
      </c>
      <c r="M86" s="28">
        <v>70</v>
      </c>
      <c r="N86" s="28">
        <v>500</v>
      </c>
      <c r="O86" s="7" t="s">
        <v>20</v>
      </c>
      <c r="P86" s="28">
        <v>1000</v>
      </c>
      <c r="Z86" s="8" t="s">
        <v>116</v>
      </c>
      <c r="AA86" s="8" t="s">
        <v>28</v>
      </c>
      <c r="AC86" s="8" t="s">
        <v>239</v>
      </c>
      <c r="AD86" s="8" t="s">
        <v>173</v>
      </c>
      <c r="AE86" s="22">
        <v>2</v>
      </c>
      <c r="AF86" s="22">
        <v>1.25</v>
      </c>
      <c r="AG86" s="22">
        <v>0.6</v>
      </c>
      <c r="AH86" s="26">
        <f t="shared" si="9"/>
        <v>7.874015748031496E-2</v>
      </c>
      <c r="AI86" s="26">
        <f t="shared" si="10"/>
        <v>4.9212598425196853E-2</v>
      </c>
      <c r="AJ86" s="26">
        <f t="shared" si="11"/>
        <v>2.3622047244094488E-2</v>
      </c>
      <c r="AK86" s="22">
        <v>4</v>
      </c>
    </row>
    <row r="87" spans="8:37" x14ac:dyDescent="0.3">
      <c r="J87" s="8" t="s">
        <v>227</v>
      </c>
      <c r="K87" s="11" t="str">
        <f t="shared" si="8"/>
        <v>1210</v>
      </c>
      <c r="L87" s="26">
        <v>0.5</v>
      </c>
      <c r="M87" s="28">
        <v>70</v>
      </c>
      <c r="N87" s="28">
        <v>200</v>
      </c>
      <c r="O87" s="7" t="s">
        <v>20</v>
      </c>
      <c r="P87" s="28">
        <v>400</v>
      </c>
      <c r="Z87" s="8" t="s">
        <v>116</v>
      </c>
      <c r="AA87" s="8" t="s">
        <v>28</v>
      </c>
      <c r="AC87" s="8" t="s">
        <v>240</v>
      </c>
      <c r="AD87" s="8" t="s">
        <v>182</v>
      </c>
      <c r="AE87" s="22">
        <v>3.2</v>
      </c>
      <c r="AF87" s="22">
        <v>1.6</v>
      </c>
      <c r="AG87" s="22">
        <v>0.6</v>
      </c>
      <c r="AH87" s="26">
        <f t="shared" si="9"/>
        <v>0.12598425196850394</v>
      </c>
      <c r="AI87" s="26">
        <f t="shared" si="10"/>
        <v>6.2992125984251968E-2</v>
      </c>
      <c r="AJ87" s="26">
        <f t="shared" si="11"/>
        <v>2.3622047244094488E-2</v>
      </c>
      <c r="AK87" s="22">
        <v>10</v>
      </c>
    </row>
    <row r="88" spans="8:37" x14ac:dyDescent="0.3">
      <c r="J88" s="8" t="s">
        <v>24</v>
      </c>
      <c r="K88" s="11" t="e">
        <f t="shared" si="8"/>
        <v>#N/A</v>
      </c>
      <c r="AC88" s="8" t="s">
        <v>241</v>
      </c>
      <c r="AD88" s="8" t="s">
        <v>109</v>
      </c>
      <c r="AE88" s="22">
        <v>4.5</v>
      </c>
      <c r="AF88" s="22">
        <v>3.2</v>
      </c>
      <c r="AG88" s="22">
        <v>0.6</v>
      </c>
      <c r="AH88" s="26">
        <f t="shared" si="9"/>
        <v>0.17716535433070865</v>
      </c>
      <c r="AI88" s="26">
        <f t="shared" si="10"/>
        <v>0.12598425196850394</v>
      </c>
      <c r="AJ88" s="26">
        <f t="shared" si="11"/>
        <v>2.3622047244094488E-2</v>
      </c>
      <c r="AK88" s="22">
        <v>27</v>
      </c>
    </row>
    <row r="89" spans="8:37" x14ac:dyDescent="0.3">
      <c r="J89" s="8" t="s">
        <v>242</v>
      </c>
      <c r="K89" s="11" t="str">
        <f t="shared" si="8"/>
        <v>0805</v>
      </c>
      <c r="L89" s="26">
        <v>0.25</v>
      </c>
      <c r="M89" s="28">
        <v>70</v>
      </c>
      <c r="N89" s="28">
        <v>150</v>
      </c>
      <c r="O89" s="7" t="s">
        <v>20</v>
      </c>
      <c r="P89" s="28">
        <v>200</v>
      </c>
      <c r="Z89" s="8" t="s">
        <v>116</v>
      </c>
      <c r="AA89" s="8" t="s">
        <v>28</v>
      </c>
      <c r="AC89" s="8" t="s">
        <v>243</v>
      </c>
      <c r="AD89" s="8" t="s">
        <v>113</v>
      </c>
      <c r="AE89" s="22">
        <v>3.2</v>
      </c>
      <c r="AF89" s="22">
        <v>2.5</v>
      </c>
      <c r="AG89" s="22">
        <v>0.6</v>
      </c>
      <c r="AH89" s="26">
        <f t="shared" si="9"/>
        <v>0.12598425196850394</v>
      </c>
      <c r="AI89" s="26">
        <f t="shared" si="10"/>
        <v>9.8425196850393706E-2</v>
      </c>
      <c r="AJ89" s="26">
        <f t="shared" si="11"/>
        <v>2.3622047244094488E-2</v>
      </c>
      <c r="AK89" s="22">
        <v>16</v>
      </c>
    </row>
    <row r="90" spans="8:37" x14ac:dyDescent="0.3">
      <c r="J90" s="8" t="s">
        <v>244</v>
      </c>
      <c r="K90" s="11" t="str">
        <f t="shared" si="8"/>
        <v>1206</v>
      </c>
      <c r="L90" s="26">
        <v>0.33</v>
      </c>
      <c r="M90" s="28">
        <v>70</v>
      </c>
      <c r="N90" s="28">
        <v>200</v>
      </c>
      <c r="O90" s="7" t="s">
        <v>20</v>
      </c>
      <c r="P90" s="28">
        <v>400</v>
      </c>
      <c r="Z90" s="8" t="s">
        <v>116</v>
      </c>
      <c r="AA90" s="8" t="s">
        <v>28</v>
      </c>
      <c r="AC90" s="8" t="s">
        <v>245</v>
      </c>
      <c r="AD90" s="8" t="s">
        <v>120</v>
      </c>
      <c r="AE90" s="22">
        <v>5</v>
      </c>
      <c r="AF90" s="22">
        <v>2.5</v>
      </c>
      <c r="AG90" s="22">
        <v>0.6</v>
      </c>
      <c r="AH90" s="26">
        <f t="shared" si="9"/>
        <v>0.19685039370078741</v>
      </c>
      <c r="AI90" s="26">
        <f t="shared" si="10"/>
        <v>9.8425196850393706E-2</v>
      </c>
      <c r="AJ90" s="26">
        <f t="shared" si="11"/>
        <v>2.3622047244094488E-2</v>
      </c>
      <c r="AK90" s="22">
        <v>27</v>
      </c>
    </row>
    <row r="91" spans="8:37" x14ac:dyDescent="0.3">
      <c r="J91" s="8" t="s">
        <v>246</v>
      </c>
      <c r="K91" s="11" t="str">
        <f t="shared" si="8"/>
        <v>1210</v>
      </c>
      <c r="L91" s="26">
        <v>0.5</v>
      </c>
      <c r="M91" s="28">
        <v>70</v>
      </c>
      <c r="N91" s="28">
        <v>200</v>
      </c>
      <c r="O91" s="7" t="s">
        <v>20</v>
      </c>
      <c r="P91" s="28">
        <v>400</v>
      </c>
      <c r="Z91" s="8" t="s">
        <v>116</v>
      </c>
      <c r="AA91" s="8" t="s">
        <v>28</v>
      </c>
      <c r="AC91" s="8" t="s">
        <v>247</v>
      </c>
      <c r="AD91" s="8" t="s">
        <v>140</v>
      </c>
      <c r="AE91" s="22">
        <v>6.4</v>
      </c>
      <c r="AF91" s="22">
        <v>3.2</v>
      </c>
      <c r="AG91" s="22">
        <v>0.6</v>
      </c>
      <c r="AH91" s="26">
        <f t="shared" si="9"/>
        <v>0.25196850393700787</v>
      </c>
      <c r="AI91" s="26">
        <f t="shared" si="10"/>
        <v>0.12598425196850394</v>
      </c>
      <c r="AJ91" s="26">
        <f t="shared" si="11"/>
        <v>2.3622047244094488E-2</v>
      </c>
      <c r="AK91" s="22">
        <v>45</v>
      </c>
    </row>
    <row r="92" spans="8:37" x14ac:dyDescent="0.3">
      <c r="J92" s="8" t="s">
        <v>24</v>
      </c>
      <c r="K92" s="11" t="e">
        <f t="shared" si="8"/>
        <v>#N/A</v>
      </c>
      <c r="AC92" s="8" t="s">
        <v>242</v>
      </c>
      <c r="AD92" s="8" t="s">
        <v>173</v>
      </c>
      <c r="AE92" s="22">
        <v>2</v>
      </c>
      <c r="AF92" s="22">
        <v>1.25</v>
      </c>
      <c r="AG92" s="22">
        <v>0.6</v>
      </c>
      <c r="AH92" s="26">
        <f t="shared" si="9"/>
        <v>7.874015748031496E-2</v>
      </c>
      <c r="AI92" s="26">
        <f t="shared" si="10"/>
        <v>4.9212598425196853E-2</v>
      </c>
      <c r="AJ92" s="26">
        <f t="shared" si="11"/>
        <v>2.3622047244094488E-2</v>
      </c>
      <c r="AK92" s="22">
        <v>4</v>
      </c>
    </row>
    <row r="93" spans="8:37" x14ac:dyDescent="0.3">
      <c r="J93" s="8" t="s">
        <v>248</v>
      </c>
      <c r="K93" s="11" t="str">
        <f t="shared" si="8"/>
        <v>01005</v>
      </c>
      <c r="L93" s="26">
        <v>3.1E-2</v>
      </c>
      <c r="M93" s="28">
        <v>70</v>
      </c>
      <c r="N93" s="28">
        <v>15</v>
      </c>
      <c r="O93" s="7" t="s">
        <v>20</v>
      </c>
      <c r="P93" s="28">
        <v>30</v>
      </c>
      <c r="Z93" s="8" t="s">
        <v>108</v>
      </c>
      <c r="AA93" s="8" t="s">
        <v>24</v>
      </c>
      <c r="AC93" s="8" t="s">
        <v>244</v>
      </c>
      <c r="AD93" s="8" t="s">
        <v>182</v>
      </c>
      <c r="AE93" s="22">
        <v>3.2</v>
      </c>
      <c r="AF93" s="22">
        <v>1.6</v>
      </c>
      <c r="AG93" s="22">
        <v>0.6</v>
      </c>
      <c r="AH93" s="26">
        <f t="shared" si="9"/>
        <v>0.12598425196850394</v>
      </c>
      <c r="AI93" s="26">
        <f t="shared" si="10"/>
        <v>6.2992125984251968E-2</v>
      </c>
      <c r="AJ93" s="26">
        <f t="shared" si="11"/>
        <v>2.3622047244094488E-2</v>
      </c>
      <c r="AK93" s="22">
        <v>10</v>
      </c>
    </row>
    <row r="94" spans="8:37" x14ac:dyDescent="0.3">
      <c r="J94" s="8" t="s">
        <v>249</v>
      </c>
      <c r="K94" s="11" t="str">
        <f t="shared" si="8"/>
        <v>0201</v>
      </c>
      <c r="L94" s="26">
        <v>0.05</v>
      </c>
      <c r="M94" s="28">
        <v>70</v>
      </c>
      <c r="N94" s="28">
        <v>25</v>
      </c>
      <c r="O94" s="7" t="s">
        <v>20</v>
      </c>
      <c r="P94" s="28">
        <v>50</v>
      </c>
      <c r="Z94" s="8" t="s">
        <v>108</v>
      </c>
      <c r="AA94" s="8" t="s">
        <v>24</v>
      </c>
      <c r="AC94" s="8" t="s">
        <v>246</v>
      </c>
      <c r="AD94" s="8" t="s">
        <v>113</v>
      </c>
      <c r="AE94" s="22">
        <v>3.2</v>
      </c>
      <c r="AF94" s="22">
        <v>2.5</v>
      </c>
      <c r="AG94" s="22">
        <v>0.6</v>
      </c>
      <c r="AH94" s="26">
        <f t="shared" si="9"/>
        <v>0.12598425196850394</v>
      </c>
      <c r="AI94" s="26">
        <f t="shared" si="10"/>
        <v>9.8425196850393706E-2</v>
      </c>
      <c r="AJ94" s="26">
        <f t="shared" si="11"/>
        <v>2.3622047244094488E-2</v>
      </c>
      <c r="AK94" s="22">
        <v>16</v>
      </c>
    </row>
    <row r="95" spans="8:37" x14ac:dyDescent="0.3">
      <c r="J95" s="8" t="s">
        <v>235</v>
      </c>
      <c r="K95" s="11" t="str">
        <f t="shared" si="8"/>
        <v>0402</v>
      </c>
      <c r="L95" s="26">
        <v>0.1</v>
      </c>
      <c r="M95" s="28">
        <v>70</v>
      </c>
      <c r="N95" s="28">
        <v>50</v>
      </c>
      <c r="O95" s="7" t="s">
        <v>20</v>
      </c>
      <c r="P95" s="28">
        <v>100</v>
      </c>
      <c r="Z95" s="8" t="s">
        <v>116</v>
      </c>
      <c r="AA95" s="8" t="s">
        <v>28</v>
      </c>
      <c r="AC95" s="8" t="s">
        <v>249</v>
      </c>
      <c r="AD95" s="8" t="s">
        <v>132</v>
      </c>
      <c r="AE95" s="22">
        <v>0.6</v>
      </c>
      <c r="AF95" s="22">
        <v>0.3</v>
      </c>
      <c r="AG95" s="22">
        <v>0.23</v>
      </c>
      <c r="AH95" s="26">
        <f t="shared" si="9"/>
        <v>2.3622047244094488E-2</v>
      </c>
      <c r="AI95" s="26">
        <f t="shared" si="10"/>
        <v>1.1811023622047244E-2</v>
      </c>
      <c r="AJ95" s="26">
        <f t="shared" si="11"/>
        <v>9.0551181102362203E-3</v>
      </c>
      <c r="AK95" s="22">
        <v>0.15</v>
      </c>
    </row>
    <row r="96" spans="8:37" x14ac:dyDescent="0.3">
      <c r="J96" s="8" t="s">
        <v>250</v>
      </c>
      <c r="K96" s="11" t="str">
        <f t="shared" si="8"/>
        <v>0402</v>
      </c>
      <c r="L96" s="26">
        <v>0.1</v>
      </c>
      <c r="M96" s="28">
        <v>70</v>
      </c>
      <c r="N96" s="28">
        <v>50</v>
      </c>
      <c r="O96" s="7" t="s">
        <v>20</v>
      </c>
      <c r="P96" s="28">
        <v>100</v>
      </c>
      <c r="Z96" s="8" t="s">
        <v>116</v>
      </c>
      <c r="AA96" s="8" t="s">
        <v>28</v>
      </c>
      <c r="AC96" s="8" t="s">
        <v>250</v>
      </c>
      <c r="AD96" s="8" t="s">
        <v>146</v>
      </c>
      <c r="AE96" s="22">
        <v>1</v>
      </c>
      <c r="AF96" s="22">
        <v>0.5</v>
      </c>
      <c r="AG96" s="22">
        <v>0.35</v>
      </c>
      <c r="AH96" s="26">
        <f t="shared" si="9"/>
        <v>3.937007874015748E-2</v>
      </c>
      <c r="AI96" s="26">
        <f t="shared" si="10"/>
        <v>1.968503937007874E-2</v>
      </c>
      <c r="AJ96" s="26">
        <f t="shared" si="11"/>
        <v>1.377952755905512E-2</v>
      </c>
      <c r="AK96" s="22">
        <v>0.8</v>
      </c>
    </row>
    <row r="97" spans="10:37" x14ac:dyDescent="0.3">
      <c r="J97" s="8" t="s">
        <v>237</v>
      </c>
      <c r="K97" s="11" t="str">
        <f t="shared" si="8"/>
        <v>0603</v>
      </c>
      <c r="L97" s="26">
        <v>0.1</v>
      </c>
      <c r="M97" s="28">
        <v>70</v>
      </c>
      <c r="N97" s="28">
        <v>75</v>
      </c>
      <c r="O97" s="7" t="s">
        <v>20</v>
      </c>
      <c r="P97" s="28">
        <v>150</v>
      </c>
      <c r="Z97" s="8" t="s">
        <v>116</v>
      </c>
      <c r="AA97" s="8" t="s">
        <v>28</v>
      </c>
      <c r="AC97" s="8" t="s">
        <v>251</v>
      </c>
      <c r="AD97" s="8" t="s">
        <v>162</v>
      </c>
      <c r="AE97" s="22">
        <v>1.6</v>
      </c>
      <c r="AF97" s="22">
        <v>0.8</v>
      </c>
      <c r="AG97" s="22">
        <v>0.45</v>
      </c>
      <c r="AH97" s="26">
        <f t="shared" si="9"/>
        <v>6.2992125984251968E-2</v>
      </c>
      <c r="AI97" s="26">
        <f t="shared" si="10"/>
        <v>3.1496062992125984E-2</v>
      </c>
      <c r="AJ97" s="26">
        <f t="shared" si="11"/>
        <v>1.7716535433070866E-2</v>
      </c>
      <c r="AK97" s="22">
        <v>2</v>
      </c>
    </row>
    <row r="98" spans="10:37" x14ac:dyDescent="0.3">
      <c r="J98" s="8" t="s">
        <v>251</v>
      </c>
      <c r="K98" s="11" t="str">
        <f t="shared" si="8"/>
        <v>0603</v>
      </c>
      <c r="L98" s="26">
        <v>0.1</v>
      </c>
      <c r="M98" s="28">
        <v>70</v>
      </c>
      <c r="N98" s="28">
        <v>75</v>
      </c>
      <c r="O98" s="7" t="s">
        <v>20</v>
      </c>
      <c r="P98" s="28">
        <v>150</v>
      </c>
      <c r="Z98" s="8" t="s">
        <v>116</v>
      </c>
      <c r="AA98" s="8" t="s">
        <v>28</v>
      </c>
      <c r="AC98" s="8" t="s">
        <v>252</v>
      </c>
      <c r="AD98" s="8" t="s">
        <v>173</v>
      </c>
      <c r="AE98" s="22">
        <v>2</v>
      </c>
      <c r="AF98" s="22">
        <v>1.25</v>
      </c>
      <c r="AG98" s="22">
        <v>0.6</v>
      </c>
      <c r="AH98" s="26">
        <f t="shared" si="9"/>
        <v>7.874015748031496E-2</v>
      </c>
      <c r="AI98" s="26">
        <f t="shared" si="10"/>
        <v>4.9212598425196853E-2</v>
      </c>
      <c r="AJ98" s="26">
        <f t="shared" si="11"/>
        <v>2.3622047244094488E-2</v>
      </c>
      <c r="AK98" s="22">
        <v>4</v>
      </c>
    </row>
    <row r="99" spans="10:37" x14ac:dyDescent="0.3">
      <c r="J99" s="8" t="s">
        <v>239</v>
      </c>
      <c r="K99" s="11" t="str">
        <f t="shared" ref="K99:K130" si="12">VLOOKUP(J99,package_codes,2)</f>
        <v>0805</v>
      </c>
      <c r="L99" s="26">
        <v>0.125</v>
      </c>
      <c r="M99" s="28">
        <v>70</v>
      </c>
      <c r="N99" s="28">
        <v>150</v>
      </c>
      <c r="O99" s="7" t="s">
        <v>20</v>
      </c>
      <c r="P99" s="28">
        <v>200</v>
      </c>
      <c r="Z99" s="8" t="s">
        <v>116</v>
      </c>
      <c r="AA99" s="8" t="s">
        <v>28</v>
      </c>
      <c r="AC99" s="8" t="s">
        <v>253</v>
      </c>
      <c r="AD99" s="8" t="s">
        <v>182</v>
      </c>
      <c r="AE99" s="22">
        <v>3.2</v>
      </c>
      <c r="AF99" s="22">
        <v>1.6</v>
      </c>
      <c r="AG99" s="22">
        <v>0.6</v>
      </c>
      <c r="AH99" s="26">
        <f t="shared" ref="AH99:AH113" si="13">CONVERT(AE99,"mm","in")</f>
        <v>0.12598425196850394</v>
      </c>
      <c r="AI99" s="26">
        <f t="shared" ref="AI99:AI113" si="14">CONVERT(AF99,"mm","in")</f>
        <v>6.2992125984251968E-2</v>
      </c>
      <c r="AJ99" s="26">
        <f t="shared" ref="AJ99:AJ113" si="15">CONVERT(AG99,"mm","in")</f>
        <v>2.3622047244094488E-2</v>
      </c>
      <c r="AK99" s="22">
        <v>10</v>
      </c>
    </row>
    <row r="100" spans="10:37" x14ac:dyDescent="0.3">
      <c r="J100" s="8" t="s">
        <v>252</v>
      </c>
      <c r="K100" s="11" t="str">
        <f t="shared" si="12"/>
        <v>0805</v>
      </c>
      <c r="L100" s="26">
        <v>0.125</v>
      </c>
      <c r="M100" s="28">
        <v>70</v>
      </c>
      <c r="N100" s="28">
        <v>150</v>
      </c>
      <c r="O100" s="7" t="s">
        <v>20</v>
      </c>
      <c r="P100" s="28">
        <v>200</v>
      </c>
      <c r="Z100" s="8" t="s">
        <v>116</v>
      </c>
      <c r="AA100" s="8" t="s">
        <v>28</v>
      </c>
      <c r="AC100" s="8" t="s">
        <v>248</v>
      </c>
      <c r="AD100" s="8" t="s">
        <v>254</v>
      </c>
      <c r="AE100" s="22">
        <v>0.4</v>
      </c>
      <c r="AF100" s="22">
        <v>0.2</v>
      </c>
      <c r="AG100" s="22">
        <v>0.13</v>
      </c>
      <c r="AH100" s="26">
        <f t="shared" si="13"/>
        <v>1.5748031496062992E-2</v>
      </c>
      <c r="AI100" s="26">
        <f t="shared" si="14"/>
        <v>7.874015748031496E-3</v>
      </c>
      <c r="AJ100" s="26">
        <f t="shared" si="15"/>
        <v>5.1181102362204724E-3</v>
      </c>
      <c r="AK100" s="22">
        <v>0.04</v>
      </c>
    </row>
    <row r="101" spans="10:37" x14ac:dyDescent="0.3">
      <c r="J101" s="8" t="s">
        <v>240</v>
      </c>
      <c r="K101" s="11" t="str">
        <f t="shared" si="12"/>
        <v>1206</v>
      </c>
      <c r="L101" s="26">
        <v>0.25</v>
      </c>
      <c r="M101" s="28">
        <v>70</v>
      </c>
      <c r="N101" s="28">
        <v>200</v>
      </c>
      <c r="O101" s="7" t="s">
        <v>20</v>
      </c>
      <c r="P101" s="28">
        <v>400</v>
      </c>
      <c r="Z101" s="8" t="s">
        <v>116</v>
      </c>
      <c r="AA101" s="8" t="s">
        <v>28</v>
      </c>
      <c r="AC101" s="8" t="s">
        <v>255</v>
      </c>
      <c r="AD101" s="8" t="s">
        <v>109</v>
      </c>
      <c r="AE101" s="22">
        <v>4.5</v>
      </c>
      <c r="AF101" s="22">
        <v>3.2</v>
      </c>
      <c r="AG101" s="22">
        <v>0.6</v>
      </c>
      <c r="AH101" s="26">
        <f t="shared" si="13"/>
        <v>0.17716535433070865</v>
      </c>
      <c r="AI101" s="26">
        <f t="shared" si="14"/>
        <v>0.12598425196850394</v>
      </c>
      <c r="AJ101" s="26">
        <f t="shared" si="15"/>
        <v>2.3622047244094488E-2</v>
      </c>
      <c r="AK101" s="22">
        <v>27</v>
      </c>
    </row>
    <row r="102" spans="10:37" x14ac:dyDescent="0.3">
      <c r="J102" s="8" t="s">
        <v>253</v>
      </c>
      <c r="K102" s="11" t="str">
        <f t="shared" si="12"/>
        <v>1206</v>
      </c>
      <c r="L102" s="26">
        <v>0.25</v>
      </c>
      <c r="M102" s="28">
        <v>70</v>
      </c>
      <c r="N102" s="28">
        <v>200</v>
      </c>
      <c r="O102" s="7" t="s">
        <v>20</v>
      </c>
      <c r="P102" s="28">
        <v>400</v>
      </c>
      <c r="Z102" s="8" t="s">
        <v>116</v>
      </c>
      <c r="AA102" s="8" t="s">
        <v>28</v>
      </c>
      <c r="AC102" s="8" t="s">
        <v>256</v>
      </c>
      <c r="AD102" s="8" t="s">
        <v>113</v>
      </c>
      <c r="AE102" s="22">
        <v>3.2</v>
      </c>
      <c r="AF102" s="22">
        <v>2.5</v>
      </c>
      <c r="AG102" s="22">
        <v>0.6</v>
      </c>
      <c r="AH102" s="26">
        <f t="shared" si="13"/>
        <v>0.12598425196850394</v>
      </c>
      <c r="AI102" s="26">
        <f t="shared" si="14"/>
        <v>9.8425196850393706E-2</v>
      </c>
      <c r="AJ102" s="26">
        <f t="shared" si="15"/>
        <v>2.3622047244094488E-2</v>
      </c>
      <c r="AK102" s="22">
        <v>16</v>
      </c>
    </row>
    <row r="103" spans="10:37" x14ac:dyDescent="0.3">
      <c r="J103" s="8" t="s">
        <v>243</v>
      </c>
      <c r="K103" s="11" t="str">
        <f t="shared" si="12"/>
        <v>1210</v>
      </c>
      <c r="L103" s="26">
        <v>0.5</v>
      </c>
      <c r="M103" s="28">
        <v>70</v>
      </c>
      <c r="N103" s="28">
        <v>200</v>
      </c>
      <c r="O103" s="7" t="s">
        <v>20</v>
      </c>
      <c r="P103" s="28">
        <v>400</v>
      </c>
      <c r="Z103" s="8" t="s">
        <v>116</v>
      </c>
      <c r="AA103" s="8" t="s">
        <v>28</v>
      </c>
      <c r="AC103" s="8" t="s">
        <v>257</v>
      </c>
      <c r="AD103" s="8" t="s">
        <v>120</v>
      </c>
      <c r="AE103" s="22">
        <v>5</v>
      </c>
      <c r="AF103" s="22">
        <v>2.5</v>
      </c>
      <c r="AG103" s="22">
        <v>0.6</v>
      </c>
      <c r="AH103" s="26">
        <f t="shared" si="13"/>
        <v>0.19685039370078741</v>
      </c>
      <c r="AI103" s="26">
        <f t="shared" si="14"/>
        <v>9.8425196850393706E-2</v>
      </c>
      <c r="AJ103" s="26">
        <f t="shared" si="15"/>
        <v>2.3622047244094488E-2</v>
      </c>
      <c r="AK103" s="22">
        <v>27</v>
      </c>
    </row>
    <row r="104" spans="10:37" x14ac:dyDescent="0.3">
      <c r="J104" s="8" t="s">
        <v>256</v>
      </c>
      <c r="K104" s="11" t="str">
        <f t="shared" si="12"/>
        <v>1210</v>
      </c>
      <c r="L104" s="26">
        <v>0.5</v>
      </c>
      <c r="M104" s="28">
        <v>70</v>
      </c>
      <c r="N104" s="28">
        <v>200</v>
      </c>
      <c r="O104" s="7" t="s">
        <v>20</v>
      </c>
      <c r="P104" s="28">
        <v>400</v>
      </c>
      <c r="Z104" s="8" t="s">
        <v>116</v>
      </c>
      <c r="AA104" s="8" t="s">
        <v>28</v>
      </c>
      <c r="AC104" s="8" t="s">
        <v>258</v>
      </c>
      <c r="AD104" s="8" t="s">
        <v>140</v>
      </c>
      <c r="AE104" s="22">
        <v>6.4</v>
      </c>
      <c r="AF104" s="22">
        <v>3.2</v>
      </c>
      <c r="AG104" s="22">
        <v>0.6</v>
      </c>
      <c r="AH104" s="26">
        <f t="shared" si="13"/>
        <v>0.25196850393700787</v>
      </c>
      <c r="AI104" s="26">
        <f t="shared" si="14"/>
        <v>0.12598425196850394</v>
      </c>
      <c r="AJ104" s="26">
        <f t="shared" si="15"/>
        <v>2.3622047244094488E-2</v>
      </c>
      <c r="AK104" s="22">
        <v>45</v>
      </c>
    </row>
    <row r="105" spans="10:37" x14ac:dyDescent="0.3">
      <c r="J105" s="8" t="s">
        <v>241</v>
      </c>
      <c r="K105" s="11" t="str">
        <f t="shared" si="12"/>
        <v>1812</v>
      </c>
      <c r="L105" s="26">
        <v>0.75</v>
      </c>
      <c r="M105" s="28">
        <v>70</v>
      </c>
      <c r="N105" s="28">
        <v>200</v>
      </c>
      <c r="O105" s="7" t="s">
        <v>20</v>
      </c>
      <c r="P105" s="28">
        <v>400</v>
      </c>
      <c r="Z105" s="8" t="s">
        <v>116</v>
      </c>
      <c r="AA105" s="8" t="s">
        <v>28</v>
      </c>
      <c r="AC105" s="8" t="s">
        <v>259</v>
      </c>
      <c r="AD105" s="8" t="s">
        <v>146</v>
      </c>
      <c r="AE105" s="22">
        <v>1</v>
      </c>
      <c r="AF105" s="22">
        <v>0.5</v>
      </c>
      <c r="AG105" s="22">
        <v>0.35</v>
      </c>
      <c r="AH105" s="26">
        <f t="shared" si="13"/>
        <v>3.937007874015748E-2</v>
      </c>
      <c r="AI105" s="26">
        <f t="shared" si="14"/>
        <v>1.968503937007874E-2</v>
      </c>
      <c r="AJ105" s="26">
        <f t="shared" si="15"/>
        <v>1.377952755905512E-2</v>
      </c>
      <c r="AK105" s="22">
        <v>0.8</v>
      </c>
    </row>
    <row r="106" spans="10:37" x14ac:dyDescent="0.3">
      <c r="J106" s="8" t="s">
        <v>255</v>
      </c>
      <c r="K106" s="11" t="str">
        <f t="shared" si="12"/>
        <v>1812</v>
      </c>
      <c r="L106" s="26">
        <v>0.75</v>
      </c>
      <c r="M106" s="28">
        <v>70</v>
      </c>
      <c r="N106" s="28">
        <v>200</v>
      </c>
      <c r="O106" s="7" t="s">
        <v>20</v>
      </c>
      <c r="P106" s="28">
        <v>400</v>
      </c>
      <c r="Z106" s="8" t="s">
        <v>116</v>
      </c>
      <c r="AA106" s="8" t="s">
        <v>28</v>
      </c>
      <c r="AC106" s="8" t="s">
        <v>260</v>
      </c>
      <c r="AD106" s="8" t="s">
        <v>162</v>
      </c>
      <c r="AE106" s="22">
        <v>1.6</v>
      </c>
      <c r="AF106" s="22">
        <v>0.8</v>
      </c>
      <c r="AG106" s="22">
        <v>0.45</v>
      </c>
      <c r="AH106" s="26">
        <f t="shared" si="13"/>
        <v>6.2992125984251968E-2</v>
      </c>
      <c r="AI106" s="26">
        <f t="shared" si="14"/>
        <v>3.1496062992125984E-2</v>
      </c>
      <c r="AJ106" s="26">
        <f t="shared" si="15"/>
        <v>1.7716535433070866E-2</v>
      </c>
      <c r="AK106" s="22">
        <v>2</v>
      </c>
    </row>
    <row r="107" spans="10:37" x14ac:dyDescent="0.3">
      <c r="J107" s="8" t="s">
        <v>245</v>
      </c>
      <c r="K107" s="11" t="str">
        <f t="shared" si="12"/>
        <v>2010</v>
      </c>
      <c r="L107" s="26">
        <v>0.75</v>
      </c>
      <c r="M107" s="28">
        <v>70</v>
      </c>
      <c r="N107" s="28">
        <v>200</v>
      </c>
      <c r="O107" s="7" t="s">
        <v>20</v>
      </c>
      <c r="P107" s="28">
        <v>500</v>
      </c>
      <c r="Z107" s="8" t="s">
        <v>116</v>
      </c>
      <c r="AA107" s="8" t="s">
        <v>28</v>
      </c>
      <c r="AC107" s="8" t="s">
        <v>261</v>
      </c>
      <c r="AD107" s="8" t="s">
        <v>173</v>
      </c>
      <c r="AE107" s="22">
        <v>2</v>
      </c>
      <c r="AF107" s="22">
        <v>1.25</v>
      </c>
      <c r="AG107" s="22">
        <v>0.55000000000000004</v>
      </c>
      <c r="AH107" s="26">
        <f t="shared" si="13"/>
        <v>7.874015748031496E-2</v>
      </c>
      <c r="AI107" s="26">
        <f t="shared" si="14"/>
        <v>4.9212598425196853E-2</v>
      </c>
      <c r="AJ107" s="26">
        <f t="shared" si="15"/>
        <v>2.1653543307086614E-2</v>
      </c>
      <c r="AK107" s="22">
        <v>6</v>
      </c>
    </row>
    <row r="108" spans="10:37" x14ac:dyDescent="0.3">
      <c r="J108" s="8" t="s">
        <v>257</v>
      </c>
      <c r="K108" s="11" t="str">
        <f t="shared" si="12"/>
        <v>2010</v>
      </c>
      <c r="L108" s="26">
        <v>0.75</v>
      </c>
      <c r="M108" s="28">
        <v>70</v>
      </c>
      <c r="N108" s="28">
        <v>200</v>
      </c>
      <c r="O108" s="7" t="s">
        <v>20</v>
      </c>
      <c r="P108" s="28">
        <v>500</v>
      </c>
      <c r="Z108" s="8" t="s">
        <v>116</v>
      </c>
      <c r="AA108" s="8" t="s">
        <v>28</v>
      </c>
      <c r="AC108" s="8" t="s">
        <v>262</v>
      </c>
      <c r="AD108" s="8" t="s">
        <v>173</v>
      </c>
      <c r="AE108" s="22">
        <v>2</v>
      </c>
      <c r="AF108" s="22">
        <v>1.25</v>
      </c>
      <c r="AG108" s="22">
        <v>0.6</v>
      </c>
      <c r="AH108" s="26">
        <f t="shared" si="13"/>
        <v>7.874015748031496E-2</v>
      </c>
      <c r="AI108" s="26">
        <f t="shared" si="14"/>
        <v>4.9212598425196853E-2</v>
      </c>
      <c r="AJ108" s="26">
        <f t="shared" si="15"/>
        <v>2.3622047244094488E-2</v>
      </c>
      <c r="AK108" s="22">
        <v>4</v>
      </c>
    </row>
    <row r="109" spans="10:37" x14ac:dyDescent="0.3">
      <c r="J109" s="8" t="s">
        <v>247</v>
      </c>
      <c r="K109" s="11" t="str">
        <f t="shared" si="12"/>
        <v>2512</v>
      </c>
      <c r="L109" s="26">
        <v>1</v>
      </c>
      <c r="M109" s="28">
        <v>70</v>
      </c>
      <c r="N109" s="28">
        <v>200</v>
      </c>
      <c r="O109" s="7" t="s">
        <v>20</v>
      </c>
      <c r="P109" s="28">
        <v>500</v>
      </c>
      <c r="Z109" s="8" t="s">
        <v>116</v>
      </c>
      <c r="AA109" s="8" t="s">
        <v>28</v>
      </c>
      <c r="AC109" s="8" t="s">
        <v>263</v>
      </c>
      <c r="AD109" s="8" t="s">
        <v>162</v>
      </c>
      <c r="AE109" s="22">
        <v>1.6</v>
      </c>
      <c r="AF109" s="22">
        <v>0.8</v>
      </c>
      <c r="AG109" s="22">
        <v>0.45</v>
      </c>
      <c r="AH109" s="26">
        <f t="shared" si="13"/>
        <v>6.2992125984251968E-2</v>
      </c>
      <c r="AI109" s="26">
        <f t="shared" si="14"/>
        <v>3.1496062992125984E-2</v>
      </c>
      <c r="AJ109" s="26">
        <f t="shared" si="15"/>
        <v>1.7716535433070866E-2</v>
      </c>
      <c r="AK109" s="22">
        <v>2</v>
      </c>
    </row>
    <row r="110" spans="10:37" x14ac:dyDescent="0.3">
      <c r="J110" s="8" t="s">
        <v>258</v>
      </c>
      <c r="K110" s="11" t="str">
        <f t="shared" si="12"/>
        <v>2512</v>
      </c>
      <c r="L110" s="26">
        <v>1</v>
      </c>
      <c r="M110" s="28">
        <v>70</v>
      </c>
      <c r="N110" s="28">
        <v>200</v>
      </c>
      <c r="O110" s="7" t="s">
        <v>20</v>
      </c>
      <c r="P110" s="28">
        <v>500</v>
      </c>
      <c r="Z110" s="8" t="s">
        <v>116</v>
      </c>
      <c r="AA110" s="8" t="s">
        <v>28</v>
      </c>
      <c r="AC110" s="8" t="s">
        <v>264</v>
      </c>
      <c r="AD110" s="8" t="s">
        <v>173</v>
      </c>
      <c r="AE110" s="22">
        <v>2</v>
      </c>
      <c r="AF110" s="22">
        <v>1.25</v>
      </c>
      <c r="AG110" s="22">
        <v>0.6</v>
      </c>
      <c r="AH110" s="26">
        <f t="shared" si="13"/>
        <v>7.874015748031496E-2</v>
      </c>
      <c r="AI110" s="26">
        <f t="shared" si="14"/>
        <v>4.9212598425196853E-2</v>
      </c>
      <c r="AJ110" s="26">
        <f t="shared" si="15"/>
        <v>2.3622047244094488E-2</v>
      </c>
      <c r="AK110" s="22">
        <v>4</v>
      </c>
    </row>
    <row r="111" spans="10:37" x14ac:dyDescent="0.3">
      <c r="J111" s="8" t="s">
        <v>24</v>
      </c>
      <c r="K111" s="11" t="e">
        <f t="shared" si="12"/>
        <v>#N/A</v>
      </c>
      <c r="AC111" s="8" t="s">
        <v>265</v>
      </c>
      <c r="AD111" s="8" t="s">
        <v>182</v>
      </c>
      <c r="AE111" s="22">
        <v>3.2</v>
      </c>
      <c r="AF111" s="22">
        <v>1.6</v>
      </c>
      <c r="AG111" s="22">
        <v>0.6</v>
      </c>
      <c r="AH111" s="26">
        <f t="shared" si="13"/>
        <v>0.12598425196850394</v>
      </c>
      <c r="AI111" s="26">
        <f t="shared" si="14"/>
        <v>6.2992125984251968E-2</v>
      </c>
      <c r="AJ111" s="26">
        <f t="shared" si="15"/>
        <v>2.3622047244094488E-2</v>
      </c>
      <c r="AK111" s="22">
        <v>10</v>
      </c>
    </row>
    <row r="112" spans="10:37" x14ac:dyDescent="0.3">
      <c r="J112" s="8" t="s">
        <v>261</v>
      </c>
      <c r="K112" s="11" t="str">
        <f t="shared" si="12"/>
        <v>0805</v>
      </c>
      <c r="L112" s="26">
        <v>0.25</v>
      </c>
      <c r="M112" s="28">
        <v>70</v>
      </c>
      <c r="N112" s="8" t="s">
        <v>24</v>
      </c>
      <c r="O112" s="7" t="s">
        <v>20</v>
      </c>
      <c r="P112" s="28" t="s">
        <v>194</v>
      </c>
      <c r="Z112" s="8" t="s">
        <v>116</v>
      </c>
      <c r="AA112" s="8" t="s">
        <v>28</v>
      </c>
      <c r="AC112" s="8" t="s">
        <v>57</v>
      </c>
      <c r="AD112" s="8" t="s">
        <v>254</v>
      </c>
      <c r="AE112" s="22">
        <v>0.4</v>
      </c>
      <c r="AF112" s="22">
        <v>0.2</v>
      </c>
      <c r="AG112" s="22">
        <v>0.13</v>
      </c>
      <c r="AH112" s="26">
        <f t="shared" si="13"/>
        <v>1.5748031496062992E-2</v>
      </c>
      <c r="AI112" s="26">
        <f t="shared" si="14"/>
        <v>7.874015748031496E-3</v>
      </c>
      <c r="AJ112" s="26">
        <f t="shared" si="15"/>
        <v>5.1181102362204724E-3</v>
      </c>
      <c r="AK112" s="22">
        <v>0.04</v>
      </c>
    </row>
    <row r="113" spans="10:37" x14ac:dyDescent="0.3">
      <c r="J113" s="8" t="s">
        <v>24</v>
      </c>
      <c r="K113" s="11" t="e">
        <f t="shared" si="12"/>
        <v>#N/A</v>
      </c>
      <c r="AC113" s="8" t="s">
        <v>35</v>
      </c>
      <c r="AD113" s="8" t="s">
        <v>254</v>
      </c>
      <c r="AE113" s="22">
        <v>0.4</v>
      </c>
      <c r="AF113" s="22">
        <v>0.2</v>
      </c>
      <c r="AG113" s="22">
        <v>0.13</v>
      </c>
      <c r="AH113" s="26">
        <f t="shared" si="13"/>
        <v>1.5748031496062992E-2</v>
      </c>
      <c r="AI113" s="26">
        <f t="shared" si="14"/>
        <v>7.874015748031496E-3</v>
      </c>
      <c r="AJ113" s="26">
        <f t="shared" si="15"/>
        <v>5.1181102362204724E-3</v>
      </c>
      <c r="AK113" s="22">
        <v>0.04</v>
      </c>
    </row>
    <row r="114" spans="10:37" x14ac:dyDescent="0.3">
      <c r="J114" s="8" t="s">
        <v>259</v>
      </c>
      <c r="K114" s="11" t="str">
        <f t="shared" si="12"/>
        <v>0402</v>
      </c>
      <c r="L114" s="26">
        <v>0.1</v>
      </c>
      <c r="M114" s="28">
        <v>70</v>
      </c>
      <c r="N114" s="28">
        <v>50</v>
      </c>
      <c r="O114" s="7" t="s">
        <v>20</v>
      </c>
      <c r="P114" s="28">
        <v>100</v>
      </c>
      <c r="Z114" s="8" t="s">
        <v>116</v>
      </c>
      <c r="AA114" s="8" t="s">
        <v>28</v>
      </c>
      <c r="AC114" s="8" t="s">
        <v>24</v>
      </c>
      <c r="AD114" s="8" t="s">
        <v>24</v>
      </c>
    </row>
    <row r="115" spans="10:37" x14ac:dyDescent="0.3">
      <c r="J115" s="8" t="s">
        <v>260</v>
      </c>
      <c r="K115" s="11" t="str">
        <f t="shared" si="12"/>
        <v>0603</v>
      </c>
      <c r="L115" s="26">
        <v>0.1</v>
      </c>
      <c r="M115" s="28">
        <v>70</v>
      </c>
      <c r="N115" s="28">
        <v>75</v>
      </c>
      <c r="O115" s="7" t="s">
        <v>20</v>
      </c>
      <c r="P115" s="28">
        <v>150</v>
      </c>
      <c r="Z115" s="8" t="s">
        <v>116</v>
      </c>
      <c r="AA115" s="8" t="s">
        <v>28</v>
      </c>
    </row>
    <row r="116" spans="10:37" x14ac:dyDescent="0.3">
      <c r="J116" s="8" t="s">
        <v>262</v>
      </c>
      <c r="K116" s="11" t="str">
        <f t="shared" si="12"/>
        <v>0805</v>
      </c>
      <c r="L116" s="26">
        <v>0.125</v>
      </c>
      <c r="M116" s="28">
        <v>70</v>
      </c>
      <c r="N116" s="28">
        <v>150</v>
      </c>
      <c r="O116" s="7" t="s">
        <v>20</v>
      </c>
      <c r="P116" s="28">
        <v>200</v>
      </c>
      <c r="Z116" s="8" t="s">
        <v>116</v>
      </c>
      <c r="AA116" s="8" t="s">
        <v>28</v>
      </c>
    </row>
    <row r="117" spans="10:37" x14ac:dyDescent="0.3">
      <c r="J117" s="8" t="s">
        <v>24</v>
      </c>
      <c r="K117" s="11" t="e">
        <f t="shared" si="12"/>
        <v>#N/A</v>
      </c>
    </row>
    <row r="118" spans="10:37" x14ac:dyDescent="0.3">
      <c r="J118" s="8" t="s">
        <v>263</v>
      </c>
      <c r="K118" s="11" t="str">
        <f t="shared" si="12"/>
        <v>0603</v>
      </c>
      <c r="L118" s="26">
        <v>0.25</v>
      </c>
      <c r="M118" s="28">
        <v>70</v>
      </c>
      <c r="N118" s="28">
        <v>150</v>
      </c>
      <c r="O118" s="7" t="s">
        <v>20</v>
      </c>
      <c r="P118" s="28">
        <v>200</v>
      </c>
      <c r="Z118" s="8" t="s">
        <v>116</v>
      </c>
      <c r="AA118" s="8" t="s">
        <v>28</v>
      </c>
    </row>
    <row r="119" spans="10:37" x14ac:dyDescent="0.3">
      <c r="J119" s="8" t="s">
        <v>264</v>
      </c>
      <c r="K119" s="11" t="str">
        <f t="shared" si="12"/>
        <v>0805</v>
      </c>
      <c r="L119" s="26">
        <v>0.5</v>
      </c>
      <c r="M119" s="28">
        <v>70</v>
      </c>
      <c r="N119" s="28">
        <v>400</v>
      </c>
      <c r="O119" s="7" t="s">
        <v>20</v>
      </c>
      <c r="P119" s="28">
        <v>600</v>
      </c>
      <c r="Z119" s="8" t="s">
        <v>116</v>
      </c>
      <c r="AA119" s="8" t="s">
        <v>28</v>
      </c>
    </row>
    <row r="120" spans="10:37" x14ac:dyDescent="0.3">
      <c r="J120" s="8" t="s">
        <v>265</v>
      </c>
      <c r="K120" s="11" t="str">
        <f t="shared" si="12"/>
        <v>1206</v>
      </c>
      <c r="L120" s="26">
        <v>0.66</v>
      </c>
      <c r="M120" s="28">
        <v>70</v>
      </c>
      <c r="N120" s="28">
        <v>500</v>
      </c>
      <c r="O120" s="7" t="s">
        <v>20</v>
      </c>
      <c r="P120" s="28">
        <v>1000</v>
      </c>
      <c r="Z120" s="8" t="s">
        <v>116</v>
      </c>
      <c r="AA120" s="8" t="s">
        <v>28</v>
      </c>
    </row>
    <row r="121" spans="10:37" x14ac:dyDescent="0.3">
      <c r="J121" s="8" t="s">
        <v>24</v>
      </c>
      <c r="K121" s="11" t="e">
        <f t="shared" si="12"/>
        <v>#N/A</v>
      </c>
    </row>
    <row r="122" spans="10:37" x14ac:dyDescent="0.3">
      <c r="J122" s="8" t="s">
        <v>195</v>
      </c>
      <c r="K122" s="11" t="str">
        <f t="shared" si="12"/>
        <v>0402</v>
      </c>
      <c r="L122" s="26">
        <v>0.1</v>
      </c>
      <c r="M122" s="28">
        <v>105</v>
      </c>
      <c r="N122" s="28">
        <v>50</v>
      </c>
      <c r="O122" s="7" t="s">
        <v>20</v>
      </c>
      <c r="P122" s="28">
        <v>100</v>
      </c>
      <c r="Z122" s="8" t="s">
        <v>266</v>
      </c>
      <c r="AA122" s="8" t="s">
        <v>28</v>
      </c>
    </row>
    <row r="123" spans="10:37" x14ac:dyDescent="0.3">
      <c r="J123" s="8" t="s">
        <v>193</v>
      </c>
      <c r="K123" s="11" t="str">
        <f t="shared" si="12"/>
        <v>0402</v>
      </c>
      <c r="L123" s="26">
        <v>0.1</v>
      </c>
      <c r="M123" s="28">
        <v>105</v>
      </c>
      <c r="N123" s="28">
        <v>50</v>
      </c>
      <c r="O123" s="7" t="s">
        <v>20</v>
      </c>
      <c r="P123" s="28">
        <v>100</v>
      </c>
      <c r="Z123" s="8" t="s">
        <v>266</v>
      </c>
      <c r="AA123" s="8" t="s">
        <v>28</v>
      </c>
    </row>
    <row r="124" spans="10:37" x14ac:dyDescent="0.3">
      <c r="J124" s="8" t="s">
        <v>198</v>
      </c>
      <c r="K124" s="11" t="str">
        <f t="shared" si="12"/>
        <v>0402</v>
      </c>
      <c r="L124" s="26">
        <v>0.1</v>
      </c>
      <c r="M124" s="28">
        <v>105</v>
      </c>
      <c r="N124" s="28">
        <v>50</v>
      </c>
      <c r="O124" s="7" t="s">
        <v>20</v>
      </c>
      <c r="P124" s="28">
        <v>100</v>
      </c>
      <c r="Z124" s="8" t="s">
        <v>266</v>
      </c>
      <c r="AA124" s="8" t="s">
        <v>28</v>
      </c>
    </row>
    <row r="125" spans="10:37" x14ac:dyDescent="0.3">
      <c r="J125" s="8" t="s">
        <v>201</v>
      </c>
      <c r="K125" s="11" t="str">
        <f t="shared" si="12"/>
        <v>0603</v>
      </c>
      <c r="L125" s="26">
        <v>0.125</v>
      </c>
      <c r="M125" s="28">
        <v>105</v>
      </c>
      <c r="N125" s="28">
        <v>75</v>
      </c>
      <c r="O125" s="7" t="s">
        <v>20</v>
      </c>
      <c r="P125" s="28">
        <v>150</v>
      </c>
      <c r="Z125" s="8" t="s">
        <v>266</v>
      </c>
      <c r="AA125" s="8" t="s">
        <v>28</v>
      </c>
    </row>
    <row r="126" spans="10:37" x14ac:dyDescent="0.3">
      <c r="J126" s="8" t="s">
        <v>199</v>
      </c>
      <c r="K126" s="11" t="str">
        <f t="shared" si="12"/>
        <v>0603</v>
      </c>
      <c r="L126" s="26">
        <v>0.125</v>
      </c>
      <c r="M126" s="28">
        <v>105</v>
      </c>
      <c r="N126" s="28">
        <v>75</v>
      </c>
      <c r="O126" s="7" t="s">
        <v>20</v>
      </c>
      <c r="P126" s="28">
        <v>150</v>
      </c>
      <c r="Z126" s="8" t="s">
        <v>266</v>
      </c>
      <c r="AA126" s="8" t="s">
        <v>28</v>
      </c>
    </row>
    <row r="127" spans="10:37" x14ac:dyDescent="0.3">
      <c r="J127" s="8" t="s">
        <v>204</v>
      </c>
      <c r="K127" s="11" t="str">
        <f t="shared" si="12"/>
        <v>0603</v>
      </c>
      <c r="L127" s="26">
        <v>0.25</v>
      </c>
      <c r="M127" s="28">
        <v>105</v>
      </c>
      <c r="N127" s="8" t="s">
        <v>24</v>
      </c>
      <c r="O127" s="7" t="s">
        <v>20</v>
      </c>
      <c r="P127" s="28" t="s">
        <v>194</v>
      </c>
      <c r="Z127" s="8" t="s">
        <v>266</v>
      </c>
      <c r="AA127" s="8" t="s">
        <v>28</v>
      </c>
    </row>
    <row r="128" spans="10:37" x14ac:dyDescent="0.3">
      <c r="J128" s="8" t="s">
        <v>207</v>
      </c>
      <c r="K128" s="11" t="str">
        <f t="shared" si="12"/>
        <v>0805</v>
      </c>
      <c r="L128" s="26">
        <v>0.5</v>
      </c>
      <c r="M128" s="28">
        <v>105</v>
      </c>
      <c r="N128" s="28">
        <v>400</v>
      </c>
      <c r="O128" s="7" t="s">
        <v>20</v>
      </c>
      <c r="P128" s="28">
        <v>600</v>
      </c>
      <c r="Z128" s="8" t="s">
        <v>266</v>
      </c>
      <c r="AA128" s="8" t="s">
        <v>28</v>
      </c>
    </row>
    <row r="129" spans="10:27" x14ac:dyDescent="0.3">
      <c r="J129" s="8" t="s">
        <v>24</v>
      </c>
      <c r="K129" s="11" t="e">
        <f t="shared" si="12"/>
        <v>#N/A</v>
      </c>
    </row>
    <row r="130" spans="10:27" x14ac:dyDescent="0.3">
      <c r="J130" s="8" t="s">
        <v>195</v>
      </c>
      <c r="K130" s="11" t="str">
        <f t="shared" si="12"/>
        <v>0402</v>
      </c>
      <c r="L130" s="26" t="s">
        <v>267</v>
      </c>
      <c r="M130" s="28">
        <v>105</v>
      </c>
      <c r="N130" s="8" t="s">
        <v>24</v>
      </c>
      <c r="O130" s="8" t="s">
        <v>24</v>
      </c>
      <c r="P130" s="28" t="s">
        <v>268</v>
      </c>
      <c r="Z130" s="8" t="s">
        <v>266</v>
      </c>
      <c r="AA130" s="8" t="s">
        <v>28</v>
      </c>
    </row>
    <row r="131" spans="10:27" x14ac:dyDescent="0.3">
      <c r="J131" s="8" t="s">
        <v>201</v>
      </c>
      <c r="K131" s="11" t="str">
        <f t="shared" ref="K131:K132" si="16">VLOOKUP(J131,package_codes,2)</f>
        <v>0603</v>
      </c>
      <c r="L131" s="26" t="s">
        <v>267</v>
      </c>
      <c r="M131" s="28">
        <v>105</v>
      </c>
      <c r="N131" s="8" t="s">
        <v>24</v>
      </c>
      <c r="O131" s="8" t="s">
        <v>24</v>
      </c>
      <c r="P131" s="28" t="s">
        <v>268</v>
      </c>
      <c r="Z131" s="8" t="s">
        <v>266</v>
      </c>
      <c r="AA131" s="8" t="s">
        <v>28</v>
      </c>
    </row>
    <row r="132" spans="10:27" x14ac:dyDescent="0.3">
      <c r="J132" s="8" t="s">
        <v>206</v>
      </c>
      <c r="K132" s="11" t="str">
        <f t="shared" si="16"/>
        <v>0805</v>
      </c>
      <c r="L132" s="26" t="s">
        <v>268</v>
      </c>
      <c r="M132" s="28">
        <v>105</v>
      </c>
      <c r="N132" s="8" t="s">
        <v>24</v>
      </c>
      <c r="O132" s="8" t="s">
        <v>24</v>
      </c>
      <c r="P132" s="28" t="s">
        <v>268</v>
      </c>
      <c r="Z132" s="8" t="s">
        <v>266</v>
      </c>
      <c r="AA132" s="8" t="s">
        <v>28</v>
      </c>
    </row>
  </sheetData>
  <sortState ref="AC3:AK113">
    <sortCondition ref="AC3:AC113"/>
  </sortState>
  <mergeCells count="5">
    <mergeCell ref="Q2:R2"/>
    <mergeCell ref="S2:T2"/>
    <mergeCell ref="U2:V2"/>
    <mergeCell ref="AC1:AK1"/>
    <mergeCell ref="J1:A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T1925"/>
  <sheetViews>
    <sheetView topLeftCell="Q1" workbookViewId="0">
      <selection activeCell="AS14" sqref="AS14"/>
    </sheetView>
  </sheetViews>
  <sheetFormatPr defaultRowHeight="14.4" x14ac:dyDescent="0.3"/>
  <cols>
    <col min="1" max="1" width="9.6640625" style="16" bestFit="1" customWidth="1"/>
    <col min="2" max="4" width="9.6640625" style="16" customWidth="1"/>
    <col min="5" max="8" width="8.88671875" style="16"/>
    <col min="9" max="10" width="8.88671875" style="9"/>
    <col min="11" max="11" width="9.6640625" style="16" customWidth="1"/>
    <col min="12" max="16" width="8.88671875" style="16"/>
    <col min="17" max="17" width="9.88671875" style="16" bestFit="1" customWidth="1"/>
    <col min="18" max="18" width="9.6640625" style="16" customWidth="1"/>
    <col min="19" max="21" width="8.88671875" style="16"/>
    <col min="22" max="24" width="9.109375" style="16"/>
    <col min="25" max="25" width="9.88671875" style="9" bestFit="1" customWidth="1"/>
    <col min="26" max="26" width="9.6640625" style="16" customWidth="1"/>
    <col min="27" max="30" width="9.109375" style="16"/>
    <col min="31" max="31" width="8.88671875" style="16"/>
    <col min="32" max="32" width="8.88671875" style="9"/>
    <col min="33" max="33" width="9.88671875" style="9" customWidth="1"/>
    <col min="34" max="34" width="9.6640625" style="16" customWidth="1"/>
    <col min="35" max="38" width="8.88671875" style="16"/>
  </cols>
  <sheetData>
    <row r="3" spans="1:46" x14ac:dyDescent="0.3">
      <c r="A3" s="52" t="s">
        <v>107</v>
      </c>
      <c r="B3" s="52"/>
      <c r="C3" s="52"/>
      <c r="D3" s="52"/>
      <c r="E3" s="52"/>
      <c r="F3" s="52"/>
      <c r="G3" s="52"/>
      <c r="H3" s="52" t="s">
        <v>269</v>
      </c>
      <c r="I3" s="52"/>
      <c r="J3" s="52"/>
      <c r="K3" s="52"/>
      <c r="L3" s="52"/>
      <c r="M3" s="52"/>
      <c r="N3" s="52"/>
      <c r="O3" s="52" t="s">
        <v>134</v>
      </c>
      <c r="P3" s="52"/>
      <c r="Q3" s="52"/>
      <c r="R3" s="52"/>
      <c r="S3" s="52"/>
      <c r="T3" s="52"/>
      <c r="U3" s="52"/>
      <c r="V3" s="44"/>
      <c r="W3" s="52" t="s">
        <v>1</v>
      </c>
      <c r="X3" s="52"/>
      <c r="Y3" s="52"/>
      <c r="Z3" s="52"/>
      <c r="AA3" s="52"/>
      <c r="AB3" s="52"/>
      <c r="AC3" s="52"/>
      <c r="AD3" s="44"/>
      <c r="AE3" s="52" t="s">
        <v>270</v>
      </c>
      <c r="AF3" s="52"/>
      <c r="AG3" s="52"/>
      <c r="AH3" s="52"/>
      <c r="AI3" s="52"/>
      <c r="AJ3" s="52"/>
      <c r="AK3" s="52"/>
      <c r="AL3" s="52"/>
    </row>
    <row r="4" spans="1:46" x14ac:dyDescent="0.3">
      <c r="A4" s="44" t="s">
        <v>52</v>
      </c>
      <c r="B4" s="44" t="s">
        <v>271</v>
      </c>
      <c r="C4" s="44" t="s">
        <v>272</v>
      </c>
      <c r="D4" s="44" t="s">
        <v>273</v>
      </c>
      <c r="E4" s="44" t="s">
        <v>274</v>
      </c>
      <c r="F4" s="44" t="s">
        <v>275</v>
      </c>
      <c r="G4" s="44" t="s">
        <v>276</v>
      </c>
      <c r="H4" s="44" t="s">
        <v>52</v>
      </c>
      <c r="I4" s="42" t="s">
        <v>271</v>
      </c>
      <c r="J4" s="42"/>
      <c r="K4" s="44" t="s">
        <v>273</v>
      </c>
      <c r="L4" s="44" t="s">
        <v>274</v>
      </c>
      <c r="M4" s="44" t="s">
        <v>275</v>
      </c>
      <c r="N4" s="44" t="s">
        <v>276</v>
      </c>
      <c r="O4" s="44" t="s">
        <v>52</v>
      </c>
      <c r="P4" s="44" t="s">
        <v>271</v>
      </c>
      <c r="Q4" s="44" t="s">
        <v>272</v>
      </c>
      <c r="R4" s="44" t="s">
        <v>273</v>
      </c>
      <c r="S4" s="44" t="s">
        <v>274</v>
      </c>
      <c r="T4" s="44" t="s">
        <v>275</v>
      </c>
      <c r="U4" s="44" t="s">
        <v>276</v>
      </c>
      <c r="V4" s="44"/>
      <c r="W4" s="44" t="s">
        <v>52</v>
      </c>
      <c r="X4" s="44" t="s">
        <v>271</v>
      </c>
      <c r="Y4" s="42" t="s">
        <v>272</v>
      </c>
      <c r="Z4" s="44" t="s">
        <v>273</v>
      </c>
      <c r="AA4" s="44" t="s">
        <v>274</v>
      </c>
      <c r="AB4" s="44" t="s">
        <v>275</v>
      </c>
      <c r="AC4" s="44" t="s">
        <v>276</v>
      </c>
      <c r="AD4" s="44"/>
      <c r="AE4" s="44" t="s">
        <v>52</v>
      </c>
      <c r="AF4" s="42" t="s">
        <v>271</v>
      </c>
      <c r="AG4" s="42" t="s">
        <v>272</v>
      </c>
      <c r="AH4" s="44" t="s">
        <v>273</v>
      </c>
      <c r="AI4" s="44" t="s">
        <v>274</v>
      </c>
      <c r="AJ4" s="44" t="s">
        <v>277</v>
      </c>
      <c r="AK4" s="44" t="s">
        <v>275</v>
      </c>
      <c r="AL4" s="44" t="s">
        <v>276</v>
      </c>
      <c r="AN4" s="44" t="s">
        <v>271</v>
      </c>
      <c r="AO4" s="44" t="s">
        <v>278</v>
      </c>
      <c r="AP4" s="44" t="s">
        <v>279</v>
      </c>
      <c r="AQ4" s="44" t="s">
        <v>280</v>
      </c>
      <c r="AR4" s="44" t="s">
        <v>281</v>
      </c>
      <c r="AS4" s="44" t="s">
        <v>274</v>
      </c>
      <c r="AT4" s="44" t="s">
        <v>282</v>
      </c>
    </row>
    <row r="5" spans="1:46" x14ac:dyDescent="0.3">
      <c r="A5" s="20">
        <v>1</v>
      </c>
      <c r="B5" s="9">
        <v>-2</v>
      </c>
      <c r="C5" s="18">
        <f t="shared" ref="C5:C28" si="0">A5*10^B5/10</f>
        <v>1E-3</v>
      </c>
      <c r="D5" s="11" t="str">
        <f t="shared" ref="D5:D68" si="1">TEXT(C5*_xlfn.XLOOKUP(B5,Index_Table,D_List),SUBSTITUTE(_xlfn.XLOOKUP(B5,Index_Table,T_List),"""",""))</f>
        <v>1.00</v>
      </c>
      <c r="E5" s="11" t="str">
        <f t="shared" ref="E5:E68" si="2">_xlfn.XLOOKUP(B5,Index_Table,Sym_List)</f>
        <v>m</v>
      </c>
      <c r="F5" s="44"/>
      <c r="G5" s="44"/>
      <c r="H5" s="22">
        <v>1</v>
      </c>
      <c r="I5" s="9">
        <v>-2</v>
      </c>
      <c r="J5" s="21">
        <f>H5*10^I5/10</f>
        <v>1E-3</v>
      </c>
      <c r="K5" s="11" t="str">
        <f t="shared" ref="K5:K36" si="3">TEXT(J5*_xlfn.XLOOKUP(I5,Index_Table,D_List),SUBSTITUTE(_xlfn.XLOOKUP(I5,Index_Table,T_List),"""",""))</f>
        <v>1.00</v>
      </c>
      <c r="L5" s="11" t="str">
        <f t="shared" ref="L5:L36" si="4">_xlfn.XLOOKUP(I5,Index_Table,Sym_List)</f>
        <v>m</v>
      </c>
      <c r="O5" s="16">
        <v>1</v>
      </c>
      <c r="P5" s="9">
        <v>-2</v>
      </c>
      <c r="Q5" s="21">
        <f>O5*10^P5/10</f>
        <v>1E-3</v>
      </c>
      <c r="R5" s="11" t="str">
        <f t="shared" ref="R5:R68" si="5">TEXT(Q5*_xlfn.XLOOKUP(P5,Index_Table,D_List),SUBSTITUTE(_xlfn.XLOOKUP(P5,Index_Table,T_List),"""",""))</f>
        <v>1.00</v>
      </c>
      <c r="S5" s="11" t="str">
        <f t="shared" ref="S5:S68" si="6">_xlfn.XLOOKUP(P5,Index_Table,Sym_List)</f>
        <v>m</v>
      </c>
      <c r="W5" s="16">
        <v>1</v>
      </c>
      <c r="X5" s="9">
        <v>-2</v>
      </c>
      <c r="Y5" s="39">
        <f t="shared" ref="Y5:Y68" si="7">W5*10^X5/10</f>
        <v>1E-3</v>
      </c>
      <c r="Z5" s="11" t="str">
        <f t="shared" ref="Z5:Z68" si="8">TEXT(Y5*_xlfn.XLOOKUP(X5,Index_Table,D_List),SUBSTITUTE(_xlfn.XLOOKUP(X5,Index_Table,T_List),"""",""))</f>
        <v>1.00</v>
      </c>
      <c r="AA5" s="11" t="str">
        <f t="shared" ref="AA5:AA68" si="9">_xlfn.XLOOKUP(X5,Index_Table,Sym_List)</f>
        <v>m</v>
      </c>
      <c r="AE5" s="22">
        <v>1</v>
      </c>
      <c r="AF5" s="9">
        <v>-2</v>
      </c>
      <c r="AG5" s="21">
        <f>AE5*10^AF5/10</f>
        <v>1E-3</v>
      </c>
      <c r="AH5" s="11" t="str">
        <f t="shared" ref="AH5:AH68" si="10">TEXT(AG5*_xlfn.XLOOKUP(AF5,Index_Table,D_List),SUBSTITUTE(_xlfn.XLOOKUP(AF5,Index_Table,T_List),"""",""))</f>
        <v>1.00</v>
      </c>
      <c r="AI5" s="11" t="str">
        <f t="shared" ref="AI5:AI68" si="11">_xlfn.XLOOKUP(AF5,Index_Table,Sym_List)</f>
        <v>m</v>
      </c>
      <c r="AN5" s="5">
        <v>-5</v>
      </c>
      <c r="AO5">
        <v>9.9999999999999995E-7</v>
      </c>
      <c r="AP5">
        <f t="shared" ref="AP5:AP15" si="12">1/AO5</f>
        <v>1000000</v>
      </c>
      <c r="AQ5" s="5"/>
      <c r="AR5" s="5" t="s">
        <v>283</v>
      </c>
      <c r="AS5" s="6" t="s">
        <v>284</v>
      </c>
      <c r="AT5" s="6" t="s">
        <v>285</v>
      </c>
    </row>
    <row r="6" spans="1:46" x14ac:dyDescent="0.3">
      <c r="A6" s="20">
        <v>1.1000000000000001</v>
      </c>
      <c r="B6" s="9">
        <f>IF(A6=1,B5+1,B5)</f>
        <v>-2</v>
      </c>
      <c r="C6" s="18">
        <f t="shared" si="0"/>
        <v>1.1000000000000001E-3</v>
      </c>
      <c r="D6" s="11" t="str">
        <f t="shared" si="1"/>
        <v>1.10</v>
      </c>
      <c r="E6" s="11" t="str">
        <f t="shared" si="2"/>
        <v>m</v>
      </c>
      <c r="F6" s="44"/>
      <c r="G6" s="44"/>
      <c r="H6" s="22">
        <v>1.05</v>
      </c>
      <c r="I6" s="9">
        <f t="shared" ref="I6:I53" si="13">IF(H6=1,I5+1,I5)</f>
        <v>-2</v>
      </c>
      <c r="J6" s="21">
        <f t="shared" ref="J6:J52" si="14">H6*10^I6/10</f>
        <v>1.0500000000000002E-3</v>
      </c>
      <c r="K6" s="11" t="str">
        <f t="shared" si="3"/>
        <v>1.05</v>
      </c>
      <c r="L6" s="11" t="str">
        <f t="shared" si="4"/>
        <v>m</v>
      </c>
      <c r="O6" s="16">
        <v>1.02</v>
      </c>
      <c r="P6" s="9">
        <f t="shared" ref="P6:P69" si="15">IF(O6=1,P5+1,P5)</f>
        <v>-2</v>
      </c>
      <c r="Q6" s="21">
        <f t="shared" ref="Q6:Q69" si="16">O6*10^P6/10</f>
        <v>1.0200000000000001E-3</v>
      </c>
      <c r="R6" s="11" t="str">
        <f t="shared" si="5"/>
        <v>1.02</v>
      </c>
      <c r="S6" s="11" t="str">
        <f t="shared" si="6"/>
        <v>m</v>
      </c>
      <c r="W6" s="16">
        <v>1.02</v>
      </c>
      <c r="X6" s="9">
        <f t="shared" ref="X6" si="17">IF(W6=1,X5+1,X5)</f>
        <v>-2</v>
      </c>
      <c r="Y6" s="39">
        <f t="shared" si="7"/>
        <v>1.0200000000000001E-3</v>
      </c>
      <c r="Z6" s="11" t="str">
        <f t="shared" si="8"/>
        <v>1.02</v>
      </c>
      <c r="AA6" s="11" t="str">
        <f t="shared" si="9"/>
        <v>m</v>
      </c>
      <c r="AE6" s="22">
        <v>1.01</v>
      </c>
      <c r="AF6" s="9">
        <f t="shared" ref="AF6:AF69" si="18">IF(AE6=1,AF5+1,AF5)</f>
        <v>-2</v>
      </c>
      <c r="AG6" s="21">
        <f>AE6*10^AF6/10</f>
        <v>1.01E-3</v>
      </c>
      <c r="AH6" s="11" t="str">
        <f t="shared" si="10"/>
        <v>1.01</v>
      </c>
      <c r="AI6" s="11" t="str">
        <f t="shared" si="11"/>
        <v>m</v>
      </c>
      <c r="AN6" s="5">
        <f>AN5+1</f>
        <v>-4</v>
      </c>
      <c r="AO6">
        <v>9.9999999999999995E-7</v>
      </c>
      <c r="AP6">
        <f t="shared" si="12"/>
        <v>1000000</v>
      </c>
      <c r="AQ6" s="5"/>
      <c r="AR6" s="5" t="s">
        <v>286</v>
      </c>
      <c r="AS6" s="6" t="s">
        <v>284</v>
      </c>
      <c r="AT6" s="6" t="s">
        <v>285</v>
      </c>
    </row>
    <row r="7" spans="1:46" x14ac:dyDescent="0.3">
      <c r="A7" s="20">
        <v>1.2</v>
      </c>
      <c r="B7" s="9">
        <f t="shared" ref="B7:B70" si="19">IF(A7=1,B6+1,B6)</f>
        <v>-2</v>
      </c>
      <c r="C7" s="18">
        <f t="shared" si="0"/>
        <v>1.2000000000000001E-3</v>
      </c>
      <c r="D7" s="11" t="str">
        <f t="shared" si="1"/>
        <v>1.20</v>
      </c>
      <c r="E7" s="11" t="str">
        <f t="shared" si="2"/>
        <v>m</v>
      </c>
      <c r="F7" s="44"/>
      <c r="G7" s="44"/>
      <c r="H7" s="22">
        <v>1.1000000000000001</v>
      </c>
      <c r="I7" s="9">
        <f t="shared" si="13"/>
        <v>-2</v>
      </c>
      <c r="J7" s="21">
        <f t="shared" si="14"/>
        <v>1.1000000000000001E-3</v>
      </c>
      <c r="K7" s="11" t="str">
        <f t="shared" si="3"/>
        <v>1.10</v>
      </c>
      <c r="L7" s="11" t="str">
        <f t="shared" si="4"/>
        <v>m</v>
      </c>
      <c r="O7" s="16">
        <v>1.05</v>
      </c>
      <c r="P7" s="9">
        <f t="shared" si="15"/>
        <v>-2</v>
      </c>
      <c r="Q7" s="21">
        <f t="shared" si="16"/>
        <v>1.0500000000000002E-3</v>
      </c>
      <c r="R7" s="11" t="str">
        <f t="shared" si="5"/>
        <v>1.05</v>
      </c>
      <c r="S7" s="11" t="str">
        <f t="shared" si="6"/>
        <v>m</v>
      </c>
      <c r="W7" s="16">
        <v>1.05</v>
      </c>
      <c r="X7" s="9">
        <f>IF(W7=1,X6+1,X6)</f>
        <v>-2</v>
      </c>
      <c r="Y7" s="39">
        <f t="shared" si="7"/>
        <v>1.0500000000000002E-3</v>
      </c>
      <c r="Z7" s="11" t="str">
        <f t="shared" si="8"/>
        <v>1.05</v>
      </c>
      <c r="AA7" s="11" t="str">
        <f t="shared" si="9"/>
        <v>m</v>
      </c>
      <c r="AE7" s="22">
        <v>1.02</v>
      </c>
      <c r="AF7" s="9">
        <f t="shared" si="18"/>
        <v>-2</v>
      </c>
      <c r="AG7" s="21">
        <f t="shared" ref="AG7:AG70" si="20">AE7*10^AF7/10</f>
        <v>1.0200000000000001E-3</v>
      </c>
      <c r="AH7" s="11" t="str">
        <f t="shared" si="10"/>
        <v>1.02</v>
      </c>
      <c r="AI7" s="11" t="str">
        <f t="shared" si="11"/>
        <v>m</v>
      </c>
      <c r="AN7" s="5">
        <f t="shared" ref="AN7:AN19" si="21">AN6+1</f>
        <v>-3</v>
      </c>
      <c r="AO7">
        <v>9.9999999999999995E-7</v>
      </c>
      <c r="AP7">
        <f t="shared" si="12"/>
        <v>1000000</v>
      </c>
      <c r="AQ7" s="5"/>
      <c r="AR7" s="5" t="s">
        <v>287</v>
      </c>
      <c r="AS7" s="6" t="s">
        <v>284</v>
      </c>
      <c r="AT7" s="6" t="s">
        <v>285</v>
      </c>
    </row>
    <row r="8" spans="1:46" x14ac:dyDescent="0.3">
      <c r="A8" s="20">
        <v>1.3</v>
      </c>
      <c r="B8" s="9">
        <f t="shared" si="19"/>
        <v>-2</v>
      </c>
      <c r="C8" s="18">
        <f t="shared" si="0"/>
        <v>1.3000000000000002E-3</v>
      </c>
      <c r="D8" s="11" t="str">
        <f t="shared" si="1"/>
        <v>1.30</v>
      </c>
      <c r="E8" s="11" t="str">
        <f t="shared" si="2"/>
        <v>m</v>
      </c>
      <c r="F8" s="44"/>
      <c r="G8" s="44"/>
      <c r="H8" s="22">
        <v>1.1499999999999999</v>
      </c>
      <c r="I8" s="9">
        <f t="shared" si="13"/>
        <v>-2</v>
      </c>
      <c r="J8" s="21">
        <f t="shared" si="14"/>
        <v>1.15E-3</v>
      </c>
      <c r="K8" s="11" t="str">
        <f t="shared" si="3"/>
        <v>1.15</v>
      </c>
      <c r="L8" s="11" t="str">
        <f t="shared" si="4"/>
        <v>m</v>
      </c>
      <c r="O8" s="16">
        <v>1.07</v>
      </c>
      <c r="P8" s="9">
        <f t="shared" si="15"/>
        <v>-2</v>
      </c>
      <c r="Q8" s="21">
        <f t="shared" si="16"/>
        <v>1.0700000000000002E-3</v>
      </c>
      <c r="R8" s="11" t="str">
        <f t="shared" si="5"/>
        <v>1.07</v>
      </c>
      <c r="S8" s="11" t="str">
        <f t="shared" si="6"/>
        <v>m</v>
      </c>
      <c r="W8" s="16">
        <v>1.07</v>
      </c>
      <c r="X8" s="9">
        <f>IF(W8=1,X7+1,X7)</f>
        <v>-2</v>
      </c>
      <c r="Y8" s="39">
        <f t="shared" si="7"/>
        <v>1.0700000000000002E-3</v>
      </c>
      <c r="Z8" s="11" t="str">
        <f t="shared" si="8"/>
        <v>1.07</v>
      </c>
      <c r="AA8" s="11" t="str">
        <f t="shared" si="9"/>
        <v>m</v>
      </c>
      <c r="AE8" s="22">
        <v>1.04</v>
      </c>
      <c r="AF8" s="9">
        <f t="shared" si="18"/>
        <v>-2</v>
      </c>
      <c r="AG8" s="21">
        <f t="shared" si="20"/>
        <v>1.0400000000000001E-3</v>
      </c>
      <c r="AH8" s="11" t="str">
        <f t="shared" si="10"/>
        <v>1.04</v>
      </c>
      <c r="AI8" s="11" t="str">
        <f t="shared" si="11"/>
        <v>m</v>
      </c>
      <c r="AN8" s="5">
        <f t="shared" si="21"/>
        <v>-2</v>
      </c>
      <c r="AO8">
        <v>1E-3</v>
      </c>
      <c r="AP8">
        <f t="shared" si="12"/>
        <v>1000</v>
      </c>
      <c r="AQ8" s="5" t="s">
        <v>288</v>
      </c>
      <c r="AR8" s="5" t="s">
        <v>283</v>
      </c>
      <c r="AS8" s="6" t="s">
        <v>289</v>
      </c>
      <c r="AT8" s="6" t="s">
        <v>290</v>
      </c>
    </row>
    <row r="9" spans="1:46" x14ac:dyDescent="0.3">
      <c r="A9" s="20">
        <v>1.5</v>
      </c>
      <c r="B9" s="9">
        <f t="shared" si="19"/>
        <v>-2</v>
      </c>
      <c r="C9" s="18">
        <f t="shared" si="0"/>
        <v>1.5E-3</v>
      </c>
      <c r="D9" s="11" t="str">
        <f t="shared" si="1"/>
        <v>1.50</v>
      </c>
      <c r="E9" s="11" t="str">
        <f t="shared" si="2"/>
        <v>m</v>
      </c>
      <c r="F9" s="44"/>
      <c r="G9" s="44"/>
      <c r="H9" s="22">
        <v>1.21</v>
      </c>
      <c r="I9" s="9">
        <f t="shared" si="13"/>
        <v>-2</v>
      </c>
      <c r="J9" s="21">
        <f t="shared" si="14"/>
        <v>1.2099999999999999E-3</v>
      </c>
      <c r="K9" s="11" t="str">
        <f t="shared" si="3"/>
        <v>1.21</v>
      </c>
      <c r="L9" s="11" t="str">
        <f t="shared" si="4"/>
        <v>m</v>
      </c>
      <c r="O9" s="16">
        <v>1.1000000000000001</v>
      </c>
      <c r="P9" s="9">
        <f t="shared" si="15"/>
        <v>-2</v>
      </c>
      <c r="Q9" s="21">
        <f t="shared" si="16"/>
        <v>1.1000000000000001E-3</v>
      </c>
      <c r="R9" s="11" t="str">
        <f t="shared" si="5"/>
        <v>1.10</v>
      </c>
      <c r="S9" s="11" t="str">
        <f t="shared" si="6"/>
        <v>m</v>
      </c>
      <c r="W9" s="16">
        <v>1.1000000000000001</v>
      </c>
      <c r="X9" s="9">
        <f>IF(W9=1,X8+1,X8)</f>
        <v>-2</v>
      </c>
      <c r="Y9" s="39">
        <f t="shared" si="7"/>
        <v>1.1000000000000001E-3</v>
      </c>
      <c r="Z9" s="11" t="str">
        <f t="shared" si="8"/>
        <v>1.10</v>
      </c>
      <c r="AA9" s="11" t="str">
        <f t="shared" si="9"/>
        <v>m</v>
      </c>
      <c r="AE9" s="22">
        <v>1.05</v>
      </c>
      <c r="AF9" s="9">
        <f t="shared" si="18"/>
        <v>-2</v>
      </c>
      <c r="AG9" s="21">
        <f t="shared" si="20"/>
        <v>1.0500000000000002E-3</v>
      </c>
      <c r="AH9" s="11" t="str">
        <f t="shared" si="10"/>
        <v>1.05</v>
      </c>
      <c r="AI9" s="11" t="str">
        <f t="shared" si="11"/>
        <v>m</v>
      </c>
      <c r="AN9" s="5">
        <f t="shared" si="21"/>
        <v>-1</v>
      </c>
      <c r="AO9">
        <v>1E-3</v>
      </c>
      <c r="AP9">
        <f t="shared" si="12"/>
        <v>1000</v>
      </c>
      <c r="AQ9" s="5" t="s">
        <v>291</v>
      </c>
      <c r="AR9" s="5" t="s">
        <v>286</v>
      </c>
      <c r="AS9" s="6" t="s">
        <v>289</v>
      </c>
      <c r="AT9" s="6" t="s">
        <v>290</v>
      </c>
    </row>
    <row r="10" spans="1:46" x14ac:dyDescent="0.3">
      <c r="A10" s="20">
        <v>1.6</v>
      </c>
      <c r="B10" s="9">
        <f t="shared" si="19"/>
        <v>-2</v>
      </c>
      <c r="C10" s="18">
        <f t="shared" si="0"/>
        <v>1.6000000000000001E-3</v>
      </c>
      <c r="D10" s="11" t="str">
        <f t="shared" si="1"/>
        <v>1.60</v>
      </c>
      <c r="E10" s="11" t="str">
        <f t="shared" si="2"/>
        <v>m</v>
      </c>
      <c r="F10" s="44"/>
      <c r="G10" s="44"/>
      <c r="H10" s="22">
        <v>1.27</v>
      </c>
      <c r="I10" s="9">
        <f t="shared" si="13"/>
        <v>-2</v>
      </c>
      <c r="J10" s="21">
        <f t="shared" si="14"/>
        <v>1.2700000000000001E-3</v>
      </c>
      <c r="K10" s="11" t="str">
        <f t="shared" si="3"/>
        <v>1.27</v>
      </c>
      <c r="L10" s="11" t="str">
        <f t="shared" si="4"/>
        <v>m</v>
      </c>
      <c r="O10" s="16">
        <v>1.1299999999999999</v>
      </c>
      <c r="P10" s="9">
        <f t="shared" si="15"/>
        <v>-2</v>
      </c>
      <c r="Q10" s="21">
        <f t="shared" si="16"/>
        <v>1.1299999999999999E-3</v>
      </c>
      <c r="R10" s="11" t="str">
        <f t="shared" si="5"/>
        <v>1.13</v>
      </c>
      <c r="S10" s="11" t="str">
        <f t="shared" si="6"/>
        <v>m</v>
      </c>
      <c r="W10" s="16">
        <v>1.1299999999999999</v>
      </c>
      <c r="X10" s="9">
        <f t="shared" ref="X10:X73" si="22">IF(W10=1,X9+1,X9)</f>
        <v>-2</v>
      </c>
      <c r="Y10" s="39">
        <f t="shared" si="7"/>
        <v>1.1299999999999999E-3</v>
      </c>
      <c r="Z10" s="11" t="str">
        <f t="shared" si="8"/>
        <v>1.13</v>
      </c>
      <c r="AA10" s="11" t="str">
        <f t="shared" si="9"/>
        <v>m</v>
      </c>
      <c r="AE10" s="22">
        <v>1.06</v>
      </c>
      <c r="AF10" s="9">
        <f t="shared" si="18"/>
        <v>-2</v>
      </c>
      <c r="AG10" s="21">
        <f t="shared" si="20"/>
        <v>1.06E-3</v>
      </c>
      <c r="AH10" s="11" t="str">
        <f t="shared" si="10"/>
        <v>1.06</v>
      </c>
      <c r="AI10" s="11" t="str">
        <f t="shared" si="11"/>
        <v>m</v>
      </c>
      <c r="AN10" s="5">
        <f t="shared" si="21"/>
        <v>0</v>
      </c>
      <c r="AO10">
        <v>1E-3</v>
      </c>
      <c r="AP10">
        <f t="shared" si="12"/>
        <v>1000</v>
      </c>
      <c r="AQ10" s="5" t="s">
        <v>292</v>
      </c>
      <c r="AR10" s="5" t="s">
        <v>287</v>
      </c>
      <c r="AS10" s="6" t="s">
        <v>289</v>
      </c>
      <c r="AT10" s="6" t="s">
        <v>290</v>
      </c>
    </row>
    <row r="11" spans="1:46" x14ac:dyDescent="0.3">
      <c r="A11" s="20">
        <v>1.8</v>
      </c>
      <c r="B11" s="9">
        <f t="shared" si="19"/>
        <v>-2</v>
      </c>
      <c r="C11" s="18">
        <f t="shared" si="0"/>
        <v>1.8000000000000002E-3</v>
      </c>
      <c r="D11" s="11" t="str">
        <f t="shared" si="1"/>
        <v>1.80</v>
      </c>
      <c r="E11" s="11" t="str">
        <f t="shared" si="2"/>
        <v>m</v>
      </c>
      <c r="F11" s="44"/>
      <c r="G11" s="44"/>
      <c r="H11" s="22">
        <v>1.33</v>
      </c>
      <c r="I11" s="9">
        <f t="shared" si="13"/>
        <v>-2</v>
      </c>
      <c r="J11" s="21">
        <f t="shared" si="14"/>
        <v>1.33E-3</v>
      </c>
      <c r="K11" s="11" t="str">
        <f t="shared" si="3"/>
        <v>1.33</v>
      </c>
      <c r="L11" s="11" t="str">
        <f t="shared" si="4"/>
        <v>m</v>
      </c>
      <c r="O11" s="16">
        <v>1.1499999999999999</v>
      </c>
      <c r="P11" s="9">
        <f t="shared" si="15"/>
        <v>-2</v>
      </c>
      <c r="Q11" s="21">
        <f t="shared" si="16"/>
        <v>1.15E-3</v>
      </c>
      <c r="R11" s="11" t="str">
        <f t="shared" si="5"/>
        <v>1.15</v>
      </c>
      <c r="S11" s="11" t="str">
        <f t="shared" si="6"/>
        <v>m</v>
      </c>
      <c r="W11" s="16">
        <v>1.1499999999999999</v>
      </c>
      <c r="X11" s="9">
        <f t="shared" si="22"/>
        <v>-2</v>
      </c>
      <c r="Y11" s="39">
        <f t="shared" si="7"/>
        <v>1.15E-3</v>
      </c>
      <c r="Z11" s="11" t="str">
        <f t="shared" si="8"/>
        <v>1.15</v>
      </c>
      <c r="AA11" s="11" t="str">
        <f t="shared" si="9"/>
        <v>m</v>
      </c>
      <c r="AE11" s="22">
        <v>1.07</v>
      </c>
      <c r="AF11" s="9">
        <f t="shared" si="18"/>
        <v>-2</v>
      </c>
      <c r="AG11" s="21">
        <f t="shared" si="20"/>
        <v>1.0700000000000002E-3</v>
      </c>
      <c r="AH11" s="11" t="str">
        <f t="shared" si="10"/>
        <v>1.07</v>
      </c>
      <c r="AI11" s="11" t="str">
        <f t="shared" si="11"/>
        <v>m</v>
      </c>
      <c r="AN11" s="5">
        <f t="shared" si="21"/>
        <v>1</v>
      </c>
      <c r="AO11">
        <v>1</v>
      </c>
      <c r="AP11">
        <f t="shared" si="12"/>
        <v>1</v>
      </c>
      <c r="AQ11" s="5" t="s">
        <v>283</v>
      </c>
      <c r="AR11" s="5" t="s">
        <v>283</v>
      </c>
      <c r="AS11" s="6" t="s">
        <v>293</v>
      </c>
      <c r="AT11" s="6" t="s">
        <v>294</v>
      </c>
    </row>
    <row r="12" spans="1:46" x14ac:dyDescent="0.3">
      <c r="A12" s="20">
        <v>2</v>
      </c>
      <c r="B12" s="9">
        <f t="shared" si="19"/>
        <v>-2</v>
      </c>
      <c r="C12" s="18">
        <f t="shared" si="0"/>
        <v>2E-3</v>
      </c>
      <c r="D12" s="11" t="str">
        <f t="shared" si="1"/>
        <v>2.00</v>
      </c>
      <c r="E12" s="11" t="str">
        <f t="shared" si="2"/>
        <v>m</v>
      </c>
      <c r="F12" s="44"/>
      <c r="G12" s="44"/>
      <c r="H12" s="22">
        <v>1.4</v>
      </c>
      <c r="I12" s="9">
        <f t="shared" si="13"/>
        <v>-2</v>
      </c>
      <c r="J12" s="21">
        <f t="shared" si="14"/>
        <v>1.3999999999999998E-3</v>
      </c>
      <c r="K12" s="11" t="str">
        <f t="shared" si="3"/>
        <v>1.40</v>
      </c>
      <c r="L12" s="11" t="str">
        <f t="shared" si="4"/>
        <v>m</v>
      </c>
      <c r="O12" s="16">
        <v>1.18</v>
      </c>
      <c r="P12" s="9">
        <f t="shared" si="15"/>
        <v>-2</v>
      </c>
      <c r="Q12" s="21">
        <f t="shared" si="16"/>
        <v>1.1800000000000001E-3</v>
      </c>
      <c r="R12" s="11" t="str">
        <f t="shared" si="5"/>
        <v>1.18</v>
      </c>
      <c r="S12" s="11" t="str">
        <f t="shared" si="6"/>
        <v>m</v>
      </c>
      <c r="W12" s="16">
        <v>1.18</v>
      </c>
      <c r="X12" s="9">
        <f t="shared" si="22"/>
        <v>-2</v>
      </c>
      <c r="Y12" s="39">
        <f t="shared" si="7"/>
        <v>1.1800000000000001E-3</v>
      </c>
      <c r="Z12" s="11" t="str">
        <f t="shared" si="8"/>
        <v>1.18</v>
      </c>
      <c r="AA12" s="11" t="str">
        <f t="shared" si="9"/>
        <v>m</v>
      </c>
      <c r="AE12" s="22">
        <v>1.0900000000000001</v>
      </c>
      <c r="AF12" s="9">
        <f t="shared" si="18"/>
        <v>-2</v>
      </c>
      <c r="AG12" s="21">
        <f t="shared" si="20"/>
        <v>1.0900000000000003E-3</v>
      </c>
      <c r="AH12" s="11" t="str">
        <f t="shared" si="10"/>
        <v>1.09</v>
      </c>
      <c r="AI12" s="11" t="str">
        <f t="shared" si="11"/>
        <v>m</v>
      </c>
      <c r="AN12" s="5">
        <f t="shared" si="21"/>
        <v>2</v>
      </c>
      <c r="AO12">
        <v>1</v>
      </c>
      <c r="AP12">
        <f t="shared" si="12"/>
        <v>1</v>
      </c>
      <c r="AQ12" s="5" t="s">
        <v>286</v>
      </c>
      <c r="AR12" s="5" t="s">
        <v>286</v>
      </c>
      <c r="AS12" s="6" t="s">
        <v>293</v>
      </c>
      <c r="AT12" s="6" t="s">
        <v>294</v>
      </c>
    </row>
    <row r="13" spans="1:46" x14ac:dyDescent="0.3">
      <c r="A13" s="20">
        <v>2.2000000000000002</v>
      </c>
      <c r="B13" s="9">
        <f t="shared" si="19"/>
        <v>-2</v>
      </c>
      <c r="C13" s="18">
        <f t="shared" si="0"/>
        <v>2.2000000000000001E-3</v>
      </c>
      <c r="D13" s="11" t="str">
        <f t="shared" si="1"/>
        <v>2.20</v>
      </c>
      <c r="E13" s="11" t="str">
        <f t="shared" si="2"/>
        <v>m</v>
      </c>
      <c r="F13" s="44"/>
      <c r="G13" s="44"/>
      <c r="H13" s="22">
        <v>1.47</v>
      </c>
      <c r="I13" s="9">
        <f t="shared" si="13"/>
        <v>-2</v>
      </c>
      <c r="J13" s="21">
        <f t="shared" si="14"/>
        <v>1.47E-3</v>
      </c>
      <c r="K13" s="11" t="str">
        <f t="shared" si="3"/>
        <v>1.47</v>
      </c>
      <c r="L13" s="11" t="str">
        <f t="shared" si="4"/>
        <v>m</v>
      </c>
      <c r="O13" s="16">
        <v>1.21</v>
      </c>
      <c r="P13" s="9">
        <f t="shared" si="15"/>
        <v>-2</v>
      </c>
      <c r="Q13" s="21">
        <f t="shared" si="16"/>
        <v>1.2099999999999999E-3</v>
      </c>
      <c r="R13" s="11" t="str">
        <f t="shared" si="5"/>
        <v>1.21</v>
      </c>
      <c r="S13" s="11" t="str">
        <f t="shared" si="6"/>
        <v>m</v>
      </c>
      <c r="W13" s="16">
        <v>1.2</v>
      </c>
      <c r="X13" s="9">
        <f t="shared" si="22"/>
        <v>-2</v>
      </c>
      <c r="Y13" s="39">
        <f t="shared" si="7"/>
        <v>1.2000000000000001E-3</v>
      </c>
      <c r="Z13" s="11" t="str">
        <f t="shared" si="8"/>
        <v>1.20</v>
      </c>
      <c r="AA13" s="11" t="str">
        <f t="shared" si="9"/>
        <v>m</v>
      </c>
      <c r="AB13" s="44"/>
      <c r="AC13" s="44"/>
      <c r="AD13" s="44"/>
      <c r="AE13" s="22">
        <v>1.1000000000000001</v>
      </c>
      <c r="AF13" s="9">
        <f t="shared" si="18"/>
        <v>-2</v>
      </c>
      <c r="AG13" s="21">
        <f t="shared" si="20"/>
        <v>1.1000000000000001E-3</v>
      </c>
      <c r="AH13" s="11" t="str">
        <f t="shared" si="10"/>
        <v>1.10</v>
      </c>
      <c r="AI13" s="11" t="str">
        <f t="shared" si="11"/>
        <v>m</v>
      </c>
      <c r="AN13" s="5">
        <f t="shared" si="21"/>
        <v>3</v>
      </c>
      <c r="AO13">
        <v>1</v>
      </c>
      <c r="AP13">
        <f t="shared" si="12"/>
        <v>1</v>
      </c>
      <c r="AQ13" s="5" t="s">
        <v>287</v>
      </c>
      <c r="AR13" s="5" t="s">
        <v>287</v>
      </c>
      <c r="AS13" s="6" t="s">
        <v>293</v>
      </c>
      <c r="AT13" s="6" t="s">
        <v>294</v>
      </c>
    </row>
    <row r="14" spans="1:46" x14ac:dyDescent="0.3">
      <c r="A14" s="20">
        <v>2.4</v>
      </c>
      <c r="B14" s="9">
        <f t="shared" si="19"/>
        <v>-2</v>
      </c>
      <c r="C14" s="18">
        <f t="shared" si="0"/>
        <v>2.4000000000000002E-3</v>
      </c>
      <c r="D14" s="11" t="str">
        <f t="shared" si="1"/>
        <v>2.40</v>
      </c>
      <c r="E14" s="11" t="str">
        <f t="shared" si="2"/>
        <v>m</v>
      </c>
      <c r="F14" s="44"/>
      <c r="G14" s="44"/>
      <c r="H14" s="22">
        <v>1.54</v>
      </c>
      <c r="I14" s="9">
        <f t="shared" si="13"/>
        <v>-2</v>
      </c>
      <c r="J14" s="21">
        <f t="shared" si="14"/>
        <v>1.5400000000000001E-3</v>
      </c>
      <c r="K14" s="11" t="str">
        <f t="shared" si="3"/>
        <v>1.54</v>
      </c>
      <c r="L14" s="11" t="str">
        <f t="shared" si="4"/>
        <v>m</v>
      </c>
      <c r="O14" s="16">
        <v>1.24</v>
      </c>
      <c r="P14" s="9">
        <f t="shared" si="15"/>
        <v>-2</v>
      </c>
      <c r="Q14" s="21">
        <f t="shared" si="16"/>
        <v>1.24E-3</v>
      </c>
      <c r="R14" s="11" t="str">
        <f t="shared" si="5"/>
        <v>1.24</v>
      </c>
      <c r="S14" s="11" t="str">
        <f t="shared" si="6"/>
        <v>m</v>
      </c>
      <c r="W14" s="16">
        <v>1.21</v>
      </c>
      <c r="X14" s="9">
        <f t="shared" si="22"/>
        <v>-2</v>
      </c>
      <c r="Y14" s="39">
        <f t="shared" si="7"/>
        <v>1.2099999999999999E-3</v>
      </c>
      <c r="Z14" s="11" t="str">
        <f t="shared" si="8"/>
        <v>1.21</v>
      </c>
      <c r="AA14" s="11" t="str">
        <f t="shared" si="9"/>
        <v>m</v>
      </c>
      <c r="AE14" s="22">
        <v>1.1100000000000001</v>
      </c>
      <c r="AF14" s="9">
        <f t="shared" si="18"/>
        <v>-2</v>
      </c>
      <c r="AG14" s="21">
        <f t="shared" si="20"/>
        <v>1.1100000000000001E-3</v>
      </c>
      <c r="AH14" s="11" t="str">
        <f t="shared" si="10"/>
        <v>1.11</v>
      </c>
      <c r="AI14" s="11" t="str">
        <f t="shared" si="11"/>
        <v>m</v>
      </c>
      <c r="AN14" s="5">
        <f t="shared" si="21"/>
        <v>4</v>
      </c>
      <c r="AO14">
        <v>1000</v>
      </c>
      <c r="AP14">
        <f t="shared" si="12"/>
        <v>1E-3</v>
      </c>
      <c r="AQ14" s="5" t="s">
        <v>295</v>
      </c>
      <c r="AR14" s="5" t="s">
        <v>283</v>
      </c>
      <c r="AS14" s="6" t="s">
        <v>296</v>
      </c>
      <c r="AT14" s="6" t="s">
        <v>297</v>
      </c>
    </row>
    <row r="15" spans="1:46" x14ac:dyDescent="0.3">
      <c r="A15" s="20">
        <v>2.7</v>
      </c>
      <c r="B15" s="9">
        <f t="shared" si="19"/>
        <v>-2</v>
      </c>
      <c r="C15" s="18">
        <f t="shared" si="0"/>
        <v>2.7000000000000001E-3</v>
      </c>
      <c r="D15" s="11" t="str">
        <f t="shared" si="1"/>
        <v>2.70</v>
      </c>
      <c r="E15" s="11" t="str">
        <f t="shared" si="2"/>
        <v>m</v>
      </c>
      <c r="F15" s="44"/>
      <c r="G15" s="44"/>
      <c r="H15" s="22">
        <v>1.62</v>
      </c>
      <c r="I15" s="9">
        <f t="shared" si="13"/>
        <v>-2</v>
      </c>
      <c r="J15" s="21">
        <f t="shared" si="14"/>
        <v>1.6200000000000003E-3</v>
      </c>
      <c r="K15" s="11" t="str">
        <f t="shared" si="3"/>
        <v>1.62</v>
      </c>
      <c r="L15" s="11" t="str">
        <f t="shared" si="4"/>
        <v>m</v>
      </c>
      <c r="O15" s="16">
        <v>1.27</v>
      </c>
      <c r="P15" s="9">
        <f t="shared" si="15"/>
        <v>-2</v>
      </c>
      <c r="Q15" s="21">
        <f t="shared" si="16"/>
        <v>1.2700000000000001E-3</v>
      </c>
      <c r="R15" s="11" t="str">
        <f t="shared" si="5"/>
        <v>1.27</v>
      </c>
      <c r="S15" s="11" t="str">
        <f t="shared" si="6"/>
        <v>m</v>
      </c>
      <c r="W15" s="16">
        <v>1.24</v>
      </c>
      <c r="X15" s="9">
        <f t="shared" si="22"/>
        <v>-2</v>
      </c>
      <c r="Y15" s="39">
        <f t="shared" si="7"/>
        <v>1.24E-3</v>
      </c>
      <c r="Z15" s="11" t="str">
        <f t="shared" si="8"/>
        <v>1.24</v>
      </c>
      <c r="AA15" s="11" t="str">
        <f t="shared" si="9"/>
        <v>m</v>
      </c>
      <c r="AE15" s="22">
        <v>1.1299999999999999</v>
      </c>
      <c r="AF15" s="9">
        <f t="shared" si="18"/>
        <v>-2</v>
      </c>
      <c r="AG15" s="21">
        <f t="shared" si="20"/>
        <v>1.1299999999999999E-3</v>
      </c>
      <c r="AH15" s="11" t="str">
        <f t="shared" si="10"/>
        <v>1.13</v>
      </c>
      <c r="AI15" s="11" t="str">
        <f t="shared" si="11"/>
        <v>m</v>
      </c>
      <c r="AN15" s="5">
        <f t="shared" si="21"/>
        <v>5</v>
      </c>
      <c r="AO15">
        <v>1000</v>
      </c>
      <c r="AP15">
        <f t="shared" si="12"/>
        <v>1E-3</v>
      </c>
      <c r="AQ15" s="5" t="s">
        <v>298</v>
      </c>
      <c r="AR15" s="5" t="s">
        <v>286</v>
      </c>
      <c r="AS15" s="6" t="s">
        <v>296</v>
      </c>
      <c r="AT15" s="6" t="s">
        <v>297</v>
      </c>
    </row>
    <row r="16" spans="1:46" x14ac:dyDescent="0.3">
      <c r="A16" s="20">
        <v>3</v>
      </c>
      <c r="B16" s="9">
        <f t="shared" si="19"/>
        <v>-2</v>
      </c>
      <c r="C16" s="18">
        <f t="shared" si="0"/>
        <v>3.0000000000000001E-3</v>
      </c>
      <c r="D16" s="11" t="str">
        <f t="shared" si="1"/>
        <v>3.00</v>
      </c>
      <c r="E16" s="11" t="str">
        <f t="shared" si="2"/>
        <v>m</v>
      </c>
      <c r="F16" s="44"/>
      <c r="G16" s="44"/>
      <c r="H16" s="22">
        <v>1.69</v>
      </c>
      <c r="I16" s="9">
        <f t="shared" si="13"/>
        <v>-2</v>
      </c>
      <c r="J16" s="21">
        <f t="shared" si="14"/>
        <v>1.6899999999999999E-3</v>
      </c>
      <c r="K16" s="11" t="str">
        <f t="shared" si="3"/>
        <v>1.69</v>
      </c>
      <c r="L16" s="11" t="str">
        <f t="shared" si="4"/>
        <v>m</v>
      </c>
      <c r="O16" s="16">
        <v>1.3</v>
      </c>
      <c r="P16" s="9">
        <f t="shared" si="15"/>
        <v>-2</v>
      </c>
      <c r="Q16" s="21">
        <f t="shared" si="16"/>
        <v>1.3000000000000002E-3</v>
      </c>
      <c r="R16" s="11" t="str">
        <f t="shared" si="5"/>
        <v>1.30</v>
      </c>
      <c r="S16" s="11" t="str">
        <f t="shared" si="6"/>
        <v>m</v>
      </c>
      <c r="W16" s="16">
        <v>1.27</v>
      </c>
      <c r="X16" s="9">
        <f t="shared" si="22"/>
        <v>-2</v>
      </c>
      <c r="Y16" s="39">
        <f t="shared" si="7"/>
        <v>1.2700000000000001E-3</v>
      </c>
      <c r="Z16" s="11" t="str">
        <f t="shared" si="8"/>
        <v>1.27</v>
      </c>
      <c r="AA16" s="11" t="str">
        <f t="shared" si="9"/>
        <v>m</v>
      </c>
      <c r="AE16" s="22">
        <v>1.1399999999999999</v>
      </c>
      <c r="AF16" s="9">
        <f t="shared" si="18"/>
        <v>-2</v>
      </c>
      <c r="AG16" s="21">
        <f t="shared" si="20"/>
        <v>1.14E-3</v>
      </c>
      <c r="AH16" s="11" t="str">
        <f t="shared" si="10"/>
        <v>1.14</v>
      </c>
      <c r="AI16" s="11" t="str">
        <f t="shared" si="11"/>
        <v>m</v>
      </c>
      <c r="AN16" s="5">
        <f t="shared" si="21"/>
        <v>6</v>
      </c>
      <c r="AO16">
        <v>1000</v>
      </c>
      <c r="AP16">
        <f>1/AO16</f>
        <v>1E-3</v>
      </c>
      <c r="AQ16" s="5" t="s">
        <v>299</v>
      </c>
      <c r="AR16" s="5" t="s">
        <v>287</v>
      </c>
      <c r="AS16" s="6" t="s">
        <v>296</v>
      </c>
      <c r="AT16" s="6" t="s">
        <v>297</v>
      </c>
    </row>
    <row r="17" spans="1:46" x14ac:dyDescent="0.3">
      <c r="A17" s="20">
        <v>3.3</v>
      </c>
      <c r="B17" s="9">
        <f t="shared" si="19"/>
        <v>-2</v>
      </c>
      <c r="C17" s="18">
        <f t="shared" si="0"/>
        <v>3.3E-3</v>
      </c>
      <c r="D17" s="11" t="str">
        <f t="shared" si="1"/>
        <v>3.30</v>
      </c>
      <c r="E17" s="11" t="str">
        <f t="shared" si="2"/>
        <v>m</v>
      </c>
      <c r="F17" s="44"/>
      <c r="G17" s="44"/>
      <c r="H17" s="22">
        <v>1.78</v>
      </c>
      <c r="I17" s="9">
        <f t="shared" si="13"/>
        <v>-2</v>
      </c>
      <c r="J17" s="21">
        <f t="shared" si="14"/>
        <v>1.7799999999999999E-3</v>
      </c>
      <c r="K17" s="11" t="str">
        <f t="shared" si="3"/>
        <v>1.78</v>
      </c>
      <c r="L17" s="11" t="str">
        <f t="shared" si="4"/>
        <v>m</v>
      </c>
      <c r="O17" s="16">
        <v>1.33</v>
      </c>
      <c r="P17" s="9">
        <f t="shared" si="15"/>
        <v>-2</v>
      </c>
      <c r="Q17" s="21">
        <f t="shared" si="16"/>
        <v>1.33E-3</v>
      </c>
      <c r="R17" s="11" t="str">
        <f t="shared" si="5"/>
        <v>1.33</v>
      </c>
      <c r="S17" s="11" t="str">
        <f t="shared" si="6"/>
        <v>m</v>
      </c>
      <c r="W17" s="16">
        <v>1.3</v>
      </c>
      <c r="X17" s="9">
        <f t="shared" si="22"/>
        <v>-2</v>
      </c>
      <c r="Y17" s="39">
        <f t="shared" si="7"/>
        <v>1.3000000000000002E-3</v>
      </c>
      <c r="Z17" s="11" t="str">
        <f t="shared" si="8"/>
        <v>1.30</v>
      </c>
      <c r="AA17" s="11" t="str">
        <f t="shared" si="9"/>
        <v>m</v>
      </c>
      <c r="AE17" s="22">
        <v>1.1499999999999999</v>
      </c>
      <c r="AF17" s="9">
        <f t="shared" si="18"/>
        <v>-2</v>
      </c>
      <c r="AG17" s="21">
        <f t="shared" si="20"/>
        <v>1.15E-3</v>
      </c>
      <c r="AH17" s="11" t="str">
        <f t="shared" si="10"/>
        <v>1.15</v>
      </c>
      <c r="AI17" s="11" t="str">
        <f t="shared" si="11"/>
        <v>m</v>
      </c>
      <c r="AN17" s="5">
        <f t="shared" si="21"/>
        <v>7</v>
      </c>
      <c r="AO17">
        <v>1000000</v>
      </c>
      <c r="AP17">
        <f>1/AO17</f>
        <v>9.9999999999999995E-7</v>
      </c>
      <c r="AQ17" s="5"/>
      <c r="AR17" s="5" t="s">
        <v>283</v>
      </c>
      <c r="AS17" s="6" t="s">
        <v>127</v>
      </c>
      <c r="AT17" s="6" t="s">
        <v>300</v>
      </c>
    </row>
    <row r="18" spans="1:46" x14ac:dyDescent="0.3">
      <c r="A18" s="20">
        <v>3.6</v>
      </c>
      <c r="B18" s="9">
        <f t="shared" si="19"/>
        <v>-2</v>
      </c>
      <c r="C18" s="18">
        <f t="shared" si="0"/>
        <v>3.6000000000000003E-3</v>
      </c>
      <c r="D18" s="11" t="str">
        <f t="shared" si="1"/>
        <v>3.60</v>
      </c>
      <c r="E18" s="11" t="str">
        <f t="shared" si="2"/>
        <v>m</v>
      </c>
      <c r="F18" s="44"/>
      <c r="G18" s="44"/>
      <c r="H18" s="22">
        <v>1.87</v>
      </c>
      <c r="I18" s="9">
        <f t="shared" si="13"/>
        <v>-2</v>
      </c>
      <c r="J18" s="21">
        <f t="shared" si="14"/>
        <v>1.8700000000000001E-3</v>
      </c>
      <c r="K18" s="11" t="str">
        <f t="shared" si="3"/>
        <v>1.87</v>
      </c>
      <c r="L18" s="11" t="str">
        <f t="shared" si="4"/>
        <v>m</v>
      </c>
      <c r="O18" s="16">
        <v>1.37</v>
      </c>
      <c r="P18" s="9">
        <f t="shared" si="15"/>
        <v>-2</v>
      </c>
      <c r="Q18" s="21">
        <f t="shared" si="16"/>
        <v>1.3700000000000001E-3</v>
      </c>
      <c r="R18" s="11" t="str">
        <f t="shared" si="5"/>
        <v>1.37</v>
      </c>
      <c r="S18" s="11" t="str">
        <f t="shared" si="6"/>
        <v>m</v>
      </c>
      <c r="W18" s="16">
        <v>1.33</v>
      </c>
      <c r="X18" s="9">
        <f t="shared" si="22"/>
        <v>-2</v>
      </c>
      <c r="Y18" s="39">
        <f t="shared" si="7"/>
        <v>1.33E-3</v>
      </c>
      <c r="Z18" s="11" t="str">
        <f t="shared" si="8"/>
        <v>1.33</v>
      </c>
      <c r="AA18" s="11" t="str">
        <f t="shared" si="9"/>
        <v>m</v>
      </c>
      <c r="AE18" s="22">
        <v>1.17</v>
      </c>
      <c r="AF18" s="9">
        <f t="shared" si="18"/>
        <v>-2</v>
      </c>
      <c r="AG18" s="21">
        <f t="shared" si="20"/>
        <v>1.17E-3</v>
      </c>
      <c r="AH18" s="11" t="str">
        <f t="shared" si="10"/>
        <v>1.17</v>
      </c>
      <c r="AI18" s="11" t="str">
        <f t="shared" si="11"/>
        <v>m</v>
      </c>
      <c r="AN18" s="5">
        <f t="shared" si="21"/>
        <v>8</v>
      </c>
      <c r="AO18">
        <v>1000000</v>
      </c>
      <c r="AP18">
        <f>1/AO18</f>
        <v>9.9999999999999995E-7</v>
      </c>
      <c r="AQ18" s="5"/>
      <c r="AR18" s="5" t="s">
        <v>286</v>
      </c>
      <c r="AS18" s="6" t="s">
        <v>127</v>
      </c>
      <c r="AT18" s="6" t="s">
        <v>300</v>
      </c>
    </row>
    <row r="19" spans="1:46" x14ac:dyDescent="0.3">
      <c r="A19" s="20">
        <v>3.9</v>
      </c>
      <c r="B19" s="9">
        <f t="shared" si="19"/>
        <v>-2</v>
      </c>
      <c r="C19" s="18">
        <f t="shared" si="0"/>
        <v>3.8999999999999998E-3</v>
      </c>
      <c r="D19" s="11" t="str">
        <f t="shared" si="1"/>
        <v>3.90</v>
      </c>
      <c r="E19" s="11" t="str">
        <f t="shared" si="2"/>
        <v>m</v>
      </c>
      <c r="F19" s="44"/>
      <c r="G19" s="44"/>
      <c r="H19" s="22">
        <v>1.96</v>
      </c>
      <c r="I19" s="9">
        <f t="shared" si="13"/>
        <v>-2</v>
      </c>
      <c r="J19" s="21">
        <f t="shared" si="14"/>
        <v>1.9599999999999999E-3</v>
      </c>
      <c r="K19" s="11" t="str">
        <f t="shared" si="3"/>
        <v>1.96</v>
      </c>
      <c r="L19" s="11" t="str">
        <f t="shared" si="4"/>
        <v>m</v>
      </c>
      <c r="O19" s="16">
        <v>1.4</v>
      </c>
      <c r="P19" s="9">
        <f t="shared" si="15"/>
        <v>-2</v>
      </c>
      <c r="Q19" s="21">
        <f t="shared" si="16"/>
        <v>1.3999999999999998E-3</v>
      </c>
      <c r="R19" s="11" t="str">
        <f t="shared" si="5"/>
        <v>1.40</v>
      </c>
      <c r="S19" s="11" t="str">
        <f t="shared" si="6"/>
        <v>m</v>
      </c>
      <c r="W19" s="16">
        <v>1.37</v>
      </c>
      <c r="X19" s="9">
        <f t="shared" si="22"/>
        <v>-2</v>
      </c>
      <c r="Y19" s="39">
        <f t="shared" si="7"/>
        <v>1.3700000000000001E-3</v>
      </c>
      <c r="Z19" s="11" t="str">
        <f t="shared" si="8"/>
        <v>1.37</v>
      </c>
      <c r="AA19" s="11" t="str">
        <f t="shared" si="9"/>
        <v>m</v>
      </c>
      <c r="AE19" s="22">
        <v>1.18</v>
      </c>
      <c r="AF19" s="9">
        <f t="shared" si="18"/>
        <v>-2</v>
      </c>
      <c r="AG19" s="21">
        <f t="shared" si="20"/>
        <v>1.1800000000000001E-3</v>
      </c>
      <c r="AH19" s="11" t="str">
        <f t="shared" si="10"/>
        <v>1.18</v>
      </c>
      <c r="AI19" s="11" t="str">
        <f t="shared" si="11"/>
        <v>m</v>
      </c>
      <c r="AN19" s="5">
        <f t="shared" si="21"/>
        <v>9</v>
      </c>
      <c r="AO19">
        <v>1000000</v>
      </c>
      <c r="AP19">
        <f>1/AO19</f>
        <v>9.9999999999999995E-7</v>
      </c>
      <c r="AQ19" s="5"/>
      <c r="AR19" s="5" t="s">
        <v>287</v>
      </c>
      <c r="AS19" s="6" t="s">
        <v>127</v>
      </c>
      <c r="AT19" s="6" t="s">
        <v>300</v>
      </c>
    </row>
    <row r="20" spans="1:46" x14ac:dyDescent="0.3">
      <c r="A20" s="20">
        <v>4.3</v>
      </c>
      <c r="B20" s="9">
        <f t="shared" si="19"/>
        <v>-2</v>
      </c>
      <c r="C20" s="18">
        <f t="shared" si="0"/>
        <v>4.3E-3</v>
      </c>
      <c r="D20" s="11" t="str">
        <f t="shared" si="1"/>
        <v>4.30</v>
      </c>
      <c r="E20" s="11" t="str">
        <f t="shared" si="2"/>
        <v>m</v>
      </c>
      <c r="F20" s="44"/>
      <c r="G20" s="44"/>
      <c r="H20" s="22">
        <v>2.0499999999999998</v>
      </c>
      <c r="I20" s="9">
        <f t="shared" si="13"/>
        <v>-2</v>
      </c>
      <c r="J20" s="21">
        <f t="shared" si="14"/>
        <v>2.0499999999999997E-3</v>
      </c>
      <c r="K20" s="11" t="str">
        <f t="shared" si="3"/>
        <v>2.05</v>
      </c>
      <c r="L20" s="11" t="str">
        <f t="shared" si="4"/>
        <v>m</v>
      </c>
      <c r="O20" s="16">
        <v>1.43</v>
      </c>
      <c r="P20" s="9">
        <f t="shared" si="15"/>
        <v>-2</v>
      </c>
      <c r="Q20" s="21">
        <f t="shared" si="16"/>
        <v>1.4300000000000001E-3</v>
      </c>
      <c r="R20" s="11" t="str">
        <f t="shared" si="5"/>
        <v>1.43</v>
      </c>
      <c r="S20" s="11" t="str">
        <f t="shared" si="6"/>
        <v>m</v>
      </c>
      <c r="W20" s="16">
        <v>1.4</v>
      </c>
      <c r="X20" s="9">
        <f t="shared" si="22"/>
        <v>-2</v>
      </c>
      <c r="Y20" s="39">
        <f t="shared" si="7"/>
        <v>1.3999999999999998E-3</v>
      </c>
      <c r="Z20" s="11" t="str">
        <f t="shared" si="8"/>
        <v>1.40</v>
      </c>
      <c r="AA20" s="11" t="str">
        <f t="shared" si="9"/>
        <v>m</v>
      </c>
      <c r="AE20" s="22">
        <v>1.2</v>
      </c>
      <c r="AF20" s="9">
        <f t="shared" si="18"/>
        <v>-2</v>
      </c>
      <c r="AG20" s="21">
        <f t="shared" si="20"/>
        <v>1.2000000000000001E-3</v>
      </c>
      <c r="AH20" s="11" t="str">
        <f t="shared" si="10"/>
        <v>1.20</v>
      </c>
      <c r="AI20" s="11" t="str">
        <f t="shared" si="11"/>
        <v>m</v>
      </c>
    </row>
    <row r="21" spans="1:46" x14ac:dyDescent="0.3">
      <c r="A21" s="20">
        <v>4.7</v>
      </c>
      <c r="B21" s="9">
        <f t="shared" si="19"/>
        <v>-2</v>
      </c>
      <c r="C21" s="18">
        <f t="shared" si="0"/>
        <v>4.7000000000000002E-3</v>
      </c>
      <c r="D21" s="11" t="str">
        <f t="shared" si="1"/>
        <v>4.70</v>
      </c>
      <c r="E21" s="11" t="str">
        <f t="shared" si="2"/>
        <v>m</v>
      </c>
      <c r="F21" s="44"/>
      <c r="G21" s="44"/>
      <c r="H21" s="22">
        <v>2.15</v>
      </c>
      <c r="I21" s="9">
        <f t="shared" si="13"/>
        <v>-2</v>
      </c>
      <c r="J21" s="21">
        <f t="shared" si="14"/>
        <v>2.15E-3</v>
      </c>
      <c r="K21" s="11" t="str">
        <f t="shared" si="3"/>
        <v>2.15</v>
      </c>
      <c r="L21" s="11" t="str">
        <f t="shared" si="4"/>
        <v>m</v>
      </c>
      <c r="O21" s="16">
        <v>1.47</v>
      </c>
      <c r="P21" s="9">
        <f t="shared" si="15"/>
        <v>-2</v>
      </c>
      <c r="Q21" s="21">
        <f t="shared" si="16"/>
        <v>1.47E-3</v>
      </c>
      <c r="R21" s="11" t="str">
        <f t="shared" si="5"/>
        <v>1.47</v>
      </c>
      <c r="S21" s="11" t="str">
        <f t="shared" si="6"/>
        <v>m</v>
      </c>
      <c r="W21" s="16">
        <v>1.43</v>
      </c>
      <c r="X21" s="9">
        <f t="shared" si="22"/>
        <v>-2</v>
      </c>
      <c r="Y21" s="39">
        <f t="shared" si="7"/>
        <v>1.4300000000000001E-3</v>
      </c>
      <c r="Z21" s="11" t="str">
        <f t="shared" si="8"/>
        <v>1.43</v>
      </c>
      <c r="AA21" s="11" t="str">
        <f t="shared" si="9"/>
        <v>m</v>
      </c>
      <c r="AE21" s="22">
        <v>1.21</v>
      </c>
      <c r="AF21" s="9">
        <f t="shared" si="18"/>
        <v>-2</v>
      </c>
      <c r="AG21" s="21">
        <f t="shared" si="20"/>
        <v>1.2099999999999999E-3</v>
      </c>
      <c r="AH21" s="11" t="str">
        <f t="shared" si="10"/>
        <v>1.21</v>
      </c>
      <c r="AI21" s="11" t="str">
        <f t="shared" si="11"/>
        <v>m</v>
      </c>
    </row>
    <row r="22" spans="1:46" x14ac:dyDescent="0.3">
      <c r="A22" s="20">
        <v>5.0999999999999996</v>
      </c>
      <c r="B22" s="9">
        <f t="shared" si="19"/>
        <v>-2</v>
      </c>
      <c r="C22" s="18">
        <f t="shared" si="0"/>
        <v>5.0999999999999995E-3</v>
      </c>
      <c r="D22" s="11" t="str">
        <f t="shared" si="1"/>
        <v>5.10</v>
      </c>
      <c r="E22" s="11" t="str">
        <f t="shared" si="2"/>
        <v>m</v>
      </c>
      <c r="F22" s="44"/>
      <c r="G22" s="44"/>
      <c r="H22" s="22">
        <v>2.2599999999999998</v>
      </c>
      <c r="I22" s="9">
        <f t="shared" si="13"/>
        <v>-2</v>
      </c>
      <c r="J22" s="21">
        <f t="shared" si="14"/>
        <v>2.2599999999999999E-3</v>
      </c>
      <c r="K22" s="11" t="str">
        <f t="shared" si="3"/>
        <v>2.26</v>
      </c>
      <c r="L22" s="11" t="str">
        <f t="shared" si="4"/>
        <v>m</v>
      </c>
      <c r="O22" s="16">
        <v>1.5</v>
      </c>
      <c r="P22" s="9">
        <f t="shared" si="15"/>
        <v>-2</v>
      </c>
      <c r="Q22" s="21">
        <f t="shared" si="16"/>
        <v>1.5E-3</v>
      </c>
      <c r="R22" s="11" t="str">
        <f t="shared" si="5"/>
        <v>1.50</v>
      </c>
      <c r="S22" s="11" t="str">
        <f t="shared" si="6"/>
        <v>m</v>
      </c>
      <c r="W22" s="16">
        <v>1.47</v>
      </c>
      <c r="X22" s="9">
        <f t="shared" si="22"/>
        <v>-2</v>
      </c>
      <c r="Y22" s="39">
        <f t="shared" si="7"/>
        <v>1.47E-3</v>
      </c>
      <c r="Z22" s="11" t="str">
        <f t="shared" si="8"/>
        <v>1.47</v>
      </c>
      <c r="AA22" s="11" t="str">
        <f t="shared" si="9"/>
        <v>m</v>
      </c>
      <c r="AE22" s="22">
        <v>1.23</v>
      </c>
      <c r="AF22" s="9">
        <f t="shared" si="18"/>
        <v>-2</v>
      </c>
      <c r="AG22" s="21">
        <f t="shared" si="20"/>
        <v>1.23E-3</v>
      </c>
      <c r="AH22" s="11" t="str">
        <f t="shared" si="10"/>
        <v>1.23</v>
      </c>
      <c r="AI22" s="11" t="str">
        <f t="shared" si="11"/>
        <v>m</v>
      </c>
    </row>
    <row r="23" spans="1:46" x14ac:dyDescent="0.3">
      <c r="A23" s="20">
        <v>5.6</v>
      </c>
      <c r="B23" s="9">
        <f t="shared" si="19"/>
        <v>-2</v>
      </c>
      <c r="C23" s="18">
        <f t="shared" si="0"/>
        <v>5.5999999999999991E-3</v>
      </c>
      <c r="D23" s="11" t="str">
        <f t="shared" si="1"/>
        <v>5.60</v>
      </c>
      <c r="E23" s="11" t="str">
        <f t="shared" si="2"/>
        <v>m</v>
      </c>
      <c r="F23" s="44"/>
      <c r="G23" s="44"/>
      <c r="H23" s="22">
        <v>2.37</v>
      </c>
      <c r="I23" s="9">
        <f t="shared" si="13"/>
        <v>-2</v>
      </c>
      <c r="J23" s="21">
        <f t="shared" si="14"/>
        <v>2.3700000000000001E-3</v>
      </c>
      <c r="K23" s="11" t="str">
        <f t="shared" si="3"/>
        <v>2.37</v>
      </c>
      <c r="L23" s="11" t="str">
        <f t="shared" si="4"/>
        <v>m</v>
      </c>
      <c r="O23" s="16">
        <v>1.54</v>
      </c>
      <c r="P23" s="9">
        <f t="shared" si="15"/>
        <v>-2</v>
      </c>
      <c r="Q23" s="21">
        <f t="shared" si="16"/>
        <v>1.5400000000000001E-3</v>
      </c>
      <c r="R23" s="11" t="str">
        <f t="shared" si="5"/>
        <v>1.54</v>
      </c>
      <c r="S23" s="11" t="str">
        <f t="shared" si="6"/>
        <v>m</v>
      </c>
      <c r="W23" s="16">
        <v>1.5</v>
      </c>
      <c r="X23" s="9">
        <f t="shared" si="22"/>
        <v>-2</v>
      </c>
      <c r="Y23" s="39">
        <f t="shared" si="7"/>
        <v>1.5E-3</v>
      </c>
      <c r="Z23" s="11" t="str">
        <f t="shared" si="8"/>
        <v>1.50</v>
      </c>
      <c r="AA23" s="11" t="str">
        <f t="shared" si="9"/>
        <v>m</v>
      </c>
      <c r="AE23" s="22">
        <v>1.24</v>
      </c>
      <c r="AF23" s="9">
        <f t="shared" si="18"/>
        <v>-2</v>
      </c>
      <c r="AG23" s="21">
        <f t="shared" si="20"/>
        <v>1.24E-3</v>
      </c>
      <c r="AH23" s="11" t="str">
        <f t="shared" si="10"/>
        <v>1.24</v>
      </c>
      <c r="AI23" s="11" t="str">
        <f t="shared" si="11"/>
        <v>m</v>
      </c>
    </row>
    <row r="24" spans="1:46" x14ac:dyDescent="0.3">
      <c r="A24" s="20">
        <v>6.2</v>
      </c>
      <c r="B24" s="9">
        <f t="shared" si="19"/>
        <v>-2</v>
      </c>
      <c r="C24" s="18">
        <f t="shared" si="0"/>
        <v>6.2000000000000006E-3</v>
      </c>
      <c r="D24" s="11" t="str">
        <f t="shared" si="1"/>
        <v>6.20</v>
      </c>
      <c r="E24" s="11" t="str">
        <f t="shared" si="2"/>
        <v>m</v>
      </c>
      <c r="F24" s="44"/>
      <c r="G24" s="44"/>
      <c r="H24" s="22">
        <v>2.4900000000000002</v>
      </c>
      <c r="I24" s="9">
        <f t="shared" si="13"/>
        <v>-2</v>
      </c>
      <c r="J24" s="21">
        <f t="shared" si="14"/>
        <v>2.49E-3</v>
      </c>
      <c r="K24" s="11" t="str">
        <f t="shared" si="3"/>
        <v>2.49</v>
      </c>
      <c r="L24" s="11" t="str">
        <f t="shared" si="4"/>
        <v>m</v>
      </c>
      <c r="O24" s="16">
        <v>1.58</v>
      </c>
      <c r="P24" s="9">
        <f t="shared" si="15"/>
        <v>-2</v>
      </c>
      <c r="Q24" s="21">
        <f t="shared" si="16"/>
        <v>1.5800000000000002E-3</v>
      </c>
      <c r="R24" s="11" t="str">
        <f t="shared" si="5"/>
        <v>1.58</v>
      </c>
      <c r="S24" s="11" t="str">
        <f t="shared" si="6"/>
        <v>m</v>
      </c>
      <c r="W24" s="16">
        <v>1.54</v>
      </c>
      <c r="X24" s="9">
        <f t="shared" si="22"/>
        <v>-2</v>
      </c>
      <c r="Y24" s="39">
        <f t="shared" si="7"/>
        <v>1.5400000000000001E-3</v>
      </c>
      <c r="Z24" s="11" t="str">
        <f t="shared" si="8"/>
        <v>1.54</v>
      </c>
      <c r="AA24" s="11" t="str">
        <f t="shared" si="9"/>
        <v>m</v>
      </c>
      <c r="AE24" s="22">
        <v>1.26</v>
      </c>
      <c r="AF24" s="9">
        <f t="shared" si="18"/>
        <v>-2</v>
      </c>
      <c r="AG24" s="21">
        <f t="shared" si="20"/>
        <v>1.2600000000000001E-3</v>
      </c>
      <c r="AH24" s="11" t="str">
        <f t="shared" si="10"/>
        <v>1.26</v>
      </c>
      <c r="AI24" s="11" t="str">
        <f t="shared" si="11"/>
        <v>m</v>
      </c>
    </row>
    <row r="25" spans="1:46" x14ac:dyDescent="0.3">
      <c r="A25" s="20">
        <v>6.8</v>
      </c>
      <c r="B25" s="9">
        <f t="shared" si="19"/>
        <v>-2</v>
      </c>
      <c r="C25" s="18">
        <f t="shared" si="0"/>
        <v>6.8000000000000005E-3</v>
      </c>
      <c r="D25" s="11" t="str">
        <f t="shared" si="1"/>
        <v>6.80</v>
      </c>
      <c r="E25" s="11" t="str">
        <f t="shared" si="2"/>
        <v>m</v>
      </c>
      <c r="F25" s="44"/>
      <c r="G25" s="44"/>
      <c r="H25" s="22">
        <v>2.61</v>
      </c>
      <c r="I25" s="9">
        <f t="shared" si="13"/>
        <v>-2</v>
      </c>
      <c r="J25" s="21">
        <f t="shared" si="14"/>
        <v>2.6099999999999999E-3</v>
      </c>
      <c r="K25" s="11" t="str">
        <f t="shared" si="3"/>
        <v>2.61</v>
      </c>
      <c r="L25" s="11" t="str">
        <f t="shared" si="4"/>
        <v>m</v>
      </c>
      <c r="O25" s="16">
        <v>1.62</v>
      </c>
      <c r="P25" s="9">
        <f t="shared" si="15"/>
        <v>-2</v>
      </c>
      <c r="Q25" s="21">
        <f t="shared" si="16"/>
        <v>1.6200000000000003E-3</v>
      </c>
      <c r="R25" s="11" t="str">
        <f t="shared" si="5"/>
        <v>1.62</v>
      </c>
      <c r="S25" s="11" t="str">
        <f t="shared" si="6"/>
        <v>m</v>
      </c>
      <c r="W25" s="16">
        <v>1.58</v>
      </c>
      <c r="X25" s="9">
        <f t="shared" si="22"/>
        <v>-2</v>
      </c>
      <c r="Y25" s="39">
        <f t="shared" si="7"/>
        <v>1.5800000000000002E-3</v>
      </c>
      <c r="Z25" s="11" t="str">
        <f t="shared" si="8"/>
        <v>1.58</v>
      </c>
      <c r="AA25" s="11" t="str">
        <f t="shared" si="9"/>
        <v>m</v>
      </c>
      <c r="AE25" s="22">
        <v>1.27</v>
      </c>
      <c r="AF25" s="9">
        <f t="shared" si="18"/>
        <v>-2</v>
      </c>
      <c r="AG25" s="21">
        <f t="shared" si="20"/>
        <v>1.2700000000000001E-3</v>
      </c>
      <c r="AH25" s="11" t="str">
        <f t="shared" si="10"/>
        <v>1.27</v>
      </c>
      <c r="AI25" s="11" t="str">
        <f t="shared" si="11"/>
        <v>m</v>
      </c>
    </row>
    <row r="26" spans="1:46" x14ac:dyDescent="0.3">
      <c r="A26" s="20">
        <v>7.5</v>
      </c>
      <c r="B26" s="9">
        <f t="shared" si="19"/>
        <v>-2</v>
      </c>
      <c r="C26" s="18">
        <f t="shared" si="0"/>
        <v>7.4999999999999997E-3</v>
      </c>
      <c r="D26" s="11" t="str">
        <f t="shared" si="1"/>
        <v>7.50</v>
      </c>
      <c r="E26" s="11" t="str">
        <f t="shared" si="2"/>
        <v>m</v>
      </c>
      <c r="F26" s="44"/>
      <c r="G26" s="44"/>
      <c r="H26" s="22">
        <v>2.74</v>
      </c>
      <c r="I26" s="9">
        <f t="shared" si="13"/>
        <v>-2</v>
      </c>
      <c r="J26" s="21">
        <f t="shared" si="14"/>
        <v>2.7400000000000002E-3</v>
      </c>
      <c r="K26" s="11" t="str">
        <f t="shared" si="3"/>
        <v>2.74</v>
      </c>
      <c r="L26" s="11" t="str">
        <f t="shared" si="4"/>
        <v>m</v>
      </c>
      <c r="O26" s="16">
        <v>1.65</v>
      </c>
      <c r="P26" s="9">
        <f t="shared" si="15"/>
        <v>-2</v>
      </c>
      <c r="Q26" s="21">
        <f t="shared" si="16"/>
        <v>1.65E-3</v>
      </c>
      <c r="R26" s="11" t="str">
        <f t="shared" si="5"/>
        <v>1.65</v>
      </c>
      <c r="S26" s="11" t="str">
        <f t="shared" si="6"/>
        <v>m</v>
      </c>
      <c r="W26" s="16">
        <v>1.6</v>
      </c>
      <c r="X26" s="9">
        <f t="shared" si="22"/>
        <v>-2</v>
      </c>
      <c r="Y26" s="39">
        <f t="shared" si="7"/>
        <v>1.6000000000000001E-3</v>
      </c>
      <c r="Z26" s="11" t="str">
        <f t="shared" si="8"/>
        <v>1.60</v>
      </c>
      <c r="AA26" s="11" t="str">
        <f t="shared" si="9"/>
        <v>m</v>
      </c>
      <c r="AB26" s="44"/>
      <c r="AC26" s="44"/>
      <c r="AD26" s="44"/>
      <c r="AE26" s="22">
        <v>1.29</v>
      </c>
      <c r="AF26" s="9">
        <f t="shared" si="18"/>
        <v>-2</v>
      </c>
      <c r="AG26" s="21">
        <f t="shared" si="20"/>
        <v>1.2899999999999999E-3</v>
      </c>
      <c r="AH26" s="11" t="str">
        <f t="shared" si="10"/>
        <v>1.29</v>
      </c>
      <c r="AI26" s="11" t="str">
        <f t="shared" si="11"/>
        <v>m</v>
      </c>
    </row>
    <row r="27" spans="1:46" x14ac:dyDescent="0.3">
      <c r="A27" s="20">
        <v>8.1999999999999993</v>
      </c>
      <c r="B27" s="9">
        <f t="shared" si="19"/>
        <v>-2</v>
      </c>
      <c r="C27" s="18">
        <f t="shared" si="0"/>
        <v>8.199999999999999E-3</v>
      </c>
      <c r="D27" s="11" t="str">
        <f t="shared" si="1"/>
        <v>8.20</v>
      </c>
      <c r="E27" s="11" t="str">
        <f t="shared" si="2"/>
        <v>m</v>
      </c>
      <c r="F27" s="44"/>
      <c r="G27" s="44"/>
      <c r="H27" s="22">
        <v>2.87</v>
      </c>
      <c r="I27" s="9">
        <f t="shared" si="13"/>
        <v>-2</v>
      </c>
      <c r="J27" s="21">
        <f t="shared" si="14"/>
        <v>2.8700000000000002E-3</v>
      </c>
      <c r="K27" s="11" t="str">
        <f t="shared" si="3"/>
        <v>2.87</v>
      </c>
      <c r="L27" s="11" t="str">
        <f t="shared" si="4"/>
        <v>m</v>
      </c>
      <c r="O27" s="16">
        <v>1.69</v>
      </c>
      <c r="P27" s="9">
        <f t="shared" si="15"/>
        <v>-2</v>
      </c>
      <c r="Q27" s="21">
        <f t="shared" si="16"/>
        <v>1.6899999999999999E-3</v>
      </c>
      <c r="R27" s="11" t="str">
        <f t="shared" si="5"/>
        <v>1.69</v>
      </c>
      <c r="S27" s="11" t="str">
        <f t="shared" si="6"/>
        <v>m</v>
      </c>
      <c r="W27" s="16">
        <v>1.62</v>
      </c>
      <c r="X27" s="9">
        <f t="shared" si="22"/>
        <v>-2</v>
      </c>
      <c r="Y27" s="39">
        <f t="shared" si="7"/>
        <v>1.6200000000000003E-3</v>
      </c>
      <c r="Z27" s="11" t="str">
        <f t="shared" si="8"/>
        <v>1.62</v>
      </c>
      <c r="AA27" s="11" t="str">
        <f t="shared" si="9"/>
        <v>m</v>
      </c>
      <c r="AE27" s="22">
        <v>1.3</v>
      </c>
      <c r="AF27" s="9">
        <f t="shared" si="18"/>
        <v>-2</v>
      </c>
      <c r="AG27" s="21">
        <f t="shared" si="20"/>
        <v>1.3000000000000002E-3</v>
      </c>
      <c r="AH27" s="11" t="str">
        <f t="shared" si="10"/>
        <v>1.30</v>
      </c>
      <c r="AI27" s="11" t="str">
        <f t="shared" si="11"/>
        <v>m</v>
      </c>
    </row>
    <row r="28" spans="1:46" x14ac:dyDescent="0.3">
      <c r="A28" s="20">
        <v>9.1</v>
      </c>
      <c r="B28" s="9">
        <f t="shared" si="19"/>
        <v>-2</v>
      </c>
      <c r="C28" s="18">
        <f t="shared" si="0"/>
        <v>9.1000000000000004E-3</v>
      </c>
      <c r="D28" s="11" t="str">
        <f t="shared" si="1"/>
        <v>9.10</v>
      </c>
      <c r="E28" s="11" t="str">
        <f t="shared" si="2"/>
        <v>m</v>
      </c>
      <c r="F28" s="44"/>
      <c r="G28" s="44"/>
      <c r="H28" s="22">
        <v>3.01</v>
      </c>
      <c r="I28" s="9">
        <f t="shared" si="13"/>
        <v>-2</v>
      </c>
      <c r="J28" s="21">
        <f t="shared" si="14"/>
        <v>3.0099999999999997E-3</v>
      </c>
      <c r="K28" s="11" t="str">
        <f t="shared" si="3"/>
        <v>3.01</v>
      </c>
      <c r="L28" s="11" t="str">
        <f t="shared" si="4"/>
        <v>m</v>
      </c>
      <c r="O28" s="16">
        <v>1.74</v>
      </c>
      <c r="P28" s="9">
        <f t="shared" si="15"/>
        <v>-2</v>
      </c>
      <c r="Q28" s="21">
        <f t="shared" si="16"/>
        <v>1.7399999999999998E-3</v>
      </c>
      <c r="R28" s="11" t="str">
        <f t="shared" si="5"/>
        <v>1.74</v>
      </c>
      <c r="S28" s="11" t="str">
        <f t="shared" si="6"/>
        <v>m</v>
      </c>
      <c r="W28" s="16">
        <v>1.65</v>
      </c>
      <c r="X28" s="9">
        <f t="shared" si="22"/>
        <v>-2</v>
      </c>
      <c r="Y28" s="39">
        <f t="shared" si="7"/>
        <v>1.65E-3</v>
      </c>
      <c r="Z28" s="11" t="str">
        <f t="shared" si="8"/>
        <v>1.65</v>
      </c>
      <c r="AA28" s="11" t="str">
        <f t="shared" si="9"/>
        <v>m</v>
      </c>
      <c r="AE28" s="22">
        <v>1.32</v>
      </c>
      <c r="AF28" s="9">
        <f t="shared" si="18"/>
        <v>-2</v>
      </c>
      <c r="AG28" s="21">
        <f t="shared" si="20"/>
        <v>1.3200000000000002E-3</v>
      </c>
      <c r="AH28" s="11" t="str">
        <f t="shared" si="10"/>
        <v>1.32</v>
      </c>
      <c r="AI28" s="11" t="str">
        <f t="shared" si="11"/>
        <v>m</v>
      </c>
    </row>
    <row r="29" spans="1:46" x14ac:dyDescent="0.3">
      <c r="A29" s="20">
        <v>1</v>
      </c>
      <c r="B29" s="9">
        <f t="shared" si="19"/>
        <v>-1</v>
      </c>
      <c r="C29" s="18">
        <f>A29*10^B29/10</f>
        <v>0.01</v>
      </c>
      <c r="D29" s="11" t="str">
        <f t="shared" si="1"/>
        <v>10.0</v>
      </c>
      <c r="E29" s="11" t="str">
        <f t="shared" si="2"/>
        <v>m</v>
      </c>
      <c r="F29" s="11"/>
      <c r="H29" s="22">
        <v>3.16</v>
      </c>
      <c r="I29" s="9">
        <f t="shared" si="13"/>
        <v>-2</v>
      </c>
      <c r="J29" s="21">
        <f t="shared" si="14"/>
        <v>3.1600000000000005E-3</v>
      </c>
      <c r="K29" s="11" t="str">
        <f t="shared" si="3"/>
        <v>3.16</v>
      </c>
      <c r="L29" s="11" t="str">
        <f t="shared" si="4"/>
        <v>m</v>
      </c>
      <c r="O29" s="16">
        <v>1.78</v>
      </c>
      <c r="P29" s="9">
        <f t="shared" si="15"/>
        <v>-2</v>
      </c>
      <c r="Q29" s="21">
        <f t="shared" si="16"/>
        <v>1.7799999999999999E-3</v>
      </c>
      <c r="R29" s="11" t="str">
        <f t="shared" si="5"/>
        <v>1.78</v>
      </c>
      <c r="S29" s="11" t="str">
        <f t="shared" si="6"/>
        <v>m</v>
      </c>
      <c r="W29" s="16">
        <v>1.69</v>
      </c>
      <c r="X29" s="9">
        <f t="shared" si="22"/>
        <v>-2</v>
      </c>
      <c r="Y29" s="39">
        <f t="shared" si="7"/>
        <v>1.6899999999999999E-3</v>
      </c>
      <c r="Z29" s="11" t="str">
        <f t="shared" si="8"/>
        <v>1.69</v>
      </c>
      <c r="AA29" s="11" t="str">
        <f t="shared" si="9"/>
        <v>m</v>
      </c>
      <c r="AE29" s="22">
        <v>1.33</v>
      </c>
      <c r="AF29" s="9">
        <f t="shared" si="18"/>
        <v>-2</v>
      </c>
      <c r="AG29" s="21">
        <f t="shared" si="20"/>
        <v>1.33E-3</v>
      </c>
      <c r="AH29" s="11" t="str">
        <f t="shared" si="10"/>
        <v>1.33</v>
      </c>
      <c r="AI29" s="11" t="str">
        <f t="shared" si="11"/>
        <v>m</v>
      </c>
    </row>
    <row r="30" spans="1:46" x14ac:dyDescent="0.3">
      <c r="A30" s="20">
        <v>1.1000000000000001</v>
      </c>
      <c r="B30" s="9">
        <f t="shared" si="19"/>
        <v>-1</v>
      </c>
      <c r="C30" s="18">
        <f t="shared" ref="C30:C31" si="23">A30*10^B30/10</f>
        <v>1.1000000000000001E-2</v>
      </c>
      <c r="D30" s="11" t="str">
        <f t="shared" si="1"/>
        <v>11.0</v>
      </c>
      <c r="E30" s="11" t="str">
        <f t="shared" si="2"/>
        <v>m</v>
      </c>
      <c r="F30" s="11"/>
      <c r="H30" s="22">
        <v>3.32</v>
      </c>
      <c r="I30" s="9">
        <f t="shared" si="13"/>
        <v>-2</v>
      </c>
      <c r="J30" s="21">
        <f t="shared" si="14"/>
        <v>3.32E-3</v>
      </c>
      <c r="K30" s="11" t="str">
        <f t="shared" si="3"/>
        <v>3.32</v>
      </c>
      <c r="L30" s="11" t="str">
        <f t="shared" si="4"/>
        <v>m</v>
      </c>
      <c r="O30" s="16">
        <v>1.82</v>
      </c>
      <c r="P30" s="9">
        <f t="shared" si="15"/>
        <v>-2</v>
      </c>
      <c r="Q30" s="21">
        <f t="shared" si="16"/>
        <v>1.82E-3</v>
      </c>
      <c r="R30" s="11" t="str">
        <f t="shared" si="5"/>
        <v>1.82</v>
      </c>
      <c r="S30" s="11" t="str">
        <f t="shared" si="6"/>
        <v>m</v>
      </c>
      <c r="W30" s="16">
        <v>1.74</v>
      </c>
      <c r="X30" s="9">
        <f t="shared" si="22"/>
        <v>-2</v>
      </c>
      <c r="Y30" s="39">
        <f t="shared" si="7"/>
        <v>1.7399999999999998E-3</v>
      </c>
      <c r="Z30" s="11" t="str">
        <f t="shared" si="8"/>
        <v>1.74</v>
      </c>
      <c r="AA30" s="11" t="str">
        <f t="shared" si="9"/>
        <v>m</v>
      </c>
      <c r="AE30" s="22">
        <v>1.35</v>
      </c>
      <c r="AF30" s="9">
        <f t="shared" si="18"/>
        <v>-2</v>
      </c>
      <c r="AG30" s="21">
        <f t="shared" si="20"/>
        <v>1.3500000000000001E-3</v>
      </c>
      <c r="AH30" s="11" t="str">
        <f t="shared" si="10"/>
        <v>1.35</v>
      </c>
      <c r="AI30" s="11" t="str">
        <f t="shared" si="11"/>
        <v>m</v>
      </c>
    </row>
    <row r="31" spans="1:46" x14ac:dyDescent="0.3">
      <c r="A31" s="20">
        <v>1.2</v>
      </c>
      <c r="B31" s="9">
        <f t="shared" si="19"/>
        <v>-1</v>
      </c>
      <c r="C31" s="18">
        <f t="shared" si="23"/>
        <v>1.2E-2</v>
      </c>
      <c r="D31" s="11" t="str">
        <f t="shared" si="1"/>
        <v>12.0</v>
      </c>
      <c r="E31" s="11" t="str">
        <f t="shared" si="2"/>
        <v>m</v>
      </c>
      <c r="F31" s="11"/>
      <c r="H31" s="22">
        <v>3.48</v>
      </c>
      <c r="I31" s="9">
        <f t="shared" si="13"/>
        <v>-2</v>
      </c>
      <c r="J31" s="21">
        <f t="shared" si="14"/>
        <v>3.4799999999999996E-3</v>
      </c>
      <c r="K31" s="11" t="str">
        <f t="shared" si="3"/>
        <v>3.48</v>
      </c>
      <c r="L31" s="11" t="str">
        <f t="shared" si="4"/>
        <v>m</v>
      </c>
      <c r="O31" s="16">
        <v>1.87</v>
      </c>
      <c r="P31" s="9">
        <f t="shared" si="15"/>
        <v>-2</v>
      </c>
      <c r="Q31" s="21">
        <f t="shared" si="16"/>
        <v>1.8700000000000001E-3</v>
      </c>
      <c r="R31" s="11" t="str">
        <f t="shared" si="5"/>
        <v>1.87</v>
      </c>
      <c r="S31" s="11" t="str">
        <f t="shared" si="6"/>
        <v>m</v>
      </c>
      <c r="W31" s="16">
        <v>1.78</v>
      </c>
      <c r="X31" s="9">
        <f t="shared" si="22"/>
        <v>-2</v>
      </c>
      <c r="Y31" s="39">
        <f t="shared" si="7"/>
        <v>1.7799999999999999E-3</v>
      </c>
      <c r="Z31" s="11" t="str">
        <f t="shared" si="8"/>
        <v>1.78</v>
      </c>
      <c r="AA31" s="11" t="str">
        <f t="shared" si="9"/>
        <v>m</v>
      </c>
      <c r="AE31" s="22">
        <v>1.37</v>
      </c>
      <c r="AF31" s="9">
        <f t="shared" si="18"/>
        <v>-2</v>
      </c>
      <c r="AG31" s="21">
        <f t="shared" si="20"/>
        <v>1.3700000000000001E-3</v>
      </c>
      <c r="AH31" s="11" t="str">
        <f t="shared" si="10"/>
        <v>1.37</v>
      </c>
      <c r="AI31" s="11" t="str">
        <f t="shared" si="11"/>
        <v>m</v>
      </c>
    </row>
    <row r="32" spans="1:46" x14ac:dyDescent="0.3">
      <c r="A32" s="20">
        <v>1.3</v>
      </c>
      <c r="B32" s="9">
        <f t="shared" si="19"/>
        <v>-1</v>
      </c>
      <c r="C32" s="18">
        <f t="shared" ref="C32:C95" si="24">A32*10^B32/10</f>
        <v>1.3000000000000001E-2</v>
      </c>
      <c r="D32" s="11" t="str">
        <f t="shared" si="1"/>
        <v>13.0</v>
      </c>
      <c r="E32" s="11" t="str">
        <f t="shared" si="2"/>
        <v>m</v>
      </c>
      <c r="F32" s="11"/>
      <c r="H32" s="22">
        <v>3.65</v>
      </c>
      <c r="I32" s="9">
        <f t="shared" si="13"/>
        <v>-2</v>
      </c>
      <c r="J32" s="21">
        <f t="shared" si="14"/>
        <v>3.6499999999999996E-3</v>
      </c>
      <c r="K32" s="11" t="str">
        <f t="shared" si="3"/>
        <v>3.65</v>
      </c>
      <c r="L32" s="11" t="str">
        <f t="shared" si="4"/>
        <v>m</v>
      </c>
      <c r="O32" s="16">
        <v>1.91</v>
      </c>
      <c r="P32" s="9">
        <f t="shared" si="15"/>
        <v>-2</v>
      </c>
      <c r="Q32" s="21">
        <f t="shared" si="16"/>
        <v>1.9099999999999998E-3</v>
      </c>
      <c r="R32" s="11" t="str">
        <f t="shared" si="5"/>
        <v>1.91</v>
      </c>
      <c r="S32" s="11" t="str">
        <f t="shared" si="6"/>
        <v>m</v>
      </c>
      <c r="W32" s="16">
        <v>1.8</v>
      </c>
      <c r="X32" s="9">
        <f t="shared" si="22"/>
        <v>-2</v>
      </c>
      <c r="Y32" s="39">
        <f t="shared" si="7"/>
        <v>1.8000000000000002E-3</v>
      </c>
      <c r="Z32" s="11" t="str">
        <f t="shared" si="8"/>
        <v>1.80</v>
      </c>
      <c r="AA32" s="11" t="str">
        <f t="shared" si="9"/>
        <v>m</v>
      </c>
      <c r="AB32" s="44"/>
      <c r="AC32" s="44"/>
      <c r="AD32" s="44"/>
      <c r="AE32" s="22">
        <v>1.38</v>
      </c>
      <c r="AF32" s="9">
        <f t="shared" si="18"/>
        <v>-2</v>
      </c>
      <c r="AG32" s="21">
        <f t="shared" si="20"/>
        <v>1.3799999999999999E-3</v>
      </c>
      <c r="AH32" s="11" t="str">
        <f t="shared" si="10"/>
        <v>1.38</v>
      </c>
      <c r="AI32" s="11" t="str">
        <f t="shared" si="11"/>
        <v>m</v>
      </c>
    </row>
    <row r="33" spans="1:35" x14ac:dyDescent="0.3">
      <c r="A33" s="20">
        <v>1.5</v>
      </c>
      <c r="B33" s="9">
        <f t="shared" si="19"/>
        <v>-1</v>
      </c>
      <c r="C33" s="18">
        <f t="shared" si="24"/>
        <v>1.5000000000000003E-2</v>
      </c>
      <c r="D33" s="11" t="str">
        <f t="shared" si="1"/>
        <v>15.0</v>
      </c>
      <c r="E33" s="11" t="str">
        <f t="shared" si="2"/>
        <v>m</v>
      </c>
      <c r="F33" s="11"/>
      <c r="H33" s="22">
        <v>3.83</v>
      </c>
      <c r="I33" s="9">
        <f t="shared" si="13"/>
        <v>-2</v>
      </c>
      <c r="J33" s="21">
        <f t="shared" si="14"/>
        <v>3.8300000000000001E-3</v>
      </c>
      <c r="K33" s="11" t="str">
        <f t="shared" si="3"/>
        <v>3.83</v>
      </c>
      <c r="L33" s="11" t="str">
        <f t="shared" si="4"/>
        <v>m</v>
      </c>
      <c r="O33" s="16">
        <v>1.96</v>
      </c>
      <c r="P33" s="9">
        <f t="shared" si="15"/>
        <v>-2</v>
      </c>
      <c r="Q33" s="21">
        <f t="shared" si="16"/>
        <v>1.9599999999999999E-3</v>
      </c>
      <c r="R33" s="11" t="str">
        <f t="shared" si="5"/>
        <v>1.96</v>
      </c>
      <c r="S33" s="11" t="str">
        <f t="shared" si="6"/>
        <v>m</v>
      </c>
      <c r="W33" s="16">
        <v>1.82</v>
      </c>
      <c r="X33" s="9">
        <f t="shared" si="22"/>
        <v>-2</v>
      </c>
      <c r="Y33" s="39">
        <f t="shared" si="7"/>
        <v>1.82E-3</v>
      </c>
      <c r="Z33" s="11" t="str">
        <f t="shared" si="8"/>
        <v>1.82</v>
      </c>
      <c r="AA33" s="11" t="str">
        <f t="shared" si="9"/>
        <v>m</v>
      </c>
      <c r="AE33" s="22">
        <v>1.4</v>
      </c>
      <c r="AF33" s="9">
        <f t="shared" si="18"/>
        <v>-2</v>
      </c>
      <c r="AG33" s="21">
        <f t="shared" si="20"/>
        <v>1.3999999999999998E-3</v>
      </c>
      <c r="AH33" s="11" t="str">
        <f t="shared" si="10"/>
        <v>1.40</v>
      </c>
      <c r="AI33" s="11" t="str">
        <f t="shared" si="11"/>
        <v>m</v>
      </c>
    </row>
    <row r="34" spans="1:35" x14ac:dyDescent="0.3">
      <c r="A34" s="20">
        <v>1.6</v>
      </c>
      <c r="B34" s="9">
        <f t="shared" si="19"/>
        <v>-1</v>
      </c>
      <c r="C34" s="18">
        <f t="shared" si="24"/>
        <v>1.6000000000000004E-2</v>
      </c>
      <c r="D34" s="11" t="str">
        <f t="shared" si="1"/>
        <v>16.0</v>
      </c>
      <c r="E34" s="11" t="str">
        <f t="shared" si="2"/>
        <v>m</v>
      </c>
      <c r="F34" s="11"/>
      <c r="H34" s="22">
        <v>4.0199999999999996</v>
      </c>
      <c r="I34" s="9">
        <f t="shared" si="13"/>
        <v>-2</v>
      </c>
      <c r="J34" s="21">
        <f t="shared" si="14"/>
        <v>4.0200000000000001E-3</v>
      </c>
      <c r="K34" s="11" t="str">
        <f t="shared" si="3"/>
        <v>4.02</v>
      </c>
      <c r="L34" s="11" t="str">
        <f t="shared" si="4"/>
        <v>m</v>
      </c>
      <c r="O34" s="16">
        <v>2</v>
      </c>
      <c r="P34" s="9">
        <f t="shared" si="15"/>
        <v>-2</v>
      </c>
      <c r="Q34" s="21">
        <f t="shared" si="16"/>
        <v>2E-3</v>
      </c>
      <c r="R34" s="11" t="str">
        <f t="shared" si="5"/>
        <v>2.00</v>
      </c>
      <c r="S34" s="11" t="str">
        <f t="shared" si="6"/>
        <v>m</v>
      </c>
      <c r="W34" s="16">
        <v>1.87</v>
      </c>
      <c r="X34" s="9">
        <f t="shared" si="22"/>
        <v>-2</v>
      </c>
      <c r="Y34" s="39">
        <f t="shared" si="7"/>
        <v>1.8700000000000001E-3</v>
      </c>
      <c r="Z34" s="11" t="str">
        <f t="shared" si="8"/>
        <v>1.87</v>
      </c>
      <c r="AA34" s="11" t="str">
        <f t="shared" si="9"/>
        <v>m</v>
      </c>
      <c r="AE34" s="22">
        <v>1.42</v>
      </c>
      <c r="AF34" s="9">
        <f t="shared" si="18"/>
        <v>-2</v>
      </c>
      <c r="AG34" s="21">
        <f t="shared" si="20"/>
        <v>1.4199999999999998E-3</v>
      </c>
      <c r="AH34" s="11" t="str">
        <f t="shared" si="10"/>
        <v>1.42</v>
      </c>
      <c r="AI34" s="11" t="str">
        <f t="shared" si="11"/>
        <v>m</v>
      </c>
    </row>
    <row r="35" spans="1:35" x14ac:dyDescent="0.3">
      <c r="A35" s="20">
        <v>1.8</v>
      </c>
      <c r="B35" s="9">
        <f t="shared" si="19"/>
        <v>-1</v>
      </c>
      <c r="C35" s="18">
        <f t="shared" si="24"/>
        <v>1.8000000000000002E-2</v>
      </c>
      <c r="D35" s="11" t="str">
        <f t="shared" si="1"/>
        <v>18.0</v>
      </c>
      <c r="E35" s="11" t="str">
        <f t="shared" si="2"/>
        <v>m</v>
      </c>
      <c r="F35" s="11"/>
      <c r="H35" s="22">
        <v>4.22</v>
      </c>
      <c r="I35" s="9">
        <f t="shared" si="13"/>
        <v>-2</v>
      </c>
      <c r="J35" s="21">
        <f t="shared" si="14"/>
        <v>4.2199999999999998E-3</v>
      </c>
      <c r="K35" s="11" t="str">
        <f t="shared" si="3"/>
        <v>4.22</v>
      </c>
      <c r="L35" s="11" t="str">
        <f t="shared" si="4"/>
        <v>m</v>
      </c>
      <c r="O35" s="16">
        <v>2.0499999999999998</v>
      </c>
      <c r="P35" s="9">
        <f t="shared" si="15"/>
        <v>-2</v>
      </c>
      <c r="Q35" s="21">
        <f t="shared" si="16"/>
        <v>2.0499999999999997E-3</v>
      </c>
      <c r="R35" s="11" t="str">
        <f t="shared" si="5"/>
        <v>2.05</v>
      </c>
      <c r="S35" s="11" t="str">
        <f t="shared" si="6"/>
        <v>m</v>
      </c>
      <c r="W35" s="16">
        <v>1.91</v>
      </c>
      <c r="X35" s="9">
        <f t="shared" si="22"/>
        <v>-2</v>
      </c>
      <c r="Y35" s="39">
        <f t="shared" si="7"/>
        <v>1.9099999999999998E-3</v>
      </c>
      <c r="Z35" s="11" t="str">
        <f t="shared" si="8"/>
        <v>1.91</v>
      </c>
      <c r="AA35" s="11" t="str">
        <f t="shared" si="9"/>
        <v>m</v>
      </c>
      <c r="AE35" s="22">
        <v>1.43</v>
      </c>
      <c r="AF35" s="9">
        <f t="shared" si="18"/>
        <v>-2</v>
      </c>
      <c r="AG35" s="21">
        <f t="shared" si="20"/>
        <v>1.4300000000000001E-3</v>
      </c>
      <c r="AH35" s="11" t="str">
        <f t="shared" si="10"/>
        <v>1.43</v>
      </c>
      <c r="AI35" s="11" t="str">
        <f t="shared" si="11"/>
        <v>m</v>
      </c>
    </row>
    <row r="36" spans="1:35" x14ac:dyDescent="0.3">
      <c r="A36" s="20">
        <v>2</v>
      </c>
      <c r="B36" s="9">
        <f t="shared" si="19"/>
        <v>-1</v>
      </c>
      <c r="C36" s="18">
        <f t="shared" si="24"/>
        <v>0.02</v>
      </c>
      <c r="D36" s="11" t="str">
        <f t="shared" si="1"/>
        <v>20.0</v>
      </c>
      <c r="E36" s="11" t="str">
        <f t="shared" si="2"/>
        <v>m</v>
      </c>
      <c r="F36" s="11"/>
      <c r="H36" s="22">
        <v>4.42</v>
      </c>
      <c r="I36" s="9">
        <f t="shared" si="13"/>
        <v>-2</v>
      </c>
      <c r="J36" s="21">
        <f t="shared" si="14"/>
        <v>4.4200000000000003E-3</v>
      </c>
      <c r="K36" s="11" t="str">
        <f t="shared" si="3"/>
        <v>4.42</v>
      </c>
      <c r="L36" s="11" t="str">
        <f t="shared" si="4"/>
        <v>m</v>
      </c>
      <c r="O36" s="16">
        <v>2.1</v>
      </c>
      <c r="P36" s="9">
        <f t="shared" si="15"/>
        <v>-2</v>
      </c>
      <c r="Q36" s="21">
        <f t="shared" si="16"/>
        <v>2.1000000000000003E-3</v>
      </c>
      <c r="R36" s="11" t="str">
        <f t="shared" si="5"/>
        <v>2.10</v>
      </c>
      <c r="S36" s="11" t="str">
        <f t="shared" si="6"/>
        <v>m</v>
      </c>
      <c r="W36" s="16">
        <v>1.96</v>
      </c>
      <c r="X36" s="9">
        <f t="shared" si="22"/>
        <v>-2</v>
      </c>
      <c r="Y36" s="39">
        <f t="shared" si="7"/>
        <v>1.9599999999999999E-3</v>
      </c>
      <c r="Z36" s="11" t="str">
        <f t="shared" si="8"/>
        <v>1.96</v>
      </c>
      <c r="AA36" s="11" t="str">
        <f t="shared" si="9"/>
        <v>m</v>
      </c>
      <c r="AE36" s="22">
        <v>1.45</v>
      </c>
      <c r="AF36" s="9">
        <f t="shared" si="18"/>
        <v>-2</v>
      </c>
      <c r="AG36" s="21">
        <f t="shared" si="20"/>
        <v>1.4499999999999999E-3</v>
      </c>
      <c r="AH36" s="11" t="str">
        <f t="shared" si="10"/>
        <v>1.45</v>
      </c>
      <c r="AI36" s="11" t="str">
        <f t="shared" si="11"/>
        <v>m</v>
      </c>
    </row>
    <row r="37" spans="1:35" x14ac:dyDescent="0.3">
      <c r="A37" s="20">
        <v>2.2000000000000002</v>
      </c>
      <c r="B37" s="9">
        <f t="shared" si="19"/>
        <v>-1</v>
      </c>
      <c r="C37" s="18">
        <f t="shared" si="24"/>
        <v>2.2000000000000002E-2</v>
      </c>
      <c r="D37" s="11" t="str">
        <f t="shared" si="1"/>
        <v>22.0</v>
      </c>
      <c r="E37" s="11" t="str">
        <f t="shared" si="2"/>
        <v>m</v>
      </c>
      <c r="H37" s="22">
        <v>4.6399999999999997</v>
      </c>
      <c r="I37" s="9">
        <f t="shared" si="13"/>
        <v>-2</v>
      </c>
      <c r="J37" s="21">
        <f t="shared" si="14"/>
        <v>4.64E-3</v>
      </c>
      <c r="K37" s="11" t="str">
        <f t="shared" ref="K37:K53" si="25">TEXT(J37*_xlfn.XLOOKUP(I37,Index_Table,D_List),SUBSTITUTE(_xlfn.XLOOKUP(I37,Index_Table,T_List),"""",""))</f>
        <v>4.64</v>
      </c>
      <c r="L37" s="11" t="str">
        <f t="shared" ref="L37:L53" si="26">_xlfn.XLOOKUP(I37,Index_Table,Sym_List)</f>
        <v>m</v>
      </c>
      <c r="O37" s="16">
        <v>2.15</v>
      </c>
      <c r="P37" s="9">
        <f t="shared" si="15"/>
        <v>-2</v>
      </c>
      <c r="Q37" s="21">
        <f t="shared" si="16"/>
        <v>2.15E-3</v>
      </c>
      <c r="R37" s="11" t="str">
        <f t="shared" si="5"/>
        <v>2.15</v>
      </c>
      <c r="S37" s="11" t="str">
        <f t="shared" si="6"/>
        <v>m</v>
      </c>
      <c r="W37" s="16">
        <v>2</v>
      </c>
      <c r="X37" s="9">
        <f t="shared" si="22"/>
        <v>-2</v>
      </c>
      <c r="Y37" s="39">
        <f t="shared" si="7"/>
        <v>2E-3</v>
      </c>
      <c r="Z37" s="11" t="str">
        <f t="shared" si="8"/>
        <v>2.00</v>
      </c>
      <c r="AA37" s="11" t="str">
        <f t="shared" si="9"/>
        <v>m</v>
      </c>
      <c r="AE37" s="22">
        <v>1.47</v>
      </c>
      <c r="AF37" s="9">
        <f t="shared" si="18"/>
        <v>-2</v>
      </c>
      <c r="AG37" s="21">
        <f t="shared" si="20"/>
        <v>1.47E-3</v>
      </c>
      <c r="AH37" s="11" t="str">
        <f t="shared" si="10"/>
        <v>1.47</v>
      </c>
      <c r="AI37" s="11" t="str">
        <f t="shared" si="11"/>
        <v>m</v>
      </c>
    </row>
    <row r="38" spans="1:35" x14ac:dyDescent="0.3">
      <c r="A38" s="20">
        <v>2.4</v>
      </c>
      <c r="B38" s="9">
        <f t="shared" si="19"/>
        <v>-1</v>
      </c>
      <c r="C38" s="18">
        <f t="shared" si="24"/>
        <v>2.4E-2</v>
      </c>
      <c r="D38" s="11" t="str">
        <f t="shared" si="1"/>
        <v>24.0</v>
      </c>
      <c r="E38" s="11" t="str">
        <f t="shared" si="2"/>
        <v>m</v>
      </c>
      <c r="H38" s="22">
        <v>4.87</v>
      </c>
      <c r="I38" s="9">
        <f t="shared" si="13"/>
        <v>-2</v>
      </c>
      <c r="J38" s="21">
        <f t="shared" si="14"/>
        <v>4.8700000000000002E-3</v>
      </c>
      <c r="K38" s="11" t="str">
        <f t="shared" si="25"/>
        <v>4.87</v>
      </c>
      <c r="L38" s="11" t="str">
        <f t="shared" si="26"/>
        <v>m</v>
      </c>
      <c r="O38" s="16">
        <v>2.21</v>
      </c>
      <c r="P38" s="9">
        <f t="shared" si="15"/>
        <v>-2</v>
      </c>
      <c r="Q38" s="21">
        <f t="shared" si="16"/>
        <v>2.2100000000000002E-3</v>
      </c>
      <c r="R38" s="11" t="str">
        <f t="shared" si="5"/>
        <v>2.21</v>
      </c>
      <c r="S38" s="11" t="str">
        <f t="shared" si="6"/>
        <v>m</v>
      </c>
      <c r="W38" s="16">
        <v>2.0499999999999998</v>
      </c>
      <c r="X38" s="9">
        <f t="shared" si="22"/>
        <v>-2</v>
      </c>
      <c r="Y38" s="39">
        <f t="shared" si="7"/>
        <v>2.0499999999999997E-3</v>
      </c>
      <c r="Z38" s="11" t="str">
        <f t="shared" si="8"/>
        <v>2.05</v>
      </c>
      <c r="AA38" s="11" t="str">
        <f t="shared" si="9"/>
        <v>m</v>
      </c>
      <c r="AE38" s="22">
        <v>1.49</v>
      </c>
      <c r="AF38" s="9">
        <f t="shared" si="18"/>
        <v>-2</v>
      </c>
      <c r="AG38" s="21">
        <f t="shared" si="20"/>
        <v>1.49E-3</v>
      </c>
      <c r="AH38" s="11" t="str">
        <f t="shared" si="10"/>
        <v>1.49</v>
      </c>
      <c r="AI38" s="11" t="str">
        <f t="shared" si="11"/>
        <v>m</v>
      </c>
    </row>
    <row r="39" spans="1:35" x14ac:dyDescent="0.3">
      <c r="A39" s="20">
        <v>2.7</v>
      </c>
      <c r="B39" s="9">
        <f t="shared" si="19"/>
        <v>-1</v>
      </c>
      <c r="C39" s="18">
        <f t="shared" si="24"/>
        <v>2.7000000000000003E-2</v>
      </c>
      <c r="D39" s="11" t="str">
        <f t="shared" si="1"/>
        <v>27.0</v>
      </c>
      <c r="E39" s="11" t="str">
        <f t="shared" si="2"/>
        <v>m</v>
      </c>
      <c r="H39" s="22">
        <v>5.1100000000000003</v>
      </c>
      <c r="I39" s="9">
        <f t="shared" si="13"/>
        <v>-2</v>
      </c>
      <c r="J39" s="21">
        <f t="shared" si="14"/>
        <v>5.1100000000000008E-3</v>
      </c>
      <c r="K39" s="11" t="str">
        <f t="shared" si="25"/>
        <v>5.11</v>
      </c>
      <c r="L39" s="11" t="str">
        <f t="shared" si="26"/>
        <v>m</v>
      </c>
      <c r="O39" s="16">
        <v>2.2599999999999998</v>
      </c>
      <c r="P39" s="9">
        <f t="shared" si="15"/>
        <v>-2</v>
      </c>
      <c r="Q39" s="21">
        <f t="shared" si="16"/>
        <v>2.2599999999999999E-3</v>
      </c>
      <c r="R39" s="11" t="str">
        <f t="shared" si="5"/>
        <v>2.26</v>
      </c>
      <c r="S39" s="11" t="str">
        <f t="shared" si="6"/>
        <v>m</v>
      </c>
      <c r="W39" s="16">
        <v>2.1</v>
      </c>
      <c r="X39" s="9">
        <f t="shared" si="22"/>
        <v>-2</v>
      </c>
      <c r="Y39" s="39">
        <f t="shared" si="7"/>
        <v>2.1000000000000003E-3</v>
      </c>
      <c r="Z39" s="11" t="str">
        <f t="shared" si="8"/>
        <v>2.10</v>
      </c>
      <c r="AA39" s="11" t="str">
        <f t="shared" si="9"/>
        <v>m</v>
      </c>
      <c r="AE39" s="22">
        <v>1.5</v>
      </c>
      <c r="AF39" s="9">
        <f t="shared" si="18"/>
        <v>-2</v>
      </c>
      <c r="AG39" s="21">
        <f t="shared" si="20"/>
        <v>1.5E-3</v>
      </c>
      <c r="AH39" s="11" t="str">
        <f t="shared" si="10"/>
        <v>1.50</v>
      </c>
      <c r="AI39" s="11" t="str">
        <f t="shared" si="11"/>
        <v>m</v>
      </c>
    </row>
    <row r="40" spans="1:35" x14ac:dyDescent="0.3">
      <c r="A40" s="20">
        <v>3</v>
      </c>
      <c r="B40" s="9">
        <f t="shared" si="19"/>
        <v>-1</v>
      </c>
      <c r="C40" s="18">
        <f t="shared" si="24"/>
        <v>3.0000000000000006E-2</v>
      </c>
      <c r="D40" s="11" t="str">
        <f t="shared" si="1"/>
        <v>30.0</v>
      </c>
      <c r="E40" s="11" t="str">
        <f t="shared" si="2"/>
        <v>m</v>
      </c>
      <c r="H40" s="22">
        <v>5.36</v>
      </c>
      <c r="I40" s="9">
        <f t="shared" si="13"/>
        <v>-2</v>
      </c>
      <c r="J40" s="21">
        <f t="shared" si="14"/>
        <v>5.3600000000000002E-3</v>
      </c>
      <c r="K40" s="11" t="str">
        <f t="shared" si="25"/>
        <v>5.36</v>
      </c>
      <c r="L40" s="11" t="str">
        <f t="shared" si="26"/>
        <v>m</v>
      </c>
      <c r="O40" s="16">
        <v>2.3199999999999998</v>
      </c>
      <c r="P40" s="9">
        <f t="shared" si="15"/>
        <v>-2</v>
      </c>
      <c r="Q40" s="21">
        <f t="shared" si="16"/>
        <v>2.32E-3</v>
      </c>
      <c r="R40" s="11" t="str">
        <f t="shared" si="5"/>
        <v>2.32</v>
      </c>
      <c r="S40" s="11" t="str">
        <f t="shared" si="6"/>
        <v>m</v>
      </c>
      <c r="W40" s="16">
        <v>2.15</v>
      </c>
      <c r="X40" s="9">
        <f t="shared" si="22"/>
        <v>-2</v>
      </c>
      <c r="Y40" s="39">
        <f t="shared" si="7"/>
        <v>2.15E-3</v>
      </c>
      <c r="Z40" s="11" t="str">
        <f t="shared" si="8"/>
        <v>2.15</v>
      </c>
      <c r="AA40" s="11" t="str">
        <f t="shared" si="9"/>
        <v>m</v>
      </c>
      <c r="AE40" s="22">
        <v>1.52</v>
      </c>
      <c r="AF40" s="9">
        <f t="shared" si="18"/>
        <v>-2</v>
      </c>
      <c r="AG40" s="21">
        <f t="shared" si="20"/>
        <v>1.5200000000000001E-3</v>
      </c>
      <c r="AH40" s="11" t="str">
        <f t="shared" si="10"/>
        <v>1.52</v>
      </c>
      <c r="AI40" s="11" t="str">
        <f t="shared" si="11"/>
        <v>m</v>
      </c>
    </row>
    <row r="41" spans="1:35" x14ac:dyDescent="0.3">
      <c r="A41" s="20">
        <v>3.3</v>
      </c>
      <c r="B41" s="9">
        <f t="shared" si="19"/>
        <v>-1</v>
      </c>
      <c r="C41" s="18">
        <f t="shared" si="24"/>
        <v>3.3000000000000002E-2</v>
      </c>
      <c r="D41" s="11" t="str">
        <f t="shared" si="1"/>
        <v>33.0</v>
      </c>
      <c r="E41" s="11" t="str">
        <f t="shared" si="2"/>
        <v>m</v>
      </c>
      <c r="H41" s="22">
        <v>5.62</v>
      </c>
      <c r="I41" s="9">
        <f t="shared" si="13"/>
        <v>-2</v>
      </c>
      <c r="J41" s="21">
        <f t="shared" si="14"/>
        <v>5.62E-3</v>
      </c>
      <c r="K41" s="11" t="str">
        <f t="shared" si="25"/>
        <v>5.62</v>
      </c>
      <c r="L41" s="11" t="str">
        <f t="shared" si="26"/>
        <v>m</v>
      </c>
      <c r="O41" s="16">
        <v>2.37</v>
      </c>
      <c r="P41" s="9">
        <f t="shared" si="15"/>
        <v>-2</v>
      </c>
      <c r="Q41" s="21">
        <f t="shared" si="16"/>
        <v>2.3700000000000001E-3</v>
      </c>
      <c r="R41" s="11" t="str">
        <f t="shared" si="5"/>
        <v>2.37</v>
      </c>
      <c r="S41" s="11" t="str">
        <f t="shared" si="6"/>
        <v>m</v>
      </c>
      <c r="W41" s="16">
        <v>2.2000000000000002</v>
      </c>
      <c r="X41" s="9">
        <f t="shared" si="22"/>
        <v>-2</v>
      </c>
      <c r="Y41" s="39">
        <f t="shared" si="7"/>
        <v>2.2000000000000001E-3</v>
      </c>
      <c r="Z41" s="11" t="str">
        <f t="shared" si="8"/>
        <v>2.20</v>
      </c>
      <c r="AA41" s="11" t="str">
        <f t="shared" si="9"/>
        <v>m</v>
      </c>
      <c r="AB41" s="44"/>
      <c r="AC41" s="44"/>
      <c r="AD41" s="44"/>
      <c r="AE41" s="22">
        <v>1.54</v>
      </c>
      <c r="AF41" s="9">
        <f t="shared" si="18"/>
        <v>-2</v>
      </c>
      <c r="AG41" s="21">
        <f t="shared" si="20"/>
        <v>1.5400000000000001E-3</v>
      </c>
      <c r="AH41" s="11" t="str">
        <f t="shared" si="10"/>
        <v>1.54</v>
      </c>
      <c r="AI41" s="11" t="str">
        <f t="shared" si="11"/>
        <v>m</v>
      </c>
    </row>
    <row r="42" spans="1:35" x14ac:dyDescent="0.3">
      <c r="A42" s="20">
        <v>3.6</v>
      </c>
      <c r="B42" s="9">
        <f t="shared" si="19"/>
        <v>-1</v>
      </c>
      <c r="C42" s="18">
        <f t="shared" si="24"/>
        <v>3.6000000000000004E-2</v>
      </c>
      <c r="D42" s="11" t="str">
        <f t="shared" si="1"/>
        <v>36.0</v>
      </c>
      <c r="E42" s="11" t="str">
        <f t="shared" si="2"/>
        <v>m</v>
      </c>
      <c r="H42" s="22">
        <v>5.9</v>
      </c>
      <c r="I42" s="9">
        <f t="shared" si="13"/>
        <v>-2</v>
      </c>
      <c r="J42" s="21">
        <f t="shared" si="14"/>
        <v>5.9000000000000007E-3</v>
      </c>
      <c r="K42" s="11" t="str">
        <f t="shared" si="25"/>
        <v>5.90</v>
      </c>
      <c r="L42" s="11" t="str">
        <f t="shared" si="26"/>
        <v>m</v>
      </c>
      <c r="O42" s="16">
        <v>2.4300000000000002</v>
      </c>
      <c r="P42" s="9">
        <f t="shared" si="15"/>
        <v>-2</v>
      </c>
      <c r="Q42" s="21">
        <f t="shared" si="16"/>
        <v>2.4300000000000003E-3</v>
      </c>
      <c r="R42" s="11" t="str">
        <f t="shared" si="5"/>
        <v>2.43</v>
      </c>
      <c r="S42" s="11" t="str">
        <f t="shared" si="6"/>
        <v>m</v>
      </c>
      <c r="W42" s="16">
        <v>2.21</v>
      </c>
      <c r="X42" s="9">
        <f t="shared" si="22"/>
        <v>-2</v>
      </c>
      <c r="Y42" s="39">
        <f t="shared" si="7"/>
        <v>2.2100000000000002E-3</v>
      </c>
      <c r="Z42" s="11" t="str">
        <f t="shared" si="8"/>
        <v>2.21</v>
      </c>
      <c r="AA42" s="11" t="str">
        <f t="shared" si="9"/>
        <v>m</v>
      </c>
      <c r="AE42" s="22">
        <v>1.56</v>
      </c>
      <c r="AF42" s="9">
        <f t="shared" si="18"/>
        <v>-2</v>
      </c>
      <c r="AG42" s="21">
        <f t="shared" si="20"/>
        <v>1.5600000000000002E-3</v>
      </c>
      <c r="AH42" s="11" t="str">
        <f t="shared" si="10"/>
        <v>1.56</v>
      </c>
      <c r="AI42" s="11" t="str">
        <f t="shared" si="11"/>
        <v>m</v>
      </c>
    </row>
    <row r="43" spans="1:35" x14ac:dyDescent="0.3">
      <c r="A43" s="20">
        <v>3.9</v>
      </c>
      <c r="B43" s="9">
        <f t="shared" si="19"/>
        <v>-1</v>
      </c>
      <c r="C43" s="18">
        <f t="shared" si="24"/>
        <v>3.9E-2</v>
      </c>
      <c r="D43" s="11" t="str">
        <f t="shared" si="1"/>
        <v>39.0</v>
      </c>
      <c r="E43" s="11" t="str">
        <f t="shared" si="2"/>
        <v>m</v>
      </c>
      <c r="H43" s="22">
        <v>6.19</v>
      </c>
      <c r="I43" s="9">
        <f t="shared" si="13"/>
        <v>-2</v>
      </c>
      <c r="J43" s="21">
        <f t="shared" si="14"/>
        <v>6.1900000000000002E-3</v>
      </c>
      <c r="K43" s="11" t="str">
        <f t="shared" si="25"/>
        <v>6.19</v>
      </c>
      <c r="L43" s="11" t="str">
        <f t="shared" si="26"/>
        <v>m</v>
      </c>
      <c r="O43" s="16">
        <v>2.4900000000000002</v>
      </c>
      <c r="P43" s="9">
        <f t="shared" si="15"/>
        <v>-2</v>
      </c>
      <c r="Q43" s="21">
        <f t="shared" si="16"/>
        <v>2.49E-3</v>
      </c>
      <c r="R43" s="11" t="str">
        <f t="shared" si="5"/>
        <v>2.49</v>
      </c>
      <c r="S43" s="11" t="str">
        <f t="shared" si="6"/>
        <v>m</v>
      </c>
      <c r="W43" s="16">
        <v>2.2599999999999998</v>
      </c>
      <c r="X43" s="9">
        <f t="shared" si="22"/>
        <v>-2</v>
      </c>
      <c r="Y43" s="39">
        <f t="shared" si="7"/>
        <v>2.2599999999999999E-3</v>
      </c>
      <c r="Z43" s="11" t="str">
        <f t="shared" si="8"/>
        <v>2.26</v>
      </c>
      <c r="AA43" s="11" t="str">
        <f t="shared" si="9"/>
        <v>m</v>
      </c>
      <c r="AE43" s="22">
        <v>1.58</v>
      </c>
      <c r="AF43" s="9">
        <f t="shared" si="18"/>
        <v>-2</v>
      </c>
      <c r="AG43" s="21">
        <f t="shared" si="20"/>
        <v>1.5800000000000002E-3</v>
      </c>
      <c r="AH43" s="11" t="str">
        <f t="shared" si="10"/>
        <v>1.58</v>
      </c>
      <c r="AI43" s="11" t="str">
        <f t="shared" si="11"/>
        <v>m</v>
      </c>
    </row>
    <row r="44" spans="1:35" x14ac:dyDescent="0.3">
      <c r="A44" s="20">
        <v>4.3</v>
      </c>
      <c r="B44" s="9">
        <f t="shared" si="19"/>
        <v>-1</v>
      </c>
      <c r="C44" s="18">
        <f t="shared" si="24"/>
        <v>4.2999999999999997E-2</v>
      </c>
      <c r="D44" s="11" t="str">
        <f t="shared" si="1"/>
        <v>43.0</v>
      </c>
      <c r="E44" s="11" t="str">
        <f t="shared" si="2"/>
        <v>m</v>
      </c>
      <c r="H44" s="22">
        <v>6.49</v>
      </c>
      <c r="I44" s="9">
        <f t="shared" si="13"/>
        <v>-2</v>
      </c>
      <c r="J44" s="21">
        <f t="shared" si="14"/>
        <v>6.4900000000000001E-3</v>
      </c>
      <c r="K44" s="11" t="str">
        <f t="shared" si="25"/>
        <v>6.49</v>
      </c>
      <c r="L44" s="11" t="str">
        <f t="shared" si="26"/>
        <v>m</v>
      </c>
      <c r="O44" s="16">
        <v>2.5499999999999998</v>
      </c>
      <c r="P44" s="9">
        <f t="shared" si="15"/>
        <v>-2</v>
      </c>
      <c r="Q44" s="21">
        <f t="shared" si="16"/>
        <v>2.5499999999999997E-3</v>
      </c>
      <c r="R44" s="11" t="str">
        <f t="shared" si="5"/>
        <v>2.55</v>
      </c>
      <c r="S44" s="11" t="str">
        <f t="shared" si="6"/>
        <v>m</v>
      </c>
      <c r="W44" s="16">
        <v>2.3199999999999998</v>
      </c>
      <c r="X44" s="9">
        <f t="shared" si="22"/>
        <v>-2</v>
      </c>
      <c r="Y44" s="39">
        <f t="shared" si="7"/>
        <v>2.32E-3</v>
      </c>
      <c r="Z44" s="11" t="str">
        <f t="shared" si="8"/>
        <v>2.32</v>
      </c>
      <c r="AA44" s="11" t="str">
        <f t="shared" si="9"/>
        <v>m</v>
      </c>
      <c r="AE44" s="22">
        <v>1.6</v>
      </c>
      <c r="AF44" s="9">
        <f t="shared" si="18"/>
        <v>-2</v>
      </c>
      <c r="AG44" s="21">
        <f t="shared" si="20"/>
        <v>1.6000000000000001E-3</v>
      </c>
      <c r="AH44" s="11" t="str">
        <f t="shared" si="10"/>
        <v>1.60</v>
      </c>
      <c r="AI44" s="11" t="str">
        <f t="shared" si="11"/>
        <v>m</v>
      </c>
    </row>
    <row r="45" spans="1:35" x14ac:dyDescent="0.3">
      <c r="A45" s="20">
        <v>4.7</v>
      </c>
      <c r="B45" s="9">
        <f t="shared" si="19"/>
        <v>-1</v>
      </c>
      <c r="C45" s="18">
        <f t="shared" si="24"/>
        <v>4.7E-2</v>
      </c>
      <c r="D45" s="11" t="str">
        <f t="shared" si="1"/>
        <v>47.0</v>
      </c>
      <c r="E45" s="11" t="str">
        <f t="shared" si="2"/>
        <v>m</v>
      </c>
      <c r="H45" s="22">
        <v>6.81</v>
      </c>
      <c r="I45" s="9">
        <f t="shared" si="13"/>
        <v>-2</v>
      </c>
      <c r="J45" s="21">
        <f t="shared" si="14"/>
        <v>6.8099999999999992E-3</v>
      </c>
      <c r="K45" s="11" t="str">
        <f t="shared" si="25"/>
        <v>6.81</v>
      </c>
      <c r="L45" s="11" t="str">
        <f t="shared" si="26"/>
        <v>m</v>
      </c>
      <c r="O45" s="16">
        <v>2.61</v>
      </c>
      <c r="P45" s="9">
        <f t="shared" si="15"/>
        <v>-2</v>
      </c>
      <c r="Q45" s="21">
        <f t="shared" si="16"/>
        <v>2.6099999999999999E-3</v>
      </c>
      <c r="R45" s="11" t="str">
        <f t="shared" si="5"/>
        <v>2.61</v>
      </c>
      <c r="S45" s="11" t="str">
        <f t="shared" si="6"/>
        <v>m</v>
      </c>
      <c r="W45" s="16">
        <v>2.37</v>
      </c>
      <c r="X45" s="9">
        <f t="shared" si="22"/>
        <v>-2</v>
      </c>
      <c r="Y45" s="39">
        <f t="shared" si="7"/>
        <v>2.3700000000000001E-3</v>
      </c>
      <c r="Z45" s="11" t="str">
        <f t="shared" si="8"/>
        <v>2.37</v>
      </c>
      <c r="AA45" s="11" t="str">
        <f t="shared" si="9"/>
        <v>m</v>
      </c>
      <c r="AE45" s="22">
        <v>1.62</v>
      </c>
      <c r="AF45" s="9">
        <f t="shared" si="18"/>
        <v>-2</v>
      </c>
      <c r="AG45" s="21">
        <f t="shared" si="20"/>
        <v>1.6200000000000003E-3</v>
      </c>
      <c r="AH45" s="11" t="str">
        <f t="shared" si="10"/>
        <v>1.62</v>
      </c>
      <c r="AI45" s="11" t="str">
        <f t="shared" si="11"/>
        <v>m</v>
      </c>
    </row>
    <row r="46" spans="1:35" x14ac:dyDescent="0.3">
      <c r="A46" s="20">
        <v>5.0999999999999996</v>
      </c>
      <c r="B46" s="9">
        <f t="shared" si="19"/>
        <v>-1</v>
      </c>
      <c r="C46" s="18">
        <f t="shared" si="24"/>
        <v>5.1000000000000004E-2</v>
      </c>
      <c r="D46" s="11" t="str">
        <f t="shared" si="1"/>
        <v>51.0</v>
      </c>
      <c r="E46" s="11" t="str">
        <f t="shared" si="2"/>
        <v>m</v>
      </c>
      <c r="H46" s="22">
        <v>7.15</v>
      </c>
      <c r="I46" s="9">
        <f t="shared" si="13"/>
        <v>-2</v>
      </c>
      <c r="J46" s="21">
        <f t="shared" si="14"/>
        <v>7.150000000000001E-3</v>
      </c>
      <c r="K46" s="11" t="str">
        <f t="shared" si="25"/>
        <v>7.15</v>
      </c>
      <c r="L46" s="11" t="str">
        <f t="shared" si="26"/>
        <v>m</v>
      </c>
      <c r="O46" s="16">
        <v>2.67</v>
      </c>
      <c r="P46" s="9">
        <f t="shared" si="15"/>
        <v>-2</v>
      </c>
      <c r="Q46" s="21">
        <f t="shared" si="16"/>
        <v>2.6700000000000001E-3</v>
      </c>
      <c r="R46" s="11" t="str">
        <f t="shared" si="5"/>
        <v>2.67</v>
      </c>
      <c r="S46" s="11" t="str">
        <f t="shared" si="6"/>
        <v>m</v>
      </c>
      <c r="W46" s="16">
        <v>2.4</v>
      </c>
      <c r="X46" s="9">
        <f t="shared" si="22"/>
        <v>-2</v>
      </c>
      <c r="Y46" s="39">
        <f t="shared" si="7"/>
        <v>2.4000000000000002E-3</v>
      </c>
      <c r="Z46" s="11" t="str">
        <f t="shared" si="8"/>
        <v>2.40</v>
      </c>
      <c r="AA46" s="11" t="str">
        <f t="shared" si="9"/>
        <v>m</v>
      </c>
      <c r="AB46" s="44"/>
      <c r="AC46" s="44"/>
      <c r="AD46" s="44"/>
      <c r="AE46" s="22">
        <v>1.64</v>
      </c>
      <c r="AF46" s="9">
        <f t="shared" si="18"/>
        <v>-2</v>
      </c>
      <c r="AG46" s="21">
        <f t="shared" si="20"/>
        <v>1.6399999999999997E-3</v>
      </c>
      <c r="AH46" s="11" t="str">
        <f t="shared" si="10"/>
        <v>1.64</v>
      </c>
      <c r="AI46" s="11" t="str">
        <f t="shared" si="11"/>
        <v>m</v>
      </c>
    </row>
    <row r="47" spans="1:35" x14ac:dyDescent="0.3">
      <c r="A47" s="20">
        <v>5.6</v>
      </c>
      <c r="B47" s="9">
        <f t="shared" si="19"/>
        <v>-1</v>
      </c>
      <c r="C47" s="18">
        <f t="shared" si="24"/>
        <v>5.5999999999999994E-2</v>
      </c>
      <c r="D47" s="11" t="str">
        <f t="shared" si="1"/>
        <v>56.0</v>
      </c>
      <c r="E47" s="11" t="str">
        <f t="shared" si="2"/>
        <v>m</v>
      </c>
      <c r="H47" s="22">
        <v>7.5</v>
      </c>
      <c r="I47" s="9">
        <f t="shared" si="13"/>
        <v>-2</v>
      </c>
      <c r="J47" s="21">
        <f t="shared" si="14"/>
        <v>7.4999999999999997E-3</v>
      </c>
      <c r="K47" s="11" t="str">
        <f t="shared" si="25"/>
        <v>7.50</v>
      </c>
      <c r="L47" s="11" t="str">
        <f t="shared" si="26"/>
        <v>m</v>
      </c>
      <c r="O47" s="16">
        <v>2.74</v>
      </c>
      <c r="P47" s="9">
        <f t="shared" si="15"/>
        <v>-2</v>
      </c>
      <c r="Q47" s="21">
        <f t="shared" si="16"/>
        <v>2.7400000000000002E-3</v>
      </c>
      <c r="R47" s="11" t="str">
        <f t="shared" si="5"/>
        <v>2.74</v>
      </c>
      <c r="S47" s="11" t="str">
        <f t="shared" si="6"/>
        <v>m</v>
      </c>
      <c r="W47" s="16">
        <v>2.4300000000000002</v>
      </c>
      <c r="X47" s="9">
        <f t="shared" si="22"/>
        <v>-2</v>
      </c>
      <c r="Y47" s="39">
        <f t="shared" si="7"/>
        <v>2.4300000000000003E-3</v>
      </c>
      <c r="Z47" s="11" t="str">
        <f t="shared" si="8"/>
        <v>2.43</v>
      </c>
      <c r="AA47" s="11" t="str">
        <f t="shared" si="9"/>
        <v>m</v>
      </c>
      <c r="AE47" s="22">
        <v>1.65</v>
      </c>
      <c r="AF47" s="9">
        <f t="shared" si="18"/>
        <v>-2</v>
      </c>
      <c r="AG47" s="21">
        <f t="shared" si="20"/>
        <v>1.65E-3</v>
      </c>
      <c r="AH47" s="11" t="str">
        <f t="shared" si="10"/>
        <v>1.65</v>
      </c>
      <c r="AI47" s="11" t="str">
        <f t="shared" si="11"/>
        <v>m</v>
      </c>
    </row>
    <row r="48" spans="1:35" x14ac:dyDescent="0.3">
      <c r="A48" s="20">
        <v>6.2</v>
      </c>
      <c r="B48" s="9">
        <f t="shared" si="19"/>
        <v>-1</v>
      </c>
      <c r="C48" s="18">
        <f t="shared" si="24"/>
        <v>6.2000000000000013E-2</v>
      </c>
      <c r="D48" s="11" t="str">
        <f t="shared" si="1"/>
        <v>62.0</v>
      </c>
      <c r="E48" s="11" t="str">
        <f t="shared" si="2"/>
        <v>m</v>
      </c>
      <c r="H48" s="22">
        <v>7.87</v>
      </c>
      <c r="I48" s="9">
        <f t="shared" si="13"/>
        <v>-2</v>
      </c>
      <c r="J48" s="21">
        <f t="shared" si="14"/>
        <v>7.8700000000000003E-3</v>
      </c>
      <c r="K48" s="11" t="str">
        <f t="shared" si="25"/>
        <v>7.87</v>
      </c>
      <c r="L48" s="11" t="str">
        <f t="shared" si="26"/>
        <v>m</v>
      </c>
      <c r="O48" s="16">
        <v>2.8</v>
      </c>
      <c r="P48" s="9">
        <f t="shared" si="15"/>
        <v>-2</v>
      </c>
      <c r="Q48" s="21">
        <f t="shared" si="16"/>
        <v>2.7999999999999995E-3</v>
      </c>
      <c r="R48" s="11" t="str">
        <f t="shared" si="5"/>
        <v>2.80</v>
      </c>
      <c r="S48" s="11" t="str">
        <f t="shared" si="6"/>
        <v>m</v>
      </c>
      <c r="W48" s="16">
        <v>2.4900000000000002</v>
      </c>
      <c r="X48" s="9">
        <f t="shared" si="22"/>
        <v>-2</v>
      </c>
      <c r="Y48" s="39">
        <f t="shared" si="7"/>
        <v>2.49E-3</v>
      </c>
      <c r="Z48" s="11" t="str">
        <f t="shared" si="8"/>
        <v>2.49</v>
      </c>
      <c r="AA48" s="11" t="str">
        <f t="shared" si="9"/>
        <v>m</v>
      </c>
      <c r="AE48" s="22">
        <v>1.67</v>
      </c>
      <c r="AF48" s="9">
        <f t="shared" si="18"/>
        <v>-2</v>
      </c>
      <c r="AG48" s="21">
        <f t="shared" si="20"/>
        <v>1.67E-3</v>
      </c>
      <c r="AH48" s="11" t="str">
        <f t="shared" si="10"/>
        <v>1.67</v>
      </c>
      <c r="AI48" s="11" t="str">
        <f t="shared" si="11"/>
        <v>m</v>
      </c>
    </row>
    <row r="49" spans="1:35" x14ac:dyDescent="0.3">
      <c r="A49" s="20">
        <v>6.8</v>
      </c>
      <c r="B49" s="9">
        <f t="shared" si="19"/>
        <v>-1</v>
      </c>
      <c r="C49" s="18">
        <f t="shared" si="24"/>
        <v>6.8000000000000005E-2</v>
      </c>
      <c r="D49" s="11" t="str">
        <f t="shared" si="1"/>
        <v>68.0</v>
      </c>
      <c r="E49" s="11" t="str">
        <f t="shared" si="2"/>
        <v>m</v>
      </c>
      <c r="H49" s="22">
        <v>8.25</v>
      </c>
      <c r="I49" s="9">
        <f t="shared" si="13"/>
        <v>-2</v>
      </c>
      <c r="J49" s="21">
        <f t="shared" si="14"/>
        <v>8.2500000000000004E-3</v>
      </c>
      <c r="K49" s="11" t="str">
        <f t="shared" si="25"/>
        <v>8.25</v>
      </c>
      <c r="L49" s="11" t="str">
        <f t="shared" si="26"/>
        <v>m</v>
      </c>
      <c r="O49" s="16">
        <v>2.87</v>
      </c>
      <c r="P49" s="9">
        <f t="shared" si="15"/>
        <v>-2</v>
      </c>
      <c r="Q49" s="21">
        <f t="shared" si="16"/>
        <v>2.8700000000000002E-3</v>
      </c>
      <c r="R49" s="11" t="str">
        <f t="shared" si="5"/>
        <v>2.87</v>
      </c>
      <c r="S49" s="11" t="str">
        <f t="shared" si="6"/>
        <v>m</v>
      </c>
      <c r="W49" s="16">
        <v>2.5499999999999998</v>
      </c>
      <c r="X49" s="9">
        <f t="shared" si="22"/>
        <v>-2</v>
      </c>
      <c r="Y49" s="39">
        <f t="shared" si="7"/>
        <v>2.5499999999999997E-3</v>
      </c>
      <c r="Z49" s="11" t="str">
        <f t="shared" si="8"/>
        <v>2.55</v>
      </c>
      <c r="AA49" s="11" t="str">
        <f t="shared" si="9"/>
        <v>m</v>
      </c>
      <c r="AE49" s="22">
        <v>1.69</v>
      </c>
      <c r="AF49" s="9">
        <f t="shared" si="18"/>
        <v>-2</v>
      </c>
      <c r="AG49" s="21">
        <f t="shared" si="20"/>
        <v>1.6899999999999999E-3</v>
      </c>
      <c r="AH49" s="11" t="str">
        <f t="shared" si="10"/>
        <v>1.69</v>
      </c>
      <c r="AI49" s="11" t="str">
        <f t="shared" si="11"/>
        <v>m</v>
      </c>
    </row>
    <row r="50" spans="1:35" x14ac:dyDescent="0.3">
      <c r="A50" s="20">
        <v>7.5</v>
      </c>
      <c r="B50" s="9">
        <f t="shared" si="19"/>
        <v>-1</v>
      </c>
      <c r="C50" s="18">
        <f t="shared" si="24"/>
        <v>7.4999999999999997E-2</v>
      </c>
      <c r="D50" s="11" t="str">
        <f t="shared" si="1"/>
        <v>75.0</v>
      </c>
      <c r="E50" s="11" t="str">
        <f t="shared" si="2"/>
        <v>m</v>
      </c>
      <c r="H50" s="22">
        <v>8.66</v>
      </c>
      <c r="I50" s="9">
        <f t="shared" si="13"/>
        <v>-2</v>
      </c>
      <c r="J50" s="21">
        <f t="shared" si="14"/>
        <v>8.6599999999999993E-3</v>
      </c>
      <c r="K50" s="11" t="str">
        <f t="shared" si="25"/>
        <v>8.66</v>
      </c>
      <c r="L50" s="11" t="str">
        <f t="shared" si="26"/>
        <v>m</v>
      </c>
      <c r="O50" s="16">
        <v>2.94</v>
      </c>
      <c r="P50" s="9">
        <f t="shared" si="15"/>
        <v>-2</v>
      </c>
      <c r="Q50" s="21">
        <f t="shared" si="16"/>
        <v>2.9399999999999999E-3</v>
      </c>
      <c r="R50" s="11" t="str">
        <f t="shared" si="5"/>
        <v>2.94</v>
      </c>
      <c r="S50" s="11" t="str">
        <f t="shared" si="6"/>
        <v>m</v>
      </c>
      <c r="W50" s="16">
        <v>2.61</v>
      </c>
      <c r="X50" s="9">
        <f t="shared" si="22"/>
        <v>-2</v>
      </c>
      <c r="Y50" s="39">
        <f t="shared" si="7"/>
        <v>2.6099999999999999E-3</v>
      </c>
      <c r="Z50" s="11" t="str">
        <f t="shared" si="8"/>
        <v>2.61</v>
      </c>
      <c r="AA50" s="11" t="str">
        <f t="shared" si="9"/>
        <v>m</v>
      </c>
      <c r="AE50" s="22">
        <v>1.72</v>
      </c>
      <c r="AF50" s="9">
        <f t="shared" si="18"/>
        <v>-2</v>
      </c>
      <c r="AG50" s="21">
        <f t="shared" si="20"/>
        <v>1.72E-3</v>
      </c>
      <c r="AH50" s="11" t="str">
        <f t="shared" si="10"/>
        <v>1.72</v>
      </c>
      <c r="AI50" s="11" t="str">
        <f t="shared" si="11"/>
        <v>m</v>
      </c>
    </row>
    <row r="51" spans="1:35" x14ac:dyDescent="0.3">
      <c r="A51" s="20">
        <v>8.1999999999999993</v>
      </c>
      <c r="B51" s="9">
        <f t="shared" si="19"/>
        <v>-1</v>
      </c>
      <c r="C51" s="18">
        <f t="shared" si="24"/>
        <v>8.199999999999999E-2</v>
      </c>
      <c r="D51" s="11" t="str">
        <f t="shared" si="1"/>
        <v>82.0</v>
      </c>
      <c r="E51" s="11" t="str">
        <f t="shared" si="2"/>
        <v>m</v>
      </c>
      <c r="H51" s="22">
        <v>9.09</v>
      </c>
      <c r="I51" s="9">
        <f t="shared" si="13"/>
        <v>-2</v>
      </c>
      <c r="J51" s="21">
        <f t="shared" si="14"/>
        <v>9.0899999999999991E-3</v>
      </c>
      <c r="K51" s="11" t="str">
        <f t="shared" si="25"/>
        <v>9.09</v>
      </c>
      <c r="L51" s="11" t="str">
        <f t="shared" si="26"/>
        <v>m</v>
      </c>
      <c r="O51" s="16">
        <v>3.01</v>
      </c>
      <c r="P51" s="9">
        <f t="shared" si="15"/>
        <v>-2</v>
      </c>
      <c r="Q51" s="21">
        <f t="shared" si="16"/>
        <v>3.0099999999999997E-3</v>
      </c>
      <c r="R51" s="11" t="str">
        <f t="shared" si="5"/>
        <v>3.01</v>
      </c>
      <c r="S51" s="11" t="str">
        <f t="shared" si="6"/>
        <v>m</v>
      </c>
      <c r="W51" s="16">
        <v>2.67</v>
      </c>
      <c r="X51" s="9">
        <f t="shared" si="22"/>
        <v>-2</v>
      </c>
      <c r="Y51" s="39">
        <f t="shared" si="7"/>
        <v>2.6700000000000001E-3</v>
      </c>
      <c r="Z51" s="11" t="str">
        <f t="shared" si="8"/>
        <v>2.67</v>
      </c>
      <c r="AA51" s="11" t="str">
        <f t="shared" si="9"/>
        <v>m</v>
      </c>
      <c r="AE51" s="22">
        <v>1.74</v>
      </c>
      <c r="AF51" s="9">
        <f t="shared" si="18"/>
        <v>-2</v>
      </c>
      <c r="AG51" s="21">
        <f t="shared" si="20"/>
        <v>1.7399999999999998E-3</v>
      </c>
      <c r="AH51" s="11" t="str">
        <f t="shared" si="10"/>
        <v>1.74</v>
      </c>
      <c r="AI51" s="11" t="str">
        <f t="shared" si="11"/>
        <v>m</v>
      </c>
    </row>
    <row r="52" spans="1:35" x14ac:dyDescent="0.3">
      <c r="A52" s="20">
        <v>9.1</v>
      </c>
      <c r="B52" s="9">
        <f t="shared" si="19"/>
        <v>-1</v>
      </c>
      <c r="C52" s="18">
        <f t="shared" si="24"/>
        <v>9.0999999999999998E-2</v>
      </c>
      <c r="D52" s="11" t="str">
        <f t="shared" si="1"/>
        <v>91.0</v>
      </c>
      <c r="E52" s="11" t="str">
        <f t="shared" si="2"/>
        <v>m</v>
      </c>
      <c r="H52" s="22">
        <v>9.5299999999999994</v>
      </c>
      <c r="I52" s="9">
        <f t="shared" si="13"/>
        <v>-2</v>
      </c>
      <c r="J52" s="21">
        <f t="shared" si="14"/>
        <v>9.5300000000000003E-3</v>
      </c>
      <c r="K52" s="11" t="str">
        <f t="shared" si="25"/>
        <v>9.53</v>
      </c>
      <c r="L52" s="11" t="str">
        <f t="shared" si="26"/>
        <v>m</v>
      </c>
      <c r="O52" s="16">
        <v>3.09</v>
      </c>
      <c r="P52" s="9">
        <f t="shared" si="15"/>
        <v>-2</v>
      </c>
      <c r="Q52" s="21">
        <f t="shared" si="16"/>
        <v>3.0899999999999999E-3</v>
      </c>
      <c r="R52" s="11" t="str">
        <f t="shared" si="5"/>
        <v>3.09</v>
      </c>
      <c r="S52" s="11" t="str">
        <f t="shared" si="6"/>
        <v>m</v>
      </c>
      <c r="W52" s="16">
        <v>2.7</v>
      </c>
      <c r="X52" s="9">
        <f t="shared" si="22"/>
        <v>-2</v>
      </c>
      <c r="Y52" s="39">
        <f t="shared" si="7"/>
        <v>2.7000000000000001E-3</v>
      </c>
      <c r="Z52" s="11" t="str">
        <f t="shared" si="8"/>
        <v>2.70</v>
      </c>
      <c r="AA52" s="11" t="str">
        <f t="shared" si="9"/>
        <v>m</v>
      </c>
      <c r="AB52" s="44"/>
      <c r="AC52" s="44"/>
      <c r="AD52" s="44"/>
      <c r="AE52" s="22">
        <v>1.76</v>
      </c>
      <c r="AF52" s="9">
        <f t="shared" si="18"/>
        <v>-2</v>
      </c>
      <c r="AG52" s="21">
        <f t="shared" si="20"/>
        <v>1.7600000000000001E-3</v>
      </c>
      <c r="AH52" s="11" t="str">
        <f t="shared" si="10"/>
        <v>1.76</v>
      </c>
      <c r="AI52" s="11" t="str">
        <f t="shared" si="11"/>
        <v>m</v>
      </c>
    </row>
    <row r="53" spans="1:35" x14ac:dyDescent="0.3">
      <c r="A53" s="20">
        <v>1</v>
      </c>
      <c r="B53" s="9">
        <f t="shared" si="19"/>
        <v>0</v>
      </c>
      <c r="C53" s="18">
        <f t="shared" si="24"/>
        <v>0.1</v>
      </c>
      <c r="D53" s="11" t="str">
        <f t="shared" si="1"/>
        <v>100</v>
      </c>
      <c r="E53" s="11" t="str">
        <f t="shared" si="2"/>
        <v>m</v>
      </c>
      <c r="H53" s="22">
        <v>1</v>
      </c>
      <c r="I53" s="9">
        <f t="shared" si="13"/>
        <v>-1</v>
      </c>
      <c r="J53" s="21">
        <f>H53*10^I53/10</f>
        <v>0.01</v>
      </c>
      <c r="K53" s="11" t="str">
        <f t="shared" si="25"/>
        <v>10.0</v>
      </c>
      <c r="L53" s="11" t="str">
        <f t="shared" si="26"/>
        <v>m</v>
      </c>
      <c r="O53" s="16">
        <v>3.16</v>
      </c>
      <c r="P53" s="9">
        <f t="shared" si="15"/>
        <v>-2</v>
      </c>
      <c r="Q53" s="21">
        <f t="shared" si="16"/>
        <v>3.1600000000000005E-3</v>
      </c>
      <c r="R53" s="11" t="str">
        <f t="shared" si="5"/>
        <v>3.16</v>
      </c>
      <c r="S53" s="11" t="str">
        <f t="shared" si="6"/>
        <v>m</v>
      </c>
      <c r="W53" s="16">
        <v>2.74</v>
      </c>
      <c r="X53" s="9">
        <f t="shared" si="22"/>
        <v>-2</v>
      </c>
      <c r="Y53" s="39">
        <f t="shared" si="7"/>
        <v>2.7400000000000002E-3</v>
      </c>
      <c r="Z53" s="11" t="str">
        <f t="shared" si="8"/>
        <v>2.74</v>
      </c>
      <c r="AA53" s="11" t="str">
        <f t="shared" si="9"/>
        <v>m</v>
      </c>
      <c r="AE53" s="22">
        <v>1.78</v>
      </c>
      <c r="AF53" s="9">
        <f t="shared" si="18"/>
        <v>-2</v>
      </c>
      <c r="AG53" s="21">
        <f t="shared" si="20"/>
        <v>1.7799999999999999E-3</v>
      </c>
      <c r="AH53" s="11" t="str">
        <f t="shared" si="10"/>
        <v>1.78</v>
      </c>
      <c r="AI53" s="11" t="str">
        <f t="shared" si="11"/>
        <v>m</v>
      </c>
    </row>
    <row r="54" spans="1:35" x14ac:dyDescent="0.3">
      <c r="A54" s="20">
        <v>1.1000000000000001</v>
      </c>
      <c r="B54" s="9">
        <f t="shared" si="19"/>
        <v>0</v>
      </c>
      <c r="C54" s="18">
        <f t="shared" si="24"/>
        <v>0.11000000000000001</v>
      </c>
      <c r="D54" s="11" t="str">
        <f t="shared" si="1"/>
        <v>110</v>
      </c>
      <c r="E54" s="11" t="str">
        <f t="shared" si="2"/>
        <v>m</v>
      </c>
      <c r="K54" s="11"/>
      <c r="L54" s="11"/>
      <c r="O54" s="16">
        <v>3.24</v>
      </c>
      <c r="P54" s="9">
        <f t="shared" si="15"/>
        <v>-2</v>
      </c>
      <c r="Q54" s="21">
        <f t="shared" si="16"/>
        <v>3.2400000000000007E-3</v>
      </c>
      <c r="R54" s="11" t="str">
        <f t="shared" si="5"/>
        <v>3.24</v>
      </c>
      <c r="S54" s="11" t="str">
        <f t="shared" si="6"/>
        <v>m</v>
      </c>
      <c r="W54" s="16">
        <v>2.8</v>
      </c>
      <c r="X54" s="9">
        <f t="shared" si="22"/>
        <v>-2</v>
      </c>
      <c r="Y54" s="39">
        <f t="shared" si="7"/>
        <v>2.7999999999999995E-3</v>
      </c>
      <c r="Z54" s="11" t="str">
        <f t="shared" si="8"/>
        <v>2.80</v>
      </c>
      <c r="AA54" s="11" t="str">
        <f t="shared" si="9"/>
        <v>m</v>
      </c>
      <c r="AE54" s="22">
        <v>1.8</v>
      </c>
      <c r="AF54" s="9">
        <f t="shared" si="18"/>
        <v>-2</v>
      </c>
      <c r="AG54" s="21">
        <f t="shared" si="20"/>
        <v>1.8000000000000002E-3</v>
      </c>
      <c r="AH54" s="11" t="str">
        <f t="shared" si="10"/>
        <v>1.80</v>
      </c>
      <c r="AI54" s="11" t="str">
        <f t="shared" si="11"/>
        <v>m</v>
      </c>
    </row>
    <row r="55" spans="1:35" x14ac:dyDescent="0.3">
      <c r="A55" s="20">
        <v>1.2</v>
      </c>
      <c r="B55" s="9">
        <f t="shared" si="19"/>
        <v>0</v>
      </c>
      <c r="C55" s="18">
        <f t="shared" si="24"/>
        <v>0.12</v>
      </c>
      <c r="D55" s="11" t="str">
        <f t="shared" si="1"/>
        <v>120</v>
      </c>
      <c r="E55" s="11" t="str">
        <f t="shared" si="2"/>
        <v>m</v>
      </c>
      <c r="K55" s="11"/>
      <c r="L55" s="11"/>
      <c r="O55" s="16">
        <v>3.32</v>
      </c>
      <c r="P55" s="9">
        <f t="shared" si="15"/>
        <v>-2</v>
      </c>
      <c r="Q55" s="21">
        <f t="shared" si="16"/>
        <v>3.32E-3</v>
      </c>
      <c r="R55" s="11" t="str">
        <f t="shared" si="5"/>
        <v>3.32</v>
      </c>
      <c r="S55" s="11" t="str">
        <f t="shared" si="6"/>
        <v>m</v>
      </c>
      <c r="W55" s="16">
        <v>2.87</v>
      </c>
      <c r="X55" s="9">
        <f t="shared" si="22"/>
        <v>-2</v>
      </c>
      <c r="Y55" s="39">
        <f t="shared" si="7"/>
        <v>2.8700000000000002E-3</v>
      </c>
      <c r="Z55" s="11" t="str">
        <f t="shared" si="8"/>
        <v>2.87</v>
      </c>
      <c r="AA55" s="11" t="str">
        <f t="shared" si="9"/>
        <v>m</v>
      </c>
      <c r="AE55" s="22">
        <v>1.82</v>
      </c>
      <c r="AF55" s="9">
        <f t="shared" si="18"/>
        <v>-2</v>
      </c>
      <c r="AG55" s="21">
        <f t="shared" si="20"/>
        <v>1.82E-3</v>
      </c>
      <c r="AH55" s="11" t="str">
        <f t="shared" si="10"/>
        <v>1.82</v>
      </c>
      <c r="AI55" s="11" t="str">
        <f t="shared" si="11"/>
        <v>m</v>
      </c>
    </row>
    <row r="56" spans="1:35" x14ac:dyDescent="0.3">
      <c r="A56" s="20">
        <v>1.3</v>
      </c>
      <c r="B56" s="9">
        <f t="shared" si="19"/>
        <v>0</v>
      </c>
      <c r="C56" s="18">
        <f t="shared" si="24"/>
        <v>0.13</v>
      </c>
      <c r="D56" s="11" t="str">
        <f t="shared" si="1"/>
        <v>130</v>
      </c>
      <c r="E56" s="11" t="str">
        <f t="shared" si="2"/>
        <v>m</v>
      </c>
      <c r="K56" s="11"/>
      <c r="L56" s="11"/>
      <c r="O56" s="16">
        <v>3.4</v>
      </c>
      <c r="P56" s="9">
        <f t="shared" si="15"/>
        <v>-2</v>
      </c>
      <c r="Q56" s="21">
        <f t="shared" si="16"/>
        <v>3.4000000000000002E-3</v>
      </c>
      <c r="R56" s="11" t="str">
        <f t="shared" si="5"/>
        <v>3.40</v>
      </c>
      <c r="S56" s="11" t="str">
        <f t="shared" si="6"/>
        <v>m</v>
      </c>
      <c r="W56" s="16">
        <v>2.94</v>
      </c>
      <c r="X56" s="9">
        <f t="shared" si="22"/>
        <v>-2</v>
      </c>
      <c r="Y56" s="39">
        <f t="shared" si="7"/>
        <v>2.9399999999999999E-3</v>
      </c>
      <c r="Z56" s="11" t="str">
        <f t="shared" si="8"/>
        <v>2.94</v>
      </c>
      <c r="AA56" s="11" t="str">
        <f t="shared" si="9"/>
        <v>m</v>
      </c>
      <c r="AE56" s="22">
        <v>1.84</v>
      </c>
      <c r="AF56" s="9">
        <f t="shared" si="18"/>
        <v>-2</v>
      </c>
      <c r="AG56" s="21">
        <f t="shared" si="20"/>
        <v>1.8400000000000001E-3</v>
      </c>
      <c r="AH56" s="11" t="str">
        <f t="shared" si="10"/>
        <v>1.84</v>
      </c>
      <c r="AI56" s="11" t="str">
        <f t="shared" si="11"/>
        <v>m</v>
      </c>
    </row>
    <row r="57" spans="1:35" x14ac:dyDescent="0.3">
      <c r="A57" s="20">
        <v>1.5</v>
      </c>
      <c r="B57" s="9">
        <f t="shared" si="19"/>
        <v>0</v>
      </c>
      <c r="C57" s="18">
        <f t="shared" si="24"/>
        <v>0.15</v>
      </c>
      <c r="D57" s="11" t="str">
        <f t="shared" si="1"/>
        <v>150</v>
      </c>
      <c r="E57" s="11" t="str">
        <f t="shared" si="2"/>
        <v>m</v>
      </c>
      <c r="K57" s="11"/>
      <c r="L57" s="11"/>
      <c r="O57" s="16">
        <v>3.48</v>
      </c>
      <c r="P57" s="9">
        <f t="shared" si="15"/>
        <v>-2</v>
      </c>
      <c r="Q57" s="21">
        <f t="shared" si="16"/>
        <v>3.4799999999999996E-3</v>
      </c>
      <c r="R57" s="11" t="str">
        <f t="shared" si="5"/>
        <v>3.48</v>
      </c>
      <c r="S57" s="11" t="str">
        <f t="shared" si="6"/>
        <v>m</v>
      </c>
      <c r="W57" s="16">
        <v>3</v>
      </c>
      <c r="X57" s="9">
        <f t="shared" si="22"/>
        <v>-2</v>
      </c>
      <c r="Y57" s="39">
        <f t="shared" si="7"/>
        <v>3.0000000000000001E-3</v>
      </c>
      <c r="Z57" s="11" t="str">
        <f t="shared" si="8"/>
        <v>3.00</v>
      </c>
      <c r="AA57" s="11" t="str">
        <f t="shared" si="9"/>
        <v>m</v>
      </c>
      <c r="AB57" s="44"/>
      <c r="AC57" s="44"/>
      <c r="AD57" s="44"/>
      <c r="AE57" s="22">
        <v>1.87</v>
      </c>
      <c r="AF57" s="9">
        <f t="shared" si="18"/>
        <v>-2</v>
      </c>
      <c r="AG57" s="21">
        <f t="shared" si="20"/>
        <v>1.8700000000000001E-3</v>
      </c>
      <c r="AH57" s="11" t="str">
        <f t="shared" si="10"/>
        <v>1.87</v>
      </c>
      <c r="AI57" s="11" t="str">
        <f t="shared" si="11"/>
        <v>m</v>
      </c>
    </row>
    <row r="58" spans="1:35" x14ac:dyDescent="0.3">
      <c r="A58" s="20">
        <v>1.6</v>
      </c>
      <c r="B58" s="9">
        <f t="shared" si="19"/>
        <v>0</v>
      </c>
      <c r="C58" s="18">
        <f t="shared" si="24"/>
        <v>0.16</v>
      </c>
      <c r="D58" s="11" t="str">
        <f t="shared" si="1"/>
        <v>160</v>
      </c>
      <c r="E58" s="11" t="str">
        <f t="shared" si="2"/>
        <v>m</v>
      </c>
      <c r="K58" s="11"/>
      <c r="L58" s="11"/>
      <c r="O58" s="16">
        <v>3.57</v>
      </c>
      <c r="P58" s="9">
        <f t="shared" si="15"/>
        <v>-2</v>
      </c>
      <c r="Q58" s="21">
        <f t="shared" si="16"/>
        <v>3.5700000000000003E-3</v>
      </c>
      <c r="R58" s="11" t="str">
        <f t="shared" si="5"/>
        <v>3.57</v>
      </c>
      <c r="S58" s="11" t="str">
        <f t="shared" si="6"/>
        <v>m</v>
      </c>
      <c r="W58" s="16">
        <v>3.01</v>
      </c>
      <c r="X58" s="9">
        <f t="shared" si="22"/>
        <v>-2</v>
      </c>
      <c r="Y58" s="39">
        <f t="shared" si="7"/>
        <v>3.0099999999999997E-3</v>
      </c>
      <c r="Z58" s="11" t="str">
        <f t="shared" si="8"/>
        <v>3.01</v>
      </c>
      <c r="AA58" s="11" t="str">
        <f t="shared" si="9"/>
        <v>m</v>
      </c>
      <c r="AE58" s="22">
        <v>1.89</v>
      </c>
      <c r="AF58" s="9">
        <f t="shared" si="18"/>
        <v>-2</v>
      </c>
      <c r="AG58" s="21">
        <f t="shared" si="20"/>
        <v>1.89E-3</v>
      </c>
      <c r="AH58" s="11" t="str">
        <f t="shared" si="10"/>
        <v>1.89</v>
      </c>
      <c r="AI58" s="11" t="str">
        <f t="shared" si="11"/>
        <v>m</v>
      </c>
    </row>
    <row r="59" spans="1:35" x14ac:dyDescent="0.3">
      <c r="A59" s="20">
        <v>1.8</v>
      </c>
      <c r="B59" s="9">
        <f t="shared" si="19"/>
        <v>0</v>
      </c>
      <c r="C59" s="18">
        <f t="shared" si="24"/>
        <v>0.18</v>
      </c>
      <c r="D59" s="11" t="str">
        <f t="shared" si="1"/>
        <v>180</v>
      </c>
      <c r="E59" s="11" t="str">
        <f t="shared" si="2"/>
        <v>m</v>
      </c>
      <c r="K59" s="11"/>
      <c r="L59" s="11"/>
      <c r="O59" s="16">
        <v>3.65</v>
      </c>
      <c r="P59" s="9">
        <f t="shared" si="15"/>
        <v>-2</v>
      </c>
      <c r="Q59" s="21">
        <f t="shared" si="16"/>
        <v>3.6499999999999996E-3</v>
      </c>
      <c r="R59" s="11" t="str">
        <f t="shared" si="5"/>
        <v>3.65</v>
      </c>
      <c r="S59" s="11" t="str">
        <f t="shared" si="6"/>
        <v>m</v>
      </c>
      <c r="W59" s="16">
        <v>3.09</v>
      </c>
      <c r="X59" s="9">
        <f t="shared" si="22"/>
        <v>-2</v>
      </c>
      <c r="Y59" s="39">
        <f t="shared" si="7"/>
        <v>3.0899999999999999E-3</v>
      </c>
      <c r="Z59" s="11" t="str">
        <f t="shared" si="8"/>
        <v>3.09</v>
      </c>
      <c r="AA59" s="11" t="str">
        <f t="shared" si="9"/>
        <v>m</v>
      </c>
      <c r="AE59" s="22">
        <v>1.91</v>
      </c>
      <c r="AF59" s="9">
        <f t="shared" si="18"/>
        <v>-2</v>
      </c>
      <c r="AG59" s="21">
        <f t="shared" si="20"/>
        <v>1.9099999999999998E-3</v>
      </c>
      <c r="AH59" s="11" t="str">
        <f t="shared" si="10"/>
        <v>1.91</v>
      </c>
      <c r="AI59" s="11" t="str">
        <f t="shared" si="11"/>
        <v>m</v>
      </c>
    </row>
    <row r="60" spans="1:35" x14ac:dyDescent="0.3">
      <c r="A60" s="20">
        <v>2</v>
      </c>
      <c r="B60" s="9">
        <f t="shared" si="19"/>
        <v>0</v>
      </c>
      <c r="C60" s="18">
        <f t="shared" si="24"/>
        <v>0.2</v>
      </c>
      <c r="D60" s="11" t="str">
        <f t="shared" si="1"/>
        <v>200</v>
      </c>
      <c r="E60" s="11" t="str">
        <f t="shared" si="2"/>
        <v>m</v>
      </c>
      <c r="K60" s="11"/>
      <c r="L60" s="11"/>
      <c r="O60" s="16">
        <v>3.74</v>
      </c>
      <c r="P60" s="9">
        <f t="shared" si="15"/>
        <v>-2</v>
      </c>
      <c r="Q60" s="21">
        <f t="shared" si="16"/>
        <v>3.7400000000000003E-3</v>
      </c>
      <c r="R60" s="11" t="str">
        <f t="shared" si="5"/>
        <v>3.74</v>
      </c>
      <c r="S60" s="11" t="str">
        <f t="shared" si="6"/>
        <v>m</v>
      </c>
      <c r="W60" s="16">
        <v>3.16</v>
      </c>
      <c r="X60" s="9">
        <f t="shared" si="22"/>
        <v>-2</v>
      </c>
      <c r="Y60" s="39">
        <f t="shared" si="7"/>
        <v>3.1600000000000005E-3</v>
      </c>
      <c r="Z60" s="11" t="str">
        <f t="shared" si="8"/>
        <v>3.16</v>
      </c>
      <c r="AA60" s="11" t="str">
        <f t="shared" si="9"/>
        <v>m</v>
      </c>
      <c r="AE60" s="22">
        <v>1.93</v>
      </c>
      <c r="AF60" s="9">
        <f t="shared" si="18"/>
        <v>-2</v>
      </c>
      <c r="AG60" s="21">
        <f t="shared" si="20"/>
        <v>1.9300000000000001E-3</v>
      </c>
      <c r="AH60" s="11" t="str">
        <f t="shared" si="10"/>
        <v>1.93</v>
      </c>
      <c r="AI60" s="11" t="str">
        <f t="shared" si="11"/>
        <v>m</v>
      </c>
    </row>
    <row r="61" spans="1:35" x14ac:dyDescent="0.3">
      <c r="A61" s="20">
        <v>2.2000000000000002</v>
      </c>
      <c r="B61" s="9">
        <f t="shared" si="19"/>
        <v>0</v>
      </c>
      <c r="C61" s="18">
        <f t="shared" si="24"/>
        <v>0.22000000000000003</v>
      </c>
      <c r="D61" s="11" t="str">
        <f t="shared" si="1"/>
        <v>220</v>
      </c>
      <c r="E61" s="11" t="str">
        <f t="shared" si="2"/>
        <v>m</v>
      </c>
      <c r="K61" s="11"/>
      <c r="L61" s="11"/>
      <c r="O61" s="16">
        <v>3.83</v>
      </c>
      <c r="P61" s="9">
        <f t="shared" si="15"/>
        <v>-2</v>
      </c>
      <c r="Q61" s="21">
        <f t="shared" si="16"/>
        <v>3.8300000000000001E-3</v>
      </c>
      <c r="R61" s="11" t="str">
        <f t="shared" si="5"/>
        <v>3.83</v>
      </c>
      <c r="S61" s="11" t="str">
        <f t="shared" si="6"/>
        <v>m</v>
      </c>
      <c r="W61" s="16">
        <v>3.24</v>
      </c>
      <c r="X61" s="9">
        <f t="shared" si="22"/>
        <v>-2</v>
      </c>
      <c r="Y61" s="39">
        <f t="shared" si="7"/>
        <v>3.2400000000000007E-3</v>
      </c>
      <c r="Z61" s="11" t="str">
        <f t="shared" si="8"/>
        <v>3.24</v>
      </c>
      <c r="AA61" s="11" t="str">
        <f t="shared" si="9"/>
        <v>m</v>
      </c>
      <c r="AE61" s="22">
        <v>1.96</v>
      </c>
      <c r="AF61" s="9">
        <f t="shared" si="18"/>
        <v>-2</v>
      </c>
      <c r="AG61" s="21">
        <f t="shared" si="20"/>
        <v>1.9599999999999999E-3</v>
      </c>
      <c r="AH61" s="11" t="str">
        <f t="shared" si="10"/>
        <v>1.96</v>
      </c>
      <c r="AI61" s="11" t="str">
        <f t="shared" si="11"/>
        <v>m</v>
      </c>
    </row>
    <row r="62" spans="1:35" x14ac:dyDescent="0.3">
      <c r="A62" s="20">
        <v>2.4</v>
      </c>
      <c r="B62" s="9">
        <f t="shared" si="19"/>
        <v>0</v>
      </c>
      <c r="C62" s="18">
        <f t="shared" si="24"/>
        <v>0.24</v>
      </c>
      <c r="D62" s="11" t="str">
        <f t="shared" si="1"/>
        <v>240</v>
      </c>
      <c r="E62" s="11" t="str">
        <f t="shared" si="2"/>
        <v>m</v>
      </c>
      <c r="K62" s="11"/>
      <c r="L62" s="11"/>
      <c r="O62" s="16">
        <v>3.92</v>
      </c>
      <c r="P62" s="9">
        <f t="shared" si="15"/>
        <v>-2</v>
      </c>
      <c r="Q62" s="21">
        <f t="shared" si="16"/>
        <v>3.9199999999999999E-3</v>
      </c>
      <c r="R62" s="11" t="str">
        <f t="shared" si="5"/>
        <v>3.92</v>
      </c>
      <c r="S62" s="11" t="str">
        <f t="shared" si="6"/>
        <v>m</v>
      </c>
      <c r="W62" s="16">
        <v>3.3</v>
      </c>
      <c r="X62" s="9">
        <f t="shared" si="22"/>
        <v>-2</v>
      </c>
      <c r="Y62" s="39">
        <f t="shared" si="7"/>
        <v>3.3E-3</v>
      </c>
      <c r="Z62" s="11" t="str">
        <f t="shared" si="8"/>
        <v>3.30</v>
      </c>
      <c r="AA62" s="11" t="str">
        <f t="shared" si="9"/>
        <v>m</v>
      </c>
      <c r="AB62" s="44"/>
      <c r="AC62" s="44"/>
      <c r="AD62" s="44"/>
      <c r="AE62" s="22">
        <v>1.98</v>
      </c>
      <c r="AF62" s="9">
        <f t="shared" si="18"/>
        <v>-2</v>
      </c>
      <c r="AG62" s="21">
        <f t="shared" si="20"/>
        <v>1.98E-3</v>
      </c>
      <c r="AH62" s="11" t="str">
        <f t="shared" si="10"/>
        <v>1.98</v>
      </c>
      <c r="AI62" s="11" t="str">
        <f t="shared" si="11"/>
        <v>m</v>
      </c>
    </row>
    <row r="63" spans="1:35" x14ac:dyDescent="0.3">
      <c r="A63" s="20">
        <v>2.7</v>
      </c>
      <c r="B63" s="9">
        <f t="shared" si="19"/>
        <v>0</v>
      </c>
      <c r="C63" s="18">
        <f t="shared" si="24"/>
        <v>0.27</v>
      </c>
      <c r="D63" s="11" t="str">
        <f t="shared" si="1"/>
        <v>270</v>
      </c>
      <c r="E63" s="11" t="str">
        <f t="shared" si="2"/>
        <v>m</v>
      </c>
      <c r="K63" s="11"/>
      <c r="L63" s="11"/>
      <c r="O63" s="16">
        <v>4.0199999999999996</v>
      </c>
      <c r="P63" s="9">
        <f t="shared" si="15"/>
        <v>-2</v>
      </c>
      <c r="Q63" s="21">
        <f t="shared" si="16"/>
        <v>4.0200000000000001E-3</v>
      </c>
      <c r="R63" s="11" t="str">
        <f t="shared" si="5"/>
        <v>4.02</v>
      </c>
      <c r="S63" s="11" t="str">
        <f t="shared" si="6"/>
        <v>m</v>
      </c>
      <c r="W63" s="16">
        <v>3.32</v>
      </c>
      <c r="X63" s="9">
        <f t="shared" si="22"/>
        <v>-2</v>
      </c>
      <c r="Y63" s="39">
        <f t="shared" si="7"/>
        <v>3.32E-3</v>
      </c>
      <c r="Z63" s="11" t="str">
        <f t="shared" si="8"/>
        <v>3.32</v>
      </c>
      <c r="AA63" s="11" t="str">
        <f t="shared" si="9"/>
        <v>m</v>
      </c>
      <c r="AE63" s="22">
        <v>2</v>
      </c>
      <c r="AF63" s="9">
        <f t="shared" si="18"/>
        <v>-2</v>
      </c>
      <c r="AG63" s="21">
        <f t="shared" si="20"/>
        <v>2E-3</v>
      </c>
      <c r="AH63" s="11" t="str">
        <f t="shared" si="10"/>
        <v>2.00</v>
      </c>
      <c r="AI63" s="11" t="str">
        <f t="shared" si="11"/>
        <v>m</v>
      </c>
    </row>
    <row r="64" spans="1:35" x14ac:dyDescent="0.3">
      <c r="A64" s="20">
        <v>3</v>
      </c>
      <c r="B64" s="9">
        <f t="shared" si="19"/>
        <v>0</v>
      </c>
      <c r="C64" s="18">
        <f t="shared" si="24"/>
        <v>0.3</v>
      </c>
      <c r="D64" s="11" t="str">
        <f t="shared" si="1"/>
        <v>300</v>
      </c>
      <c r="E64" s="11" t="str">
        <f t="shared" si="2"/>
        <v>m</v>
      </c>
      <c r="K64" s="11"/>
      <c r="L64" s="11"/>
      <c r="O64" s="16">
        <v>4.12</v>
      </c>
      <c r="P64" s="9">
        <f t="shared" si="15"/>
        <v>-2</v>
      </c>
      <c r="Q64" s="21">
        <f t="shared" si="16"/>
        <v>4.1200000000000004E-3</v>
      </c>
      <c r="R64" s="11" t="str">
        <f t="shared" si="5"/>
        <v>4.12</v>
      </c>
      <c r="S64" s="11" t="str">
        <f t="shared" si="6"/>
        <v>m</v>
      </c>
      <c r="W64" s="16">
        <v>3.4</v>
      </c>
      <c r="X64" s="9">
        <f t="shared" si="22"/>
        <v>-2</v>
      </c>
      <c r="Y64" s="39">
        <f t="shared" si="7"/>
        <v>3.4000000000000002E-3</v>
      </c>
      <c r="Z64" s="11" t="str">
        <f t="shared" si="8"/>
        <v>3.40</v>
      </c>
      <c r="AA64" s="11" t="str">
        <f t="shared" si="9"/>
        <v>m</v>
      </c>
      <c r="AE64" s="22">
        <v>2.0299999999999998</v>
      </c>
      <c r="AF64" s="9">
        <f t="shared" si="18"/>
        <v>-2</v>
      </c>
      <c r="AG64" s="21">
        <f t="shared" si="20"/>
        <v>2.0299999999999997E-3</v>
      </c>
      <c r="AH64" s="11" t="str">
        <f t="shared" si="10"/>
        <v>2.03</v>
      </c>
      <c r="AI64" s="11" t="str">
        <f t="shared" si="11"/>
        <v>m</v>
      </c>
    </row>
    <row r="65" spans="1:35" x14ac:dyDescent="0.3">
      <c r="A65" s="20">
        <v>3.3</v>
      </c>
      <c r="B65" s="9">
        <f t="shared" si="19"/>
        <v>0</v>
      </c>
      <c r="C65" s="18">
        <f t="shared" si="24"/>
        <v>0.32999999999999996</v>
      </c>
      <c r="D65" s="11" t="str">
        <f t="shared" si="1"/>
        <v>330</v>
      </c>
      <c r="E65" s="11" t="str">
        <f t="shared" si="2"/>
        <v>m</v>
      </c>
      <c r="K65" s="11"/>
      <c r="L65" s="11"/>
      <c r="O65" s="16">
        <v>4.22</v>
      </c>
      <c r="P65" s="9">
        <f t="shared" si="15"/>
        <v>-2</v>
      </c>
      <c r="Q65" s="21">
        <f t="shared" si="16"/>
        <v>4.2199999999999998E-3</v>
      </c>
      <c r="R65" s="11" t="str">
        <f t="shared" si="5"/>
        <v>4.22</v>
      </c>
      <c r="S65" s="11" t="str">
        <f t="shared" si="6"/>
        <v>m</v>
      </c>
      <c r="W65" s="16">
        <v>3.48</v>
      </c>
      <c r="X65" s="9">
        <f t="shared" si="22"/>
        <v>-2</v>
      </c>
      <c r="Y65" s="39">
        <f t="shared" si="7"/>
        <v>3.4799999999999996E-3</v>
      </c>
      <c r="Z65" s="11" t="str">
        <f t="shared" si="8"/>
        <v>3.48</v>
      </c>
      <c r="AA65" s="11" t="str">
        <f t="shared" si="9"/>
        <v>m</v>
      </c>
      <c r="AE65" s="22">
        <v>2.0499999999999998</v>
      </c>
      <c r="AF65" s="9">
        <f t="shared" si="18"/>
        <v>-2</v>
      </c>
      <c r="AG65" s="21">
        <f t="shared" si="20"/>
        <v>2.0499999999999997E-3</v>
      </c>
      <c r="AH65" s="11" t="str">
        <f t="shared" si="10"/>
        <v>2.05</v>
      </c>
      <c r="AI65" s="11" t="str">
        <f t="shared" si="11"/>
        <v>m</v>
      </c>
    </row>
    <row r="66" spans="1:35" x14ac:dyDescent="0.3">
      <c r="A66" s="20">
        <v>3.6</v>
      </c>
      <c r="B66" s="9">
        <f t="shared" si="19"/>
        <v>0</v>
      </c>
      <c r="C66" s="18">
        <f t="shared" si="24"/>
        <v>0.36</v>
      </c>
      <c r="D66" s="11" t="str">
        <f t="shared" si="1"/>
        <v>360</v>
      </c>
      <c r="E66" s="11" t="str">
        <f t="shared" si="2"/>
        <v>m</v>
      </c>
      <c r="K66" s="11"/>
      <c r="L66" s="11"/>
      <c r="O66" s="16">
        <v>4.32</v>
      </c>
      <c r="P66" s="9">
        <f t="shared" si="15"/>
        <v>-2</v>
      </c>
      <c r="Q66" s="21">
        <f t="shared" si="16"/>
        <v>4.3200000000000001E-3</v>
      </c>
      <c r="R66" s="11" t="str">
        <f t="shared" si="5"/>
        <v>4.32</v>
      </c>
      <c r="S66" s="11" t="str">
        <f t="shared" si="6"/>
        <v>m</v>
      </c>
      <c r="W66" s="16">
        <v>3.57</v>
      </c>
      <c r="X66" s="9">
        <f t="shared" si="22"/>
        <v>-2</v>
      </c>
      <c r="Y66" s="39">
        <f t="shared" si="7"/>
        <v>3.5700000000000003E-3</v>
      </c>
      <c r="Z66" s="11" t="str">
        <f t="shared" si="8"/>
        <v>3.57</v>
      </c>
      <c r="AA66" s="11" t="str">
        <f t="shared" si="9"/>
        <v>m</v>
      </c>
      <c r="AE66" s="22">
        <v>2.08</v>
      </c>
      <c r="AF66" s="9">
        <f t="shared" si="18"/>
        <v>-2</v>
      </c>
      <c r="AG66" s="21">
        <f t="shared" si="20"/>
        <v>2.0800000000000003E-3</v>
      </c>
      <c r="AH66" s="11" t="str">
        <f t="shared" si="10"/>
        <v>2.08</v>
      </c>
      <c r="AI66" s="11" t="str">
        <f t="shared" si="11"/>
        <v>m</v>
      </c>
    </row>
    <row r="67" spans="1:35" x14ac:dyDescent="0.3">
      <c r="A67" s="20">
        <v>3.9</v>
      </c>
      <c r="B67" s="9">
        <f t="shared" si="19"/>
        <v>0</v>
      </c>
      <c r="C67" s="18">
        <f t="shared" si="24"/>
        <v>0.39</v>
      </c>
      <c r="D67" s="11" t="str">
        <f t="shared" si="1"/>
        <v>390</v>
      </c>
      <c r="E67" s="11" t="str">
        <f t="shared" si="2"/>
        <v>m</v>
      </c>
      <c r="K67" s="11"/>
      <c r="L67" s="11"/>
      <c r="O67" s="16">
        <v>4.42</v>
      </c>
      <c r="P67" s="9">
        <f t="shared" si="15"/>
        <v>-2</v>
      </c>
      <c r="Q67" s="21">
        <f t="shared" si="16"/>
        <v>4.4200000000000003E-3</v>
      </c>
      <c r="R67" s="11" t="str">
        <f t="shared" si="5"/>
        <v>4.42</v>
      </c>
      <c r="S67" s="11" t="str">
        <f t="shared" si="6"/>
        <v>m</v>
      </c>
      <c r="W67" s="16">
        <v>3.6</v>
      </c>
      <c r="X67" s="9">
        <f t="shared" si="22"/>
        <v>-2</v>
      </c>
      <c r="Y67" s="39">
        <f t="shared" si="7"/>
        <v>3.6000000000000003E-3</v>
      </c>
      <c r="Z67" s="11" t="str">
        <f t="shared" si="8"/>
        <v>3.60</v>
      </c>
      <c r="AA67" s="11" t="str">
        <f t="shared" si="9"/>
        <v>m</v>
      </c>
      <c r="AB67" s="44"/>
      <c r="AC67" s="44"/>
      <c r="AD67" s="44"/>
      <c r="AE67" s="22">
        <v>2.1</v>
      </c>
      <c r="AF67" s="9">
        <f t="shared" si="18"/>
        <v>-2</v>
      </c>
      <c r="AG67" s="21">
        <f t="shared" si="20"/>
        <v>2.1000000000000003E-3</v>
      </c>
      <c r="AH67" s="11" t="str">
        <f t="shared" si="10"/>
        <v>2.10</v>
      </c>
      <c r="AI67" s="11" t="str">
        <f t="shared" si="11"/>
        <v>m</v>
      </c>
    </row>
    <row r="68" spans="1:35" x14ac:dyDescent="0.3">
      <c r="A68" s="20">
        <v>4.3</v>
      </c>
      <c r="B68" s="9">
        <f t="shared" si="19"/>
        <v>0</v>
      </c>
      <c r="C68" s="18">
        <f t="shared" si="24"/>
        <v>0.43</v>
      </c>
      <c r="D68" s="11" t="str">
        <f t="shared" si="1"/>
        <v>430</v>
      </c>
      <c r="E68" s="11" t="str">
        <f t="shared" si="2"/>
        <v>m</v>
      </c>
      <c r="K68" s="11"/>
      <c r="L68" s="11"/>
      <c r="O68" s="16">
        <v>4.53</v>
      </c>
      <c r="P68" s="9">
        <f t="shared" si="15"/>
        <v>-2</v>
      </c>
      <c r="Q68" s="21">
        <f t="shared" si="16"/>
        <v>4.5300000000000002E-3</v>
      </c>
      <c r="R68" s="11" t="str">
        <f t="shared" si="5"/>
        <v>4.53</v>
      </c>
      <c r="S68" s="11" t="str">
        <f t="shared" si="6"/>
        <v>m</v>
      </c>
      <c r="W68" s="16">
        <v>3.65</v>
      </c>
      <c r="X68" s="9">
        <f t="shared" si="22"/>
        <v>-2</v>
      </c>
      <c r="Y68" s="39">
        <f t="shared" si="7"/>
        <v>3.6499999999999996E-3</v>
      </c>
      <c r="Z68" s="11" t="str">
        <f t="shared" si="8"/>
        <v>3.65</v>
      </c>
      <c r="AA68" s="11" t="str">
        <f t="shared" si="9"/>
        <v>m</v>
      </c>
      <c r="AE68" s="22">
        <v>2.13</v>
      </c>
      <c r="AF68" s="9">
        <f t="shared" si="18"/>
        <v>-2</v>
      </c>
      <c r="AG68" s="21">
        <f t="shared" si="20"/>
        <v>2.1299999999999999E-3</v>
      </c>
      <c r="AH68" s="11" t="str">
        <f t="shared" si="10"/>
        <v>2.13</v>
      </c>
      <c r="AI68" s="11" t="str">
        <f t="shared" si="11"/>
        <v>m</v>
      </c>
    </row>
    <row r="69" spans="1:35" x14ac:dyDescent="0.3">
      <c r="A69" s="20">
        <v>4.7</v>
      </c>
      <c r="B69" s="9">
        <f t="shared" si="19"/>
        <v>0</v>
      </c>
      <c r="C69" s="18">
        <f t="shared" si="24"/>
        <v>0.47000000000000003</v>
      </c>
      <c r="D69" s="11" t="str">
        <f t="shared" ref="D69:D132" si="27">TEXT(C69*_xlfn.XLOOKUP(B69,Index_Table,D_List),SUBSTITUTE(_xlfn.XLOOKUP(B69,Index_Table,T_List),"""",""))</f>
        <v>470</v>
      </c>
      <c r="E69" s="11" t="str">
        <f t="shared" ref="E69:E132" si="28">_xlfn.XLOOKUP(B69,Index_Table,Sym_List)</f>
        <v>m</v>
      </c>
      <c r="K69" s="11"/>
      <c r="L69" s="11"/>
      <c r="O69" s="16">
        <v>4.6399999999999997</v>
      </c>
      <c r="P69" s="9">
        <f t="shared" si="15"/>
        <v>-2</v>
      </c>
      <c r="Q69" s="21">
        <f t="shared" si="16"/>
        <v>4.64E-3</v>
      </c>
      <c r="R69" s="11" t="str">
        <f t="shared" ref="R69:R132" si="29">TEXT(Q69*_xlfn.XLOOKUP(P69,Index_Table,D_List),SUBSTITUTE(_xlfn.XLOOKUP(P69,Index_Table,T_List),"""",""))</f>
        <v>4.64</v>
      </c>
      <c r="S69" s="11" t="str">
        <f t="shared" ref="S69:S132" si="30">_xlfn.XLOOKUP(P69,Index_Table,Sym_List)</f>
        <v>m</v>
      </c>
      <c r="W69" s="16">
        <v>3.74</v>
      </c>
      <c r="X69" s="9">
        <f t="shared" si="22"/>
        <v>-2</v>
      </c>
      <c r="Y69" s="39">
        <f t="shared" ref="Y69:Y132" si="31">W69*10^X69/10</f>
        <v>3.7400000000000003E-3</v>
      </c>
      <c r="Z69" s="11" t="str">
        <f t="shared" ref="Z69:Z132" si="32">TEXT(Y69*_xlfn.XLOOKUP(X69,Index_Table,D_List),SUBSTITUTE(_xlfn.XLOOKUP(X69,Index_Table,T_List),"""",""))</f>
        <v>3.74</v>
      </c>
      <c r="AA69" s="11" t="str">
        <f t="shared" ref="AA69:AA132" si="33">_xlfn.XLOOKUP(X69,Index_Table,Sym_List)</f>
        <v>m</v>
      </c>
      <c r="AE69" s="22">
        <v>2.15</v>
      </c>
      <c r="AF69" s="9">
        <f t="shared" si="18"/>
        <v>-2</v>
      </c>
      <c r="AG69" s="21">
        <f t="shared" si="20"/>
        <v>2.15E-3</v>
      </c>
      <c r="AH69" s="11" t="str">
        <f t="shared" ref="AH69:AH132" si="34">TEXT(AG69*_xlfn.XLOOKUP(AF69,Index_Table,D_List),SUBSTITUTE(_xlfn.XLOOKUP(AF69,Index_Table,T_List),"""",""))</f>
        <v>2.15</v>
      </c>
      <c r="AI69" s="11" t="str">
        <f t="shared" ref="AI69:AI132" si="35">_xlfn.XLOOKUP(AF69,Index_Table,Sym_List)</f>
        <v>m</v>
      </c>
    </row>
    <row r="70" spans="1:35" x14ac:dyDescent="0.3">
      <c r="A70" s="20">
        <v>5.0999999999999996</v>
      </c>
      <c r="B70" s="9">
        <f t="shared" si="19"/>
        <v>0</v>
      </c>
      <c r="C70" s="18">
        <f t="shared" si="24"/>
        <v>0.51</v>
      </c>
      <c r="D70" s="11" t="str">
        <f t="shared" si="27"/>
        <v>510</v>
      </c>
      <c r="E70" s="11" t="str">
        <f t="shared" si="28"/>
        <v>m</v>
      </c>
      <c r="K70" s="11"/>
      <c r="L70" s="11"/>
      <c r="O70" s="16">
        <v>4.75</v>
      </c>
      <c r="P70" s="9">
        <f t="shared" ref="P70:P101" si="36">IF(O70=1,P69+1,P69)</f>
        <v>-2</v>
      </c>
      <c r="Q70" s="21">
        <f t="shared" ref="Q70:Q100" si="37">O70*10^P70/10</f>
        <v>4.7499999999999999E-3</v>
      </c>
      <c r="R70" s="11" t="str">
        <f t="shared" si="29"/>
        <v>4.75</v>
      </c>
      <c r="S70" s="11" t="str">
        <f t="shared" si="30"/>
        <v>m</v>
      </c>
      <c r="W70" s="16">
        <v>3.83</v>
      </c>
      <c r="X70" s="9">
        <f t="shared" si="22"/>
        <v>-2</v>
      </c>
      <c r="Y70" s="39">
        <f t="shared" si="31"/>
        <v>3.8300000000000001E-3</v>
      </c>
      <c r="Z70" s="11" t="str">
        <f t="shared" si="32"/>
        <v>3.83</v>
      </c>
      <c r="AA70" s="11" t="str">
        <f t="shared" si="33"/>
        <v>m</v>
      </c>
      <c r="AE70" s="22">
        <v>2.1800000000000002</v>
      </c>
      <c r="AF70" s="9">
        <f t="shared" ref="AF70:AF133" si="38">IF(AE70=1,AF69+1,AF69)</f>
        <v>-2</v>
      </c>
      <c r="AG70" s="21">
        <f t="shared" si="20"/>
        <v>2.1800000000000005E-3</v>
      </c>
      <c r="AH70" s="11" t="str">
        <f t="shared" si="34"/>
        <v>2.18</v>
      </c>
      <c r="AI70" s="11" t="str">
        <f t="shared" si="35"/>
        <v>m</v>
      </c>
    </row>
    <row r="71" spans="1:35" x14ac:dyDescent="0.3">
      <c r="A71" s="20">
        <v>5.6</v>
      </c>
      <c r="B71" s="9">
        <f t="shared" ref="B71:B134" si="39">IF(A71=1,B70+1,B70)</f>
        <v>0</v>
      </c>
      <c r="C71" s="18">
        <f t="shared" si="24"/>
        <v>0.55999999999999994</v>
      </c>
      <c r="D71" s="11" t="str">
        <f t="shared" si="27"/>
        <v>560</v>
      </c>
      <c r="E71" s="11" t="str">
        <f t="shared" si="28"/>
        <v>m</v>
      </c>
      <c r="K71" s="11"/>
      <c r="L71" s="11"/>
      <c r="O71" s="16">
        <v>4.87</v>
      </c>
      <c r="P71" s="9">
        <f t="shared" si="36"/>
        <v>-2</v>
      </c>
      <c r="Q71" s="21">
        <f t="shared" si="37"/>
        <v>4.8700000000000002E-3</v>
      </c>
      <c r="R71" s="11" t="str">
        <f t="shared" si="29"/>
        <v>4.87</v>
      </c>
      <c r="S71" s="11" t="str">
        <f t="shared" si="30"/>
        <v>m</v>
      </c>
      <c r="W71" s="16">
        <v>3.9</v>
      </c>
      <c r="X71" s="9">
        <f t="shared" si="22"/>
        <v>-2</v>
      </c>
      <c r="Y71" s="39">
        <f t="shared" si="31"/>
        <v>3.8999999999999998E-3</v>
      </c>
      <c r="Z71" s="11" t="str">
        <f t="shared" si="32"/>
        <v>3.90</v>
      </c>
      <c r="AA71" s="11" t="str">
        <f t="shared" si="33"/>
        <v>m</v>
      </c>
      <c r="AB71" s="44"/>
      <c r="AC71" s="44"/>
      <c r="AD71" s="44"/>
      <c r="AE71" s="22">
        <v>2.21</v>
      </c>
      <c r="AF71" s="9">
        <f t="shared" si="38"/>
        <v>-2</v>
      </c>
      <c r="AG71" s="21">
        <f t="shared" ref="AG71:AG134" si="40">AE71*10^AF71/10</f>
        <v>2.2100000000000002E-3</v>
      </c>
      <c r="AH71" s="11" t="str">
        <f t="shared" si="34"/>
        <v>2.21</v>
      </c>
      <c r="AI71" s="11" t="str">
        <f t="shared" si="35"/>
        <v>m</v>
      </c>
    </row>
    <row r="72" spans="1:35" x14ac:dyDescent="0.3">
      <c r="A72" s="20">
        <v>6.2</v>
      </c>
      <c r="B72" s="9">
        <f t="shared" si="39"/>
        <v>0</v>
      </c>
      <c r="C72" s="18">
        <f t="shared" si="24"/>
        <v>0.62</v>
      </c>
      <c r="D72" s="11" t="str">
        <f t="shared" si="27"/>
        <v>620</v>
      </c>
      <c r="E72" s="11" t="str">
        <f t="shared" si="28"/>
        <v>m</v>
      </c>
      <c r="K72" s="11"/>
      <c r="L72" s="11"/>
      <c r="O72" s="16">
        <v>4.99</v>
      </c>
      <c r="P72" s="9">
        <f t="shared" si="36"/>
        <v>-2</v>
      </c>
      <c r="Q72" s="21">
        <f t="shared" si="37"/>
        <v>4.9899999999999996E-3</v>
      </c>
      <c r="R72" s="11" t="str">
        <f t="shared" si="29"/>
        <v>4.99</v>
      </c>
      <c r="S72" s="11" t="str">
        <f t="shared" si="30"/>
        <v>m</v>
      </c>
      <c r="W72" s="16">
        <v>3.92</v>
      </c>
      <c r="X72" s="9">
        <f t="shared" si="22"/>
        <v>-2</v>
      </c>
      <c r="Y72" s="39">
        <f t="shared" si="31"/>
        <v>3.9199999999999999E-3</v>
      </c>
      <c r="Z72" s="11" t="str">
        <f t="shared" si="32"/>
        <v>3.92</v>
      </c>
      <c r="AA72" s="11" t="str">
        <f t="shared" si="33"/>
        <v>m</v>
      </c>
      <c r="AE72" s="22">
        <v>2.23</v>
      </c>
      <c r="AF72" s="9">
        <f t="shared" si="38"/>
        <v>-2</v>
      </c>
      <c r="AG72" s="21">
        <f t="shared" si="40"/>
        <v>2.2300000000000002E-3</v>
      </c>
      <c r="AH72" s="11" t="str">
        <f t="shared" si="34"/>
        <v>2.23</v>
      </c>
      <c r="AI72" s="11" t="str">
        <f t="shared" si="35"/>
        <v>m</v>
      </c>
    </row>
    <row r="73" spans="1:35" x14ac:dyDescent="0.3">
      <c r="A73" s="20">
        <v>6.8</v>
      </c>
      <c r="B73" s="9">
        <f t="shared" si="39"/>
        <v>0</v>
      </c>
      <c r="C73" s="18">
        <f t="shared" si="24"/>
        <v>0.67999999999999994</v>
      </c>
      <c r="D73" s="11" t="str">
        <f t="shared" si="27"/>
        <v>680</v>
      </c>
      <c r="E73" s="11" t="str">
        <f t="shared" si="28"/>
        <v>m</v>
      </c>
      <c r="K73" s="11"/>
      <c r="L73" s="11"/>
      <c r="O73" s="16">
        <v>5.1100000000000003</v>
      </c>
      <c r="P73" s="9">
        <f t="shared" si="36"/>
        <v>-2</v>
      </c>
      <c r="Q73" s="21">
        <f t="shared" si="37"/>
        <v>5.1100000000000008E-3</v>
      </c>
      <c r="R73" s="11" t="str">
        <f t="shared" si="29"/>
        <v>5.11</v>
      </c>
      <c r="S73" s="11" t="str">
        <f t="shared" si="30"/>
        <v>m</v>
      </c>
      <c r="W73" s="16">
        <v>4.0199999999999996</v>
      </c>
      <c r="X73" s="9">
        <f t="shared" si="22"/>
        <v>-2</v>
      </c>
      <c r="Y73" s="39">
        <f t="shared" si="31"/>
        <v>4.0200000000000001E-3</v>
      </c>
      <c r="Z73" s="11" t="str">
        <f t="shared" si="32"/>
        <v>4.02</v>
      </c>
      <c r="AA73" s="11" t="str">
        <f t="shared" si="33"/>
        <v>m</v>
      </c>
      <c r="AE73" s="22">
        <v>2.2599999999999998</v>
      </c>
      <c r="AF73" s="9">
        <f t="shared" si="38"/>
        <v>-2</v>
      </c>
      <c r="AG73" s="21">
        <f t="shared" si="40"/>
        <v>2.2599999999999999E-3</v>
      </c>
      <c r="AH73" s="11" t="str">
        <f t="shared" si="34"/>
        <v>2.26</v>
      </c>
      <c r="AI73" s="11" t="str">
        <f t="shared" si="35"/>
        <v>m</v>
      </c>
    </row>
    <row r="74" spans="1:35" x14ac:dyDescent="0.3">
      <c r="A74" s="20">
        <v>7.5</v>
      </c>
      <c r="B74" s="9">
        <f t="shared" si="39"/>
        <v>0</v>
      </c>
      <c r="C74" s="18">
        <f t="shared" si="24"/>
        <v>0.75</v>
      </c>
      <c r="D74" s="11" t="str">
        <f t="shared" si="27"/>
        <v>750</v>
      </c>
      <c r="E74" s="11" t="str">
        <f t="shared" si="28"/>
        <v>m</v>
      </c>
      <c r="K74" s="11"/>
      <c r="L74" s="11"/>
      <c r="O74" s="16">
        <v>5.23</v>
      </c>
      <c r="P74" s="9">
        <f t="shared" si="36"/>
        <v>-2</v>
      </c>
      <c r="Q74" s="21">
        <f t="shared" si="37"/>
        <v>5.2300000000000003E-3</v>
      </c>
      <c r="R74" s="11" t="str">
        <f t="shared" si="29"/>
        <v>5.23</v>
      </c>
      <c r="S74" s="11" t="str">
        <f t="shared" si="30"/>
        <v>m</v>
      </c>
      <c r="W74" s="16">
        <v>4.12</v>
      </c>
      <c r="X74" s="9">
        <f t="shared" ref="X74:X120" si="41">IF(W74=1,X73+1,X73)</f>
        <v>-2</v>
      </c>
      <c r="Y74" s="39">
        <f t="shared" si="31"/>
        <v>4.1200000000000004E-3</v>
      </c>
      <c r="Z74" s="11" t="str">
        <f t="shared" si="32"/>
        <v>4.12</v>
      </c>
      <c r="AA74" s="11" t="str">
        <f t="shared" si="33"/>
        <v>m</v>
      </c>
      <c r="AE74" s="22">
        <v>2.29</v>
      </c>
      <c r="AF74" s="9">
        <f t="shared" si="38"/>
        <v>-2</v>
      </c>
      <c r="AG74" s="21">
        <f t="shared" si="40"/>
        <v>2.2899999999999999E-3</v>
      </c>
      <c r="AH74" s="11" t="str">
        <f t="shared" si="34"/>
        <v>2.29</v>
      </c>
      <c r="AI74" s="11" t="str">
        <f t="shared" si="35"/>
        <v>m</v>
      </c>
    </row>
    <row r="75" spans="1:35" x14ac:dyDescent="0.3">
      <c r="A75" s="20">
        <v>8.1999999999999993</v>
      </c>
      <c r="B75" s="9">
        <f t="shared" si="39"/>
        <v>0</v>
      </c>
      <c r="C75" s="18">
        <f t="shared" si="24"/>
        <v>0.82</v>
      </c>
      <c r="D75" s="11" t="str">
        <f t="shared" si="27"/>
        <v>820</v>
      </c>
      <c r="E75" s="11" t="str">
        <f t="shared" si="28"/>
        <v>m</v>
      </c>
      <c r="K75" s="11"/>
      <c r="L75" s="11"/>
      <c r="O75" s="16">
        <v>5.36</v>
      </c>
      <c r="P75" s="9">
        <f t="shared" si="36"/>
        <v>-2</v>
      </c>
      <c r="Q75" s="21">
        <f t="shared" si="37"/>
        <v>5.3600000000000002E-3</v>
      </c>
      <c r="R75" s="11" t="str">
        <f t="shared" si="29"/>
        <v>5.36</v>
      </c>
      <c r="S75" s="11" t="str">
        <f t="shared" si="30"/>
        <v>m</v>
      </c>
      <c r="W75" s="16">
        <v>4.22</v>
      </c>
      <c r="X75" s="9">
        <f t="shared" si="41"/>
        <v>-2</v>
      </c>
      <c r="Y75" s="39">
        <f t="shared" si="31"/>
        <v>4.2199999999999998E-3</v>
      </c>
      <c r="Z75" s="11" t="str">
        <f t="shared" si="32"/>
        <v>4.22</v>
      </c>
      <c r="AA75" s="11" t="str">
        <f t="shared" si="33"/>
        <v>m</v>
      </c>
      <c r="AE75" s="22">
        <v>2.3199999999999998</v>
      </c>
      <c r="AF75" s="9">
        <f t="shared" si="38"/>
        <v>-2</v>
      </c>
      <c r="AG75" s="21">
        <f t="shared" si="40"/>
        <v>2.32E-3</v>
      </c>
      <c r="AH75" s="11" t="str">
        <f t="shared" si="34"/>
        <v>2.32</v>
      </c>
      <c r="AI75" s="11" t="str">
        <f t="shared" si="35"/>
        <v>m</v>
      </c>
    </row>
    <row r="76" spans="1:35" x14ac:dyDescent="0.3">
      <c r="A76" s="20">
        <v>9.1</v>
      </c>
      <c r="B76" s="9">
        <f t="shared" si="39"/>
        <v>0</v>
      </c>
      <c r="C76" s="18">
        <f t="shared" si="24"/>
        <v>0.90999999999999992</v>
      </c>
      <c r="D76" s="11" t="str">
        <f t="shared" si="27"/>
        <v>910</v>
      </c>
      <c r="E76" s="11" t="str">
        <f t="shared" si="28"/>
        <v>m</v>
      </c>
      <c r="K76" s="11"/>
      <c r="L76" s="11"/>
      <c r="O76" s="16">
        <v>5.49</v>
      </c>
      <c r="P76" s="9">
        <f t="shared" si="36"/>
        <v>-2</v>
      </c>
      <c r="Q76" s="21">
        <f t="shared" si="37"/>
        <v>5.4900000000000001E-3</v>
      </c>
      <c r="R76" s="11" t="str">
        <f t="shared" si="29"/>
        <v>5.49</v>
      </c>
      <c r="S76" s="11" t="str">
        <f t="shared" si="30"/>
        <v>m</v>
      </c>
      <c r="W76" s="16">
        <v>4.3</v>
      </c>
      <c r="X76" s="9">
        <f t="shared" si="41"/>
        <v>-2</v>
      </c>
      <c r="Y76" s="39">
        <f t="shared" si="31"/>
        <v>4.3E-3</v>
      </c>
      <c r="Z76" s="11" t="str">
        <f t="shared" si="32"/>
        <v>4.30</v>
      </c>
      <c r="AA76" s="11" t="str">
        <f t="shared" si="33"/>
        <v>m</v>
      </c>
      <c r="AB76" s="44"/>
      <c r="AC76" s="44"/>
      <c r="AD76" s="44"/>
      <c r="AE76" s="22">
        <v>2.34</v>
      </c>
      <c r="AF76" s="9">
        <f t="shared" si="38"/>
        <v>-2</v>
      </c>
      <c r="AG76" s="21">
        <f t="shared" si="40"/>
        <v>2.3400000000000001E-3</v>
      </c>
      <c r="AH76" s="11" t="str">
        <f t="shared" si="34"/>
        <v>2.34</v>
      </c>
      <c r="AI76" s="11" t="str">
        <f t="shared" si="35"/>
        <v>m</v>
      </c>
    </row>
    <row r="77" spans="1:35" x14ac:dyDescent="0.3">
      <c r="A77" s="20">
        <v>1</v>
      </c>
      <c r="B77" s="9">
        <f t="shared" si="39"/>
        <v>1</v>
      </c>
      <c r="C77" s="16">
        <f t="shared" si="24"/>
        <v>1</v>
      </c>
      <c r="D77" s="11" t="str">
        <f t="shared" si="27"/>
        <v>1.00</v>
      </c>
      <c r="E77" s="11" t="str">
        <f t="shared" si="28"/>
        <v>Ohm</v>
      </c>
      <c r="G77" s="16" t="str">
        <f t="shared" ref="G77:G123" si="42">IF(B77&gt;2,LEFT(_xlfn.VALUETOTEXT(C77),3)&amp;B77-3,SUBSTITUTE(D77,".","R"))</f>
        <v>1R00</v>
      </c>
      <c r="K77" s="11"/>
      <c r="L77" s="11"/>
      <c r="O77" s="16">
        <v>5.62</v>
      </c>
      <c r="P77" s="9">
        <f t="shared" si="36"/>
        <v>-2</v>
      </c>
      <c r="Q77" s="21">
        <f t="shared" si="37"/>
        <v>5.62E-3</v>
      </c>
      <c r="R77" s="11" t="str">
        <f t="shared" si="29"/>
        <v>5.62</v>
      </c>
      <c r="S77" s="11" t="str">
        <f t="shared" si="30"/>
        <v>m</v>
      </c>
      <c r="W77" s="16">
        <v>4.32</v>
      </c>
      <c r="X77" s="9">
        <f t="shared" si="41"/>
        <v>-2</v>
      </c>
      <c r="Y77" s="39">
        <f t="shared" si="31"/>
        <v>4.3200000000000001E-3</v>
      </c>
      <c r="Z77" s="11" t="str">
        <f t="shared" si="32"/>
        <v>4.32</v>
      </c>
      <c r="AA77" s="11" t="str">
        <f t="shared" si="33"/>
        <v>m</v>
      </c>
      <c r="AE77" s="22">
        <v>2.37</v>
      </c>
      <c r="AF77" s="9">
        <f t="shared" si="38"/>
        <v>-2</v>
      </c>
      <c r="AG77" s="21">
        <f t="shared" si="40"/>
        <v>2.3700000000000001E-3</v>
      </c>
      <c r="AH77" s="11" t="str">
        <f t="shared" si="34"/>
        <v>2.37</v>
      </c>
      <c r="AI77" s="11" t="str">
        <f t="shared" si="35"/>
        <v>m</v>
      </c>
    </row>
    <row r="78" spans="1:35" x14ac:dyDescent="0.3">
      <c r="A78" s="20">
        <v>1.1000000000000001</v>
      </c>
      <c r="B78" s="9">
        <f t="shared" si="39"/>
        <v>1</v>
      </c>
      <c r="C78" s="16">
        <f t="shared" si="24"/>
        <v>1.1000000000000001</v>
      </c>
      <c r="D78" s="11" t="str">
        <f t="shared" si="27"/>
        <v>1.10</v>
      </c>
      <c r="E78" s="11" t="str">
        <f t="shared" si="28"/>
        <v>Ohm</v>
      </c>
      <c r="G78" s="16" t="str">
        <f t="shared" si="42"/>
        <v>1R10</v>
      </c>
      <c r="K78" s="11"/>
      <c r="L78" s="11"/>
      <c r="O78" s="16">
        <v>5.76</v>
      </c>
      <c r="P78" s="9">
        <f t="shared" si="36"/>
        <v>-2</v>
      </c>
      <c r="Q78" s="21">
        <f t="shared" si="37"/>
        <v>5.7599999999999995E-3</v>
      </c>
      <c r="R78" s="11" t="str">
        <f t="shared" si="29"/>
        <v>5.76</v>
      </c>
      <c r="S78" s="11" t="str">
        <f t="shared" si="30"/>
        <v>m</v>
      </c>
      <c r="W78" s="16">
        <v>4.42</v>
      </c>
      <c r="X78" s="9">
        <f t="shared" si="41"/>
        <v>-2</v>
      </c>
      <c r="Y78" s="39">
        <f t="shared" si="31"/>
        <v>4.4200000000000003E-3</v>
      </c>
      <c r="Z78" s="11" t="str">
        <f t="shared" si="32"/>
        <v>4.42</v>
      </c>
      <c r="AA78" s="11" t="str">
        <f t="shared" si="33"/>
        <v>m</v>
      </c>
      <c r="AE78" s="22">
        <v>2.4</v>
      </c>
      <c r="AF78" s="9">
        <f t="shared" si="38"/>
        <v>-2</v>
      </c>
      <c r="AG78" s="21">
        <f t="shared" si="40"/>
        <v>2.4000000000000002E-3</v>
      </c>
      <c r="AH78" s="11" t="str">
        <f t="shared" si="34"/>
        <v>2.40</v>
      </c>
      <c r="AI78" s="11" t="str">
        <f t="shared" si="35"/>
        <v>m</v>
      </c>
    </row>
    <row r="79" spans="1:35" x14ac:dyDescent="0.3">
      <c r="A79" s="20">
        <v>1.2</v>
      </c>
      <c r="B79" s="9">
        <f t="shared" si="39"/>
        <v>1</v>
      </c>
      <c r="C79" s="16">
        <f t="shared" si="24"/>
        <v>1.2</v>
      </c>
      <c r="D79" s="11" t="str">
        <f t="shared" si="27"/>
        <v>1.20</v>
      </c>
      <c r="E79" s="11" t="str">
        <f t="shared" si="28"/>
        <v>Ohm</v>
      </c>
      <c r="G79" s="16" t="str">
        <f t="shared" si="42"/>
        <v>1R20</v>
      </c>
      <c r="K79" s="11"/>
      <c r="L79" s="11"/>
      <c r="O79" s="16">
        <v>5.9</v>
      </c>
      <c r="P79" s="9">
        <f t="shared" si="36"/>
        <v>-2</v>
      </c>
      <c r="Q79" s="21">
        <f t="shared" si="37"/>
        <v>5.9000000000000007E-3</v>
      </c>
      <c r="R79" s="11" t="str">
        <f t="shared" si="29"/>
        <v>5.90</v>
      </c>
      <c r="S79" s="11" t="str">
        <f t="shared" si="30"/>
        <v>m</v>
      </c>
      <c r="W79" s="16">
        <v>4.53</v>
      </c>
      <c r="X79" s="9">
        <f t="shared" si="41"/>
        <v>-2</v>
      </c>
      <c r="Y79" s="39">
        <f t="shared" si="31"/>
        <v>4.5300000000000002E-3</v>
      </c>
      <c r="Z79" s="11" t="str">
        <f t="shared" si="32"/>
        <v>4.53</v>
      </c>
      <c r="AA79" s="11" t="str">
        <f t="shared" si="33"/>
        <v>m</v>
      </c>
      <c r="AE79" s="22">
        <v>2.4300000000000002</v>
      </c>
      <c r="AF79" s="9">
        <f t="shared" si="38"/>
        <v>-2</v>
      </c>
      <c r="AG79" s="21">
        <f t="shared" si="40"/>
        <v>2.4300000000000003E-3</v>
      </c>
      <c r="AH79" s="11" t="str">
        <f t="shared" si="34"/>
        <v>2.43</v>
      </c>
      <c r="AI79" s="11" t="str">
        <f t="shared" si="35"/>
        <v>m</v>
      </c>
    </row>
    <row r="80" spans="1:35" x14ac:dyDescent="0.3">
      <c r="A80" s="20">
        <v>1.3</v>
      </c>
      <c r="B80" s="9">
        <f t="shared" si="39"/>
        <v>1</v>
      </c>
      <c r="C80" s="16">
        <f t="shared" si="24"/>
        <v>1.3</v>
      </c>
      <c r="D80" s="11" t="str">
        <f t="shared" si="27"/>
        <v>1.30</v>
      </c>
      <c r="E80" s="11" t="str">
        <f t="shared" si="28"/>
        <v>Ohm</v>
      </c>
      <c r="G80" s="16" t="str">
        <f t="shared" si="42"/>
        <v>1R30</v>
      </c>
      <c r="K80" s="11"/>
      <c r="L80" s="11"/>
      <c r="O80" s="16">
        <v>6.04</v>
      </c>
      <c r="P80" s="9">
        <f t="shared" si="36"/>
        <v>-2</v>
      </c>
      <c r="Q80" s="21">
        <f t="shared" si="37"/>
        <v>6.0400000000000002E-3</v>
      </c>
      <c r="R80" s="11" t="str">
        <f t="shared" si="29"/>
        <v>6.04</v>
      </c>
      <c r="S80" s="11" t="str">
        <f t="shared" si="30"/>
        <v>m</v>
      </c>
      <c r="W80" s="16">
        <v>4.6399999999999997</v>
      </c>
      <c r="X80" s="9">
        <f t="shared" si="41"/>
        <v>-2</v>
      </c>
      <c r="Y80" s="39">
        <f t="shared" si="31"/>
        <v>4.64E-3</v>
      </c>
      <c r="Z80" s="11" t="str">
        <f t="shared" si="32"/>
        <v>4.64</v>
      </c>
      <c r="AA80" s="11" t="str">
        <f t="shared" si="33"/>
        <v>m</v>
      </c>
      <c r="AE80" s="22">
        <v>2.46</v>
      </c>
      <c r="AF80" s="9">
        <f t="shared" si="38"/>
        <v>-2</v>
      </c>
      <c r="AG80" s="21">
        <f t="shared" si="40"/>
        <v>2.4599999999999999E-3</v>
      </c>
      <c r="AH80" s="11" t="str">
        <f t="shared" si="34"/>
        <v>2.46</v>
      </c>
      <c r="AI80" s="11" t="str">
        <f t="shared" si="35"/>
        <v>m</v>
      </c>
    </row>
    <row r="81" spans="1:35" x14ac:dyDescent="0.3">
      <c r="A81" s="20">
        <v>1.5</v>
      </c>
      <c r="B81" s="9">
        <f t="shared" si="39"/>
        <v>1</v>
      </c>
      <c r="C81" s="16">
        <f t="shared" si="24"/>
        <v>1.5</v>
      </c>
      <c r="D81" s="11" t="str">
        <f t="shared" si="27"/>
        <v>1.50</v>
      </c>
      <c r="E81" s="11" t="str">
        <f t="shared" si="28"/>
        <v>Ohm</v>
      </c>
      <c r="G81" s="16" t="str">
        <f t="shared" si="42"/>
        <v>1R50</v>
      </c>
      <c r="K81" s="11"/>
      <c r="L81" s="11"/>
      <c r="O81" s="16">
        <v>6.19</v>
      </c>
      <c r="P81" s="9">
        <f t="shared" si="36"/>
        <v>-2</v>
      </c>
      <c r="Q81" s="21">
        <f t="shared" si="37"/>
        <v>6.1900000000000002E-3</v>
      </c>
      <c r="R81" s="11" t="str">
        <f t="shared" si="29"/>
        <v>6.19</v>
      </c>
      <c r="S81" s="11" t="str">
        <f t="shared" si="30"/>
        <v>m</v>
      </c>
      <c r="W81" s="16">
        <v>4.7</v>
      </c>
      <c r="X81" s="9">
        <f t="shared" si="41"/>
        <v>-2</v>
      </c>
      <c r="Y81" s="39">
        <f t="shared" si="31"/>
        <v>4.7000000000000002E-3</v>
      </c>
      <c r="Z81" s="11" t="str">
        <f t="shared" si="32"/>
        <v>4.70</v>
      </c>
      <c r="AA81" s="11" t="str">
        <f t="shared" si="33"/>
        <v>m</v>
      </c>
      <c r="AB81" s="44"/>
      <c r="AC81" s="44"/>
      <c r="AD81" s="44"/>
      <c r="AE81" s="22">
        <v>2.4900000000000002</v>
      </c>
      <c r="AF81" s="9">
        <f t="shared" si="38"/>
        <v>-2</v>
      </c>
      <c r="AG81" s="21">
        <f t="shared" si="40"/>
        <v>2.49E-3</v>
      </c>
      <c r="AH81" s="11" t="str">
        <f t="shared" si="34"/>
        <v>2.49</v>
      </c>
      <c r="AI81" s="11" t="str">
        <f t="shared" si="35"/>
        <v>m</v>
      </c>
    </row>
    <row r="82" spans="1:35" x14ac:dyDescent="0.3">
      <c r="A82" s="20">
        <v>1.6</v>
      </c>
      <c r="B82" s="9">
        <f t="shared" si="39"/>
        <v>1</v>
      </c>
      <c r="C82" s="16">
        <f t="shared" si="24"/>
        <v>1.6</v>
      </c>
      <c r="D82" s="11" t="str">
        <f t="shared" si="27"/>
        <v>1.60</v>
      </c>
      <c r="E82" s="11" t="str">
        <f t="shared" si="28"/>
        <v>Ohm</v>
      </c>
      <c r="G82" s="16" t="str">
        <f t="shared" si="42"/>
        <v>1R60</v>
      </c>
      <c r="K82" s="11"/>
      <c r="L82" s="11"/>
      <c r="O82" s="16">
        <v>6.34</v>
      </c>
      <c r="P82" s="9">
        <f t="shared" si="36"/>
        <v>-2</v>
      </c>
      <c r="Q82" s="21">
        <f t="shared" si="37"/>
        <v>6.3400000000000001E-3</v>
      </c>
      <c r="R82" s="11" t="str">
        <f t="shared" si="29"/>
        <v>6.34</v>
      </c>
      <c r="S82" s="11" t="str">
        <f t="shared" si="30"/>
        <v>m</v>
      </c>
      <c r="W82" s="16">
        <v>4.75</v>
      </c>
      <c r="X82" s="9">
        <f t="shared" si="41"/>
        <v>-2</v>
      </c>
      <c r="Y82" s="39">
        <f t="shared" si="31"/>
        <v>4.7499999999999999E-3</v>
      </c>
      <c r="Z82" s="11" t="str">
        <f t="shared" si="32"/>
        <v>4.75</v>
      </c>
      <c r="AA82" s="11" t="str">
        <f t="shared" si="33"/>
        <v>m</v>
      </c>
      <c r="AE82" s="22">
        <v>2.52</v>
      </c>
      <c r="AF82" s="9">
        <f t="shared" si="38"/>
        <v>-2</v>
      </c>
      <c r="AG82" s="21">
        <f t="shared" si="40"/>
        <v>2.5200000000000001E-3</v>
      </c>
      <c r="AH82" s="11" t="str">
        <f t="shared" si="34"/>
        <v>2.52</v>
      </c>
      <c r="AI82" s="11" t="str">
        <f t="shared" si="35"/>
        <v>m</v>
      </c>
    </row>
    <row r="83" spans="1:35" x14ac:dyDescent="0.3">
      <c r="A83" s="20">
        <v>1.8</v>
      </c>
      <c r="B83" s="9">
        <f t="shared" si="39"/>
        <v>1</v>
      </c>
      <c r="C83" s="16">
        <f t="shared" si="24"/>
        <v>1.8</v>
      </c>
      <c r="D83" s="11" t="str">
        <f t="shared" si="27"/>
        <v>1.80</v>
      </c>
      <c r="E83" s="11" t="str">
        <f t="shared" si="28"/>
        <v>Ohm</v>
      </c>
      <c r="G83" s="16" t="str">
        <f t="shared" si="42"/>
        <v>1R80</v>
      </c>
      <c r="K83" s="11"/>
      <c r="L83" s="11"/>
      <c r="O83" s="16">
        <v>6.49</v>
      </c>
      <c r="P83" s="9">
        <f t="shared" si="36"/>
        <v>-2</v>
      </c>
      <c r="Q83" s="21">
        <f t="shared" si="37"/>
        <v>6.4900000000000001E-3</v>
      </c>
      <c r="R83" s="11" t="str">
        <f t="shared" si="29"/>
        <v>6.49</v>
      </c>
      <c r="S83" s="11" t="str">
        <f t="shared" si="30"/>
        <v>m</v>
      </c>
      <c r="W83" s="16">
        <v>4.87</v>
      </c>
      <c r="X83" s="9">
        <f t="shared" si="41"/>
        <v>-2</v>
      </c>
      <c r="Y83" s="39">
        <f t="shared" si="31"/>
        <v>4.8700000000000002E-3</v>
      </c>
      <c r="Z83" s="11" t="str">
        <f t="shared" si="32"/>
        <v>4.87</v>
      </c>
      <c r="AA83" s="11" t="str">
        <f t="shared" si="33"/>
        <v>m</v>
      </c>
      <c r="AE83" s="22">
        <v>2.5499999999999998</v>
      </c>
      <c r="AF83" s="9">
        <f t="shared" si="38"/>
        <v>-2</v>
      </c>
      <c r="AG83" s="21">
        <f t="shared" si="40"/>
        <v>2.5499999999999997E-3</v>
      </c>
      <c r="AH83" s="11" t="str">
        <f t="shared" si="34"/>
        <v>2.55</v>
      </c>
      <c r="AI83" s="11" t="str">
        <f t="shared" si="35"/>
        <v>m</v>
      </c>
    </row>
    <row r="84" spans="1:35" x14ac:dyDescent="0.3">
      <c r="A84" s="20">
        <v>2</v>
      </c>
      <c r="B84" s="9">
        <f t="shared" si="39"/>
        <v>1</v>
      </c>
      <c r="C84" s="16">
        <f t="shared" si="24"/>
        <v>2</v>
      </c>
      <c r="D84" s="11" t="str">
        <f t="shared" si="27"/>
        <v>2.00</v>
      </c>
      <c r="E84" s="11" t="str">
        <f t="shared" si="28"/>
        <v>Ohm</v>
      </c>
      <c r="G84" s="16" t="str">
        <f t="shared" si="42"/>
        <v>2R00</v>
      </c>
      <c r="K84" s="11"/>
      <c r="L84" s="11"/>
      <c r="O84" s="16">
        <v>6.65</v>
      </c>
      <c r="P84" s="9">
        <f t="shared" si="36"/>
        <v>-2</v>
      </c>
      <c r="Q84" s="21">
        <f t="shared" si="37"/>
        <v>6.6500000000000005E-3</v>
      </c>
      <c r="R84" s="11" t="str">
        <f t="shared" si="29"/>
        <v>6.65</v>
      </c>
      <c r="S84" s="11" t="str">
        <f t="shared" si="30"/>
        <v>m</v>
      </c>
      <c r="W84" s="16">
        <v>4.99</v>
      </c>
      <c r="X84" s="9">
        <f t="shared" si="41"/>
        <v>-2</v>
      </c>
      <c r="Y84" s="39">
        <f t="shared" si="31"/>
        <v>4.9899999999999996E-3</v>
      </c>
      <c r="Z84" s="11" t="str">
        <f t="shared" si="32"/>
        <v>4.99</v>
      </c>
      <c r="AA84" s="11" t="str">
        <f t="shared" si="33"/>
        <v>m</v>
      </c>
      <c r="AE84" s="22">
        <v>2.58</v>
      </c>
      <c r="AF84" s="9">
        <f t="shared" si="38"/>
        <v>-2</v>
      </c>
      <c r="AG84" s="21">
        <f t="shared" si="40"/>
        <v>2.5799999999999998E-3</v>
      </c>
      <c r="AH84" s="11" t="str">
        <f t="shared" si="34"/>
        <v>2.58</v>
      </c>
      <c r="AI84" s="11" t="str">
        <f t="shared" si="35"/>
        <v>m</v>
      </c>
    </row>
    <row r="85" spans="1:35" x14ac:dyDescent="0.3">
      <c r="A85" s="20">
        <v>2.2000000000000002</v>
      </c>
      <c r="B85" s="9">
        <f t="shared" si="39"/>
        <v>1</v>
      </c>
      <c r="C85" s="16">
        <f t="shared" si="24"/>
        <v>2.2000000000000002</v>
      </c>
      <c r="D85" s="11" t="str">
        <f t="shared" si="27"/>
        <v>2.20</v>
      </c>
      <c r="E85" s="11" t="str">
        <f t="shared" si="28"/>
        <v>Ohm</v>
      </c>
      <c r="G85" s="16" t="str">
        <f t="shared" si="42"/>
        <v>2R20</v>
      </c>
      <c r="K85" s="11"/>
      <c r="L85" s="11"/>
      <c r="O85" s="16">
        <v>6.81</v>
      </c>
      <c r="P85" s="9">
        <f t="shared" si="36"/>
        <v>-2</v>
      </c>
      <c r="Q85" s="21">
        <f t="shared" si="37"/>
        <v>6.8099999999999992E-3</v>
      </c>
      <c r="R85" s="11" t="str">
        <f t="shared" si="29"/>
        <v>6.81</v>
      </c>
      <c r="S85" s="11" t="str">
        <f t="shared" si="30"/>
        <v>m</v>
      </c>
      <c r="W85" s="16">
        <v>5.0999999999999996</v>
      </c>
      <c r="X85" s="9">
        <f t="shared" si="41"/>
        <v>-2</v>
      </c>
      <c r="Y85" s="39">
        <f t="shared" si="31"/>
        <v>5.0999999999999995E-3</v>
      </c>
      <c r="Z85" s="11" t="str">
        <f t="shared" si="32"/>
        <v>5.10</v>
      </c>
      <c r="AA85" s="11" t="str">
        <f t="shared" si="33"/>
        <v>m</v>
      </c>
      <c r="AB85" s="44"/>
      <c r="AC85" s="44"/>
      <c r="AD85" s="44"/>
      <c r="AE85" s="22">
        <v>2.61</v>
      </c>
      <c r="AF85" s="9">
        <f t="shared" si="38"/>
        <v>-2</v>
      </c>
      <c r="AG85" s="21">
        <f t="shared" si="40"/>
        <v>2.6099999999999999E-3</v>
      </c>
      <c r="AH85" s="11" t="str">
        <f t="shared" si="34"/>
        <v>2.61</v>
      </c>
      <c r="AI85" s="11" t="str">
        <f t="shared" si="35"/>
        <v>m</v>
      </c>
    </row>
    <row r="86" spans="1:35" x14ac:dyDescent="0.3">
      <c r="A86" s="20">
        <v>2.4</v>
      </c>
      <c r="B86" s="9">
        <f t="shared" si="39"/>
        <v>1</v>
      </c>
      <c r="C86" s="16">
        <f t="shared" si="24"/>
        <v>2.4</v>
      </c>
      <c r="D86" s="11" t="str">
        <f t="shared" si="27"/>
        <v>2.40</v>
      </c>
      <c r="E86" s="11" t="str">
        <f t="shared" si="28"/>
        <v>Ohm</v>
      </c>
      <c r="G86" s="16" t="str">
        <f t="shared" si="42"/>
        <v>2R40</v>
      </c>
      <c r="K86" s="11"/>
      <c r="L86" s="11"/>
      <c r="O86" s="16">
        <v>6.98</v>
      </c>
      <c r="P86" s="9">
        <f t="shared" si="36"/>
        <v>-2</v>
      </c>
      <c r="Q86" s="21">
        <f t="shared" si="37"/>
        <v>6.9800000000000001E-3</v>
      </c>
      <c r="R86" s="11" t="str">
        <f t="shared" si="29"/>
        <v>6.98</v>
      </c>
      <c r="S86" s="11" t="str">
        <f t="shared" si="30"/>
        <v>m</v>
      </c>
      <c r="W86" s="16">
        <v>5.1100000000000003</v>
      </c>
      <c r="X86" s="9">
        <f t="shared" si="41"/>
        <v>-2</v>
      </c>
      <c r="Y86" s="39">
        <f t="shared" si="31"/>
        <v>5.1100000000000008E-3</v>
      </c>
      <c r="Z86" s="11" t="str">
        <f t="shared" si="32"/>
        <v>5.11</v>
      </c>
      <c r="AA86" s="11" t="str">
        <f t="shared" si="33"/>
        <v>m</v>
      </c>
      <c r="AE86" s="22">
        <v>2.64</v>
      </c>
      <c r="AF86" s="9">
        <f t="shared" si="38"/>
        <v>-2</v>
      </c>
      <c r="AG86" s="21">
        <f t="shared" si="40"/>
        <v>2.6400000000000004E-3</v>
      </c>
      <c r="AH86" s="11" t="str">
        <f t="shared" si="34"/>
        <v>2.64</v>
      </c>
      <c r="AI86" s="11" t="str">
        <f t="shared" si="35"/>
        <v>m</v>
      </c>
    </row>
    <row r="87" spans="1:35" x14ac:dyDescent="0.3">
      <c r="A87" s="20">
        <v>2.7</v>
      </c>
      <c r="B87" s="9">
        <f t="shared" si="39"/>
        <v>1</v>
      </c>
      <c r="C87" s="16">
        <f t="shared" si="24"/>
        <v>2.7</v>
      </c>
      <c r="D87" s="11" t="str">
        <f t="shared" si="27"/>
        <v>2.70</v>
      </c>
      <c r="E87" s="11" t="str">
        <f t="shared" si="28"/>
        <v>Ohm</v>
      </c>
      <c r="G87" s="16" t="str">
        <f t="shared" si="42"/>
        <v>2R70</v>
      </c>
      <c r="K87" s="11"/>
      <c r="L87" s="11"/>
      <c r="O87" s="16">
        <v>7.15</v>
      </c>
      <c r="P87" s="9">
        <f t="shared" si="36"/>
        <v>-2</v>
      </c>
      <c r="Q87" s="21">
        <f t="shared" si="37"/>
        <v>7.150000000000001E-3</v>
      </c>
      <c r="R87" s="11" t="str">
        <f t="shared" si="29"/>
        <v>7.15</v>
      </c>
      <c r="S87" s="11" t="str">
        <f t="shared" si="30"/>
        <v>m</v>
      </c>
      <c r="W87" s="16">
        <v>5.23</v>
      </c>
      <c r="X87" s="9">
        <f t="shared" si="41"/>
        <v>-2</v>
      </c>
      <c r="Y87" s="39">
        <f t="shared" si="31"/>
        <v>5.2300000000000003E-3</v>
      </c>
      <c r="Z87" s="11" t="str">
        <f t="shared" si="32"/>
        <v>5.23</v>
      </c>
      <c r="AA87" s="11" t="str">
        <f t="shared" si="33"/>
        <v>m</v>
      </c>
      <c r="AE87" s="22">
        <v>2.67</v>
      </c>
      <c r="AF87" s="9">
        <f t="shared" si="38"/>
        <v>-2</v>
      </c>
      <c r="AG87" s="21">
        <f t="shared" si="40"/>
        <v>2.6700000000000001E-3</v>
      </c>
      <c r="AH87" s="11" t="str">
        <f t="shared" si="34"/>
        <v>2.67</v>
      </c>
      <c r="AI87" s="11" t="str">
        <f t="shared" si="35"/>
        <v>m</v>
      </c>
    </row>
    <row r="88" spans="1:35" x14ac:dyDescent="0.3">
      <c r="A88" s="20">
        <v>3</v>
      </c>
      <c r="B88" s="9">
        <f t="shared" si="39"/>
        <v>1</v>
      </c>
      <c r="C88" s="16">
        <f t="shared" si="24"/>
        <v>3</v>
      </c>
      <c r="D88" s="11" t="str">
        <f t="shared" si="27"/>
        <v>3.00</v>
      </c>
      <c r="E88" s="11" t="str">
        <f t="shared" si="28"/>
        <v>Ohm</v>
      </c>
      <c r="G88" s="16" t="str">
        <f t="shared" si="42"/>
        <v>3R00</v>
      </c>
      <c r="K88" s="11"/>
      <c r="L88" s="11"/>
      <c r="O88" s="16">
        <v>7.32</v>
      </c>
      <c r="P88" s="9">
        <f t="shared" si="36"/>
        <v>-2</v>
      </c>
      <c r="Q88" s="21">
        <f t="shared" si="37"/>
        <v>7.3200000000000001E-3</v>
      </c>
      <c r="R88" s="11" t="str">
        <f t="shared" si="29"/>
        <v>7.32</v>
      </c>
      <c r="S88" s="11" t="str">
        <f t="shared" si="30"/>
        <v>m</v>
      </c>
      <c r="W88" s="16">
        <v>5.36</v>
      </c>
      <c r="X88" s="9">
        <f t="shared" si="41"/>
        <v>-2</v>
      </c>
      <c r="Y88" s="39">
        <f t="shared" si="31"/>
        <v>5.3600000000000002E-3</v>
      </c>
      <c r="Z88" s="11" t="str">
        <f t="shared" si="32"/>
        <v>5.36</v>
      </c>
      <c r="AA88" s="11" t="str">
        <f t="shared" si="33"/>
        <v>m</v>
      </c>
      <c r="AE88" s="22">
        <v>2.71</v>
      </c>
      <c r="AF88" s="9">
        <f t="shared" si="38"/>
        <v>-2</v>
      </c>
      <c r="AG88" s="21">
        <f t="shared" si="40"/>
        <v>2.7099999999999997E-3</v>
      </c>
      <c r="AH88" s="11" t="str">
        <f t="shared" si="34"/>
        <v>2.71</v>
      </c>
      <c r="AI88" s="11" t="str">
        <f t="shared" si="35"/>
        <v>m</v>
      </c>
    </row>
    <row r="89" spans="1:35" x14ac:dyDescent="0.3">
      <c r="A89" s="20">
        <v>3.3</v>
      </c>
      <c r="B89" s="9">
        <f t="shared" si="39"/>
        <v>1</v>
      </c>
      <c r="C89" s="16">
        <f t="shared" si="24"/>
        <v>3.3</v>
      </c>
      <c r="D89" s="11" t="str">
        <f t="shared" si="27"/>
        <v>3.30</v>
      </c>
      <c r="E89" s="11" t="str">
        <f t="shared" si="28"/>
        <v>Ohm</v>
      </c>
      <c r="G89" s="16" t="str">
        <f t="shared" si="42"/>
        <v>3R30</v>
      </c>
      <c r="K89" s="11"/>
      <c r="L89" s="11"/>
      <c r="O89" s="16">
        <v>7.5</v>
      </c>
      <c r="P89" s="9">
        <f t="shared" si="36"/>
        <v>-2</v>
      </c>
      <c r="Q89" s="21">
        <f t="shared" si="37"/>
        <v>7.4999999999999997E-3</v>
      </c>
      <c r="R89" s="11" t="str">
        <f t="shared" si="29"/>
        <v>7.50</v>
      </c>
      <c r="S89" s="11" t="str">
        <f t="shared" si="30"/>
        <v>m</v>
      </c>
      <c r="W89" s="16">
        <v>5.49</v>
      </c>
      <c r="X89" s="9">
        <f t="shared" si="41"/>
        <v>-2</v>
      </c>
      <c r="Y89" s="39">
        <f t="shared" si="31"/>
        <v>5.4900000000000001E-3</v>
      </c>
      <c r="Z89" s="11" t="str">
        <f t="shared" si="32"/>
        <v>5.49</v>
      </c>
      <c r="AA89" s="11" t="str">
        <f t="shared" si="33"/>
        <v>m</v>
      </c>
      <c r="AE89" s="22">
        <v>2.74</v>
      </c>
      <c r="AF89" s="9">
        <f t="shared" si="38"/>
        <v>-2</v>
      </c>
      <c r="AG89" s="21">
        <f t="shared" si="40"/>
        <v>2.7400000000000002E-3</v>
      </c>
      <c r="AH89" s="11" t="str">
        <f t="shared" si="34"/>
        <v>2.74</v>
      </c>
      <c r="AI89" s="11" t="str">
        <f t="shared" si="35"/>
        <v>m</v>
      </c>
    </row>
    <row r="90" spans="1:35" x14ac:dyDescent="0.3">
      <c r="A90" s="20">
        <v>3.6</v>
      </c>
      <c r="B90" s="9">
        <f t="shared" si="39"/>
        <v>1</v>
      </c>
      <c r="C90" s="16">
        <f t="shared" si="24"/>
        <v>3.6</v>
      </c>
      <c r="D90" s="11" t="str">
        <f t="shared" si="27"/>
        <v>3.60</v>
      </c>
      <c r="E90" s="11" t="str">
        <f t="shared" si="28"/>
        <v>Ohm</v>
      </c>
      <c r="G90" s="16" t="str">
        <f t="shared" si="42"/>
        <v>3R60</v>
      </c>
      <c r="K90" s="11"/>
      <c r="L90" s="11"/>
      <c r="O90" s="16">
        <v>7.68</v>
      </c>
      <c r="P90" s="9">
        <f t="shared" si="36"/>
        <v>-2</v>
      </c>
      <c r="Q90" s="21">
        <f t="shared" si="37"/>
        <v>7.6799999999999993E-3</v>
      </c>
      <c r="R90" s="11" t="str">
        <f t="shared" si="29"/>
        <v>7.68</v>
      </c>
      <c r="S90" s="11" t="str">
        <f t="shared" si="30"/>
        <v>m</v>
      </c>
      <c r="W90" s="16">
        <v>5.6</v>
      </c>
      <c r="X90" s="9">
        <f t="shared" si="41"/>
        <v>-2</v>
      </c>
      <c r="Y90" s="39">
        <f t="shared" si="31"/>
        <v>5.5999999999999991E-3</v>
      </c>
      <c r="Z90" s="11" t="str">
        <f t="shared" si="32"/>
        <v>5.60</v>
      </c>
      <c r="AA90" s="11" t="str">
        <f t="shared" si="33"/>
        <v>m</v>
      </c>
      <c r="AB90" s="44"/>
      <c r="AC90" s="44"/>
      <c r="AD90" s="44"/>
      <c r="AE90" s="22">
        <v>2.77</v>
      </c>
      <c r="AF90" s="9">
        <f t="shared" si="38"/>
        <v>-2</v>
      </c>
      <c r="AG90" s="21">
        <f t="shared" si="40"/>
        <v>2.7700000000000003E-3</v>
      </c>
      <c r="AH90" s="11" t="str">
        <f t="shared" si="34"/>
        <v>2.77</v>
      </c>
      <c r="AI90" s="11" t="str">
        <f t="shared" si="35"/>
        <v>m</v>
      </c>
    </row>
    <row r="91" spans="1:35" x14ac:dyDescent="0.3">
      <c r="A91" s="20">
        <v>3.9</v>
      </c>
      <c r="B91" s="9">
        <f t="shared" si="39"/>
        <v>1</v>
      </c>
      <c r="C91" s="16">
        <f t="shared" si="24"/>
        <v>3.9</v>
      </c>
      <c r="D91" s="11" t="str">
        <f t="shared" si="27"/>
        <v>3.90</v>
      </c>
      <c r="E91" s="11" t="str">
        <f t="shared" si="28"/>
        <v>Ohm</v>
      </c>
      <c r="G91" s="16" t="str">
        <f t="shared" si="42"/>
        <v>3R90</v>
      </c>
      <c r="K91" s="11"/>
      <c r="L91" s="11"/>
      <c r="O91" s="16">
        <v>7.87</v>
      </c>
      <c r="P91" s="9">
        <f t="shared" si="36"/>
        <v>-2</v>
      </c>
      <c r="Q91" s="21">
        <f t="shared" si="37"/>
        <v>7.8700000000000003E-3</v>
      </c>
      <c r="R91" s="11" t="str">
        <f t="shared" si="29"/>
        <v>7.87</v>
      </c>
      <c r="S91" s="11" t="str">
        <f t="shared" si="30"/>
        <v>m</v>
      </c>
      <c r="W91" s="16">
        <v>5.62</v>
      </c>
      <c r="X91" s="9">
        <f t="shared" si="41"/>
        <v>-2</v>
      </c>
      <c r="Y91" s="39">
        <f t="shared" si="31"/>
        <v>5.62E-3</v>
      </c>
      <c r="Z91" s="11" t="str">
        <f t="shared" si="32"/>
        <v>5.62</v>
      </c>
      <c r="AA91" s="11" t="str">
        <f t="shared" si="33"/>
        <v>m</v>
      </c>
      <c r="AE91" s="22">
        <v>2.8</v>
      </c>
      <c r="AF91" s="9">
        <f t="shared" si="38"/>
        <v>-2</v>
      </c>
      <c r="AG91" s="21">
        <f t="shared" si="40"/>
        <v>2.7999999999999995E-3</v>
      </c>
      <c r="AH91" s="11" t="str">
        <f t="shared" si="34"/>
        <v>2.80</v>
      </c>
      <c r="AI91" s="11" t="str">
        <f t="shared" si="35"/>
        <v>m</v>
      </c>
    </row>
    <row r="92" spans="1:35" x14ac:dyDescent="0.3">
      <c r="A92" s="20">
        <v>4.3</v>
      </c>
      <c r="B92" s="9">
        <f t="shared" si="39"/>
        <v>1</v>
      </c>
      <c r="C92" s="16">
        <f t="shared" si="24"/>
        <v>4.3</v>
      </c>
      <c r="D92" s="11" t="str">
        <f t="shared" si="27"/>
        <v>4.30</v>
      </c>
      <c r="E92" s="11" t="str">
        <f t="shared" si="28"/>
        <v>Ohm</v>
      </c>
      <c r="G92" s="16" t="str">
        <f t="shared" si="42"/>
        <v>4R30</v>
      </c>
      <c r="K92" s="11"/>
      <c r="L92" s="11"/>
      <c r="O92" s="16">
        <v>8.06</v>
      </c>
      <c r="P92" s="9">
        <f t="shared" si="36"/>
        <v>-2</v>
      </c>
      <c r="Q92" s="21">
        <f t="shared" si="37"/>
        <v>8.0600000000000012E-3</v>
      </c>
      <c r="R92" s="11" t="str">
        <f t="shared" si="29"/>
        <v>8.06</v>
      </c>
      <c r="S92" s="11" t="str">
        <f t="shared" si="30"/>
        <v>m</v>
      </c>
      <c r="W92" s="16">
        <v>5.76</v>
      </c>
      <c r="X92" s="9">
        <f t="shared" si="41"/>
        <v>-2</v>
      </c>
      <c r="Y92" s="39">
        <f t="shared" si="31"/>
        <v>5.7599999999999995E-3</v>
      </c>
      <c r="Z92" s="11" t="str">
        <f t="shared" si="32"/>
        <v>5.76</v>
      </c>
      <c r="AA92" s="11" t="str">
        <f t="shared" si="33"/>
        <v>m</v>
      </c>
      <c r="AE92" s="22">
        <v>2.84</v>
      </c>
      <c r="AF92" s="9">
        <f t="shared" si="38"/>
        <v>-2</v>
      </c>
      <c r="AG92" s="21">
        <f t="shared" si="40"/>
        <v>2.8399999999999996E-3</v>
      </c>
      <c r="AH92" s="11" t="str">
        <f t="shared" si="34"/>
        <v>2.84</v>
      </c>
      <c r="AI92" s="11" t="str">
        <f t="shared" si="35"/>
        <v>m</v>
      </c>
    </row>
    <row r="93" spans="1:35" x14ac:dyDescent="0.3">
      <c r="A93" s="20">
        <v>4.7</v>
      </c>
      <c r="B93" s="9">
        <f t="shared" si="39"/>
        <v>1</v>
      </c>
      <c r="C93" s="16">
        <f t="shared" si="24"/>
        <v>4.7</v>
      </c>
      <c r="D93" s="11" t="str">
        <f t="shared" si="27"/>
        <v>4.70</v>
      </c>
      <c r="E93" s="11" t="str">
        <f t="shared" si="28"/>
        <v>Ohm</v>
      </c>
      <c r="G93" s="16" t="str">
        <f t="shared" si="42"/>
        <v>4R70</v>
      </c>
      <c r="K93" s="11"/>
      <c r="L93" s="11"/>
      <c r="O93" s="16">
        <v>8.25</v>
      </c>
      <c r="P93" s="9">
        <f t="shared" si="36"/>
        <v>-2</v>
      </c>
      <c r="Q93" s="21">
        <f t="shared" si="37"/>
        <v>8.2500000000000004E-3</v>
      </c>
      <c r="R93" s="11" t="str">
        <f t="shared" si="29"/>
        <v>8.25</v>
      </c>
      <c r="S93" s="11" t="str">
        <f t="shared" si="30"/>
        <v>m</v>
      </c>
      <c r="W93" s="16">
        <v>5.9</v>
      </c>
      <c r="X93" s="9">
        <f t="shared" si="41"/>
        <v>-2</v>
      </c>
      <c r="Y93" s="39">
        <f t="shared" si="31"/>
        <v>5.9000000000000007E-3</v>
      </c>
      <c r="Z93" s="11" t="str">
        <f t="shared" si="32"/>
        <v>5.90</v>
      </c>
      <c r="AA93" s="11" t="str">
        <f t="shared" si="33"/>
        <v>m</v>
      </c>
      <c r="AE93" s="22">
        <v>2.87</v>
      </c>
      <c r="AF93" s="9">
        <f t="shared" si="38"/>
        <v>-2</v>
      </c>
      <c r="AG93" s="21">
        <f t="shared" si="40"/>
        <v>2.8700000000000002E-3</v>
      </c>
      <c r="AH93" s="11" t="str">
        <f t="shared" si="34"/>
        <v>2.87</v>
      </c>
      <c r="AI93" s="11" t="str">
        <f t="shared" si="35"/>
        <v>m</v>
      </c>
    </row>
    <row r="94" spans="1:35" x14ac:dyDescent="0.3">
      <c r="A94" s="20">
        <v>5.0999999999999996</v>
      </c>
      <c r="B94" s="9">
        <f t="shared" si="39"/>
        <v>1</v>
      </c>
      <c r="C94" s="16">
        <f t="shared" si="24"/>
        <v>5.0999999999999996</v>
      </c>
      <c r="D94" s="11" t="str">
        <f t="shared" si="27"/>
        <v>5.10</v>
      </c>
      <c r="E94" s="11" t="str">
        <f t="shared" si="28"/>
        <v>Ohm</v>
      </c>
      <c r="G94" s="16" t="str">
        <f t="shared" si="42"/>
        <v>5R10</v>
      </c>
      <c r="K94" s="11"/>
      <c r="L94" s="11"/>
      <c r="O94" s="16">
        <v>8.4499999999999993</v>
      </c>
      <c r="P94" s="9">
        <f t="shared" si="36"/>
        <v>-2</v>
      </c>
      <c r="Q94" s="21">
        <f t="shared" si="37"/>
        <v>8.4499999999999992E-3</v>
      </c>
      <c r="R94" s="11" t="str">
        <f t="shared" si="29"/>
        <v>8.45</v>
      </c>
      <c r="S94" s="11" t="str">
        <f t="shared" si="30"/>
        <v>m</v>
      </c>
      <c r="W94" s="16">
        <v>6.04</v>
      </c>
      <c r="X94" s="9">
        <f t="shared" si="41"/>
        <v>-2</v>
      </c>
      <c r="Y94" s="39">
        <f t="shared" si="31"/>
        <v>6.0400000000000002E-3</v>
      </c>
      <c r="Z94" s="11" t="str">
        <f t="shared" si="32"/>
        <v>6.04</v>
      </c>
      <c r="AA94" s="11" t="str">
        <f t="shared" si="33"/>
        <v>m</v>
      </c>
      <c r="AE94" s="22">
        <v>2.91</v>
      </c>
      <c r="AF94" s="9">
        <f t="shared" si="38"/>
        <v>-2</v>
      </c>
      <c r="AG94" s="21">
        <f t="shared" si="40"/>
        <v>2.9100000000000003E-3</v>
      </c>
      <c r="AH94" s="11" t="str">
        <f t="shared" si="34"/>
        <v>2.91</v>
      </c>
      <c r="AI94" s="11" t="str">
        <f t="shared" si="35"/>
        <v>m</v>
      </c>
    </row>
    <row r="95" spans="1:35" x14ac:dyDescent="0.3">
      <c r="A95" s="20">
        <v>5.6</v>
      </c>
      <c r="B95" s="9">
        <f t="shared" si="39"/>
        <v>1</v>
      </c>
      <c r="C95" s="16">
        <f t="shared" si="24"/>
        <v>5.6</v>
      </c>
      <c r="D95" s="11" t="str">
        <f t="shared" si="27"/>
        <v>5.60</v>
      </c>
      <c r="E95" s="11" t="str">
        <f t="shared" si="28"/>
        <v>Ohm</v>
      </c>
      <c r="G95" s="16" t="str">
        <f t="shared" si="42"/>
        <v>5R60</v>
      </c>
      <c r="K95" s="11"/>
      <c r="L95" s="11"/>
      <c r="O95" s="16">
        <v>8.66</v>
      </c>
      <c r="P95" s="9">
        <f t="shared" si="36"/>
        <v>-2</v>
      </c>
      <c r="Q95" s="21">
        <f t="shared" si="37"/>
        <v>8.6599999999999993E-3</v>
      </c>
      <c r="R95" s="11" t="str">
        <f t="shared" si="29"/>
        <v>8.66</v>
      </c>
      <c r="S95" s="11" t="str">
        <f t="shared" si="30"/>
        <v>m</v>
      </c>
      <c r="W95" s="16">
        <v>6.19</v>
      </c>
      <c r="X95" s="9">
        <f t="shared" si="41"/>
        <v>-2</v>
      </c>
      <c r="Y95" s="39">
        <f t="shared" si="31"/>
        <v>6.1900000000000002E-3</v>
      </c>
      <c r="Z95" s="11" t="str">
        <f t="shared" si="32"/>
        <v>6.19</v>
      </c>
      <c r="AA95" s="11" t="str">
        <f t="shared" si="33"/>
        <v>m</v>
      </c>
      <c r="AE95" s="22">
        <v>2.94</v>
      </c>
      <c r="AF95" s="9">
        <f t="shared" si="38"/>
        <v>-2</v>
      </c>
      <c r="AG95" s="21">
        <f t="shared" si="40"/>
        <v>2.9399999999999999E-3</v>
      </c>
      <c r="AH95" s="11" t="str">
        <f t="shared" si="34"/>
        <v>2.94</v>
      </c>
      <c r="AI95" s="11" t="str">
        <f t="shared" si="35"/>
        <v>m</v>
      </c>
    </row>
    <row r="96" spans="1:35" x14ac:dyDescent="0.3">
      <c r="A96" s="20">
        <v>6.2</v>
      </c>
      <c r="B96" s="9">
        <f t="shared" si="39"/>
        <v>1</v>
      </c>
      <c r="C96" s="16">
        <f t="shared" ref="C96:C159" si="43">A96*10^B96/10</f>
        <v>6.2</v>
      </c>
      <c r="D96" s="11" t="str">
        <f t="shared" si="27"/>
        <v>6.20</v>
      </c>
      <c r="E96" s="11" t="str">
        <f t="shared" si="28"/>
        <v>Ohm</v>
      </c>
      <c r="G96" s="16" t="str">
        <f t="shared" si="42"/>
        <v>6R20</v>
      </c>
      <c r="K96" s="11"/>
      <c r="L96" s="11"/>
      <c r="O96" s="16">
        <v>8.8699999999999992</v>
      </c>
      <c r="P96" s="9">
        <f t="shared" si="36"/>
        <v>-2</v>
      </c>
      <c r="Q96" s="21">
        <f t="shared" si="37"/>
        <v>8.8699999999999994E-3</v>
      </c>
      <c r="R96" s="11" t="str">
        <f t="shared" si="29"/>
        <v>8.87</v>
      </c>
      <c r="S96" s="11" t="str">
        <f t="shared" si="30"/>
        <v>m</v>
      </c>
      <c r="W96" s="16">
        <v>6.2</v>
      </c>
      <c r="X96" s="9">
        <f t="shared" si="41"/>
        <v>-2</v>
      </c>
      <c r="Y96" s="39">
        <f t="shared" si="31"/>
        <v>6.2000000000000006E-3</v>
      </c>
      <c r="Z96" s="11" t="str">
        <f t="shared" si="32"/>
        <v>6.20</v>
      </c>
      <c r="AA96" s="11" t="str">
        <f t="shared" si="33"/>
        <v>m</v>
      </c>
      <c r="AB96" s="44"/>
      <c r="AC96" s="44"/>
      <c r="AD96" s="44"/>
      <c r="AE96" s="22">
        <v>2.98</v>
      </c>
      <c r="AF96" s="9">
        <f t="shared" si="38"/>
        <v>-2</v>
      </c>
      <c r="AG96" s="21">
        <f t="shared" si="40"/>
        <v>2.98E-3</v>
      </c>
      <c r="AH96" s="11" t="str">
        <f t="shared" si="34"/>
        <v>2.98</v>
      </c>
      <c r="AI96" s="11" t="str">
        <f t="shared" si="35"/>
        <v>m</v>
      </c>
    </row>
    <row r="97" spans="1:35" x14ac:dyDescent="0.3">
      <c r="A97" s="20">
        <v>6.8</v>
      </c>
      <c r="B97" s="9">
        <f t="shared" si="39"/>
        <v>1</v>
      </c>
      <c r="C97" s="16">
        <f t="shared" si="43"/>
        <v>6.8</v>
      </c>
      <c r="D97" s="11" t="str">
        <f t="shared" si="27"/>
        <v>6.80</v>
      </c>
      <c r="E97" s="11" t="str">
        <f t="shared" si="28"/>
        <v>Ohm</v>
      </c>
      <c r="G97" s="16" t="str">
        <f t="shared" si="42"/>
        <v>6R80</v>
      </c>
      <c r="K97" s="11"/>
      <c r="L97" s="11"/>
      <c r="O97" s="16">
        <v>9.09</v>
      </c>
      <c r="P97" s="9">
        <f t="shared" si="36"/>
        <v>-2</v>
      </c>
      <c r="Q97" s="21">
        <f t="shared" si="37"/>
        <v>9.0899999999999991E-3</v>
      </c>
      <c r="R97" s="11" t="str">
        <f t="shared" si="29"/>
        <v>9.09</v>
      </c>
      <c r="S97" s="11" t="str">
        <f t="shared" si="30"/>
        <v>m</v>
      </c>
      <c r="W97" s="16">
        <v>6.34</v>
      </c>
      <c r="X97" s="9">
        <f t="shared" si="41"/>
        <v>-2</v>
      </c>
      <c r="Y97" s="39">
        <f t="shared" si="31"/>
        <v>6.3400000000000001E-3</v>
      </c>
      <c r="Z97" s="11" t="str">
        <f t="shared" si="32"/>
        <v>6.34</v>
      </c>
      <c r="AA97" s="11" t="str">
        <f t="shared" si="33"/>
        <v>m</v>
      </c>
      <c r="AE97" s="22">
        <v>3.01</v>
      </c>
      <c r="AF97" s="9">
        <f t="shared" si="38"/>
        <v>-2</v>
      </c>
      <c r="AG97" s="21">
        <f t="shared" si="40"/>
        <v>3.0099999999999997E-3</v>
      </c>
      <c r="AH97" s="11" t="str">
        <f t="shared" si="34"/>
        <v>3.01</v>
      </c>
      <c r="AI97" s="11" t="str">
        <f t="shared" si="35"/>
        <v>m</v>
      </c>
    </row>
    <row r="98" spans="1:35" x14ac:dyDescent="0.3">
      <c r="A98" s="20">
        <v>7.5</v>
      </c>
      <c r="B98" s="9">
        <f t="shared" si="39"/>
        <v>1</v>
      </c>
      <c r="C98" s="16">
        <f t="shared" si="43"/>
        <v>7.5</v>
      </c>
      <c r="D98" s="11" t="str">
        <f t="shared" si="27"/>
        <v>7.50</v>
      </c>
      <c r="E98" s="11" t="str">
        <f t="shared" si="28"/>
        <v>Ohm</v>
      </c>
      <c r="G98" s="16" t="str">
        <f t="shared" si="42"/>
        <v>7R50</v>
      </c>
      <c r="K98" s="11"/>
      <c r="L98" s="11"/>
      <c r="O98" s="16">
        <v>9.31</v>
      </c>
      <c r="P98" s="9">
        <f t="shared" si="36"/>
        <v>-2</v>
      </c>
      <c r="Q98" s="21">
        <f t="shared" si="37"/>
        <v>9.3100000000000006E-3</v>
      </c>
      <c r="R98" s="11" t="str">
        <f t="shared" si="29"/>
        <v>9.31</v>
      </c>
      <c r="S98" s="11" t="str">
        <f t="shared" si="30"/>
        <v>m</v>
      </c>
      <c r="W98" s="16">
        <v>6.49</v>
      </c>
      <c r="X98" s="9">
        <f t="shared" si="41"/>
        <v>-2</v>
      </c>
      <c r="Y98" s="39">
        <f t="shared" si="31"/>
        <v>6.4900000000000001E-3</v>
      </c>
      <c r="Z98" s="11" t="str">
        <f t="shared" si="32"/>
        <v>6.49</v>
      </c>
      <c r="AA98" s="11" t="str">
        <f t="shared" si="33"/>
        <v>m</v>
      </c>
      <c r="AE98" s="22">
        <v>3.05</v>
      </c>
      <c r="AF98" s="9">
        <f t="shared" si="38"/>
        <v>-2</v>
      </c>
      <c r="AG98" s="21">
        <f t="shared" si="40"/>
        <v>3.0499999999999998E-3</v>
      </c>
      <c r="AH98" s="11" t="str">
        <f t="shared" si="34"/>
        <v>3.05</v>
      </c>
      <c r="AI98" s="11" t="str">
        <f t="shared" si="35"/>
        <v>m</v>
      </c>
    </row>
    <row r="99" spans="1:35" x14ac:dyDescent="0.3">
      <c r="A99" s="20">
        <v>8.1999999999999993</v>
      </c>
      <c r="B99" s="9">
        <f t="shared" si="39"/>
        <v>1</v>
      </c>
      <c r="C99" s="16">
        <f t="shared" si="43"/>
        <v>8.1999999999999993</v>
      </c>
      <c r="D99" s="11" t="str">
        <f t="shared" si="27"/>
        <v>8.20</v>
      </c>
      <c r="E99" s="11" t="str">
        <f t="shared" si="28"/>
        <v>Ohm</v>
      </c>
      <c r="G99" s="16" t="str">
        <f t="shared" si="42"/>
        <v>8R20</v>
      </c>
      <c r="K99" s="11"/>
      <c r="L99" s="11"/>
      <c r="O99" s="16">
        <v>9.5299999999999994</v>
      </c>
      <c r="P99" s="9">
        <f t="shared" si="36"/>
        <v>-2</v>
      </c>
      <c r="Q99" s="21">
        <f t="shared" si="37"/>
        <v>9.5300000000000003E-3</v>
      </c>
      <c r="R99" s="11" t="str">
        <f t="shared" si="29"/>
        <v>9.53</v>
      </c>
      <c r="S99" s="11" t="str">
        <f t="shared" si="30"/>
        <v>m</v>
      </c>
      <c r="W99" s="16">
        <v>6.65</v>
      </c>
      <c r="X99" s="9">
        <f t="shared" si="41"/>
        <v>-2</v>
      </c>
      <c r="Y99" s="39">
        <f t="shared" si="31"/>
        <v>6.6500000000000005E-3</v>
      </c>
      <c r="Z99" s="11" t="str">
        <f t="shared" si="32"/>
        <v>6.65</v>
      </c>
      <c r="AA99" s="11" t="str">
        <f t="shared" si="33"/>
        <v>m</v>
      </c>
      <c r="AE99" s="22">
        <v>3.09</v>
      </c>
      <c r="AF99" s="9">
        <f t="shared" si="38"/>
        <v>-2</v>
      </c>
      <c r="AG99" s="21">
        <f t="shared" si="40"/>
        <v>3.0899999999999999E-3</v>
      </c>
      <c r="AH99" s="11" t="str">
        <f t="shared" si="34"/>
        <v>3.09</v>
      </c>
      <c r="AI99" s="11" t="str">
        <f t="shared" si="35"/>
        <v>m</v>
      </c>
    </row>
    <row r="100" spans="1:35" x14ac:dyDescent="0.3">
      <c r="A100" s="20">
        <v>9.1</v>
      </c>
      <c r="B100" s="9">
        <f t="shared" si="39"/>
        <v>1</v>
      </c>
      <c r="C100" s="16">
        <f t="shared" si="43"/>
        <v>9.1</v>
      </c>
      <c r="D100" s="11" t="str">
        <f t="shared" si="27"/>
        <v>9.10</v>
      </c>
      <c r="E100" s="11" t="str">
        <f t="shared" si="28"/>
        <v>Ohm</v>
      </c>
      <c r="G100" s="16" t="str">
        <f t="shared" si="42"/>
        <v>9R10</v>
      </c>
      <c r="K100" s="11"/>
      <c r="L100" s="11"/>
      <c r="O100" s="16">
        <v>9.76</v>
      </c>
      <c r="P100" s="9">
        <f t="shared" si="36"/>
        <v>-2</v>
      </c>
      <c r="Q100" s="21">
        <f t="shared" si="37"/>
        <v>9.7600000000000013E-3</v>
      </c>
      <c r="R100" s="11" t="str">
        <f t="shared" si="29"/>
        <v>9.76</v>
      </c>
      <c r="S100" s="11" t="str">
        <f t="shared" si="30"/>
        <v>m</v>
      </c>
      <c r="W100" s="16">
        <v>6.8</v>
      </c>
      <c r="X100" s="9">
        <f t="shared" si="41"/>
        <v>-2</v>
      </c>
      <c r="Y100" s="39">
        <f t="shared" si="31"/>
        <v>6.8000000000000005E-3</v>
      </c>
      <c r="Z100" s="11" t="str">
        <f t="shared" si="32"/>
        <v>6.80</v>
      </c>
      <c r="AA100" s="11" t="str">
        <f t="shared" si="33"/>
        <v>m</v>
      </c>
      <c r="AB100" s="44"/>
      <c r="AC100" s="44"/>
      <c r="AD100" s="44"/>
      <c r="AE100" s="22">
        <v>3.12</v>
      </c>
      <c r="AF100" s="9">
        <f t="shared" si="38"/>
        <v>-2</v>
      </c>
      <c r="AG100" s="21">
        <f t="shared" si="40"/>
        <v>3.1200000000000004E-3</v>
      </c>
      <c r="AH100" s="11" t="str">
        <f t="shared" si="34"/>
        <v>3.12</v>
      </c>
      <c r="AI100" s="11" t="str">
        <f t="shared" si="35"/>
        <v>m</v>
      </c>
    </row>
    <row r="101" spans="1:35" x14ac:dyDescent="0.3">
      <c r="A101" s="20">
        <v>1</v>
      </c>
      <c r="B101" s="9">
        <f t="shared" si="39"/>
        <v>2</v>
      </c>
      <c r="C101" s="16">
        <f t="shared" si="43"/>
        <v>10</v>
      </c>
      <c r="D101" s="11" t="str">
        <f t="shared" si="27"/>
        <v>10.0</v>
      </c>
      <c r="E101" s="11" t="str">
        <f t="shared" si="28"/>
        <v>Ohm</v>
      </c>
      <c r="G101" s="16" t="str">
        <f t="shared" si="42"/>
        <v>10R0</v>
      </c>
      <c r="K101" s="11"/>
      <c r="L101" s="11"/>
      <c r="O101" s="16">
        <v>1</v>
      </c>
      <c r="P101" s="9">
        <f t="shared" si="36"/>
        <v>-1</v>
      </c>
      <c r="Q101" s="18">
        <f>O101*10^P101/10</f>
        <v>0.01</v>
      </c>
      <c r="R101" s="11" t="str">
        <f t="shared" si="29"/>
        <v>10.0</v>
      </c>
      <c r="S101" s="11" t="str">
        <f t="shared" si="30"/>
        <v>m</v>
      </c>
      <c r="T101" s="16" t="str">
        <f t="shared" ref="T101:T164" si="44">IF(P101&lt;2,LEFT(U101,3),LEFT(U101,2)&amp;P101-2)</f>
        <v>R01</v>
      </c>
      <c r="U101" s="16" t="str">
        <f t="shared" ref="U101:U164" si="45">IF(P101&lt;0,"R0"&amp;LEFT(R101,2),IF(P101&lt;1,"R"&amp;R101,IF(P101&lt;3,SUBSTITUTE(R101,".","R"),LEFT(_xlfn.VALUETOTEXT(Q101),3)&amp;P101-3)))</f>
        <v>R010</v>
      </c>
      <c r="W101" s="16">
        <v>6.81</v>
      </c>
      <c r="X101" s="9">
        <f t="shared" si="41"/>
        <v>-2</v>
      </c>
      <c r="Y101" s="39">
        <f t="shared" si="31"/>
        <v>6.8099999999999992E-3</v>
      </c>
      <c r="Z101" s="11" t="str">
        <f t="shared" si="32"/>
        <v>6.81</v>
      </c>
      <c r="AA101" s="11" t="str">
        <f t="shared" si="33"/>
        <v>m</v>
      </c>
      <c r="AE101" s="22">
        <v>3.16</v>
      </c>
      <c r="AF101" s="9">
        <f t="shared" si="38"/>
        <v>-2</v>
      </c>
      <c r="AG101" s="21">
        <f t="shared" si="40"/>
        <v>3.1600000000000005E-3</v>
      </c>
      <c r="AH101" s="11" t="str">
        <f t="shared" si="34"/>
        <v>3.16</v>
      </c>
      <c r="AI101" s="11" t="str">
        <f t="shared" si="35"/>
        <v>m</v>
      </c>
    </row>
    <row r="102" spans="1:35" x14ac:dyDescent="0.3">
      <c r="A102" s="20">
        <v>1.1000000000000001</v>
      </c>
      <c r="B102" s="9">
        <f t="shared" si="39"/>
        <v>2</v>
      </c>
      <c r="C102" s="16">
        <f t="shared" si="43"/>
        <v>11.000000000000002</v>
      </c>
      <c r="D102" s="11" t="str">
        <f t="shared" si="27"/>
        <v>11.0</v>
      </c>
      <c r="E102" s="11" t="str">
        <f t="shared" si="28"/>
        <v>Ohm</v>
      </c>
      <c r="G102" s="16" t="str">
        <f t="shared" si="42"/>
        <v>11R0</v>
      </c>
      <c r="K102" s="11"/>
      <c r="L102" s="11"/>
      <c r="O102" s="16">
        <v>1.02</v>
      </c>
      <c r="P102" s="9">
        <f t="shared" ref="P102:P165" si="46">IF(O102=1,P101+1,P101)</f>
        <v>-1</v>
      </c>
      <c r="Q102" s="18">
        <f t="shared" ref="Q102:Q165" si="47">O102*10^P102/10</f>
        <v>1.0200000000000001E-2</v>
      </c>
      <c r="R102" s="11" t="str">
        <f t="shared" si="29"/>
        <v>10.2</v>
      </c>
      <c r="S102" s="11" t="str">
        <f t="shared" si="30"/>
        <v>m</v>
      </c>
      <c r="T102" s="16" t="str">
        <f t="shared" si="44"/>
        <v>R01</v>
      </c>
      <c r="U102" s="16" t="str">
        <f t="shared" si="45"/>
        <v>R010</v>
      </c>
      <c r="W102" s="16">
        <v>6.98</v>
      </c>
      <c r="X102" s="9">
        <f t="shared" si="41"/>
        <v>-2</v>
      </c>
      <c r="Y102" s="39">
        <f t="shared" si="31"/>
        <v>6.9800000000000001E-3</v>
      </c>
      <c r="Z102" s="11" t="str">
        <f t="shared" si="32"/>
        <v>6.98</v>
      </c>
      <c r="AA102" s="11" t="str">
        <f t="shared" si="33"/>
        <v>m</v>
      </c>
      <c r="AE102" s="22">
        <v>3.2</v>
      </c>
      <c r="AF102" s="9">
        <f t="shared" si="38"/>
        <v>-2</v>
      </c>
      <c r="AG102" s="21">
        <f t="shared" si="40"/>
        <v>3.2000000000000002E-3</v>
      </c>
      <c r="AH102" s="11" t="str">
        <f t="shared" si="34"/>
        <v>3.20</v>
      </c>
      <c r="AI102" s="11" t="str">
        <f t="shared" si="35"/>
        <v>m</v>
      </c>
    </row>
    <row r="103" spans="1:35" x14ac:dyDescent="0.3">
      <c r="A103" s="20">
        <v>1.2</v>
      </c>
      <c r="B103" s="9">
        <f t="shared" si="39"/>
        <v>2</v>
      </c>
      <c r="C103" s="16">
        <f t="shared" si="43"/>
        <v>12</v>
      </c>
      <c r="D103" s="11" t="str">
        <f t="shared" si="27"/>
        <v>12.0</v>
      </c>
      <c r="E103" s="11" t="str">
        <f t="shared" si="28"/>
        <v>Ohm</v>
      </c>
      <c r="G103" s="16" t="str">
        <f t="shared" si="42"/>
        <v>12R0</v>
      </c>
      <c r="K103" s="11"/>
      <c r="L103" s="11"/>
      <c r="O103" s="16">
        <v>1.05</v>
      </c>
      <c r="P103" s="9">
        <f t="shared" si="46"/>
        <v>-1</v>
      </c>
      <c r="Q103" s="18">
        <f t="shared" si="47"/>
        <v>1.0500000000000001E-2</v>
      </c>
      <c r="R103" s="11" t="str">
        <f t="shared" si="29"/>
        <v>10.5</v>
      </c>
      <c r="S103" s="11" t="str">
        <f t="shared" si="30"/>
        <v>m</v>
      </c>
      <c r="T103" s="16" t="str">
        <f t="shared" si="44"/>
        <v>R01</v>
      </c>
      <c r="U103" s="16" t="str">
        <f t="shared" si="45"/>
        <v>R010</v>
      </c>
      <c r="W103" s="16">
        <v>7.15</v>
      </c>
      <c r="X103" s="9">
        <f t="shared" si="41"/>
        <v>-2</v>
      </c>
      <c r="Y103" s="39">
        <f t="shared" si="31"/>
        <v>7.150000000000001E-3</v>
      </c>
      <c r="Z103" s="11" t="str">
        <f t="shared" si="32"/>
        <v>7.15</v>
      </c>
      <c r="AA103" s="11" t="str">
        <f t="shared" si="33"/>
        <v>m</v>
      </c>
      <c r="AE103" s="22">
        <v>3.24</v>
      </c>
      <c r="AF103" s="9">
        <f t="shared" si="38"/>
        <v>-2</v>
      </c>
      <c r="AG103" s="21">
        <f t="shared" si="40"/>
        <v>3.2400000000000007E-3</v>
      </c>
      <c r="AH103" s="11" t="str">
        <f t="shared" si="34"/>
        <v>3.24</v>
      </c>
      <c r="AI103" s="11" t="str">
        <f t="shared" si="35"/>
        <v>m</v>
      </c>
    </row>
    <row r="104" spans="1:35" x14ac:dyDescent="0.3">
      <c r="A104" s="20">
        <v>1.3</v>
      </c>
      <c r="B104" s="9">
        <f t="shared" si="39"/>
        <v>2</v>
      </c>
      <c r="C104" s="16">
        <f t="shared" si="43"/>
        <v>13</v>
      </c>
      <c r="D104" s="11" t="str">
        <f t="shared" si="27"/>
        <v>13.0</v>
      </c>
      <c r="E104" s="11" t="str">
        <f t="shared" si="28"/>
        <v>Ohm</v>
      </c>
      <c r="G104" s="16" t="str">
        <f t="shared" si="42"/>
        <v>13R0</v>
      </c>
      <c r="K104" s="11"/>
      <c r="L104" s="11"/>
      <c r="O104" s="16">
        <v>1.07</v>
      </c>
      <c r="P104" s="9">
        <f t="shared" si="46"/>
        <v>-1</v>
      </c>
      <c r="Q104" s="18">
        <f t="shared" si="47"/>
        <v>1.0700000000000001E-2</v>
      </c>
      <c r="R104" s="11" t="str">
        <f t="shared" si="29"/>
        <v>10.7</v>
      </c>
      <c r="S104" s="11" t="str">
        <f t="shared" si="30"/>
        <v>m</v>
      </c>
      <c r="T104" s="16" t="str">
        <f t="shared" si="44"/>
        <v>R01</v>
      </c>
      <c r="U104" s="16" t="str">
        <f t="shared" si="45"/>
        <v>R010</v>
      </c>
      <c r="W104" s="16">
        <v>7.32</v>
      </c>
      <c r="X104" s="9">
        <f t="shared" si="41"/>
        <v>-2</v>
      </c>
      <c r="Y104" s="39">
        <f t="shared" si="31"/>
        <v>7.3200000000000001E-3</v>
      </c>
      <c r="Z104" s="11" t="str">
        <f t="shared" si="32"/>
        <v>7.32</v>
      </c>
      <c r="AA104" s="11" t="str">
        <f t="shared" si="33"/>
        <v>m</v>
      </c>
      <c r="AE104" s="22">
        <v>3.28</v>
      </c>
      <c r="AF104" s="9">
        <f t="shared" si="38"/>
        <v>-2</v>
      </c>
      <c r="AG104" s="21">
        <f t="shared" si="40"/>
        <v>3.2799999999999995E-3</v>
      </c>
      <c r="AH104" s="11" t="str">
        <f t="shared" si="34"/>
        <v>3.28</v>
      </c>
      <c r="AI104" s="11" t="str">
        <f t="shared" si="35"/>
        <v>m</v>
      </c>
    </row>
    <row r="105" spans="1:35" x14ac:dyDescent="0.3">
      <c r="A105" s="20">
        <v>1.5</v>
      </c>
      <c r="B105" s="9">
        <f t="shared" si="39"/>
        <v>2</v>
      </c>
      <c r="C105" s="16">
        <f t="shared" si="43"/>
        <v>15</v>
      </c>
      <c r="D105" s="11" t="str">
        <f t="shared" si="27"/>
        <v>15.0</v>
      </c>
      <c r="E105" s="11" t="str">
        <f t="shared" si="28"/>
        <v>Ohm</v>
      </c>
      <c r="G105" s="16" t="str">
        <f t="shared" si="42"/>
        <v>15R0</v>
      </c>
      <c r="K105" s="11"/>
      <c r="L105" s="11"/>
      <c r="O105" s="16">
        <v>1.1000000000000001</v>
      </c>
      <c r="P105" s="9">
        <f t="shared" si="46"/>
        <v>-1</v>
      </c>
      <c r="Q105" s="18">
        <f t="shared" si="47"/>
        <v>1.1000000000000001E-2</v>
      </c>
      <c r="R105" s="11" t="str">
        <f t="shared" si="29"/>
        <v>11.0</v>
      </c>
      <c r="S105" s="11" t="str">
        <f t="shared" si="30"/>
        <v>m</v>
      </c>
      <c r="T105" s="16" t="str">
        <f t="shared" si="44"/>
        <v>R01</v>
      </c>
      <c r="U105" s="16" t="str">
        <f t="shared" si="45"/>
        <v>R011</v>
      </c>
      <c r="W105" s="16">
        <v>7.5</v>
      </c>
      <c r="X105" s="9">
        <f t="shared" si="41"/>
        <v>-2</v>
      </c>
      <c r="Y105" s="39">
        <f t="shared" si="31"/>
        <v>7.4999999999999997E-3</v>
      </c>
      <c r="Z105" s="11" t="str">
        <f t="shared" si="32"/>
        <v>7.50</v>
      </c>
      <c r="AA105" s="11" t="str">
        <f t="shared" si="33"/>
        <v>m</v>
      </c>
      <c r="AE105" s="22">
        <v>3.32</v>
      </c>
      <c r="AF105" s="9">
        <f t="shared" si="38"/>
        <v>-2</v>
      </c>
      <c r="AG105" s="21">
        <f t="shared" si="40"/>
        <v>3.32E-3</v>
      </c>
      <c r="AH105" s="11" t="str">
        <f t="shared" si="34"/>
        <v>3.32</v>
      </c>
      <c r="AI105" s="11" t="str">
        <f t="shared" si="35"/>
        <v>m</v>
      </c>
    </row>
    <row r="106" spans="1:35" x14ac:dyDescent="0.3">
      <c r="A106" s="20">
        <v>1.6</v>
      </c>
      <c r="B106" s="9">
        <f t="shared" si="39"/>
        <v>2</v>
      </c>
      <c r="C106" s="16">
        <f t="shared" si="43"/>
        <v>16</v>
      </c>
      <c r="D106" s="11" t="str">
        <f t="shared" si="27"/>
        <v>16.0</v>
      </c>
      <c r="E106" s="11" t="str">
        <f t="shared" si="28"/>
        <v>Ohm</v>
      </c>
      <c r="G106" s="16" t="str">
        <f t="shared" si="42"/>
        <v>16R0</v>
      </c>
      <c r="K106" s="11"/>
      <c r="L106" s="11"/>
      <c r="O106" s="16">
        <v>1.1299999999999999</v>
      </c>
      <c r="P106" s="9">
        <f t="shared" si="46"/>
        <v>-1</v>
      </c>
      <c r="Q106" s="18">
        <f t="shared" si="47"/>
        <v>1.1299999999999999E-2</v>
      </c>
      <c r="R106" s="11" t="str">
        <f t="shared" si="29"/>
        <v>11.3</v>
      </c>
      <c r="S106" s="11" t="str">
        <f t="shared" si="30"/>
        <v>m</v>
      </c>
      <c r="T106" s="16" t="str">
        <f t="shared" si="44"/>
        <v>R01</v>
      </c>
      <c r="U106" s="16" t="str">
        <f t="shared" si="45"/>
        <v>R011</v>
      </c>
      <c r="W106" s="16">
        <v>7.68</v>
      </c>
      <c r="X106" s="9">
        <f t="shared" si="41"/>
        <v>-2</v>
      </c>
      <c r="Y106" s="39">
        <f t="shared" si="31"/>
        <v>7.6799999999999993E-3</v>
      </c>
      <c r="Z106" s="11" t="str">
        <f t="shared" si="32"/>
        <v>7.68</v>
      </c>
      <c r="AA106" s="11" t="str">
        <f t="shared" si="33"/>
        <v>m</v>
      </c>
      <c r="AE106" s="22">
        <v>3.36</v>
      </c>
      <c r="AF106" s="9">
        <f t="shared" si="38"/>
        <v>-2</v>
      </c>
      <c r="AG106" s="21">
        <f t="shared" si="40"/>
        <v>3.3599999999999997E-3</v>
      </c>
      <c r="AH106" s="11" t="str">
        <f t="shared" si="34"/>
        <v>3.36</v>
      </c>
      <c r="AI106" s="11" t="str">
        <f t="shared" si="35"/>
        <v>m</v>
      </c>
    </row>
    <row r="107" spans="1:35" x14ac:dyDescent="0.3">
      <c r="A107" s="20">
        <v>1.8</v>
      </c>
      <c r="B107" s="9">
        <f t="shared" si="39"/>
        <v>2</v>
      </c>
      <c r="C107" s="16">
        <f t="shared" si="43"/>
        <v>18</v>
      </c>
      <c r="D107" s="11" t="str">
        <f t="shared" si="27"/>
        <v>18.0</v>
      </c>
      <c r="E107" s="11" t="str">
        <f t="shared" si="28"/>
        <v>Ohm</v>
      </c>
      <c r="G107" s="16" t="str">
        <f t="shared" si="42"/>
        <v>18R0</v>
      </c>
      <c r="K107" s="11"/>
      <c r="L107" s="11"/>
      <c r="O107" s="16">
        <v>1.1499999999999999</v>
      </c>
      <c r="P107" s="9">
        <f t="shared" si="46"/>
        <v>-1</v>
      </c>
      <c r="Q107" s="18">
        <f t="shared" si="47"/>
        <v>1.15E-2</v>
      </c>
      <c r="R107" s="11" t="str">
        <f t="shared" si="29"/>
        <v>11.5</v>
      </c>
      <c r="S107" s="11" t="str">
        <f t="shared" si="30"/>
        <v>m</v>
      </c>
      <c r="T107" s="16" t="str">
        <f t="shared" si="44"/>
        <v>R01</v>
      </c>
      <c r="U107" s="16" t="str">
        <f t="shared" si="45"/>
        <v>R011</v>
      </c>
      <c r="W107" s="16">
        <v>7.87</v>
      </c>
      <c r="X107" s="9">
        <f t="shared" si="41"/>
        <v>-2</v>
      </c>
      <c r="Y107" s="39">
        <f t="shared" si="31"/>
        <v>7.8700000000000003E-3</v>
      </c>
      <c r="Z107" s="11" t="str">
        <f t="shared" si="32"/>
        <v>7.87</v>
      </c>
      <c r="AA107" s="11" t="str">
        <f t="shared" si="33"/>
        <v>m</v>
      </c>
      <c r="AE107" s="22">
        <v>3.4</v>
      </c>
      <c r="AF107" s="9">
        <f t="shared" si="38"/>
        <v>-2</v>
      </c>
      <c r="AG107" s="21">
        <f t="shared" si="40"/>
        <v>3.4000000000000002E-3</v>
      </c>
      <c r="AH107" s="11" t="str">
        <f t="shared" si="34"/>
        <v>3.40</v>
      </c>
      <c r="AI107" s="11" t="str">
        <f t="shared" si="35"/>
        <v>m</v>
      </c>
    </row>
    <row r="108" spans="1:35" x14ac:dyDescent="0.3">
      <c r="A108" s="20">
        <v>2</v>
      </c>
      <c r="B108" s="9">
        <f t="shared" si="39"/>
        <v>2</v>
      </c>
      <c r="C108" s="16">
        <f t="shared" si="43"/>
        <v>20</v>
      </c>
      <c r="D108" s="11" t="str">
        <f t="shared" si="27"/>
        <v>20.0</v>
      </c>
      <c r="E108" s="11" t="str">
        <f t="shared" si="28"/>
        <v>Ohm</v>
      </c>
      <c r="G108" s="16" t="str">
        <f t="shared" si="42"/>
        <v>20R0</v>
      </c>
      <c r="K108" s="11"/>
      <c r="L108" s="11"/>
      <c r="O108" s="16">
        <v>1.18</v>
      </c>
      <c r="P108" s="9">
        <f t="shared" si="46"/>
        <v>-1</v>
      </c>
      <c r="Q108" s="18">
        <f t="shared" si="47"/>
        <v>1.18E-2</v>
      </c>
      <c r="R108" s="11" t="str">
        <f t="shared" si="29"/>
        <v>11.8</v>
      </c>
      <c r="S108" s="11" t="str">
        <f t="shared" si="30"/>
        <v>m</v>
      </c>
      <c r="T108" s="16" t="str">
        <f t="shared" si="44"/>
        <v>R01</v>
      </c>
      <c r="U108" s="16" t="str">
        <f t="shared" si="45"/>
        <v>R011</v>
      </c>
      <c r="W108" s="16">
        <v>8.06</v>
      </c>
      <c r="X108" s="9">
        <f t="shared" si="41"/>
        <v>-2</v>
      </c>
      <c r="Y108" s="39">
        <f t="shared" si="31"/>
        <v>8.0600000000000012E-3</v>
      </c>
      <c r="Z108" s="11" t="str">
        <f t="shared" si="32"/>
        <v>8.06</v>
      </c>
      <c r="AA108" s="11" t="str">
        <f t="shared" si="33"/>
        <v>m</v>
      </c>
      <c r="AE108" s="22">
        <v>3.44</v>
      </c>
      <c r="AF108" s="9">
        <f t="shared" si="38"/>
        <v>-2</v>
      </c>
      <c r="AG108" s="21">
        <f t="shared" si="40"/>
        <v>3.4399999999999999E-3</v>
      </c>
      <c r="AH108" s="11" t="str">
        <f t="shared" si="34"/>
        <v>3.44</v>
      </c>
      <c r="AI108" s="11" t="str">
        <f t="shared" si="35"/>
        <v>m</v>
      </c>
    </row>
    <row r="109" spans="1:35" x14ac:dyDescent="0.3">
      <c r="A109" s="20">
        <v>2.2000000000000002</v>
      </c>
      <c r="B109" s="9">
        <f t="shared" si="39"/>
        <v>2</v>
      </c>
      <c r="C109" s="16">
        <f t="shared" si="43"/>
        <v>22.000000000000004</v>
      </c>
      <c r="D109" s="11" t="str">
        <f t="shared" si="27"/>
        <v>22.0</v>
      </c>
      <c r="E109" s="11" t="str">
        <f t="shared" si="28"/>
        <v>Ohm</v>
      </c>
      <c r="G109" s="16" t="str">
        <f t="shared" si="42"/>
        <v>22R0</v>
      </c>
      <c r="K109" s="11"/>
      <c r="L109" s="11"/>
      <c r="O109" s="16">
        <v>1.21</v>
      </c>
      <c r="P109" s="9">
        <f t="shared" si="46"/>
        <v>-1</v>
      </c>
      <c r="Q109" s="18">
        <f t="shared" si="47"/>
        <v>1.21E-2</v>
      </c>
      <c r="R109" s="11" t="str">
        <f t="shared" si="29"/>
        <v>12.1</v>
      </c>
      <c r="S109" s="11" t="str">
        <f t="shared" si="30"/>
        <v>m</v>
      </c>
      <c r="T109" s="16" t="str">
        <f t="shared" si="44"/>
        <v>R01</v>
      </c>
      <c r="U109" s="16" t="str">
        <f t="shared" si="45"/>
        <v>R012</v>
      </c>
      <c r="W109" s="16">
        <v>8.1999999999999993</v>
      </c>
      <c r="X109" s="9">
        <f t="shared" si="41"/>
        <v>-2</v>
      </c>
      <c r="Y109" s="39">
        <f t="shared" si="31"/>
        <v>8.199999999999999E-3</v>
      </c>
      <c r="Z109" s="11" t="str">
        <f t="shared" si="32"/>
        <v>8.20</v>
      </c>
      <c r="AA109" s="11" t="str">
        <f t="shared" si="33"/>
        <v>m</v>
      </c>
      <c r="AB109" s="44"/>
      <c r="AC109" s="44"/>
      <c r="AD109" s="44"/>
      <c r="AE109" s="22">
        <v>3.48</v>
      </c>
      <c r="AF109" s="9">
        <f t="shared" si="38"/>
        <v>-2</v>
      </c>
      <c r="AG109" s="21">
        <f t="shared" si="40"/>
        <v>3.4799999999999996E-3</v>
      </c>
      <c r="AH109" s="11" t="str">
        <f t="shared" si="34"/>
        <v>3.48</v>
      </c>
      <c r="AI109" s="11" t="str">
        <f t="shared" si="35"/>
        <v>m</v>
      </c>
    </row>
    <row r="110" spans="1:35" x14ac:dyDescent="0.3">
      <c r="A110" s="20">
        <v>2.4</v>
      </c>
      <c r="B110" s="9">
        <f t="shared" si="39"/>
        <v>2</v>
      </c>
      <c r="C110" s="16">
        <f t="shared" si="43"/>
        <v>24</v>
      </c>
      <c r="D110" s="11" t="str">
        <f t="shared" si="27"/>
        <v>24.0</v>
      </c>
      <c r="E110" s="11" t="str">
        <f t="shared" si="28"/>
        <v>Ohm</v>
      </c>
      <c r="G110" s="16" t="str">
        <f t="shared" si="42"/>
        <v>24R0</v>
      </c>
      <c r="K110" s="11"/>
      <c r="L110" s="11"/>
      <c r="O110" s="16">
        <v>1.24</v>
      </c>
      <c r="P110" s="9">
        <f t="shared" si="46"/>
        <v>-1</v>
      </c>
      <c r="Q110" s="18">
        <f t="shared" si="47"/>
        <v>1.24E-2</v>
      </c>
      <c r="R110" s="11" t="str">
        <f t="shared" si="29"/>
        <v>12.4</v>
      </c>
      <c r="S110" s="11" t="str">
        <f t="shared" si="30"/>
        <v>m</v>
      </c>
      <c r="T110" s="16" t="str">
        <f t="shared" si="44"/>
        <v>R01</v>
      </c>
      <c r="U110" s="16" t="str">
        <f t="shared" si="45"/>
        <v>R012</v>
      </c>
      <c r="W110" s="16">
        <v>8.25</v>
      </c>
      <c r="X110" s="9">
        <f t="shared" si="41"/>
        <v>-2</v>
      </c>
      <c r="Y110" s="39">
        <f t="shared" si="31"/>
        <v>8.2500000000000004E-3</v>
      </c>
      <c r="Z110" s="11" t="str">
        <f t="shared" si="32"/>
        <v>8.25</v>
      </c>
      <c r="AA110" s="11" t="str">
        <f t="shared" si="33"/>
        <v>m</v>
      </c>
      <c r="AE110" s="22">
        <v>3.52</v>
      </c>
      <c r="AF110" s="9">
        <f t="shared" si="38"/>
        <v>-2</v>
      </c>
      <c r="AG110" s="21">
        <f t="shared" si="40"/>
        <v>3.5200000000000001E-3</v>
      </c>
      <c r="AH110" s="11" t="str">
        <f t="shared" si="34"/>
        <v>3.52</v>
      </c>
      <c r="AI110" s="11" t="str">
        <f t="shared" si="35"/>
        <v>m</v>
      </c>
    </row>
    <row r="111" spans="1:35" x14ac:dyDescent="0.3">
      <c r="A111" s="20">
        <v>2.7</v>
      </c>
      <c r="B111" s="9">
        <f t="shared" si="39"/>
        <v>2</v>
      </c>
      <c r="C111" s="16">
        <f t="shared" si="43"/>
        <v>27</v>
      </c>
      <c r="D111" s="11" t="str">
        <f t="shared" si="27"/>
        <v>27.0</v>
      </c>
      <c r="E111" s="11" t="str">
        <f t="shared" si="28"/>
        <v>Ohm</v>
      </c>
      <c r="G111" s="16" t="str">
        <f t="shared" si="42"/>
        <v>27R0</v>
      </c>
      <c r="K111" s="11"/>
      <c r="L111" s="11"/>
      <c r="O111" s="16">
        <v>1.27</v>
      </c>
      <c r="P111" s="9">
        <f t="shared" si="46"/>
        <v>-1</v>
      </c>
      <c r="Q111" s="18">
        <f t="shared" si="47"/>
        <v>1.2699999999999999E-2</v>
      </c>
      <c r="R111" s="11" t="str">
        <f t="shared" si="29"/>
        <v>12.7</v>
      </c>
      <c r="S111" s="11" t="str">
        <f t="shared" si="30"/>
        <v>m</v>
      </c>
      <c r="T111" s="16" t="str">
        <f t="shared" si="44"/>
        <v>R01</v>
      </c>
      <c r="U111" s="16" t="str">
        <f t="shared" si="45"/>
        <v>R012</v>
      </c>
      <c r="W111" s="16">
        <v>8.4499999999999993</v>
      </c>
      <c r="X111" s="9">
        <f t="shared" si="41"/>
        <v>-2</v>
      </c>
      <c r="Y111" s="39">
        <f t="shared" si="31"/>
        <v>8.4499999999999992E-3</v>
      </c>
      <c r="Z111" s="11" t="str">
        <f t="shared" si="32"/>
        <v>8.45</v>
      </c>
      <c r="AA111" s="11" t="str">
        <f t="shared" si="33"/>
        <v>m</v>
      </c>
      <c r="AE111" s="22">
        <v>3.57</v>
      </c>
      <c r="AF111" s="9">
        <f t="shared" si="38"/>
        <v>-2</v>
      </c>
      <c r="AG111" s="21">
        <f t="shared" si="40"/>
        <v>3.5700000000000003E-3</v>
      </c>
      <c r="AH111" s="11" t="str">
        <f t="shared" si="34"/>
        <v>3.57</v>
      </c>
      <c r="AI111" s="11" t="str">
        <f t="shared" si="35"/>
        <v>m</v>
      </c>
    </row>
    <row r="112" spans="1:35" x14ac:dyDescent="0.3">
      <c r="A112" s="20">
        <v>3</v>
      </c>
      <c r="B112" s="9">
        <f t="shared" si="39"/>
        <v>2</v>
      </c>
      <c r="C112" s="16">
        <f t="shared" si="43"/>
        <v>30</v>
      </c>
      <c r="D112" s="11" t="str">
        <f t="shared" si="27"/>
        <v>30.0</v>
      </c>
      <c r="E112" s="11" t="str">
        <f t="shared" si="28"/>
        <v>Ohm</v>
      </c>
      <c r="G112" s="16" t="str">
        <f t="shared" si="42"/>
        <v>30R0</v>
      </c>
      <c r="K112" s="11"/>
      <c r="L112" s="11"/>
      <c r="O112" s="16">
        <v>1.3</v>
      </c>
      <c r="P112" s="9">
        <f t="shared" si="46"/>
        <v>-1</v>
      </c>
      <c r="Q112" s="18">
        <f t="shared" si="47"/>
        <v>1.3000000000000001E-2</v>
      </c>
      <c r="R112" s="11" t="str">
        <f t="shared" si="29"/>
        <v>13.0</v>
      </c>
      <c r="S112" s="11" t="str">
        <f t="shared" si="30"/>
        <v>m</v>
      </c>
      <c r="T112" s="16" t="str">
        <f t="shared" si="44"/>
        <v>R01</v>
      </c>
      <c r="U112" s="16" t="str">
        <f t="shared" si="45"/>
        <v>R013</v>
      </c>
      <c r="W112" s="16">
        <v>8.66</v>
      </c>
      <c r="X112" s="9">
        <f t="shared" si="41"/>
        <v>-2</v>
      </c>
      <c r="Y112" s="39">
        <f t="shared" si="31"/>
        <v>8.6599999999999993E-3</v>
      </c>
      <c r="Z112" s="11" t="str">
        <f t="shared" si="32"/>
        <v>8.66</v>
      </c>
      <c r="AA112" s="11" t="str">
        <f t="shared" si="33"/>
        <v>m</v>
      </c>
      <c r="AE112" s="22">
        <v>3.61</v>
      </c>
      <c r="AF112" s="9">
        <f t="shared" si="38"/>
        <v>-2</v>
      </c>
      <c r="AG112" s="21">
        <f t="shared" si="40"/>
        <v>3.6099999999999999E-3</v>
      </c>
      <c r="AH112" s="11" t="str">
        <f t="shared" si="34"/>
        <v>3.61</v>
      </c>
      <c r="AI112" s="11" t="str">
        <f t="shared" si="35"/>
        <v>m</v>
      </c>
    </row>
    <row r="113" spans="1:35" x14ac:dyDescent="0.3">
      <c r="A113" s="20">
        <v>3.3</v>
      </c>
      <c r="B113" s="9">
        <f t="shared" si="39"/>
        <v>2</v>
      </c>
      <c r="C113" s="16">
        <f t="shared" si="43"/>
        <v>33</v>
      </c>
      <c r="D113" s="11" t="str">
        <f t="shared" si="27"/>
        <v>33.0</v>
      </c>
      <c r="E113" s="11" t="str">
        <f t="shared" si="28"/>
        <v>Ohm</v>
      </c>
      <c r="G113" s="16" t="str">
        <f t="shared" si="42"/>
        <v>33R0</v>
      </c>
      <c r="K113" s="11"/>
      <c r="L113" s="11"/>
      <c r="O113" s="16">
        <v>1.33</v>
      </c>
      <c r="P113" s="9">
        <f t="shared" si="46"/>
        <v>-1</v>
      </c>
      <c r="Q113" s="18">
        <f t="shared" si="47"/>
        <v>1.3300000000000001E-2</v>
      </c>
      <c r="R113" s="11" t="str">
        <f t="shared" si="29"/>
        <v>13.3</v>
      </c>
      <c r="S113" s="11" t="str">
        <f t="shared" si="30"/>
        <v>m</v>
      </c>
      <c r="T113" s="16" t="str">
        <f t="shared" si="44"/>
        <v>R01</v>
      </c>
      <c r="U113" s="16" t="str">
        <f t="shared" si="45"/>
        <v>R013</v>
      </c>
      <c r="W113" s="16">
        <v>8.8699999999999992</v>
      </c>
      <c r="X113" s="9">
        <f t="shared" si="41"/>
        <v>-2</v>
      </c>
      <c r="Y113" s="39">
        <f t="shared" si="31"/>
        <v>8.8699999999999994E-3</v>
      </c>
      <c r="Z113" s="11" t="str">
        <f t="shared" si="32"/>
        <v>8.87</v>
      </c>
      <c r="AA113" s="11" t="str">
        <f t="shared" si="33"/>
        <v>m</v>
      </c>
      <c r="AE113" s="22">
        <v>3.65</v>
      </c>
      <c r="AF113" s="9">
        <f t="shared" si="38"/>
        <v>-2</v>
      </c>
      <c r="AG113" s="21">
        <f t="shared" si="40"/>
        <v>3.6499999999999996E-3</v>
      </c>
      <c r="AH113" s="11" t="str">
        <f t="shared" si="34"/>
        <v>3.65</v>
      </c>
      <c r="AI113" s="11" t="str">
        <f t="shared" si="35"/>
        <v>m</v>
      </c>
    </row>
    <row r="114" spans="1:35" x14ac:dyDescent="0.3">
      <c r="A114" s="20">
        <v>3.6</v>
      </c>
      <c r="B114" s="9">
        <f t="shared" si="39"/>
        <v>2</v>
      </c>
      <c r="C114" s="16">
        <f t="shared" si="43"/>
        <v>36</v>
      </c>
      <c r="D114" s="11" t="str">
        <f t="shared" si="27"/>
        <v>36.0</v>
      </c>
      <c r="E114" s="11" t="str">
        <f t="shared" si="28"/>
        <v>Ohm</v>
      </c>
      <c r="G114" s="16" t="str">
        <f t="shared" si="42"/>
        <v>36R0</v>
      </c>
      <c r="K114" s="11"/>
      <c r="L114" s="11"/>
      <c r="O114" s="16">
        <v>1.37</v>
      </c>
      <c r="P114" s="9">
        <f t="shared" si="46"/>
        <v>-1</v>
      </c>
      <c r="Q114" s="18">
        <f t="shared" si="47"/>
        <v>1.37E-2</v>
      </c>
      <c r="R114" s="11" t="str">
        <f t="shared" si="29"/>
        <v>13.7</v>
      </c>
      <c r="S114" s="11" t="str">
        <f t="shared" si="30"/>
        <v>m</v>
      </c>
      <c r="T114" s="16" t="str">
        <f t="shared" si="44"/>
        <v>R01</v>
      </c>
      <c r="U114" s="16" t="str">
        <f t="shared" si="45"/>
        <v>R013</v>
      </c>
      <c r="W114" s="16">
        <v>9.09</v>
      </c>
      <c r="X114" s="9">
        <f t="shared" si="41"/>
        <v>-2</v>
      </c>
      <c r="Y114" s="39">
        <f t="shared" si="31"/>
        <v>9.0899999999999991E-3</v>
      </c>
      <c r="Z114" s="11" t="str">
        <f t="shared" si="32"/>
        <v>9.09</v>
      </c>
      <c r="AA114" s="11" t="str">
        <f t="shared" si="33"/>
        <v>m</v>
      </c>
      <c r="AE114" s="22">
        <v>3.7</v>
      </c>
      <c r="AF114" s="9">
        <f t="shared" si="38"/>
        <v>-2</v>
      </c>
      <c r="AG114" s="21">
        <f t="shared" si="40"/>
        <v>3.7000000000000006E-3</v>
      </c>
      <c r="AH114" s="11" t="str">
        <f t="shared" si="34"/>
        <v>3.70</v>
      </c>
      <c r="AI114" s="11" t="str">
        <f t="shared" si="35"/>
        <v>m</v>
      </c>
    </row>
    <row r="115" spans="1:35" x14ac:dyDescent="0.3">
      <c r="A115" s="20">
        <v>3.9</v>
      </c>
      <c r="B115" s="9">
        <f t="shared" si="39"/>
        <v>2</v>
      </c>
      <c r="C115" s="16">
        <f t="shared" si="43"/>
        <v>39</v>
      </c>
      <c r="D115" s="11" t="str">
        <f t="shared" si="27"/>
        <v>39.0</v>
      </c>
      <c r="E115" s="11" t="str">
        <f t="shared" si="28"/>
        <v>Ohm</v>
      </c>
      <c r="G115" s="16" t="str">
        <f t="shared" si="42"/>
        <v>39R0</v>
      </c>
      <c r="K115" s="11"/>
      <c r="L115" s="11"/>
      <c r="O115" s="16">
        <v>1.4</v>
      </c>
      <c r="P115" s="9">
        <f t="shared" si="46"/>
        <v>-1</v>
      </c>
      <c r="Q115" s="18">
        <f t="shared" si="47"/>
        <v>1.3999999999999999E-2</v>
      </c>
      <c r="R115" s="11" t="str">
        <f t="shared" si="29"/>
        <v>14.0</v>
      </c>
      <c r="S115" s="11" t="str">
        <f t="shared" si="30"/>
        <v>m</v>
      </c>
      <c r="T115" s="16" t="str">
        <f t="shared" si="44"/>
        <v>R01</v>
      </c>
      <c r="U115" s="16" t="str">
        <f t="shared" si="45"/>
        <v>R014</v>
      </c>
      <c r="W115" s="16">
        <v>9.1</v>
      </c>
      <c r="X115" s="9">
        <f t="shared" si="41"/>
        <v>-2</v>
      </c>
      <c r="Y115" s="39">
        <f t="shared" si="31"/>
        <v>9.1000000000000004E-3</v>
      </c>
      <c r="Z115" s="11" t="str">
        <f t="shared" si="32"/>
        <v>9.10</v>
      </c>
      <c r="AA115" s="11" t="str">
        <f t="shared" si="33"/>
        <v>m</v>
      </c>
      <c r="AB115" s="44"/>
      <c r="AC115" s="44"/>
      <c r="AD115" s="44"/>
      <c r="AE115" s="22">
        <v>3.74</v>
      </c>
      <c r="AF115" s="9">
        <f t="shared" si="38"/>
        <v>-2</v>
      </c>
      <c r="AG115" s="21">
        <f t="shared" si="40"/>
        <v>3.7400000000000003E-3</v>
      </c>
      <c r="AH115" s="11" t="str">
        <f t="shared" si="34"/>
        <v>3.74</v>
      </c>
      <c r="AI115" s="11" t="str">
        <f t="shared" si="35"/>
        <v>m</v>
      </c>
    </row>
    <row r="116" spans="1:35" x14ac:dyDescent="0.3">
      <c r="A116" s="20">
        <v>4.3</v>
      </c>
      <c r="B116" s="9">
        <f t="shared" si="39"/>
        <v>2</v>
      </c>
      <c r="C116" s="16">
        <f t="shared" si="43"/>
        <v>43</v>
      </c>
      <c r="D116" s="11" t="str">
        <f t="shared" si="27"/>
        <v>43.0</v>
      </c>
      <c r="E116" s="11" t="str">
        <f t="shared" si="28"/>
        <v>Ohm</v>
      </c>
      <c r="G116" s="16" t="str">
        <f t="shared" si="42"/>
        <v>43R0</v>
      </c>
      <c r="K116" s="11"/>
      <c r="L116" s="11"/>
      <c r="O116" s="16">
        <v>1.43</v>
      </c>
      <c r="P116" s="9">
        <f t="shared" si="46"/>
        <v>-1</v>
      </c>
      <c r="Q116" s="18">
        <f t="shared" si="47"/>
        <v>1.4299999999999998E-2</v>
      </c>
      <c r="R116" s="11" t="str">
        <f t="shared" si="29"/>
        <v>14.3</v>
      </c>
      <c r="S116" s="11" t="str">
        <f t="shared" si="30"/>
        <v>m</v>
      </c>
      <c r="T116" s="16" t="str">
        <f t="shared" si="44"/>
        <v>R01</v>
      </c>
      <c r="U116" s="16" t="str">
        <f t="shared" si="45"/>
        <v>R014</v>
      </c>
      <c r="W116" s="16">
        <v>9.31</v>
      </c>
      <c r="X116" s="9">
        <f t="shared" si="41"/>
        <v>-2</v>
      </c>
      <c r="Y116" s="39">
        <f t="shared" si="31"/>
        <v>9.3100000000000006E-3</v>
      </c>
      <c r="Z116" s="11" t="str">
        <f t="shared" si="32"/>
        <v>9.31</v>
      </c>
      <c r="AA116" s="11" t="str">
        <f t="shared" si="33"/>
        <v>m</v>
      </c>
      <c r="AE116" s="22">
        <v>3.79</v>
      </c>
      <c r="AF116" s="9">
        <f t="shared" si="38"/>
        <v>-2</v>
      </c>
      <c r="AG116" s="21">
        <f t="shared" si="40"/>
        <v>3.7900000000000004E-3</v>
      </c>
      <c r="AH116" s="11" t="str">
        <f t="shared" si="34"/>
        <v>3.79</v>
      </c>
      <c r="AI116" s="11" t="str">
        <f t="shared" si="35"/>
        <v>m</v>
      </c>
    </row>
    <row r="117" spans="1:35" x14ac:dyDescent="0.3">
      <c r="A117" s="20">
        <v>4.7</v>
      </c>
      <c r="B117" s="9">
        <f t="shared" si="39"/>
        <v>2</v>
      </c>
      <c r="C117" s="16">
        <f t="shared" si="43"/>
        <v>47</v>
      </c>
      <c r="D117" s="11" t="str">
        <f t="shared" si="27"/>
        <v>47.0</v>
      </c>
      <c r="E117" s="11" t="str">
        <f t="shared" si="28"/>
        <v>Ohm</v>
      </c>
      <c r="G117" s="16" t="str">
        <f t="shared" si="42"/>
        <v>47R0</v>
      </c>
      <c r="K117" s="11"/>
      <c r="L117" s="11"/>
      <c r="O117" s="16">
        <v>1.47</v>
      </c>
      <c r="P117" s="9">
        <f t="shared" si="46"/>
        <v>-1</v>
      </c>
      <c r="Q117" s="18">
        <f t="shared" si="47"/>
        <v>1.47E-2</v>
      </c>
      <c r="R117" s="11" t="str">
        <f t="shared" si="29"/>
        <v>14.7</v>
      </c>
      <c r="S117" s="11" t="str">
        <f t="shared" si="30"/>
        <v>m</v>
      </c>
      <c r="T117" s="16" t="str">
        <f t="shared" si="44"/>
        <v>R01</v>
      </c>
      <c r="U117" s="16" t="str">
        <f t="shared" si="45"/>
        <v>R014</v>
      </c>
      <c r="W117" s="16">
        <v>9.5299999999999994</v>
      </c>
      <c r="X117" s="9">
        <f t="shared" si="41"/>
        <v>-2</v>
      </c>
      <c r="Y117" s="39">
        <f t="shared" si="31"/>
        <v>9.5300000000000003E-3</v>
      </c>
      <c r="Z117" s="11" t="str">
        <f t="shared" si="32"/>
        <v>9.53</v>
      </c>
      <c r="AA117" s="11" t="str">
        <f t="shared" si="33"/>
        <v>m</v>
      </c>
      <c r="AE117" s="22">
        <v>3.83</v>
      </c>
      <c r="AF117" s="9">
        <f t="shared" si="38"/>
        <v>-2</v>
      </c>
      <c r="AG117" s="21">
        <f t="shared" si="40"/>
        <v>3.8300000000000001E-3</v>
      </c>
      <c r="AH117" s="11" t="str">
        <f t="shared" si="34"/>
        <v>3.83</v>
      </c>
      <c r="AI117" s="11" t="str">
        <f t="shared" si="35"/>
        <v>m</v>
      </c>
    </row>
    <row r="118" spans="1:35" x14ac:dyDescent="0.3">
      <c r="A118" s="20">
        <v>5.0999999999999996</v>
      </c>
      <c r="B118" s="9">
        <f t="shared" si="39"/>
        <v>2</v>
      </c>
      <c r="C118" s="16">
        <f t="shared" si="43"/>
        <v>50.999999999999993</v>
      </c>
      <c r="D118" s="11" t="str">
        <f t="shared" si="27"/>
        <v>51.0</v>
      </c>
      <c r="E118" s="11" t="str">
        <f t="shared" si="28"/>
        <v>Ohm</v>
      </c>
      <c r="G118" s="16" t="str">
        <f t="shared" si="42"/>
        <v>51R0</v>
      </c>
      <c r="K118" s="11"/>
      <c r="L118" s="11"/>
      <c r="O118" s="16">
        <v>1.5</v>
      </c>
      <c r="P118" s="9">
        <f t="shared" si="46"/>
        <v>-1</v>
      </c>
      <c r="Q118" s="18">
        <f t="shared" si="47"/>
        <v>1.5000000000000003E-2</v>
      </c>
      <c r="R118" s="11" t="str">
        <f t="shared" si="29"/>
        <v>15.0</v>
      </c>
      <c r="S118" s="11" t="str">
        <f t="shared" si="30"/>
        <v>m</v>
      </c>
      <c r="T118" s="16" t="str">
        <f t="shared" si="44"/>
        <v>R01</v>
      </c>
      <c r="U118" s="16" t="str">
        <f t="shared" si="45"/>
        <v>R015</v>
      </c>
      <c r="W118" s="16">
        <v>9.76</v>
      </c>
      <c r="X118" s="9">
        <f t="shared" si="41"/>
        <v>-2</v>
      </c>
      <c r="Y118" s="39">
        <f t="shared" si="31"/>
        <v>9.7600000000000013E-3</v>
      </c>
      <c r="Z118" s="11" t="str">
        <f t="shared" si="32"/>
        <v>9.76</v>
      </c>
      <c r="AA118" s="11" t="str">
        <f t="shared" si="33"/>
        <v>m</v>
      </c>
      <c r="AE118" s="22">
        <v>3.88</v>
      </c>
      <c r="AF118" s="9">
        <f t="shared" si="38"/>
        <v>-2</v>
      </c>
      <c r="AG118" s="21">
        <f t="shared" si="40"/>
        <v>3.8800000000000002E-3</v>
      </c>
      <c r="AH118" s="11" t="str">
        <f t="shared" si="34"/>
        <v>3.88</v>
      </c>
      <c r="AI118" s="11" t="str">
        <f t="shared" si="35"/>
        <v>m</v>
      </c>
    </row>
    <row r="119" spans="1:35" x14ac:dyDescent="0.3">
      <c r="A119" s="20">
        <v>5.6</v>
      </c>
      <c r="B119" s="9">
        <f t="shared" si="39"/>
        <v>2</v>
      </c>
      <c r="C119" s="16">
        <f t="shared" si="43"/>
        <v>56</v>
      </c>
      <c r="D119" s="11" t="str">
        <f t="shared" si="27"/>
        <v>56.0</v>
      </c>
      <c r="E119" s="11" t="str">
        <f t="shared" si="28"/>
        <v>Ohm</v>
      </c>
      <c r="G119" s="16" t="str">
        <f t="shared" si="42"/>
        <v>56R0</v>
      </c>
      <c r="K119" s="11"/>
      <c r="L119" s="11"/>
      <c r="O119" s="16">
        <v>1.54</v>
      </c>
      <c r="P119" s="9">
        <f t="shared" si="46"/>
        <v>-1</v>
      </c>
      <c r="Q119" s="18">
        <f t="shared" si="47"/>
        <v>1.5400000000000002E-2</v>
      </c>
      <c r="R119" s="11" t="str">
        <f t="shared" si="29"/>
        <v>15.4</v>
      </c>
      <c r="S119" s="11" t="str">
        <f t="shared" si="30"/>
        <v>m</v>
      </c>
      <c r="T119" s="16" t="str">
        <f t="shared" si="44"/>
        <v>R01</v>
      </c>
      <c r="U119" s="16" t="str">
        <f t="shared" si="45"/>
        <v>R015</v>
      </c>
      <c r="W119" s="16">
        <v>1</v>
      </c>
      <c r="X119" s="9">
        <f t="shared" si="41"/>
        <v>-1</v>
      </c>
      <c r="Y119" s="21">
        <f t="shared" si="31"/>
        <v>0.01</v>
      </c>
      <c r="Z119" s="11" t="str">
        <f t="shared" si="32"/>
        <v>10.0</v>
      </c>
      <c r="AA119" s="11" t="str">
        <f t="shared" si="33"/>
        <v>m</v>
      </c>
      <c r="AB119" s="16" t="str">
        <f t="shared" ref="AB119" si="48">IF(X119&lt;2,LEFT(AC119,3),LEFT(AC119,2)&amp;X119-2)</f>
        <v>R01</v>
      </c>
      <c r="AC119" s="16" t="str">
        <f t="shared" ref="AC119" si="49">IF(X119&lt;0,"R0"&amp;LEFT(Z119,2),IF(X119&lt;1,"R"&amp;Z119,IF(X119&lt;3,SUBSTITUTE(Z119,".","R"),LEFT(_xlfn.VALUETOTEXT(Y119),3)&amp;X119-3)))</f>
        <v>R010</v>
      </c>
      <c r="AE119" s="22">
        <v>3.92</v>
      </c>
      <c r="AF119" s="9">
        <f t="shared" si="38"/>
        <v>-2</v>
      </c>
      <c r="AG119" s="21">
        <f t="shared" si="40"/>
        <v>3.9199999999999999E-3</v>
      </c>
      <c r="AH119" s="11" t="str">
        <f t="shared" si="34"/>
        <v>3.92</v>
      </c>
      <c r="AI119" s="11" t="str">
        <f t="shared" si="35"/>
        <v>m</v>
      </c>
    </row>
    <row r="120" spans="1:35" x14ac:dyDescent="0.3">
      <c r="A120" s="20">
        <v>6.2</v>
      </c>
      <c r="B120" s="9">
        <f t="shared" si="39"/>
        <v>2</v>
      </c>
      <c r="C120" s="16">
        <f t="shared" si="43"/>
        <v>62</v>
      </c>
      <c r="D120" s="11" t="str">
        <f t="shared" si="27"/>
        <v>62.0</v>
      </c>
      <c r="E120" s="11" t="str">
        <f t="shared" si="28"/>
        <v>Ohm</v>
      </c>
      <c r="G120" s="16" t="str">
        <f t="shared" si="42"/>
        <v>62R0</v>
      </c>
      <c r="K120" s="11"/>
      <c r="L120" s="11"/>
      <c r="O120" s="16">
        <v>1.58</v>
      </c>
      <c r="P120" s="9">
        <f t="shared" si="46"/>
        <v>-1</v>
      </c>
      <c r="Q120" s="18">
        <f t="shared" si="47"/>
        <v>1.5800000000000002E-2</v>
      </c>
      <c r="R120" s="11" t="str">
        <f t="shared" si="29"/>
        <v>15.8</v>
      </c>
      <c r="S120" s="11" t="str">
        <f t="shared" si="30"/>
        <v>m</v>
      </c>
      <c r="T120" s="16" t="str">
        <f t="shared" si="44"/>
        <v>R01</v>
      </c>
      <c r="U120" s="16" t="str">
        <f t="shared" si="45"/>
        <v>R015</v>
      </c>
      <c r="W120" s="16">
        <v>1.02</v>
      </c>
      <c r="X120" s="9">
        <f t="shared" si="41"/>
        <v>-1</v>
      </c>
      <c r="Y120" s="21">
        <f t="shared" si="31"/>
        <v>1.0200000000000001E-2</v>
      </c>
      <c r="Z120" s="11" t="str">
        <f t="shared" si="32"/>
        <v>10.2</v>
      </c>
      <c r="AA120" s="11" t="str">
        <f t="shared" si="33"/>
        <v>m</v>
      </c>
      <c r="AB120" s="16" t="str">
        <f t="shared" ref="AB120:AB183" si="50">IF(X120&lt;2,LEFT(AC120,3),LEFT(AC120,2)&amp;X120-2)</f>
        <v>R01</v>
      </c>
      <c r="AC120" s="16" t="str">
        <f t="shared" ref="AC120:AC183" si="51">IF(X120&lt;0,"R0"&amp;LEFT(Z120,2),IF(X120&lt;1,"R"&amp;Z120,IF(X120&lt;3,SUBSTITUTE(Z120,".","R"),LEFT(_xlfn.VALUETOTEXT(Y120),3)&amp;X120-3)))</f>
        <v>R010</v>
      </c>
      <c r="AE120" s="22">
        <v>3.97</v>
      </c>
      <c r="AF120" s="9">
        <f t="shared" si="38"/>
        <v>-2</v>
      </c>
      <c r="AG120" s="21">
        <f t="shared" si="40"/>
        <v>3.9700000000000004E-3</v>
      </c>
      <c r="AH120" s="11" t="str">
        <f t="shared" si="34"/>
        <v>3.97</v>
      </c>
      <c r="AI120" s="11" t="str">
        <f t="shared" si="35"/>
        <v>m</v>
      </c>
    </row>
    <row r="121" spans="1:35" x14ac:dyDescent="0.3">
      <c r="A121" s="20">
        <v>6.8</v>
      </c>
      <c r="B121" s="9">
        <f t="shared" si="39"/>
        <v>2</v>
      </c>
      <c r="C121" s="16">
        <f t="shared" si="43"/>
        <v>68</v>
      </c>
      <c r="D121" s="11" t="str">
        <f t="shared" si="27"/>
        <v>68.0</v>
      </c>
      <c r="E121" s="11" t="str">
        <f t="shared" si="28"/>
        <v>Ohm</v>
      </c>
      <c r="G121" s="16" t="str">
        <f t="shared" si="42"/>
        <v>68R0</v>
      </c>
      <c r="K121" s="11"/>
      <c r="L121" s="11"/>
      <c r="O121" s="16">
        <v>1.62</v>
      </c>
      <c r="P121" s="9">
        <f t="shared" si="46"/>
        <v>-1</v>
      </c>
      <c r="Q121" s="18">
        <f t="shared" si="47"/>
        <v>1.6200000000000003E-2</v>
      </c>
      <c r="R121" s="11" t="str">
        <f t="shared" si="29"/>
        <v>16.2</v>
      </c>
      <c r="S121" s="11" t="str">
        <f t="shared" si="30"/>
        <v>m</v>
      </c>
      <c r="T121" s="16" t="str">
        <f t="shared" si="44"/>
        <v>R01</v>
      </c>
      <c r="U121" s="16" t="str">
        <f t="shared" si="45"/>
        <v>R016</v>
      </c>
      <c r="W121" s="16">
        <v>1.05</v>
      </c>
      <c r="X121" s="9">
        <f>IF(W121=1,X120+1,X120)</f>
        <v>-1</v>
      </c>
      <c r="Y121" s="21">
        <f t="shared" si="31"/>
        <v>1.0500000000000001E-2</v>
      </c>
      <c r="Z121" s="11" t="str">
        <f t="shared" si="32"/>
        <v>10.5</v>
      </c>
      <c r="AA121" s="11" t="str">
        <f t="shared" si="33"/>
        <v>m</v>
      </c>
      <c r="AB121" s="16" t="str">
        <f t="shared" si="50"/>
        <v>R01</v>
      </c>
      <c r="AC121" s="16" t="str">
        <f t="shared" si="51"/>
        <v>R010</v>
      </c>
      <c r="AE121" s="22">
        <v>4.0199999999999996</v>
      </c>
      <c r="AF121" s="9">
        <f t="shared" si="38"/>
        <v>-2</v>
      </c>
      <c r="AG121" s="21">
        <f t="shared" si="40"/>
        <v>4.0200000000000001E-3</v>
      </c>
      <c r="AH121" s="11" t="str">
        <f t="shared" si="34"/>
        <v>4.02</v>
      </c>
      <c r="AI121" s="11" t="str">
        <f t="shared" si="35"/>
        <v>m</v>
      </c>
    </row>
    <row r="122" spans="1:35" x14ac:dyDescent="0.3">
      <c r="A122" s="20">
        <v>7.5</v>
      </c>
      <c r="B122" s="9">
        <f t="shared" si="39"/>
        <v>2</v>
      </c>
      <c r="C122" s="16">
        <f t="shared" si="43"/>
        <v>75</v>
      </c>
      <c r="D122" s="11" t="str">
        <f t="shared" si="27"/>
        <v>75.0</v>
      </c>
      <c r="E122" s="11" t="str">
        <f t="shared" si="28"/>
        <v>Ohm</v>
      </c>
      <c r="G122" s="16" t="str">
        <f t="shared" si="42"/>
        <v>75R0</v>
      </c>
      <c r="K122" s="11"/>
      <c r="L122" s="11"/>
      <c r="O122" s="16">
        <v>1.65</v>
      </c>
      <c r="P122" s="9">
        <f t="shared" si="46"/>
        <v>-1</v>
      </c>
      <c r="Q122" s="18">
        <f t="shared" si="47"/>
        <v>1.6500000000000001E-2</v>
      </c>
      <c r="R122" s="11" t="str">
        <f t="shared" si="29"/>
        <v>16.5</v>
      </c>
      <c r="S122" s="11" t="str">
        <f t="shared" si="30"/>
        <v>m</v>
      </c>
      <c r="T122" s="16" t="str">
        <f t="shared" si="44"/>
        <v>R01</v>
      </c>
      <c r="U122" s="16" t="str">
        <f t="shared" si="45"/>
        <v>R016</v>
      </c>
      <c r="W122" s="16">
        <v>1.07</v>
      </c>
      <c r="X122" s="9">
        <f>IF(W122=1,X121+1,X121)</f>
        <v>-1</v>
      </c>
      <c r="Y122" s="21">
        <f t="shared" si="31"/>
        <v>1.0700000000000001E-2</v>
      </c>
      <c r="Z122" s="11" t="str">
        <f t="shared" si="32"/>
        <v>10.7</v>
      </c>
      <c r="AA122" s="11" t="str">
        <f t="shared" si="33"/>
        <v>m</v>
      </c>
      <c r="AB122" s="16" t="str">
        <f t="shared" si="50"/>
        <v>R01</v>
      </c>
      <c r="AC122" s="16" t="str">
        <f t="shared" si="51"/>
        <v>R010</v>
      </c>
      <c r="AE122" s="22">
        <v>4.07</v>
      </c>
      <c r="AF122" s="9">
        <f t="shared" si="38"/>
        <v>-2</v>
      </c>
      <c r="AG122" s="21">
        <f t="shared" si="40"/>
        <v>4.0700000000000007E-3</v>
      </c>
      <c r="AH122" s="11" t="str">
        <f t="shared" si="34"/>
        <v>4.07</v>
      </c>
      <c r="AI122" s="11" t="str">
        <f t="shared" si="35"/>
        <v>m</v>
      </c>
    </row>
    <row r="123" spans="1:35" x14ac:dyDescent="0.3">
      <c r="A123" s="20">
        <v>8.1999999999999993</v>
      </c>
      <c r="B123" s="9">
        <f t="shared" si="39"/>
        <v>2</v>
      </c>
      <c r="C123" s="16">
        <f t="shared" si="43"/>
        <v>81.999999999999986</v>
      </c>
      <c r="D123" s="11" t="str">
        <f t="shared" si="27"/>
        <v>82.0</v>
      </c>
      <c r="E123" s="11" t="str">
        <f t="shared" si="28"/>
        <v>Ohm</v>
      </c>
      <c r="G123" s="16" t="str">
        <f t="shared" si="42"/>
        <v>82R0</v>
      </c>
      <c r="K123" s="11"/>
      <c r="L123" s="11"/>
      <c r="O123" s="16">
        <v>1.69</v>
      </c>
      <c r="P123" s="9">
        <f t="shared" si="46"/>
        <v>-1</v>
      </c>
      <c r="Q123" s="18">
        <f t="shared" si="47"/>
        <v>1.6900000000000002E-2</v>
      </c>
      <c r="R123" s="11" t="str">
        <f t="shared" si="29"/>
        <v>16.9</v>
      </c>
      <c r="S123" s="11" t="str">
        <f t="shared" si="30"/>
        <v>m</v>
      </c>
      <c r="T123" s="16" t="str">
        <f t="shared" si="44"/>
        <v>R01</v>
      </c>
      <c r="U123" s="16" t="str">
        <f t="shared" si="45"/>
        <v>R016</v>
      </c>
      <c r="W123" s="16">
        <v>1.1000000000000001</v>
      </c>
      <c r="X123" s="9">
        <f>IF(W123=1,X122+1,X122)</f>
        <v>-1</v>
      </c>
      <c r="Y123" s="21">
        <f t="shared" si="31"/>
        <v>1.1000000000000001E-2</v>
      </c>
      <c r="Z123" s="11" t="str">
        <f t="shared" si="32"/>
        <v>11.0</v>
      </c>
      <c r="AA123" s="11" t="str">
        <f t="shared" si="33"/>
        <v>m</v>
      </c>
      <c r="AB123" s="16" t="str">
        <f t="shared" si="50"/>
        <v>R01</v>
      </c>
      <c r="AC123" s="16" t="str">
        <f t="shared" si="51"/>
        <v>R011</v>
      </c>
      <c r="AE123" s="22">
        <v>4.12</v>
      </c>
      <c r="AF123" s="9">
        <f t="shared" si="38"/>
        <v>-2</v>
      </c>
      <c r="AG123" s="21">
        <f t="shared" si="40"/>
        <v>4.1200000000000004E-3</v>
      </c>
      <c r="AH123" s="11" t="str">
        <f t="shared" si="34"/>
        <v>4.12</v>
      </c>
      <c r="AI123" s="11" t="str">
        <f t="shared" si="35"/>
        <v>m</v>
      </c>
    </row>
    <row r="124" spans="1:35" x14ac:dyDescent="0.3">
      <c r="A124" s="20">
        <v>9.1</v>
      </c>
      <c r="B124" s="9">
        <f t="shared" si="39"/>
        <v>2</v>
      </c>
      <c r="C124" s="16">
        <f t="shared" si="43"/>
        <v>91</v>
      </c>
      <c r="D124" s="11" t="str">
        <f t="shared" si="27"/>
        <v>91.0</v>
      </c>
      <c r="E124" s="11" t="str">
        <f t="shared" si="28"/>
        <v>Ohm</v>
      </c>
      <c r="G124" s="16" t="str">
        <f>IF(B124&gt;2,LEFT(_xlfn.VALUETOTEXT(C124),3)&amp;B124-3,SUBSTITUTE(D124,".","R"))</f>
        <v>91R0</v>
      </c>
      <c r="K124" s="11"/>
      <c r="L124" s="11"/>
      <c r="O124" s="16">
        <v>1.74</v>
      </c>
      <c r="P124" s="9">
        <f t="shared" si="46"/>
        <v>-1</v>
      </c>
      <c r="Q124" s="18">
        <f t="shared" si="47"/>
        <v>1.7400000000000002E-2</v>
      </c>
      <c r="R124" s="11" t="str">
        <f t="shared" si="29"/>
        <v>17.4</v>
      </c>
      <c r="S124" s="11" t="str">
        <f t="shared" si="30"/>
        <v>m</v>
      </c>
      <c r="T124" s="16" t="str">
        <f t="shared" si="44"/>
        <v>R01</v>
      </c>
      <c r="U124" s="16" t="str">
        <f t="shared" si="45"/>
        <v>R017</v>
      </c>
      <c r="W124" s="16">
        <v>1.1299999999999999</v>
      </c>
      <c r="X124" s="9">
        <f t="shared" ref="X124:X187" si="52">IF(W124=1,X123+1,X123)</f>
        <v>-1</v>
      </c>
      <c r="Y124" s="21">
        <f t="shared" si="31"/>
        <v>1.1299999999999999E-2</v>
      </c>
      <c r="Z124" s="11" t="str">
        <f t="shared" si="32"/>
        <v>11.3</v>
      </c>
      <c r="AA124" s="11" t="str">
        <f t="shared" si="33"/>
        <v>m</v>
      </c>
      <c r="AB124" s="16" t="str">
        <f t="shared" si="50"/>
        <v>R01</v>
      </c>
      <c r="AC124" s="16" t="str">
        <f t="shared" si="51"/>
        <v>R011</v>
      </c>
      <c r="AE124" s="22">
        <v>4.17</v>
      </c>
      <c r="AF124" s="9">
        <f t="shared" si="38"/>
        <v>-2</v>
      </c>
      <c r="AG124" s="21">
        <f t="shared" si="40"/>
        <v>4.1700000000000001E-3</v>
      </c>
      <c r="AH124" s="11" t="str">
        <f t="shared" si="34"/>
        <v>4.17</v>
      </c>
      <c r="AI124" s="11" t="str">
        <f t="shared" si="35"/>
        <v>m</v>
      </c>
    </row>
    <row r="125" spans="1:35" x14ac:dyDescent="0.3">
      <c r="A125" s="20">
        <v>1</v>
      </c>
      <c r="B125" s="9">
        <f t="shared" si="39"/>
        <v>3</v>
      </c>
      <c r="C125" s="9">
        <f t="shared" si="43"/>
        <v>100</v>
      </c>
      <c r="D125" s="11" t="str">
        <f t="shared" si="27"/>
        <v>100</v>
      </c>
      <c r="E125" s="11" t="str">
        <f t="shared" si="28"/>
        <v>Ohm</v>
      </c>
      <c r="G125" s="16" t="str">
        <f t="shared" ref="G125:G188" si="53">IF(B125&gt;2,LEFT(_xlfn.VALUETOTEXT(C125),3)&amp;B125-3,SUBSTITUTE(D125,".","R"))</f>
        <v>1000</v>
      </c>
      <c r="K125" s="11"/>
      <c r="L125" s="11"/>
      <c r="O125" s="16">
        <v>1.78</v>
      </c>
      <c r="P125" s="9">
        <f t="shared" si="46"/>
        <v>-1</v>
      </c>
      <c r="Q125" s="18">
        <f t="shared" si="47"/>
        <v>1.7800000000000003E-2</v>
      </c>
      <c r="R125" s="11" t="str">
        <f t="shared" si="29"/>
        <v>17.8</v>
      </c>
      <c r="S125" s="11" t="str">
        <f t="shared" si="30"/>
        <v>m</v>
      </c>
      <c r="T125" s="16" t="str">
        <f t="shared" si="44"/>
        <v>R01</v>
      </c>
      <c r="U125" s="16" t="str">
        <f t="shared" si="45"/>
        <v>R017</v>
      </c>
      <c r="W125" s="16">
        <v>1.1499999999999999</v>
      </c>
      <c r="X125" s="9">
        <f t="shared" si="52"/>
        <v>-1</v>
      </c>
      <c r="Y125" s="21">
        <f t="shared" si="31"/>
        <v>1.15E-2</v>
      </c>
      <c r="Z125" s="11" t="str">
        <f t="shared" si="32"/>
        <v>11.5</v>
      </c>
      <c r="AA125" s="11" t="str">
        <f t="shared" si="33"/>
        <v>m</v>
      </c>
      <c r="AB125" s="16" t="str">
        <f t="shared" si="50"/>
        <v>R01</v>
      </c>
      <c r="AC125" s="16" t="str">
        <f t="shared" si="51"/>
        <v>R011</v>
      </c>
      <c r="AE125" s="22">
        <v>4.22</v>
      </c>
      <c r="AF125" s="9">
        <f t="shared" si="38"/>
        <v>-2</v>
      </c>
      <c r="AG125" s="21">
        <f t="shared" si="40"/>
        <v>4.2199999999999998E-3</v>
      </c>
      <c r="AH125" s="11" t="str">
        <f t="shared" si="34"/>
        <v>4.22</v>
      </c>
      <c r="AI125" s="11" t="str">
        <f t="shared" si="35"/>
        <v>m</v>
      </c>
    </row>
    <row r="126" spans="1:35" x14ac:dyDescent="0.3">
      <c r="A126" s="20">
        <v>1.1000000000000001</v>
      </c>
      <c r="B126" s="9">
        <f t="shared" si="39"/>
        <v>3</v>
      </c>
      <c r="C126" s="9">
        <f t="shared" si="43"/>
        <v>110</v>
      </c>
      <c r="D126" s="11" t="str">
        <f t="shared" si="27"/>
        <v>110</v>
      </c>
      <c r="E126" s="11" t="str">
        <f t="shared" si="28"/>
        <v>Ohm</v>
      </c>
      <c r="G126" s="16" t="str">
        <f t="shared" si="53"/>
        <v>1100</v>
      </c>
      <c r="K126" s="11"/>
      <c r="L126" s="11"/>
      <c r="O126" s="16">
        <v>1.82</v>
      </c>
      <c r="P126" s="9">
        <f t="shared" si="46"/>
        <v>-1</v>
      </c>
      <c r="Q126" s="18">
        <f t="shared" si="47"/>
        <v>1.8200000000000001E-2</v>
      </c>
      <c r="R126" s="11" t="str">
        <f t="shared" si="29"/>
        <v>18.2</v>
      </c>
      <c r="S126" s="11" t="str">
        <f t="shared" si="30"/>
        <v>m</v>
      </c>
      <c r="T126" s="16" t="str">
        <f t="shared" si="44"/>
        <v>R01</v>
      </c>
      <c r="U126" s="16" t="str">
        <f t="shared" si="45"/>
        <v>R018</v>
      </c>
      <c r="W126" s="16">
        <v>1.18</v>
      </c>
      <c r="X126" s="9">
        <f t="shared" si="52"/>
        <v>-1</v>
      </c>
      <c r="Y126" s="21">
        <f t="shared" si="31"/>
        <v>1.18E-2</v>
      </c>
      <c r="Z126" s="11" t="str">
        <f t="shared" si="32"/>
        <v>11.8</v>
      </c>
      <c r="AA126" s="11" t="str">
        <f t="shared" si="33"/>
        <v>m</v>
      </c>
      <c r="AB126" s="16" t="str">
        <f t="shared" si="50"/>
        <v>R01</v>
      </c>
      <c r="AC126" s="16" t="str">
        <f t="shared" si="51"/>
        <v>R011</v>
      </c>
      <c r="AE126" s="22">
        <v>4.2699999999999996</v>
      </c>
      <c r="AF126" s="9">
        <f t="shared" si="38"/>
        <v>-2</v>
      </c>
      <c r="AG126" s="21">
        <f t="shared" si="40"/>
        <v>4.2699999999999995E-3</v>
      </c>
      <c r="AH126" s="11" t="str">
        <f t="shared" si="34"/>
        <v>4.27</v>
      </c>
      <c r="AI126" s="11" t="str">
        <f t="shared" si="35"/>
        <v>m</v>
      </c>
    </row>
    <row r="127" spans="1:35" x14ac:dyDescent="0.3">
      <c r="A127" s="20">
        <v>1.2</v>
      </c>
      <c r="B127" s="9">
        <f t="shared" si="39"/>
        <v>3</v>
      </c>
      <c r="C127" s="9">
        <f t="shared" si="43"/>
        <v>120</v>
      </c>
      <c r="D127" s="11" t="str">
        <f t="shared" si="27"/>
        <v>120</v>
      </c>
      <c r="E127" s="11" t="str">
        <f t="shared" si="28"/>
        <v>Ohm</v>
      </c>
      <c r="G127" s="16" t="str">
        <f t="shared" si="53"/>
        <v>1200</v>
      </c>
      <c r="K127" s="11"/>
      <c r="L127" s="11"/>
      <c r="O127" s="16">
        <v>1.87</v>
      </c>
      <c r="P127" s="9">
        <f t="shared" si="46"/>
        <v>-1</v>
      </c>
      <c r="Q127" s="18">
        <f t="shared" si="47"/>
        <v>1.8700000000000001E-2</v>
      </c>
      <c r="R127" s="11" t="str">
        <f t="shared" si="29"/>
        <v>18.7</v>
      </c>
      <c r="S127" s="11" t="str">
        <f t="shared" si="30"/>
        <v>m</v>
      </c>
      <c r="T127" s="16" t="str">
        <f t="shared" si="44"/>
        <v>R01</v>
      </c>
      <c r="U127" s="16" t="str">
        <f t="shared" si="45"/>
        <v>R018</v>
      </c>
      <c r="W127" s="16">
        <v>1.2</v>
      </c>
      <c r="X127" s="9">
        <f t="shared" si="52"/>
        <v>-1</v>
      </c>
      <c r="Y127" s="21">
        <f t="shared" si="31"/>
        <v>1.2E-2</v>
      </c>
      <c r="Z127" s="11" t="str">
        <f t="shared" si="32"/>
        <v>12.0</v>
      </c>
      <c r="AA127" s="11" t="str">
        <f t="shared" si="33"/>
        <v>m</v>
      </c>
      <c r="AB127" s="16" t="str">
        <f t="shared" si="50"/>
        <v>R01</v>
      </c>
      <c r="AC127" s="16" t="str">
        <f t="shared" si="51"/>
        <v>R012</v>
      </c>
      <c r="AE127" s="22">
        <v>4.32</v>
      </c>
      <c r="AF127" s="9">
        <f t="shared" si="38"/>
        <v>-2</v>
      </c>
      <c r="AG127" s="21">
        <f t="shared" si="40"/>
        <v>4.3200000000000001E-3</v>
      </c>
      <c r="AH127" s="11" t="str">
        <f t="shared" si="34"/>
        <v>4.32</v>
      </c>
      <c r="AI127" s="11" t="str">
        <f t="shared" si="35"/>
        <v>m</v>
      </c>
    </row>
    <row r="128" spans="1:35" x14ac:dyDescent="0.3">
      <c r="A128" s="20">
        <v>1.3</v>
      </c>
      <c r="B128" s="9">
        <f t="shared" si="39"/>
        <v>3</v>
      </c>
      <c r="C128" s="9">
        <f t="shared" si="43"/>
        <v>130</v>
      </c>
      <c r="D128" s="11" t="str">
        <f t="shared" si="27"/>
        <v>130</v>
      </c>
      <c r="E128" s="11" t="str">
        <f t="shared" si="28"/>
        <v>Ohm</v>
      </c>
      <c r="G128" s="16" t="str">
        <f t="shared" si="53"/>
        <v>1300</v>
      </c>
      <c r="K128" s="11"/>
      <c r="L128" s="11"/>
      <c r="O128" s="16">
        <v>1.91</v>
      </c>
      <c r="P128" s="9">
        <f t="shared" si="46"/>
        <v>-1</v>
      </c>
      <c r="Q128" s="18">
        <f t="shared" si="47"/>
        <v>1.9099999999999999E-2</v>
      </c>
      <c r="R128" s="11" t="str">
        <f t="shared" si="29"/>
        <v>19.1</v>
      </c>
      <c r="S128" s="11" t="str">
        <f t="shared" si="30"/>
        <v>m</v>
      </c>
      <c r="T128" s="16" t="str">
        <f t="shared" si="44"/>
        <v>R01</v>
      </c>
      <c r="U128" s="16" t="str">
        <f t="shared" si="45"/>
        <v>R019</v>
      </c>
      <c r="W128" s="16">
        <v>1.21</v>
      </c>
      <c r="X128" s="9">
        <f t="shared" si="52"/>
        <v>-1</v>
      </c>
      <c r="Y128" s="21">
        <f t="shared" si="31"/>
        <v>1.21E-2</v>
      </c>
      <c r="Z128" s="11" t="str">
        <f t="shared" si="32"/>
        <v>12.1</v>
      </c>
      <c r="AA128" s="11" t="str">
        <f t="shared" si="33"/>
        <v>m</v>
      </c>
      <c r="AB128" s="16" t="str">
        <f t="shared" si="50"/>
        <v>R01</v>
      </c>
      <c r="AC128" s="16" t="str">
        <f t="shared" si="51"/>
        <v>R012</v>
      </c>
      <c r="AE128" s="22">
        <v>4.37</v>
      </c>
      <c r="AF128" s="9">
        <f t="shared" si="38"/>
        <v>-2</v>
      </c>
      <c r="AG128" s="21">
        <f t="shared" si="40"/>
        <v>4.3700000000000006E-3</v>
      </c>
      <c r="AH128" s="11" t="str">
        <f t="shared" si="34"/>
        <v>4.37</v>
      </c>
      <c r="AI128" s="11" t="str">
        <f t="shared" si="35"/>
        <v>m</v>
      </c>
    </row>
    <row r="129" spans="1:35" x14ac:dyDescent="0.3">
      <c r="A129" s="20">
        <v>1.5</v>
      </c>
      <c r="B129" s="9">
        <f t="shared" si="39"/>
        <v>3</v>
      </c>
      <c r="C129" s="9">
        <f t="shared" si="43"/>
        <v>150</v>
      </c>
      <c r="D129" s="11" t="str">
        <f t="shared" si="27"/>
        <v>150</v>
      </c>
      <c r="E129" s="11" t="str">
        <f t="shared" si="28"/>
        <v>Ohm</v>
      </c>
      <c r="G129" s="16" t="str">
        <f t="shared" si="53"/>
        <v>1500</v>
      </c>
      <c r="K129" s="11"/>
      <c r="L129" s="11"/>
      <c r="O129" s="16">
        <v>1.96</v>
      </c>
      <c r="P129" s="9">
        <f t="shared" si="46"/>
        <v>-1</v>
      </c>
      <c r="Q129" s="18">
        <f t="shared" si="47"/>
        <v>1.9599999999999999E-2</v>
      </c>
      <c r="R129" s="11" t="str">
        <f t="shared" si="29"/>
        <v>19.6</v>
      </c>
      <c r="S129" s="11" t="str">
        <f t="shared" si="30"/>
        <v>m</v>
      </c>
      <c r="T129" s="16" t="str">
        <f t="shared" si="44"/>
        <v>R01</v>
      </c>
      <c r="U129" s="16" t="str">
        <f t="shared" si="45"/>
        <v>R019</v>
      </c>
      <c r="W129" s="16">
        <v>1.24</v>
      </c>
      <c r="X129" s="9">
        <f t="shared" si="52"/>
        <v>-1</v>
      </c>
      <c r="Y129" s="21">
        <f t="shared" si="31"/>
        <v>1.24E-2</v>
      </c>
      <c r="Z129" s="11" t="str">
        <f t="shared" si="32"/>
        <v>12.4</v>
      </c>
      <c r="AA129" s="11" t="str">
        <f t="shared" si="33"/>
        <v>m</v>
      </c>
      <c r="AB129" s="16" t="str">
        <f t="shared" si="50"/>
        <v>R01</v>
      </c>
      <c r="AC129" s="16" t="str">
        <f t="shared" si="51"/>
        <v>R012</v>
      </c>
      <c r="AE129" s="22">
        <v>4.42</v>
      </c>
      <c r="AF129" s="9">
        <f t="shared" si="38"/>
        <v>-2</v>
      </c>
      <c r="AG129" s="21">
        <f t="shared" si="40"/>
        <v>4.4200000000000003E-3</v>
      </c>
      <c r="AH129" s="11" t="str">
        <f t="shared" si="34"/>
        <v>4.42</v>
      </c>
      <c r="AI129" s="11" t="str">
        <f t="shared" si="35"/>
        <v>m</v>
      </c>
    </row>
    <row r="130" spans="1:35" x14ac:dyDescent="0.3">
      <c r="A130" s="20">
        <v>1.6</v>
      </c>
      <c r="B130" s="9">
        <f t="shared" si="39"/>
        <v>3</v>
      </c>
      <c r="C130" s="9">
        <f t="shared" si="43"/>
        <v>160</v>
      </c>
      <c r="D130" s="11" t="str">
        <f t="shared" si="27"/>
        <v>160</v>
      </c>
      <c r="E130" s="11" t="str">
        <f t="shared" si="28"/>
        <v>Ohm</v>
      </c>
      <c r="G130" s="16" t="str">
        <f t="shared" si="53"/>
        <v>1600</v>
      </c>
      <c r="K130" s="11"/>
      <c r="L130" s="11"/>
      <c r="O130" s="16">
        <v>2</v>
      </c>
      <c r="P130" s="9">
        <f t="shared" si="46"/>
        <v>-1</v>
      </c>
      <c r="Q130" s="18">
        <f t="shared" si="47"/>
        <v>0.02</v>
      </c>
      <c r="R130" s="11" t="str">
        <f t="shared" si="29"/>
        <v>20.0</v>
      </c>
      <c r="S130" s="11" t="str">
        <f t="shared" si="30"/>
        <v>m</v>
      </c>
      <c r="T130" s="16" t="str">
        <f t="shared" si="44"/>
        <v>R02</v>
      </c>
      <c r="U130" s="16" t="str">
        <f t="shared" si="45"/>
        <v>R020</v>
      </c>
      <c r="W130" s="16">
        <v>1.27</v>
      </c>
      <c r="X130" s="9">
        <f t="shared" si="52"/>
        <v>-1</v>
      </c>
      <c r="Y130" s="21">
        <f t="shared" si="31"/>
        <v>1.2699999999999999E-2</v>
      </c>
      <c r="Z130" s="11" t="str">
        <f t="shared" si="32"/>
        <v>12.7</v>
      </c>
      <c r="AA130" s="11" t="str">
        <f t="shared" si="33"/>
        <v>m</v>
      </c>
      <c r="AB130" s="16" t="str">
        <f t="shared" si="50"/>
        <v>R01</v>
      </c>
      <c r="AC130" s="16" t="str">
        <f t="shared" si="51"/>
        <v>R012</v>
      </c>
      <c r="AE130" s="22">
        <v>4.4800000000000004</v>
      </c>
      <c r="AF130" s="9">
        <f t="shared" si="38"/>
        <v>-2</v>
      </c>
      <c r="AG130" s="21">
        <f t="shared" si="40"/>
        <v>4.4800000000000005E-3</v>
      </c>
      <c r="AH130" s="11" t="str">
        <f t="shared" si="34"/>
        <v>4.48</v>
      </c>
      <c r="AI130" s="11" t="str">
        <f t="shared" si="35"/>
        <v>m</v>
      </c>
    </row>
    <row r="131" spans="1:35" x14ac:dyDescent="0.3">
      <c r="A131" s="20">
        <v>1.8</v>
      </c>
      <c r="B131" s="9">
        <f t="shared" si="39"/>
        <v>3</v>
      </c>
      <c r="C131" s="9">
        <f t="shared" si="43"/>
        <v>180</v>
      </c>
      <c r="D131" s="11" t="str">
        <f t="shared" si="27"/>
        <v>180</v>
      </c>
      <c r="E131" s="11" t="str">
        <f t="shared" si="28"/>
        <v>Ohm</v>
      </c>
      <c r="G131" s="16" t="str">
        <f t="shared" si="53"/>
        <v>1800</v>
      </c>
      <c r="K131" s="11"/>
      <c r="L131" s="11"/>
      <c r="O131" s="16">
        <v>2.0499999999999998</v>
      </c>
      <c r="P131" s="9">
        <f t="shared" si="46"/>
        <v>-1</v>
      </c>
      <c r="Q131" s="18">
        <f t="shared" si="47"/>
        <v>2.0499999999999997E-2</v>
      </c>
      <c r="R131" s="11" t="str">
        <f t="shared" si="29"/>
        <v>20.5</v>
      </c>
      <c r="S131" s="11" t="str">
        <f t="shared" si="30"/>
        <v>m</v>
      </c>
      <c r="T131" s="16" t="str">
        <f t="shared" si="44"/>
        <v>R02</v>
      </c>
      <c r="U131" s="16" t="str">
        <f t="shared" si="45"/>
        <v>R020</v>
      </c>
      <c r="W131" s="16">
        <v>1.3</v>
      </c>
      <c r="X131" s="9">
        <f t="shared" si="52"/>
        <v>-1</v>
      </c>
      <c r="Y131" s="21">
        <f t="shared" si="31"/>
        <v>1.3000000000000001E-2</v>
      </c>
      <c r="Z131" s="11" t="str">
        <f t="shared" si="32"/>
        <v>13.0</v>
      </c>
      <c r="AA131" s="11" t="str">
        <f t="shared" si="33"/>
        <v>m</v>
      </c>
      <c r="AB131" s="16" t="str">
        <f t="shared" si="50"/>
        <v>R01</v>
      </c>
      <c r="AC131" s="16" t="str">
        <f t="shared" si="51"/>
        <v>R013</v>
      </c>
      <c r="AE131" s="22">
        <v>4.53</v>
      </c>
      <c r="AF131" s="9">
        <f t="shared" si="38"/>
        <v>-2</v>
      </c>
      <c r="AG131" s="21">
        <f t="shared" si="40"/>
        <v>4.5300000000000002E-3</v>
      </c>
      <c r="AH131" s="11" t="str">
        <f t="shared" si="34"/>
        <v>4.53</v>
      </c>
      <c r="AI131" s="11" t="str">
        <f t="shared" si="35"/>
        <v>m</v>
      </c>
    </row>
    <row r="132" spans="1:35" x14ac:dyDescent="0.3">
      <c r="A132" s="20">
        <v>2</v>
      </c>
      <c r="B132" s="9">
        <f t="shared" si="39"/>
        <v>3</v>
      </c>
      <c r="C132" s="9">
        <f t="shared" si="43"/>
        <v>200</v>
      </c>
      <c r="D132" s="11" t="str">
        <f t="shared" si="27"/>
        <v>200</v>
      </c>
      <c r="E132" s="11" t="str">
        <f t="shared" si="28"/>
        <v>Ohm</v>
      </c>
      <c r="G132" s="16" t="str">
        <f t="shared" si="53"/>
        <v>2000</v>
      </c>
      <c r="K132" s="11"/>
      <c r="L132" s="11"/>
      <c r="O132" s="16">
        <v>2.1</v>
      </c>
      <c r="P132" s="9">
        <f t="shared" si="46"/>
        <v>-1</v>
      </c>
      <c r="Q132" s="18">
        <f t="shared" si="47"/>
        <v>2.1000000000000001E-2</v>
      </c>
      <c r="R132" s="11" t="str">
        <f t="shared" si="29"/>
        <v>21.0</v>
      </c>
      <c r="S132" s="11" t="str">
        <f t="shared" si="30"/>
        <v>m</v>
      </c>
      <c r="T132" s="16" t="str">
        <f t="shared" si="44"/>
        <v>R02</v>
      </c>
      <c r="U132" s="16" t="str">
        <f t="shared" si="45"/>
        <v>R021</v>
      </c>
      <c r="W132" s="16">
        <v>1.33</v>
      </c>
      <c r="X132" s="9">
        <f t="shared" si="52"/>
        <v>-1</v>
      </c>
      <c r="Y132" s="21">
        <f t="shared" si="31"/>
        <v>1.3300000000000001E-2</v>
      </c>
      <c r="Z132" s="11" t="str">
        <f t="shared" si="32"/>
        <v>13.3</v>
      </c>
      <c r="AA132" s="11" t="str">
        <f t="shared" si="33"/>
        <v>m</v>
      </c>
      <c r="AB132" s="16" t="str">
        <f t="shared" si="50"/>
        <v>R01</v>
      </c>
      <c r="AC132" s="16" t="str">
        <f t="shared" si="51"/>
        <v>R013</v>
      </c>
      <c r="AE132" s="22">
        <v>4.59</v>
      </c>
      <c r="AF132" s="9">
        <f t="shared" si="38"/>
        <v>-2</v>
      </c>
      <c r="AG132" s="21">
        <f t="shared" si="40"/>
        <v>4.5899999999999995E-3</v>
      </c>
      <c r="AH132" s="11" t="str">
        <f t="shared" si="34"/>
        <v>4.59</v>
      </c>
      <c r="AI132" s="11" t="str">
        <f t="shared" si="35"/>
        <v>m</v>
      </c>
    </row>
    <row r="133" spans="1:35" x14ac:dyDescent="0.3">
      <c r="A133" s="20">
        <v>2.2000000000000002</v>
      </c>
      <c r="B133" s="9">
        <f t="shared" si="39"/>
        <v>3</v>
      </c>
      <c r="C133" s="9">
        <f t="shared" si="43"/>
        <v>220</v>
      </c>
      <c r="D133" s="11" t="str">
        <f t="shared" ref="D133:D196" si="54">TEXT(C133*_xlfn.XLOOKUP(B133,Index_Table,D_List),SUBSTITUTE(_xlfn.XLOOKUP(B133,Index_Table,T_List),"""",""))</f>
        <v>220</v>
      </c>
      <c r="E133" s="11" t="str">
        <f t="shared" ref="E133:E196" si="55">_xlfn.XLOOKUP(B133,Index_Table,Sym_List)</f>
        <v>Ohm</v>
      </c>
      <c r="G133" s="16" t="str">
        <f t="shared" si="53"/>
        <v>2200</v>
      </c>
      <c r="K133" s="11"/>
      <c r="L133" s="11"/>
      <c r="O133" s="16">
        <v>2.15</v>
      </c>
      <c r="P133" s="9">
        <f t="shared" si="46"/>
        <v>-1</v>
      </c>
      <c r="Q133" s="18">
        <f t="shared" si="47"/>
        <v>2.1499999999999998E-2</v>
      </c>
      <c r="R133" s="11" t="str">
        <f t="shared" ref="R133:R196" si="56">TEXT(Q133*_xlfn.XLOOKUP(P133,Index_Table,D_List),SUBSTITUTE(_xlfn.XLOOKUP(P133,Index_Table,T_List),"""",""))</f>
        <v>21.5</v>
      </c>
      <c r="S133" s="11" t="str">
        <f t="shared" ref="S133:S196" si="57">_xlfn.XLOOKUP(P133,Index_Table,Sym_List)</f>
        <v>m</v>
      </c>
      <c r="T133" s="16" t="str">
        <f t="shared" si="44"/>
        <v>R02</v>
      </c>
      <c r="U133" s="16" t="str">
        <f t="shared" si="45"/>
        <v>R021</v>
      </c>
      <c r="W133" s="16">
        <v>1.37</v>
      </c>
      <c r="X133" s="9">
        <f t="shared" si="52"/>
        <v>-1</v>
      </c>
      <c r="Y133" s="21">
        <f t="shared" ref="Y133:Y196" si="58">W133*10^X133/10</f>
        <v>1.37E-2</v>
      </c>
      <c r="Z133" s="11" t="str">
        <f t="shared" ref="Z133:Z196" si="59">TEXT(Y133*_xlfn.XLOOKUP(X133,Index_Table,D_List),SUBSTITUTE(_xlfn.XLOOKUP(X133,Index_Table,T_List),"""",""))</f>
        <v>13.7</v>
      </c>
      <c r="AA133" s="11" t="str">
        <f t="shared" ref="AA133:AA196" si="60">_xlfn.XLOOKUP(X133,Index_Table,Sym_List)</f>
        <v>m</v>
      </c>
      <c r="AB133" s="16" t="str">
        <f t="shared" si="50"/>
        <v>R01</v>
      </c>
      <c r="AC133" s="16" t="str">
        <f t="shared" si="51"/>
        <v>R013</v>
      </c>
      <c r="AE133" s="22">
        <v>4.6399999999999997</v>
      </c>
      <c r="AF133" s="9">
        <f t="shared" si="38"/>
        <v>-2</v>
      </c>
      <c r="AG133" s="21">
        <f t="shared" si="40"/>
        <v>4.64E-3</v>
      </c>
      <c r="AH133" s="11" t="str">
        <f t="shared" ref="AH133:AH196" si="61">TEXT(AG133*_xlfn.XLOOKUP(AF133,Index_Table,D_List),SUBSTITUTE(_xlfn.XLOOKUP(AF133,Index_Table,T_List),"""",""))</f>
        <v>4.64</v>
      </c>
      <c r="AI133" s="11" t="str">
        <f t="shared" ref="AI133:AI196" si="62">_xlfn.XLOOKUP(AF133,Index_Table,Sym_List)</f>
        <v>m</v>
      </c>
    </row>
    <row r="134" spans="1:35" x14ac:dyDescent="0.3">
      <c r="A134" s="20">
        <v>2.4</v>
      </c>
      <c r="B134" s="9">
        <f t="shared" si="39"/>
        <v>3</v>
      </c>
      <c r="C134" s="9">
        <f t="shared" si="43"/>
        <v>240</v>
      </c>
      <c r="D134" s="11" t="str">
        <f t="shared" si="54"/>
        <v>240</v>
      </c>
      <c r="E134" s="11" t="str">
        <f t="shared" si="55"/>
        <v>Ohm</v>
      </c>
      <c r="G134" s="16" t="str">
        <f t="shared" si="53"/>
        <v>2400</v>
      </c>
      <c r="K134" s="11"/>
      <c r="L134" s="11"/>
      <c r="O134" s="16">
        <v>2.21</v>
      </c>
      <c r="P134" s="9">
        <f t="shared" si="46"/>
        <v>-1</v>
      </c>
      <c r="Q134" s="18">
        <f t="shared" si="47"/>
        <v>2.2100000000000002E-2</v>
      </c>
      <c r="R134" s="11" t="str">
        <f t="shared" si="56"/>
        <v>22.1</v>
      </c>
      <c r="S134" s="11" t="str">
        <f t="shared" si="57"/>
        <v>m</v>
      </c>
      <c r="T134" s="16" t="str">
        <f t="shared" si="44"/>
        <v>R02</v>
      </c>
      <c r="U134" s="16" t="str">
        <f t="shared" si="45"/>
        <v>R022</v>
      </c>
      <c r="W134" s="16">
        <v>1.4</v>
      </c>
      <c r="X134" s="9">
        <f t="shared" si="52"/>
        <v>-1</v>
      </c>
      <c r="Y134" s="21">
        <f t="shared" si="58"/>
        <v>1.3999999999999999E-2</v>
      </c>
      <c r="Z134" s="11" t="str">
        <f t="shared" si="59"/>
        <v>14.0</v>
      </c>
      <c r="AA134" s="11" t="str">
        <f t="shared" si="60"/>
        <v>m</v>
      </c>
      <c r="AB134" s="16" t="str">
        <f t="shared" si="50"/>
        <v>R01</v>
      </c>
      <c r="AC134" s="16" t="str">
        <f t="shared" si="51"/>
        <v>R014</v>
      </c>
      <c r="AE134" s="22">
        <v>4.7</v>
      </c>
      <c r="AF134" s="9">
        <f t="shared" ref="AF134:AF196" si="63">IF(AE134=1,AF133+1,AF133)</f>
        <v>-2</v>
      </c>
      <c r="AG134" s="21">
        <f t="shared" si="40"/>
        <v>4.7000000000000002E-3</v>
      </c>
      <c r="AH134" s="11" t="str">
        <f t="shared" si="61"/>
        <v>4.70</v>
      </c>
      <c r="AI134" s="11" t="str">
        <f t="shared" si="62"/>
        <v>m</v>
      </c>
    </row>
    <row r="135" spans="1:35" x14ac:dyDescent="0.3">
      <c r="A135" s="20">
        <v>2.7</v>
      </c>
      <c r="B135" s="9">
        <f t="shared" ref="B135:B198" si="64">IF(A135=1,B134+1,B134)</f>
        <v>3</v>
      </c>
      <c r="C135" s="9">
        <f t="shared" si="43"/>
        <v>270</v>
      </c>
      <c r="D135" s="11" t="str">
        <f t="shared" si="54"/>
        <v>270</v>
      </c>
      <c r="E135" s="11" t="str">
        <f t="shared" si="55"/>
        <v>Ohm</v>
      </c>
      <c r="G135" s="16" t="str">
        <f t="shared" si="53"/>
        <v>2700</v>
      </c>
      <c r="K135" s="11"/>
      <c r="L135" s="11"/>
      <c r="O135" s="16">
        <v>2.2599999999999998</v>
      </c>
      <c r="P135" s="9">
        <f t="shared" si="46"/>
        <v>-1</v>
      </c>
      <c r="Q135" s="18">
        <f t="shared" si="47"/>
        <v>2.2599999999999999E-2</v>
      </c>
      <c r="R135" s="11" t="str">
        <f t="shared" si="56"/>
        <v>22.6</v>
      </c>
      <c r="S135" s="11" t="str">
        <f t="shared" si="57"/>
        <v>m</v>
      </c>
      <c r="T135" s="16" t="str">
        <f t="shared" si="44"/>
        <v>R02</v>
      </c>
      <c r="U135" s="16" t="str">
        <f t="shared" si="45"/>
        <v>R022</v>
      </c>
      <c r="W135" s="16">
        <v>1.43</v>
      </c>
      <c r="X135" s="9">
        <f t="shared" si="52"/>
        <v>-1</v>
      </c>
      <c r="Y135" s="21">
        <f t="shared" si="58"/>
        <v>1.4299999999999998E-2</v>
      </c>
      <c r="Z135" s="11" t="str">
        <f t="shared" si="59"/>
        <v>14.3</v>
      </c>
      <c r="AA135" s="11" t="str">
        <f t="shared" si="60"/>
        <v>m</v>
      </c>
      <c r="AB135" s="16" t="str">
        <f t="shared" si="50"/>
        <v>R01</v>
      </c>
      <c r="AC135" s="16" t="str">
        <f t="shared" si="51"/>
        <v>R014</v>
      </c>
      <c r="AE135" s="22">
        <v>4.75</v>
      </c>
      <c r="AF135" s="9">
        <f t="shared" si="63"/>
        <v>-2</v>
      </c>
      <c r="AG135" s="21">
        <f t="shared" ref="AG135:AG196" si="65">AE135*10^AF135/10</f>
        <v>4.7499999999999999E-3</v>
      </c>
      <c r="AH135" s="11" t="str">
        <f t="shared" si="61"/>
        <v>4.75</v>
      </c>
      <c r="AI135" s="11" t="str">
        <f t="shared" si="62"/>
        <v>m</v>
      </c>
    </row>
    <row r="136" spans="1:35" x14ac:dyDescent="0.3">
      <c r="A136" s="20">
        <v>3</v>
      </c>
      <c r="B136" s="9">
        <f t="shared" si="64"/>
        <v>3</v>
      </c>
      <c r="C136" s="9">
        <f t="shared" si="43"/>
        <v>300</v>
      </c>
      <c r="D136" s="11" t="str">
        <f t="shared" si="54"/>
        <v>300</v>
      </c>
      <c r="E136" s="11" t="str">
        <f t="shared" si="55"/>
        <v>Ohm</v>
      </c>
      <c r="G136" s="16" t="str">
        <f t="shared" si="53"/>
        <v>3000</v>
      </c>
      <c r="K136" s="11"/>
      <c r="L136" s="11"/>
      <c r="O136" s="16">
        <v>2.3199999999999998</v>
      </c>
      <c r="P136" s="9">
        <f t="shared" si="46"/>
        <v>-1</v>
      </c>
      <c r="Q136" s="18">
        <f t="shared" si="47"/>
        <v>2.3199999999999998E-2</v>
      </c>
      <c r="R136" s="11" t="str">
        <f t="shared" si="56"/>
        <v>23.2</v>
      </c>
      <c r="S136" s="11" t="str">
        <f t="shared" si="57"/>
        <v>m</v>
      </c>
      <c r="T136" s="16" t="str">
        <f t="shared" si="44"/>
        <v>R02</v>
      </c>
      <c r="U136" s="16" t="str">
        <f t="shared" si="45"/>
        <v>R023</v>
      </c>
      <c r="W136" s="16">
        <v>1.47</v>
      </c>
      <c r="X136" s="9">
        <f t="shared" si="52"/>
        <v>-1</v>
      </c>
      <c r="Y136" s="21">
        <f t="shared" si="58"/>
        <v>1.47E-2</v>
      </c>
      <c r="Z136" s="11" t="str">
        <f t="shared" si="59"/>
        <v>14.7</v>
      </c>
      <c r="AA136" s="11" t="str">
        <f t="shared" si="60"/>
        <v>m</v>
      </c>
      <c r="AB136" s="16" t="str">
        <f t="shared" si="50"/>
        <v>R01</v>
      </c>
      <c r="AC136" s="16" t="str">
        <f t="shared" si="51"/>
        <v>R014</v>
      </c>
      <c r="AE136" s="22">
        <v>4.8099999999999996</v>
      </c>
      <c r="AF136" s="9">
        <f t="shared" si="63"/>
        <v>-2</v>
      </c>
      <c r="AG136" s="21">
        <f t="shared" si="65"/>
        <v>4.81E-3</v>
      </c>
      <c r="AH136" s="11" t="str">
        <f t="shared" si="61"/>
        <v>4.81</v>
      </c>
      <c r="AI136" s="11" t="str">
        <f t="shared" si="62"/>
        <v>m</v>
      </c>
    </row>
    <row r="137" spans="1:35" x14ac:dyDescent="0.3">
      <c r="A137" s="20">
        <v>3.3</v>
      </c>
      <c r="B137" s="9">
        <f t="shared" si="64"/>
        <v>3</v>
      </c>
      <c r="C137" s="9">
        <f t="shared" si="43"/>
        <v>330</v>
      </c>
      <c r="D137" s="11" t="str">
        <f t="shared" si="54"/>
        <v>330</v>
      </c>
      <c r="E137" s="11" t="str">
        <f t="shared" si="55"/>
        <v>Ohm</v>
      </c>
      <c r="G137" s="16" t="str">
        <f t="shared" si="53"/>
        <v>3300</v>
      </c>
      <c r="K137" s="11"/>
      <c r="L137" s="11"/>
      <c r="O137" s="16">
        <v>2.37</v>
      </c>
      <c r="P137" s="9">
        <f t="shared" si="46"/>
        <v>-1</v>
      </c>
      <c r="Q137" s="18">
        <f t="shared" si="47"/>
        <v>2.3700000000000002E-2</v>
      </c>
      <c r="R137" s="11" t="str">
        <f t="shared" si="56"/>
        <v>23.7</v>
      </c>
      <c r="S137" s="11" t="str">
        <f t="shared" si="57"/>
        <v>m</v>
      </c>
      <c r="T137" s="16" t="str">
        <f t="shared" si="44"/>
        <v>R02</v>
      </c>
      <c r="U137" s="16" t="str">
        <f t="shared" si="45"/>
        <v>R023</v>
      </c>
      <c r="W137" s="16">
        <v>1.5</v>
      </c>
      <c r="X137" s="9">
        <f t="shared" si="52"/>
        <v>-1</v>
      </c>
      <c r="Y137" s="21">
        <f t="shared" si="58"/>
        <v>1.5000000000000003E-2</v>
      </c>
      <c r="Z137" s="11" t="str">
        <f t="shared" si="59"/>
        <v>15.0</v>
      </c>
      <c r="AA137" s="11" t="str">
        <f t="shared" si="60"/>
        <v>m</v>
      </c>
      <c r="AB137" s="16" t="str">
        <f t="shared" si="50"/>
        <v>R01</v>
      </c>
      <c r="AC137" s="16" t="str">
        <f t="shared" si="51"/>
        <v>R015</v>
      </c>
      <c r="AE137" s="22">
        <v>4.87</v>
      </c>
      <c r="AF137" s="9">
        <f t="shared" si="63"/>
        <v>-2</v>
      </c>
      <c r="AG137" s="21">
        <f t="shared" si="65"/>
        <v>4.8700000000000002E-3</v>
      </c>
      <c r="AH137" s="11" t="str">
        <f t="shared" si="61"/>
        <v>4.87</v>
      </c>
      <c r="AI137" s="11" t="str">
        <f t="shared" si="62"/>
        <v>m</v>
      </c>
    </row>
    <row r="138" spans="1:35" x14ac:dyDescent="0.3">
      <c r="A138" s="20">
        <v>3.6</v>
      </c>
      <c r="B138" s="9">
        <f t="shared" si="64"/>
        <v>3</v>
      </c>
      <c r="C138" s="9">
        <f t="shared" si="43"/>
        <v>360</v>
      </c>
      <c r="D138" s="11" t="str">
        <f t="shared" si="54"/>
        <v>360</v>
      </c>
      <c r="E138" s="11" t="str">
        <f t="shared" si="55"/>
        <v>Ohm</v>
      </c>
      <c r="G138" s="16" t="str">
        <f t="shared" si="53"/>
        <v>3600</v>
      </c>
      <c r="K138" s="11"/>
      <c r="L138" s="11"/>
      <c r="O138" s="16">
        <v>2.4300000000000002</v>
      </c>
      <c r="P138" s="9">
        <f t="shared" si="46"/>
        <v>-1</v>
      </c>
      <c r="Q138" s="18">
        <f t="shared" si="47"/>
        <v>2.4300000000000002E-2</v>
      </c>
      <c r="R138" s="11" t="str">
        <f t="shared" si="56"/>
        <v>24.3</v>
      </c>
      <c r="S138" s="11" t="str">
        <f t="shared" si="57"/>
        <v>m</v>
      </c>
      <c r="T138" s="16" t="str">
        <f t="shared" si="44"/>
        <v>R02</v>
      </c>
      <c r="U138" s="16" t="str">
        <f t="shared" si="45"/>
        <v>R024</v>
      </c>
      <c r="W138" s="16">
        <v>1.54</v>
      </c>
      <c r="X138" s="9">
        <f t="shared" si="52"/>
        <v>-1</v>
      </c>
      <c r="Y138" s="21">
        <f t="shared" si="58"/>
        <v>1.5400000000000002E-2</v>
      </c>
      <c r="Z138" s="11" t="str">
        <f t="shared" si="59"/>
        <v>15.4</v>
      </c>
      <c r="AA138" s="11" t="str">
        <f t="shared" si="60"/>
        <v>m</v>
      </c>
      <c r="AB138" s="16" t="str">
        <f t="shared" si="50"/>
        <v>R01</v>
      </c>
      <c r="AC138" s="16" t="str">
        <f t="shared" si="51"/>
        <v>R015</v>
      </c>
      <c r="AE138" s="22">
        <v>4.93</v>
      </c>
      <c r="AF138" s="9">
        <f t="shared" si="63"/>
        <v>-2</v>
      </c>
      <c r="AG138" s="21">
        <f t="shared" si="65"/>
        <v>4.9299999999999995E-3</v>
      </c>
      <c r="AH138" s="11" t="str">
        <f t="shared" si="61"/>
        <v>4.93</v>
      </c>
      <c r="AI138" s="11" t="str">
        <f t="shared" si="62"/>
        <v>m</v>
      </c>
    </row>
    <row r="139" spans="1:35" x14ac:dyDescent="0.3">
      <c r="A139" s="20">
        <v>3.9</v>
      </c>
      <c r="B139" s="9">
        <f t="shared" si="64"/>
        <v>3</v>
      </c>
      <c r="C139" s="9">
        <f t="shared" si="43"/>
        <v>390</v>
      </c>
      <c r="D139" s="11" t="str">
        <f t="shared" si="54"/>
        <v>390</v>
      </c>
      <c r="E139" s="11" t="str">
        <f t="shared" si="55"/>
        <v>Ohm</v>
      </c>
      <c r="G139" s="16" t="str">
        <f t="shared" si="53"/>
        <v>3900</v>
      </c>
      <c r="K139" s="11"/>
      <c r="L139" s="11"/>
      <c r="O139" s="16">
        <v>2.4900000000000002</v>
      </c>
      <c r="P139" s="9">
        <f t="shared" si="46"/>
        <v>-1</v>
      </c>
      <c r="Q139" s="18">
        <f t="shared" si="47"/>
        <v>2.4900000000000002E-2</v>
      </c>
      <c r="R139" s="11" t="str">
        <f t="shared" si="56"/>
        <v>24.9</v>
      </c>
      <c r="S139" s="11" t="str">
        <f t="shared" si="57"/>
        <v>m</v>
      </c>
      <c r="T139" s="16" t="str">
        <f t="shared" si="44"/>
        <v>R02</v>
      </c>
      <c r="U139" s="16" t="str">
        <f t="shared" si="45"/>
        <v>R024</v>
      </c>
      <c r="W139" s="16">
        <v>1.58</v>
      </c>
      <c r="X139" s="9">
        <f t="shared" si="52"/>
        <v>-1</v>
      </c>
      <c r="Y139" s="21">
        <f t="shared" si="58"/>
        <v>1.5800000000000002E-2</v>
      </c>
      <c r="Z139" s="11" t="str">
        <f t="shared" si="59"/>
        <v>15.8</v>
      </c>
      <c r="AA139" s="11" t="str">
        <f t="shared" si="60"/>
        <v>m</v>
      </c>
      <c r="AB139" s="16" t="str">
        <f t="shared" si="50"/>
        <v>R01</v>
      </c>
      <c r="AC139" s="16" t="str">
        <f t="shared" si="51"/>
        <v>R015</v>
      </c>
      <c r="AE139" s="22">
        <v>4.99</v>
      </c>
      <c r="AF139" s="9">
        <f t="shared" si="63"/>
        <v>-2</v>
      </c>
      <c r="AG139" s="21">
        <f t="shared" si="65"/>
        <v>4.9899999999999996E-3</v>
      </c>
      <c r="AH139" s="11" t="str">
        <f t="shared" si="61"/>
        <v>4.99</v>
      </c>
      <c r="AI139" s="11" t="str">
        <f t="shared" si="62"/>
        <v>m</v>
      </c>
    </row>
    <row r="140" spans="1:35" x14ac:dyDescent="0.3">
      <c r="A140" s="20">
        <v>4.3</v>
      </c>
      <c r="B140" s="9">
        <f t="shared" si="64"/>
        <v>3</v>
      </c>
      <c r="C140" s="9">
        <f t="shared" si="43"/>
        <v>430</v>
      </c>
      <c r="D140" s="11" t="str">
        <f t="shared" si="54"/>
        <v>430</v>
      </c>
      <c r="E140" s="11" t="str">
        <f t="shared" si="55"/>
        <v>Ohm</v>
      </c>
      <c r="G140" s="16" t="str">
        <f t="shared" si="53"/>
        <v>4300</v>
      </c>
      <c r="K140" s="11"/>
      <c r="L140" s="11"/>
      <c r="O140" s="16">
        <v>2.5499999999999998</v>
      </c>
      <c r="P140" s="9">
        <f t="shared" si="46"/>
        <v>-1</v>
      </c>
      <c r="Q140" s="18">
        <f t="shared" si="47"/>
        <v>2.5500000000000002E-2</v>
      </c>
      <c r="R140" s="11" t="str">
        <f t="shared" si="56"/>
        <v>25.5</v>
      </c>
      <c r="S140" s="11" t="str">
        <f t="shared" si="57"/>
        <v>m</v>
      </c>
      <c r="T140" s="16" t="str">
        <f t="shared" si="44"/>
        <v>R02</v>
      </c>
      <c r="U140" s="16" t="str">
        <f t="shared" si="45"/>
        <v>R025</v>
      </c>
      <c r="W140" s="16">
        <v>1.6</v>
      </c>
      <c r="X140" s="9">
        <f t="shared" si="52"/>
        <v>-1</v>
      </c>
      <c r="Y140" s="21">
        <f t="shared" si="58"/>
        <v>1.6000000000000004E-2</v>
      </c>
      <c r="Z140" s="11" t="str">
        <f t="shared" si="59"/>
        <v>16.0</v>
      </c>
      <c r="AA140" s="11" t="str">
        <f t="shared" si="60"/>
        <v>m</v>
      </c>
      <c r="AB140" s="16" t="str">
        <f t="shared" si="50"/>
        <v>R01</v>
      </c>
      <c r="AC140" s="16" t="str">
        <f t="shared" si="51"/>
        <v>R016</v>
      </c>
      <c r="AE140" s="22">
        <v>5.05</v>
      </c>
      <c r="AF140" s="9">
        <f t="shared" si="63"/>
        <v>-2</v>
      </c>
      <c r="AG140" s="21">
        <f t="shared" si="65"/>
        <v>5.0499999999999998E-3</v>
      </c>
      <c r="AH140" s="11" t="str">
        <f t="shared" si="61"/>
        <v>5.05</v>
      </c>
      <c r="AI140" s="11" t="str">
        <f t="shared" si="62"/>
        <v>m</v>
      </c>
    </row>
    <row r="141" spans="1:35" x14ac:dyDescent="0.3">
      <c r="A141" s="20">
        <v>4.7</v>
      </c>
      <c r="B141" s="9">
        <f t="shared" si="64"/>
        <v>3</v>
      </c>
      <c r="C141" s="9">
        <f t="shared" si="43"/>
        <v>470</v>
      </c>
      <c r="D141" s="11" t="str">
        <f t="shared" si="54"/>
        <v>470</v>
      </c>
      <c r="E141" s="11" t="str">
        <f t="shared" si="55"/>
        <v>Ohm</v>
      </c>
      <c r="G141" s="16" t="str">
        <f t="shared" si="53"/>
        <v>4700</v>
      </c>
      <c r="K141" s="11"/>
      <c r="L141" s="11"/>
      <c r="O141" s="16">
        <v>2.61</v>
      </c>
      <c r="P141" s="9">
        <f t="shared" si="46"/>
        <v>-1</v>
      </c>
      <c r="Q141" s="18">
        <f t="shared" si="47"/>
        <v>2.6100000000000002E-2</v>
      </c>
      <c r="R141" s="11" t="str">
        <f t="shared" si="56"/>
        <v>26.1</v>
      </c>
      <c r="S141" s="11" t="str">
        <f t="shared" si="57"/>
        <v>m</v>
      </c>
      <c r="T141" s="16" t="str">
        <f t="shared" si="44"/>
        <v>R02</v>
      </c>
      <c r="U141" s="16" t="str">
        <f t="shared" si="45"/>
        <v>R026</v>
      </c>
      <c r="W141" s="16">
        <v>1.62</v>
      </c>
      <c r="X141" s="9">
        <f t="shared" si="52"/>
        <v>-1</v>
      </c>
      <c r="Y141" s="21">
        <f t="shared" si="58"/>
        <v>1.6200000000000003E-2</v>
      </c>
      <c r="Z141" s="11" t="str">
        <f t="shared" si="59"/>
        <v>16.2</v>
      </c>
      <c r="AA141" s="11" t="str">
        <f t="shared" si="60"/>
        <v>m</v>
      </c>
      <c r="AB141" s="16" t="str">
        <f t="shared" si="50"/>
        <v>R01</v>
      </c>
      <c r="AC141" s="16" t="str">
        <f t="shared" si="51"/>
        <v>R016</v>
      </c>
      <c r="AE141" s="22">
        <v>5.1100000000000003</v>
      </c>
      <c r="AF141" s="9">
        <f t="shared" si="63"/>
        <v>-2</v>
      </c>
      <c r="AG141" s="21">
        <f t="shared" si="65"/>
        <v>5.1100000000000008E-3</v>
      </c>
      <c r="AH141" s="11" t="str">
        <f t="shared" si="61"/>
        <v>5.11</v>
      </c>
      <c r="AI141" s="11" t="str">
        <f t="shared" si="62"/>
        <v>m</v>
      </c>
    </row>
    <row r="142" spans="1:35" x14ac:dyDescent="0.3">
      <c r="A142" s="20">
        <v>5.0999999999999996</v>
      </c>
      <c r="B142" s="9">
        <f t="shared" si="64"/>
        <v>3</v>
      </c>
      <c r="C142" s="9">
        <f t="shared" si="43"/>
        <v>510</v>
      </c>
      <c r="D142" s="11" t="str">
        <f t="shared" si="54"/>
        <v>510</v>
      </c>
      <c r="E142" s="11" t="str">
        <f t="shared" si="55"/>
        <v>Ohm</v>
      </c>
      <c r="G142" s="16" t="str">
        <f t="shared" si="53"/>
        <v>5100</v>
      </c>
      <c r="K142" s="11"/>
      <c r="L142" s="11"/>
      <c r="O142" s="16">
        <v>2.67</v>
      </c>
      <c r="P142" s="9">
        <f t="shared" si="46"/>
        <v>-1</v>
      </c>
      <c r="Q142" s="18">
        <f t="shared" si="47"/>
        <v>2.6700000000000002E-2</v>
      </c>
      <c r="R142" s="11" t="str">
        <f t="shared" si="56"/>
        <v>26.7</v>
      </c>
      <c r="S142" s="11" t="str">
        <f t="shared" si="57"/>
        <v>m</v>
      </c>
      <c r="T142" s="16" t="str">
        <f t="shared" si="44"/>
        <v>R02</v>
      </c>
      <c r="U142" s="16" t="str">
        <f t="shared" si="45"/>
        <v>R026</v>
      </c>
      <c r="W142" s="16">
        <v>1.65</v>
      </c>
      <c r="X142" s="9">
        <f t="shared" si="52"/>
        <v>-1</v>
      </c>
      <c r="Y142" s="21">
        <f t="shared" si="58"/>
        <v>1.6500000000000001E-2</v>
      </c>
      <c r="Z142" s="11" t="str">
        <f t="shared" si="59"/>
        <v>16.5</v>
      </c>
      <c r="AA142" s="11" t="str">
        <f t="shared" si="60"/>
        <v>m</v>
      </c>
      <c r="AB142" s="16" t="str">
        <f t="shared" si="50"/>
        <v>R01</v>
      </c>
      <c r="AC142" s="16" t="str">
        <f t="shared" si="51"/>
        <v>R016</v>
      </c>
      <c r="AE142" s="22">
        <v>5.17</v>
      </c>
      <c r="AF142" s="9">
        <f t="shared" si="63"/>
        <v>-2</v>
      </c>
      <c r="AG142" s="21">
        <f t="shared" si="65"/>
        <v>5.1700000000000001E-3</v>
      </c>
      <c r="AH142" s="11" t="str">
        <f t="shared" si="61"/>
        <v>5.17</v>
      </c>
      <c r="AI142" s="11" t="str">
        <f t="shared" si="62"/>
        <v>m</v>
      </c>
    </row>
    <row r="143" spans="1:35" x14ac:dyDescent="0.3">
      <c r="A143" s="20">
        <v>5.6</v>
      </c>
      <c r="B143" s="9">
        <f t="shared" si="64"/>
        <v>3</v>
      </c>
      <c r="C143" s="9">
        <f t="shared" si="43"/>
        <v>560</v>
      </c>
      <c r="D143" s="11" t="str">
        <f t="shared" si="54"/>
        <v>560</v>
      </c>
      <c r="E143" s="11" t="str">
        <f t="shared" si="55"/>
        <v>Ohm</v>
      </c>
      <c r="G143" s="16" t="str">
        <f t="shared" si="53"/>
        <v>5600</v>
      </c>
      <c r="K143" s="11"/>
      <c r="L143" s="11"/>
      <c r="O143" s="16">
        <v>2.74</v>
      </c>
      <c r="P143" s="9">
        <f t="shared" si="46"/>
        <v>-1</v>
      </c>
      <c r="Q143" s="18">
        <f t="shared" si="47"/>
        <v>2.7400000000000001E-2</v>
      </c>
      <c r="R143" s="11" t="str">
        <f t="shared" si="56"/>
        <v>27.4</v>
      </c>
      <c r="S143" s="11" t="str">
        <f t="shared" si="57"/>
        <v>m</v>
      </c>
      <c r="T143" s="16" t="str">
        <f t="shared" si="44"/>
        <v>R02</v>
      </c>
      <c r="U143" s="16" t="str">
        <f t="shared" si="45"/>
        <v>R027</v>
      </c>
      <c r="W143" s="16">
        <v>1.69</v>
      </c>
      <c r="X143" s="9">
        <f t="shared" si="52"/>
        <v>-1</v>
      </c>
      <c r="Y143" s="21">
        <f t="shared" si="58"/>
        <v>1.6900000000000002E-2</v>
      </c>
      <c r="Z143" s="11" t="str">
        <f t="shared" si="59"/>
        <v>16.9</v>
      </c>
      <c r="AA143" s="11" t="str">
        <f t="shared" si="60"/>
        <v>m</v>
      </c>
      <c r="AB143" s="16" t="str">
        <f t="shared" si="50"/>
        <v>R01</v>
      </c>
      <c r="AC143" s="16" t="str">
        <f t="shared" si="51"/>
        <v>R016</v>
      </c>
      <c r="AE143" s="22">
        <v>5.23</v>
      </c>
      <c r="AF143" s="9">
        <f t="shared" si="63"/>
        <v>-2</v>
      </c>
      <c r="AG143" s="21">
        <f t="shared" si="65"/>
        <v>5.2300000000000003E-3</v>
      </c>
      <c r="AH143" s="11" t="str">
        <f t="shared" si="61"/>
        <v>5.23</v>
      </c>
      <c r="AI143" s="11" t="str">
        <f t="shared" si="62"/>
        <v>m</v>
      </c>
    </row>
    <row r="144" spans="1:35" x14ac:dyDescent="0.3">
      <c r="A144" s="20">
        <v>6.2</v>
      </c>
      <c r="B144" s="9">
        <f t="shared" si="64"/>
        <v>3</v>
      </c>
      <c r="C144" s="9">
        <f t="shared" si="43"/>
        <v>620</v>
      </c>
      <c r="D144" s="11" t="str">
        <f t="shared" si="54"/>
        <v>620</v>
      </c>
      <c r="E144" s="11" t="str">
        <f t="shared" si="55"/>
        <v>Ohm</v>
      </c>
      <c r="G144" s="16" t="str">
        <f t="shared" si="53"/>
        <v>6200</v>
      </c>
      <c r="K144" s="11"/>
      <c r="L144" s="11"/>
      <c r="O144" s="16">
        <v>2.8</v>
      </c>
      <c r="P144" s="9">
        <f t="shared" si="46"/>
        <v>-1</v>
      </c>
      <c r="Q144" s="18">
        <f t="shared" si="47"/>
        <v>2.7999999999999997E-2</v>
      </c>
      <c r="R144" s="11" t="str">
        <f t="shared" si="56"/>
        <v>28.0</v>
      </c>
      <c r="S144" s="11" t="str">
        <f t="shared" si="57"/>
        <v>m</v>
      </c>
      <c r="T144" s="16" t="str">
        <f t="shared" si="44"/>
        <v>R02</v>
      </c>
      <c r="U144" s="16" t="str">
        <f t="shared" si="45"/>
        <v>R028</v>
      </c>
      <c r="W144" s="16">
        <v>1.74</v>
      </c>
      <c r="X144" s="9">
        <f t="shared" si="52"/>
        <v>-1</v>
      </c>
      <c r="Y144" s="21">
        <f t="shared" si="58"/>
        <v>1.7400000000000002E-2</v>
      </c>
      <c r="Z144" s="11" t="str">
        <f t="shared" si="59"/>
        <v>17.4</v>
      </c>
      <c r="AA144" s="11" t="str">
        <f t="shared" si="60"/>
        <v>m</v>
      </c>
      <c r="AB144" s="16" t="str">
        <f t="shared" si="50"/>
        <v>R01</v>
      </c>
      <c r="AC144" s="16" t="str">
        <f t="shared" si="51"/>
        <v>R017</v>
      </c>
      <c r="AE144" s="22">
        <v>5.3</v>
      </c>
      <c r="AF144" s="9">
        <f t="shared" si="63"/>
        <v>-2</v>
      </c>
      <c r="AG144" s="21">
        <f t="shared" si="65"/>
        <v>5.3E-3</v>
      </c>
      <c r="AH144" s="11" t="str">
        <f t="shared" si="61"/>
        <v>5.30</v>
      </c>
      <c r="AI144" s="11" t="str">
        <f t="shared" si="62"/>
        <v>m</v>
      </c>
    </row>
    <row r="145" spans="1:35" x14ac:dyDescent="0.3">
      <c r="A145" s="20">
        <v>6.8</v>
      </c>
      <c r="B145" s="9">
        <f t="shared" si="64"/>
        <v>3</v>
      </c>
      <c r="C145" s="9">
        <f t="shared" si="43"/>
        <v>680</v>
      </c>
      <c r="D145" s="11" t="str">
        <f t="shared" si="54"/>
        <v>680</v>
      </c>
      <c r="E145" s="11" t="str">
        <f t="shared" si="55"/>
        <v>Ohm</v>
      </c>
      <c r="G145" s="16" t="str">
        <f t="shared" si="53"/>
        <v>6800</v>
      </c>
      <c r="K145" s="11"/>
      <c r="L145" s="11"/>
      <c r="O145" s="16">
        <v>2.87</v>
      </c>
      <c r="P145" s="9">
        <f t="shared" si="46"/>
        <v>-1</v>
      </c>
      <c r="Q145" s="18">
        <f t="shared" si="47"/>
        <v>2.8700000000000003E-2</v>
      </c>
      <c r="R145" s="11" t="str">
        <f t="shared" si="56"/>
        <v>28.7</v>
      </c>
      <c r="S145" s="11" t="str">
        <f t="shared" si="57"/>
        <v>m</v>
      </c>
      <c r="T145" s="16" t="str">
        <f t="shared" si="44"/>
        <v>R02</v>
      </c>
      <c r="U145" s="16" t="str">
        <f t="shared" si="45"/>
        <v>R028</v>
      </c>
      <c r="W145" s="16">
        <v>1.78</v>
      </c>
      <c r="X145" s="9">
        <f t="shared" si="52"/>
        <v>-1</v>
      </c>
      <c r="Y145" s="21">
        <f t="shared" si="58"/>
        <v>1.7800000000000003E-2</v>
      </c>
      <c r="Z145" s="11" t="str">
        <f t="shared" si="59"/>
        <v>17.8</v>
      </c>
      <c r="AA145" s="11" t="str">
        <f t="shared" si="60"/>
        <v>m</v>
      </c>
      <c r="AB145" s="16" t="str">
        <f t="shared" si="50"/>
        <v>R01</v>
      </c>
      <c r="AC145" s="16" t="str">
        <f t="shared" si="51"/>
        <v>R017</v>
      </c>
      <c r="AE145" s="22">
        <v>5.36</v>
      </c>
      <c r="AF145" s="9">
        <f t="shared" si="63"/>
        <v>-2</v>
      </c>
      <c r="AG145" s="21">
        <f t="shared" si="65"/>
        <v>5.3600000000000002E-3</v>
      </c>
      <c r="AH145" s="11" t="str">
        <f t="shared" si="61"/>
        <v>5.36</v>
      </c>
      <c r="AI145" s="11" t="str">
        <f t="shared" si="62"/>
        <v>m</v>
      </c>
    </row>
    <row r="146" spans="1:35" x14ac:dyDescent="0.3">
      <c r="A146" s="20">
        <v>7.5</v>
      </c>
      <c r="B146" s="9">
        <f t="shared" si="64"/>
        <v>3</v>
      </c>
      <c r="C146" s="9">
        <f t="shared" si="43"/>
        <v>750</v>
      </c>
      <c r="D146" s="11" t="str">
        <f t="shared" si="54"/>
        <v>750</v>
      </c>
      <c r="E146" s="11" t="str">
        <f t="shared" si="55"/>
        <v>Ohm</v>
      </c>
      <c r="G146" s="16" t="str">
        <f t="shared" si="53"/>
        <v>7500</v>
      </c>
      <c r="K146" s="11"/>
      <c r="L146" s="11"/>
      <c r="O146" s="16">
        <v>2.94</v>
      </c>
      <c r="P146" s="9">
        <f t="shared" si="46"/>
        <v>-1</v>
      </c>
      <c r="Q146" s="18">
        <f t="shared" si="47"/>
        <v>2.9399999999999999E-2</v>
      </c>
      <c r="R146" s="11" t="str">
        <f t="shared" si="56"/>
        <v>29.4</v>
      </c>
      <c r="S146" s="11" t="str">
        <f t="shared" si="57"/>
        <v>m</v>
      </c>
      <c r="T146" s="16" t="str">
        <f t="shared" si="44"/>
        <v>R02</v>
      </c>
      <c r="U146" s="16" t="str">
        <f t="shared" si="45"/>
        <v>R029</v>
      </c>
      <c r="W146" s="16">
        <v>1.8</v>
      </c>
      <c r="X146" s="9">
        <f t="shared" si="52"/>
        <v>-1</v>
      </c>
      <c r="Y146" s="21">
        <f t="shared" si="58"/>
        <v>1.8000000000000002E-2</v>
      </c>
      <c r="Z146" s="11" t="str">
        <f t="shared" si="59"/>
        <v>18.0</v>
      </c>
      <c r="AA146" s="11" t="str">
        <f t="shared" si="60"/>
        <v>m</v>
      </c>
      <c r="AB146" s="16" t="str">
        <f t="shared" si="50"/>
        <v>R01</v>
      </c>
      <c r="AC146" s="16" t="str">
        <f t="shared" si="51"/>
        <v>R018</v>
      </c>
      <c r="AE146" s="22">
        <v>5.42</v>
      </c>
      <c r="AF146" s="9">
        <f t="shared" si="63"/>
        <v>-2</v>
      </c>
      <c r="AG146" s="21">
        <f t="shared" si="65"/>
        <v>5.4199999999999995E-3</v>
      </c>
      <c r="AH146" s="11" t="str">
        <f t="shared" si="61"/>
        <v>5.42</v>
      </c>
      <c r="AI146" s="11" t="str">
        <f t="shared" si="62"/>
        <v>m</v>
      </c>
    </row>
    <row r="147" spans="1:35" x14ac:dyDescent="0.3">
      <c r="A147" s="20">
        <v>8.1999999999999993</v>
      </c>
      <c r="B147" s="9">
        <f t="shared" si="64"/>
        <v>3</v>
      </c>
      <c r="C147" s="9">
        <f t="shared" si="43"/>
        <v>820</v>
      </c>
      <c r="D147" s="11" t="str">
        <f t="shared" si="54"/>
        <v>820</v>
      </c>
      <c r="E147" s="11" t="str">
        <f t="shared" si="55"/>
        <v>Ohm</v>
      </c>
      <c r="G147" s="16" t="str">
        <f t="shared" si="53"/>
        <v>8200</v>
      </c>
      <c r="K147" s="11"/>
      <c r="L147" s="11"/>
      <c r="O147" s="16">
        <v>3.01</v>
      </c>
      <c r="P147" s="9">
        <f t="shared" si="46"/>
        <v>-1</v>
      </c>
      <c r="Q147" s="18">
        <f t="shared" si="47"/>
        <v>3.0099999999999998E-2</v>
      </c>
      <c r="R147" s="11" t="str">
        <f t="shared" si="56"/>
        <v>30.1</v>
      </c>
      <c r="S147" s="11" t="str">
        <f t="shared" si="57"/>
        <v>m</v>
      </c>
      <c r="T147" s="16" t="str">
        <f t="shared" si="44"/>
        <v>R03</v>
      </c>
      <c r="U147" s="16" t="str">
        <f t="shared" si="45"/>
        <v>R030</v>
      </c>
      <c r="W147" s="16">
        <v>1.82</v>
      </c>
      <c r="X147" s="9">
        <f t="shared" si="52"/>
        <v>-1</v>
      </c>
      <c r="Y147" s="21">
        <f t="shared" si="58"/>
        <v>1.8200000000000001E-2</v>
      </c>
      <c r="Z147" s="11" t="str">
        <f t="shared" si="59"/>
        <v>18.2</v>
      </c>
      <c r="AA147" s="11" t="str">
        <f t="shared" si="60"/>
        <v>m</v>
      </c>
      <c r="AB147" s="16" t="str">
        <f t="shared" si="50"/>
        <v>R01</v>
      </c>
      <c r="AC147" s="16" t="str">
        <f t="shared" si="51"/>
        <v>R018</v>
      </c>
      <c r="AE147" s="22">
        <v>5.49</v>
      </c>
      <c r="AF147" s="9">
        <f t="shared" si="63"/>
        <v>-2</v>
      </c>
      <c r="AG147" s="21">
        <f t="shared" si="65"/>
        <v>5.4900000000000001E-3</v>
      </c>
      <c r="AH147" s="11" t="str">
        <f t="shared" si="61"/>
        <v>5.49</v>
      </c>
      <c r="AI147" s="11" t="str">
        <f t="shared" si="62"/>
        <v>m</v>
      </c>
    </row>
    <row r="148" spans="1:35" x14ac:dyDescent="0.3">
      <c r="A148" s="20">
        <v>9.1</v>
      </c>
      <c r="B148" s="9">
        <f t="shared" si="64"/>
        <v>3</v>
      </c>
      <c r="C148" s="9">
        <f t="shared" si="43"/>
        <v>910</v>
      </c>
      <c r="D148" s="11" t="str">
        <f t="shared" si="54"/>
        <v>910</v>
      </c>
      <c r="E148" s="11" t="str">
        <f t="shared" si="55"/>
        <v>Ohm</v>
      </c>
      <c r="G148" s="16" t="str">
        <f t="shared" si="53"/>
        <v>9100</v>
      </c>
      <c r="K148" s="11"/>
      <c r="L148" s="11"/>
      <c r="O148" s="16">
        <v>3.09</v>
      </c>
      <c r="P148" s="9">
        <f t="shared" si="46"/>
        <v>-1</v>
      </c>
      <c r="Q148" s="18">
        <f t="shared" si="47"/>
        <v>3.09E-2</v>
      </c>
      <c r="R148" s="11" t="str">
        <f t="shared" si="56"/>
        <v>30.9</v>
      </c>
      <c r="S148" s="11" t="str">
        <f t="shared" si="57"/>
        <v>m</v>
      </c>
      <c r="T148" s="16" t="str">
        <f t="shared" si="44"/>
        <v>R03</v>
      </c>
      <c r="U148" s="16" t="str">
        <f t="shared" si="45"/>
        <v>R030</v>
      </c>
      <c r="W148" s="16">
        <v>1.87</v>
      </c>
      <c r="X148" s="9">
        <f t="shared" si="52"/>
        <v>-1</v>
      </c>
      <c r="Y148" s="21">
        <f t="shared" si="58"/>
        <v>1.8700000000000001E-2</v>
      </c>
      <c r="Z148" s="11" t="str">
        <f t="shared" si="59"/>
        <v>18.7</v>
      </c>
      <c r="AA148" s="11" t="str">
        <f t="shared" si="60"/>
        <v>m</v>
      </c>
      <c r="AB148" s="16" t="str">
        <f t="shared" si="50"/>
        <v>R01</v>
      </c>
      <c r="AC148" s="16" t="str">
        <f t="shared" si="51"/>
        <v>R018</v>
      </c>
      <c r="AE148" s="22">
        <v>5.56</v>
      </c>
      <c r="AF148" s="9">
        <f t="shared" si="63"/>
        <v>-2</v>
      </c>
      <c r="AG148" s="21">
        <f t="shared" si="65"/>
        <v>5.5599999999999998E-3</v>
      </c>
      <c r="AH148" s="11" t="str">
        <f t="shared" si="61"/>
        <v>5.56</v>
      </c>
      <c r="AI148" s="11" t="str">
        <f t="shared" si="62"/>
        <v>m</v>
      </c>
    </row>
    <row r="149" spans="1:35" x14ac:dyDescent="0.3">
      <c r="A149" s="20">
        <v>1</v>
      </c>
      <c r="B149" s="9">
        <f t="shared" si="64"/>
        <v>4</v>
      </c>
      <c r="C149" s="9">
        <f t="shared" si="43"/>
        <v>1000</v>
      </c>
      <c r="D149" s="11" t="str">
        <f t="shared" si="54"/>
        <v>1.00</v>
      </c>
      <c r="E149" s="11" t="str">
        <f t="shared" si="55"/>
        <v>k</v>
      </c>
      <c r="G149" s="16" t="str">
        <f t="shared" si="53"/>
        <v>1001</v>
      </c>
      <c r="K149" s="11"/>
      <c r="L149" s="11"/>
      <c r="O149" s="16">
        <v>3.16</v>
      </c>
      <c r="P149" s="9">
        <f t="shared" si="46"/>
        <v>-1</v>
      </c>
      <c r="Q149" s="18">
        <f t="shared" si="47"/>
        <v>3.1600000000000003E-2</v>
      </c>
      <c r="R149" s="11" t="str">
        <f t="shared" si="56"/>
        <v>31.6</v>
      </c>
      <c r="S149" s="11" t="str">
        <f t="shared" si="57"/>
        <v>m</v>
      </c>
      <c r="T149" s="16" t="str">
        <f t="shared" si="44"/>
        <v>R03</v>
      </c>
      <c r="U149" s="16" t="str">
        <f t="shared" si="45"/>
        <v>R031</v>
      </c>
      <c r="W149" s="16">
        <v>1.91</v>
      </c>
      <c r="X149" s="9">
        <f t="shared" si="52"/>
        <v>-1</v>
      </c>
      <c r="Y149" s="21">
        <f t="shared" si="58"/>
        <v>1.9099999999999999E-2</v>
      </c>
      <c r="Z149" s="11" t="str">
        <f t="shared" si="59"/>
        <v>19.1</v>
      </c>
      <c r="AA149" s="11" t="str">
        <f t="shared" si="60"/>
        <v>m</v>
      </c>
      <c r="AB149" s="16" t="str">
        <f t="shared" si="50"/>
        <v>R01</v>
      </c>
      <c r="AC149" s="16" t="str">
        <f t="shared" si="51"/>
        <v>R019</v>
      </c>
      <c r="AE149" s="22">
        <v>5.62</v>
      </c>
      <c r="AF149" s="9">
        <f t="shared" si="63"/>
        <v>-2</v>
      </c>
      <c r="AG149" s="21">
        <f t="shared" si="65"/>
        <v>5.62E-3</v>
      </c>
      <c r="AH149" s="11" t="str">
        <f t="shared" si="61"/>
        <v>5.62</v>
      </c>
      <c r="AI149" s="11" t="str">
        <f t="shared" si="62"/>
        <v>m</v>
      </c>
    </row>
    <row r="150" spans="1:35" x14ac:dyDescent="0.3">
      <c r="A150" s="20">
        <v>1.1000000000000001</v>
      </c>
      <c r="B150" s="9">
        <f t="shared" si="64"/>
        <v>4</v>
      </c>
      <c r="C150" s="9">
        <f t="shared" si="43"/>
        <v>1100</v>
      </c>
      <c r="D150" s="11" t="str">
        <f t="shared" si="54"/>
        <v>1.10</v>
      </c>
      <c r="E150" s="11" t="str">
        <f t="shared" si="55"/>
        <v>k</v>
      </c>
      <c r="G150" s="16" t="str">
        <f t="shared" si="53"/>
        <v>1101</v>
      </c>
      <c r="K150" s="11"/>
      <c r="L150" s="11"/>
      <c r="O150" s="16">
        <v>3.24</v>
      </c>
      <c r="P150" s="9">
        <f t="shared" si="46"/>
        <v>-1</v>
      </c>
      <c r="Q150" s="18">
        <f t="shared" si="47"/>
        <v>3.2400000000000005E-2</v>
      </c>
      <c r="R150" s="11" t="str">
        <f t="shared" si="56"/>
        <v>32.4</v>
      </c>
      <c r="S150" s="11" t="str">
        <f t="shared" si="57"/>
        <v>m</v>
      </c>
      <c r="T150" s="16" t="str">
        <f t="shared" si="44"/>
        <v>R03</v>
      </c>
      <c r="U150" s="16" t="str">
        <f t="shared" si="45"/>
        <v>R032</v>
      </c>
      <c r="W150" s="16">
        <v>1.96</v>
      </c>
      <c r="X150" s="9">
        <f t="shared" si="52"/>
        <v>-1</v>
      </c>
      <c r="Y150" s="21">
        <f t="shared" si="58"/>
        <v>1.9599999999999999E-2</v>
      </c>
      <c r="Z150" s="11" t="str">
        <f t="shared" si="59"/>
        <v>19.6</v>
      </c>
      <c r="AA150" s="11" t="str">
        <f t="shared" si="60"/>
        <v>m</v>
      </c>
      <c r="AB150" s="16" t="str">
        <f t="shared" si="50"/>
        <v>R01</v>
      </c>
      <c r="AC150" s="16" t="str">
        <f t="shared" si="51"/>
        <v>R019</v>
      </c>
      <c r="AE150" s="22">
        <v>5.69</v>
      </c>
      <c r="AF150" s="9">
        <f t="shared" si="63"/>
        <v>-2</v>
      </c>
      <c r="AG150" s="21">
        <f t="shared" si="65"/>
        <v>5.6900000000000006E-3</v>
      </c>
      <c r="AH150" s="11" t="str">
        <f t="shared" si="61"/>
        <v>5.69</v>
      </c>
      <c r="AI150" s="11" t="str">
        <f t="shared" si="62"/>
        <v>m</v>
      </c>
    </row>
    <row r="151" spans="1:35" x14ac:dyDescent="0.3">
      <c r="A151" s="20">
        <v>1.2</v>
      </c>
      <c r="B151" s="9">
        <f t="shared" si="64"/>
        <v>4</v>
      </c>
      <c r="C151" s="9">
        <f t="shared" si="43"/>
        <v>1200</v>
      </c>
      <c r="D151" s="11" t="str">
        <f t="shared" si="54"/>
        <v>1.20</v>
      </c>
      <c r="E151" s="11" t="str">
        <f t="shared" si="55"/>
        <v>k</v>
      </c>
      <c r="G151" s="16" t="str">
        <f t="shared" si="53"/>
        <v>1201</v>
      </c>
      <c r="K151" s="11"/>
      <c r="L151" s="11"/>
      <c r="O151" s="16">
        <v>3.32</v>
      </c>
      <c r="P151" s="9">
        <f t="shared" si="46"/>
        <v>-1</v>
      </c>
      <c r="Q151" s="18">
        <f t="shared" si="47"/>
        <v>3.32E-2</v>
      </c>
      <c r="R151" s="11" t="str">
        <f t="shared" si="56"/>
        <v>33.2</v>
      </c>
      <c r="S151" s="11" t="str">
        <f t="shared" si="57"/>
        <v>m</v>
      </c>
      <c r="T151" s="16" t="str">
        <f t="shared" si="44"/>
        <v>R03</v>
      </c>
      <c r="U151" s="16" t="str">
        <f t="shared" si="45"/>
        <v>R033</v>
      </c>
      <c r="W151" s="16">
        <v>2</v>
      </c>
      <c r="X151" s="9">
        <f t="shared" si="52"/>
        <v>-1</v>
      </c>
      <c r="Y151" s="21">
        <f t="shared" si="58"/>
        <v>0.02</v>
      </c>
      <c r="Z151" s="11" t="str">
        <f t="shared" si="59"/>
        <v>20.0</v>
      </c>
      <c r="AA151" s="11" t="str">
        <f t="shared" si="60"/>
        <v>m</v>
      </c>
      <c r="AB151" s="16" t="str">
        <f t="shared" si="50"/>
        <v>R02</v>
      </c>
      <c r="AC151" s="16" t="str">
        <f t="shared" si="51"/>
        <v>R020</v>
      </c>
      <c r="AE151" s="22">
        <v>5.76</v>
      </c>
      <c r="AF151" s="9">
        <f t="shared" si="63"/>
        <v>-2</v>
      </c>
      <c r="AG151" s="21">
        <f t="shared" si="65"/>
        <v>5.7599999999999995E-3</v>
      </c>
      <c r="AH151" s="11" t="str">
        <f t="shared" si="61"/>
        <v>5.76</v>
      </c>
      <c r="AI151" s="11" t="str">
        <f t="shared" si="62"/>
        <v>m</v>
      </c>
    </row>
    <row r="152" spans="1:35" x14ac:dyDescent="0.3">
      <c r="A152" s="20">
        <v>1.3</v>
      </c>
      <c r="B152" s="9">
        <f t="shared" si="64"/>
        <v>4</v>
      </c>
      <c r="C152" s="9">
        <f t="shared" si="43"/>
        <v>1300</v>
      </c>
      <c r="D152" s="11" t="str">
        <f t="shared" si="54"/>
        <v>1.30</v>
      </c>
      <c r="E152" s="11" t="str">
        <f t="shared" si="55"/>
        <v>k</v>
      </c>
      <c r="G152" s="16" t="str">
        <f t="shared" si="53"/>
        <v>1301</v>
      </c>
      <c r="K152" s="11"/>
      <c r="L152" s="11"/>
      <c r="O152" s="16">
        <v>3.4</v>
      </c>
      <c r="P152" s="9">
        <f t="shared" si="46"/>
        <v>-1</v>
      </c>
      <c r="Q152" s="18">
        <f t="shared" si="47"/>
        <v>3.4000000000000002E-2</v>
      </c>
      <c r="R152" s="11" t="str">
        <f t="shared" si="56"/>
        <v>34.0</v>
      </c>
      <c r="S152" s="11" t="str">
        <f t="shared" si="57"/>
        <v>m</v>
      </c>
      <c r="T152" s="16" t="str">
        <f t="shared" si="44"/>
        <v>R03</v>
      </c>
      <c r="U152" s="16" t="str">
        <f t="shared" si="45"/>
        <v>R034</v>
      </c>
      <c r="W152" s="16">
        <v>2.0499999999999998</v>
      </c>
      <c r="X152" s="9">
        <f t="shared" si="52"/>
        <v>-1</v>
      </c>
      <c r="Y152" s="21">
        <f t="shared" si="58"/>
        <v>2.0499999999999997E-2</v>
      </c>
      <c r="Z152" s="11" t="str">
        <f t="shared" si="59"/>
        <v>20.5</v>
      </c>
      <c r="AA152" s="11" t="str">
        <f t="shared" si="60"/>
        <v>m</v>
      </c>
      <c r="AB152" s="16" t="str">
        <f t="shared" si="50"/>
        <v>R02</v>
      </c>
      <c r="AC152" s="16" t="str">
        <f t="shared" si="51"/>
        <v>R020</v>
      </c>
      <c r="AE152" s="22">
        <v>5.83</v>
      </c>
      <c r="AF152" s="9">
        <f t="shared" si="63"/>
        <v>-2</v>
      </c>
      <c r="AG152" s="21">
        <f t="shared" si="65"/>
        <v>5.8300000000000001E-3</v>
      </c>
      <c r="AH152" s="11" t="str">
        <f t="shared" si="61"/>
        <v>5.83</v>
      </c>
      <c r="AI152" s="11" t="str">
        <f t="shared" si="62"/>
        <v>m</v>
      </c>
    </row>
    <row r="153" spans="1:35" x14ac:dyDescent="0.3">
      <c r="A153" s="20">
        <v>1.5</v>
      </c>
      <c r="B153" s="9">
        <f t="shared" si="64"/>
        <v>4</v>
      </c>
      <c r="C153" s="9">
        <f t="shared" si="43"/>
        <v>1500</v>
      </c>
      <c r="D153" s="11" t="str">
        <f t="shared" si="54"/>
        <v>1.50</v>
      </c>
      <c r="E153" s="11" t="str">
        <f t="shared" si="55"/>
        <v>k</v>
      </c>
      <c r="G153" s="16" t="str">
        <f t="shared" si="53"/>
        <v>1501</v>
      </c>
      <c r="K153" s="11"/>
      <c r="L153" s="11"/>
      <c r="O153" s="16">
        <v>3.48</v>
      </c>
      <c r="P153" s="9">
        <f t="shared" si="46"/>
        <v>-1</v>
      </c>
      <c r="Q153" s="18">
        <f t="shared" si="47"/>
        <v>3.4800000000000005E-2</v>
      </c>
      <c r="R153" s="11" t="str">
        <f t="shared" si="56"/>
        <v>34.8</v>
      </c>
      <c r="S153" s="11" t="str">
        <f t="shared" si="57"/>
        <v>m</v>
      </c>
      <c r="T153" s="16" t="str">
        <f t="shared" si="44"/>
        <v>R03</v>
      </c>
      <c r="U153" s="16" t="str">
        <f t="shared" si="45"/>
        <v>R034</v>
      </c>
      <c r="W153" s="16">
        <v>2.1</v>
      </c>
      <c r="X153" s="9">
        <f t="shared" si="52"/>
        <v>-1</v>
      </c>
      <c r="Y153" s="21">
        <f t="shared" si="58"/>
        <v>2.1000000000000001E-2</v>
      </c>
      <c r="Z153" s="11" t="str">
        <f t="shared" si="59"/>
        <v>21.0</v>
      </c>
      <c r="AA153" s="11" t="str">
        <f t="shared" si="60"/>
        <v>m</v>
      </c>
      <c r="AB153" s="16" t="str">
        <f t="shared" si="50"/>
        <v>R02</v>
      </c>
      <c r="AC153" s="16" t="str">
        <f t="shared" si="51"/>
        <v>R021</v>
      </c>
      <c r="AE153" s="22">
        <v>5.9</v>
      </c>
      <c r="AF153" s="9">
        <f t="shared" si="63"/>
        <v>-2</v>
      </c>
      <c r="AG153" s="21">
        <f t="shared" si="65"/>
        <v>5.9000000000000007E-3</v>
      </c>
      <c r="AH153" s="11" t="str">
        <f t="shared" si="61"/>
        <v>5.90</v>
      </c>
      <c r="AI153" s="11" t="str">
        <f t="shared" si="62"/>
        <v>m</v>
      </c>
    </row>
    <row r="154" spans="1:35" x14ac:dyDescent="0.3">
      <c r="A154" s="20">
        <v>1.6</v>
      </c>
      <c r="B154" s="9">
        <f t="shared" si="64"/>
        <v>4</v>
      </c>
      <c r="C154" s="9">
        <f t="shared" si="43"/>
        <v>1600</v>
      </c>
      <c r="D154" s="11" t="str">
        <f t="shared" si="54"/>
        <v>1.60</v>
      </c>
      <c r="E154" s="11" t="str">
        <f t="shared" si="55"/>
        <v>k</v>
      </c>
      <c r="G154" s="16" t="str">
        <f t="shared" si="53"/>
        <v>1601</v>
      </c>
      <c r="K154" s="11"/>
      <c r="L154" s="11"/>
      <c r="O154" s="16">
        <v>3.57</v>
      </c>
      <c r="P154" s="9">
        <f t="shared" si="46"/>
        <v>-1</v>
      </c>
      <c r="Q154" s="18">
        <f t="shared" si="47"/>
        <v>3.5699999999999996E-2</v>
      </c>
      <c r="R154" s="11" t="str">
        <f t="shared" si="56"/>
        <v>35.7</v>
      </c>
      <c r="S154" s="11" t="str">
        <f t="shared" si="57"/>
        <v>m</v>
      </c>
      <c r="T154" s="16" t="str">
        <f t="shared" si="44"/>
        <v>R03</v>
      </c>
      <c r="U154" s="16" t="str">
        <f t="shared" si="45"/>
        <v>R035</v>
      </c>
      <c r="W154" s="16">
        <v>2.15</v>
      </c>
      <c r="X154" s="9">
        <f t="shared" si="52"/>
        <v>-1</v>
      </c>
      <c r="Y154" s="21">
        <f t="shared" si="58"/>
        <v>2.1499999999999998E-2</v>
      </c>
      <c r="Z154" s="11" t="str">
        <f t="shared" si="59"/>
        <v>21.5</v>
      </c>
      <c r="AA154" s="11" t="str">
        <f t="shared" si="60"/>
        <v>m</v>
      </c>
      <c r="AB154" s="16" t="str">
        <f t="shared" si="50"/>
        <v>R02</v>
      </c>
      <c r="AC154" s="16" t="str">
        <f t="shared" si="51"/>
        <v>R021</v>
      </c>
      <c r="AE154" s="22">
        <v>5.97</v>
      </c>
      <c r="AF154" s="9">
        <f t="shared" si="63"/>
        <v>-2</v>
      </c>
      <c r="AG154" s="21">
        <f t="shared" si="65"/>
        <v>5.9699999999999996E-3</v>
      </c>
      <c r="AH154" s="11" t="str">
        <f t="shared" si="61"/>
        <v>5.97</v>
      </c>
      <c r="AI154" s="11" t="str">
        <f t="shared" si="62"/>
        <v>m</v>
      </c>
    </row>
    <row r="155" spans="1:35" x14ac:dyDescent="0.3">
      <c r="A155" s="20">
        <v>1.8</v>
      </c>
      <c r="B155" s="9">
        <f t="shared" si="64"/>
        <v>4</v>
      </c>
      <c r="C155" s="9">
        <f t="shared" si="43"/>
        <v>1800</v>
      </c>
      <c r="D155" s="11" t="str">
        <f t="shared" si="54"/>
        <v>1.80</v>
      </c>
      <c r="E155" s="11" t="str">
        <f t="shared" si="55"/>
        <v>k</v>
      </c>
      <c r="G155" s="16" t="str">
        <f t="shared" si="53"/>
        <v>1801</v>
      </c>
      <c r="K155" s="11"/>
      <c r="L155" s="11"/>
      <c r="O155" s="16">
        <v>3.65</v>
      </c>
      <c r="P155" s="9">
        <f t="shared" si="46"/>
        <v>-1</v>
      </c>
      <c r="Q155" s="18">
        <f t="shared" si="47"/>
        <v>3.6499999999999998E-2</v>
      </c>
      <c r="R155" s="11" t="str">
        <f t="shared" si="56"/>
        <v>36.5</v>
      </c>
      <c r="S155" s="11" t="str">
        <f t="shared" si="57"/>
        <v>m</v>
      </c>
      <c r="T155" s="16" t="str">
        <f t="shared" si="44"/>
        <v>R03</v>
      </c>
      <c r="U155" s="16" t="str">
        <f t="shared" si="45"/>
        <v>R036</v>
      </c>
      <c r="W155" s="16">
        <v>2.2000000000000002</v>
      </c>
      <c r="X155" s="9">
        <f t="shared" si="52"/>
        <v>-1</v>
      </c>
      <c r="Y155" s="21">
        <f t="shared" si="58"/>
        <v>2.2000000000000002E-2</v>
      </c>
      <c r="Z155" s="11" t="str">
        <f t="shared" si="59"/>
        <v>22.0</v>
      </c>
      <c r="AA155" s="11" t="str">
        <f t="shared" si="60"/>
        <v>m</v>
      </c>
      <c r="AB155" s="16" t="str">
        <f t="shared" si="50"/>
        <v>R02</v>
      </c>
      <c r="AC155" s="16" t="str">
        <f t="shared" si="51"/>
        <v>R022</v>
      </c>
      <c r="AE155" s="22">
        <v>6.04</v>
      </c>
      <c r="AF155" s="9">
        <f t="shared" si="63"/>
        <v>-2</v>
      </c>
      <c r="AG155" s="21">
        <f t="shared" si="65"/>
        <v>6.0400000000000002E-3</v>
      </c>
      <c r="AH155" s="11" t="str">
        <f t="shared" si="61"/>
        <v>6.04</v>
      </c>
      <c r="AI155" s="11" t="str">
        <f t="shared" si="62"/>
        <v>m</v>
      </c>
    </row>
    <row r="156" spans="1:35" x14ac:dyDescent="0.3">
      <c r="A156" s="20">
        <v>2</v>
      </c>
      <c r="B156" s="9">
        <f t="shared" si="64"/>
        <v>4</v>
      </c>
      <c r="C156" s="9">
        <f t="shared" si="43"/>
        <v>2000</v>
      </c>
      <c r="D156" s="11" t="str">
        <f t="shared" si="54"/>
        <v>2.00</v>
      </c>
      <c r="E156" s="11" t="str">
        <f t="shared" si="55"/>
        <v>k</v>
      </c>
      <c r="G156" s="16" t="str">
        <f t="shared" si="53"/>
        <v>2001</v>
      </c>
      <c r="K156" s="11"/>
      <c r="L156" s="11"/>
      <c r="O156" s="16">
        <v>3.74</v>
      </c>
      <c r="P156" s="9">
        <f t="shared" si="46"/>
        <v>-1</v>
      </c>
      <c r="Q156" s="18">
        <f t="shared" si="47"/>
        <v>3.7400000000000003E-2</v>
      </c>
      <c r="R156" s="11" t="str">
        <f t="shared" si="56"/>
        <v>37.4</v>
      </c>
      <c r="S156" s="11" t="str">
        <f t="shared" si="57"/>
        <v>m</v>
      </c>
      <c r="T156" s="16" t="str">
        <f t="shared" si="44"/>
        <v>R03</v>
      </c>
      <c r="U156" s="16" t="str">
        <f t="shared" si="45"/>
        <v>R037</v>
      </c>
      <c r="W156" s="16">
        <v>2.21</v>
      </c>
      <c r="X156" s="9">
        <f t="shared" si="52"/>
        <v>-1</v>
      </c>
      <c r="Y156" s="21">
        <f t="shared" si="58"/>
        <v>2.2100000000000002E-2</v>
      </c>
      <c r="Z156" s="11" t="str">
        <f t="shared" si="59"/>
        <v>22.1</v>
      </c>
      <c r="AA156" s="11" t="str">
        <f t="shared" si="60"/>
        <v>m</v>
      </c>
      <c r="AB156" s="16" t="str">
        <f t="shared" si="50"/>
        <v>R02</v>
      </c>
      <c r="AC156" s="16" t="str">
        <f t="shared" si="51"/>
        <v>R022</v>
      </c>
      <c r="AE156" s="22">
        <v>6.12</v>
      </c>
      <c r="AF156" s="9">
        <f t="shared" si="63"/>
        <v>-2</v>
      </c>
      <c r="AG156" s="21">
        <f t="shared" si="65"/>
        <v>6.1200000000000004E-3</v>
      </c>
      <c r="AH156" s="11" t="str">
        <f t="shared" si="61"/>
        <v>6.12</v>
      </c>
      <c r="AI156" s="11" t="str">
        <f t="shared" si="62"/>
        <v>m</v>
      </c>
    </row>
    <row r="157" spans="1:35" x14ac:dyDescent="0.3">
      <c r="A157" s="20">
        <v>2.2000000000000002</v>
      </c>
      <c r="B157" s="9">
        <f t="shared" si="64"/>
        <v>4</v>
      </c>
      <c r="C157" s="9">
        <f t="shared" si="43"/>
        <v>2200</v>
      </c>
      <c r="D157" s="11" t="str">
        <f t="shared" si="54"/>
        <v>2.20</v>
      </c>
      <c r="E157" s="11" t="str">
        <f t="shared" si="55"/>
        <v>k</v>
      </c>
      <c r="G157" s="16" t="str">
        <f t="shared" si="53"/>
        <v>2201</v>
      </c>
      <c r="K157" s="11"/>
      <c r="L157" s="11"/>
      <c r="O157" s="16">
        <v>3.83</v>
      </c>
      <c r="P157" s="9">
        <f t="shared" si="46"/>
        <v>-1</v>
      </c>
      <c r="Q157" s="18">
        <f t="shared" si="47"/>
        <v>3.8300000000000001E-2</v>
      </c>
      <c r="R157" s="11" t="str">
        <f t="shared" si="56"/>
        <v>38.3</v>
      </c>
      <c r="S157" s="11" t="str">
        <f t="shared" si="57"/>
        <v>m</v>
      </c>
      <c r="T157" s="16" t="str">
        <f t="shared" si="44"/>
        <v>R03</v>
      </c>
      <c r="U157" s="16" t="str">
        <f t="shared" si="45"/>
        <v>R038</v>
      </c>
      <c r="W157" s="16">
        <v>2.2599999999999998</v>
      </c>
      <c r="X157" s="9">
        <f t="shared" si="52"/>
        <v>-1</v>
      </c>
      <c r="Y157" s="21">
        <f t="shared" si="58"/>
        <v>2.2599999999999999E-2</v>
      </c>
      <c r="Z157" s="11" t="str">
        <f t="shared" si="59"/>
        <v>22.6</v>
      </c>
      <c r="AA157" s="11" t="str">
        <f t="shared" si="60"/>
        <v>m</v>
      </c>
      <c r="AB157" s="16" t="str">
        <f t="shared" si="50"/>
        <v>R02</v>
      </c>
      <c r="AC157" s="16" t="str">
        <f t="shared" si="51"/>
        <v>R022</v>
      </c>
      <c r="AE157" s="22">
        <v>6.19</v>
      </c>
      <c r="AF157" s="9">
        <f t="shared" si="63"/>
        <v>-2</v>
      </c>
      <c r="AG157" s="21">
        <f t="shared" si="65"/>
        <v>6.1900000000000002E-3</v>
      </c>
      <c r="AH157" s="11" t="str">
        <f t="shared" si="61"/>
        <v>6.19</v>
      </c>
      <c r="AI157" s="11" t="str">
        <f t="shared" si="62"/>
        <v>m</v>
      </c>
    </row>
    <row r="158" spans="1:35" x14ac:dyDescent="0.3">
      <c r="A158" s="20">
        <v>2.4</v>
      </c>
      <c r="B158" s="9">
        <f t="shared" si="64"/>
        <v>4</v>
      </c>
      <c r="C158" s="9">
        <f t="shared" si="43"/>
        <v>2400</v>
      </c>
      <c r="D158" s="11" t="str">
        <f t="shared" si="54"/>
        <v>2.40</v>
      </c>
      <c r="E158" s="11" t="str">
        <f t="shared" si="55"/>
        <v>k</v>
      </c>
      <c r="G158" s="16" t="str">
        <f t="shared" si="53"/>
        <v>2401</v>
      </c>
      <c r="K158" s="11"/>
      <c r="L158" s="11"/>
      <c r="O158" s="16">
        <v>3.92</v>
      </c>
      <c r="P158" s="9">
        <f t="shared" si="46"/>
        <v>-1</v>
      </c>
      <c r="Q158" s="18">
        <f t="shared" si="47"/>
        <v>3.9199999999999999E-2</v>
      </c>
      <c r="R158" s="11" t="str">
        <f t="shared" si="56"/>
        <v>39.2</v>
      </c>
      <c r="S158" s="11" t="str">
        <f t="shared" si="57"/>
        <v>m</v>
      </c>
      <c r="T158" s="16" t="str">
        <f t="shared" si="44"/>
        <v>R03</v>
      </c>
      <c r="U158" s="16" t="str">
        <f t="shared" si="45"/>
        <v>R039</v>
      </c>
      <c r="W158" s="16">
        <v>2.3199999999999998</v>
      </c>
      <c r="X158" s="9">
        <f t="shared" si="52"/>
        <v>-1</v>
      </c>
      <c r="Y158" s="21">
        <f t="shared" si="58"/>
        <v>2.3199999999999998E-2</v>
      </c>
      <c r="Z158" s="11" t="str">
        <f t="shared" si="59"/>
        <v>23.2</v>
      </c>
      <c r="AA158" s="11" t="str">
        <f t="shared" si="60"/>
        <v>m</v>
      </c>
      <c r="AB158" s="16" t="str">
        <f t="shared" si="50"/>
        <v>R02</v>
      </c>
      <c r="AC158" s="16" t="str">
        <f t="shared" si="51"/>
        <v>R023</v>
      </c>
      <c r="AE158" s="22">
        <v>6.26</v>
      </c>
      <c r="AF158" s="9">
        <f t="shared" si="63"/>
        <v>-2</v>
      </c>
      <c r="AG158" s="21">
        <f t="shared" si="65"/>
        <v>6.2599999999999999E-3</v>
      </c>
      <c r="AH158" s="11" t="str">
        <f t="shared" si="61"/>
        <v>6.26</v>
      </c>
      <c r="AI158" s="11" t="str">
        <f t="shared" si="62"/>
        <v>m</v>
      </c>
    </row>
    <row r="159" spans="1:35" x14ac:dyDescent="0.3">
      <c r="A159" s="20">
        <v>2.7</v>
      </c>
      <c r="B159" s="9">
        <f t="shared" si="64"/>
        <v>4</v>
      </c>
      <c r="C159" s="9">
        <f t="shared" si="43"/>
        <v>2700</v>
      </c>
      <c r="D159" s="11" t="str">
        <f t="shared" si="54"/>
        <v>2.70</v>
      </c>
      <c r="E159" s="11" t="str">
        <f t="shared" si="55"/>
        <v>k</v>
      </c>
      <c r="G159" s="16" t="str">
        <f t="shared" si="53"/>
        <v>2701</v>
      </c>
      <c r="K159" s="11"/>
      <c r="L159" s="11"/>
      <c r="O159" s="16">
        <v>4.0199999999999996</v>
      </c>
      <c r="P159" s="9">
        <f t="shared" si="46"/>
        <v>-1</v>
      </c>
      <c r="Q159" s="18">
        <f t="shared" si="47"/>
        <v>4.02E-2</v>
      </c>
      <c r="R159" s="11" t="str">
        <f t="shared" si="56"/>
        <v>40.2</v>
      </c>
      <c r="S159" s="11" t="str">
        <f t="shared" si="57"/>
        <v>m</v>
      </c>
      <c r="T159" s="16" t="str">
        <f t="shared" si="44"/>
        <v>R04</v>
      </c>
      <c r="U159" s="16" t="str">
        <f t="shared" si="45"/>
        <v>R040</v>
      </c>
      <c r="W159" s="16">
        <v>2.37</v>
      </c>
      <c r="X159" s="9">
        <f t="shared" si="52"/>
        <v>-1</v>
      </c>
      <c r="Y159" s="21">
        <f t="shared" si="58"/>
        <v>2.3700000000000002E-2</v>
      </c>
      <c r="Z159" s="11" t="str">
        <f t="shared" si="59"/>
        <v>23.7</v>
      </c>
      <c r="AA159" s="11" t="str">
        <f t="shared" si="60"/>
        <v>m</v>
      </c>
      <c r="AB159" s="16" t="str">
        <f t="shared" si="50"/>
        <v>R02</v>
      </c>
      <c r="AC159" s="16" t="str">
        <f t="shared" si="51"/>
        <v>R023</v>
      </c>
      <c r="AE159" s="22">
        <v>6.34</v>
      </c>
      <c r="AF159" s="9">
        <f t="shared" si="63"/>
        <v>-2</v>
      </c>
      <c r="AG159" s="21">
        <f t="shared" si="65"/>
        <v>6.3400000000000001E-3</v>
      </c>
      <c r="AH159" s="11" t="str">
        <f t="shared" si="61"/>
        <v>6.34</v>
      </c>
      <c r="AI159" s="11" t="str">
        <f t="shared" si="62"/>
        <v>m</v>
      </c>
    </row>
    <row r="160" spans="1:35" x14ac:dyDescent="0.3">
      <c r="A160" s="20">
        <v>3</v>
      </c>
      <c r="B160" s="9">
        <f t="shared" si="64"/>
        <v>4</v>
      </c>
      <c r="C160" s="9">
        <f t="shared" ref="C160:C223" si="66">A160*10^B160/10</f>
        <v>3000</v>
      </c>
      <c r="D160" s="11" t="str">
        <f t="shared" si="54"/>
        <v>3.00</v>
      </c>
      <c r="E160" s="11" t="str">
        <f t="shared" si="55"/>
        <v>k</v>
      </c>
      <c r="G160" s="16" t="str">
        <f t="shared" si="53"/>
        <v>3001</v>
      </c>
      <c r="K160" s="11"/>
      <c r="L160" s="11"/>
      <c r="O160" s="16">
        <v>4.12</v>
      </c>
      <c r="P160" s="9">
        <f t="shared" si="46"/>
        <v>-1</v>
      </c>
      <c r="Q160" s="18">
        <f t="shared" si="47"/>
        <v>4.1200000000000001E-2</v>
      </c>
      <c r="R160" s="11" t="str">
        <f t="shared" si="56"/>
        <v>41.2</v>
      </c>
      <c r="S160" s="11" t="str">
        <f t="shared" si="57"/>
        <v>m</v>
      </c>
      <c r="T160" s="16" t="str">
        <f t="shared" si="44"/>
        <v>R04</v>
      </c>
      <c r="U160" s="16" t="str">
        <f t="shared" si="45"/>
        <v>R041</v>
      </c>
      <c r="W160" s="16">
        <v>2.4</v>
      </c>
      <c r="X160" s="9">
        <f t="shared" si="52"/>
        <v>-1</v>
      </c>
      <c r="Y160" s="21">
        <f t="shared" si="58"/>
        <v>2.4E-2</v>
      </c>
      <c r="Z160" s="11" t="str">
        <f t="shared" si="59"/>
        <v>24.0</v>
      </c>
      <c r="AA160" s="11" t="str">
        <f t="shared" si="60"/>
        <v>m</v>
      </c>
      <c r="AB160" s="16" t="str">
        <f t="shared" si="50"/>
        <v>R02</v>
      </c>
      <c r="AC160" s="16" t="str">
        <f t="shared" si="51"/>
        <v>R024</v>
      </c>
      <c r="AE160" s="22">
        <v>6.42</v>
      </c>
      <c r="AF160" s="9">
        <f t="shared" si="63"/>
        <v>-2</v>
      </c>
      <c r="AG160" s="21">
        <f t="shared" si="65"/>
        <v>6.4200000000000004E-3</v>
      </c>
      <c r="AH160" s="11" t="str">
        <f t="shared" si="61"/>
        <v>6.42</v>
      </c>
      <c r="AI160" s="11" t="str">
        <f t="shared" si="62"/>
        <v>m</v>
      </c>
    </row>
    <row r="161" spans="1:35" x14ac:dyDescent="0.3">
      <c r="A161" s="20">
        <v>3.3</v>
      </c>
      <c r="B161" s="9">
        <f t="shared" si="64"/>
        <v>4</v>
      </c>
      <c r="C161" s="9">
        <f t="shared" si="66"/>
        <v>3300</v>
      </c>
      <c r="D161" s="11" t="str">
        <f t="shared" si="54"/>
        <v>3.30</v>
      </c>
      <c r="E161" s="11" t="str">
        <f t="shared" si="55"/>
        <v>k</v>
      </c>
      <c r="G161" s="16" t="str">
        <f t="shared" si="53"/>
        <v>3301</v>
      </c>
      <c r="K161" s="11"/>
      <c r="L161" s="11"/>
      <c r="O161" s="16">
        <v>4.22</v>
      </c>
      <c r="P161" s="9">
        <f t="shared" si="46"/>
        <v>-1</v>
      </c>
      <c r="Q161" s="18">
        <f t="shared" si="47"/>
        <v>4.2200000000000001E-2</v>
      </c>
      <c r="R161" s="11" t="str">
        <f t="shared" si="56"/>
        <v>42.2</v>
      </c>
      <c r="S161" s="11" t="str">
        <f t="shared" si="57"/>
        <v>m</v>
      </c>
      <c r="T161" s="16" t="str">
        <f t="shared" si="44"/>
        <v>R04</v>
      </c>
      <c r="U161" s="16" t="str">
        <f t="shared" si="45"/>
        <v>R042</v>
      </c>
      <c r="W161" s="16">
        <v>2.4300000000000002</v>
      </c>
      <c r="X161" s="9">
        <f t="shared" si="52"/>
        <v>-1</v>
      </c>
      <c r="Y161" s="21">
        <f t="shared" si="58"/>
        <v>2.4300000000000002E-2</v>
      </c>
      <c r="Z161" s="11" t="str">
        <f t="shared" si="59"/>
        <v>24.3</v>
      </c>
      <c r="AA161" s="11" t="str">
        <f t="shared" si="60"/>
        <v>m</v>
      </c>
      <c r="AB161" s="16" t="str">
        <f t="shared" si="50"/>
        <v>R02</v>
      </c>
      <c r="AC161" s="16" t="str">
        <f t="shared" si="51"/>
        <v>R024</v>
      </c>
      <c r="AE161" s="22">
        <v>6.49</v>
      </c>
      <c r="AF161" s="9">
        <f t="shared" si="63"/>
        <v>-2</v>
      </c>
      <c r="AG161" s="21">
        <f t="shared" si="65"/>
        <v>6.4900000000000001E-3</v>
      </c>
      <c r="AH161" s="11" t="str">
        <f t="shared" si="61"/>
        <v>6.49</v>
      </c>
      <c r="AI161" s="11" t="str">
        <f t="shared" si="62"/>
        <v>m</v>
      </c>
    </row>
    <row r="162" spans="1:35" x14ac:dyDescent="0.3">
      <c r="A162" s="20">
        <v>3.6</v>
      </c>
      <c r="B162" s="9">
        <f t="shared" si="64"/>
        <v>4</v>
      </c>
      <c r="C162" s="9">
        <f t="shared" si="66"/>
        <v>3600</v>
      </c>
      <c r="D162" s="11" t="str">
        <f t="shared" si="54"/>
        <v>3.60</v>
      </c>
      <c r="E162" s="11" t="str">
        <f t="shared" si="55"/>
        <v>k</v>
      </c>
      <c r="G162" s="16" t="str">
        <f t="shared" si="53"/>
        <v>3601</v>
      </c>
      <c r="K162" s="11"/>
      <c r="L162" s="11"/>
      <c r="O162" s="16">
        <v>4.32</v>
      </c>
      <c r="P162" s="9">
        <f t="shared" si="46"/>
        <v>-1</v>
      </c>
      <c r="Q162" s="18">
        <f t="shared" si="47"/>
        <v>4.3200000000000002E-2</v>
      </c>
      <c r="R162" s="11" t="str">
        <f t="shared" si="56"/>
        <v>43.2</v>
      </c>
      <c r="S162" s="11" t="str">
        <f t="shared" si="57"/>
        <v>m</v>
      </c>
      <c r="T162" s="16" t="str">
        <f t="shared" si="44"/>
        <v>R04</v>
      </c>
      <c r="U162" s="16" t="str">
        <f t="shared" si="45"/>
        <v>R043</v>
      </c>
      <c r="W162" s="16">
        <v>2.4900000000000002</v>
      </c>
      <c r="X162" s="9">
        <f t="shared" si="52"/>
        <v>-1</v>
      </c>
      <c r="Y162" s="21">
        <f t="shared" si="58"/>
        <v>2.4900000000000002E-2</v>
      </c>
      <c r="Z162" s="11" t="str">
        <f t="shared" si="59"/>
        <v>24.9</v>
      </c>
      <c r="AA162" s="11" t="str">
        <f t="shared" si="60"/>
        <v>m</v>
      </c>
      <c r="AB162" s="16" t="str">
        <f t="shared" si="50"/>
        <v>R02</v>
      </c>
      <c r="AC162" s="16" t="str">
        <f t="shared" si="51"/>
        <v>R024</v>
      </c>
      <c r="AE162" s="22">
        <v>6.57</v>
      </c>
      <c r="AF162" s="9">
        <f t="shared" si="63"/>
        <v>-2</v>
      </c>
      <c r="AG162" s="21">
        <f t="shared" si="65"/>
        <v>6.5700000000000012E-3</v>
      </c>
      <c r="AH162" s="11" t="str">
        <f t="shared" si="61"/>
        <v>6.57</v>
      </c>
      <c r="AI162" s="11" t="str">
        <f t="shared" si="62"/>
        <v>m</v>
      </c>
    </row>
    <row r="163" spans="1:35" x14ac:dyDescent="0.3">
      <c r="A163" s="20">
        <v>3.9</v>
      </c>
      <c r="B163" s="9">
        <f t="shared" si="64"/>
        <v>4</v>
      </c>
      <c r="C163" s="9">
        <f t="shared" si="66"/>
        <v>3900</v>
      </c>
      <c r="D163" s="11" t="str">
        <f t="shared" si="54"/>
        <v>3.90</v>
      </c>
      <c r="E163" s="11" t="str">
        <f t="shared" si="55"/>
        <v>k</v>
      </c>
      <c r="G163" s="16" t="str">
        <f t="shared" si="53"/>
        <v>3901</v>
      </c>
      <c r="K163" s="11"/>
      <c r="L163" s="11"/>
      <c r="O163" s="16">
        <v>4.42</v>
      </c>
      <c r="P163" s="9">
        <f t="shared" si="46"/>
        <v>-1</v>
      </c>
      <c r="Q163" s="18">
        <f t="shared" si="47"/>
        <v>4.4200000000000003E-2</v>
      </c>
      <c r="R163" s="11" t="str">
        <f t="shared" si="56"/>
        <v>44.2</v>
      </c>
      <c r="S163" s="11" t="str">
        <f t="shared" si="57"/>
        <v>m</v>
      </c>
      <c r="T163" s="16" t="str">
        <f t="shared" si="44"/>
        <v>R04</v>
      </c>
      <c r="U163" s="16" t="str">
        <f t="shared" si="45"/>
        <v>R044</v>
      </c>
      <c r="W163" s="16">
        <v>2.5499999999999998</v>
      </c>
      <c r="X163" s="9">
        <f t="shared" si="52"/>
        <v>-1</v>
      </c>
      <c r="Y163" s="21">
        <f t="shared" si="58"/>
        <v>2.5500000000000002E-2</v>
      </c>
      <c r="Z163" s="11" t="str">
        <f t="shared" si="59"/>
        <v>25.5</v>
      </c>
      <c r="AA163" s="11" t="str">
        <f t="shared" si="60"/>
        <v>m</v>
      </c>
      <c r="AB163" s="16" t="str">
        <f t="shared" si="50"/>
        <v>R02</v>
      </c>
      <c r="AC163" s="16" t="str">
        <f t="shared" si="51"/>
        <v>R025</v>
      </c>
      <c r="AE163" s="22">
        <v>6.65</v>
      </c>
      <c r="AF163" s="9">
        <f t="shared" si="63"/>
        <v>-2</v>
      </c>
      <c r="AG163" s="21">
        <f t="shared" si="65"/>
        <v>6.6500000000000005E-3</v>
      </c>
      <c r="AH163" s="11" t="str">
        <f t="shared" si="61"/>
        <v>6.65</v>
      </c>
      <c r="AI163" s="11" t="str">
        <f t="shared" si="62"/>
        <v>m</v>
      </c>
    </row>
    <row r="164" spans="1:35" x14ac:dyDescent="0.3">
      <c r="A164" s="20">
        <v>4.3</v>
      </c>
      <c r="B164" s="9">
        <f t="shared" si="64"/>
        <v>4</v>
      </c>
      <c r="C164" s="9">
        <f t="shared" si="66"/>
        <v>4300</v>
      </c>
      <c r="D164" s="11" t="str">
        <f t="shared" si="54"/>
        <v>4.30</v>
      </c>
      <c r="E164" s="11" t="str">
        <f t="shared" si="55"/>
        <v>k</v>
      </c>
      <c r="G164" s="16" t="str">
        <f t="shared" si="53"/>
        <v>4301</v>
      </c>
      <c r="K164" s="11"/>
      <c r="L164" s="11"/>
      <c r="O164" s="16">
        <v>4.53</v>
      </c>
      <c r="P164" s="9">
        <f t="shared" si="46"/>
        <v>-1</v>
      </c>
      <c r="Q164" s="18">
        <f t="shared" si="47"/>
        <v>4.5300000000000007E-2</v>
      </c>
      <c r="R164" s="11" t="str">
        <f t="shared" si="56"/>
        <v>45.3</v>
      </c>
      <c r="S164" s="11" t="str">
        <f t="shared" si="57"/>
        <v>m</v>
      </c>
      <c r="T164" s="16" t="str">
        <f t="shared" si="44"/>
        <v>R04</v>
      </c>
      <c r="U164" s="16" t="str">
        <f t="shared" si="45"/>
        <v>R045</v>
      </c>
      <c r="W164" s="16">
        <v>2.61</v>
      </c>
      <c r="X164" s="9">
        <f t="shared" si="52"/>
        <v>-1</v>
      </c>
      <c r="Y164" s="21">
        <f t="shared" si="58"/>
        <v>2.6100000000000002E-2</v>
      </c>
      <c r="Z164" s="11" t="str">
        <f t="shared" si="59"/>
        <v>26.1</v>
      </c>
      <c r="AA164" s="11" t="str">
        <f t="shared" si="60"/>
        <v>m</v>
      </c>
      <c r="AB164" s="16" t="str">
        <f t="shared" si="50"/>
        <v>R02</v>
      </c>
      <c r="AC164" s="16" t="str">
        <f t="shared" si="51"/>
        <v>R026</v>
      </c>
      <c r="AE164" s="22">
        <v>6.73</v>
      </c>
      <c r="AF164" s="9">
        <f t="shared" si="63"/>
        <v>-2</v>
      </c>
      <c r="AG164" s="21">
        <f t="shared" si="65"/>
        <v>6.7300000000000016E-3</v>
      </c>
      <c r="AH164" s="11" t="str">
        <f t="shared" si="61"/>
        <v>6.73</v>
      </c>
      <c r="AI164" s="11" t="str">
        <f t="shared" si="62"/>
        <v>m</v>
      </c>
    </row>
    <row r="165" spans="1:35" x14ac:dyDescent="0.3">
      <c r="A165" s="20">
        <v>4.7</v>
      </c>
      <c r="B165" s="9">
        <f t="shared" si="64"/>
        <v>4</v>
      </c>
      <c r="C165" s="9">
        <f t="shared" si="66"/>
        <v>4700</v>
      </c>
      <c r="D165" s="11" t="str">
        <f t="shared" si="54"/>
        <v>4.70</v>
      </c>
      <c r="E165" s="11" t="str">
        <f t="shared" si="55"/>
        <v>k</v>
      </c>
      <c r="G165" s="16" t="str">
        <f t="shared" si="53"/>
        <v>4701</v>
      </c>
      <c r="K165" s="11"/>
      <c r="L165" s="11"/>
      <c r="O165" s="16">
        <v>4.6399999999999997</v>
      </c>
      <c r="P165" s="9">
        <f t="shared" si="46"/>
        <v>-1</v>
      </c>
      <c r="Q165" s="18">
        <f t="shared" si="47"/>
        <v>4.6399999999999997E-2</v>
      </c>
      <c r="R165" s="11" t="str">
        <f t="shared" si="56"/>
        <v>46.4</v>
      </c>
      <c r="S165" s="11" t="str">
        <f t="shared" si="57"/>
        <v>m</v>
      </c>
      <c r="T165" s="16" t="str">
        <f t="shared" ref="T165:T228" si="67">IF(P165&lt;2,LEFT(U165,3),LEFT(U165,2)&amp;P165-2)</f>
        <v>R04</v>
      </c>
      <c r="U165" s="16" t="str">
        <f t="shared" ref="U165:U228" si="68">IF(P165&lt;0,"R0"&amp;LEFT(R165,2),IF(P165&lt;1,"R"&amp;R165,IF(P165&lt;3,SUBSTITUTE(R165,".","R"),LEFT(_xlfn.VALUETOTEXT(Q165),3)&amp;P165-3)))</f>
        <v>R046</v>
      </c>
      <c r="W165" s="16">
        <v>2.67</v>
      </c>
      <c r="X165" s="9">
        <f t="shared" si="52"/>
        <v>-1</v>
      </c>
      <c r="Y165" s="21">
        <f t="shared" si="58"/>
        <v>2.6700000000000002E-2</v>
      </c>
      <c r="Z165" s="11" t="str">
        <f t="shared" si="59"/>
        <v>26.7</v>
      </c>
      <c r="AA165" s="11" t="str">
        <f t="shared" si="60"/>
        <v>m</v>
      </c>
      <c r="AB165" s="16" t="str">
        <f t="shared" si="50"/>
        <v>R02</v>
      </c>
      <c r="AC165" s="16" t="str">
        <f t="shared" si="51"/>
        <v>R026</v>
      </c>
      <c r="AE165" s="22">
        <v>6.81</v>
      </c>
      <c r="AF165" s="9">
        <f t="shared" si="63"/>
        <v>-2</v>
      </c>
      <c r="AG165" s="21">
        <f t="shared" si="65"/>
        <v>6.8099999999999992E-3</v>
      </c>
      <c r="AH165" s="11" t="str">
        <f t="shared" si="61"/>
        <v>6.81</v>
      </c>
      <c r="AI165" s="11" t="str">
        <f t="shared" si="62"/>
        <v>m</v>
      </c>
    </row>
    <row r="166" spans="1:35" x14ac:dyDescent="0.3">
      <c r="A166" s="20">
        <v>5.0999999999999996</v>
      </c>
      <c r="B166" s="9">
        <f t="shared" si="64"/>
        <v>4</v>
      </c>
      <c r="C166" s="9">
        <f t="shared" si="66"/>
        <v>5100</v>
      </c>
      <c r="D166" s="11" t="str">
        <f t="shared" si="54"/>
        <v>5.10</v>
      </c>
      <c r="E166" s="11" t="str">
        <f t="shared" si="55"/>
        <v>k</v>
      </c>
      <c r="G166" s="16" t="str">
        <f t="shared" si="53"/>
        <v>5101</v>
      </c>
      <c r="K166" s="11"/>
      <c r="L166" s="11"/>
      <c r="O166" s="16">
        <v>4.75</v>
      </c>
      <c r="P166" s="9">
        <f t="shared" ref="P166:P229" si="69">IF(O166=1,P165+1,P165)</f>
        <v>-1</v>
      </c>
      <c r="Q166" s="18">
        <f t="shared" ref="Q166:Q196" si="70">O166*10^P166/10</f>
        <v>4.7500000000000001E-2</v>
      </c>
      <c r="R166" s="11" t="str">
        <f t="shared" si="56"/>
        <v>47.5</v>
      </c>
      <c r="S166" s="11" t="str">
        <f t="shared" si="57"/>
        <v>m</v>
      </c>
      <c r="T166" s="16" t="str">
        <f t="shared" si="67"/>
        <v>R04</v>
      </c>
      <c r="U166" s="16" t="str">
        <f t="shared" si="68"/>
        <v>R047</v>
      </c>
      <c r="W166" s="16">
        <v>2.7</v>
      </c>
      <c r="X166" s="9">
        <f t="shared" si="52"/>
        <v>-1</v>
      </c>
      <c r="Y166" s="21">
        <f t="shared" si="58"/>
        <v>2.7000000000000003E-2</v>
      </c>
      <c r="Z166" s="11" t="str">
        <f t="shared" si="59"/>
        <v>27.0</v>
      </c>
      <c r="AA166" s="11" t="str">
        <f t="shared" si="60"/>
        <v>m</v>
      </c>
      <c r="AB166" s="16" t="str">
        <f t="shared" si="50"/>
        <v>R02</v>
      </c>
      <c r="AC166" s="16" t="str">
        <f t="shared" si="51"/>
        <v>R027</v>
      </c>
      <c r="AE166" s="22">
        <v>6.9</v>
      </c>
      <c r="AF166" s="9">
        <f t="shared" si="63"/>
        <v>-2</v>
      </c>
      <c r="AG166" s="21">
        <f t="shared" si="65"/>
        <v>6.9000000000000008E-3</v>
      </c>
      <c r="AH166" s="11" t="str">
        <f t="shared" si="61"/>
        <v>6.90</v>
      </c>
      <c r="AI166" s="11" t="str">
        <f t="shared" si="62"/>
        <v>m</v>
      </c>
    </row>
    <row r="167" spans="1:35" x14ac:dyDescent="0.3">
      <c r="A167" s="20">
        <v>5.6</v>
      </c>
      <c r="B167" s="9">
        <f t="shared" si="64"/>
        <v>4</v>
      </c>
      <c r="C167" s="9">
        <f t="shared" si="66"/>
        <v>5600</v>
      </c>
      <c r="D167" s="11" t="str">
        <f t="shared" si="54"/>
        <v>5.60</v>
      </c>
      <c r="E167" s="11" t="str">
        <f t="shared" si="55"/>
        <v>k</v>
      </c>
      <c r="G167" s="16" t="str">
        <f t="shared" si="53"/>
        <v>5601</v>
      </c>
      <c r="K167" s="11"/>
      <c r="L167" s="11"/>
      <c r="O167" s="16">
        <v>4.87</v>
      </c>
      <c r="P167" s="9">
        <f t="shared" si="69"/>
        <v>-1</v>
      </c>
      <c r="Q167" s="18">
        <f t="shared" si="70"/>
        <v>4.8700000000000007E-2</v>
      </c>
      <c r="R167" s="11" t="str">
        <f t="shared" si="56"/>
        <v>48.7</v>
      </c>
      <c r="S167" s="11" t="str">
        <f t="shared" si="57"/>
        <v>m</v>
      </c>
      <c r="T167" s="16" t="str">
        <f t="shared" si="67"/>
        <v>R04</v>
      </c>
      <c r="U167" s="16" t="str">
        <f t="shared" si="68"/>
        <v>R048</v>
      </c>
      <c r="W167" s="16">
        <v>2.74</v>
      </c>
      <c r="X167" s="9">
        <f t="shared" si="52"/>
        <v>-1</v>
      </c>
      <c r="Y167" s="21">
        <f t="shared" si="58"/>
        <v>2.7400000000000001E-2</v>
      </c>
      <c r="Z167" s="11" t="str">
        <f t="shared" si="59"/>
        <v>27.4</v>
      </c>
      <c r="AA167" s="11" t="str">
        <f t="shared" si="60"/>
        <v>m</v>
      </c>
      <c r="AB167" s="16" t="str">
        <f t="shared" si="50"/>
        <v>R02</v>
      </c>
      <c r="AC167" s="16" t="str">
        <f t="shared" si="51"/>
        <v>R027</v>
      </c>
      <c r="AE167" s="22">
        <v>6.98</v>
      </c>
      <c r="AF167" s="9">
        <f t="shared" si="63"/>
        <v>-2</v>
      </c>
      <c r="AG167" s="21">
        <f t="shared" si="65"/>
        <v>6.9800000000000001E-3</v>
      </c>
      <c r="AH167" s="11" t="str">
        <f t="shared" si="61"/>
        <v>6.98</v>
      </c>
      <c r="AI167" s="11" t="str">
        <f t="shared" si="62"/>
        <v>m</v>
      </c>
    </row>
    <row r="168" spans="1:35" x14ac:dyDescent="0.3">
      <c r="A168" s="20">
        <v>6.2</v>
      </c>
      <c r="B168" s="9">
        <f t="shared" si="64"/>
        <v>4</v>
      </c>
      <c r="C168" s="9">
        <f t="shared" si="66"/>
        <v>6200</v>
      </c>
      <c r="D168" s="11" t="str">
        <f t="shared" si="54"/>
        <v>6.20</v>
      </c>
      <c r="E168" s="11" t="str">
        <f t="shared" si="55"/>
        <v>k</v>
      </c>
      <c r="G168" s="16" t="str">
        <f t="shared" si="53"/>
        <v>6201</v>
      </c>
      <c r="K168" s="11"/>
      <c r="L168" s="11"/>
      <c r="O168" s="16">
        <v>4.99</v>
      </c>
      <c r="P168" s="9">
        <f t="shared" si="69"/>
        <v>-1</v>
      </c>
      <c r="Q168" s="18">
        <f t="shared" si="70"/>
        <v>4.9900000000000007E-2</v>
      </c>
      <c r="R168" s="11" t="str">
        <f t="shared" si="56"/>
        <v>49.9</v>
      </c>
      <c r="S168" s="11" t="str">
        <f t="shared" si="57"/>
        <v>m</v>
      </c>
      <c r="T168" s="16" t="str">
        <f t="shared" si="67"/>
        <v>R04</v>
      </c>
      <c r="U168" s="16" t="str">
        <f t="shared" si="68"/>
        <v>R049</v>
      </c>
      <c r="W168" s="16">
        <v>2.8</v>
      </c>
      <c r="X168" s="9">
        <f t="shared" si="52"/>
        <v>-1</v>
      </c>
      <c r="Y168" s="21">
        <f t="shared" si="58"/>
        <v>2.7999999999999997E-2</v>
      </c>
      <c r="Z168" s="11" t="str">
        <f t="shared" si="59"/>
        <v>28.0</v>
      </c>
      <c r="AA168" s="11" t="str">
        <f t="shared" si="60"/>
        <v>m</v>
      </c>
      <c r="AB168" s="16" t="str">
        <f t="shared" si="50"/>
        <v>R02</v>
      </c>
      <c r="AC168" s="16" t="str">
        <f t="shared" si="51"/>
        <v>R028</v>
      </c>
      <c r="AE168" s="22">
        <v>7.06</v>
      </c>
      <c r="AF168" s="9">
        <f t="shared" si="63"/>
        <v>-2</v>
      </c>
      <c r="AG168" s="21">
        <f t="shared" si="65"/>
        <v>7.0599999999999994E-3</v>
      </c>
      <c r="AH168" s="11" t="str">
        <f t="shared" si="61"/>
        <v>7.06</v>
      </c>
      <c r="AI168" s="11" t="str">
        <f t="shared" si="62"/>
        <v>m</v>
      </c>
    </row>
    <row r="169" spans="1:35" x14ac:dyDescent="0.3">
      <c r="A169" s="20">
        <v>6.8</v>
      </c>
      <c r="B169" s="9">
        <f t="shared" si="64"/>
        <v>4</v>
      </c>
      <c r="C169" s="9">
        <f t="shared" si="66"/>
        <v>6800</v>
      </c>
      <c r="D169" s="11" t="str">
        <f t="shared" si="54"/>
        <v>6.80</v>
      </c>
      <c r="E169" s="11" t="str">
        <f t="shared" si="55"/>
        <v>k</v>
      </c>
      <c r="G169" s="16" t="str">
        <f t="shared" si="53"/>
        <v>6801</v>
      </c>
      <c r="K169" s="11"/>
      <c r="L169" s="11"/>
      <c r="O169" s="16">
        <v>5.1100000000000003</v>
      </c>
      <c r="P169" s="9">
        <f t="shared" si="69"/>
        <v>-1</v>
      </c>
      <c r="Q169" s="18">
        <f t="shared" si="70"/>
        <v>5.11E-2</v>
      </c>
      <c r="R169" s="11" t="str">
        <f t="shared" si="56"/>
        <v>51.1</v>
      </c>
      <c r="S169" s="11" t="str">
        <f t="shared" si="57"/>
        <v>m</v>
      </c>
      <c r="T169" s="16" t="str">
        <f t="shared" si="67"/>
        <v>R05</v>
      </c>
      <c r="U169" s="16" t="str">
        <f t="shared" si="68"/>
        <v>R051</v>
      </c>
      <c r="W169" s="16">
        <v>2.87</v>
      </c>
      <c r="X169" s="9">
        <f t="shared" si="52"/>
        <v>-1</v>
      </c>
      <c r="Y169" s="21">
        <f t="shared" si="58"/>
        <v>2.8700000000000003E-2</v>
      </c>
      <c r="Z169" s="11" t="str">
        <f t="shared" si="59"/>
        <v>28.7</v>
      </c>
      <c r="AA169" s="11" t="str">
        <f t="shared" si="60"/>
        <v>m</v>
      </c>
      <c r="AB169" s="16" t="str">
        <f t="shared" si="50"/>
        <v>R02</v>
      </c>
      <c r="AC169" s="16" t="str">
        <f t="shared" si="51"/>
        <v>R028</v>
      </c>
      <c r="AE169" s="22">
        <v>7.15</v>
      </c>
      <c r="AF169" s="9">
        <f t="shared" si="63"/>
        <v>-2</v>
      </c>
      <c r="AG169" s="21">
        <f t="shared" si="65"/>
        <v>7.150000000000001E-3</v>
      </c>
      <c r="AH169" s="11" t="str">
        <f t="shared" si="61"/>
        <v>7.15</v>
      </c>
      <c r="AI169" s="11" t="str">
        <f t="shared" si="62"/>
        <v>m</v>
      </c>
    </row>
    <row r="170" spans="1:35" x14ac:dyDescent="0.3">
      <c r="A170" s="20">
        <v>7.5</v>
      </c>
      <c r="B170" s="9">
        <f t="shared" si="64"/>
        <v>4</v>
      </c>
      <c r="C170" s="9">
        <f t="shared" si="66"/>
        <v>7500</v>
      </c>
      <c r="D170" s="11" t="str">
        <f t="shared" si="54"/>
        <v>7.50</v>
      </c>
      <c r="E170" s="11" t="str">
        <f t="shared" si="55"/>
        <v>k</v>
      </c>
      <c r="G170" s="16" t="str">
        <f t="shared" si="53"/>
        <v>7501</v>
      </c>
      <c r="K170" s="11"/>
      <c r="L170" s="11"/>
      <c r="O170" s="16">
        <v>5.23</v>
      </c>
      <c r="P170" s="9">
        <f t="shared" si="69"/>
        <v>-1</v>
      </c>
      <c r="Q170" s="18">
        <f t="shared" si="70"/>
        <v>5.2299999999999999E-2</v>
      </c>
      <c r="R170" s="11" t="str">
        <f t="shared" si="56"/>
        <v>52.3</v>
      </c>
      <c r="S170" s="11" t="str">
        <f t="shared" si="57"/>
        <v>m</v>
      </c>
      <c r="T170" s="16" t="str">
        <f t="shared" si="67"/>
        <v>R05</v>
      </c>
      <c r="U170" s="16" t="str">
        <f t="shared" si="68"/>
        <v>R052</v>
      </c>
      <c r="W170" s="16">
        <v>2.94</v>
      </c>
      <c r="X170" s="9">
        <f t="shared" si="52"/>
        <v>-1</v>
      </c>
      <c r="Y170" s="21">
        <f t="shared" si="58"/>
        <v>2.9399999999999999E-2</v>
      </c>
      <c r="Z170" s="11" t="str">
        <f t="shared" si="59"/>
        <v>29.4</v>
      </c>
      <c r="AA170" s="11" t="str">
        <f t="shared" si="60"/>
        <v>m</v>
      </c>
      <c r="AB170" s="16" t="str">
        <f t="shared" si="50"/>
        <v>R02</v>
      </c>
      <c r="AC170" s="16" t="str">
        <f t="shared" si="51"/>
        <v>R029</v>
      </c>
      <c r="AE170" s="22">
        <v>7.23</v>
      </c>
      <c r="AF170" s="9">
        <f t="shared" si="63"/>
        <v>-2</v>
      </c>
      <c r="AG170" s="21">
        <f t="shared" si="65"/>
        <v>7.2300000000000003E-3</v>
      </c>
      <c r="AH170" s="11" t="str">
        <f t="shared" si="61"/>
        <v>7.23</v>
      </c>
      <c r="AI170" s="11" t="str">
        <f t="shared" si="62"/>
        <v>m</v>
      </c>
    </row>
    <row r="171" spans="1:35" x14ac:dyDescent="0.3">
      <c r="A171" s="20">
        <v>8.1999999999999993</v>
      </c>
      <c r="B171" s="9">
        <f t="shared" si="64"/>
        <v>4</v>
      </c>
      <c r="C171" s="9">
        <f t="shared" si="66"/>
        <v>8200</v>
      </c>
      <c r="D171" s="11" t="str">
        <f t="shared" si="54"/>
        <v>8.20</v>
      </c>
      <c r="E171" s="11" t="str">
        <f t="shared" si="55"/>
        <v>k</v>
      </c>
      <c r="G171" s="16" t="str">
        <f t="shared" si="53"/>
        <v>8201</v>
      </c>
      <c r="K171" s="11"/>
      <c r="L171" s="11"/>
      <c r="O171" s="16">
        <v>5.36</v>
      </c>
      <c r="P171" s="9">
        <f t="shared" si="69"/>
        <v>-1</v>
      </c>
      <c r="Q171" s="18">
        <f t="shared" si="70"/>
        <v>5.3600000000000002E-2</v>
      </c>
      <c r="R171" s="11" t="str">
        <f t="shared" si="56"/>
        <v>53.6</v>
      </c>
      <c r="S171" s="11" t="str">
        <f t="shared" si="57"/>
        <v>m</v>
      </c>
      <c r="T171" s="16" t="str">
        <f t="shared" si="67"/>
        <v>R05</v>
      </c>
      <c r="U171" s="16" t="str">
        <f t="shared" si="68"/>
        <v>R053</v>
      </c>
      <c r="W171" s="16">
        <v>3</v>
      </c>
      <c r="X171" s="9">
        <f t="shared" si="52"/>
        <v>-1</v>
      </c>
      <c r="Y171" s="21">
        <f t="shared" si="58"/>
        <v>3.0000000000000006E-2</v>
      </c>
      <c r="Z171" s="11" t="str">
        <f t="shared" si="59"/>
        <v>30.0</v>
      </c>
      <c r="AA171" s="11" t="str">
        <f t="shared" si="60"/>
        <v>m</v>
      </c>
      <c r="AB171" s="16" t="str">
        <f t="shared" si="50"/>
        <v>R03</v>
      </c>
      <c r="AC171" s="16" t="str">
        <f t="shared" si="51"/>
        <v>R030</v>
      </c>
      <c r="AE171" s="22">
        <v>7.32</v>
      </c>
      <c r="AF171" s="9">
        <f t="shared" si="63"/>
        <v>-2</v>
      </c>
      <c r="AG171" s="21">
        <f t="shared" si="65"/>
        <v>7.3200000000000001E-3</v>
      </c>
      <c r="AH171" s="11" t="str">
        <f t="shared" si="61"/>
        <v>7.32</v>
      </c>
      <c r="AI171" s="11" t="str">
        <f t="shared" si="62"/>
        <v>m</v>
      </c>
    </row>
    <row r="172" spans="1:35" x14ac:dyDescent="0.3">
      <c r="A172" s="20">
        <v>9.1</v>
      </c>
      <c r="B172" s="9">
        <f t="shared" si="64"/>
        <v>4</v>
      </c>
      <c r="C172" s="9">
        <f t="shared" si="66"/>
        <v>9100</v>
      </c>
      <c r="D172" s="11" t="str">
        <f t="shared" si="54"/>
        <v>9.10</v>
      </c>
      <c r="E172" s="11" t="str">
        <f t="shared" si="55"/>
        <v>k</v>
      </c>
      <c r="G172" s="16" t="str">
        <f t="shared" si="53"/>
        <v>9101</v>
      </c>
      <c r="K172" s="11"/>
      <c r="L172" s="11"/>
      <c r="O172" s="16">
        <v>5.49</v>
      </c>
      <c r="P172" s="9">
        <f t="shared" si="69"/>
        <v>-1</v>
      </c>
      <c r="Q172" s="18">
        <f t="shared" si="70"/>
        <v>5.4900000000000004E-2</v>
      </c>
      <c r="R172" s="11" t="str">
        <f t="shared" si="56"/>
        <v>54.9</v>
      </c>
      <c r="S172" s="11" t="str">
        <f t="shared" si="57"/>
        <v>m</v>
      </c>
      <c r="T172" s="16" t="str">
        <f t="shared" si="67"/>
        <v>R05</v>
      </c>
      <c r="U172" s="16" t="str">
        <f t="shared" si="68"/>
        <v>R054</v>
      </c>
      <c r="W172" s="16">
        <v>3.01</v>
      </c>
      <c r="X172" s="9">
        <f t="shared" si="52"/>
        <v>-1</v>
      </c>
      <c r="Y172" s="21">
        <f t="shared" si="58"/>
        <v>3.0099999999999998E-2</v>
      </c>
      <c r="Z172" s="11" t="str">
        <f t="shared" si="59"/>
        <v>30.1</v>
      </c>
      <c r="AA172" s="11" t="str">
        <f t="shared" si="60"/>
        <v>m</v>
      </c>
      <c r="AB172" s="16" t="str">
        <f t="shared" si="50"/>
        <v>R03</v>
      </c>
      <c r="AC172" s="16" t="str">
        <f t="shared" si="51"/>
        <v>R030</v>
      </c>
      <c r="AE172" s="22">
        <v>7.41</v>
      </c>
      <c r="AF172" s="9">
        <f t="shared" si="63"/>
        <v>-2</v>
      </c>
      <c r="AG172" s="21">
        <f t="shared" si="65"/>
        <v>7.4099999999999999E-3</v>
      </c>
      <c r="AH172" s="11" t="str">
        <f t="shared" si="61"/>
        <v>7.41</v>
      </c>
      <c r="AI172" s="11" t="str">
        <f t="shared" si="62"/>
        <v>m</v>
      </c>
    </row>
    <row r="173" spans="1:35" x14ac:dyDescent="0.3">
      <c r="A173" s="20">
        <v>1</v>
      </c>
      <c r="B173" s="9">
        <f t="shared" si="64"/>
        <v>5</v>
      </c>
      <c r="C173" s="9">
        <f t="shared" si="66"/>
        <v>10000</v>
      </c>
      <c r="D173" s="11" t="str">
        <f t="shared" si="54"/>
        <v>10.0</v>
      </c>
      <c r="E173" s="11" t="str">
        <f t="shared" si="55"/>
        <v>k</v>
      </c>
      <c r="G173" s="16" t="str">
        <f t="shared" si="53"/>
        <v>1002</v>
      </c>
      <c r="K173" s="11"/>
      <c r="L173" s="11"/>
      <c r="O173" s="16">
        <v>5.62</v>
      </c>
      <c r="P173" s="9">
        <f t="shared" si="69"/>
        <v>-1</v>
      </c>
      <c r="Q173" s="18">
        <f t="shared" si="70"/>
        <v>5.6200000000000007E-2</v>
      </c>
      <c r="R173" s="11" t="str">
        <f t="shared" si="56"/>
        <v>56.2</v>
      </c>
      <c r="S173" s="11" t="str">
        <f t="shared" si="57"/>
        <v>m</v>
      </c>
      <c r="T173" s="16" t="str">
        <f t="shared" si="67"/>
        <v>R05</v>
      </c>
      <c r="U173" s="16" t="str">
        <f t="shared" si="68"/>
        <v>R056</v>
      </c>
      <c r="W173" s="16">
        <v>3.09</v>
      </c>
      <c r="X173" s="9">
        <f t="shared" si="52"/>
        <v>-1</v>
      </c>
      <c r="Y173" s="21">
        <f t="shared" si="58"/>
        <v>3.09E-2</v>
      </c>
      <c r="Z173" s="11" t="str">
        <f t="shared" si="59"/>
        <v>30.9</v>
      </c>
      <c r="AA173" s="11" t="str">
        <f t="shared" si="60"/>
        <v>m</v>
      </c>
      <c r="AB173" s="16" t="str">
        <f t="shared" si="50"/>
        <v>R03</v>
      </c>
      <c r="AC173" s="16" t="str">
        <f t="shared" si="51"/>
        <v>R030</v>
      </c>
      <c r="AE173" s="22">
        <v>7.5</v>
      </c>
      <c r="AF173" s="9">
        <f t="shared" si="63"/>
        <v>-2</v>
      </c>
      <c r="AG173" s="21">
        <f t="shared" si="65"/>
        <v>7.4999999999999997E-3</v>
      </c>
      <c r="AH173" s="11" t="str">
        <f t="shared" si="61"/>
        <v>7.50</v>
      </c>
      <c r="AI173" s="11" t="str">
        <f t="shared" si="62"/>
        <v>m</v>
      </c>
    </row>
    <row r="174" spans="1:35" x14ac:dyDescent="0.3">
      <c r="A174" s="20">
        <v>1.1000000000000001</v>
      </c>
      <c r="B174" s="9">
        <f t="shared" si="64"/>
        <v>5</v>
      </c>
      <c r="C174" s="9">
        <f t="shared" si="66"/>
        <v>11000.000000000002</v>
      </c>
      <c r="D174" s="11" t="str">
        <f t="shared" si="54"/>
        <v>11.0</v>
      </c>
      <c r="E174" s="11" t="str">
        <f t="shared" si="55"/>
        <v>k</v>
      </c>
      <c r="G174" s="16" t="str">
        <f t="shared" si="53"/>
        <v>1102</v>
      </c>
      <c r="K174" s="11"/>
      <c r="L174" s="11"/>
      <c r="O174" s="16">
        <v>5.76</v>
      </c>
      <c r="P174" s="9">
        <f t="shared" si="69"/>
        <v>-1</v>
      </c>
      <c r="Q174" s="18">
        <f t="shared" si="70"/>
        <v>5.7599999999999998E-2</v>
      </c>
      <c r="R174" s="11" t="str">
        <f t="shared" si="56"/>
        <v>57.6</v>
      </c>
      <c r="S174" s="11" t="str">
        <f t="shared" si="57"/>
        <v>m</v>
      </c>
      <c r="T174" s="16" t="str">
        <f t="shared" si="67"/>
        <v>R05</v>
      </c>
      <c r="U174" s="16" t="str">
        <f t="shared" si="68"/>
        <v>R057</v>
      </c>
      <c r="W174" s="16">
        <v>3.16</v>
      </c>
      <c r="X174" s="9">
        <f t="shared" si="52"/>
        <v>-1</v>
      </c>
      <c r="Y174" s="21">
        <f t="shared" si="58"/>
        <v>3.1600000000000003E-2</v>
      </c>
      <c r="Z174" s="11" t="str">
        <f t="shared" si="59"/>
        <v>31.6</v>
      </c>
      <c r="AA174" s="11" t="str">
        <f t="shared" si="60"/>
        <v>m</v>
      </c>
      <c r="AB174" s="16" t="str">
        <f t="shared" si="50"/>
        <v>R03</v>
      </c>
      <c r="AC174" s="16" t="str">
        <f t="shared" si="51"/>
        <v>R031</v>
      </c>
      <c r="AE174" s="22">
        <v>7.59</v>
      </c>
      <c r="AF174" s="9">
        <f t="shared" si="63"/>
        <v>-2</v>
      </c>
      <c r="AG174" s="21">
        <f t="shared" si="65"/>
        <v>7.5899999999999995E-3</v>
      </c>
      <c r="AH174" s="11" t="str">
        <f t="shared" si="61"/>
        <v>7.59</v>
      </c>
      <c r="AI174" s="11" t="str">
        <f t="shared" si="62"/>
        <v>m</v>
      </c>
    </row>
    <row r="175" spans="1:35" x14ac:dyDescent="0.3">
      <c r="A175" s="20">
        <v>1.2</v>
      </c>
      <c r="B175" s="9">
        <f t="shared" si="64"/>
        <v>5</v>
      </c>
      <c r="C175" s="9">
        <f t="shared" si="66"/>
        <v>12000</v>
      </c>
      <c r="D175" s="11" t="str">
        <f t="shared" si="54"/>
        <v>12.0</v>
      </c>
      <c r="E175" s="11" t="str">
        <f t="shared" si="55"/>
        <v>k</v>
      </c>
      <c r="G175" s="16" t="str">
        <f t="shared" si="53"/>
        <v>1202</v>
      </c>
      <c r="K175" s="11"/>
      <c r="L175" s="11"/>
      <c r="O175" s="16">
        <v>5.9</v>
      </c>
      <c r="P175" s="9">
        <f t="shared" si="69"/>
        <v>-1</v>
      </c>
      <c r="Q175" s="18">
        <f t="shared" si="70"/>
        <v>5.9000000000000011E-2</v>
      </c>
      <c r="R175" s="11" t="str">
        <f t="shared" si="56"/>
        <v>59.0</v>
      </c>
      <c r="S175" s="11" t="str">
        <f t="shared" si="57"/>
        <v>m</v>
      </c>
      <c r="T175" s="16" t="str">
        <f t="shared" si="67"/>
        <v>R05</v>
      </c>
      <c r="U175" s="16" t="str">
        <f t="shared" si="68"/>
        <v>R059</v>
      </c>
      <c r="W175" s="16">
        <v>3.24</v>
      </c>
      <c r="X175" s="9">
        <f t="shared" si="52"/>
        <v>-1</v>
      </c>
      <c r="Y175" s="21">
        <f t="shared" si="58"/>
        <v>3.2400000000000005E-2</v>
      </c>
      <c r="Z175" s="11" t="str">
        <f t="shared" si="59"/>
        <v>32.4</v>
      </c>
      <c r="AA175" s="11" t="str">
        <f t="shared" si="60"/>
        <v>m</v>
      </c>
      <c r="AB175" s="16" t="str">
        <f t="shared" si="50"/>
        <v>R03</v>
      </c>
      <c r="AC175" s="16" t="str">
        <f t="shared" si="51"/>
        <v>R032</v>
      </c>
      <c r="AE175" s="22">
        <v>7.68</v>
      </c>
      <c r="AF175" s="9">
        <f t="shared" si="63"/>
        <v>-2</v>
      </c>
      <c r="AG175" s="21">
        <f t="shared" si="65"/>
        <v>7.6799999999999993E-3</v>
      </c>
      <c r="AH175" s="11" t="str">
        <f t="shared" si="61"/>
        <v>7.68</v>
      </c>
      <c r="AI175" s="11" t="str">
        <f t="shared" si="62"/>
        <v>m</v>
      </c>
    </row>
    <row r="176" spans="1:35" x14ac:dyDescent="0.3">
      <c r="A176" s="20">
        <v>1.3</v>
      </c>
      <c r="B176" s="9">
        <f t="shared" si="64"/>
        <v>5</v>
      </c>
      <c r="C176" s="9">
        <f t="shared" si="66"/>
        <v>13000</v>
      </c>
      <c r="D176" s="11" t="str">
        <f t="shared" si="54"/>
        <v>13.0</v>
      </c>
      <c r="E176" s="11" t="str">
        <f t="shared" si="55"/>
        <v>k</v>
      </c>
      <c r="G176" s="16" t="str">
        <f t="shared" si="53"/>
        <v>1302</v>
      </c>
      <c r="K176" s="11"/>
      <c r="L176" s="11"/>
      <c r="O176" s="16">
        <v>6.04</v>
      </c>
      <c r="P176" s="9">
        <f t="shared" si="69"/>
        <v>-1</v>
      </c>
      <c r="Q176" s="18">
        <f t="shared" si="70"/>
        <v>6.0400000000000009E-2</v>
      </c>
      <c r="R176" s="11" t="str">
        <f t="shared" si="56"/>
        <v>60.4</v>
      </c>
      <c r="S176" s="11" t="str">
        <f t="shared" si="57"/>
        <v>m</v>
      </c>
      <c r="T176" s="16" t="str">
        <f t="shared" si="67"/>
        <v>R06</v>
      </c>
      <c r="U176" s="16" t="str">
        <f t="shared" si="68"/>
        <v>R060</v>
      </c>
      <c r="W176" s="16">
        <v>3.3</v>
      </c>
      <c r="X176" s="9">
        <f t="shared" si="52"/>
        <v>-1</v>
      </c>
      <c r="Y176" s="21">
        <f t="shared" si="58"/>
        <v>3.3000000000000002E-2</v>
      </c>
      <c r="Z176" s="11" t="str">
        <f t="shared" si="59"/>
        <v>33.0</v>
      </c>
      <c r="AA176" s="11" t="str">
        <f t="shared" si="60"/>
        <v>m</v>
      </c>
      <c r="AB176" s="16" t="str">
        <f t="shared" si="50"/>
        <v>R03</v>
      </c>
      <c r="AC176" s="16" t="str">
        <f t="shared" si="51"/>
        <v>R033</v>
      </c>
      <c r="AE176" s="22">
        <v>7.77</v>
      </c>
      <c r="AF176" s="9">
        <f t="shared" si="63"/>
        <v>-2</v>
      </c>
      <c r="AG176" s="21">
        <f t="shared" si="65"/>
        <v>7.7699999999999991E-3</v>
      </c>
      <c r="AH176" s="11" t="str">
        <f t="shared" si="61"/>
        <v>7.77</v>
      </c>
      <c r="AI176" s="11" t="str">
        <f t="shared" si="62"/>
        <v>m</v>
      </c>
    </row>
    <row r="177" spans="1:35" x14ac:dyDescent="0.3">
      <c r="A177" s="20">
        <v>1.5</v>
      </c>
      <c r="B177" s="9">
        <f t="shared" si="64"/>
        <v>5</v>
      </c>
      <c r="C177" s="9">
        <f t="shared" si="66"/>
        <v>15000</v>
      </c>
      <c r="D177" s="11" t="str">
        <f t="shared" si="54"/>
        <v>15.0</v>
      </c>
      <c r="E177" s="11" t="str">
        <f t="shared" si="55"/>
        <v>k</v>
      </c>
      <c r="G177" s="16" t="str">
        <f t="shared" si="53"/>
        <v>1502</v>
      </c>
      <c r="K177" s="11"/>
      <c r="L177" s="11"/>
      <c r="O177" s="16">
        <v>6.19</v>
      </c>
      <c r="P177" s="9">
        <f t="shared" si="69"/>
        <v>-1</v>
      </c>
      <c r="Q177" s="18">
        <f t="shared" si="70"/>
        <v>6.1900000000000011E-2</v>
      </c>
      <c r="R177" s="11" t="str">
        <f t="shared" si="56"/>
        <v>61.9</v>
      </c>
      <c r="S177" s="11" t="str">
        <f t="shared" si="57"/>
        <v>m</v>
      </c>
      <c r="T177" s="16" t="str">
        <f t="shared" si="67"/>
        <v>R06</v>
      </c>
      <c r="U177" s="16" t="str">
        <f t="shared" si="68"/>
        <v>R061</v>
      </c>
      <c r="W177" s="16">
        <v>3.32</v>
      </c>
      <c r="X177" s="9">
        <f t="shared" si="52"/>
        <v>-1</v>
      </c>
      <c r="Y177" s="21">
        <f t="shared" si="58"/>
        <v>3.32E-2</v>
      </c>
      <c r="Z177" s="11" t="str">
        <f t="shared" si="59"/>
        <v>33.2</v>
      </c>
      <c r="AA177" s="11" t="str">
        <f t="shared" si="60"/>
        <v>m</v>
      </c>
      <c r="AB177" s="16" t="str">
        <f t="shared" si="50"/>
        <v>R03</v>
      </c>
      <c r="AC177" s="16" t="str">
        <f t="shared" si="51"/>
        <v>R033</v>
      </c>
      <c r="AE177" s="22">
        <v>7.87</v>
      </c>
      <c r="AF177" s="9">
        <f t="shared" si="63"/>
        <v>-2</v>
      </c>
      <c r="AG177" s="21">
        <f t="shared" si="65"/>
        <v>7.8700000000000003E-3</v>
      </c>
      <c r="AH177" s="11" t="str">
        <f t="shared" si="61"/>
        <v>7.87</v>
      </c>
      <c r="AI177" s="11" t="str">
        <f t="shared" si="62"/>
        <v>m</v>
      </c>
    </row>
    <row r="178" spans="1:35" x14ac:dyDescent="0.3">
      <c r="A178" s="20">
        <v>1.6</v>
      </c>
      <c r="B178" s="9">
        <f t="shared" si="64"/>
        <v>5</v>
      </c>
      <c r="C178" s="9">
        <f t="shared" si="66"/>
        <v>16000</v>
      </c>
      <c r="D178" s="11" t="str">
        <f t="shared" si="54"/>
        <v>16.0</v>
      </c>
      <c r="E178" s="11" t="str">
        <f t="shared" si="55"/>
        <v>k</v>
      </c>
      <c r="G178" s="16" t="str">
        <f t="shared" si="53"/>
        <v>1602</v>
      </c>
      <c r="K178" s="11"/>
      <c r="L178" s="11"/>
      <c r="O178" s="16">
        <v>6.34</v>
      </c>
      <c r="P178" s="9">
        <f t="shared" si="69"/>
        <v>-1</v>
      </c>
      <c r="Q178" s="18">
        <f t="shared" si="70"/>
        <v>6.3399999999999998E-2</v>
      </c>
      <c r="R178" s="11" t="str">
        <f t="shared" si="56"/>
        <v>63.4</v>
      </c>
      <c r="S178" s="11" t="str">
        <f t="shared" si="57"/>
        <v>m</v>
      </c>
      <c r="T178" s="16" t="str">
        <f t="shared" si="67"/>
        <v>R06</v>
      </c>
      <c r="U178" s="16" t="str">
        <f t="shared" si="68"/>
        <v>R063</v>
      </c>
      <c r="W178" s="16">
        <v>3.4</v>
      </c>
      <c r="X178" s="9">
        <f t="shared" si="52"/>
        <v>-1</v>
      </c>
      <c r="Y178" s="21">
        <f t="shared" si="58"/>
        <v>3.4000000000000002E-2</v>
      </c>
      <c r="Z178" s="11" t="str">
        <f t="shared" si="59"/>
        <v>34.0</v>
      </c>
      <c r="AA178" s="11" t="str">
        <f t="shared" si="60"/>
        <v>m</v>
      </c>
      <c r="AB178" s="16" t="str">
        <f t="shared" si="50"/>
        <v>R03</v>
      </c>
      <c r="AC178" s="16" t="str">
        <f t="shared" si="51"/>
        <v>R034</v>
      </c>
      <c r="AE178" s="22">
        <v>7.96</v>
      </c>
      <c r="AF178" s="9">
        <f t="shared" si="63"/>
        <v>-2</v>
      </c>
      <c r="AG178" s="21">
        <f t="shared" si="65"/>
        <v>7.9600000000000001E-3</v>
      </c>
      <c r="AH178" s="11" t="str">
        <f t="shared" si="61"/>
        <v>7.96</v>
      </c>
      <c r="AI178" s="11" t="str">
        <f t="shared" si="62"/>
        <v>m</v>
      </c>
    </row>
    <row r="179" spans="1:35" x14ac:dyDescent="0.3">
      <c r="A179" s="20">
        <v>1.8</v>
      </c>
      <c r="B179" s="9">
        <f t="shared" si="64"/>
        <v>5</v>
      </c>
      <c r="C179" s="9">
        <f t="shared" si="66"/>
        <v>18000</v>
      </c>
      <c r="D179" s="11" t="str">
        <f t="shared" si="54"/>
        <v>18.0</v>
      </c>
      <c r="E179" s="11" t="str">
        <f t="shared" si="55"/>
        <v>k</v>
      </c>
      <c r="G179" s="16" t="str">
        <f t="shared" si="53"/>
        <v>1802</v>
      </c>
      <c r="K179" s="11"/>
      <c r="L179" s="11"/>
      <c r="O179" s="16">
        <v>6.49</v>
      </c>
      <c r="P179" s="9">
        <f t="shared" si="69"/>
        <v>-1</v>
      </c>
      <c r="Q179" s="18">
        <f t="shared" si="70"/>
        <v>6.4899999999999999E-2</v>
      </c>
      <c r="R179" s="11" t="str">
        <f t="shared" si="56"/>
        <v>64.9</v>
      </c>
      <c r="S179" s="11" t="str">
        <f t="shared" si="57"/>
        <v>m</v>
      </c>
      <c r="T179" s="16" t="str">
        <f t="shared" si="67"/>
        <v>R06</v>
      </c>
      <c r="U179" s="16" t="str">
        <f t="shared" si="68"/>
        <v>R064</v>
      </c>
      <c r="W179" s="16">
        <v>3.48</v>
      </c>
      <c r="X179" s="9">
        <f t="shared" si="52"/>
        <v>-1</v>
      </c>
      <c r="Y179" s="21">
        <f t="shared" si="58"/>
        <v>3.4800000000000005E-2</v>
      </c>
      <c r="Z179" s="11" t="str">
        <f t="shared" si="59"/>
        <v>34.8</v>
      </c>
      <c r="AA179" s="11" t="str">
        <f t="shared" si="60"/>
        <v>m</v>
      </c>
      <c r="AB179" s="16" t="str">
        <f t="shared" si="50"/>
        <v>R03</v>
      </c>
      <c r="AC179" s="16" t="str">
        <f t="shared" si="51"/>
        <v>R034</v>
      </c>
      <c r="AE179" s="22">
        <v>8.06</v>
      </c>
      <c r="AF179" s="9">
        <f t="shared" si="63"/>
        <v>-2</v>
      </c>
      <c r="AG179" s="21">
        <f t="shared" si="65"/>
        <v>8.0600000000000012E-3</v>
      </c>
      <c r="AH179" s="11" t="str">
        <f t="shared" si="61"/>
        <v>8.06</v>
      </c>
      <c r="AI179" s="11" t="str">
        <f t="shared" si="62"/>
        <v>m</v>
      </c>
    </row>
    <row r="180" spans="1:35" x14ac:dyDescent="0.3">
      <c r="A180" s="20">
        <v>2</v>
      </c>
      <c r="B180" s="9">
        <f t="shared" si="64"/>
        <v>5</v>
      </c>
      <c r="C180" s="9">
        <f t="shared" si="66"/>
        <v>20000</v>
      </c>
      <c r="D180" s="11" t="str">
        <f t="shared" si="54"/>
        <v>20.0</v>
      </c>
      <c r="E180" s="11" t="str">
        <f t="shared" si="55"/>
        <v>k</v>
      </c>
      <c r="G180" s="16" t="str">
        <f t="shared" si="53"/>
        <v>2002</v>
      </c>
      <c r="K180" s="11"/>
      <c r="L180" s="11"/>
      <c r="O180" s="16">
        <v>6.65</v>
      </c>
      <c r="P180" s="9">
        <f t="shared" si="69"/>
        <v>-1</v>
      </c>
      <c r="Q180" s="18">
        <f t="shared" si="70"/>
        <v>6.6500000000000004E-2</v>
      </c>
      <c r="R180" s="11" t="str">
        <f t="shared" si="56"/>
        <v>66.5</v>
      </c>
      <c r="S180" s="11" t="str">
        <f t="shared" si="57"/>
        <v>m</v>
      </c>
      <c r="T180" s="16" t="str">
        <f t="shared" si="67"/>
        <v>R06</v>
      </c>
      <c r="U180" s="16" t="str">
        <f t="shared" si="68"/>
        <v>R066</v>
      </c>
      <c r="W180" s="16">
        <v>3.57</v>
      </c>
      <c r="X180" s="9">
        <f t="shared" si="52"/>
        <v>-1</v>
      </c>
      <c r="Y180" s="21">
        <f t="shared" si="58"/>
        <v>3.5699999999999996E-2</v>
      </c>
      <c r="Z180" s="11" t="str">
        <f t="shared" si="59"/>
        <v>35.7</v>
      </c>
      <c r="AA180" s="11" t="str">
        <f t="shared" si="60"/>
        <v>m</v>
      </c>
      <c r="AB180" s="16" t="str">
        <f t="shared" si="50"/>
        <v>R03</v>
      </c>
      <c r="AC180" s="16" t="str">
        <f t="shared" si="51"/>
        <v>R035</v>
      </c>
      <c r="AE180" s="22">
        <v>8.16</v>
      </c>
      <c r="AF180" s="9">
        <f t="shared" si="63"/>
        <v>-2</v>
      </c>
      <c r="AG180" s="21">
        <f t="shared" si="65"/>
        <v>8.1600000000000006E-3</v>
      </c>
      <c r="AH180" s="11" t="str">
        <f t="shared" si="61"/>
        <v>8.16</v>
      </c>
      <c r="AI180" s="11" t="str">
        <f t="shared" si="62"/>
        <v>m</v>
      </c>
    </row>
    <row r="181" spans="1:35" x14ac:dyDescent="0.3">
      <c r="A181" s="20">
        <v>2.2000000000000002</v>
      </c>
      <c r="B181" s="9">
        <f t="shared" si="64"/>
        <v>5</v>
      </c>
      <c r="C181" s="9">
        <f t="shared" si="66"/>
        <v>22000.000000000004</v>
      </c>
      <c r="D181" s="11" t="str">
        <f t="shared" si="54"/>
        <v>22.0</v>
      </c>
      <c r="E181" s="11" t="str">
        <f t="shared" si="55"/>
        <v>k</v>
      </c>
      <c r="G181" s="16" t="str">
        <f t="shared" si="53"/>
        <v>2202</v>
      </c>
      <c r="K181" s="11"/>
      <c r="L181" s="11"/>
      <c r="O181" s="16">
        <v>6.81</v>
      </c>
      <c r="P181" s="9">
        <f t="shared" si="69"/>
        <v>-1</v>
      </c>
      <c r="Q181" s="18">
        <f t="shared" si="70"/>
        <v>6.8100000000000008E-2</v>
      </c>
      <c r="R181" s="11" t="str">
        <f t="shared" si="56"/>
        <v>68.1</v>
      </c>
      <c r="S181" s="11" t="str">
        <f t="shared" si="57"/>
        <v>m</v>
      </c>
      <c r="T181" s="16" t="str">
        <f t="shared" si="67"/>
        <v>R06</v>
      </c>
      <c r="U181" s="16" t="str">
        <f t="shared" si="68"/>
        <v>R068</v>
      </c>
      <c r="W181" s="16">
        <v>3.6</v>
      </c>
      <c r="X181" s="9">
        <f t="shared" si="52"/>
        <v>-1</v>
      </c>
      <c r="Y181" s="21">
        <f t="shared" si="58"/>
        <v>3.6000000000000004E-2</v>
      </c>
      <c r="Z181" s="11" t="str">
        <f t="shared" si="59"/>
        <v>36.0</v>
      </c>
      <c r="AA181" s="11" t="str">
        <f t="shared" si="60"/>
        <v>m</v>
      </c>
      <c r="AB181" s="16" t="str">
        <f t="shared" si="50"/>
        <v>R03</v>
      </c>
      <c r="AC181" s="16" t="str">
        <f t="shared" si="51"/>
        <v>R036</v>
      </c>
      <c r="AE181" s="22">
        <v>8.25</v>
      </c>
      <c r="AF181" s="9">
        <f t="shared" si="63"/>
        <v>-2</v>
      </c>
      <c r="AG181" s="21">
        <f t="shared" si="65"/>
        <v>8.2500000000000004E-3</v>
      </c>
      <c r="AH181" s="11" t="str">
        <f t="shared" si="61"/>
        <v>8.25</v>
      </c>
      <c r="AI181" s="11" t="str">
        <f t="shared" si="62"/>
        <v>m</v>
      </c>
    </row>
    <row r="182" spans="1:35" x14ac:dyDescent="0.3">
      <c r="A182" s="20">
        <v>2.4</v>
      </c>
      <c r="B182" s="9">
        <f t="shared" si="64"/>
        <v>5</v>
      </c>
      <c r="C182" s="9">
        <f t="shared" si="66"/>
        <v>24000</v>
      </c>
      <c r="D182" s="11" t="str">
        <f t="shared" si="54"/>
        <v>24.0</v>
      </c>
      <c r="E182" s="11" t="str">
        <f t="shared" si="55"/>
        <v>k</v>
      </c>
      <c r="G182" s="16" t="str">
        <f t="shared" si="53"/>
        <v>2402</v>
      </c>
      <c r="K182" s="11"/>
      <c r="L182" s="11"/>
      <c r="O182" s="16">
        <v>6.98</v>
      </c>
      <c r="P182" s="9">
        <f t="shared" si="69"/>
        <v>-1</v>
      </c>
      <c r="Q182" s="18">
        <f t="shared" si="70"/>
        <v>6.9800000000000001E-2</v>
      </c>
      <c r="R182" s="11" t="str">
        <f t="shared" si="56"/>
        <v>69.8</v>
      </c>
      <c r="S182" s="11" t="str">
        <f t="shared" si="57"/>
        <v>m</v>
      </c>
      <c r="T182" s="16" t="str">
        <f t="shared" si="67"/>
        <v>R06</v>
      </c>
      <c r="U182" s="16" t="str">
        <f t="shared" si="68"/>
        <v>R069</v>
      </c>
      <c r="W182" s="16">
        <v>3.65</v>
      </c>
      <c r="X182" s="9">
        <f t="shared" si="52"/>
        <v>-1</v>
      </c>
      <c r="Y182" s="21">
        <f t="shared" si="58"/>
        <v>3.6499999999999998E-2</v>
      </c>
      <c r="Z182" s="11" t="str">
        <f t="shared" si="59"/>
        <v>36.5</v>
      </c>
      <c r="AA182" s="11" t="str">
        <f t="shared" si="60"/>
        <v>m</v>
      </c>
      <c r="AB182" s="16" t="str">
        <f t="shared" si="50"/>
        <v>R03</v>
      </c>
      <c r="AC182" s="16" t="str">
        <f t="shared" si="51"/>
        <v>R036</v>
      </c>
      <c r="AE182" s="22">
        <v>8.35</v>
      </c>
      <c r="AF182" s="9">
        <f t="shared" si="63"/>
        <v>-2</v>
      </c>
      <c r="AG182" s="21">
        <f t="shared" si="65"/>
        <v>8.3499999999999998E-3</v>
      </c>
      <c r="AH182" s="11" t="str">
        <f t="shared" si="61"/>
        <v>8.35</v>
      </c>
      <c r="AI182" s="11" t="str">
        <f t="shared" si="62"/>
        <v>m</v>
      </c>
    </row>
    <row r="183" spans="1:35" x14ac:dyDescent="0.3">
      <c r="A183" s="20">
        <v>2.7</v>
      </c>
      <c r="B183" s="9">
        <f t="shared" si="64"/>
        <v>5</v>
      </c>
      <c r="C183" s="9">
        <f t="shared" si="66"/>
        <v>27000</v>
      </c>
      <c r="D183" s="11" t="str">
        <f t="shared" si="54"/>
        <v>27.0</v>
      </c>
      <c r="E183" s="11" t="str">
        <f t="shared" si="55"/>
        <v>k</v>
      </c>
      <c r="G183" s="16" t="str">
        <f t="shared" si="53"/>
        <v>2702</v>
      </c>
      <c r="K183" s="11"/>
      <c r="L183" s="11"/>
      <c r="O183" s="16">
        <v>7.15</v>
      </c>
      <c r="P183" s="9">
        <f t="shared" si="69"/>
        <v>-1</v>
      </c>
      <c r="Q183" s="18">
        <f t="shared" si="70"/>
        <v>7.1500000000000008E-2</v>
      </c>
      <c r="R183" s="11" t="str">
        <f t="shared" si="56"/>
        <v>71.5</v>
      </c>
      <c r="S183" s="11" t="str">
        <f t="shared" si="57"/>
        <v>m</v>
      </c>
      <c r="T183" s="16" t="str">
        <f t="shared" si="67"/>
        <v>R07</v>
      </c>
      <c r="U183" s="16" t="str">
        <f t="shared" si="68"/>
        <v>R071</v>
      </c>
      <c r="W183" s="16">
        <v>3.74</v>
      </c>
      <c r="X183" s="9">
        <f t="shared" si="52"/>
        <v>-1</v>
      </c>
      <c r="Y183" s="21">
        <f t="shared" si="58"/>
        <v>3.7400000000000003E-2</v>
      </c>
      <c r="Z183" s="11" t="str">
        <f t="shared" si="59"/>
        <v>37.4</v>
      </c>
      <c r="AA183" s="11" t="str">
        <f t="shared" si="60"/>
        <v>m</v>
      </c>
      <c r="AB183" s="16" t="str">
        <f t="shared" si="50"/>
        <v>R03</v>
      </c>
      <c r="AC183" s="16" t="str">
        <f t="shared" si="51"/>
        <v>R037</v>
      </c>
      <c r="AE183" s="22">
        <v>8.4499999999999993</v>
      </c>
      <c r="AF183" s="9">
        <f t="shared" si="63"/>
        <v>-2</v>
      </c>
      <c r="AG183" s="21">
        <f t="shared" si="65"/>
        <v>8.4499999999999992E-3</v>
      </c>
      <c r="AH183" s="11" t="str">
        <f t="shared" si="61"/>
        <v>8.45</v>
      </c>
      <c r="AI183" s="11" t="str">
        <f t="shared" si="62"/>
        <v>m</v>
      </c>
    </row>
    <row r="184" spans="1:35" x14ac:dyDescent="0.3">
      <c r="A184" s="20">
        <v>3</v>
      </c>
      <c r="B184" s="9">
        <f t="shared" si="64"/>
        <v>5</v>
      </c>
      <c r="C184" s="9">
        <f t="shared" si="66"/>
        <v>30000</v>
      </c>
      <c r="D184" s="11" t="str">
        <f t="shared" si="54"/>
        <v>30.0</v>
      </c>
      <c r="E184" s="11" t="str">
        <f t="shared" si="55"/>
        <v>k</v>
      </c>
      <c r="G184" s="16" t="str">
        <f t="shared" si="53"/>
        <v>3002</v>
      </c>
      <c r="K184" s="11"/>
      <c r="L184" s="11"/>
      <c r="O184" s="16">
        <v>7.32</v>
      </c>
      <c r="P184" s="9">
        <f t="shared" si="69"/>
        <v>-1</v>
      </c>
      <c r="Q184" s="18">
        <f t="shared" si="70"/>
        <v>7.3200000000000015E-2</v>
      </c>
      <c r="R184" s="11" t="str">
        <f t="shared" si="56"/>
        <v>73.2</v>
      </c>
      <c r="S184" s="11" t="str">
        <f t="shared" si="57"/>
        <v>m</v>
      </c>
      <c r="T184" s="16" t="str">
        <f t="shared" si="67"/>
        <v>R07</v>
      </c>
      <c r="U184" s="16" t="str">
        <f t="shared" si="68"/>
        <v>R073</v>
      </c>
      <c r="W184" s="16">
        <v>3.83</v>
      </c>
      <c r="X184" s="9">
        <f t="shared" si="52"/>
        <v>-1</v>
      </c>
      <c r="Y184" s="21">
        <f t="shared" si="58"/>
        <v>3.8300000000000001E-2</v>
      </c>
      <c r="Z184" s="11" t="str">
        <f t="shared" si="59"/>
        <v>38.3</v>
      </c>
      <c r="AA184" s="11" t="str">
        <f t="shared" si="60"/>
        <v>m</v>
      </c>
      <c r="AB184" s="16" t="str">
        <f t="shared" ref="AB184:AB247" si="71">IF(X184&lt;2,LEFT(AC184,3),LEFT(AC184,2)&amp;X184-2)</f>
        <v>R03</v>
      </c>
      <c r="AC184" s="16" t="str">
        <f t="shared" ref="AC184:AC247" si="72">IF(X184&lt;0,"R0"&amp;LEFT(Z184,2),IF(X184&lt;1,"R"&amp;Z184,IF(X184&lt;3,SUBSTITUTE(Z184,".","R"),LEFT(_xlfn.VALUETOTEXT(Y184),3)&amp;X184-3)))</f>
        <v>R038</v>
      </c>
      <c r="AE184" s="22">
        <v>8.56</v>
      </c>
      <c r="AF184" s="9">
        <f t="shared" si="63"/>
        <v>-2</v>
      </c>
      <c r="AG184" s="21">
        <f t="shared" si="65"/>
        <v>8.5600000000000016E-3</v>
      </c>
      <c r="AH184" s="11" t="str">
        <f t="shared" si="61"/>
        <v>8.56</v>
      </c>
      <c r="AI184" s="11" t="str">
        <f t="shared" si="62"/>
        <v>m</v>
      </c>
    </row>
    <row r="185" spans="1:35" x14ac:dyDescent="0.3">
      <c r="A185" s="20">
        <v>3.3</v>
      </c>
      <c r="B185" s="9">
        <f t="shared" si="64"/>
        <v>5</v>
      </c>
      <c r="C185" s="9">
        <f t="shared" si="66"/>
        <v>33000</v>
      </c>
      <c r="D185" s="11" t="str">
        <f t="shared" si="54"/>
        <v>33.0</v>
      </c>
      <c r="E185" s="11" t="str">
        <f t="shared" si="55"/>
        <v>k</v>
      </c>
      <c r="G185" s="16" t="str">
        <f t="shared" si="53"/>
        <v>3302</v>
      </c>
      <c r="K185" s="11"/>
      <c r="L185" s="11"/>
      <c r="O185" s="16">
        <v>7.5</v>
      </c>
      <c r="P185" s="9">
        <f t="shared" si="69"/>
        <v>-1</v>
      </c>
      <c r="Q185" s="18">
        <f t="shared" si="70"/>
        <v>7.4999999999999997E-2</v>
      </c>
      <c r="R185" s="11" t="str">
        <f t="shared" si="56"/>
        <v>75.0</v>
      </c>
      <c r="S185" s="11" t="str">
        <f t="shared" si="57"/>
        <v>m</v>
      </c>
      <c r="T185" s="16" t="str">
        <f t="shared" si="67"/>
        <v>R07</v>
      </c>
      <c r="U185" s="16" t="str">
        <f t="shared" si="68"/>
        <v>R075</v>
      </c>
      <c r="W185" s="16">
        <v>3.9</v>
      </c>
      <c r="X185" s="9">
        <f t="shared" si="52"/>
        <v>-1</v>
      </c>
      <c r="Y185" s="21">
        <f t="shared" si="58"/>
        <v>3.9E-2</v>
      </c>
      <c r="Z185" s="11" t="str">
        <f t="shared" si="59"/>
        <v>39.0</v>
      </c>
      <c r="AA185" s="11" t="str">
        <f t="shared" si="60"/>
        <v>m</v>
      </c>
      <c r="AB185" s="16" t="str">
        <f t="shared" si="71"/>
        <v>R03</v>
      </c>
      <c r="AC185" s="16" t="str">
        <f t="shared" si="72"/>
        <v>R039</v>
      </c>
      <c r="AE185" s="22">
        <v>8.66</v>
      </c>
      <c r="AF185" s="9">
        <f t="shared" si="63"/>
        <v>-2</v>
      </c>
      <c r="AG185" s="21">
        <f t="shared" si="65"/>
        <v>8.6599999999999993E-3</v>
      </c>
      <c r="AH185" s="11" t="str">
        <f t="shared" si="61"/>
        <v>8.66</v>
      </c>
      <c r="AI185" s="11" t="str">
        <f t="shared" si="62"/>
        <v>m</v>
      </c>
    </row>
    <row r="186" spans="1:35" x14ac:dyDescent="0.3">
      <c r="A186" s="20">
        <v>3.6</v>
      </c>
      <c r="B186" s="9">
        <f t="shared" si="64"/>
        <v>5</v>
      </c>
      <c r="C186" s="9">
        <f t="shared" si="66"/>
        <v>36000</v>
      </c>
      <c r="D186" s="11" t="str">
        <f t="shared" si="54"/>
        <v>36.0</v>
      </c>
      <c r="E186" s="11" t="str">
        <f t="shared" si="55"/>
        <v>k</v>
      </c>
      <c r="G186" s="16" t="str">
        <f t="shared" si="53"/>
        <v>3602</v>
      </c>
      <c r="K186" s="11"/>
      <c r="L186" s="11"/>
      <c r="O186" s="16">
        <v>7.68</v>
      </c>
      <c r="P186" s="9">
        <f t="shared" si="69"/>
        <v>-1</v>
      </c>
      <c r="Q186" s="18">
        <f t="shared" si="70"/>
        <v>7.6800000000000007E-2</v>
      </c>
      <c r="R186" s="11" t="str">
        <f t="shared" si="56"/>
        <v>76.8</v>
      </c>
      <c r="S186" s="11" t="str">
        <f t="shared" si="57"/>
        <v>m</v>
      </c>
      <c r="T186" s="16" t="str">
        <f t="shared" si="67"/>
        <v>R07</v>
      </c>
      <c r="U186" s="16" t="str">
        <f t="shared" si="68"/>
        <v>R076</v>
      </c>
      <c r="W186" s="16">
        <v>3.92</v>
      </c>
      <c r="X186" s="9">
        <f t="shared" si="52"/>
        <v>-1</v>
      </c>
      <c r="Y186" s="21">
        <f t="shared" si="58"/>
        <v>3.9199999999999999E-2</v>
      </c>
      <c r="Z186" s="11" t="str">
        <f t="shared" si="59"/>
        <v>39.2</v>
      </c>
      <c r="AA186" s="11" t="str">
        <f t="shared" si="60"/>
        <v>m</v>
      </c>
      <c r="AB186" s="16" t="str">
        <f t="shared" si="71"/>
        <v>R03</v>
      </c>
      <c r="AC186" s="16" t="str">
        <f t="shared" si="72"/>
        <v>R039</v>
      </c>
      <c r="AE186" s="22">
        <v>8.76</v>
      </c>
      <c r="AF186" s="9">
        <f t="shared" si="63"/>
        <v>-2</v>
      </c>
      <c r="AG186" s="21">
        <f t="shared" si="65"/>
        <v>8.7600000000000004E-3</v>
      </c>
      <c r="AH186" s="11" t="str">
        <f t="shared" si="61"/>
        <v>8.76</v>
      </c>
      <c r="AI186" s="11" t="str">
        <f t="shared" si="62"/>
        <v>m</v>
      </c>
    </row>
    <row r="187" spans="1:35" x14ac:dyDescent="0.3">
      <c r="A187" s="20">
        <v>3.9</v>
      </c>
      <c r="B187" s="9">
        <f t="shared" si="64"/>
        <v>5</v>
      </c>
      <c r="C187" s="9">
        <f t="shared" si="66"/>
        <v>39000</v>
      </c>
      <c r="D187" s="11" t="str">
        <f t="shared" si="54"/>
        <v>39.0</v>
      </c>
      <c r="E187" s="11" t="str">
        <f t="shared" si="55"/>
        <v>k</v>
      </c>
      <c r="G187" s="16" t="str">
        <f t="shared" si="53"/>
        <v>3902</v>
      </c>
      <c r="K187" s="11"/>
      <c r="L187" s="11"/>
      <c r="O187" s="16">
        <v>7.87</v>
      </c>
      <c r="P187" s="9">
        <f t="shared" si="69"/>
        <v>-1</v>
      </c>
      <c r="Q187" s="18">
        <f t="shared" si="70"/>
        <v>7.8700000000000006E-2</v>
      </c>
      <c r="R187" s="11" t="str">
        <f t="shared" si="56"/>
        <v>78.7</v>
      </c>
      <c r="S187" s="11" t="str">
        <f t="shared" si="57"/>
        <v>m</v>
      </c>
      <c r="T187" s="16" t="str">
        <f t="shared" si="67"/>
        <v>R07</v>
      </c>
      <c r="U187" s="16" t="str">
        <f t="shared" si="68"/>
        <v>R078</v>
      </c>
      <c r="W187" s="16">
        <v>4.0199999999999996</v>
      </c>
      <c r="X187" s="9">
        <f t="shared" si="52"/>
        <v>-1</v>
      </c>
      <c r="Y187" s="21">
        <f t="shared" si="58"/>
        <v>4.02E-2</v>
      </c>
      <c r="Z187" s="11" t="str">
        <f t="shared" si="59"/>
        <v>40.2</v>
      </c>
      <c r="AA187" s="11" t="str">
        <f t="shared" si="60"/>
        <v>m</v>
      </c>
      <c r="AB187" s="16" t="str">
        <f t="shared" si="71"/>
        <v>R04</v>
      </c>
      <c r="AC187" s="16" t="str">
        <f t="shared" si="72"/>
        <v>R040</v>
      </c>
      <c r="AE187" s="22">
        <v>8.8699999999999992</v>
      </c>
      <c r="AF187" s="9">
        <f t="shared" si="63"/>
        <v>-2</v>
      </c>
      <c r="AG187" s="21">
        <f t="shared" si="65"/>
        <v>8.8699999999999994E-3</v>
      </c>
      <c r="AH187" s="11" t="str">
        <f t="shared" si="61"/>
        <v>8.87</v>
      </c>
      <c r="AI187" s="11" t="str">
        <f t="shared" si="62"/>
        <v>m</v>
      </c>
    </row>
    <row r="188" spans="1:35" x14ac:dyDescent="0.3">
      <c r="A188" s="20">
        <v>4.3</v>
      </c>
      <c r="B188" s="9">
        <f t="shared" si="64"/>
        <v>5</v>
      </c>
      <c r="C188" s="9">
        <f t="shared" si="66"/>
        <v>43000</v>
      </c>
      <c r="D188" s="11" t="str">
        <f t="shared" si="54"/>
        <v>43.0</v>
      </c>
      <c r="E188" s="11" t="str">
        <f t="shared" si="55"/>
        <v>k</v>
      </c>
      <c r="G188" s="16" t="str">
        <f t="shared" si="53"/>
        <v>4302</v>
      </c>
      <c r="K188" s="11"/>
      <c r="L188" s="11"/>
      <c r="O188" s="16">
        <v>8.06</v>
      </c>
      <c r="P188" s="9">
        <f t="shared" si="69"/>
        <v>-1</v>
      </c>
      <c r="Q188" s="18">
        <f t="shared" si="70"/>
        <v>8.0600000000000005E-2</v>
      </c>
      <c r="R188" s="11" t="str">
        <f t="shared" si="56"/>
        <v>80.6</v>
      </c>
      <c r="S188" s="11" t="str">
        <f t="shared" si="57"/>
        <v>m</v>
      </c>
      <c r="T188" s="16" t="str">
        <f t="shared" si="67"/>
        <v>R08</v>
      </c>
      <c r="U188" s="16" t="str">
        <f t="shared" si="68"/>
        <v>R080</v>
      </c>
      <c r="W188" s="16">
        <v>4.12</v>
      </c>
      <c r="X188" s="9">
        <f t="shared" ref="X188:X234" si="73">IF(W188=1,X187+1,X187)</f>
        <v>-1</v>
      </c>
      <c r="Y188" s="21">
        <f t="shared" si="58"/>
        <v>4.1200000000000001E-2</v>
      </c>
      <c r="Z188" s="11" t="str">
        <f t="shared" si="59"/>
        <v>41.2</v>
      </c>
      <c r="AA188" s="11" t="str">
        <f t="shared" si="60"/>
        <v>m</v>
      </c>
      <c r="AB188" s="16" t="str">
        <f t="shared" si="71"/>
        <v>R04</v>
      </c>
      <c r="AC188" s="16" t="str">
        <f t="shared" si="72"/>
        <v>R041</v>
      </c>
      <c r="AE188" s="22">
        <v>8.98</v>
      </c>
      <c r="AF188" s="9">
        <f t="shared" si="63"/>
        <v>-2</v>
      </c>
      <c r="AG188" s="21">
        <f t="shared" si="65"/>
        <v>8.9800000000000001E-3</v>
      </c>
      <c r="AH188" s="11" t="str">
        <f t="shared" si="61"/>
        <v>8.98</v>
      </c>
      <c r="AI188" s="11" t="str">
        <f t="shared" si="62"/>
        <v>m</v>
      </c>
    </row>
    <row r="189" spans="1:35" x14ac:dyDescent="0.3">
      <c r="A189" s="20">
        <v>4.7</v>
      </c>
      <c r="B189" s="9">
        <f t="shared" si="64"/>
        <v>5</v>
      </c>
      <c r="C189" s="9">
        <f t="shared" si="66"/>
        <v>47000</v>
      </c>
      <c r="D189" s="11" t="str">
        <f t="shared" si="54"/>
        <v>47.0</v>
      </c>
      <c r="E189" s="11" t="str">
        <f t="shared" si="55"/>
        <v>k</v>
      </c>
      <c r="G189" s="16" t="str">
        <f t="shared" ref="G189:G245" si="74">IF(B189&gt;2,LEFT(_xlfn.VALUETOTEXT(C189),3)&amp;B189-3,SUBSTITUTE(D189,".","R"))</f>
        <v>4702</v>
      </c>
      <c r="K189" s="11"/>
      <c r="L189" s="11"/>
      <c r="O189" s="16">
        <v>8.25</v>
      </c>
      <c r="P189" s="9">
        <f t="shared" si="69"/>
        <v>-1</v>
      </c>
      <c r="Q189" s="18">
        <f t="shared" si="70"/>
        <v>8.2500000000000004E-2</v>
      </c>
      <c r="R189" s="11" t="str">
        <f t="shared" si="56"/>
        <v>82.5</v>
      </c>
      <c r="S189" s="11" t="str">
        <f t="shared" si="57"/>
        <v>m</v>
      </c>
      <c r="T189" s="16" t="str">
        <f t="shared" si="67"/>
        <v>R08</v>
      </c>
      <c r="U189" s="16" t="str">
        <f t="shared" si="68"/>
        <v>R082</v>
      </c>
      <c r="W189" s="16">
        <v>4.22</v>
      </c>
      <c r="X189" s="9">
        <f t="shared" si="73"/>
        <v>-1</v>
      </c>
      <c r="Y189" s="21">
        <f t="shared" si="58"/>
        <v>4.2200000000000001E-2</v>
      </c>
      <c r="Z189" s="11" t="str">
        <f t="shared" si="59"/>
        <v>42.2</v>
      </c>
      <c r="AA189" s="11" t="str">
        <f t="shared" si="60"/>
        <v>m</v>
      </c>
      <c r="AB189" s="16" t="str">
        <f t="shared" si="71"/>
        <v>R04</v>
      </c>
      <c r="AC189" s="16" t="str">
        <f t="shared" si="72"/>
        <v>R042</v>
      </c>
      <c r="AE189" s="22">
        <v>9.09</v>
      </c>
      <c r="AF189" s="9">
        <f t="shared" si="63"/>
        <v>-2</v>
      </c>
      <c r="AG189" s="21">
        <f t="shared" si="65"/>
        <v>9.0899999999999991E-3</v>
      </c>
      <c r="AH189" s="11" t="str">
        <f t="shared" si="61"/>
        <v>9.09</v>
      </c>
      <c r="AI189" s="11" t="str">
        <f t="shared" si="62"/>
        <v>m</v>
      </c>
    </row>
    <row r="190" spans="1:35" x14ac:dyDescent="0.3">
      <c r="A190" s="20">
        <v>5.0999999999999996</v>
      </c>
      <c r="B190" s="9">
        <f t="shared" si="64"/>
        <v>5</v>
      </c>
      <c r="C190" s="9">
        <f t="shared" si="66"/>
        <v>50999.999999999993</v>
      </c>
      <c r="D190" s="11" t="str">
        <f t="shared" si="54"/>
        <v>51.0</v>
      </c>
      <c r="E190" s="11" t="str">
        <f t="shared" si="55"/>
        <v>k</v>
      </c>
      <c r="G190" s="16" t="str">
        <f t="shared" si="74"/>
        <v>5102</v>
      </c>
      <c r="K190" s="11"/>
      <c r="L190" s="11"/>
      <c r="O190" s="16">
        <v>8.4499999999999993</v>
      </c>
      <c r="P190" s="9">
        <f t="shared" si="69"/>
        <v>-1</v>
      </c>
      <c r="Q190" s="18">
        <f t="shared" si="70"/>
        <v>8.4499999999999992E-2</v>
      </c>
      <c r="R190" s="11" t="str">
        <f t="shared" si="56"/>
        <v>84.5</v>
      </c>
      <c r="S190" s="11" t="str">
        <f t="shared" si="57"/>
        <v>m</v>
      </c>
      <c r="T190" s="16" t="str">
        <f t="shared" si="67"/>
        <v>R08</v>
      </c>
      <c r="U190" s="16" t="str">
        <f t="shared" si="68"/>
        <v>R084</v>
      </c>
      <c r="W190" s="16">
        <v>4.3</v>
      </c>
      <c r="X190" s="9">
        <f t="shared" si="73"/>
        <v>-1</v>
      </c>
      <c r="Y190" s="21">
        <f t="shared" si="58"/>
        <v>4.2999999999999997E-2</v>
      </c>
      <c r="Z190" s="11" t="str">
        <f t="shared" si="59"/>
        <v>43.0</v>
      </c>
      <c r="AA190" s="11" t="str">
        <f t="shared" si="60"/>
        <v>m</v>
      </c>
      <c r="AB190" s="16" t="str">
        <f t="shared" si="71"/>
        <v>R04</v>
      </c>
      <c r="AC190" s="16" t="str">
        <f t="shared" si="72"/>
        <v>R043</v>
      </c>
      <c r="AE190" s="22">
        <v>9.1999999999999993</v>
      </c>
      <c r="AF190" s="9">
        <f t="shared" si="63"/>
        <v>-2</v>
      </c>
      <c r="AG190" s="21">
        <f t="shared" si="65"/>
        <v>9.1999999999999998E-3</v>
      </c>
      <c r="AH190" s="11" t="str">
        <f t="shared" si="61"/>
        <v>9.20</v>
      </c>
      <c r="AI190" s="11" t="str">
        <f t="shared" si="62"/>
        <v>m</v>
      </c>
    </row>
    <row r="191" spans="1:35" x14ac:dyDescent="0.3">
      <c r="A191" s="20">
        <v>5.6</v>
      </c>
      <c r="B191" s="9">
        <f t="shared" si="64"/>
        <v>5</v>
      </c>
      <c r="C191" s="9">
        <f t="shared" si="66"/>
        <v>56000</v>
      </c>
      <c r="D191" s="11" t="str">
        <f t="shared" si="54"/>
        <v>56.0</v>
      </c>
      <c r="E191" s="11" t="str">
        <f t="shared" si="55"/>
        <v>k</v>
      </c>
      <c r="G191" s="16" t="str">
        <f t="shared" si="74"/>
        <v>5602</v>
      </c>
      <c r="K191" s="11"/>
      <c r="L191" s="11"/>
      <c r="O191" s="16">
        <v>8.66</v>
      </c>
      <c r="P191" s="9">
        <f t="shared" si="69"/>
        <v>-1</v>
      </c>
      <c r="Q191" s="18">
        <f t="shared" si="70"/>
        <v>8.660000000000001E-2</v>
      </c>
      <c r="R191" s="11" t="str">
        <f t="shared" si="56"/>
        <v>86.6</v>
      </c>
      <c r="S191" s="11" t="str">
        <f t="shared" si="57"/>
        <v>m</v>
      </c>
      <c r="T191" s="16" t="str">
        <f t="shared" si="67"/>
        <v>R08</v>
      </c>
      <c r="U191" s="16" t="str">
        <f t="shared" si="68"/>
        <v>R086</v>
      </c>
      <c r="W191" s="16">
        <v>4.32</v>
      </c>
      <c r="X191" s="9">
        <f t="shared" si="73"/>
        <v>-1</v>
      </c>
      <c r="Y191" s="21">
        <f t="shared" si="58"/>
        <v>4.3200000000000002E-2</v>
      </c>
      <c r="Z191" s="11" t="str">
        <f t="shared" si="59"/>
        <v>43.2</v>
      </c>
      <c r="AA191" s="11" t="str">
        <f t="shared" si="60"/>
        <v>m</v>
      </c>
      <c r="AB191" s="16" t="str">
        <f t="shared" si="71"/>
        <v>R04</v>
      </c>
      <c r="AC191" s="16" t="str">
        <f t="shared" si="72"/>
        <v>R043</v>
      </c>
      <c r="AE191" s="22">
        <v>9.31</v>
      </c>
      <c r="AF191" s="9">
        <f t="shared" si="63"/>
        <v>-2</v>
      </c>
      <c r="AG191" s="21">
        <f t="shared" si="65"/>
        <v>9.3100000000000006E-3</v>
      </c>
      <c r="AH191" s="11" t="str">
        <f t="shared" si="61"/>
        <v>9.31</v>
      </c>
      <c r="AI191" s="11" t="str">
        <f t="shared" si="62"/>
        <v>m</v>
      </c>
    </row>
    <row r="192" spans="1:35" x14ac:dyDescent="0.3">
      <c r="A192" s="20">
        <v>6.2</v>
      </c>
      <c r="B192" s="9">
        <f t="shared" si="64"/>
        <v>5</v>
      </c>
      <c r="C192" s="9">
        <f t="shared" si="66"/>
        <v>62000</v>
      </c>
      <c r="D192" s="11" t="str">
        <f t="shared" si="54"/>
        <v>62.0</v>
      </c>
      <c r="E192" s="11" t="str">
        <f t="shared" si="55"/>
        <v>k</v>
      </c>
      <c r="G192" s="16" t="str">
        <f t="shared" si="74"/>
        <v>6202</v>
      </c>
      <c r="K192" s="11"/>
      <c r="L192" s="11"/>
      <c r="O192" s="16">
        <v>8.8699999999999992</v>
      </c>
      <c r="P192" s="9">
        <f t="shared" si="69"/>
        <v>-1</v>
      </c>
      <c r="Q192" s="18">
        <f t="shared" si="70"/>
        <v>8.8700000000000001E-2</v>
      </c>
      <c r="R192" s="11" t="str">
        <f t="shared" si="56"/>
        <v>88.7</v>
      </c>
      <c r="S192" s="11" t="str">
        <f t="shared" si="57"/>
        <v>m</v>
      </c>
      <c r="T192" s="16" t="str">
        <f t="shared" si="67"/>
        <v>R08</v>
      </c>
      <c r="U192" s="16" t="str">
        <f t="shared" si="68"/>
        <v>R088</v>
      </c>
      <c r="W192" s="16">
        <v>4.42</v>
      </c>
      <c r="X192" s="9">
        <f t="shared" si="73"/>
        <v>-1</v>
      </c>
      <c r="Y192" s="21">
        <f t="shared" si="58"/>
        <v>4.4200000000000003E-2</v>
      </c>
      <c r="Z192" s="11" t="str">
        <f t="shared" si="59"/>
        <v>44.2</v>
      </c>
      <c r="AA192" s="11" t="str">
        <f t="shared" si="60"/>
        <v>m</v>
      </c>
      <c r="AB192" s="16" t="str">
        <f t="shared" si="71"/>
        <v>R04</v>
      </c>
      <c r="AC192" s="16" t="str">
        <f t="shared" si="72"/>
        <v>R044</v>
      </c>
      <c r="AE192" s="22">
        <v>9.42</v>
      </c>
      <c r="AF192" s="9">
        <f t="shared" si="63"/>
        <v>-2</v>
      </c>
      <c r="AG192" s="21">
        <f t="shared" si="65"/>
        <v>9.4200000000000013E-3</v>
      </c>
      <c r="AH192" s="11" t="str">
        <f t="shared" si="61"/>
        <v>9.42</v>
      </c>
      <c r="AI192" s="11" t="str">
        <f t="shared" si="62"/>
        <v>m</v>
      </c>
    </row>
    <row r="193" spans="1:35" x14ac:dyDescent="0.3">
      <c r="A193" s="20">
        <v>6.8</v>
      </c>
      <c r="B193" s="9">
        <f t="shared" si="64"/>
        <v>5</v>
      </c>
      <c r="C193" s="9">
        <f t="shared" si="66"/>
        <v>68000</v>
      </c>
      <c r="D193" s="11" t="str">
        <f t="shared" si="54"/>
        <v>68.0</v>
      </c>
      <c r="E193" s="11" t="str">
        <f t="shared" si="55"/>
        <v>k</v>
      </c>
      <c r="G193" s="16" t="str">
        <f t="shared" si="74"/>
        <v>6802</v>
      </c>
      <c r="K193" s="11"/>
      <c r="L193" s="11"/>
      <c r="O193" s="16">
        <v>9.09</v>
      </c>
      <c r="P193" s="9">
        <f t="shared" si="69"/>
        <v>-1</v>
      </c>
      <c r="Q193" s="18">
        <f t="shared" si="70"/>
        <v>9.0900000000000009E-2</v>
      </c>
      <c r="R193" s="11" t="str">
        <f t="shared" si="56"/>
        <v>90.9</v>
      </c>
      <c r="S193" s="11" t="str">
        <f t="shared" si="57"/>
        <v>m</v>
      </c>
      <c r="T193" s="16" t="str">
        <f t="shared" si="67"/>
        <v>R09</v>
      </c>
      <c r="U193" s="16" t="str">
        <f t="shared" si="68"/>
        <v>R090</v>
      </c>
      <c r="W193" s="16">
        <v>4.53</v>
      </c>
      <c r="X193" s="9">
        <f t="shared" si="73"/>
        <v>-1</v>
      </c>
      <c r="Y193" s="21">
        <f t="shared" si="58"/>
        <v>4.5300000000000007E-2</v>
      </c>
      <c r="Z193" s="11" t="str">
        <f t="shared" si="59"/>
        <v>45.3</v>
      </c>
      <c r="AA193" s="11" t="str">
        <f t="shared" si="60"/>
        <v>m</v>
      </c>
      <c r="AB193" s="16" t="str">
        <f t="shared" si="71"/>
        <v>R04</v>
      </c>
      <c r="AC193" s="16" t="str">
        <f t="shared" si="72"/>
        <v>R045</v>
      </c>
      <c r="AE193" s="22">
        <v>9.5299999999999994</v>
      </c>
      <c r="AF193" s="9">
        <f t="shared" si="63"/>
        <v>-2</v>
      </c>
      <c r="AG193" s="21">
        <f t="shared" si="65"/>
        <v>9.5300000000000003E-3</v>
      </c>
      <c r="AH193" s="11" t="str">
        <f t="shared" si="61"/>
        <v>9.53</v>
      </c>
      <c r="AI193" s="11" t="str">
        <f t="shared" si="62"/>
        <v>m</v>
      </c>
    </row>
    <row r="194" spans="1:35" x14ac:dyDescent="0.3">
      <c r="A194" s="20">
        <v>7.5</v>
      </c>
      <c r="B194" s="9">
        <f t="shared" si="64"/>
        <v>5</v>
      </c>
      <c r="C194" s="9">
        <f t="shared" si="66"/>
        <v>75000</v>
      </c>
      <c r="D194" s="11" t="str">
        <f t="shared" si="54"/>
        <v>75.0</v>
      </c>
      <c r="E194" s="11" t="str">
        <f t="shared" si="55"/>
        <v>k</v>
      </c>
      <c r="G194" s="16" t="str">
        <f t="shared" si="74"/>
        <v>7502</v>
      </c>
      <c r="K194" s="11"/>
      <c r="L194" s="11"/>
      <c r="O194" s="16">
        <v>9.31</v>
      </c>
      <c r="P194" s="9">
        <f t="shared" si="69"/>
        <v>-1</v>
      </c>
      <c r="Q194" s="18">
        <f t="shared" si="70"/>
        <v>9.3100000000000002E-2</v>
      </c>
      <c r="R194" s="11" t="str">
        <f t="shared" si="56"/>
        <v>93.1</v>
      </c>
      <c r="S194" s="11" t="str">
        <f t="shared" si="57"/>
        <v>m</v>
      </c>
      <c r="T194" s="16" t="str">
        <f t="shared" si="67"/>
        <v>R09</v>
      </c>
      <c r="U194" s="16" t="str">
        <f t="shared" si="68"/>
        <v>R093</v>
      </c>
      <c r="W194" s="16">
        <v>4.6399999999999997</v>
      </c>
      <c r="X194" s="9">
        <f t="shared" si="73"/>
        <v>-1</v>
      </c>
      <c r="Y194" s="21">
        <f t="shared" si="58"/>
        <v>4.6399999999999997E-2</v>
      </c>
      <c r="Z194" s="11" t="str">
        <f t="shared" si="59"/>
        <v>46.4</v>
      </c>
      <c r="AA194" s="11" t="str">
        <f t="shared" si="60"/>
        <v>m</v>
      </c>
      <c r="AB194" s="16" t="str">
        <f t="shared" si="71"/>
        <v>R04</v>
      </c>
      <c r="AC194" s="16" t="str">
        <f t="shared" si="72"/>
        <v>R046</v>
      </c>
      <c r="AE194" s="22">
        <v>9.65</v>
      </c>
      <c r="AF194" s="9">
        <f t="shared" si="63"/>
        <v>-2</v>
      </c>
      <c r="AG194" s="21">
        <f t="shared" si="65"/>
        <v>9.6500000000000006E-3</v>
      </c>
      <c r="AH194" s="11" t="str">
        <f t="shared" si="61"/>
        <v>9.65</v>
      </c>
      <c r="AI194" s="11" t="str">
        <f t="shared" si="62"/>
        <v>m</v>
      </c>
    </row>
    <row r="195" spans="1:35" x14ac:dyDescent="0.3">
      <c r="A195" s="20">
        <v>8.1999999999999993</v>
      </c>
      <c r="B195" s="9">
        <f t="shared" si="64"/>
        <v>5</v>
      </c>
      <c r="C195" s="9">
        <f t="shared" si="66"/>
        <v>81999.999999999985</v>
      </c>
      <c r="D195" s="11" t="str">
        <f t="shared" si="54"/>
        <v>82.0</v>
      </c>
      <c r="E195" s="11" t="str">
        <f t="shared" si="55"/>
        <v>k</v>
      </c>
      <c r="G195" s="16" t="str">
        <f t="shared" si="74"/>
        <v>8202</v>
      </c>
      <c r="K195" s="11"/>
      <c r="L195" s="11"/>
      <c r="O195" s="16">
        <v>9.5299999999999994</v>
      </c>
      <c r="P195" s="9">
        <f t="shared" si="69"/>
        <v>-1</v>
      </c>
      <c r="Q195" s="18">
        <f t="shared" si="70"/>
        <v>9.5299999999999996E-2</v>
      </c>
      <c r="R195" s="11" t="str">
        <f t="shared" si="56"/>
        <v>95.3</v>
      </c>
      <c r="S195" s="11" t="str">
        <f t="shared" si="57"/>
        <v>m</v>
      </c>
      <c r="T195" s="16" t="str">
        <f t="shared" si="67"/>
        <v>R09</v>
      </c>
      <c r="U195" s="16" t="str">
        <f t="shared" si="68"/>
        <v>R095</v>
      </c>
      <c r="W195" s="16">
        <v>4.7</v>
      </c>
      <c r="X195" s="9">
        <f t="shared" si="73"/>
        <v>-1</v>
      </c>
      <c r="Y195" s="21">
        <f t="shared" si="58"/>
        <v>4.7E-2</v>
      </c>
      <c r="Z195" s="11" t="str">
        <f t="shared" si="59"/>
        <v>47.0</v>
      </c>
      <c r="AA195" s="11" t="str">
        <f t="shared" si="60"/>
        <v>m</v>
      </c>
      <c r="AB195" s="16" t="str">
        <f t="shared" si="71"/>
        <v>R04</v>
      </c>
      <c r="AC195" s="16" t="str">
        <f t="shared" si="72"/>
        <v>R047</v>
      </c>
      <c r="AE195" s="22">
        <v>9.76</v>
      </c>
      <c r="AF195" s="9">
        <f t="shared" si="63"/>
        <v>-2</v>
      </c>
      <c r="AG195" s="21">
        <f t="shared" si="65"/>
        <v>9.7600000000000013E-3</v>
      </c>
      <c r="AH195" s="11" t="str">
        <f t="shared" si="61"/>
        <v>9.76</v>
      </c>
      <c r="AI195" s="11" t="str">
        <f t="shared" si="62"/>
        <v>m</v>
      </c>
    </row>
    <row r="196" spans="1:35" x14ac:dyDescent="0.3">
      <c r="A196" s="20">
        <v>9.1</v>
      </c>
      <c r="B196" s="9">
        <f t="shared" si="64"/>
        <v>5</v>
      </c>
      <c r="C196" s="9">
        <f t="shared" si="66"/>
        <v>91000</v>
      </c>
      <c r="D196" s="11" t="str">
        <f t="shared" si="54"/>
        <v>91.0</v>
      </c>
      <c r="E196" s="11" t="str">
        <f t="shared" si="55"/>
        <v>k</v>
      </c>
      <c r="G196" s="16" t="str">
        <f t="shared" si="74"/>
        <v>9102</v>
      </c>
      <c r="K196" s="11"/>
      <c r="L196" s="11"/>
      <c r="O196" s="16">
        <v>9.76</v>
      </c>
      <c r="P196" s="9">
        <f t="shared" si="69"/>
        <v>-1</v>
      </c>
      <c r="Q196" s="18">
        <f t="shared" si="70"/>
        <v>9.7599999999999992E-2</v>
      </c>
      <c r="R196" s="11" t="str">
        <f t="shared" si="56"/>
        <v>97.6</v>
      </c>
      <c r="S196" s="11" t="str">
        <f t="shared" si="57"/>
        <v>m</v>
      </c>
      <c r="T196" s="16" t="str">
        <f t="shared" si="67"/>
        <v>R09</v>
      </c>
      <c r="U196" s="16" t="str">
        <f t="shared" si="68"/>
        <v>R097</v>
      </c>
      <c r="W196" s="16">
        <v>4.75</v>
      </c>
      <c r="X196" s="9">
        <f t="shared" si="73"/>
        <v>-1</v>
      </c>
      <c r="Y196" s="21">
        <f t="shared" si="58"/>
        <v>4.7500000000000001E-2</v>
      </c>
      <c r="Z196" s="11" t="str">
        <f t="shared" si="59"/>
        <v>47.5</v>
      </c>
      <c r="AA196" s="11" t="str">
        <f t="shared" si="60"/>
        <v>m</v>
      </c>
      <c r="AB196" s="16" t="str">
        <f t="shared" si="71"/>
        <v>R04</v>
      </c>
      <c r="AC196" s="16" t="str">
        <f t="shared" si="72"/>
        <v>R047</v>
      </c>
      <c r="AE196" s="22">
        <v>9.8800000000000008</v>
      </c>
      <c r="AF196" s="9">
        <f t="shared" si="63"/>
        <v>-2</v>
      </c>
      <c r="AG196" s="21">
        <f t="shared" si="65"/>
        <v>9.8800000000000016E-3</v>
      </c>
      <c r="AH196" s="11" t="str">
        <f t="shared" si="61"/>
        <v>9.88</v>
      </c>
      <c r="AI196" s="11" t="str">
        <f t="shared" si="62"/>
        <v>m</v>
      </c>
    </row>
    <row r="197" spans="1:35" x14ac:dyDescent="0.3">
      <c r="A197" s="20">
        <v>1</v>
      </c>
      <c r="B197" s="9">
        <f t="shared" si="64"/>
        <v>6</v>
      </c>
      <c r="C197" s="9">
        <f t="shared" si="66"/>
        <v>100000</v>
      </c>
      <c r="D197" s="11" t="str">
        <f t="shared" ref="D197:D245" si="75">TEXT(C197*_xlfn.XLOOKUP(B197,Index_Table,D_List),SUBSTITUTE(_xlfn.XLOOKUP(B197,Index_Table,T_List),"""",""))</f>
        <v>100</v>
      </c>
      <c r="E197" s="11" t="str">
        <f t="shared" ref="E197:E245" si="76">_xlfn.XLOOKUP(B197,Index_Table,Sym_List)</f>
        <v>k</v>
      </c>
      <c r="G197" s="16" t="str">
        <f t="shared" si="74"/>
        <v>1003</v>
      </c>
      <c r="K197" s="11"/>
      <c r="L197" s="11"/>
      <c r="O197" s="16">
        <v>1</v>
      </c>
      <c r="P197" s="9">
        <f t="shared" si="69"/>
        <v>0</v>
      </c>
      <c r="Q197" s="16">
        <f>O197*10^P197/10</f>
        <v>0.1</v>
      </c>
      <c r="R197" s="11" t="str">
        <f t="shared" ref="R197:R260" si="77">TEXT(Q197*_xlfn.XLOOKUP(P197,Index_Table,D_List),SUBSTITUTE(_xlfn.XLOOKUP(P197,Index_Table,T_List),"""",""))</f>
        <v>100</v>
      </c>
      <c r="S197" s="11" t="str">
        <f t="shared" ref="S197:S260" si="78">_xlfn.XLOOKUP(P197,Index_Table,Sym_List)</f>
        <v>m</v>
      </c>
      <c r="T197" s="16" t="str">
        <f t="shared" si="67"/>
        <v>R10</v>
      </c>
      <c r="U197" s="16" t="str">
        <f t="shared" si="68"/>
        <v>R100</v>
      </c>
      <c r="W197" s="16">
        <v>4.87</v>
      </c>
      <c r="X197" s="9">
        <f t="shared" si="73"/>
        <v>-1</v>
      </c>
      <c r="Y197" s="21">
        <f t="shared" ref="Y197:Y260" si="79">W197*10^X197/10</f>
        <v>4.8700000000000007E-2</v>
      </c>
      <c r="Z197" s="11" t="str">
        <f t="shared" ref="Z197:Z260" si="80">TEXT(Y197*_xlfn.XLOOKUP(X197,Index_Table,D_List),SUBSTITUTE(_xlfn.XLOOKUP(X197,Index_Table,T_List),"""",""))</f>
        <v>48.7</v>
      </c>
      <c r="AA197" s="11" t="str">
        <f t="shared" ref="AA197:AA260" si="81">_xlfn.XLOOKUP(X197,Index_Table,Sym_List)</f>
        <v>m</v>
      </c>
      <c r="AB197" s="16" t="str">
        <f t="shared" si="71"/>
        <v>R04</v>
      </c>
      <c r="AC197" s="16" t="str">
        <f t="shared" si="72"/>
        <v>R048</v>
      </c>
      <c r="AE197" s="16">
        <v>1</v>
      </c>
      <c r="AF197" s="9">
        <f t="shared" ref="AF197:AF260" si="82">IF(AE197=1,AF196+1,AF196)</f>
        <v>-1</v>
      </c>
      <c r="AG197" s="21">
        <f t="shared" ref="AG197" si="83">AE197*10^AF197/10</f>
        <v>0.01</v>
      </c>
      <c r="AH197" s="11" t="str">
        <f t="shared" ref="AH197:AH260" si="84">TEXT(AG197*_xlfn.XLOOKUP(AF197,Index_Table,D_List),SUBSTITUTE(_xlfn.XLOOKUP(AF197,Index_Table,T_List),"""",""))</f>
        <v>10.0</v>
      </c>
      <c r="AI197" s="11" t="str">
        <f t="shared" ref="AI197:AI260" si="85">_xlfn.XLOOKUP(AF197,Index_Table,Sym_List)</f>
        <v>m</v>
      </c>
    </row>
    <row r="198" spans="1:35" x14ac:dyDescent="0.3">
      <c r="A198" s="20">
        <v>1.1000000000000001</v>
      </c>
      <c r="B198" s="9">
        <f t="shared" si="64"/>
        <v>6</v>
      </c>
      <c r="C198" s="9">
        <f t="shared" si="66"/>
        <v>110000</v>
      </c>
      <c r="D198" s="11" t="str">
        <f t="shared" si="75"/>
        <v>110</v>
      </c>
      <c r="E198" s="11" t="str">
        <f t="shared" si="76"/>
        <v>k</v>
      </c>
      <c r="G198" s="16" t="str">
        <f t="shared" si="74"/>
        <v>1103</v>
      </c>
      <c r="K198" s="11"/>
      <c r="L198" s="11"/>
      <c r="O198" s="16">
        <v>1.02</v>
      </c>
      <c r="P198" s="9">
        <f t="shared" si="69"/>
        <v>0</v>
      </c>
      <c r="Q198" s="16">
        <f t="shared" ref="Q198:Q261" si="86">O198*10^P198/10</f>
        <v>0.10200000000000001</v>
      </c>
      <c r="R198" s="11" t="str">
        <f t="shared" si="77"/>
        <v>102</v>
      </c>
      <c r="S198" s="11" t="str">
        <f t="shared" si="78"/>
        <v>m</v>
      </c>
      <c r="T198" s="16" t="str">
        <f t="shared" si="67"/>
        <v>R10</v>
      </c>
      <c r="U198" s="16" t="str">
        <f t="shared" si="68"/>
        <v>R102</v>
      </c>
      <c r="W198" s="16">
        <v>4.99</v>
      </c>
      <c r="X198" s="9">
        <f t="shared" si="73"/>
        <v>-1</v>
      </c>
      <c r="Y198" s="21">
        <f t="shared" si="79"/>
        <v>4.9900000000000007E-2</v>
      </c>
      <c r="Z198" s="11" t="str">
        <f t="shared" si="80"/>
        <v>49.9</v>
      </c>
      <c r="AA198" s="11" t="str">
        <f t="shared" si="81"/>
        <v>m</v>
      </c>
      <c r="AB198" s="16" t="str">
        <f t="shared" si="71"/>
        <v>R04</v>
      </c>
      <c r="AC198" s="16" t="str">
        <f t="shared" si="72"/>
        <v>R049</v>
      </c>
      <c r="AE198" s="22">
        <v>1.01</v>
      </c>
      <c r="AF198" s="9">
        <f t="shared" si="82"/>
        <v>-1</v>
      </c>
      <c r="AG198" s="21">
        <f>AE198*10^AF198/10</f>
        <v>1.0100000000000001E-2</v>
      </c>
      <c r="AH198" s="11" t="str">
        <f t="shared" si="84"/>
        <v>10.1</v>
      </c>
      <c r="AI198" s="11" t="str">
        <f t="shared" si="85"/>
        <v>m</v>
      </c>
    </row>
    <row r="199" spans="1:35" x14ac:dyDescent="0.3">
      <c r="A199" s="20">
        <v>1.2</v>
      </c>
      <c r="B199" s="9">
        <f t="shared" ref="B199:B245" si="87">IF(A199=1,B198+1,B198)</f>
        <v>6</v>
      </c>
      <c r="C199" s="9">
        <f t="shared" si="66"/>
        <v>120000</v>
      </c>
      <c r="D199" s="11" t="str">
        <f t="shared" si="75"/>
        <v>120</v>
      </c>
      <c r="E199" s="11" t="str">
        <f t="shared" si="76"/>
        <v>k</v>
      </c>
      <c r="G199" s="16" t="str">
        <f t="shared" si="74"/>
        <v>1203</v>
      </c>
      <c r="K199" s="11"/>
      <c r="L199" s="11"/>
      <c r="O199" s="16">
        <v>1.05</v>
      </c>
      <c r="P199" s="9">
        <f t="shared" si="69"/>
        <v>0</v>
      </c>
      <c r="Q199" s="16">
        <f t="shared" si="86"/>
        <v>0.10500000000000001</v>
      </c>
      <c r="R199" s="11" t="str">
        <f t="shared" si="77"/>
        <v>105</v>
      </c>
      <c r="S199" s="11" t="str">
        <f t="shared" si="78"/>
        <v>m</v>
      </c>
      <c r="T199" s="16" t="str">
        <f t="shared" si="67"/>
        <v>R10</v>
      </c>
      <c r="U199" s="16" t="str">
        <f t="shared" si="68"/>
        <v>R105</v>
      </c>
      <c r="W199" s="16">
        <v>5.0999999999999996</v>
      </c>
      <c r="X199" s="9">
        <f t="shared" si="73"/>
        <v>-1</v>
      </c>
      <c r="Y199" s="21">
        <f t="shared" si="79"/>
        <v>5.1000000000000004E-2</v>
      </c>
      <c r="Z199" s="11" t="str">
        <f t="shared" si="80"/>
        <v>51.0</v>
      </c>
      <c r="AA199" s="11" t="str">
        <f t="shared" si="81"/>
        <v>m</v>
      </c>
      <c r="AB199" s="16" t="str">
        <f t="shared" si="71"/>
        <v>R05</v>
      </c>
      <c r="AC199" s="16" t="str">
        <f t="shared" si="72"/>
        <v>R051</v>
      </c>
      <c r="AE199" s="22">
        <v>1.02</v>
      </c>
      <c r="AF199" s="9">
        <f t="shared" si="82"/>
        <v>-1</v>
      </c>
      <c r="AG199" s="21">
        <f t="shared" ref="AG199:AG262" si="88">AE199*10^AF199/10</f>
        <v>1.0200000000000001E-2</v>
      </c>
      <c r="AH199" s="11" t="str">
        <f t="shared" si="84"/>
        <v>10.2</v>
      </c>
      <c r="AI199" s="11" t="str">
        <f t="shared" si="85"/>
        <v>m</v>
      </c>
    </row>
    <row r="200" spans="1:35" x14ac:dyDescent="0.3">
      <c r="A200" s="20">
        <v>1.3</v>
      </c>
      <c r="B200" s="9">
        <f t="shared" si="87"/>
        <v>6</v>
      </c>
      <c r="C200" s="9">
        <f t="shared" si="66"/>
        <v>130000</v>
      </c>
      <c r="D200" s="11" t="str">
        <f t="shared" si="75"/>
        <v>130</v>
      </c>
      <c r="E200" s="11" t="str">
        <f t="shared" si="76"/>
        <v>k</v>
      </c>
      <c r="G200" s="16" t="str">
        <f t="shared" si="74"/>
        <v>1303</v>
      </c>
      <c r="K200" s="11"/>
      <c r="L200" s="11"/>
      <c r="O200" s="16">
        <v>1.07</v>
      </c>
      <c r="P200" s="9">
        <f t="shared" si="69"/>
        <v>0</v>
      </c>
      <c r="Q200" s="16">
        <f t="shared" si="86"/>
        <v>0.10700000000000001</v>
      </c>
      <c r="R200" s="11" t="str">
        <f t="shared" si="77"/>
        <v>107</v>
      </c>
      <c r="S200" s="11" t="str">
        <f t="shared" si="78"/>
        <v>m</v>
      </c>
      <c r="T200" s="16" t="str">
        <f t="shared" si="67"/>
        <v>R10</v>
      </c>
      <c r="U200" s="16" t="str">
        <f t="shared" si="68"/>
        <v>R107</v>
      </c>
      <c r="W200" s="16">
        <v>5.1100000000000003</v>
      </c>
      <c r="X200" s="9">
        <f t="shared" si="73"/>
        <v>-1</v>
      </c>
      <c r="Y200" s="21">
        <f t="shared" si="79"/>
        <v>5.11E-2</v>
      </c>
      <c r="Z200" s="11" t="str">
        <f t="shared" si="80"/>
        <v>51.1</v>
      </c>
      <c r="AA200" s="11" t="str">
        <f t="shared" si="81"/>
        <v>m</v>
      </c>
      <c r="AB200" s="16" t="str">
        <f t="shared" si="71"/>
        <v>R05</v>
      </c>
      <c r="AC200" s="16" t="str">
        <f t="shared" si="72"/>
        <v>R051</v>
      </c>
      <c r="AE200" s="22">
        <v>1.04</v>
      </c>
      <c r="AF200" s="9">
        <f t="shared" si="82"/>
        <v>-1</v>
      </c>
      <c r="AG200" s="21">
        <f t="shared" si="88"/>
        <v>1.0400000000000001E-2</v>
      </c>
      <c r="AH200" s="11" t="str">
        <f t="shared" si="84"/>
        <v>10.4</v>
      </c>
      <c r="AI200" s="11" t="str">
        <f t="shared" si="85"/>
        <v>m</v>
      </c>
    </row>
    <row r="201" spans="1:35" x14ac:dyDescent="0.3">
      <c r="A201" s="20">
        <v>1.5</v>
      </c>
      <c r="B201" s="9">
        <f t="shared" si="87"/>
        <v>6</v>
      </c>
      <c r="C201" s="9">
        <f t="shared" si="66"/>
        <v>150000</v>
      </c>
      <c r="D201" s="11" t="str">
        <f t="shared" si="75"/>
        <v>150</v>
      </c>
      <c r="E201" s="11" t="str">
        <f t="shared" si="76"/>
        <v>k</v>
      </c>
      <c r="G201" s="16" t="str">
        <f t="shared" si="74"/>
        <v>1503</v>
      </c>
      <c r="K201" s="11"/>
      <c r="L201" s="11"/>
      <c r="O201" s="16">
        <v>1.1000000000000001</v>
      </c>
      <c r="P201" s="9">
        <f t="shared" si="69"/>
        <v>0</v>
      </c>
      <c r="Q201" s="16">
        <f t="shared" si="86"/>
        <v>0.11000000000000001</v>
      </c>
      <c r="R201" s="11" t="str">
        <f t="shared" si="77"/>
        <v>110</v>
      </c>
      <c r="S201" s="11" t="str">
        <f t="shared" si="78"/>
        <v>m</v>
      </c>
      <c r="T201" s="16" t="str">
        <f t="shared" si="67"/>
        <v>R11</v>
      </c>
      <c r="U201" s="16" t="str">
        <f t="shared" si="68"/>
        <v>R110</v>
      </c>
      <c r="W201" s="16">
        <v>5.23</v>
      </c>
      <c r="X201" s="9">
        <f t="shared" si="73"/>
        <v>-1</v>
      </c>
      <c r="Y201" s="21">
        <f t="shared" si="79"/>
        <v>5.2299999999999999E-2</v>
      </c>
      <c r="Z201" s="11" t="str">
        <f t="shared" si="80"/>
        <v>52.3</v>
      </c>
      <c r="AA201" s="11" t="str">
        <f t="shared" si="81"/>
        <v>m</v>
      </c>
      <c r="AB201" s="16" t="str">
        <f t="shared" si="71"/>
        <v>R05</v>
      </c>
      <c r="AC201" s="16" t="str">
        <f t="shared" si="72"/>
        <v>R052</v>
      </c>
      <c r="AE201" s="22">
        <v>1.05</v>
      </c>
      <c r="AF201" s="9">
        <f t="shared" si="82"/>
        <v>-1</v>
      </c>
      <c r="AG201" s="21">
        <f t="shared" si="88"/>
        <v>1.0500000000000001E-2</v>
      </c>
      <c r="AH201" s="11" t="str">
        <f t="shared" si="84"/>
        <v>10.5</v>
      </c>
      <c r="AI201" s="11" t="str">
        <f t="shared" si="85"/>
        <v>m</v>
      </c>
    </row>
    <row r="202" spans="1:35" x14ac:dyDescent="0.3">
      <c r="A202" s="20">
        <v>1.6</v>
      </c>
      <c r="B202" s="9">
        <f t="shared" si="87"/>
        <v>6</v>
      </c>
      <c r="C202" s="9">
        <f t="shared" si="66"/>
        <v>160000</v>
      </c>
      <c r="D202" s="11" t="str">
        <f t="shared" si="75"/>
        <v>160</v>
      </c>
      <c r="E202" s="11" t="str">
        <f t="shared" si="76"/>
        <v>k</v>
      </c>
      <c r="G202" s="16" t="str">
        <f t="shared" si="74"/>
        <v>1603</v>
      </c>
      <c r="K202" s="11"/>
      <c r="L202" s="11"/>
      <c r="O202" s="16">
        <v>1.1299999999999999</v>
      </c>
      <c r="P202" s="9">
        <f t="shared" si="69"/>
        <v>0</v>
      </c>
      <c r="Q202" s="16">
        <f t="shared" si="86"/>
        <v>0.11299999999999999</v>
      </c>
      <c r="R202" s="11" t="str">
        <f t="shared" si="77"/>
        <v>113</v>
      </c>
      <c r="S202" s="11" t="str">
        <f t="shared" si="78"/>
        <v>m</v>
      </c>
      <c r="T202" s="16" t="str">
        <f t="shared" si="67"/>
        <v>R11</v>
      </c>
      <c r="U202" s="16" t="str">
        <f t="shared" si="68"/>
        <v>R113</v>
      </c>
      <c r="W202" s="16">
        <v>5.36</v>
      </c>
      <c r="X202" s="9">
        <f t="shared" si="73"/>
        <v>-1</v>
      </c>
      <c r="Y202" s="21">
        <f t="shared" si="79"/>
        <v>5.3600000000000002E-2</v>
      </c>
      <c r="Z202" s="11" t="str">
        <f t="shared" si="80"/>
        <v>53.6</v>
      </c>
      <c r="AA202" s="11" t="str">
        <f t="shared" si="81"/>
        <v>m</v>
      </c>
      <c r="AB202" s="16" t="str">
        <f t="shared" si="71"/>
        <v>R05</v>
      </c>
      <c r="AC202" s="16" t="str">
        <f t="shared" si="72"/>
        <v>R053</v>
      </c>
      <c r="AE202" s="22">
        <v>1.06</v>
      </c>
      <c r="AF202" s="9">
        <f t="shared" si="82"/>
        <v>-1</v>
      </c>
      <c r="AG202" s="21">
        <f t="shared" si="88"/>
        <v>1.0600000000000002E-2</v>
      </c>
      <c r="AH202" s="11" t="str">
        <f t="shared" si="84"/>
        <v>10.6</v>
      </c>
      <c r="AI202" s="11" t="str">
        <f t="shared" si="85"/>
        <v>m</v>
      </c>
    </row>
    <row r="203" spans="1:35" x14ac:dyDescent="0.3">
      <c r="A203" s="20">
        <v>1.8</v>
      </c>
      <c r="B203" s="9">
        <f t="shared" si="87"/>
        <v>6</v>
      </c>
      <c r="C203" s="9">
        <f t="shared" si="66"/>
        <v>180000</v>
      </c>
      <c r="D203" s="11" t="str">
        <f t="shared" si="75"/>
        <v>180</v>
      </c>
      <c r="E203" s="11" t="str">
        <f t="shared" si="76"/>
        <v>k</v>
      </c>
      <c r="G203" s="16" t="str">
        <f t="shared" si="74"/>
        <v>1803</v>
      </c>
      <c r="K203" s="11"/>
      <c r="L203" s="11"/>
      <c r="O203" s="16">
        <v>1.1499999999999999</v>
      </c>
      <c r="P203" s="9">
        <f t="shared" si="69"/>
        <v>0</v>
      </c>
      <c r="Q203" s="16">
        <f t="shared" si="86"/>
        <v>0.11499999999999999</v>
      </c>
      <c r="R203" s="11" t="str">
        <f t="shared" si="77"/>
        <v>115</v>
      </c>
      <c r="S203" s="11" t="str">
        <f t="shared" si="78"/>
        <v>m</v>
      </c>
      <c r="T203" s="16" t="str">
        <f t="shared" si="67"/>
        <v>R11</v>
      </c>
      <c r="U203" s="16" t="str">
        <f t="shared" si="68"/>
        <v>R115</v>
      </c>
      <c r="W203" s="16">
        <v>5.49</v>
      </c>
      <c r="X203" s="9">
        <f t="shared" si="73"/>
        <v>-1</v>
      </c>
      <c r="Y203" s="21">
        <f t="shared" si="79"/>
        <v>5.4900000000000004E-2</v>
      </c>
      <c r="Z203" s="11" t="str">
        <f t="shared" si="80"/>
        <v>54.9</v>
      </c>
      <c r="AA203" s="11" t="str">
        <f t="shared" si="81"/>
        <v>m</v>
      </c>
      <c r="AB203" s="16" t="str">
        <f t="shared" si="71"/>
        <v>R05</v>
      </c>
      <c r="AC203" s="16" t="str">
        <f t="shared" si="72"/>
        <v>R054</v>
      </c>
      <c r="AE203" s="22">
        <v>1.07</v>
      </c>
      <c r="AF203" s="9">
        <f t="shared" si="82"/>
        <v>-1</v>
      </c>
      <c r="AG203" s="21">
        <f t="shared" si="88"/>
        <v>1.0700000000000001E-2</v>
      </c>
      <c r="AH203" s="11" t="str">
        <f t="shared" si="84"/>
        <v>10.7</v>
      </c>
      <c r="AI203" s="11" t="str">
        <f t="shared" si="85"/>
        <v>m</v>
      </c>
    </row>
    <row r="204" spans="1:35" x14ac:dyDescent="0.3">
      <c r="A204" s="20">
        <v>2</v>
      </c>
      <c r="B204" s="9">
        <f t="shared" si="87"/>
        <v>6</v>
      </c>
      <c r="C204" s="9">
        <f t="shared" si="66"/>
        <v>200000</v>
      </c>
      <c r="D204" s="11" t="str">
        <f t="shared" si="75"/>
        <v>200</v>
      </c>
      <c r="E204" s="11" t="str">
        <f t="shared" si="76"/>
        <v>k</v>
      </c>
      <c r="G204" s="16" t="str">
        <f t="shared" si="74"/>
        <v>2003</v>
      </c>
      <c r="K204" s="11"/>
      <c r="L204" s="11"/>
      <c r="O204" s="16">
        <v>1.18</v>
      </c>
      <c r="P204" s="9">
        <f t="shared" si="69"/>
        <v>0</v>
      </c>
      <c r="Q204" s="16">
        <f t="shared" si="86"/>
        <v>0.11799999999999999</v>
      </c>
      <c r="R204" s="11" t="str">
        <f t="shared" si="77"/>
        <v>118</v>
      </c>
      <c r="S204" s="11" t="str">
        <f t="shared" si="78"/>
        <v>m</v>
      </c>
      <c r="T204" s="16" t="str">
        <f t="shared" si="67"/>
        <v>R11</v>
      </c>
      <c r="U204" s="16" t="str">
        <f t="shared" si="68"/>
        <v>R118</v>
      </c>
      <c r="W204" s="16">
        <v>5.6</v>
      </c>
      <c r="X204" s="9">
        <f t="shared" si="73"/>
        <v>-1</v>
      </c>
      <c r="Y204" s="21">
        <f t="shared" si="79"/>
        <v>5.5999999999999994E-2</v>
      </c>
      <c r="Z204" s="11" t="str">
        <f t="shared" si="80"/>
        <v>56.0</v>
      </c>
      <c r="AA204" s="11" t="str">
        <f t="shared" si="81"/>
        <v>m</v>
      </c>
      <c r="AB204" s="16" t="str">
        <f t="shared" si="71"/>
        <v>R05</v>
      </c>
      <c r="AC204" s="16" t="str">
        <f t="shared" si="72"/>
        <v>R056</v>
      </c>
      <c r="AE204" s="22">
        <v>1.0900000000000001</v>
      </c>
      <c r="AF204" s="9">
        <f t="shared" si="82"/>
        <v>-1</v>
      </c>
      <c r="AG204" s="21">
        <f t="shared" si="88"/>
        <v>1.0900000000000002E-2</v>
      </c>
      <c r="AH204" s="11" t="str">
        <f t="shared" si="84"/>
        <v>10.9</v>
      </c>
      <c r="AI204" s="11" t="str">
        <f t="shared" si="85"/>
        <v>m</v>
      </c>
    </row>
    <row r="205" spans="1:35" x14ac:dyDescent="0.3">
      <c r="A205" s="20">
        <v>2.2000000000000002</v>
      </c>
      <c r="B205" s="9">
        <f t="shared" si="87"/>
        <v>6</v>
      </c>
      <c r="C205" s="9">
        <f t="shared" si="66"/>
        <v>220000</v>
      </c>
      <c r="D205" s="11" t="str">
        <f t="shared" si="75"/>
        <v>220</v>
      </c>
      <c r="E205" s="11" t="str">
        <f t="shared" si="76"/>
        <v>k</v>
      </c>
      <c r="G205" s="16" t="str">
        <f t="shared" si="74"/>
        <v>2203</v>
      </c>
      <c r="K205" s="11"/>
      <c r="L205" s="11"/>
      <c r="O205" s="16">
        <v>1.21</v>
      </c>
      <c r="P205" s="9">
        <f t="shared" si="69"/>
        <v>0</v>
      </c>
      <c r="Q205" s="16">
        <f t="shared" si="86"/>
        <v>0.121</v>
      </c>
      <c r="R205" s="11" t="str">
        <f t="shared" si="77"/>
        <v>121</v>
      </c>
      <c r="S205" s="11" t="str">
        <f t="shared" si="78"/>
        <v>m</v>
      </c>
      <c r="T205" s="16" t="str">
        <f t="shared" si="67"/>
        <v>R12</v>
      </c>
      <c r="U205" s="16" t="str">
        <f t="shared" si="68"/>
        <v>R121</v>
      </c>
      <c r="W205" s="16">
        <v>5.62</v>
      </c>
      <c r="X205" s="9">
        <f t="shared" si="73"/>
        <v>-1</v>
      </c>
      <c r="Y205" s="21">
        <f t="shared" si="79"/>
        <v>5.6200000000000007E-2</v>
      </c>
      <c r="Z205" s="11" t="str">
        <f t="shared" si="80"/>
        <v>56.2</v>
      </c>
      <c r="AA205" s="11" t="str">
        <f t="shared" si="81"/>
        <v>m</v>
      </c>
      <c r="AB205" s="16" t="str">
        <f t="shared" si="71"/>
        <v>R05</v>
      </c>
      <c r="AC205" s="16" t="str">
        <f t="shared" si="72"/>
        <v>R056</v>
      </c>
      <c r="AE205" s="22">
        <v>1.1000000000000001</v>
      </c>
      <c r="AF205" s="9">
        <f t="shared" si="82"/>
        <v>-1</v>
      </c>
      <c r="AG205" s="21">
        <f t="shared" si="88"/>
        <v>1.1000000000000001E-2</v>
      </c>
      <c r="AH205" s="11" t="str">
        <f t="shared" si="84"/>
        <v>11.0</v>
      </c>
      <c r="AI205" s="11" t="str">
        <f t="shared" si="85"/>
        <v>m</v>
      </c>
    </row>
    <row r="206" spans="1:35" x14ac:dyDescent="0.3">
      <c r="A206" s="20">
        <v>2.4</v>
      </c>
      <c r="B206" s="9">
        <f t="shared" si="87"/>
        <v>6</v>
      </c>
      <c r="C206" s="9">
        <f t="shared" si="66"/>
        <v>240000</v>
      </c>
      <c r="D206" s="11" t="str">
        <f t="shared" si="75"/>
        <v>240</v>
      </c>
      <c r="E206" s="11" t="str">
        <f t="shared" si="76"/>
        <v>k</v>
      </c>
      <c r="G206" s="16" t="str">
        <f t="shared" si="74"/>
        <v>2403</v>
      </c>
      <c r="K206" s="11"/>
      <c r="L206" s="11"/>
      <c r="O206" s="16">
        <v>1.24</v>
      </c>
      <c r="P206" s="9">
        <f t="shared" si="69"/>
        <v>0</v>
      </c>
      <c r="Q206" s="16">
        <f t="shared" si="86"/>
        <v>0.124</v>
      </c>
      <c r="R206" s="11" t="str">
        <f t="shared" si="77"/>
        <v>124</v>
      </c>
      <c r="S206" s="11" t="str">
        <f t="shared" si="78"/>
        <v>m</v>
      </c>
      <c r="T206" s="16" t="str">
        <f t="shared" si="67"/>
        <v>R12</v>
      </c>
      <c r="U206" s="16" t="str">
        <f t="shared" si="68"/>
        <v>R124</v>
      </c>
      <c r="W206" s="16">
        <v>5.76</v>
      </c>
      <c r="X206" s="9">
        <f t="shared" si="73"/>
        <v>-1</v>
      </c>
      <c r="Y206" s="21">
        <f t="shared" si="79"/>
        <v>5.7599999999999998E-2</v>
      </c>
      <c r="Z206" s="11" t="str">
        <f t="shared" si="80"/>
        <v>57.6</v>
      </c>
      <c r="AA206" s="11" t="str">
        <f t="shared" si="81"/>
        <v>m</v>
      </c>
      <c r="AB206" s="16" t="str">
        <f t="shared" si="71"/>
        <v>R05</v>
      </c>
      <c r="AC206" s="16" t="str">
        <f t="shared" si="72"/>
        <v>R057</v>
      </c>
      <c r="AE206" s="22">
        <v>1.1100000000000001</v>
      </c>
      <c r="AF206" s="9">
        <f t="shared" si="82"/>
        <v>-1</v>
      </c>
      <c r="AG206" s="21">
        <f t="shared" si="88"/>
        <v>1.1100000000000002E-2</v>
      </c>
      <c r="AH206" s="11" t="str">
        <f t="shared" si="84"/>
        <v>11.1</v>
      </c>
      <c r="AI206" s="11" t="str">
        <f t="shared" si="85"/>
        <v>m</v>
      </c>
    </row>
    <row r="207" spans="1:35" x14ac:dyDescent="0.3">
      <c r="A207" s="20">
        <v>2.7</v>
      </c>
      <c r="B207" s="9">
        <f t="shared" si="87"/>
        <v>6</v>
      </c>
      <c r="C207" s="9">
        <f t="shared" si="66"/>
        <v>270000</v>
      </c>
      <c r="D207" s="11" t="str">
        <f t="shared" si="75"/>
        <v>270</v>
      </c>
      <c r="E207" s="11" t="str">
        <f t="shared" si="76"/>
        <v>k</v>
      </c>
      <c r="G207" s="16" t="str">
        <f t="shared" si="74"/>
        <v>2703</v>
      </c>
      <c r="K207" s="11"/>
      <c r="L207" s="11"/>
      <c r="O207" s="16">
        <v>1.27</v>
      </c>
      <c r="P207" s="9">
        <f t="shared" si="69"/>
        <v>0</v>
      </c>
      <c r="Q207" s="16">
        <f t="shared" si="86"/>
        <v>0.127</v>
      </c>
      <c r="R207" s="11" t="str">
        <f t="shared" si="77"/>
        <v>127</v>
      </c>
      <c r="S207" s="11" t="str">
        <f t="shared" si="78"/>
        <v>m</v>
      </c>
      <c r="T207" s="16" t="str">
        <f t="shared" si="67"/>
        <v>R12</v>
      </c>
      <c r="U207" s="16" t="str">
        <f t="shared" si="68"/>
        <v>R127</v>
      </c>
      <c r="W207" s="16">
        <v>5.9</v>
      </c>
      <c r="X207" s="9">
        <f t="shared" si="73"/>
        <v>-1</v>
      </c>
      <c r="Y207" s="21">
        <f t="shared" si="79"/>
        <v>5.9000000000000011E-2</v>
      </c>
      <c r="Z207" s="11" t="str">
        <f t="shared" si="80"/>
        <v>59.0</v>
      </c>
      <c r="AA207" s="11" t="str">
        <f t="shared" si="81"/>
        <v>m</v>
      </c>
      <c r="AB207" s="16" t="str">
        <f t="shared" si="71"/>
        <v>R05</v>
      </c>
      <c r="AC207" s="16" t="str">
        <f t="shared" si="72"/>
        <v>R059</v>
      </c>
      <c r="AE207" s="22">
        <v>1.1299999999999999</v>
      </c>
      <c r="AF207" s="9">
        <f t="shared" si="82"/>
        <v>-1</v>
      </c>
      <c r="AG207" s="21">
        <f t="shared" si="88"/>
        <v>1.1299999999999999E-2</v>
      </c>
      <c r="AH207" s="11" t="str">
        <f t="shared" si="84"/>
        <v>11.3</v>
      </c>
      <c r="AI207" s="11" t="str">
        <f t="shared" si="85"/>
        <v>m</v>
      </c>
    </row>
    <row r="208" spans="1:35" x14ac:dyDescent="0.3">
      <c r="A208" s="20">
        <v>3</v>
      </c>
      <c r="B208" s="9">
        <f t="shared" si="87"/>
        <v>6</v>
      </c>
      <c r="C208" s="9">
        <f t="shared" si="66"/>
        <v>300000</v>
      </c>
      <c r="D208" s="11" t="str">
        <f t="shared" si="75"/>
        <v>300</v>
      </c>
      <c r="E208" s="11" t="str">
        <f t="shared" si="76"/>
        <v>k</v>
      </c>
      <c r="G208" s="16" t="str">
        <f t="shared" si="74"/>
        <v>3003</v>
      </c>
      <c r="K208" s="11"/>
      <c r="L208" s="11"/>
      <c r="O208" s="16">
        <v>1.3</v>
      </c>
      <c r="P208" s="9">
        <f t="shared" si="69"/>
        <v>0</v>
      </c>
      <c r="Q208" s="16">
        <f t="shared" si="86"/>
        <v>0.13</v>
      </c>
      <c r="R208" s="11" t="str">
        <f t="shared" si="77"/>
        <v>130</v>
      </c>
      <c r="S208" s="11" t="str">
        <f t="shared" si="78"/>
        <v>m</v>
      </c>
      <c r="T208" s="16" t="str">
        <f t="shared" si="67"/>
        <v>R13</v>
      </c>
      <c r="U208" s="16" t="str">
        <f t="shared" si="68"/>
        <v>R130</v>
      </c>
      <c r="W208" s="16">
        <v>6.04</v>
      </c>
      <c r="X208" s="9">
        <f t="shared" si="73"/>
        <v>-1</v>
      </c>
      <c r="Y208" s="21">
        <f t="shared" si="79"/>
        <v>6.0400000000000009E-2</v>
      </c>
      <c r="Z208" s="11" t="str">
        <f t="shared" si="80"/>
        <v>60.4</v>
      </c>
      <c r="AA208" s="11" t="str">
        <f t="shared" si="81"/>
        <v>m</v>
      </c>
      <c r="AB208" s="16" t="str">
        <f t="shared" si="71"/>
        <v>R06</v>
      </c>
      <c r="AC208" s="16" t="str">
        <f t="shared" si="72"/>
        <v>R060</v>
      </c>
      <c r="AE208" s="22">
        <v>1.1399999999999999</v>
      </c>
      <c r="AF208" s="9">
        <f t="shared" si="82"/>
        <v>-1</v>
      </c>
      <c r="AG208" s="21">
        <f t="shared" si="88"/>
        <v>1.1399999999999999E-2</v>
      </c>
      <c r="AH208" s="11" t="str">
        <f t="shared" si="84"/>
        <v>11.4</v>
      </c>
      <c r="AI208" s="11" t="str">
        <f t="shared" si="85"/>
        <v>m</v>
      </c>
    </row>
    <row r="209" spans="1:35" x14ac:dyDescent="0.3">
      <c r="A209" s="20">
        <v>3.3</v>
      </c>
      <c r="B209" s="9">
        <f t="shared" si="87"/>
        <v>6</v>
      </c>
      <c r="C209" s="9">
        <f t="shared" si="66"/>
        <v>330000</v>
      </c>
      <c r="D209" s="11" t="str">
        <f t="shared" si="75"/>
        <v>330</v>
      </c>
      <c r="E209" s="11" t="str">
        <f t="shared" si="76"/>
        <v>k</v>
      </c>
      <c r="G209" s="16" t="str">
        <f t="shared" si="74"/>
        <v>3303</v>
      </c>
      <c r="K209" s="11"/>
      <c r="L209" s="11"/>
      <c r="O209" s="16">
        <v>1.33</v>
      </c>
      <c r="P209" s="9">
        <f t="shared" si="69"/>
        <v>0</v>
      </c>
      <c r="Q209" s="16">
        <f t="shared" si="86"/>
        <v>0.13300000000000001</v>
      </c>
      <c r="R209" s="11" t="str">
        <f t="shared" si="77"/>
        <v>133</v>
      </c>
      <c r="S209" s="11" t="str">
        <f t="shared" si="78"/>
        <v>m</v>
      </c>
      <c r="T209" s="16" t="str">
        <f t="shared" si="67"/>
        <v>R13</v>
      </c>
      <c r="U209" s="16" t="str">
        <f t="shared" si="68"/>
        <v>R133</v>
      </c>
      <c r="W209" s="16">
        <v>6.19</v>
      </c>
      <c r="X209" s="9">
        <f t="shared" si="73"/>
        <v>-1</v>
      </c>
      <c r="Y209" s="21">
        <f t="shared" si="79"/>
        <v>6.1900000000000011E-2</v>
      </c>
      <c r="Z209" s="11" t="str">
        <f t="shared" si="80"/>
        <v>61.9</v>
      </c>
      <c r="AA209" s="11" t="str">
        <f t="shared" si="81"/>
        <v>m</v>
      </c>
      <c r="AB209" s="16" t="str">
        <f t="shared" si="71"/>
        <v>R06</v>
      </c>
      <c r="AC209" s="16" t="str">
        <f t="shared" si="72"/>
        <v>R061</v>
      </c>
      <c r="AE209" s="22">
        <v>1.1499999999999999</v>
      </c>
      <c r="AF209" s="9">
        <f t="shared" si="82"/>
        <v>-1</v>
      </c>
      <c r="AG209" s="21">
        <f t="shared" si="88"/>
        <v>1.15E-2</v>
      </c>
      <c r="AH209" s="11" t="str">
        <f t="shared" si="84"/>
        <v>11.5</v>
      </c>
      <c r="AI209" s="11" t="str">
        <f t="shared" si="85"/>
        <v>m</v>
      </c>
    </row>
    <row r="210" spans="1:35" x14ac:dyDescent="0.3">
      <c r="A210" s="20">
        <v>3.6</v>
      </c>
      <c r="B210" s="9">
        <f t="shared" si="87"/>
        <v>6</v>
      </c>
      <c r="C210" s="9">
        <f t="shared" si="66"/>
        <v>360000</v>
      </c>
      <c r="D210" s="11" t="str">
        <f t="shared" si="75"/>
        <v>360</v>
      </c>
      <c r="E210" s="11" t="str">
        <f t="shared" si="76"/>
        <v>k</v>
      </c>
      <c r="G210" s="16" t="str">
        <f t="shared" si="74"/>
        <v>3603</v>
      </c>
      <c r="K210" s="11"/>
      <c r="L210" s="11"/>
      <c r="O210" s="16">
        <v>1.37</v>
      </c>
      <c r="P210" s="9">
        <f t="shared" si="69"/>
        <v>0</v>
      </c>
      <c r="Q210" s="16">
        <f t="shared" si="86"/>
        <v>0.13700000000000001</v>
      </c>
      <c r="R210" s="11" t="str">
        <f t="shared" si="77"/>
        <v>137</v>
      </c>
      <c r="S210" s="11" t="str">
        <f t="shared" si="78"/>
        <v>m</v>
      </c>
      <c r="T210" s="16" t="str">
        <f t="shared" si="67"/>
        <v>R13</v>
      </c>
      <c r="U210" s="16" t="str">
        <f t="shared" si="68"/>
        <v>R137</v>
      </c>
      <c r="W210" s="16">
        <v>6.2</v>
      </c>
      <c r="X210" s="9">
        <f t="shared" si="73"/>
        <v>-1</v>
      </c>
      <c r="Y210" s="21">
        <f t="shared" si="79"/>
        <v>6.2000000000000013E-2</v>
      </c>
      <c r="Z210" s="11" t="str">
        <f t="shared" si="80"/>
        <v>62.0</v>
      </c>
      <c r="AA210" s="11" t="str">
        <f t="shared" si="81"/>
        <v>m</v>
      </c>
      <c r="AB210" s="16" t="str">
        <f t="shared" si="71"/>
        <v>R06</v>
      </c>
      <c r="AC210" s="16" t="str">
        <f t="shared" si="72"/>
        <v>R062</v>
      </c>
      <c r="AE210" s="22">
        <v>1.17</v>
      </c>
      <c r="AF210" s="9">
        <f t="shared" si="82"/>
        <v>-1</v>
      </c>
      <c r="AG210" s="21">
        <f t="shared" si="88"/>
        <v>1.1699999999999999E-2</v>
      </c>
      <c r="AH210" s="11" t="str">
        <f t="shared" si="84"/>
        <v>11.7</v>
      </c>
      <c r="AI210" s="11" t="str">
        <f t="shared" si="85"/>
        <v>m</v>
      </c>
    </row>
    <row r="211" spans="1:35" x14ac:dyDescent="0.3">
      <c r="A211" s="20">
        <v>3.9</v>
      </c>
      <c r="B211" s="9">
        <f t="shared" si="87"/>
        <v>6</v>
      </c>
      <c r="C211" s="9">
        <f t="shared" si="66"/>
        <v>390000</v>
      </c>
      <c r="D211" s="11" t="str">
        <f t="shared" si="75"/>
        <v>390</v>
      </c>
      <c r="E211" s="11" t="str">
        <f t="shared" si="76"/>
        <v>k</v>
      </c>
      <c r="G211" s="16" t="str">
        <f t="shared" si="74"/>
        <v>3903</v>
      </c>
      <c r="K211" s="11"/>
      <c r="L211" s="11"/>
      <c r="O211" s="16">
        <v>1.4</v>
      </c>
      <c r="P211" s="9">
        <f t="shared" si="69"/>
        <v>0</v>
      </c>
      <c r="Q211" s="16">
        <f t="shared" si="86"/>
        <v>0.13999999999999999</v>
      </c>
      <c r="R211" s="11" t="str">
        <f t="shared" si="77"/>
        <v>140</v>
      </c>
      <c r="S211" s="11" t="str">
        <f t="shared" si="78"/>
        <v>m</v>
      </c>
      <c r="T211" s="16" t="str">
        <f t="shared" si="67"/>
        <v>R14</v>
      </c>
      <c r="U211" s="16" t="str">
        <f t="shared" si="68"/>
        <v>R140</v>
      </c>
      <c r="W211" s="16">
        <v>6.34</v>
      </c>
      <c r="X211" s="9">
        <f t="shared" si="73"/>
        <v>-1</v>
      </c>
      <c r="Y211" s="21">
        <f t="shared" si="79"/>
        <v>6.3399999999999998E-2</v>
      </c>
      <c r="Z211" s="11" t="str">
        <f t="shared" si="80"/>
        <v>63.4</v>
      </c>
      <c r="AA211" s="11" t="str">
        <f t="shared" si="81"/>
        <v>m</v>
      </c>
      <c r="AB211" s="16" t="str">
        <f t="shared" si="71"/>
        <v>R06</v>
      </c>
      <c r="AC211" s="16" t="str">
        <f t="shared" si="72"/>
        <v>R063</v>
      </c>
      <c r="AE211" s="22">
        <v>1.18</v>
      </c>
      <c r="AF211" s="9">
        <f t="shared" si="82"/>
        <v>-1</v>
      </c>
      <c r="AG211" s="21">
        <f t="shared" si="88"/>
        <v>1.18E-2</v>
      </c>
      <c r="AH211" s="11" t="str">
        <f t="shared" si="84"/>
        <v>11.8</v>
      </c>
      <c r="AI211" s="11" t="str">
        <f t="shared" si="85"/>
        <v>m</v>
      </c>
    </row>
    <row r="212" spans="1:35" x14ac:dyDescent="0.3">
      <c r="A212" s="20">
        <v>4.3</v>
      </c>
      <c r="B212" s="9">
        <f t="shared" si="87"/>
        <v>6</v>
      </c>
      <c r="C212" s="9">
        <f t="shared" si="66"/>
        <v>430000</v>
      </c>
      <c r="D212" s="11" t="str">
        <f t="shared" si="75"/>
        <v>430</v>
      </c>
      <c r="E212" s="11" t="str">
        <f t="shared" si="76"/>
        <v>k</v>
      </c>
      <c r="G212" s="16" t="str">
        <f t="shared" si="74"/>
        <v>4303</v>
      </c>
      <c r="K212" s="11"/>
      <c r="L212" s="11"/>
      <c r="O212" s="16">
        <v>1.43</v>
      </c>
      <c r="P212" s="9">
        <f t="shared" si="69"/>
        <v>0</v>
      </c>
      <c r="Q212" s="16">
        <f t="shared" si="86"/>
        <v>0.14299999999999999</v>
      </c>
      <c r="R212" s="11" t="str">
        <f t="shared" si="77"/>
        <v>143</v>
      </c>
      <c r="S212" s="11" t="str">
        <f t="shared" si="78"/>
        <v>m</v>
      </c>
      <c r="T212" s="16" t="str">
        <f t="shared" si="67"/>
        <v>R14</v>
      </c>
      <c r="U212" s="16" t="str">
        <f t="shared" si="68"/>
        <v>R143</v>
      </c>
      <c r="W212" s="16">
        <v>6.49</v>
      </c>
      <c r="X212" s="9">
        <f t="shared" si="73"/>
        <v>-1</v>
      </c>
      <c r="Y212" s="21">
        <f t="shared" si="79"/>
        <v>6.4899999999999999E-2</v>
      </c>
      <c r="Z212" s="11" t="str">
        <f t="shared" si="80"/>
        <v>64.9</v>
      </c>
      <c r="AA212" s="11" t="str">
        <f t="shared" si="81"/>
        <v>m</v>
      </c>
      <c r="AB212" s="16" t="str">
        <f t="shared" si="71"/>
        <v>R06</v>
      </c>
      <c r="AC212" s="16" t="str">
        <f t="shared" si="72"/>
        <v>R064</v>
      </c>
      <c r="AE212" s="22">
        <v>1.2</v>
      </c>
      <c r="AF212" s="9">
        <f t="shared" si="82"/>
        <v>-1</v>
      </c>
      <c r="AG212" s="21">
        <f t="shared" si="88"/>
        <v>1.2E-2</v>
      </c>
      <c r="AH212" s="11" t="str">
        <f t="shared" si="84"/>
        <v>12.0</v>
      </c>
      <c r="AI212" s="11" t="str">
        <f t="shared" si="85"/>
        <v>m</v>
      </c>
    </row>
    <row r="213" spans="1:35" x14ac:dyDescent="0.3">
      <c r="A213" s="20">
        <v>4.7</v>
      </c>
      <c r="B213" s="9">
        <f t="shared" si="87"/>
        <v>6</v>
      </c>
      <c r="C213" s="9">
        <f t="shared" si="66"/>
        <v>470000</v>
      </c>
      <c r="D213" s="11" t="str">
        <f t="shared" si="75"/>
        <v>470</v>
      </c>
      <c r="E213" s="11" t="str">
        <f t="shared" si="76"/>
        <v>k</v>
      </c>
      <c r="G213" s="16" t="str">
        <f t="shared" si="74"/>
        <v>4703</v>
      </c>
      <c r="K213" s="11"/>
      <c r="L213" s="11"/>
      <c r="O213" s="16">
        <v>1.47</v>
      </c>
      <c r="P213" s="9">
        <f t="shared" si="69"/>
        <v>0</v>
      </c>
      <c r="Q213" s="16">
        <f t="shared" si="86"/>
        <v>0.14699999999999999</v>
      </c>
      <c r="R213" s="11" t="str">
        <f t="shared" si="77"/>
        <v>147</v>
      </c>
      <c r="S213" s="11" t="str">
        <f t="shared" si="78"/>
        <v>m</v>
      </c>
      <c r="T213" s="16" t="str">
        <f t="shared" si="67"/>
        <v>R14</v>
      </c>
      <c r="U213" s="16" t="str">
        <f t="shared" si="68"/>
        <v>R147</v>
      </c>
      <c r="W213" s="16">
        <v>6.65</v>
      </c>
      <c r="X213" s="9">
        <f t="shared" si="73"/>
        <v>-1</v>
      </c>
      <c r="Y213" s="21">
        <f t="shared" si="79"/>
        <v>6.6500000000000004E-2</v>
      </c>
      <c r="Z213" s="11" t="str">
        <f t="shared" si="80"/>
        <v>66.5</v>
      </c>
      <c r="AA213" s="11" t="str">
        <f t="shared" si="81"/>
        <v>m</v>
      </c>
      <c r="AB213" s="16" t="str">
        <f t="shared" si="71"/>
        <v>R06</v>
      </c>
      <c r="AC213" s="16" t="str">
        <f t="shared" si="72"/>
        <v>R066</v>
      </c>
      <c r="AE213" s="22">
        <v>1.21</v>
      </c>
      <c r="AF213" s="9">
        <f t="shared" si="82"/>
        <v>-1</v>
      </c>
      <c r="AG213" s="21">
        <f t="shared" si="88"/>
        <v>1.21E-2</v>
      </c>
      <c r="AH213" s="11" t="str">
        <f t="shared" si="84"/>
        <v>12.1</v>
      </c>
      <c r="AI213" s="11" t="str">
        <f t="shared" si="85"/>
        <v>m</v>
      </c>
    </row>
    <row r="214" spans="1:35" x14ac:dyDescent="0.3">
      <c r="A214" s="20">
        <v>5.0999999999999996</v>
      </c>
      <c r="B214" s="9">
        <f t="shared" si="87"/>
        <v>6</v>
      </c>
      <c r="C214" s="9">
        <f t="shared" si="66"/>
        <v>510000</v>
      </c>
      <c r="D214" s="11" t="str">
        <f t="shared" si="75"/>
        <v>510</v>
      </c>
      <c r="E214" s="11" t="str">
        <f t="shared" si="76"/>
        <v>k</v>
      </c>
      <c r="G214" s="16" t="str">
        <f t="shared" si="74"/>
        <v>5103</v>
      </c>
      <c r="K214" s="11"/>
      <c r="L214" s="11"/>
      <c r="O214" s="16">
        <v>1.5</v>
      </c>
      <c r="P214" s="9">
        <f t="shared" si="69"/>
        <v>0</v>
      </c>
      <c r="Q214" s="16">
        <f t="shared" si="86"/>
        <v>0.15</v>
      </c>
      <c r="R214" s="11" t="str">
        <f t="shared" si="77"/>
        <v>150</v>
      </c>
      <c r="S214" s="11" t="str">
        <f t="shared" si="78"/>
        <v>m</v>
      </c>
      <c r="T214" s="16" t="str">
        <f t="shared" si="67"/>
        <v>R15</v>
      </c>
      <c r="U214" s="16" t="str">
        <f t="shared" si="68"/>
        <v>R150</v>
      </c>
      <c r="W214" s="16">
        <v>6.8</v>
      </c>
      <c r="X214" s="9">
        <f t="shared" si="73"/>
        <v>-1</v>
      </c>
      <c r="Y214" s="21">
        <f t="shared" si="79"/>
        <v>6.8000000000000005E-2</v>
      </c>
      <c r="Z214" s="11" t="str">
        <f t="shared" si="80"/>
        <v>68.0</v>
      </c>
      <c r="AA214" s="11" t="str">
        <f t="shared" si="81"/>
        <v>m</v>
      </c>
      <c r="AB214" s="16" t="str">
        <f t="shared" si="71"/>
        <v>R06</v>
      </c>
      <c r="AC214" s="16" t="str">
        <f t="shared" si="72"/>
        <v>R068</v>
      </c>
      <c r="AE214" s="22">
        <v>1.23</v>
      </c>
      <c r="AF214" s="9">
        <f t="shared" si="82"/>
        <v>-1</v>
      </c>
      <c r="AG214" s="21">
        <f t="shared" si="88"/>
        <v>1.23E-2</v>
      </c>
      <c r="AH214" s="11" t="str">
        <f t="shared" si="84"/>
        <v>12.3</v>
      </c>
      <c r="AI214" s="11" t="str">
        <f t="shared" si="85"/>
        <v>m</v>
      </c>
    </row>
    <row r="215" spans="1:35" x14ac:dyDescent="0.3">
      <c r="A215" s="20">
        <v>5.6</v>
      </c>
      <c r="B215" s="9">
        <f t="shared" si="87"/>
        <v>6</v>
      </c>
      <c r="C215" s="9">
        <f t="shared" si="66"/>
        <v>560000</v>
      </c>
      <c r="D215" s="11" t="str">
        <f t="shared" si="75"/>
        <v>560</v>
      </c>
      <c r="E215" s="11" t="str">
        <f t="shared" si="76"/>
        <v>k</v>
      </c>
      <c r="G215" s="16" t="str">
        <f t="shared" si="74"/>
        <v>5603</v>
      </c>
      <c r="K215" s="11"/>
      <c r="L215" s="11"/>
      <c r="O215" s="16">
        <v>1.54</v>
      </c>
      <c r="P215" s="9">
        <f t="shared" si="69"/>
        <v>0</v>
      </c>
      <c r="Q215" s="16">
        <f t="shared" si="86"/>
        <v>0.154</v>
      </c>
      <c r="R215" s="11" t="str">
        <f t="shared" si="77"/>
        <v>154</v>
      </c>
      <c r="S215" s="11" t="str">
        <f t="shared" si="78"/>
        <v>m</v>
      </c>
      <c r="T215" s="16" t="str">
        <f t="shared" si="67"/>
        <v>R15</v>
      </c>
      <c r="U215" s="16" t="str">
        <f t="shared" si="68"/>
        <v>R154</v>
      </c>
      <c r="W215" s="16">
        <v>6.81</v>
      </c>
      <c r="X215" s="9">
        <f t="shared" si="73"/>
        <v>-1</v>
      </c>
      <c r="Y215" s="21">
        <f t="shared" si="79"/>
        <v>6.8100000000000008E-2</v>
      </c>
      <c r="Z215" s="11" t="str">
        <f t="shared" si="80"/>
        <v>68.1</v>
      </c>
      <c r="AA215" s="11" t="str">
        <f t="shared" si="81"/>
        <v>m</v>
      </c>
      <c r="AB215" s="16" t="str">
        <f t="shared" si="71"/>
        <v>R06</v>
      </c>
      <c r="AC215" s="16" t="str">
        <f t="shared" si="72"/>
        <v>R068</v>
      </c>
      <c r="AE215" s="22">
        <v>1.24</v>
      </c>
      <c r="AF215" s="9">
        <f t="shared" si="82"/>
        <v>-1</v>
      </c>
      <c r="AG215" s="21">
        <f t="shared" si="88"/>
        <v>1.24E-2</v>
      </c>
      <c r="AH215" s="11" t="str">
        <f t="shared" si="84"/>
        <v>12.4</v>
      </c>
      <c r="AI215" s="11" t="str">
        <f t="shared" si="85"/>
        <v>m</v>
      </c>
    </row>
    <row r="216" spans="1:35" x14ac:dyDescent="0.3">
      <c r="A216" s="20">
        <v>6.2</v>
      </c>
      <c r="B216" s="9">
        <f t="shared" si="87"/>
        <v>6</v>
      </c>
      <c r="C216" s="9">
        <f t="shared" si="66"/>
        <v>620000</v>
      </c>
      <c r="D216" s="11" t="str">
        <f t="shared" si="75"/>
        <v>620</v>
      </c>
      <c r="E216" s="11" t="str">
        <f t="shared" si="76"/>
        <v>k</v>
      </c>
      <c r="G216" s="16" t="str">
        <f t="shared" si="74"/>
        <v>6203</v>
      </c>
      <c r="K216" s="11"/>
      <c r="L216" s="11"/>
      <c r="O216" s="16">
        <v>1.58</v>
      </c>
      <c r="P216" s="9">
        <f t="shared" si="69"/>
        <v>0</v>
      </c>
      <c r="Q216" s="16">
        <f t="shared" si="86"/>
        <v>0.158</v>
      </c>
      <c r="R216" s="11" t="str">
        <f t="shared" si="77"/>
        <v>158</v>
      </c>
      <c r="S216" s="11" t="str">
        <f t="shared" si="78"/>
        <v>m</v>
      </c>
      <c r="T216" s="16" t="str">
        <f t="shared" si="67"/>
        <v>R15</v>
      </c>
      <c r="U216" s="16" t="str">
        <f t="shared" si="68"/>
        <v>R158</v>
      </c>
      <c r="W216" s="16">
        <v>6.98</v>
      </c>
      <c r="X216" s="9">
        <f t="shared" si="73"/>
        <v>-1</v>
      </c>
      <c r="Y216" s="21">
        <f t="shared" si="79"/>
        <v>6.9800000000000001E-2</v>
      </c>
      <c r="Z216" s="11" t="str">
        <f t="shared" si="80"/>
        <v>69.8</v>
      </c>
      <c r="AA216" s="11" t="str">
        <f t="shared" si="81"/>
        <v>m</v>
      </c>
      <c r="AB216" s="16" t="str">
        <f t="shared" si="71"/>
        <v>R06</v>
      </c>
      <c r="AC216" s="16" t="str">
        <f t="shared" si="72"/>
        <v>R069</v>
      </c>
      <c r="AE216" s="22">
        <v>1.26</v>
      </c>
      <c r="AF216" s="9">
        <f t="shared" si="82"/>
        <v>-1</v>
      </c>
      <c r="AG216" s="21">
        <f t="shared" si="88"/>
        <v>1.26E-2</v>
      </c>
      <c r="AH216" s="11" t="str">
        <f t="shared" si="84"/>
        <v>12.6</v>
      </c>
      <c r="AI216" s="11" t="str">
        <f t="shared" si="85"/>
        <v>m</v>
      </c>
    </row>
    <row r="217" spans="1:35" x14ac:dyDescent="0.3">
      <c r="A217" s="20">
        <v>6.8</v>
      </c>
      <c r="B217" s="9">
        <f t="shared" si="87"/>
        <v>6</v>
      </c>
      <c r="C217" s="9">
        <f t="shared" si="66"/>
        <v>680000</v>
      </c>
      <c r="D217" s="11" t="str">
        <f t="shared" si="75"/>
        <v>680</v>
      </c>
      <c r="E217" s="11" t="str">
        <f t="shared" si="76"/>
        <v>k</v>
      </c>
      <c r="G217" s="16" t="str">
        <f t="shared" si="74"/>
        <v>6803</v>
      </c>
      <c r="K217" s="11"/>
      <c r="L217" s="11"/>
      <c r="O217" s="16">
        <v>1.62</v>
      </c>
      <c r="P217" s="9">
        <f t="shared" si="69"/>
        <v>0</v>
      </c>
      <c r="Q217" s="16">
        <f t="shared" si="86"/>
        <v>0.16200000000000001</v>
      </c>
      <c r="R217" s="11" t="str">
        <f t="shared" si="77"/>
        <v>162</v>
      </c>
      <c r="S217" s="11" t="str">
        <f t="shared" si="78"/>
        <v>m</v>
      </c>
      <c r="T217" s="16" t="str">
        <f t="shared" si="67"/>
        <v>R16</v>
      </c>
      <c r="U217" s="16" t="str">
        <f t="shared" si="68"/>
        <v>R162</v>
      </c>
      <c r="W217" s="16">
        <v>7.15</v>
      </c>
      <c r="X217" s="9">
        <f t="shared" si="73"/>
        <v>-1</v>
      </c>
      <c r="Y217" s="21">
        <f t="shared" si="79"/>
        <v>7.1500000000000008E-2</v>
      </c>
      <c r="Z217" s="11" t="str">
        <f t="shared" si="80"/>
        <v>71.5</v>
      </c>
      <c r="AA217" s="11" t="str">
        <f t="shared" si="81"/>
        <v>m</v>
      </c>
      <c r="AB217" s="16" t="str">
        <f t="shared" si="71"/>
        <v>R07</v>
      </c>
      <c r="AC217" s="16" t="str">
        <f t="shared" si="72"/>
        <v>R071</v>
      </c>
      <c r="AE217" s="22">
        <v>1.27</v>
      </c>
      <c r="AF217" s="9">
        <f t="shared" si="82"/>
        <v>-1</v>
      </c>
      <c r="AG217" s="21">
        <f t="shared" si="88"/>
        <v>1.2699999999999999E-2</v>
      </c>
      <c r="AH217" s="11" t="str">
        <f t="shared" si="84"/>
        <v>12.7</v>
      </c>
      <c r="AI217" s="11" t="str">
        <f t="shared" si="85"/>
        <v>m</v>
      </c>
    </row>
    <row r="218" spans="1:35" x14ac:dyDescent="0.3">
      <c r="A218" s="20">
        <v>7.5</v>
      </c>
      <c r="B218" s="9">
        <f t="shared" si="87"/>
        <v>6</v>
      </c>
      <c r="C218" s="9">
        <f t="shared" si="66"/>
        <v>750000</v>
      </c>
      <c r="D218" s="11" t="str">
        <f t="shared" si="75"/>
        <v>750</v>
      </c>
      <c r="E218" s="11" t="str">
        <f t="shared" si="76"/>
        <v>k</v>
      </c>
      <c r="G218" s="16" t="str">
        <f t="shared" si="74"/>
        <v>7503</v>
      </c>
      <c r="K218" s="11"/>
      <c r="L218" s="11"/>
      <c r="O218" s="16">
        <v>1.65</v>
      </c>
      <c r="P218" s="9">
        <f t="shared" si="69"/>
        <v>0</v>
      </c>
      <c r="Q218" s="16">
        <f t="shared" si="86"/>
        <v>0.16499999999999998</v>
      </c>
      <c r="R218" s="11" t="str">
        <f t="shared" si="77"/>
        <v>165</v>
      </c>
      <c r="S218" s="11" t="str">
        <f t="shared" si="78"/>
        <v>m</v>
      </c>
      <c r="T218" s="16" t="str">
        <f t="shared" si="67"/>
        <v>R16</v>
      </c>
      <c r="U218" s="16" t="str">
        <f t="shared" si="68"/>
        <v>R165</v>
      </c>
      <c r="W218" s="16">
        <v>7.32</v>
      </c>
      <c r="X218" s="9">
        <f t="shared" si="73"/>
        <v>-1</v>
      </c>
      <c r="Y218" s="21">
        <f t="shared" si="79"/>
        <v>7.3200000000000015E-2</v>
      </c>
      <c r="Z218" s="11" t="str">
        <f t="shared" si="80"/>
        <v>73.2</v>
      </c>
      <c r="AA218" s="11" t="str">
        <f t="shared" si="81"/>
        <v>m</v>
      </c>
      <c r="AB218" s="16" t="str">
        <f t="shared" si="71"/>
        <v>R07</v>
      </c>
      <c r="AC218" s="16" t="str">
        <f t="shared" si="72"/>
        <v>R073</v>
      </c>
      <c r="AE218" s="22">
        <v>1.29</v>
      </c>
      <c r="AF218" s="9">
        <f t="shared" si="82"/>
        <v>-1</v>
      </c>
      <c r="AG218" s="21">
        <f t="shared" si="88"/>
        <v>1.29E-2</v>
      </c>
      <c r="AH218" s="11" t="str">
        <f t="shared" si="84"/>
        <v>12.9</v>
      </c>
      <c r="AI218" s="11" t="str">
        <f t="shared" si="85"/>
        <v>m</v>
      </c>
    </row>
    <row r="219" spans="1:35" x14ac:dyDescent="0.3">
      <c r="A219" s="20">
        <v>8.1999999999999993</v>
      </c>
      <c r="B219" s="9">
        <f t="shared" si="87"/>
        <v>6</v>
      </c>
      <c r="C219" s="9">
        <f t="shared" si="66"/>
        <v>819999.99999999988</v>
      </c>
      <c r="D219" s="11" t="str">
        <f t="shared" si="75"/>
        <v>820</v>
      </c>
      <c r="E219" s="11" t="str">
        <f t="shared" si="76"/>
        <v>k</v>
      </c>
      <c r="G219" s="16" t="str">
        <f t="shared" si="74"/>
        <v>8203</v>
      </c>
      <c r="K219" s="11"/>
      <c r="L219" s="11"/>
      <c r="O219" s="16">
        <v>1.69</v>
      </c>
      <c r="P219" s="9">
        <f t="shared" si="69"/>
        <v>0</v>
      </c>
      <c r="Q219" s="16">
        <f t="shared" si="86"/>
        <v>0.16899999999999998</v>
      </c>
      <c r="R219" s="11" t="str">
        <f t="shared" si="77"/>
        <v>169</v>
      </c>
      <c r="S219" s="11" t="str">
        <f t="shared" si="78"/>
        <v>m</v>
      </c>
      <c r="T219" s="16" t="str">
        <f t="shared" si="67"/>
        <v>R16</v>
      </c>
      <c r="U219" s="16" t="str">
        <f t="shared" si="68"/>
        <v>R169</v>
      </c>
      <c r="W219" s="16">
        <v>7.5</v>
      </c>
      <c r="X219" s="9">
        <f t="shared" si="73"/>
        <v>-1</v>
      </c>
      <c r="Y219" s="21">
        <f t="shared" si="79"/>
        <v>7.4999999999999997E-2</v>
      </c>
      <c r="Z219" s="11" t="str">
        <f t="shared" si="80"/>
        <v>75.0</v>
      </c>
      <c r="AA219" s="11" t="str">
        <f t="shared" si="81"/>
        <v>m</v>
      </c>
      <c r="AB219" s="16" t="str">
        <f t="shared" si="71"/>
        <v>R07</v>
      </c>
      <c r="AC219" s="16" t="str">
        <f t="shared" si="72"/>
        <v>R075</v>
      </c>
      <c r="AE219" s="22">
        <v>1.3</v>
      </c>
      <c r="AF219" s="9">
        <f t="shared" si="82"/>
        <v>-1</v>
      </c>
      <c r="AG219" s="21">
        <f t="shared" si="88"/>
        <v>1.3000000000000001E-2</v>
      </c>
      <c r="AH219" s="11" t="str">
        <f t="shared" si="84"/>
        <v>13.0</v>
      </c>
      <c r="AI219" s="11" t="str">
        <f t="shared" si="85"/>
        <v>m</v>
      </c>
    </row>
    <row r="220" spans="1:35" x14ac:dyDescent="0.3">
      <c r="A220" s="20">
        <v>9.1</v>
      </c>
      <c r="B220" s="9">
        <f t="shared" si="87"/>
        <v>6</v>
      </c>
      <c r="C220" s="9">
        <f t="shared" si="66"/>
        <v>910000</v>
      </c>
      <c r="D220" s="11" t="str">
        <f t="shared" si="75"/>
        <v>910</v>
      </c>
      <c r="E220" s="11" t="str">
        <f t="shared" si="76"/>
        <v>k</v>
      </c>
      <c r="G220" s="16" t="str">
        <f t="shared" si="74"/>
        <v>9103</v>
      </c>
      <c r="K220" s="11"/>
      <c r="L220" s="11"/>
      <c r="O220" s="16">
        <v>1.74</v>
      </c>
      <c r="P220" s="9">
        <f t="shared" si="69"/>
        <v>0</v>
      </c>
      <c r="Q220" s="16">
        <f t="shared" si="86"/>
        <v>0.17399999999999999</v>
      </c>
      <c r="R220" s="11" t="str">
        <f t="shared" si="77"/>
        <v>174</v>
      </c>
      <c r="S220" s="11" t="str">
        <f t="shared" si="78"/>
        <v>m</v>
      </c>
      <c r="T220" s="16" t="str">
        <f t="shared" si="67"/>
        <v>R17</v>
      </c>
      <c r="U220" s="16" t="str">
        <f t="shared" si="68"/>
        <v>R174</v>
      </c>
      <c r="W220" s="16">
        <v>7.68</v>
      </c>
      <c r="X220" s="9">
        <f t="shared" si="73"/>
        <v>-1</v>
      </c>
      <c r="Y220" s="21">
        <f t="shared" si="79"/>
        <v>7.6800000000000007E-2</v>
      </c>
      <c r="Z220" s="11" t="str">
        <f t="shared" si="80"/>
        <v>76.8</v>
      </c>
      <c r="AA220" s="11" t="str">
        <f t="shared" si="81"/>
        <v>m</v>
      </c>
      <c r="AB220" s="16" t="str">
        <f t="shared" si="71"/>
        <v>R07</v>
      </c>
      <c r="AC220" s="16" t="str">
        <f t="shared" si="72"/>
        <v>R076</v>
      </c>
      <c r="AE220" s="22">
        <v>1.32</v>
      </c>
      <c r="AF220" s="9">
        <f t="shared" si="82"/>
        <v>-1</v>
      </c>
      <c r="AG220" s="21">
        <f t="shared" si="88"/>
        <v>1.32E-2</v>
      </c>
      <c r="AH220" s="11" t="str">
        <f t="shared" si="84"/>
        <v>13.2</v>
      </c>
      <c r="AI220" s="11" t="str">
        <f t="shared" si="85"/>
        <v>m</v>
      </c>
    </row>
    <row r="221" spans="1:35" x14ac:dyDescent="0.3">
      <c r="A221" s="20">
        <v>1</v>
      </c>
      <c r="B221" s="9">
        <f t="shared" si="87"/>
        <v>7</v>
      </c>
      <c r="C221" s="9">
        <f t="shared" si="66"/>
        <v>1000000</v>
      </c>
      <c r="D221" s="11" t="str">
        <f t="shared" si="75"/>
        <v>1.00</v>
      </c>
      <c r="E221" s="11" t="str">
        <f t="shared" si="76"/>
        <v>M</v>
      </c>
      <c r="G221" s="16" t="str">
        <f t="shared" si="74"/>
        <v>1004</v>
      </c>
      <c r="K221" s="11"/>
      <c r="L221" s="11"/>
      <c r="O221" s="16">
        <v>1.78</v>
      </c>
      <c r="P221" s="9">
        <f t="shared" si="69"/>
        <v>0</v>
      </c>
      <c r="Q221" s="16">
        <f t="shared" si="86"/>
        <v>0.17799999999999999</v>
      </c>
      <c r="R221" s="11" t="str">
        <f t="shared" si="77"/>
        <v>178</v>
      </c>
      <c r="S221" s="11" t="str">
        <f t="shared" si="78"/>
        <v>m</v>
      </c>
      <c r="T221" s="16" t="str">
        <f t="shared" si="67"/>
        <v>R17</v>
      </c>
      <c r="U221" s="16" t="str">
        <f t="shared" si="68"/>
        <v>R178</v>
      </c>
      <c r="W221" s="16">
        <v>7.87</v>
      </c>
      <c r="X221" s="9">
        <f t="shared" si="73"/>
        <v>-1</v>
      </c>
      <c r="Y221" s="21">
        <f t="shared" si="79"/>
        <v>7.8700000000000006E-2</v>
      </c>
      <c r="Z221" s="11" t="str">
        <f t="shared" si="80"/>
        <v>78.7</v>
      </c>
      <c r="AA221" s="11" t="str">
        <f t="shared" si="81"/>
        <v>m</v>
      </c>
      <c r="AB221" s="16" t="str">
        <f t="shared" si="71"/>
        <v>R07</v>
      </c>
      <c r="AC221" s="16" t="str">
        <f t="shared" si="72"/>
        <v>R078</v>
      </c>
      <c r="AE221" s="22">
        <v>1.33</v>
      </c>
      <c r="AF221" s="9">
        <f t="shared" si="82"/>
        <v>-1</v>
      </c>
      <c r="AG221" s="21">
        <f t="shared" si="88"/>
        <v>1.3300000000000001E-2</v>
      </c>
      <c r="AH221" s="11" t="str">
        <f t="shared" si="84"/>
        <v>13.3</v>
      </c>
      <c r="AI221" s="11" t="str">
        <f t="shared" si="85"/>
        <v>m</v>
      </c>
    </row>
    <row r="222" spans="1:35" x14ac:dyDescent="0.3">
      <c r="A222" s="20">
        <v>1.1000000000000001</v>
      </c>
      <c r="B222" s="9">
        <f t="shared" si="87"/>
        <v>7</v>
      </c>
      <c r="C222" s="9">
        <f t="shared" si="66"/>
        <v>1100000</v>
      </c>
      <c r="D222" s="11" t="str">
        <f t="shared" si="75"/>
        <v>1.10</v>
      </c>
      <c r="E222" s="11" t="str">
        <f t="shared" si="76"/>
        <v>M</v>
      </c>
      <c r="G222" s="16" t="str">
        <f t="shared" si="74"/>
        <v>1104</v>
      </c>
      <c r="K222" s="11"/>
      <c r="L222" s="11"/>
      <c r="O222" s="16">
        <v>1.82</v>
      </c>
      <c r="P222" s="9">
        <f t="shared" si="69"/>
        <v>0</v>
      </c>
      <c r="Q222" s="16">
        <f t="shared" si="86"/>
        <v>0.182</v>
      </c>
      <c r="R222" s="11" t="str">
        <f t="shared" si="77"/>
        <v>182</v>
      </c>
      <c r="S222" s="11" t="str">
        <f t="shared" si="78"/>
        <v>m</v>
      </c>
      <c r="T222" s="16" t="str">
        <f t="shared" si="67"/>
        <v>R18</v>
      </c>
      <c r="U222" s="16" t="str">
        <f t="shared" si="68"/>
        <v>R182</v>
      </c>
      <c r="W222" s="16">
        <v>8.06</v>
      </c>
      <c r="X222" s="9">
        <f t="shared" si="73"/>
        <v>-1</v>
      </c>
      <c r="Y222" s="21">
        <f t="shared" si="79"/>
        <v>8.0600000000000005E-2</v>
      </c>
      <c r="Z222" s="11" t="str">
        <f t="shared" si="80"/>
        <v>80.6</v>
      </c>
      <c r="AA222" s="11" t="str">
        <f t="shared" si="81"/>
        <v>m</v>
      </c>
      <c r="AB222" s="16" t="str">
        <f t="shared" si="71"/>
        <v>R08</v>
      </c>
      <c r="AC222" s="16" t="str">
        <f t="shared" si="72"/>
        <v>R080</v>
      </c>
      <c r="AE222" s="22">
        <v>1.35</v>
      </c>
      <c r="AF222" s="9">
        <f t="shared" si="82"/>
        <v>-1</v>
      </c>
      <c r="AG222" s="21">
        <f t="shared" si="88"/>
        <v>1.3500000000000002E-2</v>
      </c>
      <c r="AH222" s="11" t="str">
        <f t="shared" si="84"/>
        <v>13.5</v>
      </c>
      <c r="AI222" s="11" t="str">
        <f t="shared" si="85"/>
        <v>m</v>
      </c>
    </row>
    <row r="223" spans="1:35" x14ac:dyDescent="0.3">
      <c r="A223" s="20">
        <v>1.2</v>
      </c>
      <c r="B223" s="9">
        <f t="shared" si="87"/>
        <v>7</v>
      </c>
      <c r="C223" s="9">
        <f t="shared" si="66"/>
        <v>1200000</v>
      </c>
      <c r="D223" s="11" t="str">
        <f t="shared" si="75"/>
        <v>1.20</v>
      </c>
      <c r="E223" s="11" t="str">
        <f t="shared" si="76"/>
        <v>M</v>
      </c>
      <c r="G223" s="16" t="str">
        <f t="shared" si="74"/>
        <v>1204</v>
      </c>
      <c r="K223" s="11"/>
      <c r="L223" s="11"/>
      <c r="O223" s="16">
        <v>1.87</v>
      </c>
      <c r="P223" s="9">
        <f t="shared" si="69"/>
        <v>0</v>
      </c>
      <c r="Q223" s="16">
        <f t="shared" si="86"/>
        <v>0.187</v>
      </c>
      <c r="R223" s="11" t="str">
        <f t="shared" si="77"/>
        <v>187</v>
      </c>
      <c r="S223" s="11" t="str">
        <f t="shared" si="78"/>
        <v>m</v>
      </c>
      <c r="T223" s="16" t="str">
        <f t="shared" si="67"/>
        <v>R18</v>
      </c>
      <c r="U223" s="16" t="str">
        <f t="shared" si="68"/>
        <v>R187</v>
      </c>
      <c r="W223" s="16">
        <v>8.1999999999999993</v>
      </c>
      <c r="X223" s="9">
        <f t="shared" si="73"/>
        <v>-1</v>
      </c>
      <c r="Y223" s="21">
        <f t="shared" si="79"/>
        <v>8.199999999999999E-2</v>
      </c>
      <c r="Z223" s="11" t="str">
        <f t="shared" si="80"/>
        <v>82.0</v>
      </c>
      <c r="AA223" s="11" t="str">
        <f t="shared" si="81"/>
        <v>m</v>
      </c>
      <c r="AB223" s="16" t="str">
        <f t="shared" si="71"/>
        <v>R08</v>
      </c>
      <c r="AC223" s="16" t="str">
        <f t="shared" si="72"/>
        <v>R082</v>
      </c>
      <c r="AE223" s="22">
        <v>1.37</v>
      </c>
      <c r="AF223" s="9">
        <f t="shared" si="82"/>
        <v>-1</v>
      </c>
      <c r="AG223" s="21">
        <f t="shared" si="88"/>
        <v>1.37E-2</v>
      </c>
      <c r="AH223" s="11" t="str">
        <f t="shared" si="84"/>
        <v>13.7</v>
      </c>
      <c r="AI223" s="11" t="str">
        <f t="shared" si="85"/>
        <v>m</v>
      </c>
    </row>
    <row r="224" spans="1:35" x14ac:dyDescent="0.3">
      <c r="A224" s="20">
        <v>1.3</v>
      </c>
      <c r="B224" s="9">
        <f t="shared" si="87"/>
        <v>7</v>
      </c>
      <c r="C224" s="9">
        <f t="shared" ref="C224:C244" si="89">A224*10^B224/10</f>
        <v>1300000</v>
      </c>
      <c r="D224" s="11" t="str">
        <f t="shared" si="75"/>
        <v>1.30</v>
      </c>
      <c r="E224" s="11" t="str">
        <f t="shared" si="76"/>
        <v>M</v>
      </c>
      <c r="G224" s="16" t="str">
        <f t="shared" si="74"/>
        <v>1304</v>
      </c>
      <c r="K224" s="11"/>
      <c r="L224" s="11"/>
      <c r="O224" s="16">
        <v>1.91</v>
      </c>
      <c r="P224" s="9">
        <f t="shared" si="69"/>
        <v>0</v>
      </c>
      <c r="Q224" s="16">
        <f t="shared" si="86"/>
        <v>0.191</v>
      </c>
      <c r="R224" s="11" t="str">
        <f t="shared" si="77"/>
        <v>191</v>
      </c>
      <c r="S224" s="11" t="str">
        <f t="shared" si="78"/>
        <v>m</v>
      </c>
      <c r="T224" s="16" t="str">
        <f t="shared" si="67"/>
        <v>R19</v>
      </c>
      <c r="U224" s="16" t="str">
        <f t="shared" si="68"/>
        <v>R191</v>
      </c>
      <c r="W224" s="16">
        <v>8.25</v>
      </c>
      <c r="X224" s="9">
        <f t="shared" si="73"/>
        <v>-1</v>
      </c>
      <c r="Y224" s="21">
        <f t="shared" si="79"/>
        <v>8.2500000000000004E-2</v>
      </c>
      <c r="Z224" s="11" t="str">
        <f t="shared" si="80"/>
        <v>82.5</v>
      </c>
      <c r="AA224" s="11" t="str">
        <f t="shared" si="81"/>
        <v>m</v>
      </c>
      <c r="AB224" s="16" t="str">
        <f t="shared" si="71"/>
        <v>R08</v>
      </c>
      <c r="AC224" s="16" t="str">
        <f t="shared" si="72"/>
        <v>R082</v>
      </c>
      <c r="AE224" s="22">
        <v>1.38</v>
      </c>
      <c r="AF224" s="9">
        <f t="shared" si="82"/>
        <v>-1</v>
      </c>
      <c r="AG224" s="21">
        <f t="shared" si="88"/>
        <v>1.3799999999999998E-2</v>
      </c>
      <c r="AH224" s="11" t="str">
        <f t="shared" si="84"/>
        <v>13.8</v>
      </c>
      <c r="AI224" s="11" t="str">
        <f t="shared" si="85"/>
        <v>m</v>
      </c>
    </row>
    <row r="225" spans="1:35" x14ac:dyDescent="0.3">
      <c r="A225" s="20">
        <v>1.5</v>
      </c>
      <c r="B225" s="9">
        <f t="shared" si="87"/>
        <v>7</v>
      </c>
      <c r="C225" s="9">
        <f t="shared" si="89"/>
        <v>1500000</v>
      </c>
      <c r="D225" s="11" t="str">
        <f t="shared" si="75"/>
        <v>1.50</v>
      </c>
      <c r="E225" s="11" t="str">
        <f t="shared" si="76"/>
        <v>M</v>
      </c>
      <c r="G225" s="16" t="str">
        <f t="shared" si="74"/>
        <v>1504</v>
      </c>
      <c r="K225" s="11"/>
      <c r="L225" s="11"/>
      <c r="O225" s="16">
        <v>1.96</v>
      </c>
      <c r="P225" s="9">
        <f t="shared" si="69"/>
        <v>0</v>
      </c>
      <c r="Q225" s="16">
        <f t="shared" si="86"/>
        <v>0.19600000000000001</v>
      </c>
      <c r="R225" s="11" t="str">
        <f t="shared" si="77"/>
        <v>196</v>
      </c>
      <c r="S225" s="11" t="str">
        <f t="shared" si="78"/>
        <v>m</v>
      </c>
      <c r="T225" s="16" t="str">
        <f t="shared" si="67"/>
        <v>R19</v>
      </c>
      <c r="U225" s="16" t="str">
        <f t="shared" si="68"/>
        <v>R196</v>
      </c>
      <c r="W225" s="16">
        <v>8.4499999999999993</v>
      </c>
      <c r="X225" s="9">
        <f t="shared" si="73"/>
        <v>-1</v>
      </c>
      <c r="Y225" s="21">
        <f t="shared" si="79"/>
        <v>8.4499999999999992E-2</v>
      </c>
      <c r="Z225" s="11" t="str">
        <f t="shared" si="80"/>
        <v>84.5</v>
      </c>
      <c r="AA225" s="11" t="str">
        <f t="shared" si="81"/>
        <v>m</v>
      </c>
      <c r="AB225" s="16" t="str">
        <f t="shared" si="71"/>
        <v>R08</v>
      </c>
      <c r="AC225" s="16" t="str">
        <f t="shared" si="72"/>
        <v>R084</v>
      </c>
      <c r="AE225" s="22">
        <v>1.4</v>
      </c>
      <c r="AF225" s="9">
        <f t="shared" si="82"/>
        <v>-1</v>
      </c>
      <c r="AG225" s="21">
        <f t="shared" si="88"/>
        <v>1.3999999999999999E-2</v>
      </c>
      <c r="AH225" s="11" t="str">
        <f t="shared" si="84"/>
        <v>14.0</v>
      </c>
      <c r="AI225" s="11" t="str">
        <f t="shared" si="85"/>
        <v>m</v>
      </c>
    </row>
    <row r="226" spans="1:35" x14ac:dyDescent="0.3">
      <c r="A226" s="20">
        <v>1.6</v>
      </c>
      <c r="B226" s="9">
        <f t="shared" si="87"/>
        <v>7</v>
      </c>
      <c r="C226" s="9">
        <f t="shared" si="89"/>
        <v>1600000</v>
      </c>
      <c r="D226" s="11" t="str">
        <f t="shared" si="75"/>
        <v>1.60</v>
      </c>
      <c r="E226" s="11" t="str">
        <f t="shared" si="76"/>
        <v>M</v>
      </c>
      <c r="G226" s="16" t="str">
        <f t="shared" si="74"/>
        <v>1604</v>
      </c>
      <c r="K226" s="11"/>
      <c r="L226" s="11"/>
      <c r="O226" s="16">
        <v>2</v>
      </c>
      <c r="P226" s="9">
        <f t="shared" si="69"/>
        <v>0</v>
      </c>
      <c r="Q226" s="16">
        <f t="shared" si="86"/>
        <v>0.2</v>
      </c>
      <c r="R226" s="11" t="str">
        <f t="shared" si="77"/>
        <v>200</v>
      </c>
      <c r="S226" s="11" t="str">
        <f t="shared" si="78"/>
        <v>m</v>
      </c>
      <c r="T226" s="16" t="str">
        <f t="shared" si="67"/>
        <v>R20</v>
      </c>
      <c r="U226" s="16" t="str">
        <f t="shared" si="68"/>
        <v>R200</v>
      </c>
      <c r="W226" s="16">
        <v>8.66</v>
      </c>
      <c r="X226" s="9">
        <f t="shared" si="73"/>
        <v>-1</v>
      </c>
      <c r="Y226" s="21">
        <f t="shared" si="79"/>
        <v>8.660000000000001E-2</v>
      </c>
      <c r="Z226" s="11" t="str">
        <f t="shared" si="80"/>
        <v>86.6</v>
      </c>
      <c r="AA226" s="11" t="str">
        <f t="shared" si="81"/>
        <v>m</v>
      </c>
      <c r="AB226" s="16" t="str">
        <f t="shared" si="71"/>
        <v>R08</v>
      </c>
      <c r="AC226" s="16" t="str">
        <f t="shared" si="72"/>
        <v>R086</v>
      </c>
      <c r="AE226" s="22">
        <v>1.42</v>
      </c>
      <c r="AF226" s="9">
        <f t="shared" si="82"/>
        <v>-1</v>
      </c>
      <c r="AG226" s="21">
        <f t="shared" si="88"/>
        <v>1.4199999999999999E-2</v>
      </c>
      <c r="AH226" s="11" t="str">
        <f t="shared" si="84"/>
        <v>14.2</v>
      </c>
      <c r="AI226" s="11" t="str">
        <f t="shared" si="85"/>
        <v>m</v>
      </c>
    </row>
    <row r="227" spans="1:35" x14ac:dyDescent="0.3">
      <c r="A227" s="20">
        <v>1.8</v>
      </c>
      <c r="B227" s="9">
        <f t="shared" si="87"/>
        <v>7</v>
      </c>
      <c r="C227" s="9">
        <f t="shared" si="89"/>
        <v>1800000</v>
      </c>
      <c r="D227" s="11" t="str">
        <f t="shared" si="75"/>
        <v>1.80</v>
      </c>
      <c r="E227" s="11" t="str">
        <f t="shared" si="76"/>
        <v>M</v>
      </c>
      <c r="G227" s="16" t="str">
        <f t="shared" si="74"/>
        <v>1804</v>
      </c>
      <c r="K227" s="11"/>
      <c r="L227" s="11"/>
      <c r="O227" s="16">
        <v>2.0499999999999998</v>
      </c>
      <c r="P227" s="9">
        <f t="shared" si="69"/>
        <v>0</v>
      </c>
      <c r="Q227" s="16">
        <f t="shared" si="86"/>
        <v>0.20499999999999999</v>
      </c>
      <c r="R227" s="11" t="str">
        <f t="shared" si="77"/>
        <v>205</v>
      </c>
      <c r="S227" s="11" t="str">
        <f t="shared" si="78"/>
        <v>m</v>
      </c>
      <c r="T227" s="16" t="str">
        <f t="shared" si="67"/>
        <v>R20</v>
      </c>
      <c r="U227" s="16" t="str">
        <f t="shared" si="68"/>
        <v>R205</v>
      </c>
      <c r="W227" s="16">
        <v>8.8699999999999992</v>
      </c>
      <c r="X227" s="9">
        <f t="shared" si="73"/>
        <v>-1</v>
      </c>
      <c r="Y227" s="21">
        <f t="shared" si="79"/>
        <v>8.8700000000000001E-2</v>
      </c>
      <c r="Z227" s="11" t="str">
        <f t="shared" si="80"/>
        <v>88.7</v>
      </c>
      <c r="AA227" s="11" t="str">
        <f t="shared" si="81"/>
        <v>m</v>
      </c>
      <c r="AB227" s="16" t="str">
        <f t="shared" si="71"/>
        <v>R08</v>
      </c>
      <c r="AC227" s="16" t="str">
        <f t="shared" si="72"/>
        <v>R088</v>
      </c>
      <c r="AE227" s="22">
        <v>1.43</v>
      </c>
      <c r="AF227" s="9">
        <f t="shared" si="82"/>
        <v>-1</v>
      </c>
      <c r="AG227" s="21">
        <f t="shared" si="88"/>
        <v>1.4299999999999998E-2</v>
      </c>
      <c r="AH227" s="11" t="str">
        <f t="shared" si="84"/>
        <v>14.3</v>
      </c>
      <c r="AI227" s="11" t="str">
        <f t="shared" si="85"/>
        <v>m</v>
      </c>
    </row>
    <row r="228" spans="1:35" x14ac:dyDescent="0.3">
      <c r="A228" s="20">
        <v>2</v>
      </c>
      <c r="B228" s="9">
        <f t="shared" si="87"/>
        <v>7</v>
      </c>
      <c r="C228" s="9">
        <f t="shared" si="89"/>
        <v>2000000</v>
      </c>
      <c r="D228" s="11" t="str">
        <f t="shared" si="75"/>
        <v>2.00</v>
      </c>
      <c r="E228" s="11" t="str">
        <f t="shared" si="76"/>
        <v>M</v>
      </c>
      <c r="G228" s="16" t="str">
        <f t="shared" si="74"/>
        <v>2004</v>
      </c>
      <c r="K228" s="11"/>
      <c r="L228" s="11"/>
      <c r="O228" s="16">
        <v>2.1</v>
      </c>
      <c r="P228" s="9">
        <f t="shared" si="69"/>
        <v>0</v>
      </c>
      <c r="Q228" s="16">
        <f t="shared" si="86"/>
        <v>0.21000000000000002</v>
      </c>
      <c r="R228" s="11" t="str">
        <f t="shared" si="77"/>
        <v>210</v>
      </c>
      <c r="S228" s="11" t="str">
        <f t="shared" si="78"/>
        <v>m</v>
      </c>
      <c r="T228" s="16" t="str">
        <f t="shared" si="67"/>
        <v>R21</v>
      </c>
      <c r="U228" s="16" t="str">
        <f t="shared" si="68"/>
        <v>R210</v>
      </c>
      <c r="W228" s="16">
        <v>9.09</v>
      </c>
      <c r="X228" s="9">
        <f t="shared" si="73"/>
        <v>-1</v>
      </c>
      <c r="Y228" s="21">
        <f t="shared" si="79"/>
        <v>9.0900000000000009E-2</v>
      </c>
      <c r="Z228" s="11" t="str">
        <f t="shared" si="80"/>
        <v>90.9</v>
      </c>
      <c r="AA228" s="11" t="str">
        <f t="shared" si="81"/>
        <v>m</v>
      </c>
      <c r="AB228" s="16" t="str">
        <f t="shared" si="71"/>
        <v>R09</v>
      </c>
      <c r="AC228" s="16" t="str">
        <f t="shared" si="72"/>
        <v>R090</v>
      </c>
      <c r="AE228" s="22">
        <v>1.45</v>
      </c>
      <c r="AF228" s="9">
        <f t="shared" si="82"/>
        <v>-1</v>
      </c>
      <c r="AG228" s="21">
        <f t="shared" si="88"/>
        <v>1.4499999999999999E-2</v>
      </c>
      <c r="AH228" s="11" t="str">
        <f t="shared" si="84"/>
        <v>14.5</v>
      </c>
      <c r="AI228" s="11" t="str">
        <f t="shared" si="85"/>
        <v>m</v>
      </c>
    </row>
    <row r="229" spans="1:35" x14ac:dyDescent="0.3">
      <c r="A229" s="20">
        <v>2.2000000000000002</v>
      </c>
      <c r="B229" s="9">
        <f t="shared" si="87"/>
        <v>7</v>
      </c>
      <c r="C229" s="9">
        <f t="shared" si="89"/>
        <v>2200000</v>
      </c>
      <c r="D229" s="11" t="str">
        <f t="shared" si="75"/>
        <v>2.20</v>
      </c>
      <c r="E229" s="11" t="str">
        <f t="shared" si="76"/>
        <v>M</v>
      </c>
      <c r="G229" s="16" t="str">
        <f t="shared" si="74"/>
        <v>2204</v>
      </c>
      <c r="K229" s="11"/>
      <c r="L229" s="11"/>
      <c r="O229" s="16">
        <v>2.15</v>
      </c>
      <c r="P229" s="9">
        <f t="shared" si="69"/>
        <v>0</v>
      </c>
      <c r="Q229" s="16">
        <f t="shared" si="86"/>
        <v>0.215</v>
      </c>
      <c r="R229" s="11" t="str">
        <f t="shared" si="77"/>
        <v>215</v>
      </c>
      <c r="S229" s="11" t="str">
        <f t="shared" si="78"/>
        <v>m</v>
      </c>
      <c r="T229" s="16" t="str">
        <f t="shared" ref="T229:T292" si="90">IF(P229&lt;2,LEFT(U229,3),LEFT(U229,2)&amp;P229-2)</f>
        <v>R21</v>
      </c>
      <c r="U229" s="16" t="str">
        <f t="shared" ref="U229:U292" si="91">IF(P229&lt;0,"R0"&amp;LEFT(R229,2),IF(P229&lt;1,"R"&amp;R229,IF(P229&lt;3,SUBSTITUTE(R229,".","R"),LEFT(_xlfn.VALUETOTEXT(Q229),3)&amp;P229-3)))</f>
        <v>R215</v>
      </c>
      <c r="W229" s="16">
        <v>9.1</v>
      </c>
      <c r="X229" s="9">
        <f t="shared" si="73"/>
        <v>-1</v>
      </c>
      <c r="Y229" s="21">
        <f t="shared" si="79"/>
        <v>9.0999999999999998E-2</v>
      </c>
      <c r="Z229" s="11" t="str">
        <f t="shared" si="80"/>
        <v>91.0</v>
      </c>
      <c r="AA229" s="11" t="str">
        <f t="shared" si="81"/>
        <v>m</v>
      </c>
      <c r="AB229" s="16" t="str">
        <f t="shared" si="71"/>
        <v>R09</v>
      </c>
      <c r="AC229" s="16" t="str">
        <f t="shared" si="72"/>
        <v>R091</v>
      </c>
      <c r="AE229" s="22">
        <v>1.47</v>
      </c>
      <c r="AF229" s="9">
        <f t="shared" si="82"/>
        <v>-1</v>
      </c>
      <c r="AG229" s="21">
        <f t="shared" si="88"/>
        <v>1.47E-2</v>
      </c>
      <c r="AH229" s="11" t="str">
        <f t="shared" si="84"/>
        <v>14.7</v>
      </c>
      <c r="AI229" s="11" t="str">
        <f t="shared" si="85"/>
        <v>m</v>
      </c>
    </row>
    <row r="230" spans="1:35" x14ac:dyDescent="0.3">
      <c r="A230" s="20">
        <v>2.4</v>
      </c>
      <c r="B230" s="9">
        <f t="shared" si="87"/>
        <v>7</v>
      </c>
      <c r="C230" s="9">
        <f t="shared" si="89"/>
        <v>2400000</v>
      </c>
      <c r="D230" s="11" t="str">
        <f t="shared" si="75"/>
        <v>2.40</v>
      </c>
      <c r="E230" s="11" t="str">
        <f t="shared" si="76"/>
        <v>M</v>
      </c>
      <c r="G230" s="16" t="str">
        <f t="shared" si="74"/>
        <v>2404</v>
      </c>
      <c r="K230" s="11"/>
      <c r="L230" s="11"/>
      <c r="O230" s="16">
        <v>2.21</v>
      </c>
      <c r="P230" s="9">
        <f t="shared" ref="P230:P293" si="92">IF(O230=1,P229+1,P229)</f>
        <v>0</v>
      </c>
      <c r="Q230" s="16">
        <f t="shared" si="86"/>
        <v>0.221</v>
      </c>
      <c r="R230" s="11" t="str">
        <f t="shared" si="77"/>
        <v>221</v>
      </c>
      <c r="S230" s="11" t="str">
        <f t="shared" si="78"/>
        <v>m</v>
      </c>
      <c r="T230" s="16" t="str">
        <f t="shared" si="90"/>
        <v>R22</v>
      </c>
      <c r="U230" s="16" t="str">
        <f t="shared" si="91"/>
        <v>R221</v>
      </c>
      <c r="W230" s="16">
        <v>9.31</v>
      </c>
      <c r="X230" s="9">
        <f t="shared" si="73"/>
        <v>-1</v>
      </c>
      <c r="Y230" s="21">
        <f t="shared" si="79"/>
        <v>9.3100000000000002E-2</v>
      </c>
      <c r="Z230" s="11" t="str">
        <f t="shared" si="80"/>
        <v>93.1</v>
      </c>
      <c r="AA230" s="11" t="str">
        <f t="shared" si="81"/>
        <v>m</v>
      </c>
      <c r="AB230" s="16" t="str">
        <f t="shared" si="71"/>
        <v>R09</v>
      </c>
      <c r="AC230" s="16" t="str">
        <f t="shared" si="72"/>
        <v>R093</v>
      </c>
      <c r="AE230" s="22">
        <v>1.49</v>
      </c>
      <c r="AF230" s="9">
        <f t="shared" si="82"/>
        <v>-1</v>
      </c>
      <c r="AG230" s="21">
        <f t="shared" si="88"/>
        <v>1.49E-2</v>
      </c>
      <c r="AH230" s="11" t="str">
        <f t="shared" si="84"/>
        <v>14.9</v>
      </c>
      <c r="AI230" s="11" t="str">
        <f t="shared" si="85"/>
        <v>m</v>
      </c>
    </row>
    <row r="231" spans="1:35" x14ac:dyDescent="0.3">
      <c r="A231" s="20">
        <v>2.7</v>
      </c>
      <c r="B231" s="9">
        <f t="shared" si="87"/>
        <v>7</v>
      </c>
      <c r="C231" s="9">
        <f t="shared" si="89"/>
        <v>2700000</v>
      </c>
      <c r="D231" s="11" t="str">
        <f t="shared" si="75"/>
        <v>2.70</v>
      </c>
      <c r="E231" s="11" t="str">
        <f t="shared" si="76"/>
        <v>M</v>
      </c>
      <c r="G231" s="16" t="str">
        <f t="shared" si="74"/>
        <v>2704</v>
      </c>
      <c r="K231" s="11"/>
      <c r="L231" s="11"/>
      <c r="O231" s="16">
        <v>2.2599999999999998</v>
      </c>
      <c r="P231" s="9">
        <f t="shared" si="92"/>
        <v>0</v>
      </c>
      <c r="Q231" s="16">
        <f t="shared" si="86"/>
        <v>0.22599999999999998</v>
      </c>
      <c r="R231" s="11" t="str">
        <f t="shared" si="77"/>
        <v>226</v>
      </c>
      <c r="S231" s="11" t="str">
        <f t="shared" si="78"/>
        <v>m</v>
      </c>
      <c r="T231" s="16" t="str">
        <f t="shared" si="90"/>
        <v>R22</v>
      </c>
      <c r="U231" s="16" t="str">
        <f t="shared" si="91"/>
        <v>R226</v>
      </c>
      <c r="W231" s="16">
        <v>9.5299999999999994</v>
      </c>
      <c r="X231" s="9">
        <f t="shared" si="73"/>
        <v>-1</v>
      </c>
      <c r="Y231" s="21">
        <f t="shared" si="79"/>
        <v>9.5299999999999996E-2</v>
      </c>
      <c r="Z231" s="11" t="str">
        <f t="shared" si="80"/>
        <v>95.3</v>
      </c>
      <c r="AA231" s="11" t="str">
        <f t="shared" si="81"/>
        <v>m</v>
      </c>
      <c r="AB231" s="16" t="str">
        <f t="shared" si="71"/>
        <v>R09</v>
      </c>
      <c r="AC231" s="16" t="str">
        <f t="shared" si="72"/>
        <v>R095</v>
      </c>
      <c r="AE231" s="22">
        <v>1.5</v>
      </c>
      <c r="AF231" s="9">
        <f t="shared" si="82"/>
        <v>-1</v>
      </c>
      <c r="AG231" s="21">
        <f t="shared" si="88"/>
        <v>1.5000000000000003E-2</v>
      </c>
      <c r="AH231" s="11" t="str">
        <f t="shared" si="84"/>
        <v>15.0</v>
      </c>
      <c r="AI231" s="11" t="str">
        <f t="shared" si="85"/>
        <v>m</v>
      </c>
    </row>
    <row r="232" spans="1:35" x14ac:dyDescent="0.3">
      <c r="A232" s="20">
        <v>3</v>
      </c>
      <c r="B232" s="9">
        <f t="shared" si="87"/>
        <v>7</v>
      </c>
      <c r="C232" s="9">
        <f t="shared" si="89"/>
        <v>3000000</v>
      </c>
      <c r="D232" s="11" t="str">
        <f t="shared" si="75"/>
        <v>3.00</v>
      </c>
      <c r="E232" s="11" t="str">
        <f t="shared" si="76"/>
        <v>M</v>
      </c>
      <c r="G232" s="16" t="str">
        <f t="shared" si="74"/>
        <v>3004</v>
      </c>
      <c r="K232" s="11"/>
      <c r="L232" s="11"/>
      <c r="O232" s="16">
        <v>2.3199999999999998</v>
      </c>
      <c r="P232" s="9">
        <f t="shared" si="92"/>
        <v>0</v>
      </c>
      <c r="Q232" s="16">
        <f t="shared" si="86"/>
        <v>0.23199999999999998</v>
      </c>
      <c r="R232" s="11" t="str">
        <f t="shared" si="77"/>
        <v>232</v>
      </c>
      <c r="S232" s="11" t="str">
        <f t="shared" si="78"/>
        <v>m</v>
      </c>
      <c r="T232" s="16" t="str">
        <f t="shared" si="90"/>
        <v>R23</v>
      </c>
      <c r="U232" s="16" t="str">
        <f t="shared" si="91"/>
        <v>R232</v>
      </c>
      <c r="W232" s="16">
        <v>9.76</v>
      </c>
      <c r="X232" s="9">
        <f t="shared" si="73"/>
        <v>-1</v>
      </c>
      <c r="Y232" s="21">
        <f t="shared" si="79"/>
        <v>9.7599999999999992E-2</v>
      </c>
      <c r="Z232" s="11" t="str">
        <f t="shared" si="80"/>
        <v>97.6</v>
      </c>
      <c r="AA232" s="11" t="str">
        <f t="shared" si="81"/>
        <v>m</v>
      </c>
      <c r="AB232" s="16" t="str">
        <f t="shared" si="71"/>
        <v>R09</v>
      </c>
      <c r="AC232" s="16" t="str">
        <f t="shared" si="72"/>
        <v>R097</v>
      </c>
      <c r="AE232" s="22">
        <v>1.52</v>
      </c>
      <c r="AF232" s="9">
        <f t="shared" si="82"/>
        <v>-1</v>
      </c>
      <c r="AG232" s="21">
        <f t="shared" si="88"/>
        <v>1.5200000000000002E-2</v>
      </c>
      <c r="AH232" s="11" t="str">
        <f t="shared" si="84"/>
        <v>15.2</v>
      </c>
      <c r="AI232" s="11" t="str">
        <f t="shared" si="85"/>
        <v>m</v>
      </c>
    </row>
    <row r="233" spans="1:35" x14ac:dyDescent="0.3">
      <c r="A233" s="20">
        <v>3.3</v>
      </c>
      <c r="B233" s="9">
        <f t="shared" si="87"/>
        <v>7</v>
      </c>
      <c r="C233" s="9">
        <f t="shared" si="89"/>
        <v>3300000</v>
      </c>
      <c r="D233" s="11" t="str">
        <f t="shared" si="75"/>
        <v>3.30</v>
      </c>
      <c r="E233" s="11" t="str">
        <f t="shared" si="76"/>
        <v>M</v>
      </c>
      <c r="G233" s="16" t="str">
        <f t="shared" si="74"/>
        <v>3304</v>
      </c>
      <c r="K233" s="11"/>
      <c r="L233" s="11"/>
      <c r="O233" s="16">
        <v>2.37</v>
      </c>
      <c r="P233" s="9">
        <f t="shared" si="92"/>
        <v>0</v>
      </c>
      <c r="Q233" s="16">
        <f t="shared" si="86"/>
        <v>0.23700000000000002</v>
      </c>
      <c r="R233" s="11" t="str">
        <f t="shared" si="77"/>
        <v>237</v>
      </c>
      <c r="S233" s="11" t="str">
        <f t="shared" si="78"/>
        <v>m</v>
      </c>
      <c r="T233" s="16" t="str">
        <f t="shared" si="90"/>
        <v>R23</v>
      </c>
      <c r="U233" s="16" t="str">
        <f t="shared" si="91"/>
        <v>R237</v>
      </c>
      <c r="W233" s="16">
        <v>1</v>
      </c>
      <c r="X233" s="9">
        <f t="shared" si="73"/>
        <v>0</v>
      </c>
      <c r="Y233" s="18">
        <f t="shared" si="79"/>
        <v>0.1</v>
      </c>
      <c r="Z233" s="11" t="str">
        <f t="shared" si="80"/>
        <v>100</v>
      </c>
      <c r="AA233" s="11" t="str">
        <f t="shared" si="81"/>
        <v>m</v>
      </c>
      <c r="AB233" s="16" t="str">
        <f t="shared" si="71"/>
        <v>R10</v>
      </c>
      <c r="AC233" s="16" t="str">
        <f t="shared" si="72"/>
        <v>R100</v>
      </c>
      <c r="AE233" s="22">
        <v>1.54</v>
      </c>
      <c r="AF233" s="9">
        <f t="shared" si="82"/>
        <v>-1</v>
      </c>
      <c r="AG233" s="21">
        <f t="shared" si="88"/>
        <v>1.5400000000000002E-2</v>
      </c>
      <c r="AH233" s="11" t="str">
        <f t="shared" si="84"/>
        <v>15.4</v>
      </c>
      <c r="AI233" s="11" t="str">
        <f t="shared" si="85"/>
        <v>m</v>
      </c>
    </row>
    <row r="234" spans="1:35" x14ac:dyDescent="0.3">
      <c r="A234" s="20">
        <v>3.6</v>
      </c>
      <c r="B234" s="9">
        <f t="shared" si="87"/>
        <v>7</v>
      </c>
      <c r="C234" s="9">
        <f t="shared" si="89"/>
        <v>3600000</v>
      </c>
      <c r="D234" s="11" t="str">
        <f t="shared" si="75"/>
        <v>3.60</v>
      </c>
      <c r="E234" s="11" t="str">
        <f t="shared" si="76"/>
        <v>M</v>
      </c>
      <c r="G234" s="16" t="str">
        <f t="shared" si="74"/>
        <v>3604</v>
      </c>
      <c r="K234" s="11"/>
      <c r="L234" s="11"/>
      <c r="O234" s="16">
        <v>2.4300000000000002</v>
      </c>
      <c r="P234" s="9">
        <f t="shared" si="92"/>
        <v>0</v>
      </c>
      <c r="Q234" s="16">
        <f t="shared" si="86"/>
        <v>0.24300000000000002</v>
      </c>
      <c r="R234" s="11" t="str">
        <f t="shared" si="77"/>
        <v>243</v>
      </c>
      <c r="S234" s="11" t="str">
        <f t="shared" si="78"/>
        <v>m</v>
      </c>
      <c r="T234" s="16" t="str">
        <f t="shared" si="90"/>
        <v>R24</v>
      </c>
      <c r="U234" s="16" t="str">
        <f t="shared" si="91"/>
        <v>R243</v>
      </c>
      <c r="W234" s="16">
        <v>1.02</v>
      </c>
      <c r="X234" s="9">
        <f t="shared" si="73"/>
        <v>0</v>
      </c>
      <c r="Y234" s="18">
        <f t="shared" si="79"/>
        <v>0.10200000000000001</v>
      </c>
      <c r="Z234" s="11" t="str">
        <f t="shared" si="80"/>
        <v>102</v>
      </c>
      <c r="AA234" s="11" t="str">
        <f t="shared" si="81"/>
        <v>m</v>
      </c>
      <c r="AB234" s="16" t="str">
        <f t="shared" si="71"/>
        <v>R10</v>
      </c>
      <c r="AC234" s="16" t="str">
        <f t="shared" si="72"/>
        <v>R102</v>
      </c>
      <c r="AE234" s="22">
        <v>1.56</v>
      </c>
      <c r="AF234" s="9">
        <f t="shared" si="82"/>
        <v>-1</v>
      </c>
      <c r="AG234" s="21">
        <f t="shared" si="88"/>
        <v>1.5600000000000003E-2</v>
      </c>
      <c r="AH234" s="11" t="str">
        <f t="shared" si="84"/>
        <v>15.6</v>
      </c>
      <c r="AI234" s="11" t="str">
        <f t="shared" si="85"/>
        <v>m</v>
      </c>
    </row>
    <row r="235" spans="1:35" x14ac:dyDescent="0.3">
      <c r="A235" s="20">
        <v>3.9</v>
      </c>
      <c r="B235" s="9">
        <f t="shared" si="87"/>
        <v>7</v>
      </c>
      <c r="C235" s="9">
        <f t="shared" si="89"/>
        <v>3900000</v>
      </c>
      <c r="D235" s="11" t="str">
        <f t="shared" si="75"/>
        <v>3.90</v>
      </c>
      <c r="E235" s="11" t="str">
        <f t="shared" si="76"/>
        <v>M</v>
      </c>
      <c r="G235" s="16" t="str">
        <f t="shared" si="74"/>
        <v>3904</v>
      </c>
      <c r="K235" s="11"/>
      <c r="L235" s="11"/>
      <c r="O235" s="16">
        <v>2.4900000000000002</v>
      </c>
      <c r="P235" s="9">
        <f t="shared" si="92"/>
        <v>0</v>
      </c>
      <c r="Q235" s="16">
        <f t="shared" si="86"/>
        <v>0.24900000000000003</v>
      </c>
      <c r="R235" s="11" t="str">
        <f t="shared" si="77"/>
        <v>249</v>
      </c>
      <c r="S235" s="11" t="str">
        <f t="shared" si="78"/>
        <v>m</v>
      </c>
      <c r="T235" s="16" t="str">
        <f t="shared" si="90"/>
        <v>R24</v>
      </c>
      <c r="U235" s="16" t="str">
        <f t="shared" si="91"/>
        <v>R249</v>
      </c>
      <c r="W235" s="16">
        <v>1.05</v>
      </c>
      <c r="X235" s="9">
        <f>IF(W235=1,X234+1,X234)</f>
        <v>0</v>
      </c>
      <c r="Y235" s="18">
        <f t="shared" si="79"/>
        <v>0.10500000000000001</v>
      </c>
      <c r="Z235" s="11" t="str">
        <f t="shared" si="80"/>
        <v>105</v>
      </c>
      <c r="AA235" s="11" t="str">
        <f t="shared" si="81"/>
        <v>m</v>
      </c>
      <c r="AB235" s="16" t="str">
        <f t="shared" si="71"/>
        <v>R10</v>
      </c>
      <c r="AC235" s="16" t="str">
        <f t="shared" si="72"/>
        <v>R105</v>
      </c>
      <c r="AE235" s="22">
        <v>1.58</v>
      </c>
      <c r="AF235" s="9">
        <f t="shared" si="82"/>
        <v>-1</v>
      </c>
      <c r="AG235" s="21">
        <f t="shared" si="88"/>
        <v>1.5800000000000002E-2</v>
      </c>
      <c r="AH235" s="11" t="str">
        <f t="shared" si="84"/>
        <v>15.8</v>
      </c>
      <c r="AI235" s="11" t="str">
        <f t="shared" si="85"/>
        <v>m</v>
      </c>
    </row>
    <row r="236" spans="1:35" x14ac:dyDescent="0.3">
      <c r="A236" s="20">
        <v>4.3</v>
      </c>
      <c r="B236" s="9">
        <f t="shared" si="87"/>
        <v>7</v>
      </c>
      <c r="C236" s="9">
        <f t="shared" si="89"/>
        <v>4300000</v>
      </c>
      <c r="D236" s="11" t="str">
        <f t="shared" si="75"/>
        <v>4.30</v>
      </c>
      <c r="E236" s="11" t="str">
        <f t="shared" si="76"/>
        <v>M</v>
      </c>
      <c r="G236" s="16" t="str">
        <f t="shared" si="74"/>
        <v>4304</v>
      </c>
      <c r="K236" s="11"/>
      <c r="L236" s="11"/>
      <c r="O236" s="16">
        <v>2.5499999999999998</v>
      </c>
      <c r="P236" s="9">
        <f t="shared" si="92"/>
        <v>0</v>
      </c>
      <c r="Q236" s="16">
        <f t="shared" si="86"/>
        <v>0.255</v>
      </c>
      <c r="R236" s="11" t="str">
        <f t="shared" si="77"/>
        <v>255</v>
      </c>
      <c r="S236" s="11" t="str">
        <f t="shared" si="78"/>
        <v>m</v>
      </c>
      <c r="T236" s="16" t="str">
        <f t="shared" si="90"/>
        <v>R25</v>
      </c>
      <c r="U236" s="16" t="str">
        <f t="shared" si="91"/>
        <v>R255</v>
      </c>
      <c r="W236" s="16">
        <v>1.07</v>
      </c>
      <c r="X236" s="9">
        <f>IF(W236=1,X235+1,X235)</f>
        <v>0</v>
      </c>
      <c r="Y236" s="18">
        <f t="shared" si="79"/>
        <v>0.10700000000000001</v>
      </c>
      <c r="Z236" s="11" t="str">
        <f t="shared" si="80"/>
        <v>107</v>
      </c>
      <c r="AA236" s="11" t="str">
        <f t="shared" si="81"/>
        <v>m</v>
      </c>
      <c r="AB236" s="16" t="str">
        <f t="shared" si="71"/>
        <v>R10</v>
      </c>
      <c r="AC236" s="16" t="str">
        <f t="shared" si="72"/>
        <v>R107</v>
      </c>
      <c r="AE236" s="22">
        <v>1.6</v>
      </c>
      <c r="AF236" s="9">
        <f t="shared" si="82"/>
        <v>-1</v>
      </c>
      <c r="AG236" s="21">
        <f t="shared" si="88"/>
        <v>1.6000000000000004E-2</v>
      </c>
      <c r="AH236" s="11" t="str">
        <f t="shared" si="84"/>
        <v>16.0</v>
      </c>
      <c r="AI236" s="11" t="str">
        <f t="shared" si="85"/>
        <v>m</v>
      </c>
    </row>
    <row r="237" spans="1:35" x14ac:dyDescent="0.3">
      <c r="A237" s="20">
        <v>4.7</v>
      </c>
      <c r="B237" s="9">
        <f t="shared" si="87"/>
        <v>7</v>
      </c>
      <c r="C237" s="9">
        <f t="shared" si="89"/>
        <v>4700000</v>
      </c>
      <c r="D237" s="11" t="str">
        <f t="shared" si="75"/>
        <v>4.70</v>
      </c>
      <c r="E237" s="11" t="str">
        <f t="shared" si="76"/>
        <v>M</v>
      </c>
      <c r="G237" s="16" t="str">
        <f t="shared" si="74"/>
        <v>4704</v>
      </c>
      <c r="K237" s="11"/>
      <c r="L237" s="11"/>
      <c r="O237" s="16">
        <v>2.61</v>
      </c>
      <c r="P237" s="9">
        <f t="shared" si="92"/>
        <v>0</v>
      </c>
      <c r="Q237" s="16">
        <f t="shared" si="86"/>
        <v>0.26100000000000001</v>
      </c>
      <c r="R237" s="11" t="str">
        <f t="shared" si="77"/>
        <v>261</v>
      </c>
      <c r="S237" s="11" t="str">
        <f t="shared" si="78"/>
        <v>m</v>
      </c>
      <c r="T237" s="16" t="str">
        <f t="shared" si="90"/>
        <v>R26</v>
      </c>
      <c r="U237" s="16" t="str">
        <f t="shared" si="91"/>
        <v>R261</v>
      </c>
      <c r="W237" s="16">
        <v>1.1000000000000001</v>
      </c>
      <c r="X237" s="9">
        <f>IF(W237=1,X236+1,X236)</f>
        <v>0</v>
      </c>
      <c r="Y237" s="18">
        <f t="shared" si="79"/>
        <v>0.11000000000000001</v>
      </c>
      <c r="Z237" s="11" t="str">
        <f t="shared" si="80"/>
        <v>110</v>
      </c>
      <c r="AA237" s="11" t="str">
        <f t="shared" si="81"/>
        <v>m</v>
      </c>
      <c r="AB237" s="16" t="str">
        <f t="shared" si="71"/>
        <v>R11</v>
      </c>
      <c r="AC237" s="16" t="str">
        <f t="shared" si="72"/>
        <v>R110</v>
      </c>
      <c r="AE237" s="22">
        <v>1.62</v>
      </c>
      <c r="AF237" s="9">
        <f t="shared" si="82"/>
        <v>-1</v>
      </c>
      <c r="AG237" s="21">
        <f t="shared" si="88"/>
        <v>1.6200000000000003E-2</v>
      </c>
      <c r="AH237" s="11" t="str">
        <f t="shared" si="84"/>
        <v>16.2</v>
      </c>
      <c r="AI237" s="11" t="str">
        <f t="shared" si="85"/>
        <v>m</v>
      </c>
    </row>
    <row r="238" spans="1:35" x14ac:dyDescent="0.3">
      <c r="A238" s="20">
        <v>5.0999999999999996</v>
      </c>
      <c r="B238" s="9">
        <f t="shared" si="87"/>
        <v>7</v>
      </c>
      <c r="C238" s="9">
        <f t="shared" si="89"/>
        <v>5100000</v>
      </c>
      <c r="D238" s="11" t="str">
        <f t="shared" si="75"/>
        <v>5.10</v>
      </c>
      <c r="E238" s="11" t="str">
        <f t="shared" si="76"/>
        <v>M</v>
      </c>
      <c r="G238" s="16" t="str">
        <f t="shared" si="74"/>
        <v>5104</v>
      </c>
      <c r="K238" s="11"/>
      <c r="L238" s="11"/>
      <c r="O238" s="16">
        <v>2.67</v>
      </c>
      <c r="P238" s="9">
        <f t="shared" si="92"/>
        <v>0</v>
      </c>
      <c r="Q238" s="16">
        <f t="shared" si="86"/>
        <v>0.26700000000000002</v>
      </c>
      <c r="R238" s="11" t="str">
        <f t="shared" si="77"/>
        <v>267</v>
      </c>
      <c r="S238" s="11" t="str">
        <f t="shared" si="78"/>
        <v>m</v>
      </c>
      <c r="T238" s="16" t="str">
        <f t="shared" si="90"/>
        <v>R26</v>
      </c>
      <c r="U238" s="16" t="str">
        <f t="shared" si="91"/>
        <v>R267</v>
      </c>
      <c r="W238" s="16">
        <v>1.1299999999999999</v>
      </c>
      <c r="X238" s="9">
        <f t="shared" ref="X238:X301" si="93">IF(W238=1,X237+1,X237)</f>
        <v>0</v>
      </c>
      <c r="Y238" s="18">
        <f t="shared" si="79"/>
        <v>0.11299999999999999</v>
      </c>
      <c r="Z238" s="11" t="str">
        <f t="shared" si="80"/>
        <v>113</v>
      </c>
      <c r="AA238" s="11" t="str">
        <f t="shared" si="81"/>
        <v>m</v>
      </c>
      <c r="AB238" s="16" t="str">
        <f t="shared" si="71"/>
        <v>R11</v>
      </c>
      <c r="AC238" s="16" t="str">
        <f t="shared" si="72"/>
        <v>R113</v>
      </c>
      <c r="AE238" s="22">
        <v>1.64</v>
      </c>
      <c r="AF238" s="9">
        <f t="shared" si="82"/>
        <v>-1</v>
      </c>
      <c r="AG238" s="21">
        <f t="shared" si="88"/>
        <v>1.6400000000000001E-2</v>
      </c>
      <c r="AH238" s="11" t="str">
        <f t="shared" si="84"/>
        <v>16.4</v>
      </c>
      <c r="AI238" s="11" t="str">
        <f t="shared" si="85"/>
        <v>m</v>
      </c>
    </row>
    <row r="239" spans="1:35" x14ac:dyDescent="0.3">
      <c r="A239" s="20">
        <v>5.6</v>
      </c>
      <c r="B239" s="9">
        <f t="shared" si="87"/>
        <v>7</v>
      </c>
      <c r="C239" s="9">
        <f t="shared" si="89"/>
        <v>5600000</v>
      </c>
      <c r="D239" s="11" t="str">
        <f t="shared" si="75"/>
        <v>5.60</v>
      </c>
      <c r="E239" s="11" t="str">
        <f t="shared" si="76"/>
        <v>M</v>
      </c>
      <c r="G239" s="16" t="str">
        <f t="shared" si="74"/>
        <v>5604</v>
      </c>
      <c r="K239" s="11"/>
      <c r="L239" s="11"/>
      <c r="O239" s="16">
        <v>2.74</v>
      </c>
      <c r="P239" s="9">
        <f t="shared" si="92"/>
        <v>0</v>
      </c>
      <c r="Q239" s="16">
        <f t="shared" si="86"/>
        <v>0.27400000000000002</v>
      </c>
      <c r="R239" s="11" t="str">
        <f t="shared" si="77"/>
        <v>274</v>
      </c>
      <c r="S239" s="11" t="str">
        <f t="shared" si="78"/>
        <v>m</v>
      </c>
      <c r="T239" s="16" t="str">
        <f t="shared" si="90"/>
        <v>R27</v>
      </c>
      <c r="U239" s="16" t="str">
        <f t="shared" si="91"/>
        <v>R274</v>
      </c>
      <c r="W239" s="16">
        <v>1.1499999999999999</v>
      </c>
      <c r="X239" s="9">
        <f t="shared" si="93"/>
        <v>0</v>
      </c>
      <c r="Y239" s="18">
        <f t="shared" si="79"/>
        <v>0.11499999999999999</v>
      </c>
      <c r="Z239" s="11" t="str">
        <f t="shared" si="80"/>
        <v>115</v>
      </c>
      <c r="AA239" s="11" t="str">
        <f t="shared" si="81"/>
        <v>m</v>
      </c>
      <c r="AB239" s="16" t="str">
        <f t="shared" si="71"/>
        <v>R11</v>
      </c>
      <c r="AC239" s="16" t="str">
        <f t="shared" si="72"/>
        <v>R115</v>
      </c>
      <c r="AE239" s="22">
        <v>1.65</v>
      </c>
      <c r="AF239" s="9">
        <f t="shared" si="82"/>
        <v>-1</v>
      </c>
      <c r="AG239" s="21">
        <f t="shared" si="88"/>
        <v>1.6500000000000001E-2</v>
      </c>
      <c r="AH239" s="11" t="str">
        <f t="shared" si="84"/>
        <v>16.5</v>
      </c>
      <c r="AI239" s="11" t="str">
        <f t="shared" si="85"/>
        <v>m</v>
      </c>
    </row>
    <row r="240" spans="1:35" x14ac:dyDescent="0.3">
      <c r="A240" s="20">
        <v>6.2</v>
      </c>
      <c r="B240" s="9">
        <f t="shared" si="87"/>
        <v>7</v>
      </c>
      <c r="C240" s="9">
        <f t="shared" si="89"/>
        <v>6200000</v>
      </c>
      <c r="D240" s="11" t="str">
        <f t="shared" si="75"/>
        <v>6.20</v>
      </c>
      <c r="E240" s="11" t="str">
        <f t="shared" si="76"/>
        <v>M</v>
      </c>
      <c r="G240" s="16" t="str">
        <f t="shared" si="74"/>
        <v>6204</v>
      </c>
      <c r="K240" s="11"/>
      <c r="L240" s="11"/>
      <c r="O240" s="16">
        <v>2.8</v>
      </c>
      <c r="P240" s="9">
        <f t="shared" si="92"/>
        <v>0</v>
      </c>
      <c r="Q240" s="16">
        <f t="shared" si="86"/>
        <v>0.27999999999999997</v>
      </c>
      <c r="R240" s="11" t="str">
        <f t="shared" si="77"/>
        <v>280</v>
      </c>
      <c r="S240" s="11" t="str">
        <f t="shared" si="78"/>
        <v>m</v>
      </c>
      <c r="T240" s="16" t="str">
        <f t="shared" si="90"/>
        <v>R28</v>
      </c>
      <c r="U240" s="16" t="str">
        <f t="shared" si="91"/>
        <v>R280</v>
      </c>
      <c r="W240" s="16">
        <v>1.18</v>
      </c>
      <c r="X240" s="9">
        <f t="shared" si="93"/>
        <v>0</v>
      </c>
      <c r="Y240" s="18">
        <f t="shared" si="79"/>
        <v>0.11799999999999999</v>
      </c>
      <c r="Z240" s="11" t="str">
        <f t="shared" si="80"/>
        <v>118</v>
      </c>
      <c r="AA240" s="11" t="str">
        <f t="shared" si="81"/>
        <v>m</v>
      </c>
      <c r="AB240" s="16" t="str">
        <f t="shared" si="71"/>
        <v>R11</v>
      </c>
      <c r="AC240" s="16" t="str">
        <f t="shared" si="72"/>
        <v>R118</v>
      </c>
      <c r="AE240" s="22">
        <v>1.67</v>
      </c>
      <c r="AF240" s="9">
        <f t="shared" si="82"/>
        <v>-1</v>
      </c>
      <c r="AG240" s="21">
        <f t="shared" si="88"/>
        <v>1.67E-2</v>
      </c>
      <c r="AH240" s="11" t="str">
        <f t="shared" si="84"/>
        <v>16.7</v>
      </c>
      <c r="AI240" s="11" t="str">
        <f t="shared" si="85"/>
        <v>m</v>
      </c>
    </row>
    <row r="241" spans="1:35" x14ac:dyDescent="0.3">
      <c r="A241" s="20">
        <v>6.8</v>
      </c>
      <c r="B241" s="9">
        <f t="shared" si="87"/>
        <v>7</v>
      </c>
      <c r="C241" s="9">
        <f t="shared" si="89"/>
        <v>6800000</v>
      </c>
      <c r="D241" s="11" t="str">
        <f t="shared" si="75"/>
        <v>6.80</v>
      </c>
      <c r="E241" s="11" t="str">
        <f t="shared" si="76"/>
        <v>M</v>
      </c>
      <c r="G241" s="16" t="str">
        <f t="shared" si="74"/>
        <v>6804</v>
      </c>
      <c r="K241" s="11"/>
      <c r="L241" s="11"/>
      <c r="O241" s="16">
        <v>2.87</v>
      </c>
      <c r="P241" s="9">
        <f t="shared" si="92"/>
        <v>0</v>
      </c>
      <c r="Q241" s="16">
        <f t="shared" si="86"/>
        <v>0.28700000000000003</v>
      </c>
      <c r="R241" s="11" t="str">
        <f t="shared" si="77"/>
        <v>287</v>
      </c>
      <c r="S241" s="11" t="str">
        <f t="shared" si="78"/>
        <v>m</v>
      </c>
      <c r="T241" s="16" t="str">
        <f t="shared" si="90"/>
        <v>R28</v>
      </c>
      <c r="U241" s="16" t="str">
        <f t="shared" si="91"/>
        <v>R287</v>
      </c>
      <c r="W241" s="16">
        <v>1.2</v>
      </c>
      <c r="X241" s="9">
        <f t="shared" si="93"/>
        <v>0</v>
      </c>
      <c r="Y241" s="18">
        <f t="shared" si="79"/>
        <v>0.12</v>
      </c>
      <c r="Z241" s="11" t="str">
        <f t="shared" si="80"/>
        <v>120</v>
      </c>
      <c r="AA241" s="11" t="str">
        <f t="shared" si="81"/>
        <v>m</v>
      </c>
      <c r="AB241" s="16" t="str">
        <f t="shared" si="71"/>
        <v>R12</v>
      </c>
      <c r="AC241" s="16" t="str">
        <f t="shared" si="72"/>
        <v>R120</v>
      </c>
      <c r="AE241" s="22">
        <v>1.69</v>
      </c>
      <c r="AF241" s="9">
        <f t="shared" si="82"/>
        <v>-1</v>
      </c>
      <c r="AG241" s="21">
        <f t="shared" si="88"/>
        <v>1.6900000000000002E-2</v>
      </c>
      <c r="AH241" s="11" t="str">
        <f t="shared" si="84"/>
        <v>16.9</v>
      </c>
      <c r="AI241" s="11" t="str">
        <f t="shared" si="85"/>
        <v>m</v>
      </c>
    </row>
    <row r="242" spans="1:35" x14ac:dyDescent="0.3">
      <c r="A242" s="20">
        <v>7.5</v>
      </c>
      <c r="B242" s="9">
        <f t="shared" si="87"/>
        <v>7</v>
      </c>
      <c r="C242" s="9">
        <f t="shared" si="89"/>
        <v>7500000</v>
      </c>
      <c r="D242" s="11" t="str">
        <f t="shared" si="75"/>
        <v>7.50</v>
      </c>
      <c r="E242" s="11" t="str">
        <f t="shared" si="76"/>
        <v>M</v>
      </c>
      <c r="G242" s="16" t="str">
        <f t="shared" si="74"/>
        <v>7504</v>
      </c>
      <c r="K242" s="11"/>
      <c r="L242" s="11"/>
      <c r="O242" s="16">
        <v>2.94</v>
      </c>
      <c r="P242" s="9">
        <f t="shared" si="92"/>
        <v>0</v>
      </c>
      <c r="Q242" s="16">
        <f t="shared" si="86"/>
        <v>0.29399999999999998</v>
      </c>
      <c r="R242" s="11" t="str">
        <f t="shared" si="77"/>
        <v>294</v>
      </c>
      <c r="S242" s="11" t="str">
        <f t="shared" si="78"/>
        <v>m</v>
      </c>
      <c r="T242" s="16" t="str">
        <f t="shared" si="90"/>
        <v>R29</v>
      </c>
      <c r="U242" s="16" t="str">
        <f t="shared" si="91"/>
        <v>R294</v>
      </c>
      <c r="W242" s="16">
        <v>1.21</v>
      </c>
      <c r="X242" s="9">
        <f t="shared" si="93"/>
        <v>0</v>
      </c>
      <c r="Y242" s="18">
        <f t="shared" si="79"/>
        <v>0.121</v>
      </c>
      <c r="Z242" s="11" t="str">
        <f t="shared" si="80"/>
        <v>121</v>
      </c>
      <c r="AA242" s="11" t="str">
        <f t="shared" si="81"/>
        <v>m</v>
      </c>
      <c r="AB242" s="16" t="str">
        <f t="shared" si="71"/>
        <v>R12</v>
      </c>
      <c r="AC242" s="16" t="str">
        <f t="shared" si="72"/>
        <v>R121</v>
      </c>
      <c r="AE242" s="22">
        <v>1.72</v>
      </c>
      <c r="AF242" s="9">
        <f t="shared" si="82"/>
        <v>-1</v>
      </c>
      <c r="AG242" s="21">
        <f t="shared" si="88"/>
        <v>1.72E-2</v>
      </c>
      <c r="AH242" s="11" t="str">
        <f t="shared" si="84"/>
        <v>17.2</v>
      </c>
      <c r="AI242" s="11" t="str">
        <f t="shared" si="85"/>
        <v>m</v>
      </c>
    </row>
    <row r="243" spans="1:35" x14ac:dyDescent="0.3">
      <c r="A243" s="20">
        <v>8.1999999999999993</v>
      </c>
      <c r="B243" s="9">
        <f t="shared" si="87"/>
        <v>7</v>
      </c>
      <c r="C243" s="9">
        <f t="shared" si="89"/>
        <v>8200000</v>
      </c>
      <c r="D243" s="11" t="str">
        <f t="shared" si="75"/>
        <v>8.20</v>
      </c>
      <c r="E243" s="11" t="str">
        <f t="shared" si="76"/>
        <v>M</v>
      </c>
      <c r="G243" s="16" t="str">
        <f t="shared" si="74"/>
        <v>8204</v>
      </c>
      <c r="K243" s="11"/>
      <c r="L243" s="11"/>
      <c r="O243" s="16">
        <v>3.01</v>
      </c>
      <c r="P243" s="9">
        <f t="shared" si="92"/>
        <v>0</v>
      </c>
      <c r="Q243" s="16">
        <f t="shared" si="86"/>
        <v>0.30099999999999999</v>
      </c>
      <c r="R243" s="11" t="str">
        <f t="shared" si="77"/>
        <v>301</v>
      </c>
      <c r="S243" s="11" t="str">
        <f t="shared" si="78"/>
        <v>m</v>
      </c>
      <c r="T243" s="16" t="str">
        <f t="shared" si="90"/>
        <v>R30</v>
      </c>
      <c r="U243" s="16" t="str">
        <f t="shared" si="91"/>
        <v>R301</v>
      </c>
      <c r="W243" s="16">
        <v>1.24</v>
      </c>
      <c r="X243" s="9">
        <f t="shared" si="93"/>
        <v>0</v>
      </c>
      <c r="Y243" s="18">
        <f t="shared" si="79"/>
        <v>0.124</v>
      </c>
      <c r="Z243" s="11" t="str">
        <f t="shared" si="80"/>
        <v>124</v>
      </c>
      <c r="AA243" s="11" t="str">
        <f t="shared" si="81"/>
        <v>m</v>
      </c>
      <c r="AB243" s="16" t="str">
        <f t="shared" si="71"/>
        <v>R12</v>
      </c>
      <c r="AC243" s="16" t="str">
        <f t="shared" si="72"/>
        <v>R124</v>
      </c>
      <c r="AE243" s="22">
        <v>1.74</v>
      </c>
      <c r="AF243" s="9">
        <f t="shared" si="82"/>
        <v>-1</v>
      </c>
      <c r="AG243" s="21">
        <f t="shared" si="88"/>
        <v>1.7400000000000002E-2</v>
      </c>
      <c r="AH243" s="11" t="str">
        <f t="shared" si="84"/>
        <v>17.4</v>
      </c>
      <c r="AI243" s="11" t="str">
        <f t="shared" si="85"/>
        <v>m</v>
      </c>
    </row>
    <row r="244" spans="1:35" x14ac:dyDescent="0.3">
      <c r="A244" s="20">
        <v>9.1</v>
      </c>
      <c r="B244" s="9">
        <f t="shared" si="87"/>
        <v>7</v>
      </c>
      <c r="C244" s="9">
        <f t="shared" si="89"/>
        <v>9100000</v>
      </c>
      <c r="D244" s="11" t="str">
        <f t="shared" si="75"/>
        <v>9.10</v>
      </c>
      <c r="E244" s="11" t="str">
        <f t="shared" si="76"/>
        <v>M</v>
      </c>
      <c r="G244" s="16" t="str">
        <f t="shared" si="74"/>
        <v>9104</v>
      </c>
      <c r="K244" s="11"/>
      <c r="L244" s="11"/>
      <c r="O244" s="16">
        <v>3.09</v>
      </c>
      <c r="P244" s="9">
        <f t="shared" si="92"/>
        <v>0</v>
      </c>
      <c r="Q244" s="16">
        <f t="shared" si="86"/>
        <v>0.309</v>
      </c>
      <c r="R244" s="11" t="str">
        <f t="shared" si="77"/>
        <v>309</v>
      </c>
      <c r="S244" s="11" t="str">
        <f t="shared" si="78"/>
        <v>m</v>
      </c>
      <c r="T244" s="16" t="str">
        <f t="shared" si="90"/>
        <v>R30</v>
      </c>
      <c r="U244" s="16" t="str">
        <f t="shared" si="91"/>
        <v>R309</v>
      </c>
      <c r="W244" s="16">
        <v>1.27</v>
      </c>
      <c r="X244" s="9">
        <f t="shared" si="93"/>
        <v>0</v>
      </c>
      <c r="Y244" s="18">
        <f t="shared" si="79"/>
        <v>0.127</v>
      </c>
      <c r="Z244" s="11" t="str">
        <f t="shared" si="80"/>
        <v>127</v>
      </c>
      <c r="AA244" s="11" t="str">
        <f t="shared" si="81"/>
        <v>m</v>
      </c>
      <c r="AB244" s="16" t="str">
        <f t="shared" si="71"/>
        <v>R12</v>
      </c>
      <c r="AC244" s="16" t="str">
        <f t="shared" si="72"/>
        <v>R127</v>
      </c>
      <c r="AE244" s="22">
        <v>1.76</v>
      </c>
      <c r="AF244" s="9">
        <f t="shared" si="82"/>
        <v>-1</v>
      </c>
      <c r="AG244" s="21">
        <f t="shared" si="88"/>
        <v>1.7600000000000001E-2</v>
      </c>
      <c r="AH244" s="11" t="str">
        <f t="shared" si="84"/>
        <v>17.6</v>
      </c>
      <c r="AI244" s="11" t="str">
        <f t="shared" si="85"/>
        <v>m</v>
      </c>
    </row>
    <row r="245" spans="1:35" x14ac:dyDescent="0.3">
      <c r="A245" s="20">
        <v>1</v>
      </c>
      <c r="B245" s="9">
        <f t="shared" si="87"/>
        <v>8</v>
      </c>
      <c r="C245" s="9">
        <f t="shared" ref="C245" si="94">A245*10^B245/10</f>
        <v>10000000</v>
      </c>
      <c r="D245" s="11" t="str">
        <f t="shared" si="75"/>
        <v>10.0</v>
      </c>
      <c r="E245" s="11" t="str">
        <f t="shared" si="76"/>
        <v>M</v>
      </c>
      <c r="G245" s="16" t="str">
        <f t="shared" si="74"/>
        <v>1005</v>
      </c>
      <c r="K245" s="11"/>
      <c r="L245" s="11"/>
      <c r="O245" s="16">
        <v>3.16</v>
      </c>
      <c r="P245" s="9">
        <f t="shared" si="92"/>
        <v>0</v>
      </c>
      <c r="Q245" s="16">
        <f t="shared" si="86"/>
        <v>0.316</v>
      </c>
      <c r="R245" s="11" t="str">
        <f t="shared" si="77"/>
        <v>316</v>
      </c>
      <c r="S245" s="11" t="str">
        <f t="shared" si="78"/>
        <v>m</v>
      </c>
      <c r="T245" s="16" t="str">
        <f t="shared" si="90"/>
        <v>R31</v>
      </c>
      <c r="U245" s="16" t="str">
        <f t="shared" si="91"/>
        <v>R316</v>
      </c>
      <c r="W245" s="16">
        <v>1.3</v>
      </c>
      <c r="X245" s="9">
        <f t="shared" si="93"/>
        <v>0</v>
      </c>
      <c r="Y245" s="18">
        <f t="shared" si="79"/>
        <v>0.13</v>
      </c>
      <c r="Z245" s="11" t="str">
        <f t="shared" si="80"/>
        <v>130</v>
      </c>
      <c r="AA245" s="11" t="str">
        <f t="shared" si="81"/>
        <v>m</v>
      </c>
      <c r="AB245" s="16" t="str">
        <f t="shared" si="71"/>
        <v>R13</v>
      </c>
      <c r="AC245" s="16" t="str">
        <f t="shared" si="72"/>
        <v>R130</v>
      </c>
      <c r="AE245" s="22">
        <v>1.78</v>
      </c>
      <c r="AF245" s="9">
        <f t="shared" si="82"/>
        <v>-1</v>
      </c>
      <c r="AG245" s="21">
        <f t="shared" si="88"/>
        <v>1.7800000000000003E-2</v>
      </c>
      <c r="AH245" s="11" t="str">
        <f t="shared" si="84"/>
        <v>17.8</v>
      </c>
      <c r="AI245" s="11" t="str">
        <f t="shared" si="85"/>
        <v>m</v>
      </c>
    </row>
    <row r="246" spans="1:35" x14ac:dyDescent="0.3">
      <c r="A246" s="20"/>
      <c r="B246" s="9"/>
      <c r="C246" s="9"/>
      <c r="D246" s="9"/>
      <c r="K246" s="9"/>
      <c r="O246" s="16">
        <v>3.24</v>
      </c>
      <c r="P246" s="9">
        <f t="shared" si="92"/>
        <v>0</v>
      </c>
      <c r="Q246" s="16">
        <f t="shared" si="86"/>
        <v>0.32400000000000001</v>
      </c>
      <c r="R246" s="11" t="str">
        <f t="shared" si="77"/>
        <v>324</v>
      </c>
      <c r="S246" s="11" t="str">
        <f t="shared" si="78"/>
        <v>m</v>
      </c>
      <c r="T246" s="16" t="str">
        <f t="shared" si="90"/>
        <v>R32</v>
      </c>
      <c r="U246" s="16" t="str">
        <f t="shared" si="91"/>
        <v>R324</v>
      </c>
      <c r="W246" s="16">
        <v>1.33</v>
      </c>
      <c r="X246" s="9">
        <f t="shared" si="93"/>
        <v>0</v>
      </c>
      <c r="Y246" s="18">
        <f t="shared" si="79"/>
        <v>0.13300000000000001</v>
      </c>
      <c r="Z246" s="11" t="str">
        <f t="shared" si="80"/>
        <v>133</v>
      </c>
      <c r="AA246" s="11" t="str">
        <f t="shared" si="81"/>
        <v>m</v>
      </c>
      <c r="AB246" s="16" t="str">
        <f t="shared" si="71"/>
        <v>R13</v>
      </c>
      <c r="AC246" s="16" t="str">
        <f t="shared" si="72"/>
        <v>R133</v>
      </c>
      <c r="AE246" s="22">
        <v>1.8</v>
      </c>
      <c r="AF246" s="9">
        <f t="shared" si="82"/>
        <v>-1</v>
      </c>
      <c r="AG246" s="21">
        <f t="shared" si="88"/>
        <v>1.8000000000000002E-2</v>
      </c>
      <c r="AH246" s="11" t="str">
        <f t="shared" si="84"/>
        <v>18.0</v>
      </c>
      <c r="AI246" s="11" t="str">
        <f t="shared" si="85"/>
        <v>m</v>
      </c>
    </row>
    <row r="247" spans="1:35" x14ac:dyDescent="0.3">
      <c r="A247" s="20"/>
      <c r="B247" s="9"/>
      <c r="C247" s="9"/>
      <c r="D247" s="9"/>
      <c r="K247" s="9"/>
      <c r="O247" s="16">
        <v>3.32</v>
      </c>
      <c r="P247" s="9">
        <f t="shared" si="92"/>
        <v>0</v>
      </c>
      <c r="Q247" s="16">
        <f t="shared" si="86"/>
        <v>0.33199999999999996</v>
      </c>
      <c r="R247" s="11" t="str">
        <f t="shared" si="77"/>
        <v>332</v>
      </c>
      <c r="S247" s="11" t="str">
        <f t="shared" si="78"/>
        <v>m</v>
      </c>
      <c r="T247" s="16" t="str">
        <f t="shared" si="90"/>
        <v>R33</v>
      </c>
      <c r="U247" s="16" t="str">
        <f t="shared" si="91"/>
        <v>R332</v>
      </c>
      <c r="W247" s="16">
        <v>1.37</v>
      </c>
      <c r="X247" s="9">
        <f t="shared" si="93"/>
        <v>0</v>
      </c>
      <c r="Y247" s="18">
        <f t="shared" si="79"/>
        <v>0.13700000000000001</v>
      </c>
      <c r="Z247" s="11" t="str">
        <f t="shared" si="80"/>
        <v>137</v>
      </c>
      <c r="AA247" s="11" t="str">
        <f t="shared" si="81"/>
        <v>m</v>
      </c>
      <c r="AB247" s="16" t="str">
        <f t="shared" si="71"/>
        <v>R13</v>
      </c>
      <c r="AC247" s="16" t="str">
        <f t="shared" si="72"/>
        <v>R137</v>
      </c>
      <c r="AE247" s="22">
        <v>1.82</v>
      </c>
      <c r="AF247" s="9">
        <f t="shared" si="82"/>
        <v>-1</v>
      </c>
      <c r="AG247" s="21">
        <f t="shared" si="88"/>
        <v>1.8200000000000001E-2</v>
      </c>
      <c r="AH247" s="11" t="str">
        <f t="shared" si="84"/>
        <v>18.2</v>
      </c>
      <c r="AI247" s="11" t="str">
        <f t="shared" si="85"/>
        <v>m</v>
      </c>
    </row>
    <row r="248" spans="1:35" x14ac:dyDescent="0.3">
      <c r="A248" s="20"/>
      <c r="B248" s="9"/>
      <c r="C248" s="9"/>
      <c r="D248" s="9"/>
      <c r="K248" s="9"/>
      <c r="O248" s="16">
        <v>3.4</v>
      </c>
      <c r="P248" s="9">
        <f t="shared" si="92"/>
        <v>0</v>
      </c>
      <c r="Q248" s="16">
        <f t="shared" si="86"/>
        <v>0.33999999999999997</v>
      </c>
      <c r="R248" s="11" t="str">
        <f t="shared" si="77"/>
        <v>340</v>
      </c>
      <c r="S248" s="11" t="str">
        <f t="shared" si="78"/>
        <v>m</v>
      </c>
      <c r="T248" s="16" t="str">
        <f t="shared" si="90"/>
        <v>R34</v>
      </c>
      <c r="U248" s="16" t="str">
        <f t="shared" si="91"/>
        <v>R340</v>
      </c>
      <c r="W248" s="16">
        <v>1.4</v>
      </c>
      <c r="X248" s="9">
        <f t="shared" si="93"/>
        <v>0</v>
      </c>
      <c r="Y248" s="18">
        <f t="shared" si="79"/>
        <v>0.13999999999999999</v>
      </c>
      <c r="Z248" s="11" t="str">
        <f t="shared" si="80"/>
        <v>140</v>
      </c>
      <c r="AA248" s="11" t="str">
        <f t="shared" si="81"/>
        <v>m</v>
      </c>
      <c r="AB248" s="16" t="str">
        <f t="shared" ref="AB248:AB311" si="95">IF(X248&lt;2,LEFT(AC248,3),LEFT(AC248,2)&amp;X248-2)</f>
        <v>R14</v>
      </c>
      <c r="AC248" s="16" t="str">
        <f t="shared" ref="AC248:AC311" si="96">IF(X248&lt;0,"R0"&amp;LEFT(Z248,2),IF(X248&lt;1,"R"&amp;Z248,IF(X248&lt;3,SUBSTITUTE(Z248,".","R"),LEFT(_xlfn.VALUETOTEXT(Y248),3)&amp;X248-3)))</f>
        <v>R140</v>
      </c>
      <c r="AE248" s="22">
        <v>1.84</v>
      </c>
      <c r="AF248" s="9">
        <f t="shared" si="82"/>
        <v>-1</v>
      </c>
      <c r="AG248" s="21">
        <f t="shared" si="88"/>
        <v>1.8400000000000003E-2</v>
      </c>
      <c r="AH248" s="11" t="str">
        <f t="shared" si="84"/>
        <v>18.4</v>
      </c>
      <c r="AI248" s="11" t="str">
        <f t="shared" si="85"/>
        <v>m</v>
      </c>
    </row>
    <row r="249" spans="1:35" x14ac:dyDescent="0.3">
      <c r="A249" s="20"/>
      <c r="B249" s="9"/>
      <c r="C249" s="9"/>
      <c r="D249" s="9"/>
      <c r="K249" s="9"/>
      <c r="O249" s="16">
        <v>3.48</v>
      </c>
      <c r="P249" s="9">
        <f t="shared" si="92"/>
        <v>0</v>
      </c>
      <c r="Q249" s="16">
        <f t="shared" si="86"/>
        <v>0.34799999999999998</v>
      </c>
      <c r="R249" s="11" t="str">
        <f t="shared" si="77"/>
        <v>348</v>
      </c>
      <c r="S249" s="11" t="str">
        <f t="shared" si="78"/>
        <v>m</v>
      </c>
      <c r="T249" s="16" t="str">
        <f t="shared" si="90"/>
        <v>R34</v>
      </c>
      <c r="U249" s="16" t="str">
        <f t="shared" si="91"/>
        <v>R348</v>
      </c>
      <c r="W249" s="16">
        <v>1.43</v>
      </c>
      <c r="X249" s="9">
        <f t="shared" si="93"/>
        <v>0</v>
      </c>
      <c r="Y249" s="18">
        <f t="shared" si="79"/>
        <v>0.14299999999999999</v>
      </c>
      <c r="Z249" s="11" t="str">
        <f t="shared" si="80"/>
        <v>143</v>
      </c>
      <c r="AA249" s="11" t="str">
        <f t="shared" si="81"/>
        <v>m</v>
      </c>
      <c r="AB249" s="16" t="str">
        <f t="shared" si="95"/>
        <v>R14</v>
      </c>
      <c r="AC249" s="16" t="str">
        <f t="shared" si="96"/>
        <v>R143</v>
      </c>
      <c r="AE249" s="22">
        <v>1.87</v>
      </c>
      <c r="AF249" s="9">
        <f t="shared" si="82"/>
        <v>-1</v>
      </c>
      <c r="AG249" s="21">
        <f t="shared" si="88"/>
        <v>1.8700000000000001E-2</v>
      </c>
      <c r="AH249" s="11" t="str">
        <f t="shared" si="84"/>
        <v>18.7</v>
      </c>
      <c r="AI249" s="11" t="str">
        <f t="shared" si="85"/>
        <v>m</v>
      </c>
    </row>
    <row r="250" spans="1:35" x14ac:dyDescent="0.3">
      <c r="A250" s="20"/>
      <c r="B250" s="9"/>
      <c r="C250" s="9"/>
      <c r="D250" s="9"/>
      <c r="K250" s="9"/>
      <c r="O250" s="16">
        <v>3.57</v>
      </c>
      <c r="P250" s="9">
        <f t="shared" si="92"/>
        <v>0</v>
      </c>
      <c r="Q250" s="16">
        <f t="shared" si="86"/>
        <v>0.35699999999999998</v>
      </c>
      <c r="R250" s="11" t="str">
        <f t="shared" si="77"/>
        <v>357</v>
      </c>
      <c r="S250" s="11" t="str">
        <f t="shared" si="78"/>
        <v>m</v>
      </c>
      <c r="T250" s="16" t="str">
        <f t="shared" si="90"/>
        <v>R35</v>
      </c>
      <c r="U250" s="16" t="str">
        <f t="shared" si="91"/>
        <v>R357</v>
      </c>
      <c r="W250" s="16">
        <v>1.47</v>
      </c>
      <c r="X250" s="9">
        <f t="shared" si="93"/>
        <v>0</v>
      </c>
      <c r="Y250" s="18">
        <f t="shared" si="79"/>
        <v>0.14699999999999999</v>
      </c>
      <c r="Z250" s="11" t="str">
        <f t="shared" si="80"/>
        <v>147</v>
      </c>
      <c r="AA250" s="11" t="str">
        <f t="shared" si="81"/>
        <v>m</v>
      </c>
      <c r="AB250" s="16" t="str">
        <f t="shared" si="95"/>
        <v>R14</v>
      </c>
      <c r="AC250" s="16" t="str">
        <f t="shared" si="96"/>
        <v>R147</v>
      </c>
      <c r="AE250" s="22">
        <v>1.89</v>
      </c>
      <c r="AF250" s="9">
        <f t="shared" si="82"/>
        <v>-1</v>
      </c>
      <c r="AG250" s="21">
        <f t="shared" si="88"/>
        <v>1.89E-2</v>
      </c>
      <c r="AH250" s="11" t="str">
        <f t="shared" si="84"/>
        <v>18.9</v>
      </c>
      <c r="AI250" s="11" t="str">
        <f t="shared" si="85"/>
        <v>m</v>
      </c>
    </row>
    <row r="251" spans="1:35" x14ac:dyDescent="0.3">
      <c r="A251" s="20"/>
      <c r="B251" s="9"/>
      <c r="C251" s="9"/>
      <c r="D251" s="9"/>
      <c r="K251" s="9"/>
      <c r="O251" s="16">
        <v>3.65</v>
      </c>
      <c r="P251" s="9">
        <f t="shared" si="92"/>
        <v>0</v>
      </c>
      <c r="Q251" s="16">
        <f t="shared" si="86"/>
        <v>0.36499999999999999</v>
      </c>
      <c r="R251" s="11" t="str">
        <f t="shared" si="77"/>
        <v>365</v>
      </c>
      <c r="S251" s="11" t="str">
        <f t="shared" si="78"/>
        <v>m</v>
      </c>
      <c r="T251" s="16" t="str">
        <f t="shared" si="90"/>
        <v>R36</v>
      </c>
      <c r="U251" s="16" t="str">
        <f t="shared" si="91"/>
        <v>R365</v>
      </c>
      <c r="W251" s="16">
        <v>1.5</v>
      </c>
      <c r="X251" s="9">
        <f t="shared" si="93"/>
        <v>0</v>
      </c>
      <c r="Y251" s="18">
        <f t="shared" si="79"/>
        <v>0.15</v>
      </c>
      <c r="Z251" s="11" t="str">
        <f t="shared" si="80"/>
        <v>150</v>
      </c>
      <c r="AA251" s="11" t="str">
        <f t="shared" si="81"/>
        <v>m</v>
      </c>
      <c r="AB251" s="16" t="str">
        <f t="shared" si="95"/>
        <v>R15</v>
      </c>
      <c r="AC251" s="16" t="str">
        <f t="shared" si="96"/>
        <v>R150</v>
      </c>
      <c r="AE251" s="22">
        <v>1.91</v>
      </c>
      <c r="AF251" s="9">
        <f t="shared" si="82"/>
        <v>-1</v>
      </c>
      <c r="AG251" s="21">
        <f t="shared" si="88"/>
        <v>1.9099999999999999E-2</v>
      </c>
      <c r="AH251" s="11" t="str">
        <f t="shared" si="84"/>
        <v>19.1</v>
      </c>
      <c r="AI251" s="11" t="str">
        <f t="shared" si="85"/>
        <v>m</v>
      </c>
    </row>
    <row r="252" spans="1:35" x14ac:dyDescent="0.3">
      <c r="A252" s="20"/>
      <c r="B252" s="9"/>
      <c r="C252" s="9"/>
      <c r="D252" s="9"/>
      <c r="K252" s="9"/>
      <c r="O252" s="16">
        <v>3.74</v>
      </c>
      <c r="P252" s="9">
        <f t="shared" si="92"/>
        <v>0</v>
      </c>
      <c r="Q252" s="16">
        <f t="shared" si="86"/>
        <v>0.374</v>
      </c>
      <c r="R252" s="11" t="str">
        <f t="shared" si="77"/>
        <v>374</v>
      </c>
      <c r="S252" s="11" t="str">
        <f t="shared" si="78"/>
        <v>m</v>
      </c>
      <c r="T252" s="16" t="str">
        <f t="shared" si="90"/>
        <v>R37</v>
      </c>
      <c r="U252" s="16" t="str">
        <f t="shared" si="91"/>
        <v>R374</v>
      </c>
      <c r="W252" s="16">
        <v>1.54</v>
      </c>
      <c r="X252" s="9">
        <f t="shared" si="93"/>
        <v>0</v>
      </c>
      <c r="Y252" s="18">
        <f t="shared" si="79"/>
        <v>0.154</v>
      </c>
      <c r="Z252" s="11" t="str">
        <f t="shared" si="80"/>
        <v>154</v>
      </c>
      <c r="AA252" s="11" t="str">
        <f t="shared" si="81"/>
        <v>m</v>
      </c>
      <c r="AB252" s="16" t="str">
        <f t="shared" si="95"/>
        <v>R15</v>
      </c>
      <c r="AC252" s="16" t="str">
        <f t="shared" si="96"/>
        <v>R154</v>
      </c>
      <c r="AE252" s="22">
        <v>1.93</v>
      </c>
      <c r="AF252" s="9">
        <f t="shared" si="82"/>
        <v>-1</v>
      </c>
      <c r="AG252" s="21">
        <f t="shared" si="88"/>
        <v>1.9300000000000001E-2</v>
      </c>
      <c r="AH252" s="11" t="str">
        <f t="shared" si="84"/>
        <v>19.3</v>
      </c>
      <c r="AI252" s="11" t="str">
        <f t="shared" si="85"/>
        <v>m</v>
      </c>
    </row>
    <row r="253" spans="1:35" x14ac:dyDescent="0.3">
      <c r="A253" s="20"/>
      <c r="B253" s="9"/>
      <c r="C253" s="9"/>
      <c r="D253" s="9"/>
      <c r="K253" s="9"/>
      <c r="O253" s="16">
        <v>3.83</v>
      </c>
      <c r="P253" s="9">
        <f t="shared" si="92"/>
        <v>0</v>
      </c>
      <c r="Q253" s="16">
        <f t="shared" si="86"/>
        <v>0.38300000000000001</v>
      </c>
      <c r="R253" s="11" t="str">
        <f t="shared" si="77"/>
        <v>383</v>
      </c>
      <c r="S253" s="11" t="str">
        <f t="shared" si="78"/>
        <v>m</v>
      </c>
      <c r="T253" s="16" t="str">
        <f t="shared" si="90"/>
        <v>R38</v>
      </c>
      <c r="U253" s="16" t="str">
        <f t="shared" si="91"/>
        <v>R383</v>
      </c>
      <c r="W253" s="16">
        <v>1.58</v>
      </c>
      <c r="X253" s="9">
        <f t="shared" si="93"/>
        <v>0</v>
      </c>
      <c r="Y253" s="18">
        <f t="shared" si="79"/>
        <v>0.158</v>
      </c>
      <c r="Z253" s="11" t="str">
        <f t="shared" si="80"/>
        <v>158</v>
      </c>
      <c r="AA253" s="11" t="str">
        <f t="shared" si="81"/>
        <v>m</v>
      </c>
      <c r="AB253" s="16" t="str">
        <f t="shared" si="95"/>
        <v>R15</v>
      </c>
      <c r="AC253" s="16" t="str">
        <f t="shared" si="96"/>
        <v>R158</v>
      </c>
      <c r="AE253" s="22">
        <v>1.96</v>
      </c>
      <c r="AF253" s="9">
        <f t="shared" si="82"/>
        <v>-1</v>
      </c>
      <c r="AG253" s="21">
        <f t="shared" si="88"/>
        <v>1.9599999999999999E-2</v>
      </c>
      <c r="AH253" s="11" t="str">
        <f t="shared" si="84"/>
        <v>19.6</v>
      </c>
      <c r="AI253" s="11" t="str">
        <f t="shared" si="85"/>
        <v>m</v>
      </c>
    </row>
    <row r="254" spans="1:35" x14ac:dyDescent="0.3">
      <c r="A254" s="20"/>
      <c r="B254" s="9"/>
      <c r="C254" s="9"/>
      <c r="D254" s="9"/>
      <c r="K254" s="9"/>
      <c r="O254" s="16">
        <v>3.92</v>
      </c>
      <c r="P254" s="9">
        <f t="shared" si="92"/>
        <v>0</v>
      </c>
      <c r="Q254" s="16">
        <f t="shared" si="86"/>
        <v>0.39200000000000002</v>
      </c>
      <c r="R254" s="11" t="str">
        <f t="shared" si="77"/>
        <v>392</v>
      </c>
      <c r="S254" s="11" t="str">
        <f t="shared" si="78"/>
        <v>m</v>
      </c>
      <c r="T254" s="16" t="str">
        <f t="shared" si="90"/>
        <v>R39</v>
      </c>
      <c r="U254" s="16" t="str">
        <f t="shared" si="91"/>
        <v>R392</v>
      </c>
      <c r="W254" s="16">
        <v>1.6</v>
      </c>
      <c r="X254" s="9">
        <f t="shared" si="93"/>
        <v>0</v>
      </c>
      <c r="Y254" s="18">
        <f t="shared" si="79"/>
        <v>0.16</v>
      </c>
      <c r="Z254" s="11" t="str">
        <f t="shared" si="80"/>
        <v>160</v>
      </c>
      <c r="AA254" s="11" t="str">
        <f t="shared" si="81"/>
        <v>m</v>
      </c>
      <c r="AB254" s="16" t="str">
        <f t="shared" si="95"/>
        <v>R16</v>
      </c>
      <c r="AC254" s="16" t="str">
        <f t="shared" si="96"/>
        <v>R160</v>
      </c>
      <c r="AE254" s="22">
        <v>1.98</v>
      </c>
      <c r="AF254" s="9">
        <f t="shared" si="82"/>
        <v>-1</v>
      </c>
      <c r="AG254" s="21">
        <f t="shared" si="88"/>
        <v>1.9800000000000002E-2</v>
      </c>
      <c r="AH254" s="11" t="str">
        <f t="shared" si="84"/>
        <v>19.8</v>
      </c>
      <c r="AI254" s="11" t="str">
        <f t="shared" si="85"/>
        <v>m</v>
      </c>
    </row>
    <row r="255" spans="1:35" x14ac:dyDescent="0.3">
      <c r="A255" s="20"/>
      <c r="B255" s="9"/>
      <c r="C255" s="9"/>
      <c r="D255" s="9"/>
      <c r="K255" s="9"/>
      <c r="O255" s="16">
        <v>4.0199999999999996</v>
      </c>
      <c r="P255" s="9">
        <f t="shared" si="92"/>
        <v>0</v>
      </c>
      <c r="Q255" s="16">
        <f t="shared" si="86"/>
        <v>0.40199999999999997</v>
      </c>
      <c r="R255" s="11" t="str">
        <f t="shared" si="77"/>
        <v>402</v>
      </c>
      <c r="S255" s="11" t="str">
        <f t="shared" si="78"/>
        <v>m</v>
      </c>
      <c r="T255" s="16" t="str">
        <f t="shared" si="90"/>
        <v>R40</v>
      </c>
      <c r="U255" s="16" t="str">
        <f t="shared" si="91"/>
        <v>R402</v>
      </c>
      <c r="W255" s="16">
        <v>1.62</v>
      </c>
      <c r="X255" s="9">
        <f t="shared" si="93"/>
        <v>0</v>
      </c>
      <c r="Y255" s="18">
        <f t="shared" si="79"/>
        <v>0.16200000000000001</v>
      </c>
      <c r="Z255" s="11" t="str">
        <f t="shared" si="80"/>
        <v>162</v>
      </c>
      <c r="AA255" s="11" t="str">
        <f t="shared" si="81"/>
        <v>m</v>
      </c>
      <c r="AB255" s="16" t="str">
        <f t="shared" si="95"/>
        <v>R16</v>
      </c>
      <c r="AC255" s="16" t="str">
        <f t="shared" si="96"/>
        <v>R162</v>
      </c>
      <c r="AE255" s="22">
        <v>2</v>
      </c>
      <c r="AF255" s="9">
        <f t="shared" si="82"/>
        <v>-1</v>
      </c>
      <c r="AG255" s="21">
        <f t="shared" si="88"/>
        <v>0.02</v>
      </c>
      <c r="AH255" s="11" t="str">
        <f t="shared" si="84"/>
        <v>20.0</v>
      </c>
      <c r="AI255" s="11" t="str">
        <f t="shared" si="85"/>
        <v>m</v>
      </c>
    </row>
    <row r="256" spans="1:35" x14ac:dyDescent="0.3">
      <c r="A256" s="20"/>
      <c r="B256" s="9"/>
      <c r="C256" s="9"/>
      <c r="D256" s="9"/>
      <c r="K256" s="9"/>
      <c r="O256" s="16">
        <v>4.12</v>
      </c>
      <c r="P256" s="9">
        <f t="shared" si="92"/>
        <v>0</v>
      </c>
      <c r="Q256" s="16">
        <f t="shared" si="86"/>
        <v>0.41200000000000003</v>
      </c>
      <c r="R256" s="11" t="str">
        <f t="shared" si="77"/>
        <v>412</v>
      </c>
      <c r="S256" s="11" t="str">
        <f t="shared" si="78"/>
        <v>m</v>
      </c>
      <c r="T256" s="16" t="str">
        <f t="shared" si="90"/>
        <v>R41</v>
      </c>
      <c r="U256" s="16" t="str">
        <f t="shared" si="91"/>
        <v>R412</v>
      </c>
      <c r="W256" s="16">
        <v>1.65</v>
      </c>
      <c r="X256" s="9">
        <f t="shared" si="93"/>
        <v>0</v>
      </c>
      <c r="Y256" s="18">
        <f t="shared" si="79"/>
        <v>0.16499999999999998</v>
      </c>
      <c r="Z256" s="11" t="str">
        <f t="shared" si="80"/>
        <v>165</v>
      </c>
      <c r="AA256" s="11" t="str">
        <f t="shared" si="81"/>
        <v>m</v>
      </c>
      <c r="AB256" s="16" t="str">
        <f t="shared" si="95"/>
        <v>R16</v>
      </c>
      <c r="AC256" s="16" t="str">
        <f t="shared" si="96"/>
        <v>R165</v>
      </c>
      <c r="AE256" s="22">
        <v>2.0299999999999998</v>
      </c>
      <c r="AF256" s="9">
        <f t="shared" si="82"/>
        <v>-1</v>
      </c>
      <c r="AG256" s="21">
        <f t="shared" si="88"/>
        <v>2.0299999999999999E-2</v>
      </c>
      <c r="AH256" s="11" t="str">
        <f t="shared" si="84"/>
        <v>20.3</v>
      </c>
      <c r="AI256" s="11" t="str">
        <f t="shared" si="85"/>
        <v>m</v>
      </c>
    </row>
    <row r="257" spans="1:35" x14ac:dyDescent="0.3">
      <c r="A257" s="20"/>
      <c r="B257" s="9"/>
      <c r="C257" s="9"/>
      <c r="D257" s="9"/>
      <c r="K257" s="9"/>
      <c r="O257" s="16">
        <v>4.22</v>
      </c>
      <c r="P257" s="9">
        <f t="shared" si="92"/>
        <v>0</v>
      </c>
      <c r="Q257" s="16">
        <f t="shared" si="86"/>
        <v>0.42199999999999999</v>
      </c>
      <c r="R257" s="11" t="str">
        <f t="shared" si="77"/>
        <v>422</v>
      </c>
      <c r="S257" s="11" t="str">
        <f t="shared" si="78"/>
        <v>m</v>
      </c>
      <c r="T257" s="16" t="str">
        <f t="shared" si="90"/>
        <v>R42</v>
      </c>
      <c r="U257" s="16" t="str">
        <f t="shared" si="91"/>
        <v>R422</v>
      </c>
      <c r="W257" s="16">
        <v>1.69</v>
      </c>
      <c r="X257" s="9">
        <f t="shared" si="93"/>
        <v>0</v>
      </c>
      <c r="Y257" s="18">
        <f t="shared" si="79"/>
        <v>0.16899999999999998</v>
      </c>
      <c r="Z257" s="11" t="str">
        <f t="shared" si="80"/>
        <v>169</v>
      </c>
      <c r="AA257" s="11" t="str">
        <f t="shared" si="81"/>
        <v>m</v>
      </c>
      <c r="AB257" s="16" t="str">
        <f t="shared" si="95"/>
        <v>R16</v>
      </c>
      <c r="AC257" s="16" t="str">
        <f t="shared" si="96"/>
        <v>R169</v>
      </c>
      <c r="AE257" s="22">
        <v>2.0499999999999998</v>
      </c>
      <c r="AF257" s="9">
        <f t="shared" si="82"/>
        <v>-1</v>
      </c>
      <c r="AG257" s="21">
        <f t="shared" si="88"/>
        <v>2.0499999999999997E-2</v>
      </c>
      <c r="AH257" s="11" t="str">
        <f t="shared" si="84"/>
        <v>20.5</v>
      </c>
      <c r="AI257" s="11" t="str">
        <f t="shared" si="85"/>
        <v>m</v>
      </c>
    </row>
    <row r="258" spans="1:35" x14ac:dyDescent="0.3">
      <c r="A258" s="20"/>
      <c r="B258" s="9"/>
      <c r="C258" s="9"/>
      <c r="D258" s="9"/>
      <c r="K258" s="9"/>
      <c r="O258" s="16">
        <v>4.32</v>
      </c>
      <c r="P258" s="9">
        <f t="shared" si="92"/>
        <v>0</v>
      </c>
      <c r="Q258" s="16">
        <f t="shared" si="86"/>
        <v>0.43200000000000005</v>
      </c>
      <c r="R258" s="11" t="str">
        <f t="shared" si="77"/>
        <v>432</v>
      </c>
      <c r="S258" s="11" t="str">
        <f t="shared" si="78"/>
        <v>m</v>
      </c>
      <c r="T258" s="16" t="str">
        <f t="shared" si="90"/>
        <v>R43</v>
      </c>
      <c r="U258" s="16" t="str">
        <f t="shared" si="91"/>
        <v>R432</v>
      </c>
      <c r="W258" s="16">
        <v>1.74</v>
      </c>
      <c r="X258" s="9">
        <f t="shared" si="93"/>
        <v>0</v>
      </c>
      <c r="Y258" s="18">
        <f t="shared" si="79"/>
        <v>0.17399999999999999</v>
      </c>
      <c r="Z258" s="11" t="str">
        <f t="shared" si="80"/>
        <v>174</v>
      </c>
      <c r="AA258" s="11" t="str">
        <f t="shared" si="81"/>
        <v>m</v>
      </c>
      <c r="AB258" s="16" t="str">
        <f t="shared" si="95"/>
        <v>R17</v>
      </c>
      <c r="AC258" s="16" t="str">
        <f t="shared" si="96"/>
        <v>R174</v>
      </c>
      <c r="AE258" s="22">
        <v>2.08</v>
      </c>
      <c r="AF258" s="9">
        <f t="shared" si="82"/>
        <v>-1</v>
      </c>
      <c r="AG258" s="21">
        <f t="shared" si="88"/>
        <v>2.0800000000000003E-2</v>
      </c>
      <c r="AH258" s="11" t="str">
        <f t="shared" si="84"/>
        <v>20.8</v>
      </c>
      <c r="AI258" s="11" t="str">
        <f t="shared" si="85"/>
        <v>m</v>
      </c>
    </row>
    <row r="259" spans="1:35" x14ac:dyDescent="0.3">
      <c r="A259" s="20"/>
      <c r="B259" s="9"/>
      <c r="C259" s="9"/>
      <c r="D259" s="9"/>
      <c r="K259" s="9"/>
      <c r="O259" s="16">
        <v>4.42</v>
      </c>
      <c r="P259" s="9">
        <f t="shared" si="92"/>
        <v>0</v>
      </c>
      <c r="Q259" s="16">
        <f t="shared" si="86"/>
        <v>0.442</v>
      </c>
      <c r="R259" s="11" t="str">
        <f t="shared" si="77"/>
        <v>442</v>
      </c>
      <c r="S259" s="11" t="str">
        <f t="shared" si="78"/>
        <v>m</v>
      </c>
      <c r="T259" s="16" t="str">
        <f t="shared" si="90"/>
        <v>R44</v>
      </c>
      <c r="U259" s="16" t="str">
        <f t="shared" si="91"/>
        <v>R442</v>
      </c>
      <c r="W259" s="16">
        <v>1.78</v>
      </c>
      <c r="X259" s="9">
        <f t="shared" si="93"/>
        <v>0</v>
      </c>
      <c r="Y259" s="18">
        <f t="shared" si="79"/>
        <v>0.17799999999999999</v>
      </c>
      <c r="Z259" s="11" t="str">
        <f t="shared" si="80"/>
        <v>178</v>
      </c>
      <c r="AA259" s="11" t="str">
        <f t="shared" si="81"/>
        <v>m</v>
      </c>
      <c r="AB259" s="16" t="str">
        <f t="shared" si="95"/>
        <v>R17</v>
      </c>
      <c r="AC259" s="16" t="str">
        <f t="shared" si="96"/>
        <v>R178</v>
      </c>
      <c r="AE259" s="22">
        <v>2.1</v>
      </c>
      <c r="AF259" s="9">
        <f t="shared" si="82"/>
        <v>-1</v>
      </c>
      <c r="AG259" s="21">
        <f t="shared" si="88"/>
        <v>2.1000000000000001E-2</v>
      </c>
      <c r="AH259" s="11" t="str">
        <f t="shared" si="84"/>
        <v>21.0</v>
      </c>
      <c r="AI259" s="11" t="str">
        <f t="shared" si="85"/>
        <v>m</v>
      </c>
    </row>
    <row r="260" spans="1:35" x14ac:dyDescent="0.3">
      <c r="A260" s="20"/>
      <c r="B260" s="9"/>
      <c r="C260" s="9"/>
      <c r="D260" s="9"/>
      <c r="K260" s="9"/>
      <c r="O260" s="16">
        <v>4.53</v>
      </c>
      <c r="P260" s="9">
        <f t="shared" si="92"/>
        <v>0</v>
      </c>
      <c r="Q260" s="16">
        <f t="shared" si="86"/>
        <v>0.45300000000000001</v>
      </c>
      <c r="R260" s="11" t="str">
        <f t="shared" si="77"/>
        <v>453</v>
      </c>
      <c r="S260" s="11" t="str">
        <f t="shared" si="78"/>
        <v>m</v>
      </c>
      <c r="T260" s="16" t="str">
        <f t="shared" si="90"/>
        <v>R45</v>
      </c>
      <c r="U260" s="16" t="str">
        <f t="shared" si="91"/>
        <v>R453</v>
      </c>
      <c r="W260" s="16">
        <v>1.8</v>
      </c>
      <c r="X260" s="9">
        <f t="shared" si="93"/>
        <v>0</v>
      </c>
      <c r="Y260" s="18">
        <f t="shared" si="79"/>
        <v>0.18</v>
      </c>
      <c r="Z260" s="11" t="str">
        <f t="shared" si="80"/>
        <v>180</v>
      </c>
      <c r="AA260" s="11" t="str">
        <f t="shared" si="81"/>
        <v>m</v>
      </c>
      <c r="AB260" s="16" t="str">
        <f t="shared" si="95"/>
        <v>R18</v>
      </c>
      <c r="AC260" s="16" t="str">
        <f t="shared" si="96"/>
        <v>R180</v>
      </c>
      <c r="AE260" s="22">
        <v>2.13</v>
      </c>
      <c r="AF260" s="9">
        <f t="shared" si="82"/>
        <v>-1</v>
      </c>
      <c r="AG260" s="21">
        <f t="shared" si="88"/>
        <v>2.1299999999999999E-2</v>
      </c>
      <c r="AH260" s="11" t="str">
        <f t="shared" si="84"/>
        <v>21.3</v>
      </c>
      <c r="AI260" s="11" t="str">
        <f t="shared" si="85"/>
        <v>m</v>
      </c>
    </row>
    <row r="261" spans="1:35" x14ac:dyDescent="0.3">
      <c r="A261" s="20"/>
      <c r="B261" s="9"/>
      <c r="C261" s="9"/>
      <c r="D261" s="9"/>
      <c r="K261" s="9"/>
      <c r="O261" s="16">
        <v>4.6399999999999997</v>
      </c>
      <c r="P261" s="9">
        <f t="shared" si="92"/>
        <v>0</v>
      </c>
      <c r="Q261" s="16">
        <f t="shared" si="86"/>
        <v>0.46399999999999997</v>
      </c>
      <c r="R261" s="11" t="str">
        <f t="shared" ref="R261:R324" si="97">TEXT(Q261*_xlfn.XLOOKUP(P261,Index_Table,D_List),SUBSTITUTE(_xlfn.XLOOKUP(P261,Index_Table,T_List),"""",""))</f>
        <v>464</v>
      </c>
      <c r="S261" s="11" t="str">
        <f t="shared" ref="S261:S324" si="98">_xlfn.XLOOKUP(P261,Index_Table,Sym_List)</f>
        <v>m</v>
      </c>
      <c r="T261" s="16" t="str">
        <f t="shared" si="90"/>
        <v>R46</v>
      </c>
      <c r="U261" s="16" t="str">
        <f t="shared" si="91"/>
        <v>R464</v>
      </c>
      <c r="W261" s="16">
        <v>1.82</v>
      </c>
      <c r="X261" s="9">
        <f t="shared" si="93"/>
        <v>0</v>
      </c>
      <c r="Y261" s="18">
        <f t="shared" ref="Y261:Y324" si="99">W261*10^X261/10</f>
        <v>0.182</v>
      </c>
      <c r="Z261" s="11" t="str">
        <f t="shared" ref="Z261:Z324" si="100">TEXT(Y261*_xlfn.XLOOKUP(X261,Index_Table,D_List),SUBSTITUTE(_xlfn.XLOOKUP(X261,Index_Table,T_List),"""",""))</f>
        <v>182</v>
      </c>
      <c r="AA261" s="11" t="str">
        <f t="shared" ref="AA261:AA324" si="101">_xlfn.XLOOKUP(X261,Index_Table,Sym_List)</f>
        <v>m</v>
      </c>
      <c r="AB261" s="16" t="str">
        <f t="shared" si="95"/>
        <v>R18</v>
      </c>
      <c r="AC261" s="16" t="str">
        <f t="shared" si="96"/>
        <v>R182</v>
      </c>
      <c r="AE261" s="22">
        <v>2.15</v>
      </c>
      <c r="AF261" s="9">
        <f t="shared" ref="AF261:AF324" si="102">IF(AE261=1,AF260+1,AF260)</f>
        <v>-1</v>
      </c>
      <c r="AG261" s="21">
        <f t="shared" si="88"/>
        <v>2.1499999999999998E-2</v>
      </c>
      <c r="AH261" s="11" t="str">
        <f t="shared" ref="AH261:AH324" si="103">TEXT(AG261*_xlfn.XLOOKUP(AF261,Index_Table,D_List),SUBSTITUTE(_xlfn.XLOOKUP(AF261,Index_Table,T_List),"""",""))</f>
        <v>21.5</v>
      </c>
      <c r="AI261" s="11" t="str">
        <f t="shared" ref="AI261:AI324" si="104">_xlfn.XLOOKUP(AF261,Index_Table,Sym_List)</f>
        <v>m</v>
      </c>
    </row>
    <row r="262" spans="1:35" x14ac:dyDescent="0.3">
      <c r="A262" s="20"/>
      <c r="B262" s="9"/>
      <c r="C262" s="9"/>
      <c r="D262" s="9"/>
      <c r="K262" s="9"/>
      <c r="O262" s="16">
        <v>4.75</v>
      </c>
      <c r="P262" s="9">
        <f t="shared" si="92"/>
        <v>0</v>
      </c>
      <c r="Q262" s="16">
        <f t="shared" ref="Q262:Q292" si="105">O262*10^P262/10</f>
        <v>0.47499999999999998</v>
      </c>
      <c r="R262" s="11" t="str">
        <f t="shared" si="97"/>
        <v>475</v>
      </c>
      <c r="S262" s="11" t="str">
        <f t="shared" si="98"/>
        <v>m</v>
      </c>
      <c r="T262" s="16" t="str">
        <f t="shared" si="90"/>
        <v>R47</v>
      </c>
      <c r="U262" s="16" t="str">
        <f t="shared" si="91"/>
        <v>R475</v>
      </c>
      <c r="W262" s="16">
        <v>1.87</v>
      </c>
      <c r="X262" s="9">
        <f t="shared" si="93"/>
        <v>0</v>
      </c>
      <c r="Y262" s="18">
        <f t="shared" si="99"/>
        <v>0.187</v>
      </c>
      <c r="Z262" s="11" t="str">
        <f t="shared" si="100"/>
        <v>187</v>
      </c>
      <c r="AA262" s="11" t="str">
        <f t="shared" si="101"/>
        <v>m</v>
      </c>
      <c r="AB262" s="16" t="str">
        <f t="shared" si="95"/>
        <v>R18</v>
      </c>
      <c r="AC262" s="16" t="str">
        <f t="shared" si="96"/>
        <v>R187</v>
      </c>
      <c r="AE262" s="22">
        <v>2.1800000000000002</v>
      </c>
      <c r="AF262" s="9">
        <f t="shared" si="102"/>
        <v>-1</v>
      </c>
      <c r="AG262" s="21">
        <f t="shared" si="88"/>
        <v>2.1800000000000003E-2</v>
      </c>
      <c r="AH262" s="11" t="str">
        <f t="shared" si="103"/>
        <v>21.8</v>
      </c>
      <c r="AI262" s="11" t="str">
        <f t="shared" si="104"/>
        <v>m</v>
      </c>
    </row>
    <row r="263" spans="1:35" x14ac:dyDescent="0.3">
      <c r="A263" s="20"/>
      <c r="B263" s="9"/>
      <c r="C263" s="9"/>
      <c r="D263" s="9"/>
      <c r="K263" s="9"/>
      <c r="O263" s="16">
        <v>4.87</v>
      </c>
      <c r="P263" s="9">
        <f t="shared" si="92"/>
        <v>0</v>
      </c>
      <c r="Q263" s="16">
        <f t="shared" si="105"/>
        <v>0.48699999999999999</v>
      </c>
      <c r="R263" s="11" t="str">
        <f t="shared" si="97"/>
        <v>487</v>
      </c>
      <c r="S263" s="11" t="str">
        <f t="shared" si="98"/>
        <v>m</v>
      </c>
      <c r="T263" s="16" t="str">
        <f t="shared" si="90"/>
        <v>R48</v>
      </c>
      <c r="U263" s="16" t="str">
        <f t="shared" si="91"/>
        <v>R487</v>
      </c>
      <c r="W263" s="16">
        <v>1.91</v>
      </c>
      <c r="X263" s="9">
        <f t="shared" si="93"/>
        <v>0</v>
      </c>
      <c r="Y263" s="18">
        <f t="shared" si="99"/>
        <v>0.191</v>
      </c>
      <c r="Z263" s="11" t="str">
        <f t="shared" si="100"/>
        <v>191</v>
      </c>
      <c r="AA263" s="11" t="str">
        <f t="shared" si="101"/>
        <v>m</v>
      </c>
      <c r="AB263" s="16" t="str">
        <f t="shared" si="95"/>
        <v>R19</v>
      </c>
      <c r="AC263" s="16" t="str">
        <f t="shared" si="96"/>
        <v>R191</v>
      </c>
      <c r="AE263" s="22">
        <v>2.21</v>
      </c>
      <c r="AF263" s="9">
        <f t="shared" si="102"/>
        <v>-1</v>
      </c>
      <c r="AG263" s="21">
        <f t="shared" ref="AG263:AG326" si="106">AE263*10^AF263/10</f>
        <v>2.2100000000000002E-2</v>
      </c>
      <c r="AH263" s="11" t="str">
        <f t="shared" si="103"/>
        <v>22.1</v>
      </c>
      <c r="AI263" s="11" t="str">
        <f t="shared" si="104"/>
        <v>m</v>
      </c>
    </row>
    <row r="264" spans="1:35" x14ac:dyDescent="0.3">
      <c r="A264" s="20"/>
      <c r="B264" s="9"/>
      <c r="C264" s="9"/>
      <c r="D264" s="9"/>
      <c r="K264" s="9"/>
      <c r="O264" s="16">
        <v>4.99</v>
      </c>
      <c r="P264" s="9">
        <f t="shared" si="92"/>
        <v>0</v>
      </c>
      <c r="Q264" s="16">
        <f t="shared" si="105"/>
        <v>0.499</v>
      </c>
      <c r="R264" s="11" t="str">
        <f t="shared" si="97"/>
        <v>499</v>
      </c>
      <c r="S264" s="11" t="str">
        <f t="shared" si="98"/>
        <v>m</v>
      </c>
      <c r="T264" s="16" t="str">
        <f t="shared" si="90"/>
        <v>R49</v>
      </c>
      <c r="U264" s="16" t="str">
        <f t="shared" si="91"/>
        <v>R499</v>
      </c>
      <c r="W264" s="16">
        <v>1.96</v>
      </c>
      <c r="X264" s="9">
        <f t="shared" si="93"/>
        <v>0</v>
      </c>
      <c r="Y264" s="18">
        <f t="shared" si="99"/>
        <v>0.19600000000000001</v>
      </c>
      <c r="Z264" s="11" t="str">
        <f t="shared" si="100"/>
        <v>196</v>
      </c>
      <c r="AA264" s="11" t="str">
        <f t="shared" si="101"/>
        <v>m</v>
      </c>
      <c r="AB264" s="16" t="str">
        <f t="shared" si="95"/>
        <v>R19</v>
      </c>
      <c r="AC264" s="16" t="str">
        <f t="shared" si="96"/>
        <v>R196</v>
      </c>
      <c r="AE264" s="22">
        <v>2.23</v>
      </c>
      <c r="AF264" s="9">
        <f t="shared" si="102"/>
        <v>-1</v>
      </c>
      <c r="AG264" s="21">
        <f t="shared" si="106"/>
        <v>2.23E-2</v>
      </c>
      <c r="AH264" s="11" t="str">
        <f t="shared" si="103"/>
        <v>22.3</v>
      </c>
      <c r="AI264" s="11" t="str">
        <f t="shared" si="104"/>
        <v>m</v>
      </c>
    </row>
    <row r="265" spans="1:35" x14ac:dyDescent="0.3">
      <c r="A265" s="20"/>
      <c r="B265" s="9"/>
      <c r="C265" s="9"/>
      <c r="D265" s="9"/>
      <c r="K265" s="9"/>
      <c r="O265" s="16">
        <v>5.1100000000000003</v>
      </c>
      <c r="P265" s="9">
        <f t="shared" si="92"/>
        <v>0</v>
      </c>
      <c r="Q265" s="16">
        <f t="shared" si="105"/>
        <v>0.51100000000000001</v>
      </c>
      <c r="R265" s="11" t="str">
        <f t="shared" si="97"/>
        <v>511</v>
      </c>
      <c r="S265" s="11" t="str">
        <f t="shared" si="98"/>
        <v>m</v>
      </c>
      <c r="T265" s="16" t="str">
        <f t="shared" si="90"/>
        <v>R51</v>
      </c>
      <c r="U265" s="16" t="str">
        <f t="shared" si="91"/>
        <v>R511</v>
      </c>
      <c r="W265" s="16">
        <v>2</v>
      </c>
      <c r="X265" s="9">
        <f t="shared" si="93"/>
        <v>0</v>
      </c>
      <c r="Y265" s="18">
        <f t="shared" si="99"/>
        <v>0.2</v>
      </c>
      <c r="Z265" s="11" t="str">
        <f t="shared" si="100"/>
        <v>200</v>
      </c>
      <c r="AA265" s="11" t="str">
        <f t="shared" si="101"/>
        <v>m</v>
      </c>
      <c r="AB265" s="16" t="str">
        <f t="shared" si="95"/>
        <v>R20</v>
      </c>
      <c r="AC265" s="16" t="str">
        <f t="shared" si="96"/>
        <v>R200</v>
      </c>
      <c r="AE265" s="22">
        <v>2.2599999999999998</v>
      </c>
      <c r="AF265" s="9">
        <f t="shared" si="102"/>
        <v>-1</v>
      </c>
      <c r="AG265" s="21">
        <f t="shared" si="106"/>
        <v>2.2599999999999999E-2</v>
      </c>
      <c r="AH265" s="11" t="str">
        <f t="shared" si="103"/>
        <v>22.6</v>
      </c>
      <c r="AI265" s="11" t="str">
        <f t="shared" si="104"/>
        <v>m</v>
      </c>
    </row>
    <row r="266" spans="1:35" x14ac:dyDescent="0.3">
      <c r="A266" s="20"/>
      <c r="B266" s="9"/>
      <c r="C266" s="9"/>
      <c r="D266" s="9"/>
      <c r="K266" s="9"/>
      <c r="O266" s="16">
        <v>5.23</v>
      </c>
      <c r="P266" s="9">
        <f t="shared" si="92"/>
        <v>0</v>
      </c>
      <c r="Q266" s="16">
        <f t="shared" si="105"/>
        <v>0.52300000000000002</v>
      </c>
      <c r="R266" s="11" t="str">
        <f t="shared" si="97"/>
        <v>523</v>
      </c>
      <c r="S266" s="11" t="str">
        <f t="shared" si="98"/>
        <v>m</v>
      </c>
      <c r="T266" s="16" t="str">
        <f t="shared" si="90"/>
        <v>R52</v>
      </c>
      <c r="U266" s="16" t="str">
        <f t="shared" si="91"/>
        <v>R523</v>
      </c>
      <c r="W266" s="16">
        <v>2.0499999999999998</v>
      </c>
      <c r="X266" s="9">
        <f t="shared" si="93"/>
        <v>0</v>
      </c>
      <c r="Y266" s="18">
        <f t="shared" si="99"/>
        <v>0.20499999999999999</v>
      </c>
      <c r="Z266" s="11" t="str">
        <f t="shared" si="100"/>
        <v>205</v>
      </c>
      <c r="AA266" s="11" t="str">
        <f t="shared" si="101"/>
        <v>m</v>
      </c>
      <c r="AB266" s="16" t="str">
        <f t="shared" si="95"/>
        <v>R20</v>
      </c>
      <c r="AC266" s="16" t="str">
        <f t="shared" si="96"/>
        <v>R205</v>
      </c>
      <c r="AE266" s="22">
        <v>2.29</v>
      </c>
      <c r="AF266" s="9">
        <f t="shared" si="102"/>
        <v>-1</v>
      </c>
      <c r="AG266" s="21">
        <f t="shared" si="106"/>
        <v>2.29E-2</v>
      </c>
      <c r="AH266" s="11" t="str">
        <f t="shared" si="103"/>
        <v>22.9</v>
      </c>
      <c r="AI266" s="11" t="str">
        <f t="shared" si="104"/>
        <v>m</v>
      </c>
    </row>
    <row r="267" spans="1:35" x14ac:dyDescent="0.3">
      <c r="A267" s="20"/>
      <c r="B267" s="9"/>
      <c r="C267" s="9"/>
      <c r="D267" s="9"/>
      <c r="K267" s="9"/>
      <c r="O267" s="16">
        <v>5.36</v>
      </c>
      <c r="P267" s="9">
        <f t="shared" si="92"/>
        <v>0</v>
      </c>
      <c r="Q267" s="16">
        <f t="shared" si="105"/>
        <v>0.53600000000000003</v>
      </c>
      <c r="R267" s="11" t="str">
        <f t="shared" si="97"/>
        <v>536</v>
      </c>
      <c r="S267" s="11" t="str">
        <f t="shared" si="98"/>
        <v>m</v>
      </c>
      <c r="T267" s="16" t="str">
        <f t="shared" si="90"/>
        <v>R53</v>
      </c>
      <c r="U267" s="16" t="str">
        <f t="shared" si="91"/>
        <v>R536</v>
      </c>
      <c r="W267" s="16">
        <v>2.1</v>
      </c>
      <c r="X267" s="9">
        <f t="shared" si="93"/>
        <v>0</v>
      </c>
      <c r="Y267" s="18">
        <f t="shared" si="99"/>
        <v>0.21000000000000002</v>
      </c>
      <c r="Z267" s="11" t="str">
        <f t="shared" si="100"/>
        <v>210</v>
      </c>
      <c r="AA267" s="11" t="str">
        <f t="shared" si="101"/>
        <v>m</v>
      </c>
      <c r="AB267" s="16" t="str">
        <f t="shared" si="95"/>
        <v>R21</v>
      </c>
      <c r="AC267" s="16" t="str">
        <f t="shared" si="96"/>
        <v>R210</v>
      </c>
      <c r="AE267" s="22">
        <v>2.3199999999999998</v>
      </c>
      <c r="AF267" s="9">
        <f t="shared" si="102"/>
        <v>-1</v>
      </c>
      <c r="AG267" s="21">
        <f t="shared" si="106"/>
        <v>2.3199999999999998E-2</v>
      </c>
      <c r="AH267" s="11" t="str">
        <f t="shared" si="103"/>
        <v>23.2</v>
      </c>
      <c r="AI267" s="11" t="str">
        <f t="shared" si="104"/>
        <v>m</v>
      </c>
    </row>
    <row r="268" spans="1:35" x14ac:dyDescent="0.3">
      <c r="A268" s="20"/>
      <c r="B268" s="9"/>
      <c r="C268" s="9"/>
      <c r="D268" s="9"/>
      <c r="K268" s="9"/>
      <c r="O268" s="16">
        <v>5.49</v>
      </c>
      <c r="P268" s="9">
        <f t="shared" si="92"/>
        <v>0</v>
      </c>
      <c r="Q268" s="16">
        <f t="shared" si="105"/>
        <v>0.54900000000000004</v>
      </c>
      <c r="R268" s="11" t="str">
        <f t="shared" si="97"/>
        <v>549</v>
      </c>
      <c r="S268" s="11" t="str">
        <f t="shared" si="98"/>
        <v>m</v>
      </c>
      <c r="T268" s="16" t="str">
        <f t="shared" si="90"/>
        <v>R54</v>
      </c>
      <c r="U268" s="16" t="str">
        <f t="shared" si="91"/>
        <v>R549</v>
      </c>
      <c r="W268" s="16">
        <v>2.15</v>
      </c>
      <c r="X268" s="9">
        <f t="shared" si="93"/>
        <v>0</v>
      </c>
      <c r="Y268" s="18">
        <f t="shared" si="99"/>
        <v>0.215</v>
      </c>
      <c r="Z268" s="11" t="str">
        <f t="shared" si="100"/>
        <v>215</v>
      </c>
      <c r="AA268" s="11" t="str">
        <f t="shared" si="101"/>
        <v>m</v>
      </c>
      <c r="AB268" s="16" t="str">
        <f t="shared" si="95"/>
        <v>R21</v>
      </c>
      <c r="AC268" s="16" t="str">
        <f t="shared" si="96"/>
        <v>R215</v>
      </c>
      <c r="AE268" s="22">
        <v>2.34</v>
      </c>
      <c r="AF268" s="9">
        <f t="shared" si="102"/>
        <v>-1</v>
      </c>
      <c r="AG268" s="21">
        <f t="shared" si="106"/>
        <v>2.3399999999999997E-2</v>
      </c>
      <c r="AH268" s="11" t="str">
        <f t="shared" si="103"/>
        <v>23.4</v>
      </c>
      <c r="AI268" s="11" t="str">
        <f t="shared" si="104"/>
        <v>m</v>
      </c>
    </row>
    <row r="269" spans="1:35" x14ac:dyDescent="0.3">
      <c r="A269" s="20"/>
      <c r="B269" s="9"/>
      <c r="C269" s="9"/>
      <c r="D269" s="9"/>
      <c r="K269" s="9"/>
      <c r="O269" s="16">
        <v>5.62</v>
      </c>
      <c r="P269" s="9">
        <f t="shared" si="92"/>
        <v>0</v>
      </c>
      <c r="Q269" s="16">
        <f t="shared" si="105"/>
        <v>0.56200000000000006</v>
      </c>
      <c r="R269" s="11" t="str">
        <f t="shared" si="97"/>
        <v>562</v>
      </c>
      <c r="S269" s="11" t="str">
        <f t="shared" si="98"/>
        <v>m</v>
      </c>
      <c r="T269" s="16" t="str">
        <f t="shared" si="90"/>
        <v>R56</v>
      </c>
      <c r="U269" s="16" t="str">
        <f t="shared" si="91"/>
        <v>R562</v>
      </c>
      <c r="W269" s="16">
        <v>2.2000000000000002</v>
      </c>
      <c r="X269" s="9">
        <f t="shared" si="93"/>
        <v>0</v>
      </c>
      <c r="Y269" s="18">
        <f t="shared" si="99"/>
        <v>0.22000000000000003</v>
      </c>
      <c r="Z269" s="11" t="str">
        <f t="shared" si="100"/>
        <v>220</v>
      </c>
      <c r="AA269" s="11" t="str">
        <f t="shared" si="101"/>
        <v>m</v>
      </c>
      <c r="AB269" s="16" t="str">
        <f t="shared" si="95"/>
        <v>R22</v>
      </c>
      <c r="AC269" s="16" t="str">
        <f t="shared" si="96"/>
        <v>R220</v>
      </c>
      <c r="AE269" s="22">
        <v>2.37</v>
      </c>
      <c r="AF269" s="9">
        <f t="shared" si="102"/>
        <v>-1</v>
      </c>
      <c r="AG269" s="21">
        <f t="shared" si="106"/>
        <v>2.3700000000000002E-2</v>
      </c>
      <c r="AH269" s="11" t="str">
        <f t="shared" si="103"/>
        <v>23.7</v>
      </c>
      <c r="AI269" s="11" t="str">
        <f t="shared" si="104"/>
        <v>m</v>
      </c>
    </row>
    <row r="270" spans="1:35" x14ac:dyDescent="0.3">
      <c r="A270" s="20"/>
      <c r="B270" s="9"/>
      <c r="C270" s="9"/>
      <c r="D270" s="9"/>
      <c r="K270" s="9"/>
      <c r="O270" s="16">
        <v>5.76</v>
      </c>
      <c r="P270" s="9">
        <f t="shared" si="92"/>
        <v>0</v>
      </c>
      <c r="Q270" s="16">
        <f t="shared" si="105"/>
        <v>0.57599999999999996</v>
      </c>
      <c r="R270" s="11" t="str">
        <f t="shared" si="97"/>
        <v>576</v>
      </c>
      <c r="S270" s="11" t="str">
        <f t="shared" si="98"/>
        <v>m</v>
      </c>
      <c r="T270" s="16" t="str">
        <f t="shared" si="90"/>
        <v>R57</v>
      </c>
      <c r="U270" s="16" t="str">
        <f t="shared" si="91"/>
        <v>R576</v>
      </c>
      <c r="W270" s="16">
        <v>2.21</v>
      </c>
      <c r="X270" s="9">
        <f t="shared" si="93"/>
        <v>0</v>
      </c>
      <c r="Y270" s="18">
        <f t="shared" si="99"/>
        <v>0.221</v>
      </c>
      <c r="Z270" s="11" t="str">
        <f t="shared" si="100"/>
        <v>221</v>
      </c>
      <c r="AA270" s="11" t="str">
        <f t="shared" si="101"/>
        <v>m</v>
      </c>
      <c r="AB270" s="16" t="str">
        <f t="shared" si="95"/>
        <v>R22</v>
      </c>
      <c r="AC270" s="16" t="str">
        <f t="shared" si="96"/>
        <v>R221</v>
      </c>
      <c r="AE270" s="22">
        <v>2.4</v>
      </c>
      <c r="AF270" s="9">
        <f t="shared" si="102"/>
        <v>-1</v>
      </c>
      <c r="AG270" s="21">
        <f t="shared" si="106"/>
        <v>2.4E-2</v>
      </c>
      <c r="AH270" s="11" t="str">
        <f t="shared" si="103"/>
        <v>24.0</v>
      </c>
      <c r="AI270" s="11" t="str">
        <f t="shared" si="104"/>
        <v>m</v>
      </c>
    </row>
    <row r="271" spans="1:35" x14ac:dyDescent="0.3">
      <c r="A271" s="20"/>
      <c r="B271" s="9"/>
      <c r="C271" s="9"/>
      <c r="D271" s="9"/>
      <c r="K271" s="9"/>
      <c r="O271" s="16">
        <v>5.9</v>
      </c>
      <c r="P271" s="9">
        <f t="shared" si="92"/>
        <v>0</v>
      </c>
      <c r="Q271" s="16">
        <f t="shared" si="105"/>
        <v>0.59000000000000008</v>
      </c>
      <c r="R271" s="11" t="str">
        <f t="shared" si="97"/>
        <v>590</v>
      </c>
      <c r="S271" s="11" t="str">
        <f t="shared" si="98"/>
        <v>m</v>
      </c>
      <c r="T271" s="16" t="str">
        <f t="shared" si="90"/>
        <v>R59</v>
      </c>
      <c r="U271" s="16" t="str">
        <f t="shared" si="91"/>
        <v>R590</v>
      </c>
      <c r="W271" s="16">
        <v>2.2599999999999998</v>
      </c>
      <c r="X271" s="9">
        <f t="shared" si="93"/>
        <v>0</v>
      </c>
      <c r="Y271" s="18">
        <f t="shared" si="99"/>
        <v>0.22599999999999998</v>
      </c>
      <c r="Z271" s="11" t="str">
        <f t="shared" si="100"/>
        <v>226</v>
      </c>
      <c r="AA271" s="11" t="str">
        <f t="shared" si="101"/>
        <v>m</v>
      </c>
      <c r="AB271" s="16" t="str">
        <f t="shared" si="95"/>
        <v>R22</v>
      </c>
      <c r="AC271" s="16" t="str">
        <f t="shared" si="96"/>
        <v>R226</v>
      </c>
      <c r="AE271" s="22">
        <v>2.4300000000000002</v>
      </c>
      <c r="AF271" s="9">
        <f t="shared" si="102"/>
        <v>-1</v>
      </c>
      <c r="AG271" s="21">
        <f t="shared" si="106"/>
        <v>2.4300000000000002E-2</v>
      </c>
      <c r="AH271" s="11" t="str">
        <f t="shared" si="103"/>
        <v>24.3</v>
      </c>
      <c r="AI271" s="11" t="str">
        <f t="shared" si="104"/>
        <v>m</v>
      </c>
    </row>
    <row r="272" spans="1:35" x14ac:dyDescent="0.3">
      <c r="A272" s="20"/>
      <c r="B272" s="9"/>
      <c r="C272" s="9"/>
      <c r="D272" s="9"/>
      <c r="K272" s="9"/>
      <c r="O272" s="16">
        <v>6.04</v>
      </c>
      <c r="P272" s="9">
        <f t="shared" si="92"/>
        <v>0</v>
      </c>
      <c r="Q272" s="16">
        <f t="shared" si="105"/>
        <v>0.60399999999999998</v>
      </c>
      <c r="R272" s="11" t="str">
        <f t="shared" si="97"/>
        <v>604</v>
      </c>
      <c r="S272" s="11" t="str">
        <f t="shared" si="98"/>
        <v>m</v>
      </c>
      <c r="T272" s="16" t="str">
        <f t="shared" si="90"/>
        <v>R60</v>
      </c>
      <c r="U272" s="16" t="str">
        <f t="shared" si="91"/>
        <v>R604</v>
      </c>
      <c r="W272" s="16">
        <v>2.3199999999999998</v>
      </c>
      <c r="X272" s="9">
        <f t="shared" si="93"/>
        <v>0</v>
      </c>
      <c r="Y272" s="18">
        <f t="shared" si="99"/>
        <v>0.23199999999999998</v>
      </c>
      <c r="Z272" s="11" t="str">
        <f t="shared" si="100"/>
        <v>232</v>
      </c>
      <c r="AA272" s="11" t="str">
        <f t="shared" si="101"/>
        <v>m</v>
      </c>
      <c r="AB272" s="16" t="str">
        <f t="shared" si="95"/>
        <v>R23</v>
      </c>
      <c r="AC272" s="16" t="str">
        <f t="shared" si="96"/>
        <v>R232</v>
      </c>
      <c r="AE272" s="22">
        <v>2.46</v>
      </c>
      <c r="AF272" s="9">
        <f t="shared" si="102"/>
        <v>-1</v>
      </c>
      <c r="AG272" s="21">
        <f t="shared" si="106"/>
        <v>2.46E-2</v>
      </c>
      <c r="AH272" s="11" t="str">
        <f t="shared" si="103"/>
        <v>24.6</v>
      </c>
      <c r="AI272" s="11" t="str">
        <f t="shared" si="104"/>
        <v>m</v>
      </c>
    </row>
    <row r="273" spans="1:35" x14ac:dyDescent="0.3">
      <c r="A273" s="20"/>
      <c r="B273" s="9"/>
      <c r="C273" s="9"/>
      <c r="D273" s="9"/>
      <c r="K273" s="9"/>
      <c r="O273" s="16">
        <v>6.19</v>
      </c>
      <c r="P273" s="9">
        <f t="shared" si="92"/>
        <v>0</v>
      </c>
      <c r="Q273" s="16">
        <f t="shared" si="105"/>
        <v>0.61899999999999999</v>
      </c>
      <c r="R273" s="11" t="str">
        <f t="shared" si="97"/>
        <v>619</v>
      </c>
      <c r="S273" s="11" t="str">
        <f t="shared" si="98"/>
        <v>m</v>
      </c>
      <c r="T273" s="16" t="str">
        <f t="shared" si="90"/>
        <v>R61</v>
      </c>
      <c r="U273" s="16" t="str">
        <f t="shared" si="91"/>
        <v>R619</v>
      </c>
      <c r="W273" s="16">
        <v>2.37</v>
      </c>
      <c r="X273" s="9">
        <f t="shared" si="93"/>
        <v>0</v>
      </c>
      <c r="Y273" s="18">
        <f t="shared" si="99"/>
        <v>0.23700000000000002</v>
      </c>
      <c r="Z273" s="11" t="str">
        <f t="shared" si="100"/>
        <v>237</v>
      </c>
      <c r="AA273" s="11" t="str">
        <f t="shared" si="101"/>
        <v>m</v>
      </c>
      <c r="AB273" s="16" t="str">
        <f t="shared" si="95"/>
        <v>R23</v>
      </c>
      <c r="AC273" s="16" t="str">
        <f t="shared" si="96"/>
        <v>R237</v>
      </c>
      <c r="AE273" s="22">
        <v>2.4900000000000002</v>
      </c>
      <c r="AF273" s="9">
        <f t="shared" si="102"/>
        <v>-1</v>
      </c>
      <c r="AG273" s="21">
        <f t="shared" si="106"/>
        <v>2.4900000000000002E-2</v>
      </c>
      <c r="AH273" s="11" t="str">
        <f t="shared" si="103"/>
        <v>24.9</v>
      </c>
      <c r="AI273" s="11" t="str">
        <f t="shared" si="104"/>
        <v>m</v>
      </c>
    </row>
    <row r="274" spans="1:35" x14ac:dyDescent="0.3">
      <c r="A274" s="20"/>
      <c r="B274" s="9"/>
      <c r="C274" s="9"/>
      <c r="D274" s="9"/>
      <c r="K274" s="9"/>
      <c r="O274" s="16">
        <v>6.34</v>
      </c>
      <c r="P274" s="9">
        <f t="shared" si="92"/>
        <v>0</v>
      </c>
      <c r="Q274" s="16">
        <f t="shared" si="105"/>
        <v>0.63400000000000001</v>
      </c>
      <c r="R274" s="11" t="str">
        <f t="shared" si="97"/>
        <v>634</v>
      </c>
      <c r="S274" s="11" t="str">
        <f t="shared" si="98"/>
        <v>m</v>
      </c>
      <c r="T274" s="16" t="str">
        <f t="shared" si="90"/>
        <v>R63</v>
      </c>
      <c r="U274" s="16" t="str">
        <f t="shared" si="91"/>
        <v>R634</v>
      </c>
      <c r="W274" s="16">
        <v>2.4</v>
      </c>
      <c r="X274" s="9">
        <f t="shared" si="93"/>
        <v>0</v>
      </c>
      <c r="Y274" s="18">
        <f t="shared" si="99"/>
        <v>0.24</v>
      </c>
      <c r="Z274" s="11" t="str">
        <f t="shared" si="100"/>
        <v>240</v>
      </c>
      <c r="AA274" s="11" t="str">
        <f t="shared" si="101"/>
        <v>m</v>
      </c>
      <c r="AB274" s="16" t="str">
        <f t="shared" si="95"/>
        <v>R24</v>
      </c>
      <c r="AC274" s="16" t="str">
        <f t="shared" si="96"/>
        <v>R240</v>
      </c>
      <c r="AE274" s="22">
        <v>2.52</v>
      </c>
      <c r="AF274" s="9">
        <f t="shared" si="102"/>
        <v>-1</v>
      </c>
      <c r="AG274" s="21">
        <f t="shared" si="106"/>
        <v>2.52E-2</v>
      </c>
      <c r="AH274" s="11" t="str">
        <f t="shared" si="103"/>
        <v>25.2</v>
      </c>
      <c r="AI274" s="11" t="str">
        <f t="shared" si="104"/>
        <v>m</v>
      </c>
    </row>
    <row r="275" spans="1:35" x14ac:dyDescent="0.3">
      <c r="A275" s="20"/>
      <c r="B275" s="9"/>
      <c r="C275" s="9"/>
      <c r="D275" s="9"/>
      <c r="K275" s="9"/>
      <c r="O275" s="16">
        <v>6.49</v>
      </c>
      <c r="P275" s="9">
        <f t="shared" si="92"/>
        <v>0</v>
      </c>
      <c r="Q275" s="16">
        <f t="shared" si="105"/>
        <v>0.64900000000000002</v>
      </c>
      <c r="R275" s="11" t="str">
        <f t="shared" si="97"/>
        <v>649</v>
      </c>
      <c r="S275" s="11" t="str">
        <f t="shared" si="98"/>
        <v>m</v>
      </c>
      <c r="T275" s="16" t="str">
        <f t="shared" si="90"/>
        <v>R64</v>
      </c>
      <c r="U275" s="16" t="str">
        <f t="shared" si="91"/>
        <v>R649</v>
      </c>
      <c r="W275" s="16">
        <v>2.4300000000000002</v>
      </c>
      <c r="X275" s="9">
        <f t="shared" si="93"/>
        <v>0</v>
      </c>
      <c r="Y275" s="18">
        <f t="shared" si="99"/>
        <v>0.24300000000000002</v>
      </c>
      <c r="Z275" s="11" t="str">
        <f t="shared" si="100"/>
        <v>243</v>
      </c>
      <c r="AA275" s="11" t="str">
        <f t="shared" si="101"/>
        <v>m</v>
      </c>
      <c r="AB275" s="16" t="str">
        <f t="shared" si="95"/>
        <v>R24</v>
      </c>
      <c r="AC275" s="16" t="str">
        <f t="shared" si="96"/>
        <v>R243</v>
      </c>
      <c r="AE275" s="22">
        <v>2.5499999999999998</v>
      </c>
      <c r="AF275" s="9">
        <f t="shared" si="102"/>
        <v>-1</v>
      </c>
      <c r="AG275" s="21">
        <f t="shared" si="106"/>
        <v>2.5500000000000002E-2</v>
      </c>
      <c r="AH275" s="11" t="str">
        <f t="shared" si="103"/>
        <v>25.5</v>
      </c>
      <c r="AI275" s="11" t="str">
        <f t="shared" si="104"/>
        <v>m</v>
      </c>
    </row>
    <row r="276" spans="1:35" x14ac:dyDescent="0.3">
      <c r="A276" s="20"/>
      <c r="B276" s="9"/>
      <c r="C276" s="9"/>
      <c r="D276" s="9"/>
      <c r="K276" s="9"/>
      <c r="O276" s="16">
        <v>6.65</v>
      </c>
      <c r="P276" s="9">
        <f t="shared" si="92"/>
        <v>0</v>
      </c>
      <c r="Q276" s="16">
        <f t="shared" si="105"/>
        <v>0.66500000000000004</v>
      </c>
      <c r="R276" s="11" t="str">
        <f t="shared" si="97"/>
        <v>665</v>
      </c>
      <c r="S276" s="11" t="str">
        <f t="shared" si="98"/>
        <v>m</v>
      </c>
      <c r="T276" s="16" t="str">
        <f t="shared" si="90"/>
        <v>R66</v>
      </c>
      <c r="U276" s="16" t="str">
        <f t="shared" si="91"/>
        <v>R665</v>
      </c>
      <c r="W276" s="16">
        <v>2.4900000000000002</v>
      </c>
      <c r="X276" s="9">
        <f t="shared" si="93"/>
        <v>0</v>
      </c>
      <c r="Y276" s="18">
        <f t="shared" si="99"/>
        <v>0.24900000000000003</v>
      </c>
      <c r="Z276" s="11" t="str">
        <f t="shared" si="100"/>
        <v>249</v>
      </c>
      <c r="AA276" s="11" t="str">
        <f t="shared" si="101"/>
        <v>m</v>
      </c>
      <c r="AB276" s="16" t="str">
        <f t="shared" si="95"/>
        <v>R24</v>
      </c>
      <c r="AC276" s="16" t="str">
        <f t="shared" si="96"/>
        <v>R249</v>
      </c>
      <c r="AE276" s="22">
        <v>2.58</v>
      </c>
      <c r="AF276" s="9">
        <f t="shared" si="102"/>
        <v>-1</v>
      </c>
      <c r="AG276" s="21">
        <f t="shared" si="106"/>
        <v>2.58E-2</v>
      </c>
      <c r="AH276" s="11" t="str">
        <f t="shared" si="103"/>
        <v>25.8</v>
      </c>
      <c r="AI276" s="11" t="str">
        <f t="shared" si="104"/>
        <v>m</v>
      </c>
    </row>
    <row r="277" spans="1:35" x14ac:dyDescent="0.3">
      <c r="A277" s="20"/>
      <c r="B277" s="9"/>
      <c r="C277" s="9"/>
      <c r="D277" s="9"/>
      <c r="K277" s="9"/>
      <c r="O277" s="16">
        <v>6.81</v>
      </c>
      <c r="P277" s="9">
        <f t="shared" si="92"/>
        <v>0</v>
      </c>
      <c r="Q277" s="16">
        <f t="shared" si="105"/>
        <v>0.68099999999999994</v>
      </c>
      <c r="R277" s="11" t="str">
        <f t="shared" si="97"/>
        <v>681</v>
      </c>
      <c r="S277" s="11" t="str">
        <f t="shared" si="98"/>
        <v>m</v>
      </c>
      <c r="T277" s="16" t="str">
        <f t="shared" si="90"/>
        <v>R68</v>
      </c>
      <c r="U277" s="16" t="str">
        <f t="shared" si="91"/>
        <v>R681</v>
      </c>
      <c r="W277" s="16">
        <v>2.5499999999999998</v>
      </c>
      <c r="X277" s="9">
        <f t="shared" si="93"/>
        <v>0</v>
      </c>
      <c r="Y277" s="18">
        <f t="shared" si="99"/>
        <v>0.255</v>
      </c>
      <c r="Z277" s="11" t="str">
        <f t="shared" si="100"/>
        <v>255</v>
      </c>
      <c r="AA277" s="11" t="str">
        <f t="shared" si="101"/>
        <v>m</v>
      </c>
      <c r="AB277" s="16" t="str">
        <f t="shared" si="95"/>
        <v>R25</v>
      </c>
      <c r="AC277" s="16" t="str">
        <f t="shared" si="96"/>
        <v>R255</v>
      </c>
      <c r="AE277" s="22">
        <v>2.61</v>
      </c>
      <c r="AF277" s="9">
        <f t="shared" si="102"/>
        <v>-1</v>
      </c>
      <c r="AG277" s="21">
        <f t="shared" si="106"/>
        <v>2.6100000000000002E-2</v>
      </c>
      <c r="AH277" s="11" t="str">
        <f t="shared" si="103"/>
        <v>26.1</v>
      </c>
      <c r="AI277" s="11" t="str">
        <f t="shared" si="104"/>
        <v>m</v>
      </c>
    </row>
    <row r="278" spans="1:35" x14ac:dyDescent="0.3">
      <c r="A278" s="20"/>
      <c r="B278" s="9"/>
      <c r="C278" s="9"/>
      <c r="D278" s="9"/>
      <c r="K278" s="9"/>
      <c r="O278" s="16">
        <v>6.98</v>
      </c>
      <c r="P278" s="9">
        <f t="shared" si="92"/>
        <v>0</v>
      </c>
      <c r="Q278" s="16">
        <f t="shared" si="105"/>
        <v>0.69800000000000006</v>
      </c>
      <c r="R278" s="11" t="str">
        <f t="shared" si="97"/>
        <v>698</v>
      </c>
      <c r="S278" s="11" t="str">
        <f t="shared" si="98"/>
        <v>m</v>
      </c>
      <c r="T278" s="16" t="str">
        <f t="shared" si="90"/>
        <v>R69</v>
      </c>
      <c r="U278" s="16" t="str">
        <f t="shared" si="91"/>
        <v>R698</v>
      </c>
      <c r="W278" s="16">
        <v>2.61</v>
      </c>
      <c r="X278" s="9">
        <f t="shared" si="93"/>
        <v>0</v>
      </c>
      <c r="Y278" s="18">
        <f t="shared" si="99"/>
        <v>0.26100000000000001</v>
      </c>
      <c r="Z278" s="11" t="str">
        <f t="shared" si="100"/>
        <v>261</v>
      </c>
      <c r="AA278" s="11" t="str">
        <f t="shared" si="101"/>
        <v>m</v>
      </c>
      <c r="AB278" s="16" t="str">
        <f t="shared" si="95"/>
        <v>R26</v>
      </c>
      <c r="AC278" s="16" t="str">
        <f t="shared" si="96"/>
        <v>R261</v>
      </c>
      <c r="AE278" s="22">
        <v>2.64</v>
      </c>
      <c r="AF278" s="9">
        <f t="shared" si="102"/>
        <v>-1</v>
      </c>
      <c r="AG278" s="21">
        <f t="shared" si="106"/>
        <v>2.64E-2</v>
      </c>
      <c r="AH278" s="11" t="str">
        <f t="shared" si="103"/>
        <v>26.4</v>
      </c>
      <c r="AI278" s="11" t="str">
        <f t="shared" si="104"/>
        <v>m</v>
      </c>
    </row>
    <row r="279" spans="1:35" x14ac:dyDescent="0.3">
      <c r="A279" s="20"/>
      <c r="B279" s="9"/>
      <c r="C279" s="9"/>
      <c r="D279" s="9"/>
      <c r="K279" s="9"/>
      <c r="O279" s="16">
        <v>7.15</v>
      </c>
      <c r="P279" s="9">
        <f t="shared" si="92"/>
        <v>0</v>
      </c>
      <c r="Q279" s="16">
        <f t="shared" si="105"/>
        <v>0.71500000000000008</v>
      </c>
      <c r="R279" s="11" t="str">
        <f t="shared" si="97"/>
        <v>715</v>
      </c>
      <c r="S279" s="11" t="str">
        <f t="shared" si="98"/>
        <v>m</v>
      </c>
      <c r="T279" s="16" t="str">
        <f t="shared" si="90"/>
        <v>R71</v>
      </c>
      <c r="U279" s="16" t="str">
        <f t="shared" si="91"/>
        <v>R715</v>
      </c>
      <c r="W279" s="16">
        <v>2.67</v>
      </c>
      <c r="X279" s="9">
        <f t="shared" si="93"/>
        <v>0</v>
      </c>
      <c r="Y279" s="18">
        <f t="shared" si="99"/>
        <v>0.26700000000000002</v>
      </c>
      <c r="Z279" s="11" t="str">
        <f t="shared" si="100"/>
        <v>267</v>
      </c>
      <c r="AA279" s="11" t="str">
        <f t="shared" si="101"/>
        <v>m</v>
      </c>
      <c r="AB279" s="16" t="str">
        <f t="shared" si="95"/>
        <v>R26</v>
      </c>
      <c r="AC279" s="16" t="str">
        <f t="shared" si="96"/>
        <v>R267</v>
      </c>
      <c r="AE279" s="22">
        <v>2.67</v>
      </c>
      <c r="AF279" s="9">
        <f t="shared" si="102"/>
        <v>-1</v>
      </c>
      <c r="AG279" s="21">
        <f t="shared" si="106"/>
        <v>2.6700000000000002E-2</v>
      </c>
      <c r="AH279" s="11" t="str">
        <f t="shared" si="103"/>
        <v>26.7</v>
      </c>
      <c r="AI279" s="11" t="str">
        <f t="shared" si="104"/>
        <v>m</v>
      </c>
    </row>
    <row r="280" spans="1:35" x14ac:dyDescent="0.3">
      <c r="A280" s="20"/>
      <c r="B280" s="9"/>
      <c r="C280" s="9"/>
      <c r="D280" s="9"/>
      <c r="K280" s="9"/>
      <c r="O280" s="16">
        <v>7.32</v>
      </c>
      <c r="P280" s="9">
        <f t="shared" si="92"/>
        <v>0</v>
      </c>
      <c r="Q280" s="16">
        <f t="shared" si="105"/>
        <v>0.73199999999999998</v>
      </c>
      <c r="R280" s="11" t="str">
        <f t="shared" si="97"/>
        <v>732</v>
      </c>
      <c r="S280" s="11" t="str">
        <f t="shared" si="98"/>
        <v>m</v>
      </c>
      <c r="T280" s="16" t="str">
        <f t="shared" si="90"/>
        <v>R73</v>
      </c>
      <c r="U280" s="16" t="str">
        <f t="shared" si="91"/>
        <v>R732</v>
      </c>
      <c r="W280" s="16">
        <v>2.7</v>
      </c>
      <c r="X280" s="9">
        <f t="shared" si="93"/>
        <v>0</v>
      </c>
      <c r="Y280" s="18">
        <f t="shared" si="99"/>
        <v>0.27</v>
      </c>
      <c r="Z280" s="11" t="str">
        <f t="shared" si="100"/>
        <v>270</v>
      </c>
      <c r="AA280" s="11" t="str">
        <f t="shared" si="101"/>
        <v>m</v>
      </c>
      <c r="AB280" s="16" t="str">
        <f t="shared" si="95"/>
        <v>R27</v>
      </c>
      <c r="AC280" s="16" t="str">
        <f t="shared" si="96"/>
        <v>R270</v>
      </c>
      <c r="AE280" s="22">
        <v>2.71</v>
      </c>
      <c r="AF280" s="9">
        <f t="shared" si="102"/>
        <v>-1</v>
      </c>
      <c r="AG280" s="21">
        <f t="shared" si="106"/>
        <v>2.7100000000000003E-2</v>
      </c>
      <c r="AH280" s="11" t="str">
        <f t="shared" si="103"/>
        <v>27.1</v>
      </c>
      <c r="AI280" s="11" t="str">
        <f t="shared" si="104"/>
        <v>m</v>
      </c>
    </row>
    <row r="281" spans="1:35" x14ac:dyDescent="0.3">
      <c r="A281" s="20"/>
      <c r="B281" s="9"/>
      <c r="C281" s="9"/>
      <c r="D281" s="9"/>
      <c r="K281" s="9"/>
      <c r="O281" s="16">
        <v>7.5</v>
      </c>
      <c r="P281" s="9">
        <f t="shared" si="92"/>
        <v>0</v>
      </c>
      <c r="Q281" s="16">
        <f t="shared" si="105"/>
        <v>0.75</v>
      </c>
      <c r="R281" s="11" t="str">
        <f t="shared" si="97"/>
        <v>750</v>
      </c>
      <c r="S281" s="11" t="str">
        <f t="shared" si="98"/>
        <v>m</v>
      </c>
      <c r="T281" s="16" t="str">
        <f t="shared" si="90"/>
        <v>R75</v>
      </c>
      <c r="U281" s="16" t="str">
        <f t="shared" si="91"/>
        <v>R750</v>
      </c>
      <c r="W281" s="16">
        <v>2.74</v>
      </c>
      <c r="X281" s="9">
        <f t="shared" si="93"/>
        <v>0</v>
      </c>
      <c r="Y281" s="18">
        <f t="shared" si="99"/>
        <v>0.27400000000000002</v>
      </c>
      <c r="Z281" s="11" t="str">
        <f t="shared" si="100"/>
        <v>274</v>
      </c>
      <c r="AA281" s="11" t="str">
        <f t="shared" si="101"/>
        <v>m</v>
      </c>
      <c r="AB281" s="16" t="str">
        <f t="shared" si="95"/>
        <v>R27</v>
      </c>
      <c r="AC281" s="16" t="str">
        <f t="shared" si="96"/>
        <v>R274</v>
      </c>
      <c r="AE281" s="22">
        <v>2.74</v>
      </c>
      <c r="AF281" s="9">
        <f t="shared" si="102"/>
        <v>-1</v>
      </c>
      <c r="AG281" s="21">
        <f t="shared" si="106"/>
        <v>2.7400000000000001E-2</v>
      </c>
      <c r="AH281" s="11" t="str">
        <f t="shared" si="103"/>
        <v>27.4</v>
      </c>
      <c r="AI281" s="11" t="str">
        <f t="shared" si="104"/>
        <v>m</v>
      </c>
    </row>
    <row r="282" spans="1:35" x14ac:dyDescent="0.3">
      <c r="A282" s="20"/>
      <c r="B282" s="9"/>
      <c r="C282" s="9"/>
      <c r="D282" s="9"/>
      <c r="K282" s="9"/>
      <c r="O282" s="16">
        <v>7.68</v>
      </c>
      <c r="P282" s="9">
        <f t="shared" si="92"/>
        <v>0</v>
      </c>
      <c r="Q282" s="16">
        <f t="shared" si="105"/>
        <v>0.76800000000000002</v>
      </c>
      <c r="R282" s="11" t="str">
        <f t="shared" si="97"/>
        <v>768</v>
      </c>
      <c r="S282" s="11" t="str">
        <f t="shared" si="98"/>
        <v>m</v>
      </c>
      <c r="T282" s="16" t="str">
        <f t="shared" si="90"/>
        <v>R76</v>
      </c>
      <c r="U282" s="16" t="str">
        <f t="shared" si="91"/>
        <v>R768</v>
      </c>
      <c r="W282" s="16">
        <v>2.8</v>
      </c>
      <c r="X282" s="9">
        <f t="shared" si="93"/>
        <v>0</v>
      </c>
      <c r="Y282" s="18">
        <f t="shared" si="99"/>
        <v>0.27999999999999997</v>
      </c>
      <c r="Z282" s="11" t="str">
        <f t="shared" si="100"/>
        <v>280</v>
      </c>
      <c r="AA282" s="11" t="str">
        <f t="shared" si="101"/>
        <v>m</v>
      </c>
      <c r="AB282" s="16" t="str">
        <f t="shared" si="95"/>
        <v>R28</v>
      </c>
      <c r="AC282" s="16" t="str">
        <f t="shared" si="96"/>
        <v>R280</v>
      </c>
      <c r="AE282" s="22">
        <v>2.77</v>
      </c>
      <c r="AF282" s="9">
        <f t="shared" si="102"/>
        <v>-1</v>
      </c>
      <c r="AG282" s="21">
        <f t="shared" si="106"/>
        <v>2.7700000000000002E-2</v>
      </c>
      <c r="AH282" s="11" t="str">
        <f t="shared" si="103"/>
        <v>27.7</v>
      </c>
      <c r="AI282" s="11" t="str">
        <f t="shared" si="104"/>
        <v>m</v>
      </c>
    </row>
    <row r="283" spans="1:35" x14ac:dyDescent="0.3">
      <c r="A283" s="20"/>
      <c r="B283" s="9"/>
      <c r="C283" s="9"/>
      <c r="D283" s="9"/>
      <c r="K283" s="9"/>
      <c r="O283" s="16">
        <v>7.87</v>
      </c>
      <c r="P283" s="9">
        <f t="shared" si="92"/>
        <v>0</v>
      </c>
      <c r="Q283" s="16">
        <f t="shared" si="105"/>
        <v>0.78700000000000003</v>
      </c>
      <c r="R283" s="11" t="str">
        <f t="shared" si="97"/>
        <v>787</v>
      </c>
      <c r="S283" s="11" t="str">
        <f t="shared" si="98"/>
        <v>m</v>
      </c>
      <c r="T283" s="16" t="str">
        <f t="shared" si="90"/>
        <v>R78</v>
      </c>
      <c r="U283" s="16" t="str">
        <f t="shared" si="91"/>
        <v>R787</v>
      </c>
      <c r="W283" s="16">
        <v>2.87</v>
      </c>
      <c r="X283" s="9">
        <f t="shared" si="93"/>
        <v>0</v>
      </c>
      <c r="Y283" s="18">
        <f t="shared" si="99"/>
        <v>0.28700000000000003</v>
      </c>
      <c r="Z283" s="11" t="str">
        <f t="shared" si="100"/>
        <v>287</v>
      </c>
      <c r="AA283" s="11" t="str">
        <f t="shared" si="101"/>
        <v>m</v>
      </c>
      <c r="AB283" s="16" t="str">
        <f t="shared" si="95"/>
        <v>R28</v>
      </c>
      <c r="AC283" s="16" t="str">
        <f t="shared" si="96"/>
        <v>R287</v>
      </c>
      <c r="AE283" s="22">
        <v>2.8</v>
      </c>
      <c r="AF283" s="9">
        <f t="shared" si="102"/>
        <v>-1</v>
      </c>
      <c r="AG283" s="21">
        <f t="shared" si="106"/>
        <v>2.7999999999999997E-2</v>
      </c>
      <c r="AH283" s="11" t="str">
        <f t="shared" si="103"/>
        <v>28.0</v>
      </c>
      <c r="AI283" s="11" t="str">
        <f t="shared" si="104"/>
        <v>m</v>
      </c>
    </row>
    <row r="284" spans="1:35" x14ac:dyDescent="0.3">
      <c r="A284" s="20"/>
      <c r="B284" s="9"/>
      <c r="C284" s="9"/>
      <c r="D284" s="9"/>
      <c r="K284" s="9"/>
      <c r="O284" s="16">
        <v>8.06</v>
      </c>
      <c r="P284" s="9">
        <f t="shared" si="92"/>
        <v>0</v>
      </c>
      <c r="Q284" s="16">
        <f t="shared" si="105"/>
        <v>0.80600000000000005</v>
      </c>
      <c r="R284" s="11" t="str">
        <f t="shared" si="97"/>
        <v>806</v>
      </c>
      <c r="S284" s="11" t="str">
        <f t="shared" si="98"/>
        <v>m</v>
      </c>
      <c r="T284" s="16" t="str">
        <f t="shared" si="90"/>
        <v>R80</v>
      </c>
      <c r="U284" s="16" t="str">
        <f t="shared" si="91"/>
        <v>R806</v>
      </c>
      <c r="W284" s="16">
        <v>2.94</v>
      </c>
      <c r="X284" s="9">
        <f t="shared" si="93"/>
        <v>0</v>
      </c>
      <c r="Y284" s="18">
        <f t="shared" si="99"/>
        <v>0.29399999999999998</v>
      </c>
      <c r="Z284" s="11" t="str">
        <f t="shared" si="100"/>
        <v>294</v>
      </c>
      <c r="AA284" s="11" t="str">
        <f t="shared" si="101"/>
        <v>m</v>
      </c>
      <c r="AB284" s="16" t="str">
        <f t="shared" si="95"/>
        <v>R29</v>
      </c>
      <c r="AC284" s="16" t="str">
        <f t="shared" si="96"/>
        <v>R294</v>
      </c>
      <c r="AE284" s="22">
        <v>2.84</v>
      </c>
      <c r="AF284" s="9">
        <f t="shared" si="102"/>
        <v>-1</v>
      </c>
      <c r="AG284" s="21">
        <f t="shared" si="106"/>
        <v>2.8399999999999998E-2</v>
      </c>
      <c r="AH284" s="11" t="str">
        <f t="shared" si="103"/>
        <v>28.4</v>
      </c>
      <c r="AI284" s="11" t="str">
        <f t="shared" si="104"/>
        <v>m</v>
      </c>
    </row>
    <row r="285" spans="1:35" x14ac:dyDescent="0.3">
      <c r="A285" s="20"/>
      <c r="B285" s="9"/>
      <c r="C285" s="9"/>
      <c r="D285" s="9"/>
      <c r="K285" s="9"/>
      <c r="O285" s="16">
        <v>8.25</v>
      </c>
      <c r="P285" s="9">
        <f t="shared" si="92"/>
        <v>0</v>
      </c>
      <c r="Q285" s="16">
        <f t="shared" si="105"/>
        <v>0.82499999999999996</v>
      </c>
      <c r="R285" s="11" t="str">
        <f t="shared" si="97"/>
        <v>825</v>
      </c>
      <c r="S285" s="11" t="str">
        <f t="shared" si="98"/>
        <v>m</v>
      </c>
      <c r="T285" s="16" t="str">
        <f t="shared" si="90"/>
        <v>R82</v>
      </c>
      <c r="U285" s="16" t="str">
        <f t="shared" si="91"/>
        <v>R825</v>
      </c>
      <c r="W285" s="16">
        <v>3</v>
      </c>
      <c r="X285" s="9">
        <f t="shared" si="93"/>
        <v>0</v>
      </c>
      <c r="Y285" s="18">
        <f t="shared" si="99"/>
        <v>0.3</v>
      </c>
      <c r="Z285" s="11" t="str">
        <f t="shared" si="100"/>
        <v>300</v>
      </c>
      <c r="AA285" s="11" t="str">
        <f t="shared" si="101"/>
        <v>m</v>
      </c>
      <c r="AB285" s="16" t="str">
        <f t="shared" si="95"/>
        <v>R30</v>
      </c>
      <c r="AC285" s="16" t="str">
        <f t="shared" si="96"/>
        <v>R300</v>
      </c>
      <c r="AE285" s="22">
        <v>2.87</v>
      </c>
      <c r="AF285" s="9">
        <f t="shared" si="102"/>
        <v>-1</v>
      </c>
      <c r="AG285" s="21">
        <f t="shared" si="106"/>
        <v>2.8700000000000003E-2</v>
      </c>
      <c r="AH285" s="11" t="str">
        <f t="shared" si="103"/>
        <v>28.7</v>
      </c>
      <c r="AI285" s="11" t="str">
        <f t="shared" si="104"/>
        <v>m</v>
      </c>
    </row>
    <row r="286" spans="1:35" x14ac:dyDescent="0.3">
      <c r="A286" s="20"/>
      <c r="B286" s="9"/>
      <c r="C286" s="9"/>
      <c r="D286" s="9"/>
      <c r="K286" s="9"/>
      <c r="O286" s="16">
        <v>8.4499999999999993</v>
      </c>
      <c r="P286" s="9">
        <f t="shared" si="92"/>
        <v>0</v>
      </c>
      <c r="Q286" s="16">
        <f t="shared" si="105"/>
        <v>0.84499999999999997</v>
      </c>
      <c r="R286" s="11" t="str">
        <f t="shared" si="97"/>
        <v>845</v>
      </c>
      <c r="S286" s="11" t="str">
        <f t="shared" si="98"/>
        <v>m</v>
      </c>
      <c r="T286" s="16" t="str">
        <f t="shared" si="90"/>
        <v>R84</v>
      </c>
      <c r="U286" s="16" t="str">
        <f t="shared" si="91"/>
        <v>R845</v>
      </c>
      <c r="W286" s="16">
        <v>3.01</v>
      </c>
      <c r="X286" s="9">
        <f t="shared" si="93"/>
        <v>0</v>
      </c>
      <c r="Y286" s="18">
        <f t="shared" si="99"/>
        <v>0.30099999999999999</v>
      </c>
      <c r="Z286" s="11" t="str">
        <f t="shared" si="100"/>
        <v>301</v>
      </c>
      <c r="AA286" s="11" t="str">
        <f t="shared" si="101"/>
        <v>m</v>
      </c>
      <c r="AB286" s="16" t="str">
        <f t="shared" si="95"/>
        <v>R30</v>
      </c>
      <c r="AC286" s="16" t="str">
        <f t="shared" si="96"/>
        <v>R301</v>
      </c>
      <c r="AE286" s="22">
        <v>2.91</v>
      </c>
      <c r="AF286" s="9">
        <f t="shared" si="102"/>
        <v>-1</v>
      </c>
      <c r="AG286" s="21">
        <f t="shared" si="106"/>
        <v>2.9100000000000004E-2</v>
      </c>
      <c r="AH286" s="11" t="str">
        <f t="shared" si="103"/>
        <v>29.1</v>
      </c>
      <c r="AI286" s="11" t="str">
        <f t="shared" si="104"/>
        <v>m</v>
      </c>
    </row>
    <row r="287" spans="1:35" x14ac:dyDescent="0.3">
      <c r="A287" s="20"/>
      <c r="B287" s="9"/>
      <c r="C287" s="9"/>
      <c r="D287" s="9"/>
      <c r="K287" s="9"/>
      <c r="O287" s="16">
        <v>8.66</v>
      </c>
      <c r="P287" s="9">
        <f t="shared" si="92"/>
        <v>0</v>
      </c>
      <c r="Q287" s="16">
        <f t="shared" si="105"/>
        <v>0.86599999999999999</v>
      </c>
      <c r="R287" s="11" t="str">
        <f t="shared" si="97"/>
        <v>866</v>
      </c>
      <c r="S287" s="11" t="str">
        <f t="shared" si="98"/>
        <v>m</v>
      </c>
      <c r="T287" s="16" t="str">
        <f t="shared" si="90"/>
        <v>R86</v>
      </c>
      <c r="U287" s="16" t="str">
        <f t="shared" si="91"/>
        <v>R866</v>
      </c>
      <c r="W287" s="16">
        <v>3.09</v>
      </c>
      <c r="X287" s="9">
        <f t="shared" si="93"/>
        <v>0</v>
      </c>
      <c r="Y287" s="18">
        <f t="shared" si="99"/>
        <v>0.309</v>
      </c>
      <c r="Z287" s="11" t="str">
        <f t="shared" si="100"/>
        <v>309</v>
      </c>
      <c r="AA287" s="11" t="str">
        <f t="shared" si="101"/>
        <v>m</v>
      </c>
      <c r="AB287" s="16" t="str">
        <f t="shared" si="95"/>
        <v>R30</v>
      </c>
      <c r="AC287" s="16" t="str">
        <f t="shared" si="96"/>
        <v>R309</v>
      </c>
      <c r="AE287" s="22">
        <v>2.94</v>
      </c>
      <c r="AF287" s="9">
        <f t="shared" si="102"/>
        <v>-1</v>
      </c>
      <c r="AG287" s="21">
        <f t="shared" si="106"/>
        <v>2.9399999999999999E-2</v>
      </c>
      <c r="AH287" s="11" t="str">
        <f t="shared" si="103"/>
        <v>29.4</v>
      </c>
      <c r="AI287" s="11" t="str">
        <f t="shared" si="104"/>
        <v>m</v>
      </c>
    </row>
    <row r="288" spans="1:35" x14ac:dyDescent="0.3">
      <c r="A288" s="20"/>
      <c r="B288" s="9"/>
      <c r="C288" s="9"/>
      <c r="D288" s="9"/>
      <c r="K288" s="9"/>
      <c r="O288" s="16">
        <v>8.8699999999999992</v>
      </c>
      <c r="P288" s="9">
        <f t="shared" si="92"/>
        <v>0</v>
      </c>
      <c r="Q288" s="16">
        <f t="shared" si="105"/>
        <v>0.8869999999999999</v>
      </c>
      <c r="R288" s="11" t="str">
        <f t="shared" si="97"/>
        <v>887</v>
      </c>
      <c r="S288" s="11" t="str">
        <f t="shared" si="98"/>
        <v>m</v>
      </c>
      <c r="T288" s="16" t="str">
        <f t="shared" si="90"/>
        <v>R88</v>
      </c>
      <c r="U288" s="16" t="str">
        <f t="shared" si="91"/>
        <v>R887</v>
      </c>
      <c r="W288" s="16">
        <v>3.16</v>
      </c>
      <c r="X288" s="9">
        <f t="shared" si="93"/>
        <v>0</v>
      </c>
      <c r="Y288" s="18">
        <f t="shared" si="99"/>
        <v>0.316</v>
      </c>
      <c r="Z288" s="11" t="str">
        <f t="shared" si="100"/>
        <v>316</v>
      </c>
      <c r="AA288" s="11" t="str">
        <f t="shared" si="101"/>
        <v>m</v>
      </c>
      <c r="AB288" s="16" t="str">
        <f t="shared" si="95"/>
        <v>R31</v>
      </c>
      <c r="AC288" s="16" t="str">
        <f t="shared" si="96"/>
        <v>R316</v>
      </c>
      <c r="AE288" s="22">
        <v>2.98</v>
      </c>
      <c r="AF288" s="9">
        <f t="shared" si="102"/>
        <v>-1</v>
      </c>
      <c r="AG288" s="21">
        <f t="shared" si="106"/>
        <v>2.98E-2</v>
      </c>
      <c r="AH288" s="11" t="str">
        <f t="shared" si="103"/>
        <v>29.8</v>
      </c>
      <c r="AI288" s="11" t="str">
        <f t="shared" si="104"/>
        <v>m</v>
      </c>
    </row>
    <row r="289" spans="1:35" x14ac:dyDescent="0.3">
      <c r="A289" s="20"/>
      <c r="B289" s="9"/>
      <c r="C289" s="9"/>
      <c r="D289" s="9"/>
      <c r="K289" s="9"/>
      <c r="O289" s="16">
        <v>9.09</v>
      </c>
      <c r="P289" s="9">
        <f t="shared" si="92"/>
        <v>0</v>
      </c>
      <c r="Q289" s="16">
        <f t="shared" si="105"/>
        <v>0.90900000000000003</v>
      </c>
      <c r="R289" s="11" t="str">
        <f t="shared" si="97"/>
        <v>909</v>
      </c>
      <c r="S289" s="11" t="str">
        <f t="shared" si="98"/>
        <v>m</v>
      </c>
      <c r="T289" s="16" t="str">
        <f t="shared" si="90"/>
        <v>R90</v>
      </c>
      <c r="U289" s="16" t="str">
        <f t="shared" si="91"/>
        <v>R909</v>
      </c>
      <c r="W289" s="16">
        <v>3.24</v>
      </c>
      <c r="X289" s="9">
        <f t="shared" si="93"/>
        <v>0</v>
      </c>
      <c r="Y289" s="18">
        <f t="shared" si="99"/>
        <v>0.32400000000000001</v>
      </c>
      <c r="Z289" s="11" t="str">
        <f t="shared" si="100"/>
        <v>324</v>
      </c>
      <c r="AA289" s="11" t="str">
        <f t="shared" si="101"/>
        <v>m</v>
      </c>
      <c r="AB289" s="16" t="str">
        <f t="shared" si="95"/>
        <v>R32</v>
      </c>
      <c r="AC289" s="16" t="str">
        <f t="shared" si="96"/>
        <v>R324</v>
      </c>
      <c r="AE289" s="22">
        <v>3.01</v>
      </c>
      <c r="AF289" s="9">
        <f t="shared" si="102"/>
        <v>-1</v>
      </c>
      <c r="AG289" s="21">
        <f t="shared" si="106"/>
        <v>3.0099999999999998E-2</v>
      </c>
      <c r="AH289" s="11" t="str">
        <f t="shared" si="103"/>
        <v>30.1</v>
      </c>
      <c r="AI289" s="11" t="str">
        <f t="shared" si="104"/>
        <v>m</v>
      </c>
    </row>
    <row r="290" spans="1:35" x14ac:dyDescent="0.3">
      <c r="A290" s="20"/>
      <c r="B290" s="9"/>
      <c r="C290" s="9"/>
      <c r="D290" s="9"/>
      <c r="K290" s="9"/>
      <c r="O290" s="16">
        <v>9.31</v>
      </c>
      <c r="P290" s="9">
        <f t="shared" si="92"/>
        <v>0</v>
      </c>
      <c r="Q290" s="16">
        <f t="shared" si="105"/>
        <v>0.93100000000000005</v>
      </c>
      <c r="R290" s="11" t="str">
        <f t="shared" si="97"/>
        <v>931</v>
      </c>
      <c r="S290" s="11" t="str">
        <f t="shared" si="98"/>
        <v>m</v>
      </c>
      <c r="T290" s="16" t="str">
        <f t="shared" si="90"/>
        <v>R93</v>
      </c>
      <c r="U290" s="16" t="str">
        <f t="shared" si="91"/>
        <v>R931</v>
      </c>
      <c r="W290" s="16">
        <v>3.3</v>
      </c>
      <c r="X290" s="9">
        <f t="shared" si="93"/>
        <v>0</v>
      </c>
      <c r="Y290" s="18">
        <f t="shared" si="99"/>
        <v>0.32999999999999996</v>
      </c>
      <c r="Z290" s="11" t="str">
        <f t="shared" si="100"/>
        <v>330</v>
      </c>
      <c r="AA290" s="11" t="str">
        <f t="shared" si="101"/>
        <v>m</v>
      </c>
      <c r="AB290" s="16" t="str">
        <f t="shared" si="95"/>
        <v>R33</v>
      </c>
      <c r="AC290" s="16" t="str">
        <f t="shared" si="96"/>
        <v>R330</v>
      </c>
      <c r="AE290" s="22">
        <v>3.05</v>
      </c>
      <c r="AF290" s="9">
        <f t="shared" si="102"/>
        <v>-1</v>
      </c>
      <c r="AG290" s="21">
        <f t="shared" si="106"/>
        <v>3.0499999999999999E-2</v>
      </c>
      <c r="AH290" s="11" t="str">
        <f t="shared" si="103"/>
        <v>30.5</v>
      </c>
      <c r="AI290" s="11" t="str">
        <f t="shared" si="104"/>
        <v>m</v>
      </c>
    </row>
    <row r="291" spans="1:35" x14ac:dyDescent="0.3">
      <c r="A291" s="20"/>
      <c r="B291" s="9"/>
      <c r="C291" s="9"/>
      <c r="D291" s="9"/>
      <c r="K291" s="9"/>
      <c r="O291" s="16">
        <v>9.5299999999999994</v>
      </c>
      <c r="P291" s="9">
        <f t="shared" si="92"/>
        <v>0</v>
      </c>
      <c r="Q291" s="16">
        <f t="shared" si="105"/>
        <v>0.95299999999999996</v>
      </c>
      <c r="R291" s="11" t="str">
        <f t="shared" si="97"/>
        <v>953</v>
      </c>
      <c r="S291" s="11" t="str">
        <f t="shared" si="98"/>
        <v>m</v>
      </c>
      <c r="T291" s="16" t="str">
        <f t="shared" si="90"/>
        <v>R95</v>
      </c>
      <c r="U291" s="16" t="str">
        <f t="shared" si="91"/>
        <v>R953</v>
      </c>
      <c r="W291" s="16">
        <v>3.32</v>
      </c>
      <c r="X291" s="9">
        <f t="shared" si="93"/>
        <v>0</v>
      </c>
      <c r="Y291" s="18">
        <f t="shared" si="99"/>
        <v>0.33199999999999996</v>
      </c>
      <c r="Z291" s="11" t="str">
        <f t="shared" si="100"/>
        <v>332</v>
      </c>
      <c r="AA291" s="11" t="str">
        <f t="shared" si="101"/>
        <v>m</v>
      </c>
      <c r="AB291" s="16" t="str">
        <f t="shared" si="95"/>
        <v>R33</v>
      </c>
      <c r="AC291" s="16" t="str">
        <f t="shared" si="96"/>
        <v>R332</v>
      </c>
      <c r="AE291" s="22">
        <v>3.09</v>
      </c>
      <c r="AF291" s="9">
        <f t="shared" si="102"/>
        <v>-1</v>
      </c>
      <c r="AG291" s="21">
        <f t="shared" si="106"/>
        <v>3.09E-2</v>
      </c>
      <c r="AH291" s="11" t="str">
        <f t="shared" si="103"/>
        <v>30.9</v>
      </c>
      <c r="AI291" s="11" t="str">
        <f t="shared" si="104"/>
        <v>m</v>
      </c>
    </row>
    <row r="292" spans="1:35" x14ac:dyDescent="0.3">
      <c r="A292" s="20"/>
      <c r="B292" s="9"/>
      <c r="C292" s="9"/>
      <c r="D292" s="9"/>
      <c r="K292" s="9"/>
      <c r="O292" s="16">
        <v>9.76</v>
      </c>
      <c r="P292" s="9">
        <f t="shared" si="92"/>
        <v>0</v>
      </c>
      <c r="Q292" s="16">
        <f t="shared" si="105"/>
        <v>0.97599999999999998</v>
      </c>
      <c r="R292" s="11" t="str">
        <f t="shared" si="97"/>
        <v>976</v>
      </c>
      <c r="S292" s="11" t="str">
        <f t="shared" si="98"/>
        <v>m</v>
      </c>
      <c r="T292" s="16" t="str">
        <f t="shared" si="90"/>
        <v>R97</v>
      </c>
      <c r="U292" s="16" t="str">
        <f t="shared" si="91"/>
        <v>R976</v>
      </c>
      <c r="W292" s="16">
        <v>3.4</v>
      </c>
      <c r="X292" s="9">
        <f t="shared" si="93"/>
        <v>0</v>
      </c>
      <c r="Y292" s="18">
        <f t="shared" si="99"/>
        <v>0.33999999999999997</v>
      </c>
      <c r="Z292" s="11" t="str">
        <f t="shared" si="100"/>
        <v>340</v>
      </c>
      <c r="AA292" s="11" t="str">
        <f t="shared" si="101"/>
        <v>m</v>
      </c>
      <c r="AB292" s="16" t="str">
        <f t="shared" si="95"/>
        <v>R34</v>
      </c>
      <c r="AC292" s="16" t="str">
        <f t="shared" si="96"/>
        <v>R340</v>
      </c>
      <c r="AE292" s="22">
        <v>3.12</v>
      </c>
      <c r="AF292" s="9">
        <f t="shared" si="102"/>
        <v>-1</v>
      </c>
      <c r="AG292" s="21">
        <f t="shared" si="106"/>
        <v>3.1200000000000006E-2</v>
      </c>
      <c r="AH292" s="11" t="str">
        <f t="shared" si="103"/>
        <v>31.2</v>
      </c>
      <c r="AI292" s="11" t="str">
        <f t="shared" si="104"/>
        <v>m</v>
      </c>
    </row>
    <row r="293" spans="1:35" x14ac:dyDescent="0.3">
      <c r="O293" s="16">
        <v>1</v>
      </c>
      <c r="P293" s="9">
        <f t="shared" si="92"/>
        <v>1</v>
      </c>
      <c r="Q293" s="16">
        <f>O293*10^P293/10</f>
        <v>1</v>
      </c>
      <c r="R293" s="11" t="str">
        <f t="shared" si="97"/>
        <v>1.00</v>
      </c>
      <c r="S293" s="11" t="str">
        <f t="shared" si="98"/>
        <v>Ohm</v>
      </c>
      <c r="T293" s="16" t="str">
        <f t="shared" ref="T293:T356" si="107">IF(P293&lt;2,LEFT(U293,3),LEFT(U293,2)&amp;P293-2)</f>
        <v>1R0</v>
      </c>
      <c r="U293" s="16" t="str">
        <f t="shared" ref="U293:U356" si="108">IF(P293&lt;0,"R0"&amp;LEFT(R293,2),IF(P293&lt;1,"R"&amp;R293,IF(P293&lt;3,SUBSTITUTE(R293,".","R"),LEFT(_xlfn.VALUETOTEXT(Q293),3)&amp;P293-3)))</f>
        <v>1R00</v>
      </c>
      <c r="W293" s="16">
        <v>3.48</v>
      </c>
      <c r="X293" s="9">
        <f t="shared" si="93"/>
        <v>0</v>
      </c>
      <c r="Y293" s="18">
        <f t="shared" si="99"/>
        <v>0.34799999999999998</v>
      </c>
      <c r="Z293" s="11" t="str">
        <f t="shared" si="100"/>
        <v>348</v>
      </c>
      <c r="AA293" s="11" t="str">
        <f t="shared" si="101"/>
        <v>m</v>
      </c>
      <c r="AB293" s="16" t="str">
        <f t="shared" si="95"/>
        <v>R34</v>
      </c>
      <c r="AC293" s="16" t="str">
        <f t="shared" si="96"/>
        <v>R348</v>
      </c>
      <c r="AE293" s="22">
        <v>3.16</v>
      </c>
      <c r="AF293" s="9">
        <f t="shared" si="102"/>
        <v>-1</v>
      </c>
      <c r="AG293" s="21">
        <f t="shared" si="106"/>
        <v>3.1600000000000003E-2</v>
      </c>
      <c r="AH293" s="11" t="str">
        <f t="shared" si="103"/>
        <v>31.6</v>
      </c>
      <c r="AI293" s="11" t="str">
        <f t="shared" si="104"/>
        <v>m</v>
      </c>
    </row>
    <row r="294" spans="1:35" x14ac:dyDescent="0.3">
      <c r="O294" s="16">
        <v>1.02</v>
      </c>
      <c r="P294" s="9">
        <f t="shared" ref="P294:P357" si="109">IF(O294=1,P293+1,P293)</f>
        <v>1</v>
      </c>
      <c r="Q294" s="16">
        <f t="shared" ref="Q294:Q357" si="110">O294*10^P294/10</f>
        <v>1.02</v>
      </c>
      <c r="R294" s="11" t="str">
        <f t="shared" si="97"/>
        <v>1.02</v>
      </c>
      <c r="S294" s="11" t="str">
        <f t="shared" si="98"/>
        <v>Ohm</v>
      </c>
      <c r="T294" s="16" t="str">
        <f t="shared" si="107"/>
        <v>1R0</v>
      </c>
      <c r="U294" s="16" t="str">
        <f t="shared" si="108"/>
        <v>1R02</v>
      </c>
      <c r="W294" s="16">
        <v>3.57</v>
      </c>
      <c r="X294" s="9">
        <f t="shared" si="93"/>
        <v>0</v>
      </c>
      <c r="Y294" s="18">
        <f t="shared" si="99"/>
        <v>0.35699999999999998</v>
      </c>
      <c r="Z294" s="11" t="str">
        <f t="shared" si="100"/>
        <v>357</v>
      </c>
      <c r="AA294" s="11" t="str">
        <f t="shared" si="101"/>
        <v>m</v>
      </c>
      <c r="AB294" s="16" t="str">
        <f t="shared" si="95"/>
        <v>R35</v>
      </c>
      <c r="AC294" s="16" t="str">
        <f t="shared" si="96"/>
        <v>R357</v>
      </c>
      <c r="AE294" s="22">
        <v>3.2</v>
      </c>
      <c r="AF294" s="9">
        <f t="shared" si="102"/>
        <v>-1</v>
      </c>
      <c r="AG294" s="21">
        <f t="shared" si="106"/>
        <v>3.2000000000000008E-2</v>
      </c>
      <c r="AH294" s="11" t="str">
        <f t="shared" si="103"/>
        <v>32.0</v>
      </c>
      <c r="AI294" s="11" t="str">
        <f t="shared" si="104"/>
        <v>m</v>
      </c>
    </row>
    <row r="295" spans="1:35" x14ac:dyDescent="0.3">
      <c r="O295" s="16">
        <v>1.05</v>
      </c>
      <c r="P295" s="9">
        <f t="shared" si="109"/>
        <v>1</v>
      </c>
      <c r="Q295" s="16">
        <f t="shared" si="110"/>
        <v>1.05</v>
      </c>
      <c r="R295" s="11" t="str">
        <f t="shared" si="97"/>
        <v>1.05</v>
      </c>
      <c r="S295" s="11" t="str">
        <f t="shared" si="98"/>
        <v>Ohm</v>
      </c>
      <c r="T295" s="16" t="str">
        <f t="shared" si="107"/>
        <v>1R0</v>
      </c>
      <c r="U295" s="16" t="str">
        <f t="shared" si="108"/>
        <v>1R05</v>
      </c>
      <c r="W295" s="16">
        <v>3.6</v>
      </c>
      <c r="X295" s="9">
        <f t="shared" si="93"/>
        <v>0</v>
      </c>
      <c r="Y295" s="18">
        <f t="shared" si="99"/>
        <v>0.36</v>
      </c>
      <c r="Z295" s="11" t="str">
        <f t="shared" si="100"/>
        <v>360</v>
      </c>
      <c r="AA295" s="11" t="str">
        <f t="shared" si="101"/>
        <v>m</v>
      </c>
      <c r="AB295" s="16" t="str">
        <f t="shared" si="95"/>
        <v>R36</v>
      </c>
      <c r="AC295" s="16" t="str">
        <f t="shared" si="96"/>
        <v>R360</v>
      </c>
      <c r="AE295" s="22">
        <v>3.24</v>
      </c>
      <c r="AF295" s="9">
        <f t="shared" si="102"/>
        <v>-1</v>
      </c>
      <c r="AG295" s="21">
        <f t="shared" si="106"/>
        <v>3.2400000000000005E-2</v>
      </c>
      <c r="AH295" s="11" t="str">
        <f t="shared" si="103"/>
        <v>32.4</v>
      </c>
      <c r="AI295" s="11" t="str">
        <f t="shared" si="104"/>
        <v>m</v>
      </c>
    </row>
    <row r="296" spans="1:35" x14ac:dyDescent="0.3">
      <c r="O296" s="16">
        <v>1.07</v>
      </c>
      <c r="P296" s="9">
        <f t="shared" si="109"/>
        <v>1</v>
      </c>
      <c r="Q296" s="16">
        <f t="shared" si="110"/>
        <v>1.07</v>
      </c>
      <c r="R296" s="11" t="str">
        <f t="shared" si="97"/>
        <v>1.07</v>
      </c>
      <c r="S296" s="11" t="str">
        <f t="shared" si="98"/>
        <v>Ohm</v>
      </c>
      <c r="T296" s="16" t="str">
        <f t="shared" si="107"/>
        <v>1R0</v>
      </c>
      <c r="U296" s="16" t="str">
        <f t="shared" si="108"/>
        <v>1R07</v>
      </c>
      <c r="W296" s="16">
        <v>3.65</v>
      </c>
      <c r="X296" s="9">
        <f t="shared" si="93"/>
        <v>0</v>
      </c>
      <c r="Y296" s="18">
        <f t="shared" si="99"/>
        <v>0.36499999999999999</v>
      </c>
      <c r="Z296" s="11" t="str">
        <f t="shared" si="100"/>
        <v>365</v>
      </c>
      <c r="AA296" s="11" t="str">
        <f t="shared" si="101"/>
        <v>m</v>
      </c>
      <c r="AB296" s="16" t="str">
        <f t="shared" si="95"/>
        <v>R36</v>
      </c>
      <c r="AC296" s="16" t="str">
        <f t="shared" si="96"/>
        <v>R365</v>
      </c>
      <c r="AE296" s="22">
        <v>3.28</v>
      </c>
      <c r="AF296" s="9">
        <f t="shared" si="102"/>
        <v>-1</v>
      </c>
      <c r="AG296" s="21">
        <f t="shared" si="106"/>
        <v>3.2800000000000003E-2</v>
      </c>
      <c r="AH296" s="11" t="str">
        <f t="shared" si="103"/>
        <v>32.8</v>
      </c>
      <c r="AI296" s="11" t="str">
        <f t="shared" si="104"/>
        <v>m</v>
      </c>
    </row>
    <row r="297" spans="1:35" x14ac:dyDescent="0.3">
      <c r="O297" s="16">
        <v>1.1000000000000001</v>
      </c>
      <c r="P297" s="9">
        <f t="shared" si="109"/>
        <v>1</v>
      </c>
      <c r="Q297" s="16">
        <f t="shared" si="110"/>
        <v>1.1000000000000001</v>
      </c>
      <c r="R297" s="11" t="str">
        <f t="shared" si="97"/>
        <v>1.10</v>
      </c>
      <c r="S297" s="11" t="str">
        <f t="shared" si="98"/>
        <v>Ohm</v>
      </c>
      <c r="T297" s="16" t="str">
        <f t="shared" si="107"/>
        <v>1R1</v>
      </c>
      <c r="U297" s="16" t="str">
        <f t="shared" si="108"/>
        <v>1R10</v>
      </c>
      <c r="W297" s="16">
        <v>3.74</v>
      </c>
      <c r="X297" s="9">
        <f t="shared" si="93"/>
        <v>0</v>
      </c>
      <c r="Y297" s="18">
        <f t="shared" si="99"/>
        <v>0.374</v>
      </c>
      <c r="Z297" s="11" t="str">
        <f t="shared" si="100"/>
        <v>374</v>
      </c>
      <c r="AA297" s="11" t="str">
        <f t="shared" si="101"/>
        <v>m</v>
      </c>
      <c r="AB297" s="16" t="str">
        <f t="shared" si="95"/>
        <v>R37</v>
      </c>
      <c r="AC297" s="16" t="str">
        <f t="shared" si="96"/>
        <v>R374</v>
      </c>
      <c r="AE297" s="22">
        <v>3.32</v>
      </c>
      <c r="AF297" s="9">
        <f t="shared" si="102"/>
        <v>-1</v>
      </c>
      <c r="AG297" s="21">
        <f t="shared" si="106"/>
        <v>3.32E-2</v>
      </c>
      <c r="AH297" s="11" t="str">
        <f t="shared" si="103"/>
        <v>33.2</v>
      </c>
      <c r="AI297" s="11" t="str">
        <f t="shared" si="104"/>
        <v>m</v>
      </c>
    </row>
    <row r="298" spans="1:35" x14ac:dyDescent="0.3">
      <c r="O298" s="16">
        <v>1.1299999999999999</v>
      </c>
      <c r="P298" s="9">
        <f t="shared" si="109"/>
        <v>1</v>
      </c>
      <c r="Q298" s="16">
        <f t="shared" si="110"/>
        <v>1.1299999999999999</v>
      </c>
      <c r="R298" s="11" t="str">
        <f t="shared" si="97"/>
        <v>1.13</v>
      </c>
      <c r="S298" s="11" t="str">
        <f t="shared" si="98"/>
        <v>Ohm</v>
      </c>
      <c r="T298" s="16" t="str">
        <f t="shared" si="107"/>
        <v>1R1</v>
      </c>
      <c r="U298" s="16" t="str">
        <f t="shared" si="108"/>
        <v>1R13</v>
      </c>
      <c r="W298" s="16">
        <v>3.83</v>
      </c>
      <c r="X298" s="9">
        <f t="shared" si="93"/>
        <v>0</v>
      </c>
      <c r="Y298" s="18">
        <f t="shared" si="99"/>
        <v>0.38300000000000001</v>
      </c>
      <c r="Z298" s="11" t="str">
        <f t="shared" si="100"/>
        <v>383</v>
      </c>
      <c r="AA298" s="11" t="str">
        <f t="shared" si="101"/>
        <v>m</v>
      </c>
      <c r="AB298" s="16" t="str">
        <f t="shared" si="95"/>
        <v>R38</v>
      </c>
      <c r="AC298" s="16" t="str">
        <f t="shared" si="96"/>
        <v>R383</v>
      </c>
      <c r="AE298" s="22">
        <v>3.36</v>
      </c>
      <c r="AF298" s="9">
        <f t="shared" si="102"/>
        <v>-1</v>
      </c>
      <c r="AG298" s="21">
        <f t="shared" si="106"/>
        <v>3.3600000000000005E-2</v>
      </c>
      <c r="AH298" s="11" t="str">
        <f t="shared" si="103"/>
        <v>33.6</v>
      </c>
      <c r="AI298" s="11" t="str">
        <f t="shared" si="104"/>
        <v>m</v>
      </c>
    </row>
    <row r="299" spans="1:35" x14ac:dyDescent="0.3">
      <c r="O299" s="16">
        <v>1.1499999999999999</v>
      </c>
      <c r="P299" s="9">
        <f t="shared" si="109"/>
        <v>1</v>
      </c>
      <c r="Q299" s="16">
        <f t="shared" si="110"/>
        <v>1.1499999999999999</v>
      </c>
      <c r="R299" s="11" t="str">
        <f t="shared" si="97"/>
        <v>1.15</v>
      </c>
      <c r="S299" s="11" t="str">
        <f t="shared" si="98"/>
        <v>Ohm</v>
      </c>
      <c r="T299" s="16" t="str">
        <f t="shared" si="107"/>
        <v>1R1</v>
      </c>
      <c r="U299" s="16" t="str">
        <f t="shared" si="108"/>
        <v>1R15</v>
      </c>
      <c r="W299" s="16">
        <v>3.9</v>
      </c>
      <c r="X299" s="9">
        <f t="shared" si="93"/>
        <v>0</v>
      </c>
      <c r="Y299" s="18">
        <f t="shared" si="99"/>
        <v>0.39</v>
      </c>
      <c r="Z299" s="11" t="str">
        <f t="shared" si="100"/>
        <v>390</v>
      </c>
      <c r="AA299" s="11" t="str">
        <f t="shared" si="101"/>
        <v>m</v>
      </c>
      <c r="AB299" s="16" t="str">
        <f t="shared" si="95"/>
        <v>R39</v>
      </c>
      <c r="AC299" s="16" t="str">
        <f t="shared" si="96"/>
        <v>R390</v>
      </c>
      <c r="AE299" s="22">
        <v>3.4</v>
      </c>
      <c r="AF299" s="9">
        <f t="shared" si="102"/>
        <v>-1</v>
      </c>
      <c r="AG299" s="21">
        <f t="shared" si="106"/>
        <v>3.4000000000000002E-2</v>
      </c>
      <c r="AH299" s="11" t="str">
        <f t="shared" si="103"/>
        <v>34.0</v>
      </c>
      <c r="AI299" s="11" t="str">
        <f t="shared" si="104"/>
        <v>m</v>
      </c>
    </row>
    <row r="300" spans="1:35" x14ac:dyDescent="0.3">
      <c r="O300" s="16">
        <v>1.18</v>
      </c>
      <c r="P300" s="9">
        <f t="shared" si="109"/>
        <v>1</v>
      </c>
      <c r="Q300" s="16">
        <f t="shared" si="110"/>
        <v>1.18</v>
      </c>
      <c r="R300" s="11" t="str">
        <f t="shared" si="97"/>
        <v>1.18</v>
      </c>
      <c r="S300" s="11" t="str">
        <f t="shared" si="98"/>
        <v>Ohm</v>
      </c>
      <c r="T300" s="16" t="str">
        <f t="shared" si="107"/>
        <v>1R1</v>
      </c>
      <c r="U300" s="16" t="str">
        <f t="shared" si="108"/>
        <v>1R18</v>
      </c>
      <c r="W300" s="16">
        <v>3.92</v>
      </c>
      <c r="X300" s="9">
        <f t="shared" si="93"/>
        <v>0</v>
      </c>
      <c r="Y300" s="18">
        <f t="shared" si="99"/>
        <v>0.39200000000000002</v>
      </c>
      <c r="Z300" s="11" t="str">
        <f t="shared" si="100"/>
        <v>392</v>
      </c>
      <c r="AA300" s="11" t="str">
        <f t="shared" si="101"/>
        <v>m</v>
      </c>
      <c r="AB300" s="16" t="str">
        <f t="shared" si="95"/>
        <v>R39</v>
      </c>
      <c r="AC300" s="16" t="str">
        <f t="shared" si="96"/>
        <v>R392</v>
      </c>
      <c r="AE300" s="22">
        <v>3.44</v>
      </c>
      <c r="AF300" s="9">
        <f t="shared" si="102"/>
        <v>-1</v>
      </c>
      <c r="AG300" s="21">
        <f t="shared" si="106"/>
        <v>3.44E-2</v>
      </c>
      <c r="AH300" s="11" t="str">
        <f t="shared" si="103"/>
        <v>34.4</v>
      </c>
      <c r="AI300" s="11" t="str">
        <f t="shared" si="104"/>
        <v>m</v>
      </c>
    </row>
    <row r="301" spans="1:35" x14ac:dyDescent="0.3">
      <c r="O301" s="16">
        <v>1.21</v>
      </c>
      <c r="P301" s="9">
        <f t="shared" si="109"/>
        <v>1</v>
      </c>
      <c r="Q301" s="16">
        <f t="shared" si="110"/>
        <v>1.21</v>
      </c>
      <c r="R301" s="11" t="str">
        <f t="shared" si="97"/>
        <v>1.21</v>
      </c>
      <c r="S301" s="11" t="str">
        <f t="shared" si="98"/>
        <v>Ohm</v>
      </c>
      <c r="T301" s="16" t="str">
        <f t="shared" si="107"/>
        <v>1R2</v>
      </c>
      <c r="U301" s="16" t="str">
        <f t="shared" si="108"/>
        <v>1R21</v>
      </c>
      <c r="W301" s="16">
        <v>4.0199999999999996</v>
      </c>
      <c r="X301" s="9">
        <f t="shared" si="93"/>
        <v>0</v>
      </c>
      <c r="Y301" s="18">
        <f t="shared" si="99"/>
        <v>0.40199999999999997</v>
      </c>
      <c r="Z301" s="11" t="str">
        <f t="shared" si="100"/>
        <v>402</v>
      </c>
      <c r="AA301" s="11" t="str">
        <f t="shared" si="101"/>
        <v>m</v>
      </c>
      <c r="AB301" s="16" t="str">
        <f t="shared" si="95"/>
        <v>R40</v>
      </c>
      <c r="AC301" s="16" t="str">
        <f t="shared" si="96"/>
        <v>R402</v>
      </c>
      <c r="AE301" s="22">
        <v>3.48</v>
      </c>
      <c r="AF301" s="9">
        <f t="shared" si="102"/>
        <v>-1</v>
      </c>
      <c r="AG301" s="21">
        <f t="shared" si="106"/>
        <v>3.4800000000000005E-2</v>
      </c>
      <c r="AH301" s="11" t="str">
        <f t="shared" si="103"/>
        <v>34.8</v>
      </c>
      <c r="AI301" s="11" t="str">
        <f t="shared" si="104"/>
        <v>m</v>
      </c>
    </row>
    <row r="302" spans="1:35" x14ac:dyDescent="0.3">
      <c r="O302" s="16">
        <v>1.24</v>
      </c>
      <c r="P302" s="9">
        <f t="shared" si="109"/>
        <v>1</v>
      </c>
      <c r="Q302" s="16">
        <f t="shared" si="110"/>
        <v>1.24</v>
      </c>
      <c r="R302" s="11" t="str">
        <f t="shared" si="97"/>
        <v>1.24</v>
      </c>
      <c r="S302" s="11" t="str">
        <f t="shared" si="98"/>
        <v>Ohm</v>
      </c>
      <c r="T302" s="16" t="str">
        <f t="shared" si="107"/>
        <v>1R2</v>
      </c>
      <c r="U302" s="16" t="str">
        <f t="shared" si="108"/>
        <v>1R24</v>
      </c>
      <c r="W302" s="16">
        <v>4.12</v>
      </c>
      <c r="X302" s="9">
        <f t="shared" ref="X302:X348" si="111">IF(W302=1,X301+1,X301)</f>
        <v>0</v>
      </c>
      <c r="Y302" s="18">
        <f t="shared" si="99"/>
        <v>0.41200000000000003</v>
      </c>
      <c r="Z302" s="11" t="str">
        <f t="shared" si="100"/>
        <v>412</v>
      </c>
      <c r="AA302" s="11" t="str">
        <f t="shared" si="101"/>
        <v>m</v>
      </c>
      <c r="AB302" s="16" t="str">
        <f t="shared" si="95"/>
        <v>R41</v>
      </c>
      <c r="AC302" s="16" t="str">
        <f t="shared" si="96"/>
        <v>R412</v>
      </c>
      <c r="AE302" s="22">
        <v>3.52</v>
      </c>
      <c r="AF302" s="9">
        <f t="shared" si="102"/>
        <v>-1</v>
      </c>
      <c r="AG302" s="21">
        <f t="shared" si="106"/>
        <v>3.5200000000000002E-2</v>
      </c>
      <c r="AH302" s="11" t="str">
        <f t="shared" si="103"/>
        <v>35.2</v>
      </c>
      <c r="AI302" s="11" t="str">
        <f t="shared" si="104"/>
        <v>m</v>
      </c>
    </row>
    <row r="303" spans="1:35" x14ac:dyDescent="0.3">
      <c r="O303" s="16">
        <v>1.27</v>
      </c>
      <c r="P303" s="9">
        <f t="shared" si="109"/>
        <v>1</v>
      </c>
      <c r="Q303" s="16">
        <f t="shared" si="110"/>
        <v>1.27</v>
      </c>
      <c r="R303" s="11" t="str">
        <f t="shared" si="97"/>
        <v>1.27</v>
      </c>
      <c r="S303" s="11" t="str">
        <f t="shared" si="98"/>
        <v>Ohm</v>
      </c>
      <c r="T303" s="16" t="str">
        <f t="shared" si="107"/>
        <v>1R2</v>
      </c>
      <c r="U303" s="16" t="str">
        <f t="shared" si="108"/>
        <v>1R27</v>
      </c>
      <c r="W303" s="16">
        <v>4.22</v>
      </c>
      <c r="X303" s="9">
        <f t="shared" si="111"/>
        <v>0</v>
      </c>
      <c r="Y303" s="18">
        <f t="shared" si="99"/>
        <v>0.42199999999999999</v>
      </c>
      <c r="Z303" s="11" t="str">
        <f t="shared" si="100"/>
        <v>422</v>
      </c>
      <c r="AA303" s="11" t="str">
        <f t="shared" si="101"/>
        <v>m</v>
      </c>
      <c r="AB303" s="16" t="str">
        <f t="shared" si="95"/>
        <v>R42</v>
      </c>
      <c r="AC303" s="16" t="str">
        <f t="shared" si="96"/>
        <v>R422</v>
      </c>
      <c r="AE303" s="22">
        <v>3.57</v>
      </c>
      <c r="AF303" s="9">
        <f t="shared" si="102"/>
        <v>-1</v>
      </c>
      <c r="AG303" s="21">
        <f t="shared" si="106"/>
        <v>3.5699999999999996E-2</v>
      </c>
      <c r="AH303" s="11" t="str">
        <f t="shared" si="103"/>
        <v>35.7</v>
      </c>
      <c r="AI303" s="11" t="str">
        <f t="shared" si="104"/>
        <v>m</v>
      </c>
    </row>
    <row r="304" spans="1:35" x14ac:dyDescent="0.3">
      <c r="O304" s="16">
        <v>1.3</v>
      </c>
      <c r="P304" s="9">
        <f t="shared" si="109"/>
        <v>1</v>
      </c>
      <c r="Q304" s="16">
        <f t="shared" si="110"/>
        <v>1.3</v>
      </c>
      <c r="R304" s="11" t="str">
        <f t="shared" si="97"/>
        <v>1.30</v>
      </c>
      <c r="S304" s="11" t="str">
        <f t="shared" si="98"/>
        <v>Ohm</v>
      </c>
      <c r="T304" s="16" t="str">
        <f t="shared" si="107"/>
        <v>1R3</v>
      </c>
      <c r="U304" s="16" t="str">
        <f t="shared" si="108"/>
        <v>1R30</v>
      </c>
      <c r="W304" s="16">
        <v>4.3</v>
      </c>
      <c r="X304" s="9">
        <f t="shared" si="111"/>
        <v>0</v>
      </c>
      <c r="Y304" s="18">
        <f t="shared" si="99"/>
        <v>0.43</v>
      </c>
      <c r="Z304" s="11" t="str">
        <f t="shared" si="100"/>
        <v>430</v>
      </c>
      <c r="AA304" s="11" t="str">
        <f t="shared" si="101"/>
        <v>m</v>
      </c>
      <c r="AB304" s="16" t="str">
        <f t="shared" si="95"/>
        <v>R43</v>
      </c>
      <c r="AC304" s="16" t="str">
        <f t="shared" si="96"/>
        <v>R430</v>
      </c>
      <c r="AE304" s="22">
        <v>3.61</v>
      </c>
      <c r="AF304" s="9">
        <f t="shared" si="102"/>
        <v>-1</v>
      </c>
      <c r="AG304" s="21">
        <f t="shared" si="106"/>
        <v>3.61E-2</v>
      </c>
      <c r="AH304" s="11" t="str">
        <f t="shared" si="103"/>
        <v>36.1</v>
      </c>
      <c r="AI304" s="11" t="str">
        <f t="shared" si="104"/>
        <v>m</v>
      </c>
    </row>
    <row r="305" spans="15:35" x14ac:dyDescent="0.3">
      <c r="O305" s="16">
        <v>1.33</v>
      </c>
      <c r="P305" s="9">
        <f t="shared" si="109"/>
        <v>1</v>
      </c>
      <c r="Q305" s="16">
        <f t="shared" si="110"/>
        <v>1.33</v>
      </c>
      <c r="R305" s="11" t="str">
        <f t="shared" si="97"/>
        <v>1.33</v>
      </c>
      <c r="S305" s="11" t="str">
        <f t="shared" si="98"/>
        <v>Ohm</v>
      </c>
      <c r="T305" s="16" t="str">
        <f t="shared" si="107"/>
        <v>1R3</v>
      </c>
      <c r="U305" s="16" t="str">
        <f t="shared" si="108"/>
        <v>1R33</v>
      </c>
      <c r="W305" s="16">
        <v>4.32</v>
      </c>
      <c r="X305" s="9">
        <f t="shared" si="111"/>
        <v>0</v>
      </c>
      <c r="Y305" s="18">
        <f t="shared" si="99"/>
        <v>0.43200000000000005</v>
      </c>
      <c r="Z305" s="11" t="str">
        <f t="shared" si="100"/>
        <v>432</v>
      </c>
      <c r="AA305" s="11" t="str">
        <f t="shared" si="101"/>
        <v>m</v>
      </c>
      <c r="AB305" s="16" t="str">
        <f t="shared" si="95"/>
        <v>R43</v>
      </c>
      <c r="AC305" s="16" t="str">
        <f t="shared" si="96"/>
        <v>R432</v>
      </c>
      <c r="AE305" s="22">
        <v>3.65</v>
      </c>
      <c r="AF305" s="9">
        <f t="shared" si="102"/>
        <v>-1</v>
      </c>
      <c r="AG305" s="21">
        <f t="shared" si="106"/>
        <v>3.6499999999999998E-2</v>
      </c>
      <c r="AH305" s="11" t="str">
        <f t="shared" si="103"/>
        <v>36.5</v>
      </c>
      <c r="AI305" s="11" t="str">
        <f t="shared" si="104"/>
        <v>m</v>
      </c>
    </row>
    <row r="306" spans="15:35" x14ac:dyDescent="0.3">
      <c r="O306" s="16">
        <v>1.37</v>
      </c>
      <c r="P306" s="9">
        <f t="shared" si="109"/>
        <v>1</v>
      </c>
      <c r="Q306" s="16">
        <f t="shared" si="110"/>
        <v>1.37</v>
      </c>
      <c r="R306" s="11" t="str">
        <f t="shared" si="97"/>
        <v>1.37</v>
      </c>
      <c r="S306" s="11" t="str">
        <f t="shared" si="98"/>
        <v>Ohm</v>
      </c>
      <c r="T306" s="16" t="str">
        <f t="shared" si="107"/>
        <v>1R3</v>
      </c>
      <c r="U306" s="16" t="str">
        <f t="shared" si="108"/>
        <v>1R37</v>
      </c>
      <c r="W306" s="16">
        <v>4.42</v>
      </c>
      <c r="X306" s="9">
        <f t="shared" si="111"/>
        <v>0</v>
      </c>
      <c r="Y306" s="18">
        <f t="shared" si="99"/>
        <v>0.442</v>
      </c>
      <c r="Z306" s="11" t="str">
        <f t="shared" si="100"/>
        <v>442</v>
      </c>
      <c r="AA306" s="11" t="str">
        <f t="shared" si="101"/>
        <v>m</v>
      </c>
      <c r="AB306" s="16" t="str">
        <f t="shared" si="95"/>
        <v>R44</v>
      </c>
      <c r="AC306" s="16" t="str">
        <f t="shared" si="96"/>
        <v>R442</v>
      </c>
      <c r="AE306" s="22">
        <v>3.7</v>
      </c>
      <c r="AF306" s="9">
        <f t="shared" si="102"/>
        <v>-1</v>
      </c>
      <c r="AG306" s="21">
        <f t="shared" si="106"/>
        <v>3.7000000000000005E-2</v>
      </c>
      <c r="AH306" s="11" t="str">
        <f t="shared" si="103"/>
        <v>37.0</v>
      </c>
      <c r="AI306" s="11" t="str">
        <f t="shared" si="104"/>
        <v>m</v>
      </c>
    </row>
    <row r="307" spans="15:35" x14ac:dyDescent="0.3">
      <c r="O307" s="16">
        <v>1.4</v>
      </c>
      <c r="P307" s="9">
        <f t="shared" si="109"/>
        <v>1</v>
      </c>
      <c r="Q307" s="16">
        <f t="shared" si="110"/>
        <v>1.4</v>
      </c>
      <c r="R307" s="11" t="str">
        <f t="shared" si="97"/>
        <v>1.40</v>
      </c>
      <c r="S307" s="11" t="str">
        <f t="shared" si="98"/>
        <v>Ohm</v>
      </c>
      <c r="T307" s="16" t="str">
        <f t="shared" si="107"/>
        <v>1R4</v>
      </c>
      <c r="U307" s="16" t="str">
        <f t="shared" si="108"/>
        <v>1R40</v>
      </c>
      <c r="W307" s="16">
        <v>4.53</v>
      </c>
      <c r="X307" s="9">
        <f t="shared" si="111"/>
        <v>0</v>
      </c>
      <c r="Y307" s="18">
        <f t="shared" si="99"/>
        <v>0.45300000000000001</v>
      </c>
      <c r="Z307" s="11" t="str">
        <f t="shared" si="100"/>
        <v>453</v>
      </c>
      <c r="AA307" s="11" t="str">
        <f t="shared" si="101"/>
        <v>m</v>
      </c>
      <c r="AB307" s="16" t="str">
        <f t="shared" si="95"/>
        <v>R45</v>
      </c>
      <c r="AC307" s="16" t="str">
        <f t="shared" si="96"/>
        <v>R453</v>
      </c>
      <c r="AE307" s="22">
        <v>3.74</v>
      </c>
      <c r="AF307" s="9">
        <f t="shared" si="102"/>
        <v>-1</v>
      </c>
      <c r="AG307" s="21">
        <f t="shared" si="106"/>
        <v>3.7400000000000003E-2</v>
      </c>
      <c r="AH307" s="11" t="str">
        <f t="shared" si="103"/>
        <v>37.4</v>
      </c>
      <c r="AI307" s="11" t="str">
        <f t="shared" si="104"/>
        <v>m</v>
      </c>
    </row>
    <row r="308" spans="15:35" x14ac:dyDescent="0.3">
      <c r="O308" s="16">
        <v>1.43</v>
      </c>
      <c r="P308" s="9">
        <f t="shared" si="109"/>
        <v>1</v>
      </c>
      <c r="Q308" s="16">
        <f t="shared" si="110"/>
        <v>1.43</v>
      </c>
      <c r="R308" s="11" t="str">
        <f t="shared" si="97"/>
        <v>1.43</v>
      </c>
      <c r="S308" s="11" t="str">
        <f t="shared" si="98"/>
        <v>Ohm</v>
      </c>
      <c r="T308" s="16" t="str">
        <f t="shared" si="107"/>
        <v>1R4</v>
      </c>
      <c r="U308" s="16" t="str">
        <f t="shared" si="108"/>
        <v>1R43</v>
      </c>
      <c r="W308" s="16">
        <v>4.6399999999999997</v>
      </c>
      <c r="X308" s="9">
        <f t="shared" si="111"/>
        <v>0</v>
      </c>
      <c r="Y308" s="18">
        <f t="shared" si="99"/>
        <v>0.46399999999999997</v>
      </c>
      <c r="Z308" s="11" t="str">
        <f t="shared" si="100"/>
        <v>464</v>
      </c>
      <c r="AA308" s="11" t="str">
        <f t="shared" si="101"/>
        <v>m</v>
      </c>
      <c r="AB308" s="16" t="str">
        <f t="shared" si="95"/>
        <v>R46</v>
      </c>
      <c r="AC308" s="16" t="str">
        <f t="shared" si="96"/>
        <v>R464</v>
      </c>
      <c r="AE308" s="22">
        <v>3.79</v>
      </c>
      <c r="AF308" s="9">
        <f t="shared" si="102"/>
        <v>-1</v>
      </c>
      <c r="AG308" s="21">
        <f t="shared" si="106"/>
        <v>3.7900000000000003E-2</v>
      </c>
      <c r="AH308" s="11" t="str">
        <f t="shared" si="103"/>
        <v>37.9</v>
      </c>
      <c r="AI308" s="11" t="str">
        <f t="shared" si="104"/>
        <v>m</v>
      </c>
    </row>
    <row r="309" spans="15:35" x14ac:dyDescent="0.3">
      <c r="O309" s="16">
        <v>1.47</v>
      </c>
      <c r="P309" s="9">
        <f t="shared" si="109"/>
        <v>1</v>
      </c>
      <c r="Q309" s="16">
        <f t="shared" si="110"/>
        <v>1.47</v>
      </c>
      <c r="R309" s="11" t="str">
        <f t="shared" si="97"/>
        <v>1.47</v>
      </c>
      <c r="S309" s="11" t="str">
        <f t="shared" si="98"/>
        <v>Ohm</v>
      </c>
      <c r="T309" s="16" t="str">
        <f t="shared" si="107"/>
        <v>1R4</v>
      </c>
      <c r="U309" s="16" t="str">
        <f t="shared" si="108"/>
        <v>1R47</v>
      </c>
      <c r="W309" s="16">
        <v>4.7</v>
      </c>
      <c r="X309" s="9">
        <f t="shared" si="111"/>
        <v>0</v>
      </c>
      <c r="Y309" s="18">
        <f t="shared" si="99"/>
        <v>0.47000000000000003</v>
      </c>
      <c r="Z309" s="11" t="str">
        <f t="shared" si="100"/>
        <v>470</v>
      </c>
      <c r="AA309" s="11" t="str">
        <f t="shared" si="101"/>
        <v>m</v>
      </c>
      <c r="AB309" s="16" t="str">
        <f t="shared" si="95"/>
        <v>R47</v>
      </c>
      <c r="AC309" s="16" t="str">
        <f t="shared" si="96"/>
        <v>R470</v>
      </c>
      <c r="AE309" s="22">
        <v>3.83</v>
      </c>
      <c r="AF309" s="9">
        <f t="shared" si="102"/>
        <v>-1</v>
      </c>
      <c r="AG309" s="21">
        <f t="shared" si="106"/>
        <v>3.8300000000000001E-2</v>
      </c>
      <c r="AH309" s="11" t="str">
        <f t="shared" si="103"/>
        <v>38.3</v>
      </c>
      <c r="AI309" s="11" t="str">
        <f t="shared" si="104"/>
        <v>m</v>
      </c>
    </row>
    <row r="310" spans="15:35" x14ac:dyDescent="0.3">
      <c r="O310" s="16">
        <v>1.5</v>
      </c>
      <c r="P310" s="9">
        <f t="shared" si="109"/>
        <v>1</v>
      </c>
      <c r="Q310" s="16">
        <f t="shared" si="110"/>
        <v>1.5</v>
      </c>
      <c r="R310" s="11" t="str">
        <f t="shared" si="97"/>
        <v>1.50</v>
      </c>
      <c r="S310" s="11" t="str">
        <f t="shared" si="98"/>
        <v>Ohm</v>
      </c>
      <c r="T310" s="16" t="str">
        <f t="shared" si="107"/>
        <v>1R5</v>
      </c>
      <c r="U310" s="16" t="str">
        <f t="shared" si="108"/>
        <v>1R50</v>
      </c>
      <c r="W310" s="16">
        <v>4.75</v>
      </c>
      <c r="X310" s="9">
        <f t="shared" si="111"/>
        <v>0</v>
      </c>
      <c r="Y310" s="18">
        <f t="shared" si="99"/>
        <v>0.47499999999999998</v>
      </c>
      <c r="Z310" s="11" t="str">
        <f t="shared" si="100"/>
        <v>475</v>
      </c>
      <c r="AA310" s="11" t="str">
        <f t="shared" si="101"/>
        <v>m</v>
      </c>
      <c r="AB310" s="16" t="str">
        <f t="shared" si="95"/>
        <v>R47</v>
      </c>
      <c r="AC310" s="16" t="str">
        <f t="shared" si="96"/>
        <v>R475</v>
      </c>
      <c r="AE310" s="22">
        <v>3.88</v>
      </c>
      <c r="AF310" s="9">
        <f t="shared" si="102"/>
        <v>-1</v>
      </c>
      <c r="AG310" s="21">
        <f t="shared" si="106"/>
        <v>3.8800000000000001E-2</v>
      </c>
      <c r="AH310" s="11" t="str">
        <f t="shared" si="103"/>
        <v>38.8</v>
      </c>
      <c r="AI310" s="11" t="str">
        <f t="shared" si="104"/>
        <v>m</v>
      </c>
    </row>
    <row r="311" spans="15:35" x14ac:dyDescent="0.3">
      <c r="O311" s="16">
        <v>1.54</v>
      </c>
      <c r="P311" s="9">
        <f t="shared" si="109"/>
        <v>1</v>
      </c>
      <c r="Q311" s="16">
        <f t="shared" si="110"/>
        <v>1.54</v>
      </c>
      <c r="R311" s="11" t="str">
        <f t="shared" si="97"/>
        <v>1.54</v>
      </c>
      <c r="S311" s="11" t="str">
        <f t="shared" si="98"/>
        <v>Ohm</v>
      </c>
      <c r="T311" s="16" t="str">
        <f t="shared" si="107"/>
        <v>1R5</v>
      </c>
      <c r="U311" s="16" t="str">
        <f t="shared" si="108"/>
        <v>1R54</v>
      </c>
      <c r="W311" s="16">
        <v>4.87</v>
      </c>
      <c r="X311" s="9">
        <f t="shared" si="111"/>
        <v>0</v>
      </c>
      <c r="Y311" s="18">
        <f t="shared" si="99"/>
        <v>0.48699999999999999</v>
      </c>
      <c r="Z311" s="11" t="str">
        <f t="shared" si="100"/>
        <v>487</v>
      </c>
      <c r="AA311" s="11" t="str">
        <f t="shared" si="101"/>
        <v>m</v>
      </c>
      <c r="AB311" s="16" t="str">
        <f t="shared" si="95"/>
        <v>R48</v>
      </c>
      <c r="AC311" s="16" t="str">
        <f t="shared" si="96"/>
        <v>R487</v>
      </c>
      <c r="AE311" s="22">
        <v>3.92</v>
      </c>
      <c r="AF311" s="9">
        <f t="shared" si="102"/>
        <v>-1</v>
      </c>
      <c r="AG311" s="21">
        <f t="shared" si="106"/>
        <v>3.9199999999999999E-2</v>
      </c>
      <c r="AH311" s="11" t="str">
        <f t="shared" si="103"/>
        <v>39.2</v>
      </c>
      <c r="AI311" s="11" t="str">
        <f t="shared" si="104"/>
        <v>m</v>
      </c>
    </row>
    <row r="312" spans="15:35" x14ac:dyDescent="0.3">
      <c r="O312" s="16">
        <v>1.58</v>
      </c>
      <c r="P312" s="9">
        <f t="shared" si="109"/>
        <v>1</v>
      </c>
      <c r="Q312" s="16">
        <f t="shared" si="110"/>
        <v>1.58</v>
      </c>
      <c r="R312" s="11" t="str">
        <f t="shared" si="97"/>
        <v>1.58</v>
      </c>
      <c r="S312" s="11" t="str">
        <f t="shared" si="98"/>
        <v>Ohm</v>
      </c>
      <c r="T312" s="16" t="str">
        <f t="shared" si="107"/>
        <v>1R5</v>
      </c>
      <c r="U312" s="16" t="str">
        <f t="shared" si="108"/>
        <v>1R58</v>
      </c>
      <c r="W312" s="16">
        <v>4.99</v>
      </c>
      <c r="X312" s="9">
        <f t="shared" si="111"/>
        <v>0</v>
      </c>
      <c r="Y312" s="18">
        <f t="shared" si="99"/>
        <v>0.499</v>
      </c>
      <c r="Z312" s="11" t="str">
        <f t="shared" si="100"/>
        <v>499</v>
      </c>
      <c r="AA312" s="11" t="str">
        <f t="shared" si="101"/>
        <v>m</v>
      </c>
      <c r="AB312" s="16" t="str">
        <f t="shared" ref="AB312:AB375" si="112">IF(X312&lt;2,LEFT(AC312,3),LEFT(AC312,2)&amp;X312-2)</f>
        <v>R49</v>
      </c>
      <c r="AC312" s="16" t="str">
        <f t="shared" ref="AC312:AC375" si="113">IF(X312&lt;0,"R0"&amp;LEFT(Z312,2),IF(X312&lt;1,"R"&amp;Z312,IF(X312&lt;3,SUBSTITUTE(Z312,".","R"),LEFT(_xlfn.VALUETOTEXT(Y312),3)&amp;X312-3)))</f>
        <v>R499</v>
      </c>
      <c r="AE312" s="22">
        <v>3.97</v>
      </c>
      <c r="AF312" s="9">
        <f t="shared" si="102"/>
        <v>-1</v>
      </c>
      <c r="AG312" s="21">
        <f t="shared" si="106"/>
        <v>3.9699999999999999E-2</v>
      </c>
      <c r="AH312" s="11" t="str">
        <f t="shared" si="103"/>
        <v>39.7</v>
      </c>
      <c r="AI312" s="11" t="str">
        <f t="shared" si="104"/>
        <v>m</v>
      </c>
    </row>
    <row r="313" spans="15:35" x14ac:dyDescent="0.3">
      <c r="O313" s="16">
        <v>1.62</v>
      </c>
      <c r="P313" s="9">
        <f t="shared" si="109"/>
        <v>1</v>
      </c>
      <c r="Q313" s="16">
        <f t="shared" si="110"/>
        <v>1.6200000000000003</v>
      </c>
      <c r="R313" s="11" t="str">
        <f t="shared" si="97"/>
        <v>1.62</v>
      </c>
      <c r="S313" s="11" t="str">
        <f t="shared" si="98"/>
        <v>Ohm</v>
      </c>
      <c r="T313" s="16" t="str">
        <f t="shared" si="107"/>
        <v>1R6</v>
      </c>
      <c r="U313" s="16" t="str">
        <f t="shared" si="108"/>
        <v>1R62</v>
      </c>
      <c r="W313" s="16">
        <v>5.0999999999999996</v>
      </c>
      <c r="X313" s="9">
        <f t="shared" si="111"/>
        <v>0</v>
      </c>
      <c r="Y313" s="18">
        <f t="shared" si="99"/>
        <v>0.51</v>
      </c>
      <c r="Z313" s="11" t="str">
        <f t="shared" si="100"/>
        <v>510</v>
      </c>
      <c r="AA313" s="11" t="str">
        <f t="shared" si="101"/>
        <v>m</v>
      </c>
      <c r="AB313" s="16" t="str">
        <f t="shared" si="112"/>
        <v>R51</v>
      </c>
      <c r="AC313" s="16" t="str">
        <f t="shared" si="113"/>
        <v>R510</v>
      </c>
      <c r="AE313" s="22">
        <v>4.0199999999999996</v>
      </c>
      <c r="AF313" s="9">
        <f t="shared" si="102"/>
        <v>-1</v>
      </c>
      <c r="AG313" s="21">
        <f t="shared" si="106"/>
        <v>4.02E-2</v>
      </c>
      <c r="AH313" s="11" t="str">
        <f t="shared" si="103"/>
        <v>40.2</v>
      </c>
      <c r="AI313" s="11" t="str">
        <f t="shared" si="104"/>
        <v>m</v>
      </c>
    </row>
    <row r="314" spans="15:35" x14ac:dyDescent="0.3">
      <c r="O314" s="16">
        <v>1.65</v>
      </c>
      <c r="P314" s="9">
        <f t="shared" si="109"/>
        <v>1</v>
      </c>
      <c r="Q314" s="16">
        <f t="shared" si="110"/>
        <v>1.65</v>
      </c>
      <c r="R314" s="11" t="str">
        <f t="shared" si="97"/>
        <v>1.65</v>
      </c>
      <c r="S314" s="11" t="str">
        <f t="shared" si="98"/>
        <v>Ohm</v>
      </c>
      <c r="T314" s="16" t="str">
        <f t="shared" si="107"/>
        <v>1R6</v>
      </c>
      <c r="U314" s="16" t="str">
        <f t="shared" si="108"/>
        <v>1R65</v>
      </c>
      <c r="W314" s="16">
        <v>5.1100000000000003</v>
      </c>
      <c r="X314" s="9">
        <f t="shared" si="111"/>
        <v>0</v>
      </c>
      <c r="Y314" s="18">
        <f t="shared" si="99"/>
        <v>0.51100000000000001</v>
      </c>
      <c r="Z314" s="11" t="str">
        <f t="shared" si="100"/>
        <v>511</v>
      </c>
      <c r="AA314" s="11" t="str">
        <f t="shared" si="101"/>
        <v>m</v>
      </c>
      <c r="AB314" s="16" t="str">
        <f t="shared" si="112"/>
        <v>R51</v>
      </c>
      <c r="AC314" s="16" t="str">
        <f t="shared" si="113"/>
        <v>R511</v>
      </c>
      <c r="AE314" s="22">
        <v>4.07</v>
      </c>
      <c r="AF314" s="9">
        <f t="shared" si="102"/>
        <v>-1</v>
      </c>
      <c r="AG314" s="21">
        <f t="shared" si="106"/>
        <v>4.07E-2</v>
      </c>
      <c r="AH314" s="11" t="str">
        <f t="shared" si="103"/>
        <v>40.7</v>
      </c>
      <c r="AI314" s="11" t="str">
        <f t="shared" si="104"/>
        <v>m</v>
      </c>
    </row>
    <row r="315" spans="15:35" x14ac:dyDescent="0.3">
      <c r="O315" s="16">
        <v>1.69</v>
      </c>
      <c r="P315" s="9">
        <f t="shared" si="109"/>
        <v>1</v>
      </c>
      <c r="Q315" s="16">
        <f t="shared" si="110"/>
        <v>1.69</v>
      </c>
      <c r="R315" s="11" t="str">
        <f t="shared" si="97"/>
        <v>1.69</v>
      </c>
      <c r="S315" s="11" t="str">
        <f t="shared" si="98"/>
        <v>Ohm</v>
      </c>
      <c r="T315" s="16" t="str">
        <f t="shared" si="107"/>
        <v>1R6</v>
      </c>
      <c r="U315" s="16" t="str">
        <f t="shared" si="108"/>
        <v>1R69</v>
      </c>
      <c r="W315" s="16">
        <v>5.23</v>
      </c>
      <c r="X315" s="9">
        <f t="shared" si="111"/>
        <v>0</v>
      </c>
      <c r="Y315" s="18">
        <f t="shared" si="99"/>
        <v>0.52300000000000002</v>
      </c>
      <c r="Z315" s="11" t="str">
        <f t="shared" si="100"/>
        <v>523</v>
      </c>
      <c r="AA315" s="11" t="str">
        <f t="shared" si="101"/>
        <v>m</v>
      </c>
      <c r="AB315" s="16" t="str">
        <f t="shared" si="112"/>
        <v>R52</v>
      </c>
      <c r="AC315" s="16" t="str">
        <f t="shared" si="113"/>
        <v>R523</v>
      </c>
      <c r="AE315" s="22">
        <v>4.12</v>
      </c>
      <c r="AF315" s="9">
        <f t="shared" si="102"/>
        <v>-1</v>
      </c>
      <c r="AG315" s="21">
        <f t="shared" si="106"/>
        <v>4.1200000000000001E-2</v>
      </c>
      <c r="AH315" s="11" t="str">
        <f t="shared" si="103"/>
        <v>41.2</v>
      </c>
      <c r="AI315" s="11" t="str">
        <f t="shared" si="104"/>
        <v>m</v>
      </c>
    </row>
    <row r="316" spans="15:35" x14ac:dyDescent="0.3">
      <c r="O316" s="16">
        <v>1.74</v>
      </c>
      <c r="P316" s="9">
        <f t="shared" si="109"/>
        <v>1</v>
      </c>
      <c r="Q316" s="16">
        <f t="shared" si="110"/>
        <v>1.7399999999999998</v>
      </c>
      <c r="R316" s="11" t="str">
        <f t="shared" si="97"/>
        <v>1.74</v>
      </c>
      <c r="S316" s="11" t="str">
        <f t="shared" si="98"/>
        <v>Ohm</v>
      </c>
      <c r="T316" s="16" t="str">
        <f t="shared" si="107"/>
        <v>1R7</v>
      </c>
      <c r="U316" s="16" t="str">
        <f t="shared" si="108"/>
        <v>1R74</v>
      </c>
      <c r="W316" s="16">
        <v>5.36</v>
      </c>
      <c r="X316" s="9">
        <f t="shared" si="111"/>
        <v>0</v>
      </c>
      <c r="Y316" s="18">
        <f t="shared" si="99"/>
        <v>0.53600000000000003</v>
      </c>
      <c r="Z316" s="11" t="str">
        <f t="shared" si="100"/>
        <v>536</v>
      </c>
      <c r="AA316" s="11" t="str">
        <f t="shared" si="101"/>
        <v>m</v>
      </c>
      <c r="AB316" s="16" t="str">
        <f t="shared" si="112"/>
        <v>R53</v>
      </c>
      <c r="AC316" s="16" t="str">
        <f t="shared" si="113"/>
        <v>R536</v>
      </c>
      <c r="AE316" s="22">
        <v>4.17</v>
      </c>
      <c r="AF316" s="9">
        <f t="shared" si="102"/>
        <v>-1</v>
      </c>
      <c r="AG316" s="21">
        <f t="shared" si="106"/>
        <v>4.1700000000000001E-2</v>
      </c>
      <c r="AH316" s="11" t="str">
        <f t="shared" si="103"/>
        <v>41.7</v>
      </c>
      <c r="AI316" s="11" t="str">
        <f t="shared" si="104"/>
        <v>m</v>
      </c>
    </row>
    <row r="317" spans="15:35" x14ac:dyDescent="0.3">
      <c r="O317" s="16">
        <v>1.78</v>
      </c>
      <c r="P317" s="9">
        <f t="shared" si="109"/>
        <v>1</v>
      </c>
      <c r="Q317" s="16">
        <f t="shared" si="110"/>
        <v>1.78</v>
      </c>
      <c r="R317" s="11" t="str">
        <f t="shared" si="97"/>
        <v>1.78</v>
      </c>
      <c r="S317" s="11" t="str">
        <f t="shared" si="98"/>
        <v>Ohm</v>
      </c>
      <c r="T317" s="16" t="str">
        <f t="shared" si="107"/>
        <v>1R7</v>
      </c>
      <c r="U317" s="16" t="str">
        <f t="shared" si="108"/>
        <v>1R78</v>
      </c>
      <c r="W317" s="16">
        <v>5.49</v>
      </c>
      <c r="X317" s="9">
        <f t="shared" si="111"/>
        <v>0</v>
      </c>
      <c r="Y317" s="18">
        <f t="shared" si="99"/>
        <v>0.54900000000000004</v>
      </c>
      <c r="Z317" s="11" t="str">
        <f t="shared" si="100"/>
        <v>549</v>
      </c>
      <c r="AA317" s="11" t="str">
        <f t="shared" si="101"/>
        <v>m</v>
      </c>
      <c r="AB317" s="16" t="str">
        <f t="shared" si="112"/>
        <v>R54</v>
      </c>
      <c r="AC317" s="16" t="str">
        <f t="shared" si="113"/>
        <v>R549</v>
      </c>
      <c r="AE317" s="22">
        <v>4.22</v>
      </c>
      <c r="AF317" s="9">
        <f t="shared" si="102"/>
        <v>-1</v>
      </c>
      <c r="AG317" s="21">
        <f t="shared" si="106"/>
        <v>4.2200000000000001E-2</v>
      </c>
      <c r="AH317" s="11" t="str">
        <f t="shared" si="103"/>
        <v>42.2</v>
      </c>
      <c r="AI317" s="11" t="str">
        <f t="shared" si="104"/>
        <v>m</v>
      </c>
    </row>
    <row r="318" spans="15:35" x14ac:dyDescent="0.3">
      <c r="O318" s="16">
        <v>1.82</v>
      </c>
      <c r="P318" s="9">
        <f t="shared" si="109"/>
        <v>1</v>
      </c>
      <c r="Q318" s="16">
        <f t="shared" si="110"/>
        <v>1.8199999999999998</v>
      </c>
      <c r="R318" s="11" t="str">
        <f t="shared" si="97"/>
        <v>1.82</v>
      </c>
      <c r="S318" s="11" t="str">
        <f t="shared" si="98"/>
        <v>Ohm</v>
      </c>
      <c r="T318" s="16" t="str">
        <f t="shared" si="107"/>
        <v>1R8</v>
      </c>
      <c r="U318" s="16" t="str">
        <f t="shared" si="108"/>
        <v>1R82</v>
      </c>
      <c r="W318" s="16">
        <v>5.6</v>
      </c>
      <c r="X318" s="9">
        <f t="shared" si="111"/>
        <v>0</v>
      </c>
      <c r="Y318" s="18">
        <f t="shared" si="99"/>
        <v>0.55999999999999994</v>
      </c>
      <c r="Z318" s="11" t="str">
        <f t="shared" si="100"/>
        <v>560</v>
      </c>
      <c r="AA318" s="11" t="str">
        <f t="shared" si="101"/>
        <v>m</v>
      </c>
      <c r="AB318" s="16" t="str">
        <f t="shared" si="112"/>
        <v>R56</v>
      </c>
      <c r="AC318" s="16" t="str">
        <f t="shared" si="113"/>
        <v>R560</v>
      </c>
      <c r="AE318" s="22">
        <v>4.2699999999999996</v>
      </c>
      <c r="AF318" s="9">
        <f t="shared" si="102"/>
        <v>-1</v>
      </c>
      <c r="AG318" s="21">
        <f t="shared" si="106"/>
        <v>4.2700000000000002E-2</v>
      </c>
      <c r="AH318" s="11" t="str">
        <f t="shared" si="103"/>
        <v>42.7</v>
      </c>
      <c r="AI318" s="11" t="str">
        <f t="shared" si="104"/>
        <v>m</v>
      </c>
    </row>
    <row r="319" spans="15:35" x14ac:dyDescent="0.3">
      <c r="O319" s="16">
        <v>1.87</v>
      </c>
      <c r="P319" s="9">
        <f t="shared" si="109"/>
        <v>1</v>
      </c>
      <c r="Q319" s="16">
        <f t="shared" si="110"/>
        <v>1.8700000000000003</v>
      </c>
      <c r="R319" s="11" t="str">
        <f t="shared" si="97"/>
        <v>1.87</v>
      </c>
      <c r="S319" s="11" t="str">
        <f t="shared" si="98"/>
        <v>Ohm</v>
      </c>
      <c r="T319" s="16" t="str">
        <f t="shared" si="107"/>
        <v>1R8</v>
      </c>
      <c r="U319" s="16" t="str">
        <f t="shared" si="108"/>
        <v>1R87</v>
      </c>
      <c r="W319" s="16">
        <v>5.62</v>
      </c>
      <c r="X319" s="9">
        <f t="shared" si="111"/>
        <v>0</v>
      </c>
      <c r="Y319" s="18">
        <f t="shared" si="99"/>
        <v>0.56200000000000006</v>
      </c>
      <c r="Z319" s="11" t="str">
        <f t="shared" si="100"/>
        <v>562</v>
      </c>
      <c r="AA319" s="11" t="str">
        <f t="shared" si="101"/>
        <v>m</v>
      </c>
      <c r="AB319" s="16" t="str">
        <f t="shared" si="112"/>
        <v>R56</v>
      </c>
      <c r="AC319" s="16" t="str">
        <f t="shared" si="113"/>
        <v>R562</v>
      </c>
      <c r="AE319" s="22">
        <v>4.32</v>
      </c>
      <c r="AF319" s="9">
        <f t="shared" si="102"/>
        <v>-1</v>
      </c>
      <c r="AG319" s="21">
        <f t="shared" si="106"/>
        <v>4.3200000000000002E-2</v>
      </c>
      <c r="AH319" s="11" t="str">
        <f t="shared" si="103"/>
        <v>43.2</v>
      </c>
      <c r="AI319" s="11" t="str">
        <f t="shared" si="104"/>
        <v>m</v>
      </c>
    </row>
    <row r="320" spans="15:35" x14ac:dyDescent="0.3">
      <c r="O320" s="16">
        <v>1.91</v>
      </c>
      <c r="P320" s="9">
        <f t="shared" si="109"/>
        <v>1</v>
      </c>
      <c r="Q320" s="16">
        <f t="shared" si="110"/>
        <v>1.9099999999999997</v>
      </c>
      <c r="R320" s="11" t="str">
        <f t="shared" si="97"/>
        <v>1.91</v>
      </c>
      <c r="S320" s="11" t="str">
        <f t="shared" si="98"/>
        <v>Ohm</v>
      </c>
      <c r="T320" s="16" t="str">
        <f t="shared" si="107"/>
        <v>1R9</v>
      </c>
      <c r="U320" s="16" t="str">
        <f t="shared" si="108"/>
        <v>1R91</v>
      </c>
      <c r="W320" s="16">
        <v>5.76</v>
      </c>
      <c r="X320" s="9">
        <f t="shared" si="111"/>
        <v>0</v>
      </c>
      <c r="Y320" s="18">
        <f t="shared" si="99"/>
        <v>0.57599999999999996</v>
      </c>
      <c r="Z320" s="11" t="str">
        <f t="shared" si="100"/>
        <v>576</v>
      </c>
      <c r="AA320" s="11" t="str">
        <f t="shared" si="101"/>
        <v>m</v>
      </c>
      <c r="AB320" s="16" t="str">
        <f t="shared" si="112"/>
        <v>R57</v>
      </c>
      <c r="AC320" s="16" t="str">
        <f t="shared" si="113"/>
        <v>R576</v>
      </c>
      <c r="AE320" s="22">
        <v>4.37</v>
      </c>
      <c r="AF320" s="9">
        <f t="shared" si="102"/>
        <v>-1</v>
      </c>
      <c r="AG320" s="21">
        <f t="shared" si="106"/>
        <v>4.3700000000000003E-2</v>
      </c>
      <c r="AH320" s="11" t="str">
        <f t="shared" si="103"/>
        <v>43.7</v>
      </c>
      <c r="AI320" s="11" t="str">
        <f t="shared" si="104"/>
        <v>m</v>
      </c>
    </row>
    <row r="321" spans="15:35" x14ac:dyDescent="0.3">
      <c r="O321" s="16">
        <v>1.96</v>
      </c>
      <c r="P321" s="9">
        <f t="shared" si="109"/>
        <v>1</v>
      </c>
      <c r="Q321" s="16">
        <f t="shared" si="110"/>
        <v>1.9600000000000002</v>
      </c>
      <c r="R321" s="11" t="str">
        <f t="shared" si="97"/>
        <v>1.96</v>
      </c>
      <c r="S321" s="11" t="str">
        <f t="shared" si="98"/>
        <v>Ohm</v>
      </c>
      <c r="T321" s="16" t="str">
        <f t="shared" si="107"/>
        <v>1R9</v>
      </c>
      <c r="U321" s="16" t="str">
        <f t="shared" si="108"/>
        <v>1R96</v>
      </c>
      <c r="W321" s="16">
        <v>5.9</v>
      </c>
      <c r="X321" s="9">
        <f t="shared" si="111"/>
        <v>0</v>
      </c>
      <c r="Y321" s="18">
        <f t="shared" si="99"/>
        <v>0.59000000000000008</v>
      </c>
      <c r="Z321" s="11" t="str">
        <f t="shared" si="100"/>
        <v>590</v>
      </c>
      <c r="AA321" s="11" t="str">
        <f t="shared" si="101"/>
        <v>m</v>
      </c>
      <c r="AB321" s="16" t="str">
        <f t="shared" si="112"/>
        <v>R59</v>
      </c>
      <c r="AC321" s="16" t="str">
        <f t="shared" si="113"/>
        <v>R590</v>
      </c>
      <c r="AE321" s="22">
        <v>4.42</v>
      </c>
      <c r="AF321" s="9">
        <f t="shared" si="102"/>
        <v>-1</v>
      </c>
      <c r="AG321" s="21">
        <f t="shared" si="106"/>
        <v>4.4200000000000003E-2</v>
      </c>
      <c r="AH321" s="11" t="str">
        <f t="shared" si="103"/>
        <v>44.2</v>
      </c>
      <c r="AI321" s="11" t="str">
        <f t="shared" si="104"/>
        <v>m</v>
      </c>
    </row>
    <row r="322" spans="15:35" x14ac:dyDescent="0.3">
      <c r="O322" s="16">
        <v>2</v>
      </c>
      <c r="P322" s="9">
        <f t="shared" si="109"/>
        <v>1</v>
      </c>
      <c r="Q322" s="16">
        <f t="shared" si="110"/>
        <v>2</v>
      </c>
      <c r="R322" s="11" t="str">
        <f t="shared" si="97"/>
        <v>2.00</v>
      </c>
      <c r="S322" s="11" t="str">
        <f t="shared" si="98"/>
        <v>Ohm</v>
      </c>
      <c r="T322" s="16" t="str">
        <f t="shared" si="107"/>
        <v>2R0</v>
      </c>
      <c r="U322" s="16" t="str">
        <f t="shared" si="108"/>
        <v>2R00</v>
      </c>
      <c r="W322" s="16">
        <v>6.04</v>
      </c>
      <c r="X322" s="9">
        <f t="shared" si="111"/>
        <v>0</v>
      </c>
      <c r="Y322" s="18">
        <f t="shared" si="99"/>
        <v>0.60399999999999998</v>
      </c>
      <c r="Z322" s="11" t="str">
        <f t="shared" si="100"/>
        <v>604</v>
      </c>
      <c r="AA322" s="11" t="str">
        <f t="shared" si="101"/>
        <v>m</v>
      </c>
      <c r="AB322" s="16" t="str">
        <f t="shared" si="112"/>
        <v>R60</v>
      </c>
      <c r="AC322" s="16" t="str">
        <f t="shared" si="113"/>
        <v>R604</v>
      </c>
      <c r="AE322" s="22">
        <v>4.4800000000000004</v>
      </c>
      <c r="AF322" s="9">
        <f t="shared" si="102"/>
        <v>-1</v>
      </c>
      <c r="AG322" s="21">
        <f t="shared" si="106"/>
        <v>4.4800000000000006E-2</v>
      </c>
      <c r="AH322" s="11" t="str">
        <f t="shared" si="103"/>
        <v>44.8</v>
      </c>
      <c r="AI322" s="11" t="str">
        <f t="shared" si="104"/>
        <v>m</v>
      </c>
    </row>
    <row r="323" spans="15:35" x14ac:dyDescent="0.3">
      <c r="O323" s="16">
        <v>2.0499999999999998</v>
      </c>
      <c r="P323" s="9">
        <f t="shared" si="109"/>
        <v>1</v>
      </c>
      <c r="Q323" s="16">
        <f t="shared" si="110"/>
        <v>2.0499999999999998</v>
      </c>
      <c r="R323" s="11" t="str">
        <f t="shared" si="97"/>
        <v>2.05</v>
      </c>
      <c r="S323" s="11" t="str">
        <f t="shared" si="98"/>
        <v>Ohm</v>
      </c>
      <c r="T323" s="16" t="str">
        <f t="shared" si="107"/>
        <v>2R0</v>
      </c>
      <c r="U323" s="16" t="str">
        <f t="shared" si="108"/>
        <v>2R05</v>
      </c>
      <c r="W323" s="16">
        <v>6.19</v>
      </c>
      <c r="X323" s="9">
        <f t="shared" si="111"/>
        <v>0</v>
      </c>
      <c r="Y323" s="18">
        <f t="shared" si="99"/>
        <v>0.61899999999999999</v>
      </c>
      <c r="Z323" s="11" t="str">
        <f t="shared" si="100"/>
        <v>619</v>
      </c>
      <c r="AA323" s="11" t="str">
        <f t="shared" si="101"/>
        <v>m</v>
      </c>
      <c r="AB323" s="16" t="str">
        <f t="shared" si="112"/>
        <v>R61</v>
      </c>
      <c r="AC323" s="16" t="str">
        <f t="shared" si="113"/>
        <v>R619</v>
      </c>
      <c r="AE323" s="22">
        <v>4.53</v>
      </c>
      <c r="AF323" s="9">
        <f t="shared" si="102"/>
        <v>-1</v>
      </c>
      <c r="AG323" s="21">
        <f t="shared" si="106"/>
        <v>4.5300000000000007E-2</v>
      </c>
      <c r="AH323" s="11" t="str">
        <f t="shared" si="103"/>
        <v>45.3</v>
      </c>
      <c r="AI323" s="11" t="str">
        <f t="shared" si="104"/>
        <v>m</v>
      </c>
    </row>
    <row r="324" spans="15:35" x14ac:dyDescent="0.3">
      <c r="O324" s="16">
        <v>2.1</v>
      </c>
      <c r="P324" s="9">
        <f t="shared" si="109"/>
        <v>1</v>
      </c>
      <c r="Q324" s="16">
        <f t="shared" si="110"/>
        <v>2.1</v>
      </c>
      <c r="R324" s="11" t="str">
        <f t="shared" si="97"/>
        <v>2.10</v>
      </c>
      <c r="S324" s="11" t="str">
        <f t="shared" si="98"/>
        <v>Ohm</v>
      </c>
      <c r="T324" s="16" t="str">
        <f t="shared" si="107"/>
        <v>2R1</v>
      </c>
      <c r="U324" s="16" t="str">
        <f t="shared" si="108"/>
        <v>2R10</v>
      </c>
      <c r="W324" s="16">
        <v>6.2</v>
      </c>
      <c r="X324" s="9">
        <f t="shared" si="111"/>
        <v>0</v>
      </c>
      <c r="Y324" s="18">
        <f t="shared" si="99"/>
        <v>0.62</v>
      </c>
      <c r="Z324" s="11" t="str">
        <f t="shared" si="100"/>
        <v>620</v>
      </c>
      <c r="AA324" s="11" t="str">
        <f t="shared" si="101"/>
        <v>m</v>
      </c>
      <c r="AB324" s="16" t="str">
        <f t="shared" si="112"/>
        <v>R62</v>
      </c>
      <c r="AC324" s="16" t="str">
        <f t="shared" si="113"/>
        <v>R620</v>
      </c>
      <c r="AE324" s="22">
        <v>4.59</v>
      </c>
      <c r="AF324" s="9">
        <f t="shared" si="102"/>
        <v>-1</v>
      </c>
      <c r="AG324" s="21">
        <f t="shared" si="106"/>
        <v>4.5900000000000003E-2</v>
      </c>
      <c r="AH324" s="11" t="str">
        <f t="shared" si="103"/>
        <v>45.9</v>
      </c>
      <c r="AI324" s="11" t="str">
        <f t="shared" si="104"/>
        <v>m</v>
      </c>
    </row>
    <row r="325" spans="15:35" x14ac:dyDescent="0.3">
      <c r="O325" s="16">
        <v>2.15</v>
      </c>
      <c r="P325" s="9">
        <f t="shared" si="109"/>
        <v>1</v>
      </c>
      <c r="Q325" s="16">
        <f t="shared" si="110"/>
        <v>2.15</v>
      </c>
      <c r="R325" s="11" t="str">
        <f t="shared" ref="R325:R388" si="114">TEXT(Q325*_xlfn.XLOOKUP(P325,Index_Table,D_List),SUBSTITUTE(_xlfn.XLOOKUP(P325,Index_Table,T_List),"""",""))</f>
        <v>2.15</v>
      </c>
      <c r="S325" s="11" t="str">
        <f t="shared" ref="S325:S388" si="115">_xlfn.XLOOKUP(P325,Index_Table,Sym_List)</f>
        <v>Ohm</v>
      </c>
      <c r="T325" s="16" t="str">
        <f t="shared" si="107"/>
        <v>2R1</v>
      </c>
      <c r="U325" s="16" t="str">
        <f t="shared" si="108"/>
        <v>2R15</v>
      </c>
      <c r="W325" s="16">
        <v>6.34</v>
      </c>
      <c r="X325" s="9">
        <f t="shared" si="111"/>
        <v>0</v>
      </c>
      <c r="Y325" s="18">
        <f t="shared" ref="Y325:Y388" si="116">W325*10^X325/10</f>
        <v>0.63400000000000001</v>
      </c>
      <c r="Z325" s="11" t="str">
        <f t="shared" ref="Z325:Z388" si="117">TEXT(Y325*_xlfn.XLOOKUP(X325,Index_Table,D_List),SUBSTITUTE(_xlfn.XLOOKUP(X325,Index_Table,T_List),"""",""))</f>
        <v>634</v>
      </c>
      <c r="AA325" s="11" t="str">
        <f t="shared" ref="AA325:AA388" si="118">_xlfn.XLOOKUP(X325,Index_Table,Sym_List)</f>
        <v>m</v>
      </c>
      <c r="AB325" s="16" t="str">
        <f t="shared" si="112"/>
        <v>R63</v>
      </c>
      <c r="AC325" s="16" t="str">
        <f t="shared" si="113"/>
        <v>R634</v>
      </c>
      <c r="AE325" s="22">
        <v>4.6399999999999997</v>
      </c>
      <c r="AF325" s="9">
        <f t="shared" ref="AF325:AF388" si="119">IF(AE325=1,AF324+1,AF324)</f>
        <v>-1</v>
      </c>
      <c r="AG325" s="21">
        <f t="shared" si="106"/>
        <v>4.6399999999999997E-2</v>
      </c>
      <c r="AH325" s="11" t="str">
        <f t="shared" ref="AH325:AH388" si="120">TEXT(AG325*_xlfn.XLOOKUP(AF325,Index_Table,D_List),SUBSTITUTE(_xlfn.XLOOKUP(AF325,Index_Table,T_List),"""",""))</f>
        <v>46.4</v>
      </c>
      <c r="AI325" s="11" t="str">
        <f t="shared" ref="AI325:AI388" si="121">_xlfn.XLOOKUP(AF325,Index_Table,Sym_List)</f>
        <v>m</v>
      </c>
    </row>
    <row r="326" spans="15:35" x14ac:dyDescent="0.3">
      <c r="O326" s="16">
        <v>2.21</v>
      </c>
      <c r="P326" s="9">
        <f t="shared" si="109"/>
        <v>1</v>
      </c>
      <c r="Q326" s="16">
        <f t="shared" si="110"/>
        <v>2.21</v>
      </c>
      <c r="R326" s="11" t="str">
        <f t="shared" si="114"/>
        <v>2.21</v>
      </c>
      <c r="S326" s="11" t="str">
        <f t="shared" si="115"/>
        <v>Ohm</v>
      </c>
      <c r="T326" s="16" t="str">
        <f t="shared" si="107"/>
        <v>2R2</v>
      </c>
      <c r="U326" s="16" t="str">
        <f t="shared" si="108"/>
        <v>2R21</v>
      </c>
      <c r="W326" s="16">
        <v>6.49</v>
      </c>
      <c r="X326" s="9">
        <f t="shared" si="111"/>
        <v>0</v>
      </c>
      <c r="Y326" s="18">
        <f t="shared" si="116"/>
        <v>0.64900000000000002</v>
      </c>
      <c r="Z326" s="11" t="str">
        <f t="shared" si="117"/>
        <v>649</v>
      </c>
      <c r="AA326" s="11" t="str">
        <f t="shared" si="118"/>
        <v>m</v>
      </c>
      <c r="AB326" s="16" t="str">
        <f t="shared" si="112"/>
        <v>R64</v>
      </c>
      <c r="AC326" s="16" t="str">
        <f t="shared" si="113"/>
        <v>R649</v>
      </c>
      <c r="AE326" s="22">
        <v>4.7</v>
      </c>
      <c r="AF326" s="9">
        <f t="shared" si="119"/>
        <v>-1</v>
      </c>
      <c r="AG326" s="21">
        <f t="shared" si="106"/>
        <v>4.7E-2</v>
      </c>
      <c r="AH326" s="11" t="str">
        <f t="shared" si="120"/>
        <v>47.0</v>
      </c>
      <c r="AI326" s="11" t="str">
        <f t="shared" si="121"/>
        <v>m</v>
      </c>
    </row>
    <row r="327" spans="15:35" x14ac:dyDescent="0.3">
      <c r="O327" s="16">
        <v>2.2599999999999998</v>
      </c>
      <c r="P327" s="9">
        <f t="shared" si="109"/>
        <v>1</v>
      </c>
      <c r="Q327" s="16">
        <f t="shared" si="110"/>
        <v>2.2599999999999998</v>
      </c>
      <c r="R327" s="11" t="str">
        <f t="shared" si="114"/>
        <v>2.26</v>
      </c>
      <c r="S327" s="11" t="str">
        <f t="shared" si="115"/>
        <v>Ohm</v>
      </c>
      <c r="T327" s="16" t="str">
        <f t="shared" si="107"/>
        <v>2R2</v>
      </c>
      <c r="U327" s="16" t="str">
        <f t="shared" si="108"/>
        <v>2R26</v>
      </c>
      <c r="W327" s="16">
        <v>6.65</v>
      </c>
      <c r="X327" s="9">
        <f t="shared" si="111"/>
        <v>0</v>
      </c>
      <c r="Y327" s="18">
        <f t="shared" si="116"/>
        <v>0.66500000000000004</v>
      </c>
      <c r="Z327" s="11" t="str">
        <f t="shared" si="117"/>
        <v>665</v>
      </c>
      <c r="AA327" s="11" t="str">
        <f t="shared" si="118"/>
        <v>m</v>
      </c>
      <c r="AB327" s="16" t="str">
        <f t="shared" si="112"/>
        <v>R66</v>
      </c>
      <c r="AC327" s="16" t="str">
        <f t="shared" si="113"/>
        <v>R665</v>
      </c>
      <c r="AE327" s="22">
        <v>4.75</v>
      </c>
      <c r="AF327" s="9">
        <f t="shared" si="119"/>
        <v>-1</v>
      </c>
      <c r="AG327" s="21">
        <f t="shared" ref="AG327:AG389" si="122">AE327*10^AF327/10</f>
        <v>4.7500000000000001E-2</v>
      </c>
      <c r="AH327" s="11" t="str">
        <f t="shared" si="120"/>
        <v>47.5</v>
      </c>
      <c r="AI327" s="11" t="str">
        <f t="shared" si="121"/>
        <v>m</v>
      </c>
    </row>
    <row r="328" spans="15:35" x14ac:dyDescent="0.3">
      <c r="O328" s="16">
        <v>2.3199999999999998</v>
      </c>
      <c r="P328" s="9">
        <f t="shared" si="109"/>
        <v>1</v>
      </c>
      <c r="Q328" s="16">
        <f t="shared" si="110"/>
        <v>2.3199999999999998</v>
      </c>
      <c r="R328" s="11" t="str">
        <f t="shared" si="114"/>
        <v>2.32</v>
      </c>
      <c r="S328" s="11" t="str">
        <f t="shared" si="115"/>
        <v>Ohm</v>
      </c>
      <c r="T328" s="16" t="str">
        <f t="shared" si="107"/>
        <v>2R3</v>
      </c>
      <c r="U328" s="16" t="str">
        <f t="shared" si="108"/>
        <v>2R32</v>
      </c>
      <c r="W328" s="16">
        <v>6.8</v>
      </c>
      <c r="X328" s="9">
        <f t="shared" si="111"/>
        <v>0</v>
      </c>
      <c r="Y328" s="18">
        <f t="shared" si="116"/>
        <v>0.67999999999999994</v>
      </c>
      <c r="Z328" s="11" t="str">
        <f t="shared" si="117"/>
        <v>680</v>
      </c>
      <c r="AA328" s="11" t="str">
        <f t="shared" si="118"/>
        <v>m</v>
      </c>
      <c r="AB328" s="16" t="str">
        <f t="shared" si="112"/>
        <v>R68</v>
      </c>
      <c r="AC328" s="16" t="str">
        <f t="shared" si="113"/>
        <v>R680</v>
      </c>
      <c r="AE328" s="22">
        <v>4.8099999999999996</v>
      </c>
      <c r="AF328" s="9">
        <f t="shared" si="119"/>
        <v>-1</v>
      </c>
      <c r="AG328" s="21">
        <f t="shared" si="122"/>
        <v>4.8099999999999997E-2</v>
      </c>
      <c r="AH328" s="11" t="str">
        <f t="shared" si="120"/>
        <v>48.1</v>
      </c>
      <c r="AI328" s="11" t="str">
        <f t="shared" si="121"/>
        <v>m</v>
      </c>
    </row>
    <row r="329" spans="15:35" x14ac:dyDescent="0.3">
      <c r="O329" s="16">
        <v>2.37</v>
      </c>
      <c r="P329" s="9">
        <f t="shared" si="109"/>
        <v>1</v>
      </c>
      <c r="Q329" s="16">
        <f t="shared" si="110"/>
        <v>2.37</v>
      </c>
      <c r="R329" s="11" t="str">
        <f t="shared" si="114"/>
        <v>2.37</v>
      </c>
      <c r="S329" s="11" t="str">
        <f t="shared" si="115"/>
        <v>Ohm</v>
      </c>
      <c r="T329" s="16" t="str">
        <f t="shared" si="107"/>
        <v>2R3</v>
      </c>
      <c r="U329" s="16" t="str">
        <f t="shared" si="108"/>
        <v>2R37</v>
      </c>
      <c r="W329" s="16">
        <v>6.81</v>
      </c>
      <c r="X329" s="9">
        <f t="shared" si="111"/>
        <v>0</v>
      </c>
      <c r="Y329" s="18">
        <f t="shared" si="116"/>
        <v>0.68099999999999994</v>
      </c>
      <c r="Z329" s="11" t="str">
        <f t="shared" si="117"/>
        <v>681</v>
      </c>
      <c r="AA329" s="11" t="str">
        <f t="shared" si="118"/>
        <v>m</v>
      </c>
      <c r="AB329" s="16" t="str">
        <f t="shared" si="112"/>
        <v>R68</v>
      </c>
      <c r="AC329" s="16" t="str">
        <f t="shared" si="113"/>
        <v>R681</v>
      </c>
      <c r="AE329" s="22">
        <v>4.87</v>
      </c>
      <c r="AF329" s="9">
        <f t="shared" si="119"/>
        <v>-1</v>
      </c>
      <c r="AG329" s="21">
        <f t="shared" si="122"/>
        <v>4.8700000000000007E-2</v>
      </c>
      <c r="AH329" s="11" t="str">
        <f t="shared" si="120"/>
        <v>48.7</v>
      </c>
      <c r="AI329" s="11" t="str">
        <f t="shared" si="121"/>
        <v>m</v>
      </c>
    </row>
    <row r="330" spans="15:35" x14ac:dyDescent="0.3">
      <c r="O330" s="16">
        <v>2.4300000000000002</v>
      </c>
      <c r="P330" s="9">
        <f t="shared" si="109"/>
        <v>1</v>
      </c>
      <c r="Q330" s="16">
        <f t="shared" si="110"/>
        <v>2.4300000000000002</v>
      </c>
      <c r="R330" s="11" t="str">
        <f t="shared" si="114"/>
        <v>2.43</v>
      </c>
      <c r="S330" s="11" t="str">
        <f t="shared" si="115"/>
        <v>Ohm</v>
      </c>
      <c r="T330" s="16" t="str">
        <f t="shared" si="107"/>
        <v>2R4</v>
      </c>
      <c r="U330" s="16" t="str">
        <f t="shared" si="108"/>
        <v>2R43</v>
      </c>
      <c r="W330" s="16">
        <v>6.98</v>
      </c>
      <c r="X330" s="9">
        <f t="shared" si="111"/>
        <v>0</v>
      </c>
      <c r="Y330" s="18">
        <f t="shared" si="116"/>
        <v>0.69800000000000006</v>
      </c>
      <c r="Z330" s="11" t="str">
        <f t="shared" si="117"/>
        <v>698</v>
      </c>
      <c r="AA330" s="11" t="str">
        <f t="shared" si="118"/>
        <v>m</v>
      </c>
      <c r="AB330" s="16" t="str">
        <f t="shared" si="112"/>
        <v>R69</v>
      </c>
      <c r="AC330" s="16" t="str">
        <f t="shared" si="113"/>
        <v>R698</v>
      </c>
      <c r="AE330" s="22">
        <v>4.93</v>
      </c>
      <c r="AF330" s="9">
        <f t="shared" si="119"/>
        <v>-1</v>
      </c>
      <c r="AG330" s="21">
        <f t="shared" si="122"/>
        <v>4.9299999999999997E-2</v>
      </c>
      <c r="AH330" s="11" t="str">
        <f t="shared" si="120"/>
        <v>49.3</v>
      </c>
      <c r="AI330" s="11" t="str">
        <f t="shared" si="121"/>
        <v>m</v>
      </c>
    </row>
    <row r="331" spans="15:35" x14ac:dyDescent="0.3">
      <c r="O331" s="16">
        <v>2.4900000000000002</v>
      </c>
      <c r="P331" s="9">
        <f t="shared" si="109"/>
        <v>1</v>
      </c>
      <c r="Q331" s="16">
        <f t="shared" si="110"/>
        <v>2.4900000000000002</v>
      </c>
      <c r="R331" s="11" t="str">
        <f t="shared" si="114"/>
        <v>2.49</v>
      </c>
      <c r="S331" s="11" t="str">
        <f t="shared" si="115"/>
        <v>Ohm</v>
      </c>
      <c r="T331" s="16" t="str">
        <f t="shared" si="107"/>
        <v>2R4</v>
      </c>
      <c r="U331" s="16" t="str">
        <f t="shared" si="108"/>
        <v>2R49</v>
      </c>
      <c r="W331" s="16">
        <v>7.15</v>
      </c>
      <c r="X331" s="9">
        <f t="shared" si="111"/>
        <v>0</v>
      </c>
      <c r="Y331" s="18">
        <f t="shared" si="116"/>
        <v>0.71500000000000008</v>
      </c>
      <c r="Z331" s="11" t="str">
        <f t="shared" si="117"/>
        <v>715</v>
      </c>
      <c r="AA331" s="11" t="str">
        <f t="shared" si="118"/>
        <v>m</v>
      </c>
      <c r="AB331" s="16" t="str">
        <f t="shared" si="112"/>
        <v>R71</v>
      </c>
      <c r="AC331" s="16" t="str">
        <f t="shared" si="113"/>
        <v>R715</v>
      </c>
      <c r="AE331" s="22">
        <v>4.99</v>
      </c>
      <c r="AF331" s="9">
        <f t="shared" si="119"/>
        <v>-1</v>
      </c>
      <c r="AG331" s="21">
        <f t="shared" si="122"/>
        <v>4.9900000000000007E-2</v>
      </c>
      <c r="AH331" s="11" t="str">
        <f t="shared" si="120"/>
        <v>49.9</v>
      </c>
      <c r="AI331" s="11" t="str">
        <f t="shared" si="121"/>
        <v>m</v>
      </c>
    </row>
    <row r="332" spans="15:35" x14ac:dyDescent="0.3">
      <c r="O332" s="16">
        <v>2.5499999999999998</v>
      </c>
      <c r="P332" s="9">
        <f t="shared" si="109"/>
        <v>1</v>
      </c>
      <c r="Q332" s="16">
        <f t="shared" si="110"/>
        <v>2.5499999999999998</v>
      </c>
      <c r="R332" s="11" t="str">
        <f t="shared" si="114"/>
        <v>2.55</v>
      </c>
      <c r="S332" s="11" t="str">
        <f t="shared" si="115"/>
        <v>Ohm</v>
      </c>
      <c r="T332" s="16" t="str">
        <f t="shared" si="107"/>
        <v>2R5</v>
      </c>
      <c r="U332" s="16" t="str">
        <f t="shared" si="108"/>
        <v>2R55</v>
      </c>
      <c r="W332" s="16">
        <v>7.32</v>
      </c>
      <c r="X332" s="9">
        <f t="shared" si="111"/>
        <v>0</v>
      </c>
      <c r="Y332" s="18">
        <f t="shared" si="116"/>
        <v>0.73199999999999998</v>
      </c>
      <c r="Z332" s="11" t="str">
        <f t="shared" si="117"/>
        <v>732</v>
      </c>
      <c r="AA332" s="11" t="str">
        <f t="shared" si="118"/>
        <v>m</v>
      </c>
      <c r="AB332" s="16" t="str">
        <f t="shared" si="112"/>
        <v>R73</v>
      </c>
      <c r="AC332" s="16" t="str">
        <f t="shared" si="113"/>
        <v>R732</v>
      </c>
      <c r="AE332" s="22">
        <v>5.05</v>
      </c>
      <c r="AF332" s="9">
        <f t="shared" si="119"/>
        <v>-1</v>
      </c>
      <c r="AG332" s="21">
        <f t="shared" si="122"/>
        <v>5.0500000000000003E-2</v>
      </c>
      <c r="AH332" s="11" t="str">
        <f t="shared" si="120"/>
        <v>50.5</v>
      </c>
      <c r="AI332" s="11" t="str">
        <f t="shared" si="121"/>
        <v>m</v>
      </c>
    </row>
    <row r="333" spans="15:35" x14ac:dyDescent="0.3">
      <c r="O333" s="16">
        <v>2.61</v>
      </c>
      <c r="P333" s="9">
        <f t="shared" si="109"/>
        <v>1</v>
      </c>
      <c r="Q333" s="16">
        <f t="shared" si="110"/>
        <v>2.61</v>
      </c>
      <c r="R333" s="11" t="str">
        <f t="shared" si="114"/>
        <v>2.61</v>
      </c>
      <c r="S333" s="11" t="str">
        <f t="shared" si="115"/>
        <v>Ohm</v>
      </c>
      <c r="T333" s="16" t="str">
        <f t="shared" si="107"/>
        <v>2R6</v>
      </c>
      <c r="U333" s="16" t="str">
        <f t="shared" si="108"/>
        <v>2R61</v>
      </c>
      <c r="W333" s="16">
        <v>7.5</v>
      </c>
      <c r="X333" s="9">
        <f t="shared" si="111"/>
        <v>0</v>
      </c>
      <c r="Y333" s="18">
        <f t="shared" si="116"/>
        <v>0.75</v>
      </c>
      <c r="Z333" s="11" t="str">
        <f t="shared" si="117"/>
        <v>750</v>
      </c>
      <c r="AA333" s="11" t="str">
        <f t="shared" si="118"/>
        <v>m</v>
      </c>
      <c r="AB333" s="16" t="str">
        <f t="shared" si="112"/>
        <v>R75</v>
      </c>
      <c r="AC333" s="16" t="str">
        <f t="shared" si="113"/>
        <v>R750</v>
      </c>
      <c r="AE333" s="22">
        <v>5.1100000000000003</v>
      </c>
      <c r="AF333" s="9">
        <f t="shared" si="119"/>
        <v>-1</v>
      </c>
      <c r="AG333" s="21">
        <f t="shared" si="122"/>
        <v>5.11E-2</v>
      </c>
      <c r="AH333" s="11" t="str">
        <f t="shared" si="120"/>
        <v>51.1</v>
      </c>
      <c r="AI333" s="11" t="str">
        <f t="shared" si="121"/>
        <v>m</v>
      </c>
    </row>
    <row r="334" spans="15:35" x14ac:dyDescent="0.3">
      <c r="O334" s="16">
        <v>2.67</v>
      </c>
      <c r="P334" s="9">
        <f t="shared" si="109"/>
        <v>1</v>
      </c>
      <c r="Q334" s="16">
        <f t="shared" si="110"/>
        <v>2.67</v>
      </c>
      <c r="R334" s="11" t="str">
        <f t="shared" si="114"/>
        <v>2.67</v>
      </c>
      <c r="S334" s="11" t="str">
        <f t="shared" si="115"/>
        <v>Ohm</v>
      </c>
      <c r="T334" s="16" t="str">
        <f t="shared" si="107"/>
        <v>2R6</v>
      </c>
      <c r="U334" s="16" t="str">
        <f t="shared" si="108"/>
        <v>2R67</v>
      </c>
      <c r="W334" s="16">
        <v>7.68</v>
      </c>
      <c r="X334" s="9">
        <f t="shared" si="111"/>
        <v>0</v>
      </c>
      <c r="Y334" s="18">
        <f t="shared" si="116"/>
        <v>0.76800000000000002</v>
      </c>
      <c r="Z334" s="11" t="str">
        <f t="shared" si="117"/>
        <v>768</v>
      </c>
      <c r="AA334" s="11" t="str">
        <f t="shared" si="118"/>
        <v>m</v>
      </c>
      <c r="AB334" s="16" t="str">
        <f t="shared" si="112"/>
        <v>R76</v>
      </c>
      <c r="AC334" s="16" t="str">
        <f t="shared" si="113"/>
        <v>R768</v>
      </c>
      <c r="AE334" s="22">
        <v>5.17</v>
      </c>
      <c r="AF334" s="9">
        <f t="shared" si="119"/>
        <v>-1</v>
      </c>
      <c r="AG334" s="21">
        <f t="shared" si="122"/>
        <v>5.1700000000000003E-2</v>
      </c>
      <c r="AH334" s="11" t="str">
        <f t="shared" si="120"/>
        <v>51.7</v>
      </c>
      <c r="AI334" s="11" t="str">
        <f t="shared" si="121"/>
        <v>m</v>
      </c>
    </row>
    <row r="335" spans="15:35" x14ac:dyDescent="0.3">
      <c r="O335" s="16">
        <v>2.74</v>
      </c>
      <c r="P335" s="9">
        <f t="shared" si="109"/>
        <v>1</v>
      </c>
      <c r="Q335" s="16">
        <f t="shared" si="110"/>
        <v>2.74</v>
      </c>
      <c r="R335" s="11" t="str">
        <f t="shared" si="114"/>
        <v>2.74</v>
      </c>
      <c r="S335" s="11" t="str">
        <f t="shared" si="115"/>
        <v>Ohm</v>
      </c>
      <c r="T335" s="16" t="str">
        <f t="shared" si="107"/>
        <v>2R7</v>
      </c>
      <c r="U335" s="16" t="str">
        <f t="shared" si="108"/>
        <v>2R74</v>
      </c>
      <c r="W335" s="16">
        <v>7.87</v>
      </c>
      <c r="X335" s="9">
        <f t="shared" si="111"/>
        <v>0</v>
      </c>
      <c r="Y335" s="18">
        <f t="shared" si="116"/>
        <v>0.78700000000000003</v>
      </c>
      <c r="Z335" s="11" t="str">
        <f t="shared" si="117"/>
        <v>787</v>
      </c>
      <c r="AA335" s="11" t="str">
        <f t="shared" si="118"/>
        <v>m</v>
      </c>
      <c r="AB335" s="16" t="str">
        <f t="shared" si="112"/>
        <v>R78</v>
      </c>
      <c r="AC335" s="16" t="str">
        <f t="shared" si="113"/>
        <v>R787</v>
      </c>
      <c r="AE335" s="22">
        <v>5.23</v>
      </c>
      <c r="AF335" s="9">
        <f t="shared" si="119"/>
        <v>-1</v>
      </c>
      <c r="AG335" s="21">
        <f t="shared" si="122"/>
        <v>5.2299999999999999E-2</v>
      </c>
      <c r="AH335" s="11" t="str">
        <f t="shared" si="120"/>
        <v>52.3</v>
      </c>
      <c r="AI335" s="11" t="str">
        <f t="shared" si="121"/>
        <v>m</v>
      </c>
    </row>
    <row r="336" spans="15:35" x14ac:dyDescent="0.3">
      <c r="O336" s="16">
        <v>2.8</v>
      </c>
      <c r="P336" s="9">
        <f t="shared" si="109"/>
        <v>1</v>
      </c>
      <c r="Q336" s="16">
        <f t="shared" si="110"/>
        <v>2.8</v>
      </c>
      <c r="R336" s="11" t="str">
        <f t="shared" si="114"/>
        <v>2.80</v>
      </c>
      <c r="S336" s="11" t="str">
        <f t="shared" si="115"/>
        <v>Ohm</v>
      </c>
      <c r="T336" s="16" t="str">
        <f t="shared" si="107"/>
        <v>2R8</v>
      </c>
      <c r="U336" s="16" t="str">
        <f t="shared" si="108"/>
        <v>2R80</v>
      </c>
      <c r="W336" s="16">
        <v>8.06</v>
      </c>
      <c r="X336" s="9">
        <f t="shared" si="111"/>
        <v>0</v>
      </c>
      <c r="Y336" s="18">
        <f t="shared" si="116"/>
        <v>0.80600000000000005</v>
      </c>
      <c r="Z336" s="11" t="str">
        <f t="shared" si="117"/>
        <v>806</v>
      </c>
      <c r="AA336" s="11" t="str">
        <f t="shared" si="118"/>
        <v>m</v>
      </c>
      <c r="AB336" s="16" t="str">
        <f t="shared" si="112"/>
        <v>R80</v>
      </c>
      <c r="AC336" s="16" t="str">
        <f t="shared" si="113"/>
        <v>R806</v>
      </c>
      <c r="AE336" s="22">
        <v>5.3</v>
      </c>
      <c r="AF336" s="9">
        <f t="shared" si="119"/>
        <v>-1</v>
      </c>
      <c r="AG336" s="21">
        <f t="shared" si="122"/>
        <v>5.3000000000000005E-2</v>
      </c>
      <c r="AH336" s="11" t="str">
        <f t="shared" si="120"/>
        <v>53.0</v>
      </c>
      <c r="AI336" s="11" t="str">
        <f t="shared" si="121"/>
        <v>m</v>
      </c>
    </row>
    <row r="337" spans="15:35" x14ac:dyDescent="0.3">
      <c r="O337" s="16">
        <v>2.87</v>
      </c>
      <c r="P337" s="9">
        <f t="shared" si="109"/>
        <v>1</v>
      </c>
      <c r="Q337" s="16">
        <f t="shared" si="110"/>
        <v>2.87</v>
      </c>
      <c r="R337" s="11" t="str">
        <f t="shared" si="114"/>
        <v>2.87</v>
      </c>
      <c r="S337" s="11" t="str">
        <f t="shared" si="115"/>
        <v>Ohm</v>
      </c>
      <c r="T337" s="16" t="str">
        <f t="shared" si="107"/>
        <v>2R8</v>
      </c>
      <c r="U337" s="16" t="str">
        <f t="shared" si="108"/>
        <v>2R87</v>
      </c>
      <c r="W337" s="16">
        <v>8.1999999999999993</v>
      </c>
      <c r="X337" s="9">
        <f t="shared" si="111"/>
        <v>0</v>
      </c>
      <c r="Y337" s="18">
        <f t="shared" si="116"/>
        <v>0.82</v>
      </c>
      <c r="Z337" s="11" t="str">
        <f t="shared" si="117"/>
        <v>820</v>
      </c>
      <c r="AA337" s="11" t="str">
        <f t="shared" si="118"/>
        <v>m</v>
      </c>
      <c r="AB337" s="16" t="str">
        <f t="shared" si="112"/>
        <v>R82</v>
      </c>
      <c r="AC337" s="16" t="str">
        <f t="shared" si="113"/>
        <v>R820</v>
      </c>
      <c r="AE337" s="22">
        <v>5.36</v>
      </c>
      <c r="AF337" s="9">
        <f t="shared" si="119"/>
        <v>-1</v>
      </c>
      <c r="AG337" s="21">
        <f t="shared" si="122"/>
        <v>5.3600000000000002E-2</v>
      </c>
      <c r="AH337" s="11" t="str">
        <f t="shared" si="120"/>
        <v>53.6</v>
      </c>
      <c r="AI337" s="11" t="str">
        <f t="shared" si="121"/>
        <v>m</v>
      </c>
    </row>
    <row r="338" spans="15:35" x14ac:dyDescent="0.3">
      <c r="O338" s="16">
        <v>2.94</v>
      </c>
      <c r="P338" s="9">
        <f t="shared" si="109"/>
        <v>1</v>
      </c>
      <c r="Q338" s="16">
        <f t="shared" si="110"/>
        <v>2.94</v>
      </c>
      <c r="R338" s="11" t="str">
        <f t="shared" si="114"/>
        <v>2.94</v>
      </c>
      <c r="S338" s="11" t="str">
        <f t="shared" si="115"/>
        <v>Ohm</v>
      </c>
      <c r="T338" s="16" t="str">
        <f t="shared" si="107"/>
        <v>2R9</v>
      </c>
      <c r="U338" s="16" t="str">
        <f t="shared" si="108"/>
        <v>2R94</v>
      </c>
      <c r="W338" s="16">
        <v>8.25</v>
      </c>
      <c r="X338" s="9">
        <f t="shared" si="111"/>
        <v>0</v>
      </c>
      <c r="Y338" s="18">
        <f t="shared" si="116"/>
        <v>0.82499999999999996</v>
      </c>
      <c r="Z338" s="11" t="str">
        <f t="shared" si="117"/>
        <v>825</v>
      </c>
      <c r="AA338" s="11" t="str">
        <f t="shared" si="118"/>
        <v>m</v>
      </c>
      <c r="AB338" s="16" t="str">
        <f t="shared" si="112"/>
        <v>R82</v>
      </c>
      <c r="AC338" s="16" t="str">
        <f t="shared" si="113"/>
        <v>R825</v>
      </c>
      <c r="AE338" s="22">
        <v>5.42</v>
      </c>
      <c r="AF338" s="9">
        <f t="shared" si="119"/>
        <v>-1</v>
      </c>
      <c r="AG338" s="21">
        <f t="shared" si="122"/>
        <v>5.4200000000000005E-2</v>
      </c>
      <c r="AH338" s="11" t="str">
        <f t="shared" si="120"/>
        <v>54.2</v>
      </c>
      <c r="AI338" s="11" t="str">
        <f t="shared" si="121"/>
        <v>m</v>
      </c>
    </row>
    <row r="339" spans="15:35" x14ac:dyDescent="0.3">
      <c r="O339" s="16">
        <v>3.01</v>
      </c>
      <c r="P339" s="9">
        <f t="shared" si="109"/>
        <v>1</v>
      </c>
      <c r="Q339" s="16">
        <f t="shared" si="110"/>
        <v>3.01</v>
      </c>
      <c r="R339" s="11" t="str">
        <f t="shared" si="114"/>
        <v>3.01</v>
      </c>
      <c r="S339" s="11" t="str">
        <f t="shared" si="115"/>
        <v>Ohm</v>
      </c>
      <c r="T339" s="16" t="str">
        <f t="shared" si="107"/>
        <v>3R0</v>
      </c>
      <c r="U339" s="16" t="str">
        <f t="shared" si="108"/>
        <v>3R01</v>
      </c>
      <c r="W339" s="16">
        <v>8.4499999999999993</v>
      </c>
      <c r="X339" s="9">
        <f t="shared" si="111"/>
        <v>0</v>
      </c>
      <c r="Y339" s="18">
        <f t="shared" si="116"/>
        <v>0.84499999999999997</v>
      </c>
      <c r="Z339" s="11" t="str">
        <f t="shared" si="117"/>
        <v>845</v>
      </c>
      <c r="AA339" s="11" t="str">
        <f t="shared" si="118"/>
        <v>m</v>
      </c>
      <c r="AB339" s="16" t="str">
        <f t="shared" si="112"/>
        <v>R84</v>
      </c>
      <c r="AC339" s="16" t="str">
        <f t="shared" si="113"/>
        <v>R845</v>
      </c>
      <c r="AE339" s="22">
        <v>5.49</v>
      </c>
      <c r="AF339" s="9">
        <f t="shared" si="119"/>
        <v>-1</v>
      </c>
      <c r="AG339" s="21">
        <f t="shared" si="122"/>
        <v>5.4900000000000004E-2</v>
      </c>
      <c r="AH339" s="11" t="str">
        <f t="shared" si="120"/>
        <v>54.9</v>
      </c>
      <c r="AI339" s="11" t="str">
        <f t="shared" si="121"/>
        <v>m</v>
      </c>
    </row>
    <row r="340" spans="15:35" x14ac:dyDescent="0.3">
      <c r="O340" s="16">
        <v>3.09</v>
      </c>
      <c r="P340" s="9">
        <f t="shared" si="109"/>
        <v>1</v>
      </c>
      <c r="Q340" s="16">
        <f t="shared" si="110"/>
        <v>3.09</v>
      </c>
      <c r="R340" s="11" t="str">
        <f t="shared" si="114"/>
        <v>3.09</v>
      </c>
      <c r="S340" s="11" t="str">
        <f t="shared" si="115"/>
        <v>Ohm</v>
      </c>
      <c r="T340" s="16" t="str">
        <f t="shared" si="107"/>
        <v>3R0</v>
      </c>
      <c r="U340" s="16" t="str">
        <f t="shared" si="108"/>
        <v>3R09</v>
      </c>
      <c r="W340" s="16">
        <v>8.66</v>
      </c>
      <c r="X340" s="9">
        <f t="shared" si="111"/>
        <v>0</v>
      </c>
      <c r="Y340" s="18">
        <f t="shared" si="116"/>
        <v>0.86599999999999999</v>
      </c>
      <c r="Z340" s="11" t="str">
        <f t="shared" si="117"/>
        <v>866</v>
      </c>
      <c r="AA340" s="11" t="str">
        <f t="shared" si="118"/>
        <v>m</v>
      </c>
      <c r="AB340" s="16" t="str">
        <f t="shared" si="112"/>
        <v>R86</v>
      </c>
      <c r="AC340" s="16" t="str">
        <f t="shared" si="113"/>
        <v>R866</v>
      </c>
      <c r="AE340" s="22">
        <v>5.56</v>
      </c>
      <c r="AF340" s="9">
        <f t="shared" si="119"/>
        <v>-1</v>
      </c>
      <c r="AG340" s="21">
        <f t="shared" si="122"/>
        <v>5.5599999999999997E-2</v>
      </c>
      <c r="AH340" s="11" t="str">
        <f t="shared" si="120"/>
        <v>55.6</v>
      </c>
      <c r="AI340" s="11" t="str">
        <f t="shared" si="121"/>
        <v>m</v>
      </c>
    </row>
    <row r="341" spans="15:35" x14ac:dyDescent="0.3">
      <c r="O341" s="16">
        <v>3.16</v>
      </c>
      <c r="P341" s="9">
        <f t="shared" si="109"/>
        <v>1</v>
      </c>
      <c r="Q341" s="16">
        <f t="shared" si="110"/>
        <v>3.16</v>
      </c>
      <c r="R341" s="11" t="str">
        <f t="shared" si="114"/>
        <v>3.16</v>
      </c>
      <c r="S341" s="11" t="str">
        <f t="shared" si="115"/>
        <v>Ohm</v>
      </c>
      <c r="T341" s="16" t="str">
        <f t="shared" si="107"/>
        <v>3R1</v>
      </c>
      <c r="U341" s="16" t="str">
        <f t="shared" si="108"/>
        <v>3R16</v>
      </c>
      <c r="W341" s="16">
        <v>8.8699999999999992</v>
      </c>
      <c r="X341" s="9">
        <f t="shared" si="111"/>
        <v>0</v>
      </c>
      <c r="Y341" s="18">
        <f t="shared" si="116"/>
        <v>0.8869999999999999</v>
      </c>
      <c r="Z341" s="11" t="str">
        <f t="shared" si="117"/>
        <v>887</v>
      </c>
      <c r="AA341" s="11" t="str">
        <f t="shared" si="118"/>
        <v>m</v>
      </c>
      <c r="AB341" s="16" t="str">
        <f t="shared" si="112"/>
        <v>R88</v>
      </c>
      <c r="AC341" s="16" t="str">
        <f t="shared" si="113"/>
        <v>R887</v>
      </c>
      <c r="AE341" s="22">
        <v>5.62</v>
      </c>
      <c r="AF341" s="9">
        <f t="shared" si="119"/>
        <v>-1</v>
      </c>
      <c r="AG341" s="21">
        <f t="shared" si="122"/>
        <v>5.6200000000000007E-2</v>
      </c>
      <c r="AH341" s="11" t="str">
        <f t="shared" si="120"/>
        <v>56.2</v>
      </c>
      <c r="AI341" s="11" t="str">
        <f t="shared" si="121"/>
        <v>m</v>
      </c>
    </row>
    <row r="342" spans="15:35" x14ac:dyDescent="0.3">
      <c r="O342" s="16">
        <v>3.24</v>
      </c>
      <c r="P342" s="9">
        <f t="shared" si="109"/>
        <v>1</v>
      </c>
      <c r="Q342" s="16">
        <f t="shared" si="110"/>
        <v>3.2400000000000007</v>
      </c>
      <c r="R342" s="11" t="str">
        <f t="shared" si="114"/>
        <v>3.24</v>
      </c>
      <c r="S342" s="11" t="str">
        <f t="shared" si="115"/>
        <v>Ohm</v>
      </c>
      <c r="T342" s="16" t="str">
        <f t="shared" si="107"/>
        <v>3R2</v>
      </c>
      <c r="U342" s="16" t="str">
        <f t="shared" si="108"/>
        <v>3R24</v>
      </c>
      <c r="W342" s="16">
        <v>9.09</v>
      </c>
      <c r="X342" s="9">
        <f t="shared" si="111"/>
        <v>0</v>
      </c>
      <c r="Y342" s="18">
        <f t="shared" si="116"/>
        <v>0.90900000000000003</v>
      </c>
      <c r="Z342" s="11" t="str">
        <f t="shared" si="117"/>
        <v>909</v>
      </c>
      <c r="AA342" s="11" t="str">
        <f t="shared" si="118"/>
        <v>m</v>
      </c>
      <c r="AB342" s="16" t="str">
        <f t="shared" si="112"/>
        <v>R90</v>
      </c>
      <c r="AC342" s="16" t="str">
        <f t="shared" si="113"/>
        <v>R909</v>
      </c>
      <c r="AE342" s="22">
        <v>5.69</v>
      </c>
      <c r="AF342" s="9">
        <f t="shared" si="119"/>
        <v>-1</v>
      </c>
      <c r="AG342" s="21">
        <f t="shared" si="122"/>
        <v>5.6900000000000006E-2</v>
      </c>
      <c r="AH342" s="11" t="str">
        <f t="shared" si="120"/>
        <v>56.9</v>
      </c>
      <c r="AI342" s="11" t="str">
        <f t="shared" si="121"/>
        <v>m</v>
      </c>
    </row>
    <row r="343" spans="15:35" x14ac:dyDescent="0.3">
      <c r="O343" s="16">
        <v>3.32</v>
      </c>
      <c r="P343" s="9">
        <f t="shared" si="109"/>
        <v>1</v>
      </c>
      <c r="Q343" s="16">
        <f t="shared" si="110"/>
        <v>3.3199999999999994</v>
      </c>
      <c r="R343" s="11" t="str">
        <f t="shared" si="114"/>
        <v>3.32</v>
      </c>
      <c r="S343" s="11" t="str">
        <f t="shared" si="115"/>
        <v>Ohm</v>
      </c>
      <c r="T343" s="16" t="str">
        <f t="shared" si="107"/>
        <v>3R3</v>
      </c>
      <c r="U343" s="16" t="str">
        <f t="shared" si="108"/>
        <v>3R32</v>
      </c>
      <c r="W343" s="16">
        <v>9.1</v>
      </c>
      <c r="X343" s="9">
        <f t="shared" si="111"/>
        <v>0</v>
      </c>
      <c r="Y343" s="18">
        <f t="shared" si="116"/>
        <v>0.90999999999999992</v>
      </c>
      <c r="Z343" s="11" t="str">
        <f t="shared" si="117"/>
        <v>910</v>
      </c>
      <c r="AA343" s="11" t="str">
        <f t="shared" si="118"/>
        <v>m</v>
      </c>
      <c r="AB343" s="16" t="str">
        <f t="shared" si="112"/>
        <v>R91</v>
      </c>
      <c r="AC343" s="16" t="str">
        <f t="shared" si="113"/>
        <v>R910</v>
      </c>
      <c r="AE343" s="22">
        <v>5.76</v>
      </c>
      <c r="AF343" s="9">
        <f t="shared" si="119"/>
        <v>-1</v>
      </c>
      <c r="AG343" s="21">
        <f t="shared" si="122"/>
        <v>5.7599999999999998E-2</v>
      </c>
      <c r="AH343" s="11" t="str">
        <f t="shared" si="120"/>
        <v>57.6</v>
      </c>
      <c r="AI343" s="11" t="str">
        <f t="shared" si="121"/>
        <v>m</v>
      </c>
    </row>
    <row r="344" spans="15:35" x14ac:dyDescent="0.3">
      <c r="O344" s="16">
        <v>3.4</v>
      </c>
      <c r="P344" s="9">
        <f t="shared" si="109"/>
        <v>1</v>
      </c>
      <c r="Q344" s="16">
        <f t="shared" si="110"/>
        <v>3.4</v>
      </c>
      <c r="R344" s="11" t="str">
        <f t="shared" si="114"/>
        <v>3.40</v>
      </c>
      <c r="S344" s="11" t="str">
        <f t="shared" si="115"/>
        <v>Ohm</v>
      </c>
      <c r="T344" s="16" t="str">
        <f t="shared" si="107"/>
        <v>3R4</v>
      </c>
      <c r="U344" s="16" t="str">
        <f t="shared" si="108"/>
        <v>3R40</v>
      </c>
      <c r="W344" s="16">
        <v>9.31</v>
      </c>
      <c r="X344" s="9">
        <f t="shared" si="111"/>
        <v>0</v>
      </c>
      <c r="Y344" s="18">
        <f t="shared" si="116"/>
        <v>0.93100000000000005</v>
      </c>
      <c r="Z344" s="11" t="str">
        <f t="shared" si="117"/>
        <v>931</v>
      </c>
      <c r="AA344" s="11" t="str">
        <f t="shared" si="118"/>
        <v>m</v>
      </c>
      <c r="AB344" s="16" t="str">
        <f t="shared" si="112"/>
        <v>R93</v>
      </c>
      <c r="AC344" s="16" t="str">
        <f t="shared" si="113"/>
        <v>R931</v>
      </c>
      <c r="AE344" s="22">
        <v>5.83</v>
      </c>
      <c r="AF344" s="9">
        <f t="shared" si="119"/>
        <v>-1</v>
      </c>
      <c r="AG344" s="21">
        <f t="shared" si="122"/>
        <v>5.8300000000000005E-2</v>
      </c>
      <c r="AH344" s="11" t="str">
        <f t="shared" si="120"/>
        <v>58.3</v>
      </c>
      <c r="AI344" s="11" t="str">
        <f t="shared" si="121"/>
        <v>m</v>
      </c>
    </row>
    <row r="345" spans="15:35" x14ac:dyDescent="0.3">
      <c r="O345" s="16">
        <v>3.48</v>
      </c>
      <c r="P345" s="9">
        <f t="shared" si="109"/>
        <v>1</v>
      </c>
      <c r="Q345" s="16">
        <f t="shared" si="110"/>
        <v>3.4799999999999995</v>
      </c>
      <c r="R345" s="11" t="str">
        <f t="shared" si="114"/>
        <v>3.48</v>
      </c>
      <c r="S345" s="11" t="str">
        <f t="shared" si="115"/>
        <v>Ohm</v>
      </c>
      <c r="T345" s="16" t="str">
        <f t="shared" si="107"/>
        <v>3R4</v>
      </c>
      <c r="U345" s="16" t="str">
        <f t="shared" si="108"/>
        <v>3R48</v>
      </c>
      <c r="W345" s="16">
        <v>9.5299999999999994</v>
      </c>
      <c r="X345" s="9">
        <f t="shared" si="111"/>
        <v>0</v>
      </c>
      <c r="Y345" s="18">
        <f t="shared" si="116"/>
        <v>0.95299999999999996</v>
      </c>
      <c r="Z345" s="11" t="str">
        <f t="shared" si="117"/>
        <v>953</v>
      </c>
      <c r="AA345" s="11" t="str">
        <f t="shared" si="118"/>
        <v>m</v>
      </c>
      <c r="AB345" s="16" t="str">
        <f t="shared" si="112"/>
        <v>R95</v>
      </c>
      <c r="AC345" s="16" t="str">
        <f t="shared" si="113"/>
        <v>R953</v>
      </c>
      <c r="AE345" s="22">
        <v>5.9</v>
      </c>
      <c r="AF345" s="9">
        <f t="shared" si="119"/>
        <v>-1</v>
      </c>
      <c r="AG345" s="21">
        <f t="shared" si="122"/>
        <v>5.9000000000000011E-2</v>
      </c>
      <c r="AH345" s="11" t="str">
        <f t="shared" si="120"/>
        <v>59.0</v>
      </c>
      <c r="AI345" s="11" t="str">
        <f t="shared" si="121"/>
        <v>m</v>
      </c>
    </row>
    <row r="346" spans="15:35" x14ac:dyDescent="0.3">
      <c r="O346" s="16">
        <v>3.57</v>
      </c>
      <c r="P346" s="9">
        <f t="shared" si="109"/>
        <v>1</v>
      </c>
      <c r="Q346" s="16">
        <f t="shared" si="110"/>
        <v>3.5699999999999994</v>
      </c>
      <c r="R346" s="11" t="str">
        <f t="shared" si="114"/>
        <v>3.57</v>
      </c>
      <c r="S346" s="11" t="str">
        <f t="shared" si="115"/>
        <v>Ohm</v>
      </c>
      <c r="T346" s="16" t="str">
        <f t="shared" si="107"/>
        <v>3R5</v>
      </c>
      <c r="U346" s="16" t="str">
        <f t="shared" si="108"/>
        <v>3R57</v>
      </c>
      <c r="W346" s="16">
        <v>9.76</v>
      </c>
      <c r="X346" s="9">
        <f t="shared" si="111"/>
        <v>0</v>
      </c>
      <c r="Y346" s="18">
        <f t="shared" si="116"/>
        <v>0.97599999999999998</v>
      </c>
      <c r="Z346" s="11" t="str">
        <f t="shared" si="117"/>
        <v>976</v>
      </c>
      <c r="AA346" s="11" t="str">
        <f t="shared" si="118"/>
        <v>m</v>
      </c>
      <c r="AB346" s="16" t="str">
        <f t="shared" si="112"/>
        <v>R97</v>
      </c>
      <c r="AC346" s="16" t="str">
        <f t="shared" si="113"/>
        <v>R976</v>
      </c>
      <c r="AE346" s="22">
        <v>5.97</v>
      </c>
      <c r="AF346" s="9">
        <f t="shared" si="119"/>
        <v>-1</v>
      </c>
      <c r="AG346" s="21">
        <f t="shared" si="122"/>
        <v>5.9699999999999996E-2</v>
      </c>
      <c r="AH346" s="11" t="str">
        <f t="shared" si="120"/>
        <v>59.7</v>
      </c>
      <c r="AI346" s="11" t="str">
        <f t="shared" si="121"/>
        <v>m</v>
      </c>
    </row>
    <row r="347" spans="15:35" x14ac:dyDescent="0.3">
      <c r="O347" s="16">
        <v>3.65</v>
      </c>
      <c r="P347" s="9">
        <f t="shared" si="109"/>
        <v>1</v>
      </c>
      <c r="Q347" s="16">
        <f t="shared" si="110"/>
        <v>3.65</v>
      </c>
      <c r="R347" s="11" t="str">
        <f t="shared" si="114"/>
        <v>3.65</v>
      </c>
      <c r="S347" s="11" t="str">
        <f t="shared" si="115"/>
        <v>Ohm</v>
      </c>
      <c r="T347" s="16" t="str">
        <f t="shared" si="107"/>
        <v>3R6</v>
      </c>
      <c r="U347" s="16" t="str">
        <f t="shared" si="108"/>
        <v>3R65</v>
      </c>
      <c r="W347" s="16">
        <v>1</v>
      </c>
      <c r="X347" s="9">
        <f t="shared" si="111"/>
        <v>1</v>
      </c>
      <c r="Y347" s="16">
        <f t="shared" si="116"/>
        <v>1</v>
      </c>
      <c r="Z347" s="11" t="str">
        <f t="shared" si="117"/>
        <v>1.00</v>
      </c>
      <c r="AA347" s="11" t="str">
        <f t="shared" si="118"/>
        <v>Ohm</v>
      </c>
      <c r="AB347" s="16" t="str">
        <f t="shared" si="112"/>
        <v>1R0</v>
      </c>
      <c r="AC347" s="16" t="str">
        <f t="shared" si="113"/>
        <v>1R00</v>
      </c>
      <c r="AE347" s="22">
        <v>6.04</v>
      </c>
      <c r="AF347" s="9">
        <f t="shared" si="119"/>
        <v>-1</v>
      </c>
      <c r="AG347" s="21">
        <f t="shared" si="122"/>
        <v>6.0400000000000009E-2</v>
      </c>
      <c r="AH347" s="11" t="str">
        <f t="shared" si="120"/>
        <v>60.4</v>
      </c>
      <c r="AI347" s="11" t="str">
        <f t="shared" si="121"/>
        <v>m</v>
      </c>
    </row>
    <row r="348" spans="15:35" x14ac:dyDescent="0.3">
      <c r="O348" s="16">
        <v>3.74</v>
      </c>
      <c r="P348" s="9">
        <f t="shared" si="109"/>
        <v>1</v>
      </c>
      <c r="Q348" s="16">
        <f t="shared" si="110"/>
        <v>3.7400000000000007</v>
      </c>
      <c r="R348" s="11" t="str">
        <f t="shared" si="114"/>
        <v>3.74</v>
      </c>
      <c r="S348" s="11" t="str">
        <f t="shared" si="115"/>
        <v>Ohm</v>
      </c>
      <c r="T348" s="16" t="str">
        <f t="shared" si="107"/>
        <v>3R7</v>
      </c>
      <c r="U348" s="16" t="str">
        <f t="shared" si="108"/>
        <v>3R74</v>
      </c>
      <c r="W348" s="16">
        <v>1.02</v>
      </c>
      <c r="X348" s="9">
        <f t="shared" si="111"/>
        <v>1</v>
      </c>
      <c r="Y348" s="16">
        <f t="shared" si="116"/>
        <v>1.02</v>
      </c>
      <c r="Z348" s="11" t="str">
        <f t="shared" si="117"/>
        <v>1.02</v>
      </c>
      <c r="AA348" s="11" t="str">
        <f t="shared" si="118"/>
        <v>Ohm</v>
      </c>
      <c r="AB348" s="16" t="str">
        <f t="shared" si="112"/>
        <v>1R0</v>
      </c>
      <c r="AC348" s="16" t="str">
        <f t="shared" si="113"/>
        <v>1R02</v>
      </c>
      <c r="AE348" s="22">
        <v>6.12</v>
      </c>
      <c r="AF348" s="9">
        <f t="shared" si="119"/>
        <v>-1</v>
      </c>
      <c r="AG348" s="21">
        <f t="shared" si="122"/>
        <v>6.1200000000000011E-2</v>
      </c>
      <c r="AH348" s="11" t="str">
        <f t="shared" si="120"/>
        <v>61.2</v>
      </c>
      <c r="AI348" s="11" t="str">
        <f t="shared" si="121"/>
        <v>m</v>
      </c>
    </row>
    <row r="349" spans="15:35" x14ac:dyDescent="0.3">
      <c r="O349" s="16">
        <v>3.83</v>
      </c>
      <c r="P349" s="9">
        <f t="shared" si="109"/>
        <v>1</v>
      </c>
      <c r="Q349" s="16">
        <f t="shared" si="110"/>
        <v>3.8299999999999996</v>
      </c>
      <c r="R349" s="11" t="str">
        <f t="shared" si="114"/>
        <v>3.83</v>
      </c>
      <c r="S349" s="11" t="str">
        <f t="shared" si="115"/>
        <v>Ohm</v>
      </c>
      <c r="T349" s="16" t="str">
        <f t="shared" si="107"/>
        <v>3R8</v>
      </c>
      <c r="U349" s="16" t="str">
        <f t="shared" si="108"/>
        <v>3R83</v>
      </c>
      <c r="W349" s="16">
        <v>1.05</v>
      </c>
      <c r="X349" s="9">
        <f>IF(W349=1,X348+1,X348)</f>
        <v>1</v>
      </c>
      <c r="Y349" s="16">
        <f t="shared" si="116"/>
        <v>1.05</v>
      </c>
      <c r="Z349" s="11" t="str">
        <f t="shared" si="117"/>
        <v>1.05</v>
      </c>
      <c r="AA349" s="11" t="str">
        <f t="shared" si="118"/>
        <v>Ohm</v>
      </c>
      <c r="AB349" s="16" t="str">
        <f t="shared" si="112"/>
        <v>1R0</v>
      </c>
      <c r="AC349" s="16" t="str">
        <f t="shared" si="113"/>
        <v>1R05</v>
      </c>
      <c r="AE349" s="22">
        <v>6.19</v>
      </c>
      <c r="AF349" s="9">
        <f t="shared" si="119"/>
        <v>-1</v>
      </c>
      <c r="AG349" s="21">
        <f t="shared" si="122"/>
        <v>6.1900000000000011E-2</v>
      </c>
      <c r="AH349" s="11" t="str">
        <f t="shared" si="120"/>
        <v>61.9</v>
      </c>
      <c r="AI349" s="11" t="str">
        <f t="shared" si="121"/>
        <v>m</v>
      </c>
    </row>
    <row r="350" spans="15:35" x14ac:dyDescent="0.3">
      <c r="O350" s="16">
        <v>3.92</v>
      </c>
      <c r="P350" s="9">
        <f t="shared" si="109"/>
        <v>1</v>
      </c>
      <c r="Q350" s="16">
        <f t="shared" si="110"/>
        <v>3.9200000000000004</v>
      </c>
      <c r="R350" s="11" t="str">
        <f t="shared" si="114"/>
        <v>3.92</v>
      </c>
      <c r="S350" s="11" t="str">
        <f t="shared" si="115"/>
        <v>Ohm</v>
      </c>
      <c r="T350" s="16" t="str">
        <f t="shared" si="107"/>
        <v>3R9</v>
      </c>
      <c r="U350" s="16" t="str">
        <f t="shared" si="108"/>
        <v>3R92</v>
      </c>
      <c r="W350" s="16">
        <v>1.07</v>
      </c>
      <c r="X350" s="9">
        <f>IF(W350=1,X349+1,X349)</f>
        <v>1</v>
      </c>
      <c r="Y350" s="16">
        <f t="shared" si="116"/>
        <v>1.07</v>
      </c>
      <c r="Z350" s="11" t="str">
        <f t="shared" si="117"/>
        <v>1.07</v>
      </c>
      <c r="AA350" s="11" t="str">
        <f t="shared" si="118"/>
        <v>Ohm</v>
      </c>
      <c r="AB350" s="16" t="str">
        <f t="shared" si="112"/>
        <v>1R0</v>
      </c>
      <c r="AC350" s="16" t="str">
        <f t="shared" si="113"/>
        <v>1R07</v>
      </c>
      <c r="AE350" s="22">
        <v>6.26</v>
      </c>
      <c r="AF350" s="9">
        <f t="shared" si="119"/>
        <v>-1</v>
      </c>
      <c r="AG350" s="21">
        <f t="shared" si="122"/>
        <v>6.2600000000000003E-2</v>
      </c>
      <c r="AH350" s="11" t="str">
        <f t="shared" si="120"/>
        <v>62.6</v>
      </c>
      <c r="AI350" s="11" t="str">
        <f t="shared" si="121"/>
        <v>m</v>
      </c>
    </row>
    <row r="351" spans="15:35" x14ac:dyDescent="0.3">
      <c r="O351" s="16">
        <v>4.0199999999999996</v>
      </c>
      <c r="P351" s="9">
        <f t="shared" si="109"/>
        <v>1</v>
      </c>
      <c r="Q351" s="16">
        <f t="shared" si="110"/>
        <v>4.0199999999999996</v>
      </c>
      <c r="R351" s="11" t="str">
        <f t="shared" si="114"/>
        <v>4.02</v>
      </c>
      <c r="S351" s="11" t="str">
        <f t="shared" si="115"/>
        <v>Ohm</v>
      </c>
      <c r="T351" s="16" t="str">
        <f t="shared" si="107"/>
        <v>4R0</v>
      </c>
      <c r="U351" s="16" t="str">
        <f t="shared" si="108"/>
        <v>4R02</v>
      </c>
      <c r="W351" s="16">
        <v>1.1000000000000001</v>
      </c>
      <c r="X351" s="9">
        <f>IF(W351=1,X350+1,X350)</f>
        <v>1</v>
      </c>
      <c r="Y351" s="16">
        <f t="shared" si="116"/>
        <v>1.1000000000000001</v>
      </c>
      <c r="Z351" s="11" t="str">
        <f t="shared" si="117"/>
        <v>1.10</v>
      </c>
      <c r="AA351" s="11" t="str">
        <f t="shared" si="118"/>
        <v>Ohm</v>
      </c>
      <c r="AB351" s="16" t="str">
        <f t="shared" si="112"/>
        <v>1R1</v>
      </c>
      <c r="AC351" s="16" t="str">
        <f t="shared" si="113"/>
        <v>1R10</v>
      </c>
      <c r="AE351" s="22">
        <v>6.34</v>
      </c>
      <c r="AF351" s="9">
        <f t="shared" si="119"/>
        <v>-1</v>
      </c>
      <c r="AG351" s="21">
        <f t="shared" si="122"/>
        <v>6.3399999999999998E-2</v>
      </c>
      <c r="AH351" s="11" t="str">
        <f t="shared" si="120"/>
        <v>63.4</v>
      </c>
      <c r="AI351" s="11" t="str">
        <f t="shared" si="121"/>
        <v>m</v>
      </c>
    </row>
    <row r="352" spans="15:35" x14ac:dyDescent="0.3">
      <c r="O352" s="16">
        <v>4.12</v>
      </c>
      <c r="P352" s="9">
        <f t="shared" si="109"/>
        <v>1</v>
      </c>
      <c r="Q352" s="16">
        <f t="shared" si="110"/>
        <v>4.12</v>
      </c>
      <c r="R352" s="11" t="str">
        <f t="shared" si="114"/>
        <v>4.12</v>
      </c>
      <c r="S352" s="11" t="str">
        <f t="shared" si="115"/>
        <v>Ohm</v>
      </c>
      <c r="T352" s="16" t="str">
        <f t="shared" si="107"/>
        <v>4R1</v>
      </c>
      <c r="U352" s="16" t="str">
        <f t="shared" si="108"/>
        <v>4R12</v>
      </c>
      <c r="W352" s="16">
        <v>1.1299999999999999</v>
      </c>
      <c r="X352" s="9">
        <f t="shared" ref="X352:X415" si="123">IF(W352=1,X351+1,X351)</f>
        <v>1</v>
      </c>
      <c r="Y352" s="16">
        <f t="shared" si="116"/>
        <v>1.1299999999999999</v>
      </c>
      <c r="Z352" s="11" t="str">
        <f t="shared" si="117"/>
        <v>1.13</v>
      </c>
      <c r="AA352" s="11" t="str">
        <f t="shared" si="118"/>
        <v>Ohm</v>
      </c>
      <c r="AB352" s="16" t="str">
        <f t="shared" si="112"/>
        <v>1R1</v>
      </c>
      <c r="AC352" s="16" t="str">
        <f t="shared" si="113"/>
        <v>1R13</v>
      </c>
      <c r="AE352" s="22">
        <v>6.42</v>
      </c>
      <c r="AF352" s="9">
        <f t="shared" si="119"/>
        <v>-1</v>
      </c>
      <c r="AG352" s="21">
        <f t="shared" si="122"/>
        <v>6.4200000000000007E-2</v>
      </c>
      <c r="AH352" s="11" t="str">
        <f t="shared" si="120"/>
        <v>64.2</v>
      </c>
      <c r="AI352" s="11" t="str">
        <f t="shared" si="121"/>
        <v>m</v>
      </c>
    </row>
    <row r="353" spans="15:35" x14ac:dyDescent="0.3">
      <c r="O353" s="16">
        <v>4.22</v>
      </c>
      <c r="P353" s="9">
        <f t="shared" si="109"/>
        <v>1</v>
      </c>
      <c r="Q353" s="16">
        <f t="shared" si="110"/>
        <v>4.22</v>
      </c>
      <c r="R353" s="11" t="str">
        <f t="shared" si="114"/>
        <v>4.22</v>
      </c>
      <c r="S353" s="11" t="str">
        <f t="shared" si="115"/>
        <v>Ohm</v>
      </c>
      <c r="T353" s="16" t="str">
        <f t="shared" si="107"/>
        <v>4R2</v>
      </c>
      <c r="U353" s="16" t="str">
        <f t="shared" si="108"/>
        <v>4R22</v>
      </c>
      <c r="W353" s="16">
        <v>1.1499999999999999</v>
      </c>
      <c r="X353" s="9">
        <f t="shared" si="123"/>
        <v>1</v>
      </c>
      <c r="Y353" s="16">
        <f t="shared" si="116"/>
        <v>1.1499999999999999</v>
      </c>
      <c r="Z353" s="11" t="str">
        <f t="shared" si="117"/>
        <v>1.15</v>
      </c>
      <c r="AA353" s="11" t="str">
        <f t="shared" si="118"/>
        <v>Ohm</v>
      </c>
      <c r="AB353" s="16" t="str">
        <f t="shared" si="112"/>
        <v>1R1</v>
      </c>
      <c r="AC353" s="16" t="str">
        <f t="shared" si="113"/>
        <v>1R15</v>
      </c>
      <c r="AE353" s="22">
        <v>6.49</v>
      </c>
      <c r="AF353" s="9">
        <f t="shared" si="119"/>
        <v>-1</v>
      </c>
      <c r="AG353" s="21">
        <f t="shared" si="122"/>
        <v>6.4899999999999999E-2</v>
      </c>
      <c r="AH353" s="11" t="str">
        <f t="shared" si="120"/>
        <v>64.9</v>
      </c>
      <c r="AI353" s="11" t="str">
        <f t="shared" si="121"/>
        <v>m</v>
      </c>
    </row>
    <row r="354" spans="15:35" x14ac:dyDescent="0.3">
      <c r="O354" s="16">
        <v>4.32</v>
      </c>
      <c r="P354" s="9">
        <f t="shared" si="109"/>
        <v>1</v>
      </c>
      <c r="Q354" s="16">
        <f t="shared" si="110"/>
        <v>4.32</v>
      </c>
      <c r="R354" s="11" t="str">
        <f t="shared" si="114"/>
        <v>4.32</v>
      </c>
      <c r="S354" s="11" t="str">
        <f t="shared" si="115"/>
        <v>Ohm</v>
      </c>
      <c r="T354" s="16" t="str">
        <f t="shared" si="107"/>
        <v>4R3</v>
      </c>
      <c r="U354" s="16" t="str">
        <f t="shared" si="108"/>
        <v>4R32</v>
      </c>
      <c r="W354" s="16">
        <v>1.18</v>
      </c>
      <c r="X354" s="9">
        <f t="shared" si="123"/>
        <v>1</v>
      </c>
      <c r="Y354" s="16">
        <f t="shared" si="116"/>
        <v>1.18</v>
      </c>
      <c r="Z354" s="11" t="str">
        <f t="shared" si="117"/>
        <v>1.18</v>
      </c>
      <c r="AA354" s="11" t="str">
        <f t="shared" si="118"/>
        <v>Ohm</v>
      </c>
      <c r="AB354" s="16" t="str">
        <f t="shared" si="112"/>
        <v>1R1</v>
      </c>
      <c r="AC354" s="16" t="str">
        <f t="shared" si="113"/>
        <v>1R18</v>
      </c>
      <c r="AE354" s="22">
        <v>6.57</v>
      </c>
      <c r="AF354" s="9">
        <f t="shared" si="119"/>
        <v>-1</v>
      </c>
      <c r="AG354" s="21">
        <f t="shared" si="122"/>
        <v>6.5700000000000008E-2</v>
      </c>
      <c r="AH354" s="11" t="str">
        <f t="shared" si="120"/>
        <v>65.7</v>
      </c>
      <c r="AI354" s="11" t="str">
        <f t="shared" si="121"/>
        <v>m</v>
      </c>
    </row>
    <row r="355" spans="15:35" x14ac:dyDescent="0.3">
      <c r="O355" s="16">
        <v>4.42</v>
      </c>
      <c r="P355" s="9">
        <f t="shared" si="109"/>
        <v>1</v>
      </c>
      <c r="Q355" s="16">
        <f t="shared" si="110"/>
        <v>4.42</v>
      </c>
      <c r="R355" s="11" t="str">
        <f t="shared" si="114"/>
        <v>4.42</v>
      </c>
      <c r="S355" s="11" t="str">
        <f t="shared" si="115"/>
        <v>Ohm</v>
      </c>
      <c r="T355" s="16" t="str">
        <f t="shared" si="107"/>
        <v>4R4</v>
      </c>
      <c r="U355" s="16" t="str">
        <f t="shared" si="108"/>
        <v>4R42</v>
      </c>
      <c r="W355" s="16">
        <v>1.2</v>
      </c>
      <c r="X355" s="9">
        <f t="shared" si="123"/>
        <v>1</v>
      </c>
      <c r="Y355" s="16">
        <f t="shared" si="116"/>
        <v>1.2</v>
      </c>
      <c r="Z355" s="11" t="str">
        <f t="shared" si="117"/>
        <v>1.20</v>
      </c>
      <c r="AA355" s="11" t="str">
        <f t="shared" si="118"/>
        <v>Ohm</v>
      </c>
      <c r="AB355" s="16" t="str">
        <f t="shared" si="112"/>
        <v>1R2</v>
      </c>
      <c r="AC355" s="16" t="str">
        <f t="shared" si="113"/>
        <v>1R20</v>
      </c>
      <c r="AE355" s="22">
        <v>6.65</v>
      </c>
      <c r="AF355" s="9">
        <f t="shared" si="119"/>
        <v>-1</v>
      </c>
      <c r="AG355" s="21">
        <f t="shared" si="122"/>
        <v>6.6500000000000004E-2</v>
      </c>
      <c r="AH355" s="11" t="str">
        <f t="shared" si="120"/>
        <v>66.5</v>
      </c>
      <c r="AI355" s="11" t="str">
        <f t="shared" si="121"/>
        <v>m</v>
      </c>
    </row>
    <row r="356" spans="15:35" x14ac:dyDescent="0.3">
      <c r="O356" s="16">
        <v>4.53</v>
      </c>
      <c r="P356" s="9">
        <f t="shared" si="109"/>
        <v>1</v>
      </c>
      <c r="Q356" s="16">
        <f t="shared" si="110"/>
        <v>4.53</v>
      </c>
      <c r="R356" s="11" t="str">
        <f t="shared" si="114"/>
        <v>4.53</v>
      </c>
      <c r="S356" s="11" t="str">
        <f t="shared" si="115"/>
        <v>Ohm</v>
      </c>
      <c r="T356" s="16" t="str">
        <f t="shared" si="107"/>
        <v>4R5</v>
      </c>
      <c r="U356" s="16" t="str">
        <f t="shared" si="108"/>
        <v>4R53</v>
      </c>
      <c r="W356" s="16">
        <v>1.21</v>
      </c>
      <c r="X356" s="9">
        <f t="shared" si="123"/>
        <v>1</v>
      </c>
      <c r="Y356" s="16">
        <f t="shared" si="116"/>
        <v>1.21</v>
      </c>
      <c r="Z356" s="11" t="str">
        <f t="shared" si="117"/>
        <v>1.21</v>
      </c>
      <c r="AA356" s="11" t="str">
        <f t="shared" si="118"/>
        <v>Ohm</v>
      </c>
      <c r="AB356" s="16" t="str">
        <f t="shared" si="112"/>
        <v>1R2</v>
      </c>
      <c r="AC356" s="16" t="str">
        <f t="shared" si="113"/>
        <v>1R21</v>
      </c>
      <c r="AE356" s="22">
        <v>6.73</v>
      </c>
      <c r="AF356" s="9">
        <f t="shared" si="119"/>
        <v>-1</v>
      </c>
      <c r="AG356" s="21">
        <f t="shared" si="122"/>
        <v>6.7299999999999999E-2</v>
      </c>
      <c r="AH356" s="11" t="str">
        <f t="shared" si="120"/>
        <v>67.3</v>
      </c>
      <c r="AI356" s="11" t="str">
        <f t="shared" si="121"/>
        <v>m</v>
      </c>
    </row>
    <row r="357" spans="15:35" x14ac:dyDescent="0.3">
      <c r="O357" s="16">
        <v>4.6399999999999997</v>
      </c>
      <c r="P357" s="9">
        <f t="shared" si="109"/>
        <v>1</v>
      </c>
      <c r="Q357" s="16">
        <f t="shared" si="110"/>
        <v>4.6399999999999997</v>
      </c>
      <c r="R357" s="11" t="str">
        <f t="shared" si="114"/>
        <v>4.64</v>
      </c>
      <c r="S357" s="11" t="str">
        <f t="shared" si="115"/>
        <v>Ohm</v>
      </c>
      <c r="T357" s="16" t="str">
        <f t="shared" ref="T357:T420" si="124">IF(P357&lt;2,LEFT(U357,3),LEFT(U357,2)&amp;P357-2)</f>
        <v>4R6</v>
      </c>
      <c r="U357" s="16" t="str">
        <f t="shared" ref="U357:U420" si="125">IF(P357&lt;0,"R0"&amp;LEFT(R357,2),IF(P357&lt;1,"R"&amp;R357,IF(P357&lt;3,SUBSTITUTE(R357,".","R"),LEFT(_xlfn.VALUETOTEXT(Q357),3)&amp;P357-3)))</f>
        <v>4R64</v>
      </c>
      <c r="W357" s="16">
        <v>1.24</v>
      </c>
      <c r="X357" s="9">
        <f t="shared" si="123"/>
        <v>1</v>
      </c>
      <c r="Y357" s="16">
        <f t="shared" si="116"/>
        <v>1.24</v>
      </c>
      <c r="Z357" s="11" t="str">
        <f t="shared" si="117"/>
        <v>1.24</v>
      </c>
      <c r="AA357" s="11" t="str">
        <f t="shared" si="118"/>
        <v>Ohm</v>
      </c>
      <c r="AB357" s="16" t="str">
        <f t="shared" si="112"/>
        <v>1R2</v>
      </c>
      <c r="AC357" s="16" t="str">
        <f t="shared" si="113"/>
        <v>1R24</v>
      </c>
      <c r="AE357" s="22">
        <v>6.81</v>
      </c>
      <c r="AF357" s="9">
        <f t="shared" si="119"/>
        <v>-1</v>
      </c>
      <c r="AG357" s="21">
        <f t="shared" si="122"/>
        <v>6.8100000000000008E-2</v>
      </c>
      <c r="AH357" s="11" t="str">
        <f t="shared" si="120"/>
        <v>68.1</v>
      </c>
      <c r="AI357" s="11" t="str">
        <f t="shared" si="121"/>
        <v>m</v>
      </c>
    </row>
    <row r="358" spans="15:35" x14ac:dyDescent="0.3">
      <c r="O358" s="16">
        <v>4.75</v>
      </c>
      <c r="P358" s="9">
        <f t="shared" ref="P358:P421" si="126">IF(O358=1,P357+1,P357)</f>
        <v>1</v>
      </c>
      <c r="Q358" s="16">
        <f t="shared" ref="Q358:Q388" si="127">O358*10^P358/10</f>
        <v>4.75</v>
      </c>
      <c r="R358" s="11" t="str">
        <f t="shared" si="114"/>
        <v>4.75</v>
      </c>
      <c r="S358" s="11" t="str">
        <f t="shared" si="115"/>
        <v>Ohm</v>
      </c>
      <c r="T358" s="16" t="str">
        <f t="shared" si="124"/>
        <v>4R7</v>
      </c>
      <c r="U358" s="16" t="str">
        <f t="shared" si="125"/>
        <v>4R75</v>
      </c>
      <c r="W358" s="16">
        <v>1.27</v>
      </c>
      <c r="X358" s="9">
        <f t="shared" si="123"/>
        <v>1</v>
      </c>
      <c r="Y358" s="16">
        <f t="shared" si="116"/>
        <v>1.27</v>
      </c>
      <c r="Z358" s="11" t="str">
        <f t="shared" si="117"/>
        <v>1.27</v>
      </c>
      <c r="AA358" s="11" t="str">
        <f t="shared" si="118"/>
        <v>Ohm</v>
      </c>
      <c r="AB358" s="16" t="str">
        <f t="shared" si="112"/>
        <v>1R2</v>
      </c>
      <c r="AC358" s="16" t="str">
        <f t="shared" si="113"/>
        <v>1R27</v>
      </c>
      <c r="AE358" s="22">
        <v>6.9</v>
      </c>
      <c r="AF358" s="9">
        <f t="shared" si="119"/>
        <v>-1</v>
      </c>
      <c r="AG358" s="21">
        <f t="shared" si="122"/>
        <v>6.9000000000000006E-2</v>
      </c>
      <c r="AH358" s="11" t="str">
        <f t="shared" si="120"/>
        <v>69.0</v>
      </c>
      <c r="AI358" s="11" t="str">
        <f t="shared" si="121"/>
        <v>m</v>
      </c>
    </row>
    <row r="359" spans="15:35" x14ac:dyDescent="0.3">
      <c r="O359" s="16">
        <v>4.87</v>
      </c>
      <c r="P359" s="9">
        <f t="shared" si="126"/>
        <v>1</v>
      </c>
      <c r="Q359" s="16">
        <f t="shared" si="127"/>
        <v>4.87</v>
      </c>
      <c r="R359" s="11" t="str">
        <f t="shared" si="114"/>
        <v>4.87</v>
      </c>
      <c r="S359" s="11" t="str">
        <f t="shared" si="115"/>
        <v>Ohm</v>
      </c>
      <c r="T359" s="16" t="str">
        <f t="shared" si="124"/>
        <v>4R8</v>
      </c>
      <c r="U359" s="16" t="str">
        <f t="shared" si="125"/>
        <v>4R87</v>
      </c>
      <c r="W359" s="16">
        <v>1.3</v>
      </c>
      <c r="X359" s="9">
        <f t="shared" si="123"/>
        <v>1</v>
      </c>
      <c r="Y359" s="16">
        <f t="shared" si="116"/>
        <v>1.3</v>
      </c>
      <c r="Z359" s="11" t="str">
        <f t="shared" si="117"/>
        <v>1.30</v>
      </c>
      <c r="AA359" s="11" t="str">
        <f t="shared" si="118"/>
        <v>Ohm</v>
      </c>
      <c r="AB359" s="16" t="str">
        <f t="shared" si="112"/>
        <v>1R3</v>
      </c>
      <c r="AC359" s="16" t="str">
        <f t="shared" si="113"/>
        <v>1R30</v>
      </c>
      <c r="AE359" s="22">
        <v>6.98</v>
      </c>
      <c r="AF359" s="9">
        <f t="shared" si="119"/>
        <v>-1</v>
      </c>
      <c r="AG359" s="21">
        <f t="shared" si="122"/>
        <v>6.9800000000000001E-2</v>
      </c>
      <c r="AH359" s="11" t="str">
        <f t="shared" si="120"/>
        <v>69.8</v>
      </c>
      <c r="AI359" s="11" t="str">
        <f t="shared" si="121"/>
        <v>m</v>
      </c>
    </row>
    <row r="360" spans="15:35" x14ac:dyDescent="0.3">
      <c r="O360" s="16">
        <v>4.99</v>
      </c>
      <c r="P360" s="9">
        <f t="shared" si="126"/>
        <v>1</v>
      </c>
      <c r="Q360" s="16">
        <f t="shared" si="127"/>
        <v>4.99</v>
      </c>
      <c r="R360" s="11" t="str">
        <f t="shared" si="114"/>
        <v>4.99</v>
      </c>
      <c r="S360" s="11" t="str">
        <f t="shared" si="115"/>
        <v>Ohm</v>
      </c>
      <c r="T360" s="16" t="str">
        <f t="shared" si="124"/>
        <v>4R9</v>
      </c>
      <c r="U360" s="16" t="str">
        <f t="shared" si="125"/>
        <v>4R99</v>
      </c>
      <c r="W360" s="16">
        <v>1.33</v>
      </c>
      <c r="X360" s="9">
        <f t="shared" si="123"/>
        <v>1</v>
      </c>
      <c r="Y360" s="16">
        <f t="shared" si="116"/>
        <v>1.33</v>
      </c>
      <c r="Z360" s="11" t="str">
        <f t="shared" si="117"/>
        <v>1.33</v>
      </c>
      <c r="AA360" s="11" t="str">
        <f t="shared" si="118"/>
        <v>Ohm</v>
      </c>
      <c r="AB360" s="16" t="str">
        <f t="shared" si="112"/>
        <v>1R3</v>
      </c>
      <c r="AC360" s="16" t="str">
        <f t="shared" si="113"/>
        <v>1R33</v>
      </c>
      <c r="AE360" s="22">
        <v>7.06</v>
      </c>
      <c r="AF360" s="9">
        <f t="shared" si="119"/>
        <v>-1</v>
      </c>
      <c r="AG360" s="21">
        <f t="shared" si="122"/>
        <v>7.0599999999999996E-2</v>
      </c>
      <c r="AH360" s="11" t="str">
        <f t="shared" si="120"/>
        <v>70.6</v>
      </c>
      <c r="AI360" s="11" t="str">
        <f t="shared" si="121"/>
        <v>m</v>
      </c>
    </row>
    <row r="361" spans="15:35" x14ac:dyDescent="0.3">
      <c r="O361" s="16">
        <v>5.1100000000000003</v>
      </c>
      <c r="P361" s="9">
        <f t="shared" si="126"/>
        <v>1</v>
      </c>
      <c r="Q361" s="16">
        <f t="shared" si="127"/>
        <v>5.1100000000000003</v>
      </c>
      <c r="R361" s="11" t="str">
        <f t="shared" si="114"/>
        <v>5.11</v>
      </c>
      <c r="S361" s="11" t="str">
        <f t="shared" si="115"/>
        <v>Ohm</v>
      </c>
      <c r="T361" s="16" t="str">
        <f t="shared" si="124"/>
        <v>5R1</v>
      </c>
      <c r="U361" s="16" t="str">
        <f t="shared" si="125"/>
        <v>5R11</v>
      </c>
      <c r="W361" s="16">
        <v>1.37</v>
      </c>
      <c r="X361" s="9">
        <f t="shared" si="123"/>
        <v>1</v>
      </c>
      <c r="Y361" s="16">
        <f t="shared" si="116"/>
        <v>1.37</v>
      </c>
      <c r="Z361" s="11" t="str">
        <f t="shared" si="117"/>
        <v>1.37</v>
      </c>
      <c r="AA361" s="11" t="str">
        <f t="shared" si="118"/>
        <v>Ohm</v>
      </c>
      <c r="AB361" s="16" t="str">
        <f t="shared" si="112"/>
        <v>1R3</v>
      </c>
      <c r="AC361" s="16" t="str">
        <f t="shared" si="113"/>
        <v>1R37</v>
      </c>
      <c r="AE361" s="22">
        <v>7.15</v>
      </c>
      <c r="AF361" s="9">
        <f t="shared" si="119"/>
        <v>-1</v>
      </c>
      <c r="AG361" s="21">
        <f t="shared" si="122"/>
        <v>7.1500000000000008E-2</v>
      </c>
      <c r="AH361" s="11" t="str">
        <f t="shared" si="120"/>
        <v>71.5</v>
      </c>
      <c r="AI361" s="11" t="str">
        <f t="shared" si="121"/>
        <v>m</v>
      </c>
    </row>
    <row r="362" spans="15:35" x14ac:dyDescent="0.3">
      <c r="O362" s="16">
        <v>5.23</v>
      </c>
      <c r="P362" s="9">
        <f t="shared" si="126"/>
        <v>1</v>
      </c>
      <c r="Q362" s="16">
        <f t="shared" si="127"/>
        <v>5.23</v>
      </c>
      <c r="R362" s="11" t="str">
        <f t="shared" si="114"/>
        <v>5.23</v>
      </c>
      <c r="S362" s="11" t="str">
        <f t="shared" si="115"/>
        <v>Ohm</v>
      </c>
      <c r="T362" s="16" t="str">
        <f t="shared" si="124"/>
        <v>5R2</v>
      </c>
      <c r="U362" s="16" t="str">
        <f t="shared" si="125"/>
        <v>5R23</v>
      </c>
      <c r="W362" s="16">
        <v>1.4</v>
      </c>
      <c r="X362" s="9">
        <f t="shared" si="123"/>
        <v>1</v>
      </c>
      <c r="Y362" s="16">
        <f t="shared" si="116"/>
        <v>1.4</v>
      </c>
      <c r="Z362" s="11" t="str">
        <f t="shared" si="117"/>
        <v>1.40</v>
      </c>
      <c r="AA362" s="11" t="str">
        <f t="shared" si="118"/>
        <v>Ohm</v>
      </c>
      <c r="AB362" s="16" t="str">
        <f t="shared" si="112"/>
        <v>1R4</v>
      </c>
      <c r="AC362" s="16" t="str">
        <f t="shared" si="113"/>
        <v>1R40</v>
      </c>
      <c r="AE362" s="22">
        <v>7.23</v>
      </c>
      <c r="AF362" s="9">
        <f t="shared" si="119"/>
        <v>-1</v>
      </c>
      <c r="AG362" s="21">
        <f t="shared" si="122"/>
        <v>7.2300000000000003E-2</v>
      </c>
      <c r="AH362" s="11" t="str">
        <f t="shared" si="120"/>
        <v>72.3</v>
      </c>
      <c r="AI362" s="11" t="str">
        <f t="shared" si="121"/>
        <v>m</v>
      </c>
    </row>
    <row r="363" spans="15:35" x14ac:dyDescent="0.3">
      <c r="O363" s="16">
        <v>5.36</v>
      </c>
      <c r="P363" s="9">
        <f t="shared" si="126"/>
        <v>1</v>
      </c>
      <c r="Q363" s="16">
        <f t="shared" si="127"/>
        <v>5.36</v>
      </c>
      <c r="R363" s="11" t="str">
        <f t="shared" si="114"/>
        <v>5.36</v>
      </c>
      <c r="S363" s="11" t="str">
        <f t="shared" si="115"/>
        <v>Ohm</v>
      </c>
      <c r="T363" s="16" t="str">
        <f t="shared" si="124"/>
        <v>5R3</v>
      </c>
      <c r="U363" s="16" t="str">
        <f t="shared" si="125"/>
        <v>5R36</v>
      </c>
      <c r="W363" s="16">
        <v>1.43</v>
      </c>
      <c r="X363" s="9">
        <f t="shared" si="123"/>
        <v>1</v>
      </c>
      <c r="Y363" s="16">
        <f t="shared" si="116"/>
        <v>1.43</v>
      </c>
      <c r="Z363" s="11" t="str">
        <f t="shared" si="117"/>
        <v>1.43</v>
      </c>
      <c r="AA363" s="11" t="str">
        <f t="shared" si="118"/>
        <v>Ohm</v>
      </c>
      <c r="AB363" s="16" t="str">
        <f t="shared" si="112"/>
        <v>1R4</v>
      </c>
      <c r="AC363" s="16" t="str">
        <f t="shared" si="113"/>
        <v>1R43</v>
      </c>
      <c r="AE363" s="22">
        <v>7.32</v>
      </c>
      <c r="AF363" s="9">
        <f t="shared" si="119"/>
        <v>-1</v>
      </c>
      <c r="AG363" s="21">
        <f t="shared" si="122"/>
        <v>7.3200000000000015E-2</v>
      </c>
      <c r="AH363" s="11" t="str">
        <f t="shared" si="120"/>
        <v>73.2</v>
      </c>
      <c r="AI363" s="11" t="str">
        <f t="shared" si="121"/>
        <v>m</v>
      </c>
    </row>
    <row r="364" spans="15:35" x14ac:dyDescent="0.3">
      <c r="O364" s="16">
        <v>5.49</v>
      </c>
      <c r="P364" s="9">
        <f t="shared" si="126"/>
        <v>1</v>
      </c>
      <c r="Q364" s="16">
        <f t="shared" si="127"/>
        <v>5.49</v>
      </c>
      <c r="R364" s="11" t="str">
        <f t="shared" si="114"/>
        <v>5.49</v>
      </c>
      <c r="S364" s="11" t="str">
        <f t="shared" si="115"/>
        <v>Ohm</v>
      </c>
      <c r="T364" s="16" t="str">
        <f t="shared" si="124"/>
        <v>5R4</v>
      </c>
      <c r="U364" s="16" t="str">
        <f t="shared" si="125"/>
        <v>5R49</v>
      </c>
      <c r="W364" s="16">
        <v>1.47</v>
      </c>
      <c r="X364" s="9">
        <f t="shared" si="123"/>
        <v>1</v>
      </c>
      <c r="Y364" s="16">
        <f t="shared" si="116"/>
        <v>1.47</v>
      </c>
      <c r="Z364" s="11" t="str">
        <f t="shared" si="117"/>
        <v>1.47</v>
      </c>
      <c r="AA364" s="11" t="str">
        <f t="shared" si="118"/>
        <v>Ohm</v>
      </c>
      <c r="AB364" s="16" t="str">
        <f t="shared" si="112"/>
        <v>1R4</v>
      </c>
      <c r="AC364" s="16" t="str">
        <f t="shared" si="113"/>
        <v>1R47</v>
      </c>
      <c r="AE364" s="22">
        <v>7.41</v>
      </c>
      <c r="AF364" s="9">
        <f t="shared" si="119"/>
        <v>-1</v>
      </c>
      <c r="AG364" s="21">
        <f t="shared" si="122"/>
        <v>7.4100000000000013E-2</v>
      </c>
      <c r="AH364" s="11" t="str">
        <f t="shared" si="120"/>
        <v>74.1</v>
      </c>
      <c r="AI364" s="11" t="str">
        <f t="shared" si="121"/>
        <v>m</v>
      </c>
    </row>
    <row r="365" spans="15:35" x14ac:dyDescent="0.3">
      <c r="O365" s="16">
        <v>5.62</v>
      </c>
      <c r="P365" s="9">
        <f t="shared" si="126"/>
        <v>1</v>
      </c>
      <c r="Q365" s="16">
        <f t="shared" si="127"/>
        <v>5.62</v>
      </c>
      <c r="R365" s="11" t="str">
        <f t="shared" si="114"/>
        <v>5.62</v>
      </c>
      <c r="S365" s="11" t="str">
        <f t="shared" si="115"/>
        <v>Ohm</v>
      </c>
      <c r="T365" s="16" t="str">
        <f t="shared" si="124"/>
        <v>5R6</v>
      </c>
      <c r="U365" s="16" t="str">
        <f t="shared" si="125"/>
        <v>5R62</v>
      </c>
      <c r="W365" s="16">
        <v>1.5</v>
      </c>
      <c r="X365" s="9">
        <f t="shared" si="123"/>
        <v>1</v>
      </c>
      <c r="Y365" s="16">
        <f t="shared" si="116"/>
        <v>1.5</v>
      </c>
      <c r="Z365" s="11" t="str">
        <f t="shared" si="117"/>
        <v>1.50</v>
      </c>
      <c r="AA365" s="11" t="str">
        <f t="shared" si="118"/>
        <v>Ohm</v>
      </c>
      <c r="AB365" s="16" t="str">
        <f t="shared" si="112"/>
        <v>1R5</v>
      </c>
      <c r="AC365" s="16" t="str">
        <f t="shared" si="113"/>
        <v>1R50</v>
      </c>
      <c r="AE365" s="22">
        <v>7.5</v>
      </c>
      <c r="AF365" s="9">
        <f t="shared" si="119"/>
        <v>-1</v>
      </c>
      <c r="AG365" s="21">
        <f t="shared" si="122"/>
        <v>7.4999999999999997E-2</v>
      </c>
      <c r="AH365" s="11" t="str">
        <f t="shared" si="120"/>
        <v>75.0</v>
      </c>
      <c r="AI365" s="11" t="str">
        <f t="shared" si="121"/>
        <v>m</v>
      </c>
    </row>
    <row r="366" spans="15:35" x14ac:dyDescent="0.3">
      <c r="O366" s="16">
        <v>5.76</v>
      </c>
      <c r="P366" s="9">
        <f t="shared" si="126"/>
        <v>1</v>
      </c>
      <c r="Q366" s="16">
        <f t="shared" si="127"/>
        <v>5.76</v>
      </c>
      <c r="R366" s="11" t="str">
        <f t="shared" si="114"/>
        <v>5.76</v>
      </c>
      <c r="S366" s="11" t="str">
        <f t="shared" si="115"/>
        <v>Ohm</v>
      </c>
      <c r="T366" s="16" t="str">
        <f t="shared" si="124"/>
        <v>5R7</v>
      </c>
      <c r="U366" s="16" t="str">
        <f t="shared" si="125"/>
        <v>5R76</v>
      </c>
      <c r="W366" s="16">
        <v>1.54</v>
      </c>
      <c r="X366" s="9">
        <f t="shared" si="123"/>
        <v>1</v>
      </c>
      <c r="Y366" s="16">
        <f t="shared" si="116"/>
        <v>1.54</v>
      </c>
      <c r="Z366" s="11" t="str">
        <f t="shared" si="117"/>
        <v>1.54</v>
      </c>
      <c r="AA366" s="11" t="str">
        <f t="shared" si="118"/>
        <v>Ohm</v>
      </c>
      <c r="AB366" s="16" t="str">
        <f t="shared" si="112"/>
        <v>1R5</v>
      </c>
      <c r="AC366" s="16" t="str">
        <f t="shared" si="113"/>
        <v>1R54</v>
      </c>
      <c r="AE366" s="22">
        <v>7.59</v>
      </c>
      <c r="AF366" s="9">
        <f t="shared" si="119"/>
        <v>-1</v>
      </c>
      <c r="AG366" s="21">
        <f t="shared" si="122"/>
        <v>7.5899999999999995E-2</v>
      </c>
      <c r="AH366" s="11" t="str">
        <f t="shared" si="120"/>
        <v>75.9</v>
      </c>
      <c r="AI366" s="11" t="str">
        <f t="shared" si="121"/>
        <v>m</v>
      </c>
    </row>
    <row r="367" spans="15:35" x14ac:dyDescent="0.3">
      <c r="O367" s="16">
        <v>5.9</v>
      </c>
      <c r="P367" s="9">
        <f t="shared" si="126"/>
        <v>1</v>
      </c>
      <c r="Q367" s="16">
        <f t="shared" si="127"/>
        <v>5.9</v>
      </c>
      <c r="R367" s="11" t="str">
        <f t="shared" si="114"/>
        <v>5.90</v>
      </c>
      <c r="S367" s="11" t="str">
        <f t="shared" si="115"/>
        <v>Ohm</v>
      </c>
      <c r="T367" s="16" t="str">
        <f t="shared" si="124"/>
        <v>5R9</v>
      </c>
      <c r="U367" s="16" t="str">
        <f t="shared" si="125"/>
        <v>5R90</v>
      </c>
      <c r="W367" s="16">
        <v>1.58</v>
      </c>
      <c r="X367" s="9">
        <f t="shared" si="123"/>
        <v>1</v>
      </c>
      <c r="Y367" s="16">
        <f t="shared" si="116"/>
        <v>1.58</v>
      </c>
      <c r="Z367" s="11" t="str">
        <f t="shared" si="117"/>
        <v>1.58</v>
      </c>
      <c r="AA367" s="11" t="str">
        <f t="shared" si="118"/>
        <v>Ohm</v>
      </c>
      <c r="AB367" s="16" t="str">
        <f t="shared" si="112"/>
        <v>1R5</v>
      </c>
      <c r="AC367" s="16" t="str">
        <f t="shared" si="113"/>
        <v>1R58</v>
      </c>
      <c r="AE367" s="22">
        <v>7.68</v>
      </c>
      <c r="AF367" s="9">
        <f t="shared" si="119"/>
        <v>-1</v>
      </c>
      <c r="AG367" s="21">
        <f t="shared" si="122"/>
        <v>7.6800000000000007E-2</v>
      </c>
      <c r="AH367" s="11" t="str">
        <f t="shared" si="120"/>
        <v>76.8</v>
      </c>
      <c r="AI367" s="11" t="str">
        <f t="shared" si="121"/>
        <v>m</v>
      </c>
    </row>
    <row r="368" spans="15:35" x14ac:dyDescent="0.3">
      <c r="O368" s="16">
        <v>6.04</v>
      </c>
      <c r="P368" s="9">
        <f t="shared" si="126"/>
        <v>1</v>
      </c>
      <c r="Q368" s="16">
        <f t="shared" si="127"/>
        <v>6.04</v>
      </c>
      <c r="R368" s="11" t="str">
        <f t="shared" si="114"/>
        <v>6.04</v>
      </c>
      <c r="S368" s="11" t="str">
        <f t="shared" si="115"/>
        <v>Ohm</v>
      </c>
      <c r="T368" s="16" t="str">
        <f t="shared" si="124"/>
        <v>6R0</v>
      </c>
      <c r="U368" s="16" t="str">
        <f t="shared" si="125"/>
        <v>6R04</v>
      </c>
      <c r="W368" s="16">
        <v>1.6</v>
      </c>
      <c r="X368" s="9">
        <f t="shared" si="123"/>
        <v>1</v>
      </c>
      <c r="Y368" s="16">
        <f t="shared" si="116"/>
        <v>1.6</v>
      </c>
      <c r="Z368" s="11" t="str">
        <f t="shared" si="117"/>
        <v>1.60</v>
      </c>
      <c r="AA368" s="11" t="str">
        <f t="shared" si="118"/>
        <v>Ohm</v>
      </c>
      <c r="AB368" s="16" t="str">
        <f t="shared" si="112"/>
        <v>1R6</v>
      </c>
      <c r="AC368" s="16" t="str">
        <f t="shared" si="113"/>
        <v>1R60</v>
      </c>
      <c r="AE368" s="22">
        <v>7.77</v>
      </c>
      <c r="AF368" s="9">
        <f t="shared" si="119"/>
        <v>-1</v>
      </c>
      <c r="AG368" s="21">
        <f t="shared" si="122"/>
        <v>7.7700000000000005E-2</v>
      </c>
      <c r="AH368" s="11" t="str">
        <f t="shared" si="120"/>
        <v>77.7</v>
      </c>
      <c r="AI368" s="11" t="str">
        <f t="shared" si="121"/>
        <v>m</v>
      </c>
    </row>
    <row r="369" spans="15:35" x14ac:dyDescent="0.3">
      <c r="O369" s="16">
        <v>6.19</v>
      </c>
      <c r="P369" s="9">
        <f t="shared" si="126"/>
        <v>1</v>
      </c>
      <c r="Q369" s="16">
        <f t="shared" si="127"/>
        <v>6.19</v>
      </c>
      <c r="R369" s="11" t="str">
        <f t="shared" si="114"/>
        <v>6.19</v>
      </c>
      <c r="S369" s="11" t="str">
        <f t="shared" si="115"/>
        <v>Ohm</v>
      </c>
      <c r="T369" s="16" t="str">
        <f t="shared" si="124"/>
        <v>6R1</v>
      </c>
      <c r="U369" s="16" t="str">
        <f t="shared" si="125"/>
        <v>6R19</v>
      </c>
      <c r="W369" s="16">
        <v>1.62</v>
      </c>
      <c r="X369" s="9">
        <f t="shared" si="123"/>
        <v>1</v>
      </c>
      <c r="Y369" s="16">
        <f t="shared" si="116"/>
        <v>1.6200000000000003</v>
      </c>
      <c r="Z369" s="11" t="str">
        <f t="shared" si="117"/>
        <v>1.62</v>
      </c>
      <c r="AA369" s="11" t="str">
        <f t="shared" si="118"/>
        <v>Ohm</v>
      </c>
      <c r="AB369" s="16" t="str">
        <f t="shared" si="112"/>
        <v>1R6</v>
      </c>
      <c r="AC369" s="16" t="str">
        <f t="shared" si="113"/>
        <v>1R62</v>
      </c>
      <c r="AE369" s="22">
        <v>7.87</v>
      </c>
      <c r="AF369" s="9">
        <f t="shared" si="119"/>
        <v>-1</v>
      </c>
      <c r="AG369" s="21">
        <f t="shared" si="122"/>
        <v>7.8700000000000006E-2</v>
      </c>
      <c r="AH369" s="11" t="str">
        <f t="shared" si="120"/>
        <v>78.7</v>
      </c>
      <c r="AI369" s="11" t="str">
        <f t="shared" si="121"/>
        <v>m</v>
      </c>
    </row>
    <row r="370" spans="15:35" x14ac:dyDescent="0.3">
      <c r="O370" s="16">
        <v>6.34</v>
      </c>
      <c r="P370" s="9">
        <f t="shared" si="126"/>
        <v>1</v>
      </c>
      <c r="Q370" s="16">
        <f t="shared" si="127"/>
        <v>6.34</v>
      </c>
      <c r="R370" s="11" t="str">
        <f t="shared" si="114"/>
        <v>6.34</v>
      </c>
      <c r="S370" s="11" t="str">
        <f t="shared" si="115"/>
        <v>Ohm</v>
      </c>
      <c r="T370" s="16" t="str">
        <f t="shared" si="124"/>
        <v>6R3</v>
      </c>
      <c r="U370" s="16" t="str">
        <f t="shared" si="125"/>
        <v>6R34</v>
      </c>
      <c r="W370" s="16">
        <v>1.65</v>
      </c>
      <c r="X370" s="9">
        <f t="shared" si="123"/>
        <v>1</v>
      </c>
      <c r="Y370" s="16">
        <f t="shared" si="116"/>
        <v>1.65</v>
      </c>
      <c r="Z370" s="11" t="str">
        <f t="shared" si="117"/>
        <v>1.65</v>
      </c>
      <c r="AA370" s="11" t="str">
        <f t="shared" si="118"/>
        <v>Ohm</v>
      </c>
      <c r="AB370" s="16" t="str">
        <f t="shared" si="112"/>
        <v>1R6</v>
      </c>
      <c r="AC370" s="16" t="str">
        <f t="shared" si="113"/>
        <v>1R65</v>
      </c>
      <c r="AE370" s="22">
        <v>7.96</v>
      </c>
      <c r="AF370" s="9">
        <f t="shared" si="119"/>
        <v>-1</v>
      </c>
      <c r="AG370" s="21">
        <f t="shared" si="122"/>
        <v>7.9600000000000004E-2</v>
      </c>
      <c r="AH370" s="11" t="str">
        <f t="shared" si="120"/>
        <v>79.6</v>
      </c>
      <c r="AI370" s="11" t="str">
        <f t="shared" si="121"/>
        <v>m</v>
      </c>
    </row>
    <row r="371" spans="15:35" x14ac:dyDescent="0.3">
      <c r="O371" s="16">
        <v>6.49</v>
      </c>
      <c r="P371" s="9">
        <f t="shared" si="126"/>
        <v>1</v>
      </c>
      <c r="Q371" s="16">
        <f t="shared" si="127"/>
        <v>6.49</v>
      </c>
      <c r="R371" s="11" t="str">
        <f t="shared" si="114"/>
        <v>6.49</v>
      </c>
      <c r="S371" s="11" t="str">
        <f t="shared" si="115"/>
        <v>Ohm</v>
      </c>
      <c r="T371" s="16" t="str">
        <f t="shared" si="124"/>
        <v>6R4</v>
      </c>
      <c r="U371" s="16" t="str">
        <f t="shared" si="125"/>
        <v>6R49</v>
      </c>
      <c r="W371" s="16">
        <v>1.69</v>
      </c>
      <c r="X371" s="9">
        <f t="shared" si="123"/>
        <v>1</v>
      </c>
      <c r="Y371" s="16">
        <f t="shared" si="116"/>
        <v>1.69</v>
      </c>
      <c r="Z371" s="11" t="str">
        <f t="shared" si="117"/>
        <v>1.69</v>
      </c>
      <c r="AA371" s="11" t="str">
        <f t="shared" si="118"/>
        <v>Ohm</v>
      </c>
      <c r="AB371" s="16" t="str">
        <f t="shared" si="112"/>
        <v>1R6</v>
      </c>
      <c r="AC371" s="16" t="str">
        <f t="shared" si="113"/>
        <v>1R69</v>
      </c>
      <c r="AE371" s="22">
        <v>8.06</v>
      </c>
      <c r="AF371" s="9">
        <f t="shared" si="119"/>
        <v>-1</v>
      </c>
      <c r="AG371" s="21">
        <f t="shared" si="122"/>
        <v>8.0600000000000005E-2</v>
      </c>
      <c r="AH371" s="11" t="str">
        <f t="shared" si="120"/>
        <v>80.6</v>
      </c>
      <c r="AI371" s="11" t="str">
        <f t="shared" si="121"/>
        <v>m</v>
      </c>
    </row>
    <row r="372" spans="15:35" x14ac:dyDescent="0.3">
      <c r="O372" s="16">
        <v>6.65</v>
      </c>
      <c r="P372" s="9">
        <f t="shared" si="126"/>
        <v>1</v>
      </c>
      <c r="Q372" s="16">
        <f t="shared" si="127"/>
        <v>6.65</v>
      </c>
      <c r="R372" s="11" t="str">
        <f t="shared" si="114"/>
        <v>6.65</v>
      </c>
      <c r="S372" s="11" t="str">
        <f t="shared" si="115"/>
        <v>Ohm</v>
      </c>
      <c r="T372" s="16" t="str">
        <f t="shared" si="124"/>
        <v>6R6</v>
      </c>
      <c r="U372" s="16" t="str">
        <f t="shared" si="125"/>
        <v>6R65</v>
      </c>
      <c r="W372" s="16">
        <v>1.74</v>
      </c>
      <c r="X372" s="9">
        <f t="shared" si="123"/>
        <v>1</v>
      </c>
      <c r="Y372" s="16">
        <f t="shared" si="116"/>
        <v>1.7399999999999998</v>
      </c>
      <c r="Z372" s="11" t="str">
        <f t="shared" si="117"/>
        <v>1.74</v>
      </c>
      <c r="AA372" s="11" t="str">
        <f t="shared" si="118"/>
        <v>Ohm</v>
      </c>
      <c r="AB372" s="16" t="str">
        <f t="shared" si="112"/>
        <v>1R7</v>
      </c>
      <c r="AC372" s="16" t="str">
        <f t="shared" si="113"/>
        <v>1R74</v>
      </c>
      <c r="AE372" s="22">
        <v>8.16</v>
      </c>
      <c r="AF372" s="9">
        <f t="shared" si="119"/>
        <v>-1</v>
      </c>
      <c r="AG372" s="21">
        <f t="shared" si="122"/>
        <v>8.1600000000000006E-2</v>
      </c>
      <c r="AH372" s="11" t="str">
        <f t="shared" si="120"/>
        <v>81.6</v>
      </c>
      <c r="AI372" s="11" t="str">
        <f t="shared" si="121"/>
        <v>m</v>
      </c>
    </row>
    <row r="373" spans="15:35" x14ac:dyDescent="0.3">
      <c r="O373" s="16">
        <v>6.81</v>
      </c>
      <c r="P373" s="9">
        <f t="shared" si="126"/>
        <v>1</v>
      </c>
      <c r="Q373" s="16">
        <f t="shared" si="127"/>
        <v>6.81</v>
      </c>
      <c r="R373" s="11" t="str">
        <f t="shared" si="114"/>
        <v>6.81</v>
      </c>
      <c r="S373" s="11" t="str">
        <f t="shared" si="115"/>
        <v>Ohm</v>
      </c>
      <c r="T373" s="16" t="str">
        <f t="shared" si="124"/>
        <v>6R8</v>
      </c>
      <c r="U373" s="16" t="str">
        <f t="shared" si="125"/>
        <v>6R81</v>
      </c>
      <c r="W373" s="16">
        <v>1.78</v>
      </c>
      <c r="X373" s="9">
        <f t="shared" si="123"/>
        <v>1</v>
      </c>
      <c r="Y373" s="16">
        <f t="shared" si="116"/>
        <v>1.78</v>
      </c>
      <c r="Z373" s="11" t="str">
        <f t="shared" si="117"/>
        <v>1.78</v>
      </c>
      <c r="AA373" s="11" t="str">
        <f t="shared" si="118"/>
        <v>Ohm</v>
      </c>
      <c r="AB373" s="16" t="str">
        <f t="shared" si="112"/>
        <v>1R7</v>
      </c>
      <c r="AC373" s="16" t="str">
        <f t="shared" si="113"/>
        <v>1R78</v>
      </c>
      <c r="AE373" s="22">
        <v>8.25</v>
      </c>
      <c r="AF373" s="9">
        <f t="shared" si="119"/>
        <v>-1</v>
      </c>
      <c r="AG373" s="21">
        <f t="shared" si="122"/>
        <v>8.2500000000000004E-2</v>
      </c>
      <c r="AH373" s="11" t="str">
        <f t="shared" si="120"/>
        <v>82.5</v>
      </c>
      <c r="AI373" s="11" t="str">
        <f t="shared" si="121"/>
        <v>m</v>
      </c>
    </row>
    <row r="374" spans="15:35" x14ac:dyDescent="0.3">
      <c r="O374" s="16">
        <v>6.98</v>
      </c>
      <c r="P374" s="9">
        <f t="shared" si="126"/>
        <v>1</v>
      </c>
      <c r="Q374" s="16">
        <f t="shared" si="127"/>
        <v>6.9800000000000013</v>
      </c>
      <c r="R374" s="11" t="str">
        <f t="shared" si="114"/>
        <v>6.98</v>
      </c>
      <c r="S374" s="11" t="str">
        <f t="shared" si="115"/>
        <v>Ohm</v>
      </c>
      <c r="T374" s="16" t="str">
        <f t="shared" si="124"/>
        <v>6R9</v>
      </c>
      <c r="U374" s="16" t="str">
        <f t="shared" si="125"/>
        <v>6R98</v>
      </c>
      <c r="W374" s="16">
        <v>1.8</v>
      </c>
      <c r="X374" s="9">
        <f t="shared" si="123"/>
        <v>1</v>
      </c>
      <c r="Y374" s="16">
        <f t="shared" si="116"/>
        <v>1.8</v>
      </c>
      <c r="Z374" s="11" t="str">
        <f t="shared" si="117"/>
        <v>1.80</v>
      </c>
      <c r="AA374" s="11" t="str">
        <f t="shared" si="118"/>
        <v>Ohm</v>
      </c>
      <c r="AB374" s="16" t="str">
        <f t="shared" si="112"/>
        <v>1R8</v>
      </c>
      <c r="AC374" s="16" t="str">
        <f t="shared" si="113"/>
        <v>1R80</v>
      </c>
      <c r="AE374" s="22">
        <v>8.35</v>
      </c>
      <c r="AF374" s="9">
        <f t="shared" si="119"/>
        <v>-1</v>
      </c>
      <c r="AG374" s="21">
        <f t="shared" si="122"/>
        <v>8.3499999999999991E-2</v>
      </c>
      <c r="AH374" s="11" t="str">
        <f t="shared" si="120"/>
        <v>83.5</v>
      </c>
      <c r="AI374" s="11" t="str">
        <f t="shared" si="121"/>
        <v>m</v>
      </c>
    </row>
    <row r="375" spans="15:35" x14ac:dyDescent="0.3">
      <c r="O375" s="16">
        <v>7.15</v>
      </c>
      <c r="P375" s="9">
        <f t="shared" si="126"/>
        <v>1</v>
      </c>
      <c r="Q375" s="16">
        <f t="shared" si="127"/>
        <v>7.15</v>
      </c>
      <c r="R375" s="11" t="str">
        <f t="shared" si="114"/>
        <v>7.15</v>
      </c>
      <c r="S375" s="11" t="str">
        <f t="shared" si="115"/>
        <v>Ohm</v>
      </c>
      <c r="T375" s="16" t="str">
        <f t="shared" si="124"/>
        <v>7R1</v>
      </c>
      <c r="U375" s="16" t="str">
        <f t="shared" si="125"/>
        <v>7R15</v>
      </c>
      <c r="W375" s="16">
        <v>1.82</v>
      </c>
      <c r="X375" s="9">
        <f t="shared" si="123"/>
        <v>1</v>
      </c>
      <c r="Y375" s="16">
        <f t="shared" si="116"/>
        <v>1.8199999999999998</v>
      </c>
      <c r="Z375" s="11" t="str">
        <f t="shared" si="117"/>
        <v>1.82</v>
      </c>
      <c r="AA375" s="11" t="str">
        <f t="shared" si="118"/>
        <v>Ohm</v>
      </c>
      <c r="AB375" s="16" t="str">
        <f t="shared" si="112"/>
        <v>1R8</v>
      </c>
      <c r="AC375" s="16" t="str">
        <f t="shared" si="113"/>
        <v>1R82</v>
      </c>
      <c r="AE375" s="22">
        <v>8.4499999999999993</v>
      </c>
      <c r="AF375" s="9">
        <f t="shared" si="119"/>
        <v>-1</v>
      </c>
      <c r="AG375" s="21">
        <f t="shared" si="122"/>
        <v>8.4499999999999992E-2</v>
      </c>
      <c r="AH375" s="11" t="str">
        <f t="shared" si="120"/>
        <v>84.5</v>
      </c>
      <c r="AI375" s="11" t="str">
        <f t="shared" si="121"/>
        <v>m</v>
      </c>
    </row>
    <row r="376" spans="15:35" x14ac:dyDescent="0.3">
      <c r="O376" s="16">
        <v>7.32</v>
      </c>
      <c r="P376" s="9">
        <f t="shared" si="126"/>
        <v>1</v>
      </c>
      <c r="Q376" s="16">
        <f t="shared" si="127"/>
        <v>7.32</v>
      </c>
      <c r="R376" s="11" t="str">
        <f t="shared" si="114"/>
        <v>7.32</v>
      </c>
      <c r="S376" s="11" t="str">
        <f t="shared" si="115"/>
        <v>Ohm</v>
      </c>
      <c r="T376" s="16" t="str">
        <f t="shared" si="124"/>
        <v>7R3</v>
      </c>
      <c r="U376" s="16" t="str">
        <f t="shared" si="125"/>
        <v>7R32</v>
      </c>
      <c r="W376" s="16">
        <v>1.87</v>
      </c>
      <c r="X376" s="9">
        <f t="shared" si="123"/>
        <v>1</v>
      </c>
      <c r="Y376" s="16">
        <f t="shared" si="116"/>
        <v>1.8700000000000003</v>
      </c>
      <c r="Z376" s="11" t="str">
        <f t="shared" si="117"/>
        <v>1.87</v>
      </c>
      <c r="AA376" s="11" t="str">
        <f t="shared" si="118"/>
        <v>Ohm</v>
      </c>
      <c r="AB376" s="16" t="str">
        <f t="shared" ref="AB376:AB439" si="128">IF(X376&lt;2,LEFT(AC376,3),LEFT(AC376,2)&amp;X376-2)</f>
        <v>1R8</v>
      </c>
      <c r="AC376" s="16" t="str">
        <f t="shared" ref="AC376:AC439" si="129">IF(X376&lt;0,"R0"&amp;LEFT(Z376,2),IF(X376&lt;1,"R"&amp;Z376,IF(X376&lt;3,SUBSTITUTE(Z376,".","R"),LEFT(_xlfn.VALUETOTEXT(Y376),3)&amp;X376-3)))</f>
        <v>1R87</v>
      </c>
      <c r="AE376" s="22">
        <v>8.56</v>
      </c>
      <c r="AF376" s="9">
        <f t="shared" si="119"/>
        <v>-1</v>
      </c>
      <c r="AG376" s="21">
        <f t="shared" si="122"/>
        <v>8.5600000000000009E-2</v>
      </c>
      <c r="AH376" s="11" t="str">
        <f t="shared" si="120"/>
        <v>85.6</v>
      </c>
      <c r="AI376" s="11" t="str">
        <f t="shared" si="121"/>
        <v>m</v>
      </c>
    </row>
    <row r="377" spans="15:35" x14ac:dyDescent="0.3">
      <c r="O377" s="16">
        <v>7.5</v>
      </c>
      <c r="P377" s="9">
        <f t="shared" si="126"/>
        <v>1</v>
      </c>
      <c r="Q377" s="16">
        <f t="shared" si="127"/>
        <v>7.5</v>
      </c>
      <c r="R377" s="11" t="str">
        <f t="shared" si="114"/>
        <v>7.50</v>
      </c>
      <c r="S377" s="11" t="str">
        <f t="shared" si="115"/>
        <v>Ohm</v>
      </c>
      <c r="T377" s="16" t="str">
        <f t="shared" si="124"/>
        <v>7R5</v>
      </c>
      <c r="U377" s="16" t="str">
        <f t="shared" si="125"/>
        <v>7R50</v>
      </c>
      <c r="W377" s="16">
        <v>1.91</v>
      </c>
      <c r="X377" s="9">
        <f t="shared" si="123"/>
        <v>1</v>
      </c>
      <c r="Y377" s="16">
        <f t="shared" si="116"/>
        <v>1.9099999999999997</v>
      </c>
      <c r="Z377" s="11" t="str">
        <f t="shared" si="117"/>
        <v>1.91</v>
      </c>
      <c r="AA377" s="11" t="str">
        <f t="shared" si="118"/>
        <v>Ohm</v>
      </c>
      <c r="AB377" s="16" t="str">
        <f t="shared" si="128"/>
        <v>1R9</v>
      </c>
      <c r="AC377" s="16" t="str">
        <f t="shared" si="129"/>
        <v>1R91</v>
      </c>
      <c r="AE377" s="22">
        <v>8.66</v>
      </c>
      <c r="AF377" s="9">
        <f t="shared" si="119"/>
        <v>-1</v>
      </c>
      <c r="AG377" s="21">
        <f t="shared" si="122"/>
        <v>8.660000000000001E-2</v>
      </c>
      <c r="AH377" s="11" t="str">
        <f t="shared" si="120"/>
        <v>86.6</v>
      </c>
      <c r="AI377" s="11" t="str">
        <f t="shared" si="121"/>
        <v>m</v>
      </c>
    </row>
    <row r="378" spans="15:35" x14ac:dyDescent="0.3">
      <c r="O378" s="16">
        <v>7.68</v>
      </c>
      <c r="P378" s="9">
        <f t="shared" si="126"/>
        <v>1</v>
      </c>
      <c r="Q378" s="16">
        <f t="shared" si="127"/>
        <v>7.68</v>
      </c>
      <c r="R378" s="11" t="str">
        <f t="shared" si="114"/>
        <v>7.68</v>
      </c>
      <c r="S378" s="11" t="str">
        <f t="shared" si="115"/>
        <v>Ohm</v>
      </c>
      <c r="T378" s="16" t="str">
        <f t="shared" si="124"/>
        <v>7R6</v>
      </c>
      <c r="U378" s="16" t="str">
        <f t="shared" si="125"/>
        <v>7R68</v>
      </c>
      <c r="W378" s="16">
        <v>1.96</v>
      </c>
      <c r="X378" s="9">
        <f t="shared" si="123"/>
        <v>1</v>
      </c>
      <c r="Y378" s="16">
        <f t="shared" si="116"/>
        <v>1.9600000000000002</v>
      </c>
      <c r="Z378" s="11" t="str">
        <f t="shared" si="117"/>
        <v>1.96</v>
      </c>
      <c r="AA378" s="11" t="str">
        <f t="shared" si="118"/>
        <v>Ohm</v>
      </c>
      <c r="AB378" s="16" t="str">
        <f t="shared" si="128"/>
        <v>1R9</v>
      </c>
      <c r="AC378" s="16" t="str">
        <f t="shared" si="129"/>
        <v>1R96</v>
      </c>
      <c r="AE378" s="22">
        <v>8.76</v>
      </c>
      <c r="AF378" s="9">
        <f t="shared" si="119"/>
        <v>-1</v>
      </c>
      <c r="AG378" s="21">
        <f t="shared" si="122"/>
        <v>8.7599999999999997E-2</v>
      </c>
      <c r="AH378" s="11" t="str">
        <f t="shared" si="120"/>
        <v>87.6</v>
      </c>
      <c r="AI378" s="11" t="str">
        <f t="shared" si="121"/>
        <v>m</v>
      </c>
    </row>
    <row r="379" spans="15:35" x14ac:dyDescent="0.3">
      <c r="O379" s="16">
        <v>7.87</v>
      </c>
      <c r="P379" s="9">
        <f t="shared" si="126"/>
        <v>1</v>
      </c>
      <c r="Q379" s="16">
        <f t="shared" si="127"/>
        <v>7.87</v>
      </c>
      <c r="R379" s="11" t="str">
        <f t="shared" si="114"/>
        <v>7.87</v>
      </c>
      <c r="S379" s="11" t="str">
        <f t="shared" si="115"/>
        <v>Ohm</v>
      </c>
      <c r="T379" s="16" t="str">
        <f t="shared" si="124"/>
        <v>7R8</v>
      </c>
      <c r="U379" s="16" t="str">
        <f t="shared" si="125"/>
        <v>7R87</v>
      </c>
      <c r="W379" s="16">
        <v>2</v>
      </c>
      <c r="X379" s="9">
        <f t="shared" si="123"/>
        <v>1</v>
      </c>
      <c r="Y379" s="16">
        <f t="shared" si="116"/>
        <v>2</v>
      </c>
      <c r="Z379" s="11" t="str">
        <f t="shared" si="117"/>
        <v>2.00</v>
      </c>
      <c r="AA379" s="11" t="str">
        <f t="shared" si="118"/>
        <v>Ohm</v>
      </c>
      <c r="AB379" s="16" t="str">
        <f t="shared" si="128"/>
        <v>2R0</v>
      </c>
      <c r="AC379" s="16" t="str">
        <f t="shared" si="129"/>
        <v>2R00</v>
      </c>
      <c r="AE379" s="22">
        <v>8.8699999999999992</v>
      </c>
      <c r="AF379" s="9">
        <f t="shared" si="119"/>
        <v>-1</v>
      </c>
      <c r="AG379" s="21">
        <f t="shared" si="122"/>
        <v>8.8700000000000001E-2</v>
      </c>
      <c r="AH379" s="11" t="str">
        <f t="shared" si="120"/>
        <v>88.7</v>
      </c>
      <c r="AI379" s="11" t="str">
        <f t="shared" si="121"/>
        <v>m</v>
      </c>
    </row>
    <row r="380" spans="15:35" x14ac:dyDescent="0.3">
      <c r="O380" s="16">
        <v>8.06</v>
      </c>
      <c r="P380" s="9">
        <f t="shared" si="126"/>
        <v>1</v>
      </c>
      <c r="Q380" s="16">
        <f t="shared" si="127"/>
        <v>8.06</v>
      </c>
      <c r="R380" s="11" t="str">
        <f t="shared" si="114"/>
        <v>8.06</v>
      </c>
      <c r="S380" s="11" t="str">
        <f t="shared" si="115"/>
        <v>Ohm</v>
      </c>
      <c r="T380" s="16" t="str">
        <f t="shared" si="124"/>
        <v>8R0</v>
      </c>
      <c r="U380" s="16" t="str">
        <f t="shared" si="125"/>
        <v>8R06</v>
      </c>
      <c r="W380" s="16">
        <v>2.0499999999999998</v>
      </c>
      <c r="X380" s="9">
        <f t="shared" si="123"/>
        <v>1</v>
      </c>
      <c r="Y380" s="16">
        <f t="shared" si="116"/>
        <v>2.0499999999999998</v>
      </c>
      <c r="Z380" s="11" t="str">
        <f t="shared" si="117"/>
        <v>2.05</v>
      </c>
      <c r="AA380" s="11" t="str">
        <f t="shared" si="118"/>
        <v>Ohm</v>
      </c>
      <c r="AB380" s="16" t="str">
        <f t="shared" si="128"/>
        <v>2R0</v>
      </c>
      <c r="AC380" s="16" t="str">
        <f t="shared" si="129"/>
        <v>2R05</v>
      </c>
      <c r="AE380" s="22">
        <v>8.98</v>
      </c>
      <c r="AF380" s="9">
        <f t="shared" si="119"/>
        <v>-1</v>
      </c>
      <c r="AG380" s="21">
        <f t="shared" si="122"/>
        <v>8.9800000000000019E-2</v>
      </c>
      <c r="AH380" s="11" t="str">
        <f t="shared" si="120"/>
        <v>89.8</v>
      </c>
      <c r="AI380" s="11" t="str">
        <f t="shared" si="121"/>
        <v>m</v>
      </c>
    </row>
    <row r="381" spans="15:35" x14ac:dyDescent="0.3">
      <c r="O381" s="16">
        <v>8.25</v>
      </c>
      <c r="P381" s="9">
        <f t="shared" si="126"/>
        <v>1</v>
      </c>
      <c r="Q381" s="16">
        <f t="shared" si="127"/>
        <v>8.25</v>
      </c>
      <c r="R381" s="11" t="str">
        <f t="shared" si="114"/>
        <v>8.25</v>
      </c>
      <c r="S381" s="11" t="str">
        <f t="shared" si="115"/>
        <v>Ohm</v>
      </c>
      <c r="T381" s="16" t="str">
        <f t="shared" si="124"/>
        <v>8R2</v>
      </c>
      <c r="U381" s="16" t="str">
        <f t="shared" si="125"/>
        <v>8R25</v>
      </c>
      <c r="W381" s="16">
        <v>2.1</v>
      </c>
      <c r="X381" s="9">
        <f t="shared" si="123"/>
        <v>1</v>
      </c>
      <c r="Y381" s="16">
        <f t="shared" si="116"/>
        <v>2.1</v>
      </c>
      <c r="Z381" s="11" t="str">
        <f t="shared" si="117"/>
        <v>2.10</v>
      </c>
      <c r="AA381" s="11" t="str">
        <f t="shared" si="118"/>
        <v>Ohm</v>
      </c>
      <c r="AB381" s="16" t="str">
        <f t="shared" si="128"/>
        <v>2R1</v>
      </c>
      <c r="AC381" s="16" t="str">
        <f t="shared" si="129"/>
        <v>2R10</v>
      </c>
      <c r="AE381" s="22">
        <v>9.09</v>
      </c>
      <c r="AF381" s="9">
        <f t="shared" si="119"/>
        <v>-1</v>
      </c>
      <c r="AG381" s="21">
        <f t="shared" si="122"/>
        <v>9.0900000000000009E-2</v>
      </c>
      <c r="AH381" s="11" t="str">
        <f t="shared" si="120"/>
        <v>90.9</v>
      </c>
      <c r="AI381" s="11" t="str">
        <f t="shared" si="121"/>
        <v>m</v>
      </c>
    </row>
    <row r="382" spans="15:35" x14ac:dyDescent="0.3">
      <c r="O382" s="16">
        <v>8.4499999999999993</v>
      </c>
      <c r="P382" s="9">
        <f t="shared" si="126"/>
        <v>1</v>
      </c>
      <c r="Q382" s="16">
        <f t="shared" si="127"/>
        <v>8.4499999999999993</v>
      </c>
      <c r="R382" s="11" t="str">
        <f t="shared" si="114"/>
        <v>8.45</v>
      </c>
      <c r="S382" s="11" t="str">
        <f t="shared" si="115"/>
        <v>Ohm</v>
      </c>
      <c r="T382" s="16" t="str">
        <f t="shared" si="124"/>
        <v>8R4</v>
      </c>
      <c r="U382" s="16" t="str">
        <f t="shared" si="125"/>
        <v>8R45</v>
      </c>
      <c r="W382" s="16">
        <v>2.15</v>
      </c>
      <c r="X382" s="9">
        <f t="shared" si="123"/>
        <v>1</v>
      </c>
      <c r="Y382" s="16">
        <f t="shared" si="116"/>
        <v>2.15</v>
      </c>
      <c r="Z382" s="11" t="str">
        <f t="shared" si="117"/>
        <v>2.15</v>
      </c>
      <c r="AA382" s="11" t="str">
        <f t="shared" si="118"/>
        <v>Ohm</v>
      </c>
      <c r="AB382" s="16" t="str">
        <f t="shared" si="128"/>
        <v>2R1</v>
      </c>
      <c r="AC382" s="16" t="str">
        <f t="shared" si="129"/>
        <v>2R15</v>
      </c>
      <c r="AE382" s="22">
        <v>9.1999999999999993</v>
      </c>
      <c r="AF382" s="9">
        <f t="shared" si="119"/>
        <v>-1</v>
      </c>
      <c r="AG382" s="21">
        <f t="shared" si="122"/>
        <v>9.1999999999999998E-2</v>
      </c>
      <c r="AH382" s="11" t="str">
        <f t="shared" si="120"/>
        <v>92.0</v>
      </c>
      <c r="AI382" s="11" t="str">
        <f t="shared" si="121"/>
        <v>m</v>
      </c>
    </row>
    <row r="383" spans="15:35" x14ac:dyDescent="0.3">
      <c r="O383" s="16">
        <v>8.66</v>
      </c>
      <c r="P383" s="9">
        <f t="shared" si="126"/>
        <v>1</v>
      </c>
      <c r="Q383" s="16">
        <f t="shared" si="127"/>
        <v>8.66</v>
      </c>
      <c r="R383" s="11" t="str">
        <f t="shared" si="114"/>
        <v>8.66</v>
      </c>
      <c r="S383" s="11" t="str">
        <f t="shared" si="115"/>
        <v>Ohm</v>
      </c>
      <c r="T383" s="16" t="str">
        <f t="shared" si="124"/>
        <v>8R6</v>
      </c>
      <c r="U383" s="16" t="str">
        <f t="shared" si="125"/>
        <v>8R66</v>
      </c>
      <c r="W383" s="16">
        <v>2.2000000000000002</v>
      </c>
      <c r="X383" s="9">
        <f t="shared" si="123"/>
        <v>1</v>
      </c>
      <c r="Y383" s="16">
        <f t="shared" si="116"/>
        <v>2.2000000000000002</v>
      </c>
      <c r="Z383" s="11" t="str">
        <f t="shared" si="117"/>
        <v>2.20</v>
      </c>
      <c r="AA383" s="11" t="str">
        <f t="shared" si="118"/>
        <v>Ohm</v>
      </c>
      <c r="AB383" s="16" t="str">
        <f t="shared" si="128"/>
        <v>2R2</v>
      </c>
      <c r="AC383" s="16" t="str">
        <f t="shared" si="129"/>
        <v>2R20</v>
      </c>
      <c r="AE383" s="22">
        <v>9.31</v>
      </c>
      <c r="AF383" s="9">
        <f t="shared" si="119"/>
        <v>-1</v>
      </c>
      <c r="AG383" s="21">
        <f t="shared" si="122"/>
        <v>9.3100000000000002E-2</v>
      </c>
      <c r="AH383" s="11" t="str">
        <f t="shared" si="120"/>
        <v>93.1</v>
      </c>
      <c r="AI383" s="11" t="str">
        <f t="shared" si="121"/>
        <v>m</v>
      </c>
    </row>
    <row r="384" spans="15:35" x14ac:dyDescent="0.3">
      <c r="O384" s="16">
        <v>8.8699999999999992</v>
      </c>
      <c r="P384" s="9">
        <f t="shared" si="126"/>
        <v>1</v>
      </c>
      <c r="Q384" s="16">
        <f t="shared" si="127"/>
        <v>8.8699999999999992</v>
      </c>
      <c r="R384" s="11" t="str">
        <f t="shared" si="114"/>
        <v>8.87</v>
      </c>
      <c r="S384" s="11" t="str">
        <f t="shared" si="115"/>
        <v>Ohm</v>
      </c>
      <c r="T384" s="16" t="str">
        <f t="shared" si="124"/>
        <v>8R8</v>
      </c>
      <c r="U384" s="16" t="str">
        <f t="shared" si="125"/>
        <v>8R87</v>
      </c>
      <c r="W384" s="16">
        <v>2.21</v>
      </c>
      <c r="X384" s="9">
        <f t="shared" si="123"/>
        <v>1</v>
      </c>
      <c r="Y384" s="16">
        <f t="shared" si="116"/>
        <v>2.21</v>
      </c>
      <c r="Z384" s="11" t="str">
        <f t="shared" si="117"/>
        <v>2.21</v>
      </c>
      <c r="AA384" s="11" t="str">
        <f t="shared" si="118"/>
        <v>Ohm</v>
      </c>
      <c r="AB384" s="16" t="str">
        <f t="shared" si="128"/>
        <v>2R2</v>
      </c>
      <c r="AC384" s="16" t="str">
        <f t="shared" si="129"/>
        <v>2R21</v>
      </c>
      <c r="AE384" s="22">
        <v>9.42</v>
      </c>
      <c r="AF384" s="9">
        <f t="shared" si="119"/>
        <v>-1</v>
      </c>
      <c r="AG384" s="21">
        <f t="shared" si="122"/>
        <v>9.4200000000000006E-2</v>
      </c>
      <c r="AH384" s="11" t="str">
        <f t="shared" si="120"/>
        <v>94.2</v>
      </c>
      <c r="AI384" s="11" t="str">
        <f t="shared" si="121"/>
        <v>m</v>
      </c>
    </row>
    <row r="385" spans="15:35" x14ac:dyDescent="0.3">
      <c r="O385" s="16">
        <v>9.09</v>
      </c>
      <c r="P385" s="9">
        <f t="shared" si="126"/>
        <v>1</v>
      </c>
      <c r="Q385" s="16">
        <f t="shared" si="127"/>
        <v>9.09</v>
      </c>
      <c r="R385" s="11" t="str">
        <f t="shared" si="114"/>
        <v>9.09</v>
      </c>
      <c r="S385" s="11" t="str">
        <f t="shared" si="115"/>
        <v>Ohm</v>
      </c>
      <c r="T385" s="16" t="str">
        <f t="shared" si="124"/>
        <v>9R0</v>
      </c>
      <c r="U385" s="16" t="str">
        <f t="shared" si="125"/>
        <v>9R09</v>
      </c>
      <c r="W385" s="16">
        <v>2.2599999999999998</v>
      </c>
      <c r="X385" s="9">
        <f t="shared" si="123"/>
        <v>1</v>
      </c>
      <c r="Y385" s="16">
        <f t="shared" si="116"/>
        <v>2.2599999999999998</v>
      </c>
      <c r="Z385" s="11" t="str">
        <f t="shared" si="117"/>
        <v>2.26</v>
      </c>
      <c r="AA385" s="11" t="str">
        <f t="shared" si="118"/>
        <v>Ohm</v>
      </c>
      <c r="AB385" s="16" t="str">
        <f t="shared" si="128"/>
        <v>2R2</v>
      </c>
      <c r="AC385" s="16" t="str">
        <f t="shared" si="129"/>
        <v>2R26</v>
      </c>
      <c r="AE385" s="22">
        <v>9.5299999999999994</v>
      </c>
      <c r="AF385" s="9">
        <f t="shared" si="119"/>
        <v>-1</v>
      </c>
      <c r="AG385" s="21">
        <f t="shared" si="122"/>
        <v>9.5299999999999996E-2</v>
      </c>
      <c r="AH385" s="11" t="str">
        <f t="shared" si="120"/>
        <v>95.3</v>
      </c>
      <c r="AI385" s="11" t="str">
        <f t="shared" si="121"/>
        <v>m</v>
      </c>
    </row>
    <row r="386" spans="15:35" x14ac:dyDescent="0.3">
      <c r="O386" s="16">
        <v>9.31</v>
      </c>
      <c r="P386" s="9">
        <f t="shared" si="126"/>
        <v>1</v>
      </c>
      <c r="Q386" s="16">
        <f t="shared" si="127"/>
        <v>9.31</v>
      </c>
      <c r="R386" s="11" t="str">
        <f t="shared" si="114"/>
        <v>9.31</v>
      </c>
      <c r="S386" s="11" t="str">
        <f t="shared" si="115"/>
        <v>Ohm</v>
      </c>
      <c r="T386" s="16" t="str">
        <f t="shared" si="124"/>
        <v>9R3</v>
      </c>
      <c r="U386" s="16" t="str">
        <f t="shared" si="125"/>
        <v>9R31</v>
      </c>
      <c r="W386" s="16">
        <v>2.3199999999999998</v>
      </c>
      <c r="X386" s="9">
        <f t="shared" si="123"/>
        <v>1</v>
      </c>
      <c r="Y386" s="16">
        <f t="shared" si="116"/>
        <v>2.3199999999999998</v>
      </c>
      <c r="Z386" s="11" t="str">
        <f t="shared" si="117"/>
        <v>2.32</v>
      </c>
      <c r="AA386" s="11" t="str">
        <f t="shared" si="118"/>
        <v>Ohm</v>
      </c>
      <c r="AB386" s="16" t="str">
        <f t="shared" si="128"/>
        <v>2R3</v>
      </c>
      <c r="AC386" s="16" t="str">
        <f t="shared" si="129"/>
        <v>2R32</v>
      </c>
      <c r="AE386" s="22">
        <v>9.65</v>
      </c>
      <c r="AF386" s="9">
        <f t="shared" si="119"/>
        <v>-1</v>
      </c>
      <c r="AG386" s="21">
        <f t="shared" si="122"/>
        <v>9.6500000000000002E-2</v>
      </c>
      <c r="AH386" s="11" t="str">
        <f t="shared" si="120"/>
        <v>96.5</v>
      </c>
      <c r="AI386" s="11" t="str">
        <f t="shared" si="121"/>
        <v>m</v>
      </c>
    </row>
    <row r="387" spans="15:35" x14ac:dyDescent="0.3">
      <c r="O387" s="16">
        <v>9.5299999999999994</v>
      </c>
      <c r="P387" s="9">
        <f t="shared" si="126"/>
        <v>1</v>
      </c>
      <c r="Q387" s="16">
        <f t="shared" si="127"/>
        <v>9.5299999999999994</v>
      </c>
      <c r="R387" s="11" t="str">
        <f t="shared" si="114"/>
        <v>9.53</v>
      </c>
      <c r="S387" s="11" t="str">
        <f t="shared" si="115"/>
        <v>Ohm</v>
      </c>
      <c r="T387" s="16" t="str">
        <f t="shared" si="124"/>
        <v>9R5</v>
      </c>
      <c r="U387" s="16" t="str">
        <f t="shared" si="125"/>
        <v>9R53</v>
      </c>
      <c r="W387" s="16">
        <v>2.37</v>
      </c>
      <c r="X387" s="9">
        <f t="shared" si="123"/>
        <v>1</v>
      </c>
      <c r="Y387" s="16">
        <f t="shared" si="116"/>
        <v>2.37</v>
      </c>
      <c r="Z387" s="11" t="str">
        <f t="shared" si="117"/>
        <v>2.37</v>
      </c>
      <c r="AA387" s="11" t="str">
        <f t="shared" si="118"/>
        <v>Ohm</v>
      </c>
      <c r="AB387" s="16" t="str">
        <f t="shared" si="128"/>
        <v>2R3</v>
      </c>
      <c r="AC387" s="16" t="str">
        <f t="shared" si="129"/>
        <v>2R37</v>
      </c>
      <c r="AE387" s="22">
        <v>9.76</v>
      </c>
      <c r="AF387" s="9">
        <f t="shared" si="119"/>
        <v>-1</v>
      </c>
      <c r="AG387" s="21">
        <f t="shared" si="122"/>
        <v>9.7599999999999992E-2</v>
      </c>
      <c r="AH387" s="11" t="str">
        <f t="shared" si="120"/>
        <v>97.6</v>
      </c>
      <c r="AI387" s="11" t="str">
        <f t="shared" si="121"/>
        <v>m</v>
      </c>
    </row>
    <row r="388" spans="15:35" x14ac:dyDescent="0.3">
      <c r="O388" s="16">
        <v>9.76</v>
      </c>
      <c r="P388" s="9">
        <f t="shared" si="126"/>
        <v>1</v>
      </c>
      <c r="Q388" s="16">
        <f t="shared" si="127"/>
        <v>9.76</v>
      </c>
      <c r="R388" s="11" t="str">
        <f t="shared" si="114"/>
        <v>9.76</v>
      </c>
      <c r="S388" s="11" t="str">
        <f t="shared" si="115"/>
        <v>Ohm</v>
      </c>
      <c r="T388" s="16" t="str">
        <f t="shared" si="124"/>
        <v>9R7</v>
      </c>
      <c r="U388" s="16" t="str">
        <f t="shared" si="125"/>
        <v>9R76</v>
      </c>
      <c r="W388" s="16">
        <v>2.4</v>
      </c>
      <c r="X388" s="9">
        <f t="shared" si="123"/>
        <v>1</v>
      </c>
      <c r="Y388" s="16">
        <f t="shared" si="116"/>
        <v>2.4</v>
      </c>
      <c r="Z388" s="11" t="str">
        <f t="shared" si="117"/>
        <v>2.40</v>
      </c>
      <c r="AA388" s="11" t="str">
        <f t="shared" si="118"/>
        <v>Ohm</v>
      </c>
      <c r="AB388" s="16" t="str">
        <f t="shared" si="128"/>
        <v>2R4</v>
      </c>
      <c r="AC388" s="16" t="str">
        <f t="shared" si="129"/>
        <v>2R40</v>
      </c>
      <c r="AE388" s="22">
        <v>9.8800000000000008</v>
      </c>
      <c r="AF388" s="9">
        <f t="shared" si="119"/>
        <v>-1</v>
      </c>
      <c r="AG388" s="21">
        <f t="shared" si="122"/>
        <v>9.8800000000000013E-2</v>
      </c>
      <c r="AH388" s="11" t="str">
        <f t="shared" si="120"/>
        <v>98.8</v>
      </c>
      <c r="AI388" s="11" t="str">
        <f t="shared" si="121"/>
        <v>m</v>
      </c>
    </row>
    <row r="389" spans="15:35" x14ac:dyDescent="0.3">
      <c r="O389" s="16">
        <v>1</v>
      </c>
      <c r="P389" s="9">
        <f t="shared" si="126"/>
        <v>2</v>
      </c>
      <c r="Q389" s="9">
        <f>O389*10^P389/10</f>
        <v>10</v>
      </c>
      <c r="R389" s="11" t="str">
        <f t="shared" ref="R389:R452" si="130">TEXT(Q389*_xlfn.XLOOKUP(P389,Index_Table,D_List),SUBSTITUTE(_xlfn.XLOOKUP(P389,Index_Table,T_List),"""",""))</f>
        <v>10.0</v>
      </c>
      <c r="S389" s="11" t="str">
        <f t="shared" ref="S389:S452" si="131">_xlfn.XLOOKUP(P389,Index_Table,Sym_List)</f>
        <v>Ohm</v>
      </c>
      <c r="T389" s="16" t="str">
        <f t="shared" si="124"/>
        <v>100</v>
      </c>
      <c r="U389" s="16" t="str">
        <f t="shared" si="125"/>
        <v>10R0</v>
      </c>
      <c r="W389" s="16">
        <v>2.4300000000000002</v>
      </c>
      <c r="X389" s="9">
        <f t="shared" si="123"/>
        <v>1</v>
      </c>
      <c r="Y389" s="16">
        <f t="shared" ref="Y389:Y452" si="132">W389*10^X389/10</f>
        <v>2.4300000000000002</v>
      </c>
      <c r="Z389" s="11" t="str">
        <f t="shared" ref="Z389:Z452" si="133">TEXT(Y389*_xlfn.XLOOKUP(X389,Index_Table,D_List),SUBSTITUTE(_xlfn.XLOOKUP(X389,Index_Table,T_List),"""",""))</f>
        <v>2.43</v>
      </c>
      <c r="AA389" s="11" t="str">
        <f t="shared" ref="AA389:AA452" si="134">_xlfn.XLOOKUP(X389,Index_Table,Sym_List)</f>
        <v>Ohm</v>
      </c>
      <c r="AB389" s="16" t="str">
        <f t="shared" si="128"/>
        <v>2R4</v>
      </c>
      <c r="AC389" s="16" t="str">
        <f t="shared" si="129"/>
        <v>2R43</v>
      </c>
      <c r="AE389" s="16">
        <v>1</v>
      </c>
      <c r="AF389" s="9">
        <f t="shared" ref="AF389:AF452" si="135">IF(AE389=1,AF388+1,AF388)</f>
        <v>0</v>
      </c>
      <c r="AG389" s="18">
        <f t="shared" si="122"/>
        <v>0.1</v>
      </c>
      <c r="AH389" s="11" t="str">
        <f t="shared" ref="AH389:AH452" si="136">TEXT(AG389*_xlfn.XLOOKUP(AF389,Index_Table,D_List),SUBSTITUTE(_xlfn.XLOOKUP(AF389,Index_Table,T_List),"""",""))</f>
        <v>100</v>
      </c>
      <c r="AI389" s="11" t="str">
        <f t="shared" ref="AI389:AI452" si="137">_xlfn.XLOOKUP(AF389,Index_Table,Sym_List)</f>
        <v>m</v>
      </c>
    </row>
    <row r="390" spans="15:35" x14ac:dyDescent="0.3">
      <c r="O390" s="16">
        <v>1.02</v>
      </c>
      <c r="P390" s="9">
        <f t="shared" si="126"/>
        <v>2</v>
      </c>
      <c r="Q390" s="9">
        <f t="shared" ref="Q390:Q453" si="138">O390*10^P390/10</f>
        <v>10.199999999999999</v>
      </c>
      <c r="R390" s="11" t="str">
        <f t="shared" si="130"/>
        <v>10.2</v>
      </c>
      <c r="S390" s="11" t="str">
        <f t="shared" si="131"/>
        <v>Ohm</v>
      </c>
      <c r="T390" s="16" t="str">
        <f t="shared" si="124"/>
        <v>100</v>
      </c>
      <c r="U390" s="16" t="str">
        <f t="shared" si="125"/>
        <v>10R2</v>
      </c>
      <c r="W390" s="16">
        <v>2.4900000000000002</v>
      </c>
      <c r="X390" s="9">
        <f t="shared" si="123"/>
        <v>1</v>
      </c>
      <c r="Y390" s="16">
        <f t="shared" si="132"/>
        <v>2.4900000000000002</v>
      </c>
      <c r="Z390" s="11" t="str">
        <f t="shared" si="133"/>
        <v>2.49</v>
      </c>
      <c r="AA390" s="11" t="str">
        <f t="shared" si="134"/>
        <v>Ohm</v>
      </c>
      <c r="AB390" s="16" t="str">
        <f t="shared" si="128"/>
        <v>2R4</v>
      </c>
      <c r="AC390" s="16" t="str">
        <f t="shared" si="129"/>
        <v>2R49</v>
      </c>
      <c r="AE390" s="22">
        <v>1.01</v>
      </c>
      <c r="AF390" s="9">
        <f t="shared" si="135"/>
        <v>0</v>
      </c>
      <c r="AG390" s="18">
        <f>AE390*10^AF390/10</f>
        <v>0.10100000000000001</v>
      </c>
      <c r="AH390" s="11" t="str">
        <f t="shared" si="136"/>
        <v>101</v>
      </c>
      <c r="AI390" s="11" t="str">
        <f t="shared" si="137"/>
        <v>m</v>
      </c>
    </row>
    <row r="391" spans="15:35" x14ac:dyDescent="0.3">
      <c r="O391" s="16">
        <v>1.05</v>
      </c>
      <c r="P391" s="9">
        <f t="shared" si="126"/>
        <v>2</v>
      </c>
      <c r="Q391" s="9">
        <f t="shared" si="138"/>
        <v>10.5</v>
      </c>
      <c r="R391" s="11" t="str">
        <f t="shared" si="130"/>
        <v>10.5</v>
      </c>
      <c r="S391" s="11" t="str">
        <f t="shared" si="131"/>
        <v>Ohm</v>
      </c>
      <c r="T391" s="16" t="str">
        <f t="shared" si="124"/>
        <v>100</v>
      </c>
      <c r="U391" s="16" t="str">
        <f t="shared" si="125"/>
        <v>10R5</v>
      </c>
      <c r="W391" s="16">
        <v>2.5499999999999998</v>
      </c>
      <c r="X391" s="9">
        <f t="shared" si="123"/>
        <v>1</v>
      </c>
      <c r="Y391" s="16">
        <f t="shared" si="132"/>
        <v>2.5499999999999998</v>
      </c>
      <c r="Z391" s="11" t="str">
        <f t="shared" si="133"/>
        <v>2.55</v>
      </c>
      <c r="AA391" s="11" t="str">
        <f t="shared" si="134"/>
        <v>Ohm</v>
      </c>
      <c r="AB391" s="16" t="str">
        <f t="shared" si="128"/>
        <v>2R5</v>
      </c>
      <c r="AC391" s="16" t="str">
        <f t="shared" si="129"/>
        <v>2R55</v>
      </c>
      <c r="AE391" s="22">
        <v>1.02</v>
      </c>
      <c r="AF391" s="9">
        <f t="shared" si="135"/>
        <v>0</v>
      </c>
      <c r="AG391" s="18">
        <f t="shared" ref="AG391:AG454" si="139">AE391*10^AF391/10</f>
        <v>0.10200000000000001</v>
      </c>
      <c r="AH391" s="11" t="str">
        <f t="shared" si="136"/>
        <v>102</v>
      </c>
      <c r="AI391" s="11" t="str">
        <f t="shared" si="137"/>
        <v>m</v>
      </c>
    </row>
    <row r="392" spans="15:35" x14ac:dyDescent="0.3">
      <c r="O392" s="16">
        <v>1.07</v>
      </c>
      <c r="P392" s="9">
        <f t="shared" si="126"/>
        <v>2</v>
      </c>
      <c r="Q392" s="9">
        <f t="shared" si="138"/>
        <v>10.7</v>
      </c>
      <c r="R392" s="11" t="str">
        <f t="shared" si="130"/>
        <v>10.7</v>
      </c>
      <c r="S392" s="11" t="str">
        <f t="shared" si="131"/>
        <v>Ohm</v>
      </c>
      <c r="T392" s="16" t="str">
        <f t="shared" si="124"/>
        <v>100</v>
      </c>
      <c r="U392" s="16" t="str">
        <f t="shared" si="125"/>
        <v>10R7</v>
      </c>
      <c r="W392" s="16">
        <v>2.61</v>
      </c>
      <c r="X392" s="9">
        <f t="shared" si="123"/>
        <v>1</v>
      </c>
      <c r="Y392" s="16">
        <f t="shared" si="132"/>
        <v>2.61</v>
      </c>
      <c r="Z392" s="11" t="str">
        <f t="shared" si="133"/>
        <v>2.61</v>
      </c>
      <c r="AA392" s="11" t="str">
        <f t="shared" si="134"/>
        <v>Ohm</v>
      </c>
      <c r="AB392" s="16" t="str">
        <f t="shared" si="128"/>
        <v>2R6</v>
      </c>
      <c r="AC392" s="16" t="str">
        <f t="shared" si="129"/>
        <v>2R61</v>
      </c>
      <c r="AE392" s="22">
        <v>1.04</v>
      </c>
      <c r="AF392" s="9">
        <f t="shared" si="135"/>
        <v>0</v>
      </c>
      <c r="AG392" s="18">
        <f t="shared" si="139"/>
        <v>0.10400000000000001</v>
      </c>
      <c r="AH392" s="11" t="str">
        <f t="shared" si="136"/>
        <v>104</v>
      </c>
      <c r="AI392" s="11" t="str">
        <f t="shared" si="137"/>
        <v>m</v>
      </c>
    </row>
    <row r="393" spans="15:35" x14ac:dyDescent="0.3">
      <c r="O393" s="16">
        <v>1.1000000000000001</v>
      </c>
      <c r="P393" s="9">
        <f t="shared" si="126"/>
        <v>2</v>
      </c>
      <c r="Q393" s="9">
        <f t="shared" si="138"/>
        <v>11.000000000000002</v>
      </c>
      <c r="R393" s="11" t="str">
        <f t="shared" si="130"/>
        <v>11.0</v>
      </c>
      <c r="S393" s="11" t="str">
        <f t="shared" si="131"/>
        <v>Ohm</v>
      </c>
      <c r="T393" s="16" t="str">
        <f t="shared" si="124"/>
        <v>110</v>
      </c>
      <c r="U393" s="16" t="str">
        <f t="shared" si="125"/>
        <v>11R0</v>
      </c>
      <c r="W393" s="16">
        <v>2.67</v>
      </c>
      <c r="X393" s="9">
        <f t="shared" si="123"/>
        <v>1</v>
      </c>
      <c r="Y393" s="16">
        <f t="shared" si="132"/>
        <v>2.67</v>
      </c>
      <c r="Z393" s="11" t="str">
        <f t="shared" si="133"/>
        <v>2.67</v>
      </c>
      <c r="AA393" s="11" t="str">
        <f t="shared" si="134"/>
        <v>Ohm</v>
      </c>
      <c r="AB393" s="16" t="str">
        <f t="shared" si="128"/>
        <v>2R6</v>
      </c>
      <c r="AC393" s="16" t="str">
        <f t="shared" si="129"/>
        <v>2R67</v>
      </c>
      <c r="AE393" s="22">
        <v>1.05</v>
      </c>
      <c r="AF393" s="9">
        <f t="shared" si="135"/>
        <v>0</v>
      </c>
      <c r="AG393" s="18">
        <f t="shared" si="139"/>
        <v>0.10500000000000001</v>
      </c>
      <c r="AH393" s="11" t="str">
        <f t="shared" si="136"/>
        <v>105</v>
      </c>
      <c r="AI393" s="11" t="str">
        <f t="shared" si="137"/>
        <v>m</v>
      </c>
    </row>
    <row r="394" spans="15:35" x14ac:dyDescent="0.3">
      <c r="O394" s="16">
        <v>1.1299999999999999</v>
      </c>
      <c r="P394" s="9">
        <f t="shared" si="126"/>
        <v>2</v>
      </c>
      <c r="Q394" s="9">
        <f t="shared" si="138"/>
        <v>11.299999999999999</v>
      </c>
      <c r="R394" s="11" t="str">
        <f t="shared" si="130"/>
        <v>11.3</v>
      </c>
      <c r="S394" s="11" t="str">
        <f t="shared" si="131"/>
        <v>Ohm</v>
      </c>
      <c r="T394" s="16" t="str">
        <f t="shared" si="124"/>
        <v>110</v>
      </c>
      <c r="U394" s="16" t="str">
        <f t="shared" si="125"/>
        <v>11R3</v>
      </c>
      <c r="W394" s="16">
        <v>2.7</v>
      </c>
      <c r="X394" s="9">
        <f t="shared" si="123"/>
        <v>1</v>
      </c>
      <c r="Y394" s="16">
        <f t="shared" si="132"/>
        <v>2.7</v>
      </c>
      <c r="Z394" s="11" t="str">
        <f t="shared" si="133"/>
        <v>2.70</v>
      </c>
      <c r="AA394" s="11" t="str">
        <f t="shared" si="134"/>
        <v>Ohm</v>
      </c>
      <c r="AB394" s="16" t="str">
        <f t="shared" si="128"/>
        <v>2R7</v>
      </c>
      <c r="AC394" s="16" t="str">
        <f t="shared" si="129"/>
        <v>2R70</v>
      </c>
      <c r="AE394" s="22">
        <v>1.06</v>
      </c>
      <c r="AF394" s="9">
        <f t="shared" si="135"/>
        <v>0</v>
      </c>
      <c r="AG394" s="18">
        <f t="shared" si="139"/>
        <v>0.10600000000000001</v>
      </c>
      <c r="AH394" s="11" t="str">
        <f t="shared" si="136"/>
        <v>106</v>
      </c>
      <c r="AI394" s="11" t="str">
        <f t="shared" si="137"/>
        <v>m</v>
      </c>
    </row>
    <row r="395" spans="15:35" x14ac:dyDescent="0.3">
      <c r="O395" s="16">
        <v>1.1499999999999999</v>
      </c>
      <c r="P395" s="9">
        <f t="shared" si="126"/>
        <v>2</v>
      </c>
      <c r="Q395" s="9">
        <f t="shared" si="138"/>
        <v>11.499999999999998</v>
      </c>
      <c r="R395" s="11" t="str">
        <f t="shared" si="130"/>
        <v>11.5</v>
      </c>
      <c r="S395" s="11" t="str">
        <f t="shared" si="131"/>
        <v>Ohm</v>
      </c>
      <c r="T395" s="16" t="str">
        <f t="shared" si="124"/>
        <v>110</v>
      </c>
      <c r="U395" s="16" t="str">
        <f t="shared" si="125"/>
        <v>11R5</v>
      </c>
      <c r="W395" s="16">
        <v>2.74</v>
      </c>
      <c r="X395" s="9">
        <f t="shared" si="123"/>
        <v>1</v>
      </c>
      <c r="Y395" s="16">
        <f t="shared" si="132"/>
        <v>2.74</v>
      </c>
      <c r="Z395" s="11" t="str">
        <f t="shared" si="133"/>
        <v>2.74</v>
      </c>
      <c r="AA395" s="11" t="str">
        <f t="shared" si="134"/>
        <v>Ohm</v>
      </c>
      <c r="AB395" s="16" t="str">
        <f t="shared" si="128"/>
        <v>2R7</v>
      </c>
      <c r="AC395" s="16" t="str">
        <f t="shared" si="129"/>
        <v>2R74</v>
      </c>
      <c r="AE395" s="22">
        <v>1.07</v>
      </c>
      <c r="AF395" s="9">
        <f t="shared" si="135"/>
        <v>0</v>
      </c>
      <c r="AG395" s="18">
        <f t="shared" si="139"/>
        <v>0.10700000000000001</v>
      </c>
      <c r="AH395" s="11" t="str">
        <f t="shared" si="136"/>
        <v>107</v>
      </c>
      <c r="AI395" s="11" t="str">
        <f t="shared" si="137"/>
        <v>m</v>
      </c>
    </row>
    <row r="396" spans="15:35" x14ac:dyDescent="0.3">
      <c r="O396" s="16">
        <v>1.18</v>
      </c>
      <c r="P396" s="9">
        <f t="shared" si="126"/>
        <v>2</v>
      </c>
      <c r="Q396" s="9">
        <f t="shared" si="138"/>
        <v>11.8</v>
      </c>
      <c r="R396" s="11" t="str">
        <f t="shared" si="130"/>
        <v>11.8</v>
      </c>
      <c r="S396" s="11" t="str">
        <f t="shared" si="131"/>
        <v>Ohm</v>
      </c>
      <c r="T396" s="16" t="str">
        <f t="shared" si="124"/>
        <v>110</v>
      </c>
      <c r="U396" s="16" t="str">
        <f t="shared" si="125"/>
        <v>11R8</v>
      </c>
      <c r="W396" s="16">
        <v>2.8</v>
      </c>
      <c r="X396" s="9">
        <f t="shared" si="123"/>
        <v>1</v>
      </c>
      <c r="Y396" s="16">
        <f t="shared" si="132"/>
        <v>2.8</v>
      </c>
      <c r="Z396" s="11" t="str">
        <f t="shared" si="133"/>
        <v>2.80</v>
      </c>
      <c r="AA396" s="11" t="str">
        <f t="shared" si="134"/>
        <v>Ohm</v>
      </c>
      <c r="AB396" s="16" t="str">
        <f t="shared" si="128"/>
        <v>2R8</v>
      </c>
      <c r="AC396" s="16" t="str">
        <f t="shared" si="129"/>
        <v>2R80</v>
      </c>
      <c r="AE396" s="22">
        <v>1.0900000000000001</v>
      </c>
      <c r="AF396" s="9">
        <f t="shared" si="135"/>
        <v>0</v>
      </c>
      <c r="AG396" s="18">
        <f t="shared" si="139"/>
        <v>0.10900000000000001</v>
      </c>
      <c r="AH396" s="11" t="str">
        <f t="shared" si="136"/>
        <v>109</v>
      </c>
      <c r="AI396" s="11" t="str">
        <f t="shared" si="137"/>
        <v>m</v>
      </c>
    </row>
    <row r="397" spans="15:35" x14ac:dyDescent="0.3">
      <c r="O397" s="16">
        <v>1.21</v>
      </c>
      <c r="P397" s="9">
        <f t="shared" si="126"/>
        <v>2</v>
      </c>
      <c r="Q397" s="9">
        <f t="shared" si="138"/>
        <v>12.1</v>
      </c>
      <c r="R397" s="11" t="str">
        <f t="shared" si="130"/>
        <v>12.1</v>
      </c>
      <c r="S397" s="11" t="str">
        <f t="shared" si="131"/>
        <v>Ohm</v>
      </c>
      <c r="T397" s="16" t="str">
        <f t="shared" si="124"/>
        <v>120</v>
      </c>
      <c r="U397" s="16" t="str">
        <f t="shared" si="125"/>
        <v>12R1</v>
      </c>
      <c r="W397" s="16">
        <v>2.87</v>
      </c>
      <c r="X397" s="9">
        <f t="shared" si="123"/>
        <v>1</v>
      </c>
      <c r="Y397" s="16">
        <f t="shared" si="132"/>
        <v>2.87</v>
      </c>
      <c r="Z397" s="11" t="str">
        <f t="shared" si="133"/>
        <v>2.87</v>
      </c>
      <c r="AA397" s="11" t="str">
        <f t="shared" si="134"/>
        <v>Ohm</v>
      </c>
      <c r="AB397" s="16" t="str">
        <f t="shared" si="128"/>
        <v>2R8</v>
      </c>
      <c r="AC397" s="16" t="str">
        <f t="shared" si="129"/>
        <v>2R87</v>
      </c>
      <c r="AE397" s="22">
        <v>1.1000000000000001</v>
      </c>
      <c r="AF397" s="9">
        <f t="shared" si="135"/>
        <v>0</v>
      </c>
      <c r="AG397" s="18">
        <f t="shared" si="139"/>
        <v>0.11000000000000001</v>
      </c>
      <c r="AH397" s="11" t="str">
        <f t="shared" si="136"/>
        <v>110</v>
      </c>
      <c r="AI397" s="11" t="str">
        <f t="shared" si="137"/>
        <v>m</v>
      </c>
    </row>
    <row r="398" spans="15:35" x14ac:dyDescent="0.3">
      <c r="O398" s="16">
        <v>1.24</v>
      </c>
      <c r="P398" s="9">
        <f t="shared" si="126"/>
        <v>2</v>
      </c>
      <c r="Q398" s="9">
        <f t="shared" si="138"/>
        <v>12.4</v>
      </c>
      <c r="R398" s="11" t="str">
        <f t="shared" si="130"/>
        <v>12.4</v>
      </c>
      <c r="S398" s="11" t="str">
        <f t="shared" si="131"/>
        <v>Ohm</v>
      </c>
      <c r="T398" s="16" t="str">
        <f t="shared" si="124"/>
        <v>120</v>
      </c>
      <c r="U398" s="16" t="str">
        <f t="shared" si="125"/>
        <v>12R4</v>
      </c>
      <c r="W398" s="16">
        <v>2.94</v>
      </c>
      <c r="X398" s="9">
        <f t="shared" si="123"/>
        <v>1</v>
      </c>
      <c r="Y398" s="16">
        <f t="shared" si="132"/>
        <v>2.94</v>
      </c>
      <c r="Z398" s="11" t="str">
        <f t="shared" si="133"/>
        <v>2.94</v>
      </c>
      <c r="AA398" s="11" t="str">
        <f t="shared" si="134"/>
        <v>Ohm</v>
      </c>
      <c r="AB398" s="16" t="str">
        <f t="shared" si="128"/>
        <v>2R9</v>
      </c>
      <c r="AC398" s="16" t="str">
        <f t="shared" si="129"/>
        <v>2R94</v>
      </c>
      <c r="AE398" s="22">
        <v>1.1100000000000001</v>
      </c>
      <c r="AF398" s="9">
        <f t="shared" si="135"/>
        <v>0</v>
      </c>
      <c r="AG398" s="18">
        <f t="shared" si="139"/>
        <v>0.11100000000000002</v>
      </c>
      <c r="AH398" s="11" t="str">
        <f t="shared" si="136"/>
        <v>111</v>
      </c>
      <c r="AI398" s="11" t="str">
        <f t="shared" si="137"/>
        <v>m</v>
      </c>
    </row>
    <row r="399" spans="15:35" x14ac:dyDescent="0.3">
      <c r="O399" s="16">
        <v>1.27</v>
      </c>
      <c r="P399" s="9">
        <f t="shared" si="126"/>
        <v>2</v>
      </c>
      <c r="Q399" s="9">
        <f t="shared" si="138"/>
        <v>12.7</v>
      </c>
      <c r="R399" s="11" t="str">
        <f t="shared" si="130"/>
        <v>12.7</v>
      </c>
      <c r="S399" s="11" t="str">
        <f t="shared" si="131"/>
        <v>Ohm</v>
      </c>
      <c r="T399" s="16" t="str">
        <f t="shared" si="124"/>
        <v>120</v>
      </c>
      <c r="U399" s="16" t="str">
        <f t="shared" si="125"/>
        <v>12R7</v>
      </c>
      <c r="W399" s="16">
        <v>3</v>
      </c>
      <c r="X399" s="9">
        <f t="shared" si="123"/>
        <v>1</v>
      </c>
      <c r="Y399" s="16">
        <f t="shared" si="132"/>
        <v>3</v>
      </c>
      <c r="Z399" s="11" t="str">
        <f t="shared" si="133"/>
        <v>3.00</v>
      </c>
      <c r="AA399" s="11" t="str">
        <f t="shared" si="134"/>
        <v>Ohm</v>
      </c>
      <c r="AB399" s="16" t="str">
        <f t="shared" si="128"/>
        <v>3R0</v>
      </c>
      <c r="AC399" s="16" t="str">
        <f t="shared" si="129"/>
        <v>3R00</v>
      </c>
      <c r="AE399" s="22">
        <v>1.1299999999999999</v>
      </c>
      <c r="AF399" s="9">
        <f t="shared" si="135"/>
        <v>0</v>
      </c>
      <c r="AG399" s="18">
        <f t="shared" si="139"/>
        <v>0.11299999999999999</v>
      </c>
      <c r="AH399" s="11" t="str">
        <f t="shared" si="136"/>
        <v>113</v>
      </c>
      <c r="AI399" s="11" t="str">
        <f t="shared" si="137"/>
        <v>m</v>
      </c>
    </row>
    <row r="400" spans="15:35" x14ac:dyDescent="0.3">
      <c r="O400" s="16">
        <v>1.3</v>
      </c>
      <c r="P400" s="9">
        <f t="shared" si="126"/>
        <v>2</v>
      </c>
      <c r="Q400" s="9">
        <f t="shared" si="138"/>
        <v>13</v>
      </c>
      <c r="R400" s="11" t="str">
        <f t="shared" si="130"/>
        <v>13.0</v>
      </c>
      <c r="S400" s="11" t="str">
        <f t="shared" si="131"/>
        <v>Ohm</v>
      </c>
      <c r="T400" s="16" t="str">
        <f t="shared" si="124"/>
        <v>130</v>
      </c>
      <c r="U400" s="16" t="str">
        <f t="shared" si="125"/>
        <v>13R0</v>
      </c>
      <c r="W400" s="16">
        <v>3.01</v>
      </c>
      <c r="X400" s="9">
        <f t="shared" si="123"/>
        <v>1</v>
      </c>
      <c r="Y400" s="16">
        <f t="shared" si="132"/>
        <v>3.01</v>
      </c>
      <c r="Z400" s="11" t="str">
        <f t="shared" si="133"/>
        <v>3.01</v>
      </c>
      <c r="AA400" s="11" t="str">
        <f t="shared" si="134"/>
        <v>Ohm</v>
      </c>
      <c r="AB400" s="16" t="str">
        <f t="shared" si="128"/>
        <v>3R0</v>
      </c>
      <c r="AC400" s="16" t="str">
        <f t="shared" si="129"/>
        <v>3R01</v>
      </c>
      <c r="AE400" s="22">
        <v>1.1399999999999999</v>
      </c>
      <c r="AF400" s="9">
        <f t="shared" si="135"/>
        <v>0</v>
      </c>
      <c r="AG400" s="18">
        <f t="shared" si="139"/>
        <v>0.11399999999999999</v>
      </c>
      <c r="AH400" s="11" t="str">
        <f t="shared" si="136"/>
        <v>114</v>
      </c>
      <c r="AI400" s="11" t="str">
        <f t="shared" si="137"/>
        <v>m</v>
      </c>
    </row>
    <row r="401" spans="15:35" x14ac:dyDescent="0.3">
      <c r="O401" s="16">
        <v>1.33</v>
      </c>
      <c r="P401" s="9">
        <f t="shared" si="126"/>
        <v>2</v>
      </c>
      <c r="Q401" s="9">
        <f t="shared" si="138"/>
        <v>13.3</v>
      </c>
      <c r="R401" s="11" t="str">
        <f t="shared" si="130"/>
        <v>13.3</v>
      </c>
      <c r="S401" s="11" t="str">
        <f t="shared" si="131"/>
        <v>Ohm</v>
      </c>
      <c r="T401" s="16" t="str">
        <f t="shared" si="124"/>
        <v>130</v>
      </c>
      <c r="U401" s="16" t="str">
        <f t="shared" si="125"/>
        <v>13R3</v>
      </c>
      <c r="W401" s="16">
        <v>3.09</v>
      </c>
      <c r="X401" s="9">
        <f t="shared" si="123"/>
        <v>1</v>
      </c>
      <c r="Y401" s="16">
        <f t="shared" si="132"/>
        <v>3.09</v>
      </c>
      <c r="Z401" s="11" t="str">
        <f t="shared" si="133"/>
        <v>3.09</v>
      </c>
      <c r="AA401" s="11" t="str">
        <f t="shared" si="134"/>
        <v>Ohm</v>
      </c>
      <c r="AB401" s="16" t="str">
        <f t="shared" si="128"/>
        <v>3R0</v>
      </c>
      <c r="AC401" s="16" t="str">
        <f t="shared" si="129"/>
        <v>3R09</v>
      </c>
      <c r="AE401" s="22">
        <v>1.1499999999999999</v>
      </c>
      <c r="AF401" s="9">
        <f t="shared" si="135"/>
        <v>0</v>
      </c>
      <c r="AG401" s="18">
        <f t="shared" si="139"/>
        <v>0.11499999999999999</v>
      </c>
      <c r="AH401" s="11" t="str">
        <f t="shared" si="136"/>
        <v>115</v>
      </c>
      <c r="AI401" s="11" t="str">
        <f t="shared" si="137"/>
        <v>m</v>
      </c>
    </row>
    <row r="402" spans="15:35" x14ac:dyDescent="0.3">
      <c r="O402" s="16">
        <v>1.37</v>
      </c>
      <c r="P402" s="9">
        <f t="shared" si="126"/>
        <v>2</v>
      </c>
      <c r="Q402" s="9">
        <f t="shared" si="138"/>
        <v>13.7</v>
      </c>
      <c r="R402" s="11" t="str">
        <f t="shared" si="130"/>
        <v>13.7</v>
      </c>
      <c r="S402" s="11" t="str">
        <f t="shared" si="131"/>
        <v>Ohm</v>
      </c>
      <c r="T402" s="16" t="str">
        <f t="shared" si="124"/>
        <v>130</v>
      </c>
      <c r="U402" s="16" t="str">
        <f t="shared" si="125"/>
        <v>13R7</v>
      </c>
      <c r="W402" s="16">
        <v>3.16</v>
      </c>
      <c r="X402" s="9">
        <f t="shared" si="123"/>
        <v>1</v>
      </c>
      <c r="Y402" s="16">
        <f t="shared" si="132"/>
        <v>3.16</v>
      </c>
      <c r="Z402" s="11" t="str">
        <f t="shared" si="133"/>
        <v>3.16</v>
      </c>
      <c r="AA402" s="11" t="str">
        <f t="shared" si="134"/>
        <v>Ohm</v>
      </c>
      <c r="AB402" s="16" t="str">
        <f t="shared" si="128"/>
        <v>3R1</v>
      </c>
      <c r="AC402" s="16" t="str">
        <f t="shared" si="129"/>
        <v>3R16</v>
      </c>
      <c r="AE402" s="22">
        <v>1.17</v>
      </c>
      <c r="AF402" s="9">
        <f t="shared" si="135"/>
        <v>0</v>
      </c>
      <c r="AG402" s="18">
        <f t="shared" si="139"/>
        <v>0.11699999999999999</v>
      </c>
      <c r="AH402" s="11" t="str">
        <f t="shared" si="136"/>
        <v>117</v>
      </c>
      <c r="AI402" s="11" t="str">
        <f t="shared" si="137"/>
        <v>m</v>
      </c>
    </row>
    <row r="403" spans="15:35" x14ac:dyDescent="0.3">
      <c r="O403" s="16">
        <v>1.4</v>
      </c>
      <c r="P403" s="9">
        <f t="shared" si="126"/>
        <v>2</v>
      </c>
      <c r="Q403" s="9">
        <f t="shared" si="138"/>
        <v>14</v>
      </c>
      <c r="R403" s="11" t="str">
        <f t="shared" si="130"/>
        <v>14.0</v>
      </c>
      <c r="S403" s="11" t="str">
        <f t="shared" si="131"/>
        <v>Ohm</v>
      </c>
      <c r="T403" s="16" t="str">
        <f t="shared" si="124"/>
        <v>140</v>
      </c>
      <c r="U403" s="16" t="str">
        <f t="shared" si="125"/>
        <v>14R0</v>
      </c>
      <c r="W403" s="16">
        <v>3.24</v>
      </c>
      <c r="X403" s="9">
        <f t="shared" si="123"/>
        <v>1</v>
      </c>
      <c r="Y403" s="16">
        <f t="shared" si="132"/>
        <v>3.2400000000000007</v>
      </c>
      <c r="Z403" s="11" t="str">
        <f t="shared" si="133"/>
        <v>3.24</v>
      </c>
      <c r="AA403" s="11" t="str">
        <f t="shared" si="134"/>
        <v>Ohm</v>
      </c>
      <c r="AB403" s="16" t="str">
        <f t="shared" si="128"/>
        <v>3R2</v>
      </c>
      <c r="AC403" s="16" t="str">
        <f t="shared" si="129"/>
        <v>3R24</v>
      </c>
      <c r="AE403" s="22">
        <v>1.18</v>
      </c>
      <c r="AF403" s="9">
        <f t="shared" si="135"/>
        <v>0</v>
      </c>
      <c r="AG403" s="18">
        <f t="shared" si="139"/>
        <v>0.11799999999999999</v>
      </c>
      <c r="AH403" s="11" t="str">
        <f t="shared" si="136"/>
        <v>118</v>
      </c>
      <c r="AI403" s="11" t="str">
        <f t="shared" si="137"/>
        <v>m</v>
      </c>
    </row>
    <row r="404" spans="15:35" x14ac:dyDescent="0.3">
      <c r="O404" s="16">
        <v>1.43</v>
      </c>
      <c r="P404" s="9">
        <f t="shared" si="126"/>
        <v>2</v>
      </c>
      <c r="Q404" s="9">
        <f t="shared" si="138"/>
        <v>14.3</v>
      </c>
      <c r="R404" s="11" t="str">
        <f t="shared" si="130"/>
        <v>14.3</v>
      </c>
      <c r="S404" s="11" t="str">
        <f t="shared" si="131"/>
        <v>Ohm</v>
      </c>
      <c r="T404" s="16" t="str">
        <f t="shared" si="124"/>
        <v>140</v>
      </c>
      <c r="U404" s="16" t="str">
        <f t="shared" si="125"/>
        <v>14R3</v>
      </c>
      <c r="W404" s="16">
        <v>3.3</v>
      </c>
      <c r="X404" s="9">
        <f t="shared" si="123"/>
        <v>1</v>
      </c>
      <c r="Y404" s="16">
        <f t="shared" si="132"/>
        <v>3.3</v>
      </c>
      <c r="Z404" s="11" t="str">
        <f t="shared" si="133"/>
        <v>3.30</v>
      </c>
      <c r="AA404" s="11" t="str">
        <f t="shared" si="134"/>
        <v>Ohm</v>
      </c>
      <c r="AB404" s="16" t="str">
        <f t="shared" si="128"/>
        <v>3R3</v>
      </c>
      <c r="AC404" s="16" t="str">
        <f t="shared" si="129"/>
        <v>3R30</v>
      </c>
      <c r="AE404" s="22">
        <v>1.2</v>
      </c>
      <c r="AF404" s="9">
        <f t="shared" si="135"/>
        <v>0</v>
      </c>
      <c r="AG404" s="18">
        <f t="shared" si="139"/>
        <v>0.12</v>
      </c>
      <c r="AH404" s="11" t="str">
        <f t="shared" si="136"/>
        <v>120</v>
      </c>
      <c r="AI404" s="11" t="str">
        <f t="shared" si="137"/>
        <v>m</v>
      </c>
    </row>
    <row r="405" spans="15:35" x14ac:dyDescent="0.3">
      <c r="O405" s="16">
        <v>1.47</v>
      </c>
      <c r="P405" s="9">
        <f t="shared" si="126"/>
        <v>2</v>
      </c>
      <c r="Q405" s="9">
        <f t="shared" si="138"/>
        <v>14.7</v>
      </c>
      <c r="R405" s="11" t="str">
        <f t="shared" si="130"/>
        <v>14.7</v>
      </c>
      <c r="S405" s="11" t="str">
        <f t="shared" si="131"/>
        <v>Ohm</v>
      </c>
      <c r="T405" s="16" t="str">
        <f t="shared" si="124"/>
        <v>140</v>
      </c>
      <c r="U405" s="16" t="str">
        <f t="shared" si="125"/>
        <v>14R7</v>
      </c>
      <c r="W405" s="16">
        <v>3.32</v>
      </c>
      <c r="X405" s="9">
        <f t="shared" si="123"/>
        <v>1</v>
      </c>
      <c r="Y405" s="16">
        <f t="shared" si="132"/>
        <v>3.3199999999999994</v>
      </c>
      <c r="Z405" s="11" t="str">
        <f t="shared" si="133"/>
        <v>3.32</v>
      </c>
      <c r="AA405" s="11" t="str">
        <f t="shared" si="134"/>
        <v>Ohm</v>
      </c>
      <c r="AB405" s="16" t="str">
        <f t="shared" si="128"/>
        <v>3R3</v>
      </c>
      <c r="AC405" s="16" t="str">
        <f t="shared" si="129"/>
        <v>3R32</v>
      </c>
      <c r="AE405" s="22">
        <v>1.21</v>
      </c>
      <c r="AF405" s="9">
        <f t="shared" si="135"/>
        <v>0</v>
      </c>
      <c r="AG405" s="18">
        <f t="shared" si="139"/>
        <v>0.121</v>
      </c>
      <c r="AH405" s="11" t="str">
        <f t="shared" si="136"/>
        <v>121</v>
      </c>
      <c r="AI405" s="11" t="str">
        <f t="shared" si="137"/>
        <v>m</v>
      </c>
    </row>
    <row r="406" spans="15:35" x14ac:dyDescent="0.3">
      <c r="O406" s="16">
        <v>1.5</v>
      </c>
      <c r="P406" s="9">
        <f t="shared" si="126"/>
        <v>2</v>
      </c>
      <c r="Q406" s="9">
        <f t="shared" si="138"/>
        <v>15</v>
      </c>
      <c r="R406" s="11" t="str">
        <f t="shared" si="130"/>
        <v>15.0</v>
      </c>
      <c r="S406" s="11" t="str">
        <f t="shared" si="131"/>
        <v>Ohm</v>
      </c>
      <c r="T406" s="16" t="str">
        <f t="shared" si="124"/>
        <v>150</v>
      </c>
      <c r="U406" s="16" t="str">
        <f t="shared" si="125"/>
        <v>15R0</v>
      </c>
      <c r="W406" s="16">
        <v>3.4</v>
      </c>
      <c r="X406" s="9">
        <f t="shared" si="123"/>
        <v>1</v>
      </c>
      <c r="Y406" s="16">
        <f t="shared" si="132"/>
        <v>3.4</v>
      </c>
      <c r="Z406" s="11" t="str">
        <f t="shared" si="133"/>
        <v>3.40</v>
      </c>
      <c r="AA406" s="11" t="str">
        <f t="shared" si="134"/>
        <v>Ohm</v>
      </c>
      <c r="AB406" s="16" t="str">
        <f t="shared" si="128"/>
        <v>3R4</v>
      </c>
      <c r="AC406" s="16" t="str">
        <f t="shared" si="129"/>
        <v>3R40</v>
      </c>
      <c r="AE406" s="22">
        <v>1.23</v>
      </c>
      <c r="AF406" s="9">
        <f t="shared" si="135"/>
        <v>0</v>
      </c>
      <c r="AG406" s="18">
        <f t="shared" si="139"/>
        <v>0.123</v>
      </c>
      <c r="AH406" s="11" t="str">
        <f t="shared" si="136"/>
        <v>123</v>
      </c>
      <c r="AI406" s="11" t="str">
        <f t="shared" si="137"/>
        <v>m</v>
      </c>
    </row>
    <row r="407" spans="15:35" x14ac:dyDescent="0.3">
      <c r="O407" s="16">
        <v>1.54</v>
      </c>
      <c r="P407" s="9">
        <f t="shared" si="126"/>
        <v>2</v>
      </c>
      <c r="Q407" s="9">
        <f t="shared" si="138"/>
        <v>15.4</v>
      </c>
      <c r="R407" s="11" t="str">
        <f t="shared" si="130"/>
        <v>15.4</v>
      </c>
      <c r="S407" s="11" t="str">
        <f t="shared" si="131"/>
        <v>Ohm</v>
      </c>
      <c r="T407" s="16" t="str">
        <f t="shared" si="124"/>
        <v>150</v>
      </c>
      <c r="U407" s="16" t="str">
        <f t="shared" si="125"/>
        <v>15R4</v>
      </c>
      <c r="W407" s="16">
        <v>3.48</v>
      </c>
      <c r="X407" s="9">
        <f t="shared" si="123"/>
        <v>1</v>
      </c>
      <c r="Y407" s="16">
        <f t="shared" si="132"/>
        <v>3.4799999999999995</v>
      </c>
      <c r="Z407" s="11" t="str">
        <f t="shared" si="133"/>
        <v>3.48</v>
      </c>
      <c r="AA407" s="11" t="str">
        <f t="shared" si="134"/>
        <v>Ohm</v>
      </c>
      <c r="AB407" s="16" t="str">
        <f t="shared" si="128"/>
        <v>3R4</v>
      </c>
      <c r="AC407" s="16" t="str">
        <f t="shared" si="129"/>
        <v>3R48</v>
      </c>
      <c r="AE407" s="22">
        <v>1.24</v>
      </c>
      <c r="AF407" s="9">
        <f t="shared" si="135"/>
        <v>0</v>
      </c>
      <c r="AG407" s="18">
        <f t="shared" si="139"/>
        <v>0.124</v>
      </c>
      <c r="AH407" s="11" t="str">
        <f t="shared" si="136"/>
        <v>124</v>
      </c>
      <c r="AI407" s="11" t="str">
        <f t="shared" si="137"/>
        <v>m</v>
      </c>
    </row>
    <row r="408" spans="15:35" x14ac:dyDescent="0.3">
      <c r="O408" s="16">
        <v>1.58</v>
      </c>
      <c r="P408" s="9">
        <f t="shared" si="126"/>
        <v>2</v>
      </c>
      <c r="Q408" s="9">
        <f t="shared" si="138"/>
        <v>15.8</v>
      </c>
      <c r="R408" s="11" t="str">
        <f t="shared" si="130"/>
        <v>15.8</v>
      </c>
      <c r="S408" s="11" t="str">
        <f t="shared" si="131"/>
        <v>Ohm</v>
      </c>
      <c r="T408" s="16" t="str">
        <f t="shared" si="124"/>
        <v>150</v>
      </c>
      <c r="U408" s="16" t="str">
        <f t="shared" si="125"/>
        <v>15R8</v>
      </c>
      <c r="W408" s="16">
        <v>3.57</v>
      </c>
      <c r="X408" s="9">
        <f t="shared" si="123"/>
        <v>1</v>
      </c>
      <c r="Y408" s="16">
        <f t="shared" si="132"/>
        <v>3.5699999999999994</v>
      </c>
      <c r="Z408" s="11" t="str">
        <f t="shared" si="133"/>
        <v>3.57</v>
      </c>
      <c r="AA408" s="11" t="str">
        <f t="shared" si="134"/>
        <v>Ohm</v>
      </c>
      <c r="AB408" s="16" t="str">
        <f t="shared" si="128"/>
        <v>3R5</v>
      </c>
      <c r="AC408" s="16" t="str">
        <f t="shared" si="129"/>
        <v>3R57</v>
      </c>
      <c r="AE408" s="22">
        <v>1.26</v>
      </c>
      <c r="AF408" s="9">
        <f t="shared" si="135"/>
        <v>0</v>
      </c>
      <c r="AG408" s="18">
        <f t="shared" si="139"/>
        <v>0.126</v>
      </c>
      <c r="AH408" s="11" t="str">
        <f t="shared" si="136"/>
        <v>126</v>
      </c>
      <c r="AI408" s="11" t="str">
        <f t="shared" si="137"/>
        <v>m</v>
      </c>
    </row>
    <row r="409" spans="15:35" x14ac:dyDescent="0.3">
      <c r="O409" s="16">
        <v>1.62</v>
      </c>
      <c r="P409" s="9">
        <f t="shared" si="126"/>
        <v>2</v>
      </c>
      <c r="Q409" s="9">
        <f t="shared" si="138"/>
        <v>16.2</v>
      </c>
      <c r="R409" s="11" t="str">
        <f t="shared" si="130"/>
        <v>16.2</v>
      </c>
      <c r="S409" s="11" t="str">
        <f t="shared" si="131"/>
        <v>Ohm</v>
      </c>
      <c r="T409" s="16" t="str">
        <f t="shared" si="124"/>
        <v>160</v>
      </c>
      <c r="U409" s="16" t="str">
        <f t="shared" si="125"/>
        <v>16R2</v>
      </c>
      <c r="W409" s="16">
        <v>3.6</v>
      </c>
      <c r="X409" s="9">
        <f t="shared" si="123"/>
        <v>1</v>
      </c>
      <c r="Y409" s="16">
        <f t="shared" si="132"/>
        <v>3.6</v>
      </c>
      <c r="Z409" s="11" t="str">
        <f t="shared" si="133"/>
        <v>3.60</v>
      </c>
      <c r="AA409" s="11" t="str">
        <f t="shared" si="134"/>
        <v>Ohm</v>
      </c>
      <c r="AB409" s="16" t="str">
        <f t="shared" si="128"/>
        <v>3R6</v>
      </c>
      <c r="AC409" s="16" t="str">
        <f t="shared" si="129"/>
        <v>3R60</v>
      </c>
      <c r="AE409" s="22">
        <v>1.27</v>
      </c>
      <c r="AF409" s="9">
        <f t="shared" si="135"/>
        <v>0</v>
      </c>
      <c r="AG409" s="18">
        <f t="shared" si="139"/>
        <v>0.127</v>
      </c>
      <c r="AH409" s="11" t="str">
        <f t="shared" si="136"/>
        <v>127</v>
      </c>
      <c r="AI409" s="11" t="str">
        <f t="shared" si="137"/>
        <v>m</v>
      </c>
    </row>
    <row r="410" spans="15:35" x14ac:dyDescent="0.3">
      <c r="O410" s="16">
        <v>1.65</v>
      </c>
      <c r="P410" s="9">
        <f t="shared" si="126"/>
        <v>2</v>
      </c>
      <c r="Q410" s="9">
        <f t="shared" si="138"/>
        <v>16.5</v>
      </c>
      <c r="R410" s="11" t="str">
        <f t="shared" si="130"/>
        <v>16.5</v>
      </c>
      <c r="S410" s="11" t="str">
        <f t="shared" si="131"/>
        <v>Ohm</v>
      </c>
      <c r="T410" s="16" t="str">
        <f t="shared" si="124"/>
        <v>160</v>
      </c>
      <c r="U410" s="16" t="str">
        <f t="shared" si="125"/>
        <v>16R5</v>
      </c>
      <c r="W410" s="16">
        <v>3.65</v>
      </c>
      <c r="X410" s="9">
        <f t="shared" si="123"/>
        <v>1</v>
      </c>
      <c r="Y410" s="16">
        <f t="shared" si="132"/>
        <v>3.65</v>
      </c>
      <c r="Z410" s="11" t="str">
        <f t="shared" si="133"/>
        <v>3.65</v>
      </c>
      <c r="AA410" s="11" t="str">
        <f t="shared" si="134"/>
        <v>Ohm</v>
      </c>
      <c r="AB410" s="16" t="str">
        <f t="shared" si="128"/>
        <v>3R6</v>
      </c>
      <c r="AC410" s="16" t="str">
        <f t="shared" si="129"/>
        <v>3R65</v>
      </c>
      <c r="AE410" s="22">
        <v>1.29</v>
      </c>
      <c r="AF410" s="9">
        <f t="shared" si="135"/>
        <v>0</v>
      </c>
      <c r="AG410" s="18">
        <f t="shared" si="139"/>
        <v>0.129</v>
      </c>
      <c r="AH410" s="11" t="str">
        <f t="shared" si="136"/>
        <v>129</v>
      </c>
      <c r="AI410" s="11" t="str">
        <f t="shared" si="137"/>
        <v>m</v>
      </c>
    </row>
    <row r="411" spans="15:35" x14ac:dyDescent="0.3">
      <c r="O411" s="16">
        <v>1.69</v>
      </c>
      <c r="P411" s="9">
        <f t="shared" si="126"/>
        <v>2</v>
      </c>
      <c r="Q411" s="9">
        <f t="shared" si="138"/>
        <v>16.899999999999999</v>
      </c>
      <c r="R411" s="11" t="str">
        <f t="shared" si="130"/>
        <v>16.9</v>
      </c>
      <c r="S411" s="11" t="str">
        <f t="shared" si="131"/>
        <v>Ohm</v>
      </c>
      <c r="T411" s="16" t="str">
        <f t="shared" si="124"/>
        <v>160</v>
      </c>
      <c r="U411" s="16" t="str">
        <f t="shared" si="125"/>
        <v>16R9</v>
      </c>
      <c r="W411" s="16">
        <v>3.74</v>
      </c>
      <c r="X411" s="9">
        <f t="shared" si="123"/>
        <v>1</v>
      </c>
      <c r="Y411" s="16">
        <f t="shared" si="132"/>
        <v>3.7400000000000007</v>
      </c>
      <c r="Z411" s="11" t="str">
        <f t="shared" si="133"/>
        <v>3.74</v>
      </c>
      <c r="AA411" s="11" t="str">
        <f t="shared" si="134"/>
        <v>Ohm</v>
      </c>
      <c r="AB411" s="16" t="str">
        <f t="shared" si="128"/>
        <v>3R7</v>
      </c>
      <c r="AC411" s="16" t="str">
        <f t="shared" si="129"/>
        <v>3R74</v>
      </c>
      <c r="AE411" s="22">
        <v>1.3</v>
      </c>
      <c r="AF411" s="9">
        <f t="shared" si="135"/>
        <v>0</v>
      </c>
      <c r="AG411" s="18">
        <f t="shared" si="139"/>
        <v>0.13</v>
      </c>
      <c r="AH411" s="11" t="str">
        <f t="shared" si="136"/>
        <v>130</v>
      </c>
      <c r="AI411" s="11" t="str">
        <f t="shared" si="137"/>
        <v>m</v>
      </c>
    </row>
    <row r="412" spans="15:35" x14ac:dyDescent="0.3">
      <c r="O412" s="16">
        <v>1.74</v>
      </c>
      <c r="P412" s="9">
        <f t="shared" si="126"/>
        <v>2</v>
      </c>
      <c r="Q412" s="9">
        <f t="shared" si="138"/>
        <v>17.399999999999999</v>
      </c>
      <c r="R412" s="11" t="str">
        <f t="shared" si="130"/>
        <v>17.4</v>
      </c>
      <c r="S412" s="11" t="str">
        <f t="shared" si="131"/>
        <v>Ohm</v>
      </c>
      <c r="T412" s="16" t="str">
        <f t="shared" si="124"/>
        <v>170</v>
      </c>
      <c r="U412" s="16" t="str">
        <f t="shared" si="125"/>
        <v>17R4</v>
      </c>
      <c r="W412" s="16">
        <v>3.83</v>
      </c>
      <c r="X412" s="9">
        <f t="shared" si="123"/>
        <v>1</v>
      </c>
      <c r="Y412" s="16">
        <f t="shared" si="132"/>
        <v>3.8299999999999996</v>
      </c>
      <c r="Z412" s="11" t="str">
        <f t="shared" si="133"/>
        <v>3.83</v>
      </c>
      <c r="AA412" s="11" t="str">
        <f t="shared" si="134"/>
        <v>Ohm</v>
      </c>
      <c r="AB412" s="16" t="str">
        <f t="shared" si="128"/>
        <v>3R8</v>
      </c>
      <c r="AC412" s="16" t="str">
        <f t="shared" si="129"/>
        <v>3R83</v>
      </c>
      <c r="AE412" s="22">
        <v>1.32</v>
      </c>
      <c r="AF412" s="9">
        <f t="shared" si="135"/>
        <v>0</v>
      </c>
      <c r="AG412" s="18">
        <f t="shared" si="139"/>
        <v>0.13200000000000001</v>
      </c>
      <c r="AH412" s="11" t="str">
        <f t="shared" si="136"/>
        <v>132</v>
      </c>
      <c r="AI412" s="11" t="str">
        <f t="shared" si="137"/>
        <v>m</v>
      </c>
    </row>
    <row r="413" spans="15:35" x14ac:dyDescent="0.3">
      <c r="O413" s="16">
        <v>1.78</v>
      </c>
      <c r="P413" s="9">
        <f t="shared" si="126"/>
        <v>2</v>
      </c>
      <c r="Q413" s="9">
        <f t="shared" si="138"/>
        <v>17.8</v>
      </c>
      <c r="R413" s="11" t="str">
        <f t="shared" si="130"/>
        <v>17.8</v>
      </c>
      <c r="S413" s="11" t="str">
        <f t="shared" si="131"/>
        <v>Ohm</v>
      </c>
      <c r="T413" s="16" t="str">
        <f t="shared" si="124"/>
        <v>170</v>
      </c>
      <c r="U413" s="16" t="str">
        <f t="shared" si="125"/>
        <v>17R8</v>
      </c>
      <c r="W413" s="16">
        <v>3.9</v>
      </c>
      <c r="X413" s="9">
        <f t="shared" si="123"/>
        <v>1</v>
      </c>
      <c r="Y413" s="16">
        <f t="shared" si="132"/>
        <v>3.9</v>
      </c>
      <c r="Z413" s="11" t="str">
        <f t="shared" si="133"/>
        <v>3.90</v>
      </c>
      <c r="AA413" s="11" t="str">
        <f t="shared" si="134"/>
        <v>Ohm</v>
      </c>
      <c r="AB413" s="16" t="str">
        <f t="shared" si="128"/>
        <v>3R9</v>
      </c>
      <c r="AC413" s="16" t="str">
        <f t="shared" si="129"/>
        <v>3R90</v>
      </c>
      <c r="AE413" s="22">
        <v>1.33</v>
      </c>
      <c r="AF413" s="9">
        <f t="shared" si="135"/>
        <v>0</v>
      </c>
      <c r="AG413" s="18">
        <f t="shared" si="139"/>
        <v>0.13300000000000001</v>
      </c>
      <c r="AH413" s="11" t="str">
        <f t="shared" si="136"/>
        <v>133</v>
      </c>
      <c r="AI413" s="11" t="str">
        <f t="shared" si="137"/>
        <v>m</v>
      </c>
    </row>
    <row r="414" spans="15:35" x14ac:dyDescent="0.3">
      <c r="O414" s="16">
        <v>1.82</v>
      </c>
      <c r="P414" s="9">
        <f t="shared" si="126"/>
        <v>2</v>
      </c>
      <c r="Q414" s="9">
        <f t="shared" si="138"/>
        <v>18.2</v>
      </c>
      <c r="R414" s="11" t="str">
        <f t="shared" si="130"/>
        <v>18.2</v>
      </c>
      <c r="S414" s="11" t="str">
        <f t="shared" si="131"/>
        <v>Ohm</v>
      </c>
      <c r="T414" s="16" t="str">
        <f t="shared" si="124"/>
        <v>180</v>
      </c>
      <c r="U414" s="16" t="str">
        <f t="shared" si="125"/>
        <v>18R2</v>
      </c>
      <c r="W414" s="16">
        <v>3.92</v>
      </c>
      <c r="X414" s="9">
        <f t="shared" si="123"/>
        <v>1</v>
      </c>
      <c r="Y414" s="16">
        <f t="shared" si="132"/>
        <v>3.9200000000000004</v>
      </c>
      <c r="Z414" s="11" t="str">
        <f t="shared" si="133"/>
        <v>3.92</v>
      </c>
      <c r="AA414" s="11" t="str">
        <f t="shared" si="134"/>
        <v>Ohm</v>
      </c>
      <c r="AB414" s="16" t="str">
        <f t="shared" si="128"/>
        <v>3R9</v>
      </c>
      <c r="AC414" s="16" t="str">
        <f t="shared" si="129"/>
        <v>3R92</v>
      </c>
      <c r="AE414" s="22">
        <v>1.35</v>
      </c>
      <c r="AF414" s="9">
        <f t="shared" si="135"/>
        <v>0</v>
      </c>
      <c r="AG414" s="18">
        <f t="shared" si="139"/>
        <v>0.13500000000000001</v>
      </c>
      <c r="AH414" s="11" t="str">
        <f t="shared" si="136"/>
        <v>135</v>
      </c>
      <c r="AI414" s="11" t="str">
        <f t="shared" si="137"/>
        <v>m</v>
      </c>
    </row>
    <row r="415" spans="15:35" x14ac:dyDescent="0.3">
      <c r="O415" s="16">
        <v>1.87</v>
      </c>
      <c r="P415" s="9">
        <f t="shared" si="126"/>
        <v>2</v>
      </c>
      <c r="Q415" s="9">
        <f t="shared" si="138"/>
        <v>18.7</v>
      </c>
      <c r="R415" s="11" t="str">
        <f t="shared" si="130"/>
        <v>18.7</v>
      </c>
      <c r="S415" s="11" t="str">
        <f t="shared" si="131"/>
        <v>Ohm</v>
      </c>
      <c r="T415" s="16" t="str">
        <f t="shared" si="124"/>
        <v>180</v>
      </c>
      <c r="U415" s="16" t="str">
        <f t="shared" si="125"/>
        <v>18R7</v>
      </c>
      <c r="W415" s="16">
        <v>4.0199999999999996</v>
      </c>
      <c r="X415" s="9">
        <f t="shared" si="123"/>
        <v>1</v>
      </c>
      <c r="Y415" s="16">
        <f t="shared" si="132"/>
        <v>4.0199999999999996</v>
      </c>
      <c r="Z415" s="11" t="str">
        <f t="shared" si="133"/>
        <v>4.02</v>
      </c>
      <c r="AA415" s="11" t="str">
        <f t="shared" si="134"/>
        <v>Ohm</v>
      </c>
      <c r="AB415" s="16" t="str">
        <f t="shared" si="128"/>
        <v>4R0</v>
      </c>
      <c r="AC415" s="16" t="str">
        <f t="shared" si="129"/>
        <v>4R02</v>
      </c>
      <c r="AE415" s="22">
        <v>1.37</v>
      </c>
      <c r="AF415" s="9">
        <f t="shared" si="135"/>
        <v>0</v>
      </c>
      <c r="AG415" s="18">
        <f t="shared" si="139"/>
        <v>0.13700000000000001</v>
      </c>
      <c r="AH415" s="11" t="str">
        <f t="shared" si="136"/>
        <v>137</v>
      </c>
      <c r="AI415" s="11" t="str">
        <f t="shared" si="137"/>
        <v>m</v>
      </c>
    </row>
    <row r="416" spans="15:35" x14ac:dyDescent="0.3">
      <c r="O416" s="16">
        <v>1.91</v>
      </c>
      <c r="P416" s="9">
        <f t="shared" si="126"/>
        <v>2</v>
      </c>
      <c r="Q416" s="9">
        <f t="shared" si="138"/>
        <v>19.100000000000001</v>
      </c>
      <c r="R416" s="11" t="str">
        <f t="shared" si="130"/>
        <v>19.1</v>
      </c>
      <c r="S416" s="11" t="str">
        <f t="shared" si="131"/>
        <v>Ohm</v>
      </c>
      <c r="T416" s="16" t="str">
        <f t="shared" si="124"/>
        <v>190</v>
      </c>
      <c r="U416" s="16" t="str">
        <f t="shared" si="125"/>
        <v>19R1</v>
      </c>
      <c r="W416" s="16">
        <v>4.12</v>
      </c>
      <c r="X416" s="9">
        <f t="shared" ref="X416:X462" si="140">IF(W416=1,X415+1,X415)</f>
        <v>1</v>
      </c>
      <c r="Y416" s="16">
        <f t="shared" si="132"/>
        <v>4.12</v>
      </c>
      <c r="Z416" s="11" t="str">
        <f t="shared" si="133"/>
        <v>4.12</v>
      </c>
      <c r="AA416" s="11" t="str">
        <f t="shared" si="134"/>
        <v>Ohm</v>
      </c>
      <c r="AB416" s="16" t="str">
        <f t="shared" si="128"/>
        <v>4R1</v>
      </c>
      <c r="AC416" s="16" t="str">
        <f t="shared" si="129"/>
        <v>4R12</v>
      </c>
      <c r="AE416" s="22">
        <v>1.38</v>
      </c>
      <c r="AF416" s="9">
        <f t="shared" si="135"/>
        <v>0</v>
      </c>
      <c r="AG416" s="18">
        <f t="shared" si="139"/>
        <v>0.13799999999999998</v>
      </c>
      <c r="AH416" s="11" t="str">
        <f t="shared" si="136"/>
        <v>138</v>
      </c>
      <c r="AI416" s="11" t="str">
        <f t="shared" si="137"/>
        <v>m</v>
      </c>
    </row>
    <row r="417" spans="15:35" x14ac:dyDescent="0.3">
      <c r="O417" s="16">
        <v>1.96</v>
      </c>
      <c r="P417" s="9">
        <f t="shared" si="126"/>
        <v>2</v>
      </c>
      <c r="Q417" s="9">
        <f t="shared" si="138"/>
        <v>19.600000000000001</v>
      </c>
      <c r="R417" s="11" t="str">
        <f t="shared" si="130"/>
        <v>19.6</v>
      </c>
      <c r="S417" s="11" t="str">
        <f t="shared" si="131"/>
        <v>Ohm</v>
      </c>
      <c r="T417" s="16" t="str">
        <f t="shared" si="124"/>
        <v>190</v>
      </c>
      <c r="U417" s="16" t="str">
        <f t="shared" si="125"/>
        <v>19R6</v>
      </c>
      <c r="W417" s="16">
        <v>4.22</v>
      </c>
      <c r="X417" s="9">
        <f t="shared" si="140"/>
        <v>1</v>
      </c>
      <c r="Y417" s="16">
        <f t="shared" si="132"/>
        <v>4.22</v>
      </c>
      <c r="Z417" s="11" t="str">
        <f t="shared" si="133"/>
        <v>4.22</v>
      </c>
      <c r="AA417" s="11" t="str">
        <f t="shared" si="134"/>
        <v>Ohm</v>
      </c>
      <c r="AB417" s="16" t="str">
        <f t="shared" si="128"/>
        <v>4R2</v>
      </c>
      <c r="AC417" s="16" t="str">
        <f t="shared" si="129"/>
        <v>4R22</v>
      </c>
      <c r="AE417" s="22">
        <v>1.4</v>
      </c>
      <c r="AF417" s="9">
        <f t="shared" si="135"/>
        <v>0</v>
      </c>
      <c r="AG417" s="18">
        <f t="shared" si="139"/>
        <v>0.13999999999999999</v>
      </c>
      <c r="AH417" s="11" t="str">
        <f t="shared" si="136"/>
        <v>140</v>
      </c>
      <c r="AI417" s="11" t="str">
        <f t="shared" si="137"/>
        <v>m</v>
      </c>
    </row>
    <row r="418" spans="15:35" x14ac:dyDescent="0.3">
      <c r="O418" s="16">
        <v>2</v>
      </c>
      <c r="P418" s="9">
        <f t="shared" si="126"/>
        <v>2</v>
      </c>
      <c r="Q418" s="9">
        <f t="shared" si="138"/>
        <v>20</v>
      </c>
      <c r="R418" s="11" t="str">
        <f t="shared" si="130"/>
        <v>20.0</v>
      </c>
      <c r="S418" s="11" t="str">
        <f t="shared" si="131"/>
        <v>Ohm</v>
      </c>
      <c r="T418" s="16" t="str">
        <f t="shared" si="124"/>
        <v>200</v>
      </c>
      <c r="U418" s="16" t="str">
        <f t="shared" si="125"/>
        <v>20R0</v>
      </c>
      <c r="W418" s="16">
        <v>4.3</v>
      </c>
      <c r="X418" s="9">
        <f t="shared" si="140"/>
        <v>1</v>
      </c>
      <c r="Y418" s="16">
        <f t="shared" si="132"/>
        <v>4.3</v>
      </c>
      <c r="Z418" s="11" t="str">
        <f t="shared" si="133"/>
        <v>4.30</v>
      </c>
      <c r="AA418" s="11" t="str">
        <f t="shared" si="134"/>
        <v>Ohm</v>
      </c>
      <c r="AB418" s="16" t="str">
        <f t="shared" si="128"/>
        <v>4R3</v>
      </c>
      <c r="AC418" s="16" t="str">
        <f t="shared" si="129"/>
        <v>4R30</v>
      </c>
      <c r="AE418" s="22">
        <v>1.42</v>
      </c>
      <c r="AF418" s="9">
        <f t="shared" si="135"/>
        <v>0</v>
      </c>
      <c r="AG418" s="18">
        <f t="shared" si="139"/>
        <v>0.14199999999999999</v>
      </c>
      <c r="AH418" s="11" t="str">
        <f t="shared" si="136"/>
        <v>142</v>
      </c>
      <c r="AI418" s="11" t="str">
        <f t="shared" si="137"/>
        <v>m</v>
      </c>
    </row>
    <row r="419" spans="15:35" x14ac:dyDescent="0.3">
      <c r="O419" s="16">
        <v>2.0499999999999998</v>
      </c>
      <c r="P419" s="9">
        <f t="shared" si="126"/>
        <v>2</v>
      </c>
      <c r="Q419" s="9">
        <f t="shared" si="138"/>
        <v>20.499999999999996</v>
      </c>
      <c r="R419" s="11" t="str">
        <f t="shared" si="130"/>
        <v>20.5</v>
      </c>
      <c r="S419" s="11" t="str">
        <f t="shared" si="131"/>
        <v>Ohm</v>
      </c>
      <c r="T419" s="16" t="str">
        <f t="shared" si="124"/>
        <v>200</v>
      </c>
      <c r="U419" s="16" t="str">
        <f t="shared" si="125"/>
        <v>20R5</v>
      </c>
      <c r="W419" s="16">
        <v>4.32</v>
      </c>
      <c r="X419" s="9">
        <f t="shared" si="140"/>
        <v>1</v>
      </c>
      <c r="Y419" s="16">
        <f t="shared" si="132"/>
        <v>4.32</v>
      </c>
      <c r="Z419" s="11" t="str">
        <f t="shared" si="133"/>
        <v>4.32</v>
      </c>
      <c r="AA419" s="11" t="str">
        <f t="shared" si="134"/>
        <v>Ohm</v>
      </c>
      <c r="AB419" s="16" t="str">
        <f t="shared" si="128"/>
        <v>4R3</v>
      </c>
      <c r="AC419" s="16" t="str">
        <f t="shared" si="129"/>
        <v>4R32</v>
      </c>
      <c r="AE419" s="22">
        <v>1.43</v>
      </c>
      <c r="AF419" s="9">
        <f t="shared" si="135"/>
        <v>0</v>
      </c>
      <c r="AG419" s="18">
        <f t="shared" si="139"/>
        <v>0.14299999999999999</v>
      </c>
      <c r="AH419" s="11" t="str">
        <f t="shared" si="136"/>
        <v>143</v>
      </c>
      <c r="AI419" s="11" t="str">
        <f t="shared" si="137"/>
        <v>m</v>
      </c>
    </row>
    <row r="420" spans="15:35" x14ac:dyDescent="0.3">
      <c r="O420" s="16">
        <v>2.1</v>
      </c>
      <c r="P420" s="9">
        <f t="shared" si="126"/>
        <v>2</v>
      </c>
      <c r="Q420" s="9">
        <f t="shared" si="138"/>
        <v>21</v>
      </c>
      <c r="R420" s="11" t="str">
        <f t="shared" si="130"/>
        <v>21.0</v>
      </c>
      <c r="S420" s="11" t="str">
        <f t="shared" si="131"/>
        <v>Ohm</v>
      </c>
      <c r="T420" s="16" t="str">
        <f t="shared" si="124"/>
        <v>210</v>
      </c>
      <c r="U420" s="16" t="str">
        <f t="shared" si="125"/>
        <v>21R0</v>
      </c>
      <c r="W420" s="16">
        <v>4.42</v>
      </c>
      <c r="X420" s="9">
        <f t="shared" si="140"/>
        <v>1</v>
      </c>
      <c r="Y420" s="16">
        <f t="shared" si="132"/>
        <v>4.42</v>
      </c>
      <c r="Z420" s="11" t="str">
        <f t="shared" si="133"/>
        <v>4.42</v>
      </c>
      <c r="AA420" s="11" t="str">
        <f t="shared" si="134"/>
        <v>Ohm</v>
      </c>
      <c r="AB420" s="16" t="str">
        <f t="shared" si="128"/>
        <v>4R4</v>
      </c>
      <c r="AC420" s="16" t="str">
        <f t="shared" si="129"/>
        <v>4R42</v>
      </c>
      <c r="AE420" s="22">
        <v>1.45</v>
      </c>
      <c r="AF420" s="9">
        <f t="shared" si="135"/>
        <v>0</v>
      </c>
      <c r="AG420" s="18">
        <f t="shared" si="139"/>
        <v>0.14499999999999999</v>
      </c>
      <c r="AH420" s="11" t="str">
        <f t="shared" si="136"/>
        <v>145</v>
      </c>
      <c r="AI420" s="11" t="str">
        <f t="shared" si="137"/>
        <v>m</v>
      </c>
    </row>
    <row r="421" spans="15:35" x14ac:dyDescent="0.3">
      <c r="O421" s="16">
        <v>2.15</v>
      </c>
      <c r="P421" s="9">
        <f t="shared" si="126"/>
        <v>2</v>
      </c>
      <c r="Q421" s="9">
        <f t="shared" si="138"/>
        <v>21.5</v>
      </c>
      <c r="R421" s="11" t="str">
        <f t="shared" si="130"/>
        <v>21.5</v>
      </c>
      <c r="S421" s="11" t="str">
        <f t="shared" si="131"/>
        <v>Ohm</v>
      </c>
      <c r="T421" s="16" t="str">
        <f t="shared" ref="T421:T484" si="141">IF(P421&lt;2,LEFT(U421,3),LEFT(U421,2)&amp;P421-2)</f>
        <v>210</v>
      </c>
      <c r="U421" s="16" t="str">
        <f t="shared" ref="U421:U482" si="142">IF(P421&lt;0,"R0"&amp;LEFT(R421,2),IF(P421&lt;1,"R"&amp;R421,IF(P421&lt;3,SUBSTITUTE(R421,".","R"),LEFT(_xlfn.VALUETOTEXT(Q421),3)&amp;P421-3)))</f>
        <v>21R5</v>
      </c>
      <c r="W421" s="16">
        <v>4.53</v>
      </c>
      <c r="X421" s="9">
        <f t="shared" si="140"/>
        <v>1</v>
      </c>
      <c r="Y421" s="16">
        <f t="shared" si="132"/>
        <v>4.53</v>
      </c>
      <c r="Z421" s="11" t="str">
        <f t="shared" si="133"/>
        <v>4.53</v>
      </c>
      <c r="AA421" s="11" t="str">
        <f t="shared" si="134"/>
        <v>Ohm</v>
      </c>
      <c r="AB421" s="16" t="str">
        <f t="shared" si="128"/>
        <v>4R5</v>
      </c>
      <c r="AC421" s="16" t="str">
        <f t="shared" si="129"/>
        <v>4R53</v>
      </c>
      <c r="AE421" s="22">
        <v>1.47</v>
      </c>
      <c r="AF421" s="9">
        <f t="shared" si="135"/>
        <v>0</v>
      </c>
      <c r="AG421" s="18">
        <f t="shared" si="139"/>
        <v>0.14699999999999999</v>
      </c>
      <c r="AH421" s="11" t="str">
        <f t="shared" si="136"/>
        <v>147</v>
      </c>
      <c r="AI421" s="11" t="str">
        <f t="shared" si="137"/>
        <v>m</v>
      </c>
    </row>
    <row r="422" spans="15:35" x14ac:dyDescent="0.3">
      <c r="O422" s="16">
        <v>2.21</v>
      </c>
      <c r="P422" s="9">
        <f t="shared" ref="P422:P485" si="143">IF(O422=1,P421+1,P421)</f>
        <v>2</v>
      </c>
      <c r="Q422" s="9">
        <f t="shared" si="138"/>
        <v>22.1</v>
      </c>
      <c r="R422" s="11" t="str">
        <f t="shared" si="130"/>
        <v>22.1</v>
      </c>
      <c r="S422" s="11" t="str">
        <f t="shared" si="131"/>
        <v>Ohm</v>
      </c>
      <c r="T422" s="16" t="str">
        <f t="shared" si="141"/>
        <v>220</v>
      </c>
      <c r="U422" s="16" t="str">
        <f t="shared" si="142"/>
        <v>22R1</v>
      </c>
      <c r="W422" s="16">
        <v>4.6399999999999997</v>
      </c>
      <c r="X422" s="9">
        <f t="shared" si="140"/>
        <v>1</v>
      </c>
      <c r="Y422" s="16">
        <f t="shared" si="132"/>
        <v>4.6399999999999997</v>
      </c>
      <c r="Z422" s="11" t="str">
        <f t="shared" si="133"/>
        <v>4.64</v>
      </c>
      <c r="AA422" s="11" t="str">
        <f t="shared" si="134"/>
        <v>Ohm</v>
      </c>
      <c r="AB422" s="16" t="str">
        <f t="shared" si="128"/>
        <v>4R6</v>
      </c>
      <c r="AC422" s="16" t="str">
        <f t="shared" si="129"/>
        <v>4R64</v>
      </c>
      <c r="AE422" s="22">
        <v>1.49</v>
      </c>
      <c r="AF422" s="9">
        <f t="shared" si="135"/>
        <v>0</v>
      </c>
      <c r="AG422" s="18">
        <f t="shared" si="139"/>
        <v>0.14899999999999999</v>
      </c>
      <c r="AH422" s="11" t="str">
        <f t="shared" si="136"/>
        <v>149</v>
      </c>
      <c r="AI422" s="11" t="str">
        <f t="shared" si="137"/>
        <v>m</v>
      </c>
    </row>
    <row r="423" spans="15:35" x14ac:dyDescent="0.3">
      <c r="O423" s="16">
        <v>2.2599999999999998</v>
      </c>
      <c r="P423" s="9">
        <f t="shared" si="143"/>
        <v>2</v>
      </c>
      <c r="Q423" s="9">
        <f t="shared" si="138"/>
        <v>22.599999999999998</v>
      </c>
      <c r="R423" s="11" t="str">
        <f t="shared" si="130"/>
        <v>22.6</v>
      </c>
      <c r="S423" s="11" t="str">
        <f t="shared" si="131"/>
        <v>Ohm</v>
      </c>
      <c r="T423" s="16" t="str">
        <f t="shared" si="141"/>
        <v>220</v>
      </c>
      <c r="U423" s="16" t="str">
        <f t="shared" si="142"/>
        <v>22R6</v>
      </c>
      <c r="W423" s="16">
        <v>4.7</v>
      </c>
      <c r="X423" s="9">
        <f t="shared" si="140"/>
        <v>1</v>
      </c>
      <c r="Y423" s="16">
        <f t="shared" si="132"/>
        <v>4.7</v>
      </c>
      <c r="Z423" s="11" t="str">
        <f t="shared" si="133"/>
        <v>4.70</v>
      </c>
      <c r="AA423" s="11" t="str">
        <f t="shared" si="134"/>
        <v>Ohm</v>
      </c>
      <c r="AB423" s="16" t="str">
        <f t="shared" si="128"/>
        <v>4R7</v>
      </c>
      <c r="AC423" s="16" t="str">
        <f t="shared" si="129"/>
        <v>4R70</v>
      </c>
      <c r="AE423" s="22">
        <v>1.5</v>
      </c>
      <c r="AF423" s="9">
        <f t="shared" si="135"/>
        <v>0</v>
      </c>
      <c r="AG423" s="18">
        <f t="shared" si="139"/>
        <v>0.15</v>
      </c>
      <c r="AH423" s="11" t="str">
        <f t="shared" si="136"/>
        <v>150</v>
      </c>
      <c r="AI423" s="11" t="str">
        <f t="shared" si="137"/>
        <v>m</v>
      </c>
    </row>
    <row r="424" spans="15:35" x14ac:dyDescent="0.3">
      <c r="O424" s="16">
        <v>2.3199999999999998</v>
      </c>
      <c r="P424" s="9">
        <f t="shared" si="143"/>
        <v>2</v>
      </c>
      <c r="Q424" s="9">
        <f t="shared" si="138"/>
        <v>23.199999999999996</v>
      </c>
      <c r="R424" s="11" t="str">
        <f t="shared" si="130"/>
        <v>23.2</v>
      </c>
      <c r="S424" s="11" t="str">
        <f t="shared" si="131"/>
        <v>Ohm</v>
      </c>
      <c r="T424" s="16" t="str">
        <f t="shared" si="141"/>
        <v>230</v>
      </c>
      <c r="U424" s="16" t="str">
        <f t="shared" si="142"/>
        <v>23R2</v>
      </c>
      <c r="W424" s="16">
        <v>4.75</v>
      </c>
      <c r="X424" s="9">
        <f t="shared" si="140"/>
        <v>1</v>
      </c>
      <c r="Y424" s="16">
        <f t="shared" si="132"/>
        <v>4.75</v>
      </c>
      <c r="Z424" s="11" t="str">
        <f t="shared" si="133"/>
        <v>4.75</v>
      </c>
      <c r="AA424" s="11" t="str">
        <f t="shared" si="134"/>
        <v>Ohm</v>
      </c>
      <c r="AB424" s="16" t="str">
        <f t="shared" si="128"/>
        <v>4R7</v>
      </c>
      <c r="AC424" s="16" t="str">
        <f t="shared" si="129"/>
        <v>4R75</v>
      </c>
      <c r="AE424" s="22">
        <v>1.52</v>
      </c>
      <c r="AF424" s="9">
        <f t="shared" si="135"/>
        <v>0</v>
      </c>
      <c r="AG424" s="18">
        <f t="shared" si="139"/>
        <v>0.152</v>
      </c>
      <c r="AH424" s="11" t="str">
        <f t="shared" si="136"/>
        <v>152</v>
      </c>
      <c r="AI424" s="11" t="str">
        <f t="shared" si="137"/>
        <v>m</v>
      </c>
    </row>
    <row r="425" spans="15:35" x14ac:dyDescent="0.3">
      <c r="O425" s="16">
        <v>2.37</v>
      </c>
      <c r="P425" s="9">
        <f t="shared" si="143"/>
        <v>2</v>
      </c>
      <c r="Q425" s="9">
        <f t="shared" si="138"/>
        <v>23.7</v>
      </c>
      <c r="R425" s="11" t="str">
        <f t="shared" si="130"/>
        <v>23.7</v>
      </c>
      <c r="S425" s="11" t="str">
        <f t="shared" si="131"/>
        <v>Ohm</v>
      </c>
      <c r="T425" s="16" t="str">
        <f t="shared" si="141"/>
        <v>230</v>
      </c>
      <c r="U425" s="16" t="str">
        <f t="shared" si="142"/>
        <v>23R7</v>
      </c>
      <c r="W425" s="16">
        <v>4.87</v>
      </c>
      <c r="X425" s="9">
        <f t="shared" si="140"/>
        <v>1</v>
      </c>
      <c r="Y425" s="16">
        <f t="shared" si="132"/>
        <v>4.87</v>
      </c>
      <c r="Z425" s="11" t="str">
        <f t="shared" si="133"/>
        <v>4.87</v>
      </c>
      <c r="AA425" s="11" t="str">
        <f t="shared" si="134"/>
        <v>Ohm</v>
      </c>
      <c r="AB425" s="16" t="str">
        <f t="shared" si="128"/>
        <v>4R8</v>
      </c>
      <c r="AC425" s="16" t="str">
        <f t="shared" si="129"/>
        <v>4R87</v>
      </c>
      <c r="AE425" s="22">
        <v>1.54</v>
      </c>
      <c r="AF425" s="9">
        <f t="shared" si="135"/>
        <v>0</v>
      </c>
      <c r="AG425" s="18">
        <f t="shared" si="139"/>
        <v>0.154</v>
      </c>
      <c r="AH425" s="11" t="str">
        <f t="shared" si="136"/>
        <v>154</v>
      </c>
      <c r="AI425" s="11" t="str">
        <f t="shared" si="137"/>
        <v>m</v>
      </c>
    </row>
    <row r="426" spans="15:35" x14ac:dyDescent="0.3">
      <c r="O426" s="16">
        <v>2.4300000000000002</v>
      </c>
      <c r="P426" s="9">
        <f t="shared" si="143"/>
        <v>2</v>
      </c>
      <c r="Q426" s="9">
        <f t="shared" si="138"/>
        <v>24.300000000000004</v>
      </c>
      <c r="R426" s="11" t="str">
        <f t="shared" si="130"/>
        <v>24.3</v>
      </c>
      <c r="S426" s="11" t="str">
        <f t="shared" si="131"/>
        <v>Ohm</v>
      </c>
      <c r="T426" s="16" t="str">
        <f t="shared" si="141"/>
        <v>240</v>
      </c>
      <c r="U426" s="16" t="str">
        <f t="shared" si="142"/>
        <v>24R3</v>
      </c>
      <c r="W426" s="16">
        <v>4.99</v>
      </c>
      <c r="X426" s="9">
        <f t="shared" si="140"/>
        <v>1</v>
      </c>
      <c r="Y426" s="16">
        <f t="shared" si="132"/>
        <v>4.99</v>
      </c>
      <c r="Z426" s="11" t="str">
        <f t="shared" si="133"/>
        <v>4.99</v>
      </c>
      <c r="AA426" s="11" t="str">
        <f t="shared" si="134"/>
        <v>Ohm</v>
      </c>
      <c r="AB426" s="16" t="str">
        <f t="shared" si="128"/>
        <v>4R9</v>
      </c>
      <c r="AC426" s="16" t="str">
        <f t="shared" si="129"/>
        <v>4R99</v>
      </c>
      <c r="AE426" s="22">
        <v>1.56</v>
      </c>
      <c r="AF426" s="9">
        <f t="shared" si="135"/>
        <v>0</v>
      </c>
      <c r="AG426" s="18">
        <f t="shared" si="139"/>
        <v>0.156</v>
      </c>
      <c r="AH426" s="11" t="str">
        <f t="shared" si="136"/>
        <v>156</v>
      </c>
      <c r="AI426" s="11" t="str">
        <f t="shared" si="137"/>
        <v>m</v>
      </c>
    </row>
    <row r="427" spans="15:35" x14ac:dyDescent="0.3">
      <c r="O427" s="16">
        <v>2.4900000000000002</v>
      </c>
      <c r="P427" s="9">
        <f t="shared" si="143"/>
        <v>2</v>
      </c>
      <c r="Q427" s="9">
        <f t="shared" si="138"/>
        <v>24.900000000000002</v>
      </c>
      <c r="R427" s="11" t="str">
        <f t="shared" si="130"/>
        <v>24.9</v>
      </c>
      <c r="S427" s="11" t="str">
        <f t="shared" si="131"/>
        <v>Ohm</v>
      </c>
      <c r="T427" s="16" t="str">
        <f t="shared" si="141"/>
        <v>240</v>
      </c>
      <c r="U427" s="16" t="str">
        <f t="shared" si="142"/>
        <v>24R9</v>
      </c>
      <c r="W427" s="16">
        <v>5.0999999999999996</v>
      </c>
      <c r="X427" s="9">
        <f t="shared" si="140"/>
        <v>1</v>
      </c>
      <c r="Y427" s="16">
        <f t="shared" si="132"/>
        <v>5.0999999999999996</v>
      </c>
      <c r="Z427" s="11" t="str">
        <f t="shared" si="133"/>
        <v>5.10</v>
      </c>
      <c r="AA427" s="11" t="str">
        <f t="shared" si="134"/>
        <v>Ohm</v>
      </c>
      <c r="AB427" s="16" t="str">
        <f t="shared" si="128"/>
        <v>5R1</v>
      </c>
      <c r="AC427" s="16" t="str">
        <f t="shared" si="129"/>
        <v>5R10</v>
      </c>
      <c r="AE427" s="22">
        <v>1.58</v>
      </c>
      <c r="AF427" s="9">
        <f t="shared" si="135"/>
        <v>0</v>
      </c>
      <c r="AG427" s="18">
        <f t="shared" si="139"/>
        <v>0.158</v>
      </c>
      <c r="AH427" s="11" t="str">
        <f t="shared" si="136"/>
        <v>158</v>
      </c>
      <c r="AI427" s="11" t="str">
        <f t="shared" si="137"/>
        <v>m</v>
      </c>
    </row>
    <row r="428" spans="15:35" x14ac:dyDescent="0.3">
      <c r="O428" s="16">
        <v>2.5499999999999998</v>
      </c>
      <c r="P428" s="9">
        <f t="shared" si="143"/>
        <v>2</v>
      </c>
      <c r="Q428" s="9">
        <f t="shared" si="138"/>
        <v>25.499999999999996</v>
      </c>
      <c r="R428" s="11" t="str">
        <f t="shared" si="130"/>
        <v>25.5</v>
      </c>
      <c r="S428" s="11" t="str">
        <f t="shared" si="131"/>
        <v>Ohm</v>
      </c>
      <c r="T428" s="16" t="str">
        <f t="shared" si="141"/>
        <v>250</v>
      </c>
      <c r="U428" s="16" t="str">
        <f t="shared" si="142"/>
        <v>25R5</v>
      </c>
      <c r="W428" s="16">
        <v>5.1100000000000003</v>
      </c>
      <c r="X428" s="9">
        <f t="shared" si="140"/>
        <v>1</v>
      </c>
      <c r="Y428" s="16">
        <f t="shared" si="132"/>
        <v>5.1100000000000003</v>
      </c>
      <c r="Z428" s="11" t="str">
        <f t="shared" si="133"/>
        <v>5.11</v>
      </c>
      <c r="AA428" s="11" t="str">
        <f t="shared" si="134"/>
        <v>Ohm</v>
      </c>
      <c r="AB428" s="16" t="str">
        <f t="shared" si="128"/>
        <v>5R1</v>
      </c>
      <c r="AC428" s="16" t="str">
        <f t="shared" si="129"/>
        <v>5R11</v>
      </c>
      <c r="AE428" s="22">
        <v>1.6</v>
      </c>
      <c r="AF428" s="9">
        <f t="shared" si="135"/>
        <v>0</v>
      </c>
      <c r="AG428" s="18">
        <f t="shared" si="139"/>
        <v>0.16</v>
      </c>
      <c r="AH428" s="11" t="str">
        <f t="shared" si="136"/>
        <v>160</v>
      </c>
      <c r="AI428" s="11" t="str">
        <f t="shared" si="137"/>
        <v>m</v>
      </c>
    </row>
    <row r="429" spans="15:35" x14ac:dyDescent="0.3">
      <c r="O429" s="16">
        <v>2.61</v>
      </c>
      <c r="P429" s="9">
        <f t="shared" si="143"/>
        <v>2</v>
      </c>
      <c r="Q429" s="9">
        <f t="shared" si="138"/>
        <v>26.1</v>
      </c>
      <c r="R429" s="11" t="str">
        <f t="shared" si="130"/>
        <v>26.1</v>
      </c>
      <c r="S429" s="11" t="str">
        <f t="shared" si="131"/>
        <v>Ohm</v>
      </c>
      <c r="T429" s="16" t="str">
        <f t="shared" si="141"/>
        <v>260</v>
      </c>
      <c r="U429" s="16" t="str">
        <f t="shared" si="142"/>
        <v>26R1</v>
      </c>
      <c r="W429" s="16">
        <v>5.23</v>
      </c>
      <c r="X429" s="9">
        <f t="shared" si="140"/>
        <v>1</v>
      </c>
      <c r="Y429" s="16">
        <f t="shared" si="132"/>
        <v>5.23</v>
      </c>
      <c r="Z429" s="11" t="str">
        <f t="shared" si="133"/>
        <v>5.23</v>
      </c>
      <c r="AA429" s="11" t="str">
        <f t="shared" si="134"/>
        <v>Ohm</v>
      </c>
      <c r="AB429" s="16" t="str">
        <f t="shared" si="128"/>
        <v>5R2</v>
      </c>
      <c r="AC429" s="16" t="str">
        <f t="shared" si="129"/>
        <v>5R23</v>
      </c>
      <c r="AE429" s="22">
        <v>1.62</v>
      </c>
      <c r="AF429" s="9">
        <f t="shared" si="135"/>
        <v>0</v>
      </c>
      <c r="AG429" s="18">
        <f t="shared" si="139"/>
        <v>0.16200000000000001</v>
      </c>
      <c r="AH429" s="11" t="str">
        <f t="shared" si="136"/>
        <v>162</v>
      </c>
      <c r="AI429" s="11" t="str">
        <f t="shared" si="137"/>
        <v>m</v>
      </c>
    </row>
    <row r="430" spans="15:35" x14ac:dyDescent="0.3">
      <c r="O430" s="16">
        <v>2.67</v>
      </c>
      <c r="P430" s="9">
        <f t="shared" si="143"/>
        <v>2</v>
      </c>
      <c r="Q430" s="9">
        <f t="shared" si="138"/>
        <v>26.7</v>
      </c>
      <c r="R430" s="11" t="str">
        <f t="shared" si="130"/>
        <v>26.7</v>
      </c>
      <c r="S430" s="11" t="str">
        <f t="shared" si="131"/>
        <v>Ohm</v>
      </c>
      <c r="T430" s="16" t="str">
        <f t="shared" si="141"/>
        <v>260</v>
      </c>
      <c r="U430" s="16" t="str">
        <f t="shared" si="142"/>
        <v>26R7</v>
      </c>
      <c r="W430" s="16">
        <v>5.36</v>
      </c>
      <c r="X430" s="9">
        <f t="shared" si="140"/>
        <v>1</v>
      </c>
      <c r="Y430" s="16">
        <f t="shared" si="132"/>
        <v>5.36</v>
      </c>
      <c r="Z430" s="11" t="str">
        <f t="shared" si="133"/>
        <v>5.36</v>
      </c>
      <c r="AA430" s="11" t="str">
        <f t="shared" si="134"/>
        <v>Ohm</v>
      </c>
      <c r="AB430" s="16" t="str">
        <f t="shared" si="128"/>
        <v>5R3</v>
      </c>
      <c r="AC430" s="16" t="str">
        <f t="shared" si="129"/>
        <v>5R36</v>
      </c>
      <c r="AE430" s="22">
        <v>1.64</v>
      </c>
      <c r="AF430" s="9">
        <f t="shared" si="135"/>
        <v>0</v>
      </c>
      <c r="AG430" s="18">
        <f t="shared" si="139"/>
        <v>0.16399999999999998</v>
      </c>
      <c r="AH430" s="11" t="str">
        <f t="shared" si="136"/>
        <v>164</v>
      </c>
      <c r="AI430" s="11" t="str">
        <f t="shared" si="137"/>
        <v>m</v>
      </c>
    </row>
    <row r="431" spans="15:35" x14ac:dyDescent="0.3">
      <c r="O431" s="16">
        <v>2.74</v>
      </c>
      <c r="P431" s="9">
        <f t="shared" si="143"/>
        <v>2</v>
      </c>
      <c r="Q431" s="9">
        <f t="shared" si="138"/>
        <v>27.4</v>
      </c>
      <c r="R431" s="11" t="str">
        <f t="shared" si="130"/>
        <v>27.4</v>
      </c>
      <c r="S431" s="11" t="str">
        <f t="shared" si="131"/>
        <v>Ohm</v>
      </c>
      <c r="T431" s="16" t="str">
        <f t="shared" si="141"/>
        <v>270</v>
      </c>
      <c r="U431" s="16" t="str">
        <f t="shared" si="142"/>
        <v>27R4</v>
      </c>
      <c r="W431" s="16">
        <v>5.49</v>
      </c>
      <c r="X431" s="9">
        <f t="shared" si="140"/>
        <v>1</v>
      </c>
      <c r="Y431" s="16">
        <f t="shared" si="132"/>
        <v>5.49</v>
      </c>
      <c r="Z431" s="11" t="str">
        <f t="shared" si="133"/>
        <v>5.49</v>
      </c>
      <c r="AA431" s="11" t="str">
        <f t="shared" si="134"/>
        <v>Ohm</v>
      </c>
      <c r="AB431" s="16" t="str">
        <f t="shared" si="128"/>
        <v>5R4</v>
      </c>
      <c r="AC431" s="16" t="str">
        <f t="shared" si="129"/>
        <v>5R49</v>
      </c>
      <c r="AE431" s="22">
        <v>1.65</v>
      </c>
      <c r="AF431" s="9">
        <f t="shared" si="135"/>
        <v>0</v>
      </c>
      <c r="AG431" s="18">
        <f t="shared" si="139"/>
        <v>0.16499999999999998</v>
      </c>
      <c r="AH431" s="11" t="str">
        <f t="shared" si="136"/>
        <v>165</v>
      </c>
      <c r="AI431" s="11" t="str">
        <f t="shared" si="137"/>
        <v>m</v>
      </c>
    </row>
    <row r="432" spans="15:35" x14ac:dyDescent="0.3">
      <c r="O432" s="16">
        <v>2.8</v>
      </c>
      <c r="P432" s="9">
        <f t="shared" si="143"/>
        <v>2</v>
      </c>
      <c r="Q432" s="9">
        <f t="shared" si="138"/>
        <v>28</v>
      </c>
      <c r="R432" s="11" t="str">
        <f t="shared" si="130"/>
        <v>28.0</v>
      </c>
      <c r="S432" s="11" t="str">
        <f t="shared" si="131"/>
        <v>Ohm</v>
      </c>
      <c r="T432" s="16" t="str">
        <f t="shared" si="141"/>
        <v>280</v>
      </c>
      <c r="U432" s="16" t="str">
        <f t="shared" si="142"/>
        <v>28R0</v>
      </c>
      <c r="W432" s="16">
        <v>5.6</v>
      </c>
      <c r="X432" s="9">
        <f t="shared" si="140"/>
        <v>1</v>
      </c>
      <c r="Y432" s="16">
        <f t="shared" si="132"/>
        <v>5.6</v>
      </c>
      <c r="Z432" s="11" t="str">
        <f t="shared" si="133"/>
        <v>5.60</v>
      </c>
      <c r="AA432" s="11" t="str">
        <f t="shared" si="134"/>
        <v>Ohm</v>
      </c>
      <c r="AB432" s="16" t="str">
        <f t="shared" si="128"/>
        <v>5R6</v>
      </c>
      <c r="AC432" s="16" t="str">
        <f t="shared" si="129"/>
        <v>5R60</v>
      </c>
      <c r="AE432" s="22">
        <v>1.67</v>
      </c>
      <c r="AF432" s="9">
        <f t="shared" si="135"/>
        <v>0</v>
      </c>
      <c r="AG432" s="18">
        <f t="shared" si="139"/>
        <v>0.16699999999999998</v>
      </c>
      <c r="AH432" s="11" t="str">
        <f t="shared" si="136"/>
        <v>167</v>
      </c>
      <c r="AI432" s="11" t="str">
        <f t="shared" si="137"/>
        <v>m</v>
      </c>
    </row>
    <row r="433" spans="15:35" x14ac:dyDescent="0.3">
      <c r="O433" s="16">
        <v>2.87</v>
      </c>
      <c r="P433" s="9">
        <f t="shared" si="143"/>
        <v>2</v>
      </c>
      <c r="Q433" s="9">
        <f t="shared" si="138"/>
        <v>28.7</v>
      </c>
      <c r="R433" s="11" t="str">
        <f t="shared" si="130"/>
        <v>28.7</v>
      </c>
      <c r="S433" s="11" t="str">
        <f t="shared" si="131"/>
        <v>Ohm</v>
      </c>
      <c r="T433" s="16" t="str">
        <f t="shared" si="141"/>
        <v>280</v>
      </c>
      <c r="U433" s="16" t="str">
        <f t="shared" si="142"/>
        <v>28R7</v>
      </c>
      <c r="W433" s="16">
        <v>5.62</v>
      </c>
      <c r="X433" s="9">
        <f t="shared" si="140"/>
        <v>1</v>
      </c>
      <c r="Y433" s="16">
        <f t="shared" si="132"/>
        <v>5.62</v>
      </c>
      <c r="Z433" s="11" t="str">
        <f t="shared" si="133"/>
        <v>5.62</v>
      </c>
      <c r="AA433" s="11" t="str">
        <f t="shared" si="134"/>
        <v>Ohm</v>
      </c>
      <c r="AB433" s="16" t="str">
        <f t="shared" si="128"/>
        <v>5R6</v>
      </c>
      <c r="AC433" s="16" t="str">
        <f t="shared" si="129"/>
        <v>5R62</v>
      </c>
      <c r="AE433" s="22">
        <v>1.69</v>
      </c>
      <c r="AF433" s="9">
        <f t="shared" si="135"/>
        <v>0</v>
      </c>
      <c r="AG433" s="18">
        <f t="shared" si="139"/>
        <v>0.16899999999999998</v>
      </c>
      <c r="AH433" s="11" t="str">
        <f t="shared" si="136"/>
        <v>169</v>
      </c>
      <c r="AI433" s="11" t="str">
        <f t="shared" si="137"/>
        <v>m</v>
      </c>
    </row>
    <row r="434" spans="15:35" x14ac:dyDescent="0.3">
      <c r="O434" s="16">
        <v>2.94</v>
      </c>
      <c r="P434" s="9">
        <f t="shared" si="143"/>
        <v>2</v>
      </c>
      <c r="Q434" s="9">
        <f t="shared" si="138"/>
        <v>29.4</v>
      </c>
      <c r="R434" s="11" t="str">
        <f t="shared" si="130"/>
        <v>29.4</v>
      </c>
      <c r="S434" s="11" t="str">
        <f t="shared" si="131"/>
        <v>Ohm</v>
      </c>
      <c r="T434" s="16" t="str">
        <f t="shared" si="141"/>
        <v>290</v>
      </c>
      <c r="U434" s="16" t="str">
        <f t="shared" si="142"/>
        <v>29R4</v>
      </c>
      <c r="W434" s="16">
        <v>5.76</v>
      </c>
      <c r="X434" s="9">
        <f t="shared" si="140"/>
        <v>1</v>
      </c>
      <c r="Y434" s="16">
        <f t="shared" si="132"/>
        <v>5.76</v>
      </c>
      <c r="Z434" s="11" t="str">
        <f t="shared" si="133"/>
        <v>5.76</v>
      </c>
      <c r="AA434" s="11" t="str">
        <f t="shared" si="134"/>
        <v>Ohm</v>
      </c>
      <c r="AB434" s="16" t="str">
        <f t="shared" si="128"/>
        <v>5R7</v>
      </c>
      <c r="AC434" s="16" t="str">
        <f t="shared" si="129"/>
        <v>5R76</v>
      </c>
      <c r="AE434" s="22">
        <v>1.72</v>
      </c>
      <c r="AF434" s="9">
        <f t="shared" si="135"/>
        <v>0</v>
      </c>
      <c r="AG434" s="18">
        <f t="shared" si="139"/>
        <v>0.17199999999999999</v>
      </c>
      <c r="AH434" s="11" t="str">
        <f t="shared" si="136"/>
        <v>172</v>
      </c>
      <c r="AI434" s="11" t="str">
        <f t="shared" si="137"/>
        <v>m</v>
      </c>
    </row>
    <row r="435" spans="15:35" x14ac:dyDescent="0.3">
      <c r="O435" s="16">
        <v>3.01</v>
      </c>
      <c r="P435" s="9">
        <f t="shared" si="143"/>
        <v>2</v>
      </c>
      <c r="Q435" s="9">
        <f t="shared" si="138"/>
        <v>30.1</v>
      </c>
      <c r="R435" s="11" t="str">
        <f t="shared" si="130"/>
        <v>30.1</v>
      </c>
      <c r="S435" s="11" t="str">
        <f t="shared" si="131"/>
        <v>Ohm</v>
      </c>
      <c r="T435" s="16" t="str">
        <f t="shared" si="141"/>
        <v>300</v>
      </c>
      <c r="U435" s="16" t="str">
        <f t="shared" si="142"/>
        <v>30R1</v>
      </c>
      <c r="W435" s="16">
        <v>5.9</v>
      </c>
      <c r="X435" s="9">
        <f t="shared" si="140"/>
        <v>1</v>
      </c>
      <c r="Y435" s="16">
        <f t="shared" si="132"/>
        <v>5.9</v>
      </c>
      <c r="Z435" s="11" t="str">
        <f t="shared" si="133"/>
        <v>5.90</v>
      </c>
      <c r="AA435" s="11" t="str">
        <f t="shared" si="134"/>
        <v>Ohm</v>
      </c>
      <c r="AB435" s="16" t="str">
        <f t="shared" si="128"/>
        <v>5R9</v>
      </c>
      <c r="AC435" s="16" t="str">
        <f t="shared" si="129"/>
        <v>5R90</v>
      </c>
      <c r="AE435" s="22">
        <v>1.74</v>
      </c>
      <c r="AF435" s="9">
        <f t="shared" si="135"/>
        <v>0</v>
      </c>
      <c r="AG435" s="18">
        <f t="shared" si="139"/>
        <v>0.17399999999999999</v>
      </c>
      <c r="AH435" s="11" t="str">
        <f t="shared" si="136"/>
        <v>174</v>
      </c>
      <c r="AI435" s="11" t="str">
        <f t="shared" si="137"/>
        <v>m</v>
      </c>
    </row>
    <row r="436" spans="15:35" x14ac:dyDescent="0.3">
      <c r="O436" s="16">
        <v>3.09</v>
      </c>
      <c r="P436" s="9">
        <f t="shared" si="143"/>
        <v>2</v>
      </c>
      <c r="Q436" s="9">
        <f t="shared" si="138"/>
        <v>30.9</v>
      </c>
      <c r="R436" s="11" t="str">
        <f t="shared" si="130"/>
        <v>30.9</v>
      </c>
      <c r="S436" s="11" t="str">
        <f t="shared" si="131"/>
        <v>Ohm</v>
      </c>
      <c r="T436" s="16" t="str">
        <f t="shared" si="141"/>
        <v>300</v>
      </c>
      <c r="U436" s="16" t="str">
        <f t="shared" si="142"/>
        <v>30R9</v>
      </c>
      <c r="W436" s="16">
        <v>6.04</v>
      </c>
      <c r="X436" s="9">
        <f t="shared" si="140"/>
        <v>1</v>
      </c>
      <c r="Y436" s="16">
        <f t="shared" si="132"/>
        <v>6.04</v>
      </c>
      <c r="Z436" s="11" t="str">
        <f t="shared" si="133"/>
        <v>6.04</v>
      </c>
      <c r="AA436" s="11" t="str">
        <f t="shared" si="134"/>
        <v>Ohm</v>
      </c>
      <c r="AB436" s="16" t="str">
        <f t="shared" si="128"/>
        <v>6R0</v>
      </c>
      <c r="AC436" s="16" t="str">
        <f t="shared" si="129"/>
        <v>6R04</v>
      </c>
      <c r="AE436" s="22">
        <v>1.76</v>
      </c>
      <c r="AF436" s="9">
        <f t="shared" si="135"/>
        <v>0</v>
      </c>
      <c r="AG436" s="18">
        <f t="shared" si="139"/>
        <v>0.17599999999999999</v>
      </c>
      <c r="AH436" s="11" t="str">
        <f t="shared" si="136"/>
        <v>176</v>
      </c>
      <c r="AI436" s="11" t="str">
        <f t="shared" si="137"/>
        <v>m</v>
      </c>
    </row>
    <row r="437" spans="15:35" x14ac:dyDescent="0.3">
      <c r="O437" s="16">
        <v>3.16</v>
      </c>
      <c r="P437" s="9">
        <f t="shared" si="143"/>
        <v>2</v>
      </c>
      <c r="Q437" s="9">
        <f t="shared" si="138"/>
        <v>31.6</v>
      </c>
      <c r="R437" s="11" t="str">
        <f t="shared" si="130"/>
        <v>31.6</v>
      </c>
      <c r="S437" s="11" t="str">
        <f t="shared" si="131"/>
        <v>Ohm</v>
      </c>
      <c r="T437" s="16" t="str">
        <f t="shared" si="141"/>
        <v>310</v>
      </c>
      <c r="U437" s="16" t="str">
        <f t="shared" si="142"/>
        <v>31R6</v>
      </c>
      <c r="W437" s="16">
        <v>6.19</v>
      </c>
      <c r="X437" s="9">
        <f t="shared" si="140"/>
        <v>1</v>
      </c>
      <c r="Y437" s="16">
        <f t="shared" si="132"/>
        <v>6.19</v>
      </c>
      <c r="Z437" s="11" t="str">
        <f t="shared" si="133"/>
        <v>6.19</v>
      </c>
      <c r="AA437" s="11" t="str">
        <f t="shared" si="134"/>
        <v>Ohm</v>
      </c>
      <c r="AB437" s="16" t="str">
        <f t="shared" si="128"/>
        <v>6R1</v>
      </c>
      <c r="AC437" s="16" t="str">
        <f t="shared" si="129"/>
        <v>6R19</v>
      </c>
      <c r="AE437" s="22">
        <v>1.78</v>
      </c>
      <c r="AF437" s="9">
        <f t="shared" si="135"/>
        <v>0</v>
      </c>
      <c r="AG437" s="18">
        <f t="shared" si="139"/>
        <v>0.17799999999999999</v>
      </c>
      <c r="AH437" s="11" t="str">
        <f t="shared" si="136"/>
        <v>178</v>
      </c>
      <c r="AI437" s="11" t="str">
        <f t="shared" si="137"/>
        <v>m</v>
      </c>
    </row>
    <row r="438" spans="15:35" x14ac:dyDescent="0.3">
      <c r="O438" s="16">
        <v>3.24</v>
      </c>
      <c r="P438" s="9">
        <f t="shared" si="143"/>
        <v>2</v>
      </c>
      <c r="Q438" s="9">
        <f t="shared" si="138"/>
        <v>32.4</v>
      </c>
      <c r="R438" s="11" t="str">
        <f t="shared" si="130"/>
        <v>32.4</v>
      </c>
      <c r="S438" s="11" t="str">
        <f t="shared" si="131"/>
        <v>Ohm</v>
      </c>
      <c r="T438" s="16" t="str">
        <f t="shared" si="141"/>
        <v>320</v>
      </c>
      <c r="U438" s="16" t="str">
        <f t="shared" si="142"/>
        <v>32R4</v>
      </c>
      <c r="W438" s="16">
        <v>6.2</v>
      </c>
      <c r="X438" s="9">
        <f t="shared" si="140"/>
        <v>1</v>
      </c>
      <c r="Y438" s="16">
        <f t="shared" si="132"/>
        <v>6.2</v>
      </c>
      <c r="Z438" s="11" t="str">
        <f t="shared" si="133"/>
        <v>6.20</v>
      </c>
      <c r="AA438" s="11" t="str">
        <f t="shared" si="134"/>
        <v>Ohm</v>
      </c>
      <c r="AB438" s="16" t="str">
        <f t="shared" si="128"/>
        <v>6R2</v>
      </c>
      <c r="AC438" s="16" t="str">
        <f t="shared" si="129"/>
        <v>6R20</v>
      </c>
      <c r="AE438" s="22">
        <v>1.8</v>
      </c>
      <c r="AF438" s="9">
        <f t="shared" si="135"/>
        <v>0</v>
      </c>
      <c r="AG438" s="18">
        <f t="shared" si="139"/>
        <v>0.18</v>
      </c>
      <c r="AH438" s="11" t="str">
        <f t="shared" si="136"/>
        <v>180</v>
      </c>
      <c r="AI438" s="11" t="str">
        <f t="shared" si="137"/>
        <v>m</v>
      </c>
    </row>
    <row r="439" spans="15:35" x14ac:dyDescent="0.3">
      <c r="O439" s="16">
        <v>3.32</v>
      </c>
      <c r="P439" s="9">
        <f t="shared" si="143"/>
        <v>2</v>
      </c>
      <c r="Q439" s="9">
        <f t="shared" si="138"/>
        <v>33.200000000000003</v>
      </c>
      <c r="R439" s="11" t="str">
        <f t="shared" si="130"/>
        <v>33.2</v>
      </c>
      <c r="S439" s="11" t="str">
        <f t="shared" si="131"/>
        <v>Ohm</v>
      </c>
      <c r="T439" s="16" t="str">
        <f t="shared" si="141"/>
        <v>330</v>
      </c>
      <c r="U439" s="16" t="str">
        <f t="shared" si="142"/>
        <v>33R2</v>
      </c>
      <c r="W439" s="16">
        <v>6.34</v>
      </c>
      <c r="X439" s="9">
        <f t="shared" si="140"/>
        <v>1</v>
      </c>
      <c r="Y439" s="16">
        <f t="shared" si="132"/>
        <v>6.34</v>
      </c>
      <c r="Z439" s="11" t="str">
        <f t="shared" si="133"/>
        <v>6.34</v>
      </c>
      <c r="AA439" s="11" t="str">
        <f t="shared" si="134"/>
        <v>Ohm</v>
      </c>
      <c r="AB439" s="16" t="str">
        <f t="shared" si="128"/>
        <v>6R3</v>
      </c>
      <c r="AC439" s="16" t="str">
        <f t="shared" si="129"/>
        <v>6R34</v>
      </c>
      <c r="AE439" s="22">
        <v>1.82</v>
      </c>
      <c r="AF439" s="9">
        <f t="shared" si="135"/>
        <v>0</v>
      </c>
      <c r="AG439" s="18">
        <f t="shared" si="139"/>
        <v>0.182</v>
      </c>
      <c r="AH439" s="11" t="str">
        <f t="shared" si="136"/>
        <v>182</v>
      </c>
      <c r="AI439" s="11" t="str">
        <f t="shared" si="137"/>
        <v>m</v>
      </c>
    </row>
    <row r="440" spans="15:35" x14ac:dyDescent="0.3">
      <c r="O440" s="16">
        <v>3.4</v>
      </c>
      <c r="P440" s="9">
        <f t="shared" si="143"/>
        <v>2</v>
      </c>
      <c r="Q440" s="9">
        <f t="shared" si="138"/>
        <v>34</v>
      </c>
      <c r="R440" s="11" t="str">
        <f t="shared" si="130"/>
        <v>34.0</v>
      </c>
      <c r="S440" s="11" t="str">
        <f t="shared" si="131"/>
        <v>Ohm</v>
      </c>
      <c r="T440" s="16" t="str">
        <f t="shared" si="141"/>
        <v>340</v>
      </c>
      <c r="U440" s="16" t="str">
        <f t="shared" si="142"/>
        <v>34R0</v>
      </c>
      <c r="W440" s="16">
        <v>6.49</v>
      </c>
      <c r="X440" s="9">
        <f t="shared" si="140"/>
        <v>1</v>
      </c>
      <c r="Y440" s="16">
        <f t="shared" si="132"/>
        <v>6.49</v>
      </c>
      <c r="Z440" s="11" t="str">
        <f t="shared" si="133"/>
        <v>6.49</v>
      </c>
      <c r="AA440" s="11" t="str">
        <f t="shared" si="134"/>
        <v>Ohm</v>
      </c>
      <c r="AB440" s="16" t="str">
        <f t="shared" ref="AB440:AB503" si="144">IF(X440&lt;2,LEFT(AC440,3),LEFT(AC440,2)&amp;X440-2)</f>
        <v>6R4</v>
      </c>
      <c r="AC440" s="16" t="str">
        <f t="shared" ref="AC440:AC503" si="145">IF(X440&lt;0,"R0"&amp;LEFT(Z440,2),IF(X440&lt;1,"R"&amp;Z440,IF(X440&lt;3,SUBSTITUTE(Z440,".","R"),LEFT(_xlfn.VALUETOTEXT(Y440),3)&amp;X440-3)))</f>
        <v>6R49</v>
      </c>
      <c r="AE440" s="22">
        <v>1.84</v>
      </c>
      <c r="AF440" s="9">
        <f t="shared" si="135"/>
        <v>0</v>
      </c>
      <c r="AG440" s="18">
        <f t="shared" si="139"/>
        <v>0.184</v>
      </c>
      <c r="AH440" s="11" t="str">
        <f t="shared" si="136"/>
        <v>184</v>
      </c>
      <c r="AI440" s="11" t="str">
        <f t="shared" si="137"/>
        <v>m</v>
      </c>
    </row>
    <row r="441" spans="15:35" x14ac:dyDescent="0.3">
      <c r="O441" s="16">
        <v>3.48</v>
      </c>
      <c r="P441" s="9">
        <f t="shared" si="143"/>
        <v>2</v>
      </c>
      <c r="Q441" s="9">
        <f t="shared" si="138"/>
        <v>34.799999999999997</v>
      </c>
      <c r="R441" s="11" t="str">
        <f t="shared" si="130"/>
        <v>34.8</v>
      </c>
      <c r="S441" s="11" t="str">
        <f t="shared" si="131"/>
        <v>Ohm</v>
      </c>
      <c r="T441" s="16" t="str">
        <f t="shared" si="141"/>
        <v>340</v>
      </c>
      <c r="U441" s="16" t="str">
        <f t="shared" si="142"/>
        <v>34R8</v>
      </c>
      <c r="W441" s="16">
        <v>6.65</v>
      </c>
      <c r="X441" s="9">
        <f t="shared" si="140"/>
        <v>1</v>
      </c>
      <c r="Y441" s="16">
        <f t="shared" si="132"/>
        <v>6.65</v>
      </c>
      <c r="Z441" s="11" t="str">
        <f t="shared" si="133"/>
        <v>6.65</v>
      </c>
      <c r="AA441" s="11" t="str">
        <f t="shared" si="134"/>
        <v>Ohm</v>
      </c>
      <c r="AB441" s="16" t="str">
        <f t="shared" si="144"/>
        <v>6R6</v>
      </c>
      <c r="AC441" s="16" t="str">
        <f t="shared" si="145"/>
        <v>6R65</v>
      </c>
      <c r="AE441" s="22">
        <v>1.87</v>
      </c>
      <c r="AF441" s="9">
        <f t="shared" si="135"/>
        <v>0</v>
      </c>
      <c r="AG441" s="18">
        <f t="shared" si="139"/>
        <v>0.187</v>
      </c>
      <c r="AH441" s="11" t="str">
        <f t="shared" si="136"/>
        <v>187</v>
      </c>
      <c r="AI441" s="11" t="str">
        <f t="shared" si="137"/>
        <v>m</v>
      </c>
    </row>
    <row r="442" spans="15:35" x14ac:dyDescent="0.3">
      <c r="O442" s="16">
        <v>3.57</v>
      </c>
      <c r="P442" s="9">
        <f t="shared" si="143"/>
        <v>2</v>
      </c>
      <c r="Q442" s="9">
        <f t="shared" si="138"/>
        <v>35.700000000000003</v>
      </c>
      <c r="R442" s="11" t="str">
        <f t="shared" si="130"/>
        <v>35.7</v>
      </c>
      <c r="S442" s="11" t="str">
        <f t="shared" si="131"/>
        <v>Ohm</v>
      </c>
      <c r="T442" s="16" t="str">
        <f t="shared" si="141"/>
        <v>350</v>
      </c>
      <c r="U442" s="16" t="str">
        <f t="shared" si="142"/>
        <v>35R7</v>
      </c>
      <c r="W442" s="16">
        <v>6.8</v>
      </c>
      <c r="X442" s="9">
        <f t="shared" si="140"/>
        <v>1</v>
      </c>
      <c r="Y442" s="16">
        <f t="shared" si="132"/>
        <v>6.8</v>
      </c>
      <c r="Z442" s="11" t="str">
        <f t="shared" si="133"/>
        <v>6.80</v>
      </c>
      <c r="AA442" s="11" t="str">
        <f t="shared" si="134"/>
        <v>Ohm</v>
      </c>
      <c r="AB442" s="16" t="str">
        <f t="shared" si="144"/>
        <v>6R8</v>
      </c>
      <c r="AC442" s="16" t="str">
        <f t="shared" si="145"/>
        <v>6R80</v>
      </c>
      <c r="AE442" s="22">
        <v>1.89</v>
      </c>
      <c r="AF442" s="9">
        <f t="shared" si="135"/>
        <v>0</v>
      </c>
      <c r="AG442" s="18">
        <f t="shared" si="139"/>
        <v>0.189</v>
      </c>
      <c r="AH442" s="11" t="str">
        <f t="shared" si="136"/>
        <v>189</v>
      </c>
      <c r="AI442" s="11" t="str">
        <f t="shared" si="137"/>
        <v>m</v>
      </c>
    </row>
    <row r="443" spans="15:35" x14ac:dyDescent="0.3">
      <c r="O443" s="16">
        <v>3.65</v>
      </c>
      <c r="P443" s="9">
        <f t="shared" si="143"/>
        <v>2</v>
      </c>
      <c r="Q443" s="9">
        <f t="shared" si="138"/>
        <v>36.5</v>
      </c>
      <c r="R443" s="11" t="str">
        <f t="shared" si="130"/>
        <v>36.5</v>
      </c>
      <c r="S443" s="11" t="str">
        <f t="shared" si="131"/>
        <v>Ohm</v>
      </c>
      <c r="T443" s="16" t="str">
        <f t="shared" si="141"/>
        <v>360</v>
      </c>
      <c r="U443" s="16" t="str">
        <f t="shared" si="142"/>
        <v>36R5</v>
      </c>
      <c r="W443" s="16">
        <v>6.81</v>
      </c>
      <c r="X443" s="9">
        <f t="shared" si="140"/>
        <v>1</v>
      </c>
      <c r="Y443" s="16">
        <f t="shared" si="132"/>
        <v>6.81</v>
      </c>
      <c r="Z443" s="11" t="str">
        <f t="shared" si="133"/>
        <v>6.81</v>
      </c>
      <c r="AA443" s="11" t="str">
        <f t="shared" si="134"/>
        <v>Ohm</v>
      </c>
      <c r="AB443" s="16" t="str">
        <f t="shared" si="144"/>
        <v>6R8</v>
      </c>
      <c r="AC443" s="16" t="str">
        <f t="shared" si="145"/>
        <v>6R81</v>
      </c>
      <c r="AE443" s="22">
        <v>1.91</v>
      </c>
      <c r="AF443" s="9">
        <f t="shared" si="135"/>
        <v>0</v>
      </c>
      <c r="AG443" s="18">
        <f t="shared" si="139"/>
        <v>0.191</v>
      </c>
      <c r="AH443" s="11" t="str">
        <f t="shared" si="136"/>
        <v>191</v>
      </c>
      <c r="AI443" s="11" t="str">
        <f t="shared" si="137"/>
        <v>m</v>
      </c>
    </row>
    <row r="444" spans="15:35" x14ac:dyDescent="0.3">
      <c r="O444" s="16">
        <v>3.74</v>
      </c>
      <c r="P444" s="9">
        <f t="shared" si="143"/>
        <v>2</v>
      </c>
      <c r="Q444" s="9">
        <f t="shared" si="138"/>
        <v>37.4</v>
      </c>
      <c r="R444" s="11" t="str">
        <f t="shared" si="130"/>
        <v>37.4</v>
      </c>
      <c r="S444" s="11" t="str">
        <f t="shared" si="131"/>
        <v>Ohm</v>
      </c>
      <c r="T444" s="16" t="str">
        <f t="shared" si="141"/>
        <v>370</v>
      </c>
      <c r="U444" s="16" t="str">
        <f t="shared" si="142"/>
        <v>37R4</v>
      </c>
      <c r="W444" s="16">
        <v>6.98</v>
      </c>
      <c r="X444" s="9">
        <f t="shared" si="140"/>
        <v>1</v>
      </c>
      <c r="Y444" s="16">
        <f t="shared" si="132"/>
        <v>6.9800000000000013</v>
      </c>
      <c r="Z444" s="11" t="str">
        <f t="shared" si="133"/>
        <v>6.98</v>
      </c>
      <c r="AA444" s="11" t="str">
        <f t="shared" si="134"/>
        <v>Ohm</v>
      </c>
      <c r="AB444" s="16" t="str">
        <f t="shared" si="144"/>
        <v>6R9</v>
      </c>
      <c r="AC444" s="16" t="str">
        <f t="shared" si="145"/>
        <v>6R98</v>
      </c>
      <c r="AE444" s="22">
        <v>1.93</v>
      </c>
      <c r="AF444" s="9">
        <f t="shared" si="135"/>
        <v>0</v>
      </c>
      <c r="AG444" s="18">
        <f t="shared" si="139"/>
        <v>0.193</v>
      </c>
      <c r="AH444" s="11" t="str">
        <f t="shared" si="136"/>
        <v>193</v>
      </c>
      <c r="AI444" s="11" t="str">
        <f t="shared" si="137"/>
        <v>m</v>
      </c>
    </row>
    <row r="445" spans="15:35" x14ac:dyDescent="0.3">
      <c r="O445" s="16">
        <v>3.83</v>
      </c>
      <c r="P445" s="9">
        <f t="shared" si="143"/>
        <v>2</v>
      </c>
      <c r="Q445" s="9">
        <f t="shared" si="138"/>
        <v>38.299999999999997</v>
      </c>
      <c r="R445" s="11" t="str">
        <f t="shared" si="130"/>
        <v>38.3</v>
      </c>
      <c r="S445" s="11" t="str">
        <f t="shared" si="131"/>
        <v>Ohm</v>
      </c>
      <c r="T445" s="16" t="str">
        <f t="shared" si="141"/>
        <v>380</v>
      </c>
      <c r="U445" s="16" t="str">
        <f t="shared" si="142"/>
        <v>38R3</v>
      </c>
      <c r="W445" s="16">
        <v>7.15</v>
      </c>
      <c r="X445" s="9">
        <f t="shared" si="140"/>
        <v>1</v>
      </c>
      <c r="Y445" s="16">
        <f t="shared" si="132"/>
        <v>7.15</v>
      </c>
      <c r="Z445" s="11" t="str">
        <f t="shared" si="133"/>
        <v>7.15</v>
      </c>
      <c r="AA445" s="11" t="str">
        <f t="shared" si="134"/>
        <v>Ohm</v>
      </c>
      <c r="AB445" s="16" t="str">
        <f t="shared" si="144"/>
        <v>7R1</v>
      </c>
      <c r="AC445" s="16" t="str">
        <f t="shared" si="145"/>
        <v>7R15</v>
      </c>
      <c r="AE445" s="22">
        <v>1.96</v>
      </c>
      <c r="AF445" s="9">
        <f t="shared" si="135"/>
        <v>0</v>
      </c>
      <c r="AG445" s="18">
        <f t="shared" si="139"/>
        <v>0.19600000000000001</v>
      </c>
      <c r="AH445" s="11" t="str">
        <f t="shared" si="136"/>
        <v>196</v>
      </c>
      <c r="AI445" s="11" t="str">
        <f t="shared" si="137"/>
        <v>m</v>
      </c>
    </row>
    <row r="446" spans="15:35" x14ac:dyDescent="0.3">
      <c r="O446" s="16">
        <v>3.92</v>
      </c>
      <c r="P446" s="9">
        <f t="shared" si="143"/>
        <v>2</v>
      </c>
      <c r="Q446" s="9">
        <f t="shared" si="138"/>
        <v>39.200000000000003</v>
      </c>
      <c r="R446" s="11" t="str">
        <f t="shared" si="130"/>
        <v>39.2</v>
      </c>
      <c r="S446" s="11" t="str">
        <f t="shared" si="131"/>
        <v>Ohm</v>
      </c>
      <c r="T446" s="16" t="str">
        <f t="shared" si="141"/>
        <v>390</v>
      </c>
      <c r="U446" s="16" t="str">
        <f t="shared" si="142"/>
        <v>39R2</v>
      </c>
      <c r="W446" s="16">
        <v>7.32</v>
      </c>
      <c r="X446" s="9">
        <f t="shared" si="140"/>
        <v>1</v>
      </c>
      <c r="Y446" s="16">
        <f t="shared" si="132"/>
        <v>7.32</v>
      </c>
      <c r="Z446" s="11" t="str">
        <f t="shared" si="133"/>
        <v>7.32</v>
      </c>
      <c r="AA446" s="11" t="str">
        <f t="shared" si="134"/>
        <v>Ohm</v>
      </c>
      <c r="AB446" s="16" t="str">
        <f t="shared" si="144"/>
        <v>7R3</v>
      </c>
      <c r="AC446" s="16" t="str">
        <f t="shared" si="145"/>
        <v>7R32</v>
      </c>
      <c r="AE446" s="22">
        <v>1.98</v>
      </c>
      <c r="AF446" s="9">
        <f t="shared" si="135"/>
        <v>0</v>
      </c>
      <c r="AG446" s="18">
        <f t="shared" si="139"/>
        <v>0.19800000000000001</v>
      </c>
      <c r="AH446" s="11" t="str">
        <f t="shared" si="136"/>
        <v>198</v>
      </c>
      <c r="AI446" s="11" t="str">
        <f t="shared" si="137"/>
        <v>m</v>
      </c>
    </row>
    <row r="447" spans="15:35" x14ac:dyDescent="0.3">
      <c r="O447" s="16">
        <v>4.0199999999999996</v>
      </c>
      <c r="P447" s="9">
        <f t="shared" si="143"/>
        <v>2</v>
      </c>
      <c r="Q447" s="9">
        <f t="shared" si="138"/>
        <v>40.199999999999996</v>
      </c>
      <c r="R447" s="11" t="str">
        <f t="shared" si="130"/>
        <v>40.2</v>
      </c>
      <c r="S447" s="11" t="str">
        <f t="shared" si="131"/>
        <v>Ohm</v>
      </c>
      <c r="T447" s="16" t="str">
        <f t="shared" si="141"/>
        <v>400</v>
      </c>
      <c r="U447" s="16" t="str">
        <f t="shared" si="142"/>
        <v>40R2</v>
      </c>
      <c r="W447" s="16">
        <v>7.5</v>
      </c>
      <c r="X447" s="9">
        <f t="shared" si="140"/>
        <v>1</v>
      </c>
      <c r="Y447" s="16">
        <f t="shared" si="132"/>
        <v>7.5</v>
      </c>
      <c r="Z447" s="11" t="str">
        <f t="shared" si="133"/>
        <v>7.50</v>
      </c>
      <c r="AA447" s="11" t="str">
        <f t="shared" si="134"/>
        <v>Ohm</v>
      </c>
      <c r="AB447" s="16" t="str">
        <f t="shared" si="144"/>
        <v>7R5</v>
      </c>
      <c r="AC447" s="16" t="str">
        <f t="shared" si="145"/>
        <v>7R50</v>
      </c>
      <c r="AE447" s="22">
        <v>2</v>
      </c>
      <c r="AF447" s="9">
        <f t="shared" si="135"/>
        <v>0</v>
      </c>
      <c r="AG447" s="18">
        <f t="shared" si="139"/>
        <v>0.2</v>
      </c>
      <c r="AH447" s="11" t="str">
        <f t="shared" si="136"/>
        <v>200</v>
      </c>
      <c r="AI447" s="11" t="str">
        <f t="shared" si="137"/>
        <v>m</v>
      </c>
    </row>
    <row r="448" spans="15:35" x14ac:dyDescent="0.3">
      <c r="O448" s="16">
        <v>4.12</v>
      </c>
      <c r="P448" s="9">
        <f t="shared" si="143"/>
        <v>2</v>
      </c>
      <c r="Q448" s="9">
        <f t="shared" si="138"/>
        <v>41.2</v>
      </c>
      <c r="R448" s="11" t="str">
        <f t="shared" si="130"/>
        <v>41.2</v>
      </c>
      <c r="S448" s="11" t="str">
        <f t="shared" si="131"/>
        <v>Ohm</v>
      </c>
      <c r="T448" s="16" t="str">
        <f t="shared" si="141"/>
        <v>410</v>
      </c>
      <c r="U448" s="16" t="str">
        <f t="shared" si="142"/>
        <v>41R2</v>
      </c>
      <c r="W448" s="16">
        <v>7.68</v>
      </c>
      <c r="X448" s="9">
        <f t="shared" si="140"/>
        <v>1</v>
      </c>
      <c r="Y448" s="16">
        <f t="shared" si="132"/>
        <v>7.68</v>
      </c>
      <c r="Z448" s="11" t="str">
        <f t="shared" si="133"/>
        <v>7.68</v>
      </c>
      <c r="AA448" s="11" t="str">
        <f t="shared" si="134"/>
        <v>Ohm</v>
      </c>
      <c r="AB448" s="16" t="str">
        <f t="shared" si="144"/>
        <v>7R6</v>
      </c>
      <c r="AC448" s="16" t="str">
        <f t="shared" si="145"/>
        <v>7R68</v>
      </c>
      <c r="AE448" s="22">
        <v>2.0299999999999998</v>
      </c>
      <c r="AF448" s="9">
        <f t="shared" si="135"/>
        <v>0</v>
      </c>
      <c r="AG448" s="18">
        <f t="shared" si="139"/>
        <v>0.20299999999999999</v>
      </c>
      <c r="AH448" s="11" t="str">
        <f t="shared" si="136"/>
        <v>203</v>
      </c>
      <c r="AI448" s="11" t="str">
        <f t="shared" si="137"/>
        <v>m</v>
      </c>
    </row>
    <row r="449" spans="15:35" x14ac:dyDescent="0.3">
      <c r="O449" s="16">
        <v>4.22</v>
      </c>
      <c r="P449" s="9">
        <f t="shared" si="143"/>
        <v>2</v>
      </c>
      <c r="Q449" s="9">
        <f t="shared" si="138"/>
        <v>42.2</v>
      </c>
      <c r="R449" s="11" t="str">
        <f t="shared" si="130"/>
        <v>42.2</v>
      </c>
      <c r="S449" s="11" t="str">
        <f t="shared" si="131"/>
        <v>Ohm</v>
      </c>
      <c r="T449" s="16" t="str">
        <f t="shared" si="141"/>
        <v>420</v>
      </c>
      <c r="U449" s="16" t="str">
        <f t="shared" si="142"/>
        <v>42R2</v>
      </c>
      <c r="W449" s="16">
        <v>7.87</v>
      </c>
      <c r="X449" s="9">
        <f t="shared" si="140"/>
        <v>1</v>
      </c>
      <c r="Y449" s="16">
        <f t="shared" si="132"/>
        <v>7.87</v>
      </c>
      <c r="Z449" s="11" t="str">
        <f t="shared" si="133"/>
        <v>7.87</v>
      </c>
      <c r="AA449" s="11" t="str">
        <f t="shared" si="134"/>
        <v>Ohm</v>
      </c>
      <c r="AB449" s="16" t="str">
        <f t="shared" si="144"/>
        <v>7R8</v>
      </c>
      <c r="AC449" s="16" t="str">
        <f t="shared" si="145"/>
        <v>7R87</v>
      </c>
      <c r="AE449" s="22">
        <v>2.0499999999999998</v>
      </c>
      <c r="AF449" s="9">
        <f t="shared" si="135"/>
        <v>0</v>
      </c>
      <c r="AG449" s="18">
        <f t="shared" si="139"/>
        <v>0.20499999999999999</v>
      </c>
      <c r="AH449" s="11" t="str">
        <f t="shared" si="136"/>
        <v>205</v>
      </c>
      <c r="AI449" s="11" t="str">
        <f t="shared" si="137"/>
        <v>m</v>
      </c>
    </row>
    <row r="450" spans="15:35" x14ac:dyDescent="0.3">
      <c r="O450" s="16">
        <v>4.32</v>
      </c>
      <c r="P450" s="9">
        <f t="shared" si="143"/>
        <v>2</v>
      </c>
      <c r="Q450" s="9">
        <f t="shared" si="138"/>
        <v>43.2</v>
      </c>
      <c r="R450" s="11" t="str">
        <f t="shared" si="130"/>
        <v>43.2</v>
      </c>
      <c r="S450" s="11" t="str">
        <f t="shared" si="131"/>
        <v>Ohm</v>
      </c>
      <c r="T450" s="16" t="str">
        <f t="shared" si="141"/>
        <v>430</v>
      </c>
      <c r="U450" s="16" t="str">
        <f t="shared" si="142"/>
        <v>43R2</v>
      </c>
      <c r="W450" s="16">
        <v>8.06</v>
      </c>
      <c r="X450" s="9">
        <f t="shared" si="140"/>
        <v>1</v>
      </c>
      <c r="Y450" s="16">
        <f t="shared" si="132"/>
        <v>8.06</v>
      </c>
      <c r="Z450" s="11" t="str">
        <f t="shared" si="133"/>
        <v>8.06</v>
      </c>
      <c r="AA450" s="11" t="str">
        <f t="shared" si="134"/>
        <v>Ohm</v>
      </c>
      <c r="AB450" s="16" t="str">
        <f t="shared" si="144"/>
        <v>8R0</v>
      </c>
      <c r="AC450" s="16" t="str">
        <f t="shared" si="145"/>
        <v>8R06</v>
      </c>
      <c r="AE450" s="22">
        <v>2.08</v>
      </c>
      <c r="AF450" s="9">
        <f t="shared" si="135"/>
        <v>0</v>
      </c>
      <c r="AG450" s="18">
        <f t="shared" si="139"/>
        <v>0.20800000000000002</v>
      </c>
      <c r="AH450" s="11" t="str">
        <f t="shared" si="136"/>
        <v>208</v>
      </c>
      <c r="AI450" s="11" t="str">
        <f t="shared" si="137"/>
        <v>m</v>
      </c>
    </row>
    <row r="451" spans="15:35" x14ac:dyDescent="0.3">
      <c r="O451" s="16">
        <v>4.42</v>
      </c>
      <c r="P451" s="9">
        <f t="shared" si="143"/>
        <v>2</v>
      </c>
      <c r="Q451" s="9">
        <f t="shared" si="138"/>
        <v>44.2</v>
      </c>
      <c r="R451" s="11" t="str">
        <f t="shared" si="130"/>
        <v>44.2</v>
      </c>
      <c r="S451" s="11" t="str">
        <f t="shared" si="131"/>
        <v>Ohm</v>
      </c>
      <c r="T451" s="16" t="str">
        <f t="shared" si="141"/>
        <v>440</v>
      </c>
      <c r="U451" s="16" t="str">
        <f t="shared" si="142"/>
        <v>44R2</v>
      </c>
      <c r="W451" s="16">
        <v>8.1999999999999993</v>
      </c>
      <c r="X451" s="9">
        <f t="shared" si="140"/>
        <v>1</v>
      </c>
      <c r="Y451" s="16">
        <f t="shared" si="132"/>
        <v>8.1999999999999993</v>
      </c>
      <c r="Z451" s="11" t="str">
        <f t="shared" si="133"/>
        <v>8.20</v>
      </c>
      <c r="AA451" s="11" t="str">
        <f t="shared" si="134"/>
        <v>Ohm</v>
      </c>
      <c r="AB451" s="16" t="str">
        <f t="shared" si="144"/>
        <v>8R2</v>
      </c>
      <c r="AC451" s="16" t="str">
        <f t="shared" si="145"/>
        <v>8R20</v>
      </c>
      <c r="AE451" s="22">
        <v>2.1</v>
      </c>
      <c r="AF451" s="9">
        <f t="shared" si="135"/>
        <v>0</v>
      </c>
      <c r="AG451" s="18">
        <f t="shared" si="139"/>
        <v>0.21000000000000002</v>
      </c>
      <c r="AH451" s="11" t="str">
        <f t="shared" si="136"/>
        <v>210</v>
      </c>
      <c r="AI451" s="11" t="str">
        <f t="shared" si="137"/>
        <v>m</v>
      </c>
    </row>
    <row r="452" spans="15:35" x14ac:dyDescent="0.3">
      <c r="O452" s="16">
        <v>4.53</v>
      </c>
      <c r="P452" s="9">
        <f t="shared" si="143"/>
        <v>2</v>
      </c>
      <c r="Q452" s="9">
        <f t="shared" si="138"/>
        <v>45.3</v>
      </c>
      <c r="R452" s="11" t="str">
        <f t="shared" si="130"/>
        <v>45.3</v>
      </c>
      <c r="S452" s="11" t="str">
        <f t="shared" si="131"/>
        <v>Ohm</v>
      </c>
      <c r="T452" s="16" t="str">
        <f t="shared" si="141"/>
        <v>450</v>
      </c>
      <c r="U452" s="16" t="str">
        <f t="shared" si="142"/>
        <v>45R3</v>
      </c>
      <c r="W452" s="16">
        <v>8.25</v>
      </c>
      <c r="X452" s="9">
        <f t="shared" si="140"/>
        <v>1</v>
      </c>
      <c r="Y452" s="16">
        <f t="shared" si="132"/>
        <v>8.25</v>
      </c>
      <c r="Z452" s="11" t="str">
        <f t="shared" si="133"/>
        <v>8.25</v>
      </c>
      <c r="AA452" s="11" t="str">
        <f t="shared" si="134"/>
        <v>Ohm</v>
      </c>
      <c r="AB452" s="16" t="str">
        <f t="shared" si="144"/>
        <v>8R2</v>
      </c>
      <c r="AC452" s="16" t="str">
        <f t="shared" si="145"/>
        <v>8R25</v>
      </c>
      <c r="AE452" s="22">
        <v>2.13</v>
      </c>
      <c r="AF452" s="9">
        <f t="shared" si="135"/>
        <v>0</v>
      </c>
      <c r="AG452" s="18">
        <f t="shared" si="139"/>
        <v>0.21299999999999999</v>
      </c>
      <c r="AH452" s="11" t="str">
        <f t="shared" si="136"/>
        <v>213</v>
      </c>
      <c r="AI452" s="11" t="str">
        <f t="shared" si="137"/>
        <v>m</v>
      </c>
    </row>
    <row r="453" spans="15:35" x14ac:dyDescent="0.3">
      <c r="O453" s="16">
        <v>4.6399999999999997</v>
      </c>
      <c r="P453" s="9">
        <f t="shared" si="143"/>
        <v>2</v>
      </c>
      <c r="Q453" s="9">
        <f t="shared" si="138"/>
        <v>46.399999999999991</v>
      </c>
      <c r="R453" s="11" t="str">
        <f t="shared" ref="R453:R516" si="146">TEXT(Q453*_xlfn.XLOOKUP(P453,Index_Table,D_List),SUBSTITUTE(_xlfn.XLOOKUP(P453,Index_Table,T_List),"""",""))</f>
        <v>46.4</v>
      </c>
      <c r="S453" s="11" t="str">
        <f t="shared" ref="S453:S516" si="147">_xlfn.XLOOKUP(P453,Index_Table,Sym_List)</f>
        <v>Ohm</v>
      </c>
      <c r="T453" s="16" t="str">
        <f t="shared" si="141"/>
        <v>460</v>
      </c>
      <c r="U453" s="16" t="str">
        <f t="shared" si="142"/>
        <v>46R4</v>
      </c>
      <c r="W453" s="16">
        <v>8.4499999999999993</v>
      </c>
      <c r="X453" s="9">
        <f t="shared" si="140"/>
        <v>1</v>
      </c>
      <c r="Y453" s="16">
        <f t="shared" ref="Y453:Y516" si="148">W453*10^X453/10</f>
        <v>8.4499999999999993</v>
      </c>
      <c r="Z453" s="11" t="str">
        <f t="shared" ref="Z453:Z516" si="149">TEXT(Y453*_xlfn.XLOOKUP(X453,Index_Table,D_List),SUBSTITUTE(_xlfn.XLOOKUP(X453,Index_Table,T_List),"""",""))</f>
        <v>8.45</v>
      </c>
      <c r="AA453" s="11" t="str">
        <f t="shared" ref="AA453:AA516" si="150">_xlfn.XLOOKUP(X453,Index_Table,Sym_List)</f>
        <v>Ohm</v>
      </c>
      <c r="AB453" s="16" t="str">
        <f t="shared" si="144"/>
        <v>8R4</v>
      </c>
      <c r="AC453" s="16" t="str">
        <f t="shared" si="145"/>
        <v>8R45</v>
      </c>
      <c r="AE453" s="22">
        <v>2.15</v>
      </c>
      <c r="AF453" s="9">
        <f t="shared" ref="AF453:AF516" si="151">IF(AE453=1,AF452+1,AF452)</f>
        <v>0</v>
      </c>
      <c r="AG453" s="18">
        <f t="shared" si="139"/>
        <v>0.215</v>
      </c>
      <c r="AH453" s="11" t="str">
        <f t="shared" ref="AH453:AH516" si="152">TEXT(AG453*_xlfn.XLOOKUP(AF453,Index_Table,D_List),SUBSTITUTE(_xlfn.XLOOKUP(AF453,Index_Table,T_List),"""",""))</f>
        <v>215</v>
      </c>
      <c r="AI453" s="11" t="str">
        <f t="shared" ref="AI453:AI516" si="153">_xlfn.XLOOKUP(AF453,Index_Table,Sym_List)</f>
        <v>m</v>
      </c>
    </row>
    <row r="454" spans="15:35" x14ac:dyDescent="0.3">
      <c r="O454" s="16">
        <v>4.75</v>
      </c>
      <c r="P454" s="9">
        <f t="shared" si="143"/>
        <v>2</v>
      </c>
      <c r="Q454" s="9">
        <f t="shared" ref="Q454:Q484" si="154">O454*10^P454/10</f>
        <v>47.5</v>
      </c>
      <c r="R454" s="11" t="str">
        <f t="shared" si="146"/>
        <v>47.5</v>
      </c>
      <c r="S454" s="11" t="str">
        <f t="shared" si="147"/>
        <v>Ohm</v>
      </c>
      <c r="T454" s="16" t="str">
        <f t="shared" si="141"/>
        <v>470</v>
      </c>
      <c r="U454" s="16" t="str">
        <f t="shared" si="142"/>
        <v>47R5</v>
      </c>
      <c r="W454" s="16">
        <v>8.66</v>
      </c>
      <c r="X454" s="9">
        <f t="shared" si="140"/>
        <v>1</v>
      </c>
      <c r="Y454" s="16">
        <f t="shared" si="148"/>
        <v>8.66</v>
      </c>
      <c r="Z454" s="11" t="str">
        <f t="shared" si="149"/>
        <v>8.66</v>
      </c>
      <c r="AA454" s="11" t="str">
        <f t="shared" si="150"/>
        <v>Ohm</v>
      </c>
      <c r="AB454" s="16" t="str">
        <f t="shared" si="144"/>
        <v>8R6</v>
      </c>
      <c r="AC454" s="16" t="str">
        <f t="shared" si="145"/>
        <v>8R66</v>
      </c>
      <c r="AE454" s="22">
        <v>2.1800000000000002</v>
      </c>
      <c r="AF454" s="9">
        <f t="shared" si="151"/>
        <v>0</v>
      </c>
      <c r="AG454" s="18">
        <f t="shared" si="139"/>
        <v>0.21800000000000003</v>
      </c>
      <c r="AH454" s="11" t="str">
        <f t="shared" si="152"/>
        <v>218</v>
      </c>
      <c r="AI454" s="11" t="str">
        <f t="shared" si="153"/>
        <v>m</v>
      </c>
    </row>
    <row r="455" spans="15:35" x14ac:dyDescent="0.3">
      <c r="O455" s="16">
        <v>4.87</v>
      </c>
      <c r="P455" s="9">
        <f t="shared" si="143"/>
        <v>2</v>
      </c>
      <c r="Q455" s="9">
        <f t="shared" si="154"/>
        <v>48.7</v>
      </c>
      <c r="R455" s="11" t="str">
        <f t="shared" si="146"/>
        <v>48.7</v>
      </c>
      <c r="S455" s="11" t="str">
        <f t="shared" si="147"/>
        <v>Ohm</v>
      </c>
      <c r="T455" s="16" t="str">
        <f t="shared" si="141"/>
        <v>480</v>
      </c>
      <c r="U455" s="16" t="str">
        <f t="shared" si="142"/>
        <v>48R7</v>
      </c>
      <c r="W455" s="16">
        <v>8.8699999999999992</v>
      </c>
      <c r="X455" s="9">
        <f t="shared" si="140"/>
        <v>1</v>
      </c>
      <c r="Y455" s="16">
        <f t="shared" si="148"/>
        <v>8.8699999999999992</v>
      </c>
      <c r="Z455" s="11" t="str">
        <f t="shared" si="149"/>
        <v>8.87</v>
      </c>
      <c r="AA455" s="11" t="str">
        <f t="shared" si="150"/>
        <v>Ohm</v>
      </c>
      <c r="AB455" s="16" t="str">
        <f t="shared" si="144"/>
        <v>8R8</v>
      </c>
      <c r="AC455" s="16" t="str">
        <f t="shared" si="145"/>
        <v>8R87</v>
      </c>
      <c r="AE455" s="22">
        <v>2.21</v>
      </c>
      <c r="AF455" s="9">
        <f t="shared" si="151"/>
        <v>0</v>
      </c>
      <c r="AG455" s="18">
        <f t="shared" ref="AG455:AG518" si="155">AE455*10^AF455/10</f>
        <v>0.221</v>
      </c>
      <c r="AH455" s="11" t="str">
        <f t="shared" si="152"/>
        <v>221</v>
      </c>
      <c r="AI455" s="11" t="str">
        <f t="shared" si="153"/>
        <v>m</v>
      </c>
    </row>
    <row r="456" spans="15:35" x14ac:dyDescent="0.3">
      <c r="O456" s="16">
        <v>4.99</v>
      </c>
      <c r="P456" s="9">
        <f t="shared" si="143"/>
        <v>2</v>
      </c>
      <c r="Q456" s="9">
        <f t="shared" si="154"/>
        <v>49.9</v>
      </c>
      <c r="R456" s="11" t="str">
        <f t="shared" si="146"/>
        <v>49.9</v>
      </c>
      <c r="S456" s="11" t="str">
        <f t="shared" si="147"/>
        <v>Ohm</v>
      </c>
      <c r="T456" s="16" t="str">
        <f t="shared" si="141"/>
        <v>490</v>
      </c>
      <c r="U456" s="16" t="str">
        <f t="shared" si="142"/>
        <v>49R9</v>
      </c>
      <c r="W456" s="16">
        <v>9.09</v>
      </c>
      <c r="X456" s="9">
        <f t="shared" si="140"/>
        <v>1</v>
      </c>
      <c r="Y456" s="16">
        <f t="shared" si="148"/>
        <v>9.09</v>
      </c>
      <c r="Z456" s="11" t="str">
        <f t="shared" si="149"/>
        <v>9.09</v>
      </c>
      <c r="AA456" s="11" t="str">
        <f t="shared" si="150"/>
        <v>Ohm</v>
      </c>
      <c r="AB456" s="16" t="str">
        <f t="shared" si="144"/>
        <v>9R0</v>
      </c>
      <c r="AC456" s="16" t="str">
        <f t="shared" si="145"/>
        <v>9R09</v>
      </c>
      <c r="AE456" s="22">
        <v>2.23</v>
      </c>
      <c r="AF456" s="9">
        <f t="shared" si="151"/>
        <v>0</v>
      </c>
      <c r="AG456" s="18">
        <f t="shared" si="155"/>
        <v>0.223</v>
      </c>
      <c r="AH456" s="11" t="str">
        <f t="shared" si="152"/>
        <v>223</v>
      </c>
      <c r="AI456" s="11" t="str">
        <f t="shared" si="153"/>
        <v>m</v>
      </c>
    </row>
    <row r="457" spans="15:35" x14ac:dyDescent="0.3">
      <c r="O457" s="16">
        <v>5.1100000000000003</v>
      </c>
      <c r="P457" s="9">
        <f t="shared" si="143"/>
        <v>2</v>
      </c>
      <c r="Q457" s="9">
        <f t="shared" si="154"/>
        <v>51.100000000000009</v>
      </c>
      <c r="R457" s="11" t="str">
        <f t="shared" si="146"/>
        <v>51.1</v>
      </c>
      <c r="S457" s="11" t="str">
        <f t="shared" si="147"/>
        <v>Ohm</v>
      </c>
      <c r="T457" s="16" t="str">
        <f t="shared" si="141"/>
        <v>510</v>
      </c>
      <c r="U457" s="16" t="str">
        <f t="shared" si="142"/>
        <v>51R1</v>
      </c>
      <c r="W457" s="16">
        <v>9.1</v>
      </c>
      <c r="X457" s="9">
        <f t="shared" si="140"/>
        <v>1</v>
      </c>
      <c r="Y457" s="16">
        <f t="shared" si="148"/>
        <v>9.1</v>
      </c>
      <c r="Z457" s="11" t="str">
        <f t="shared" si="149"/>
        <v>9.10</v>
      </c>
      <c r="AA457" s="11" t="str">
        <f t="shared" si="150"/>
        <v>Ohm</v>
      </c>
      <c r="AB457" s="16" t="str">
        <f t="shared" si="144"/>
        <v>9R1</v>
      </c>
      <c r="AC457" s="16" t="str">
        <f t="shared" si="145"/>
        <v>9R10</v>
      </c>
      <c r="AE457" s="22">
        <v>2.2599999999999998</v>
      </c>
      <c r="AF457" s="9">
        <f t="shared" si="151"/>
        <v>0</v>
      </c>
      <c r="AG457" s="18">
        <f t="shared" si="155"/>
        <v>0.22599999999999998</v>
      </c>
      <c r="AH457" s="11" t="str">
        <f t="shared" si="152"/>
        <v>226</v>
      </c>
      <c r="AI457" s="11" t="str">
        <f t="shared" si="153"/>
        <v>m</v>
      </c>
    </row>
    <row r="458" spans="15:35" x14ac:dyDescent="0.3">
      <c r="O458" s="16">
        <v>5.23</v>
      </c>
      <c r="P458" s="9">
        <f t="shared" si="143"/>
        <v>2</v>
      </c>
      <c r="Q458" s="9">
        <f t="shared" si="154"/>
        <v>52.3</v>
      </c>
      <c r="R458" s="11" t="str">
        <f t="shared" si="146"/>
        <v>52.3</v>
      </c>
      <c r="S458" s="11" t="str">
        <f t="shared" si="147"/>
        <v>Ohm</v>
      </c>
      <c r="T458" s="16" t="str">
        <f t="shared" si="141"/>
        <v>520</v>
      </c>
      <c r="U458" s="16" t="str">
        <f t="shared" si="142"/>
        <v>52R3</v>
      </c>
      <c r="W458" s="16">
        <v>9.31</v>
      </c>
      <c r="X458" s="9">
        <f t="shared" si="140"/>
        <v>1</v>
      </c>
      <c r="Y458" s="16">
        <f t="shared" si="148"/>
        <v>9.31</v>
      </c>
      <c r="Z458" s="11" t="str">
        <f t="shared" si="149"/>
        <v>9.31</v>
      </c>
      <c r="AA458" s="11" t="str">
        <f t="shared" si="150"/>
        <v>Ohm</v>
      </c>
      <c r="AB458" s="16" t="str">
        <f t="shared" si="144"/>
        <v>9R3</v>
      </c>
      <c r="AC458" s="16" t="str">
        <f t="shared" si="145"/>
        <v>9R31</v>
      </c>
      <c r="AE458" s="22">
        <v>2.29</v>
      </c>
      <c r="AF458" s="9">
        <f t="shared" si="151"/>
        <v>0</v>
      </c>
      <c r="AG458" s="18">
        <f t="shared" si="155"/>
        <v>0.22900000000000001</v>
      </c>
      <c r="AH458" s="11" t="str">
        <f t="shared" si="152"/>
        <v>229</v>
      </c>
      <c r="AI458" s="11" t="str">
        <f t="shared" si="153"/>
        <v>m</v>
      </c>
    </row>
    <row r="459" spans="15:35" x14ac:dyDescent="0.3">
      <c r="O459" s="16">
        <v>5.36</v>
      </c>
      <c r="P459" s="9">
        <f t="shared" si="143"/>
        <v>2</v>
      </c>
      <c r="Q459" s="9">
        <f t="shared" si="154"/>
        <v>53.6</v>
      </c>
      <c r="R459" s="11" t="str">
        <f t="shared" si="146"/>
        <v>53.6</v>
      </c>
      <c r="S459" s="11" t="str">
        <f t="shared" si="147"/>
        <v>Ohm</v>
      </c>
      <c r="T459" s="16" t="str">
        <f t="shared" si="141"/>
        <v>530</v>
      </c>
      <c r="U459" s="16" t="str">
        <f t="shared" si="142"/>
        <v>53R6</v>
      </c>
      <c r="W459" s="16">
        <v>9.5299999999999994</v>
      </c>
      <c r="X459" s="9">
        <f t="shared" si="140"/>
        <v>1</v>
      </c>
      <c r="Y459" s="16">
        <f t="shared" si="148"/>
        <v>9.5299999999999994</v>
      </c>
      <c r="Z459" s="11" t="str">
        <f t="shared" si="149"/>
        <v>9.53</v>
      </c>
      <c r="AA459" s="11" t="str">
        <f t="shared" si="150"/>
        <v>Ohm</v>
      </c>
      <c r="AB459" s="16" t="str">
        <f t="shared" si="144"/>
        <v>9R5</v>
      </c>
      <c r="AC459" s="16" t="str">
        <f t="shared" si="145"/>
        <v>9R53</v>
      </c>
      <c r="AE459" s="22">
        <v>2.3199999999999998</v>
      </c>
      <c r="AF459" s="9">
        <f t="shared" si="151"/>
        <v>0</v>
      </c>
      <c r="AG459" s="18">
        <f t="shared" si="155"/>
        <v>0.23199999999999998</v>
      </c>
      <c r="AH459" s="11" t="str">
        <f t="shared" si="152"/>
        <v>232</v>
      </c>
      <c r="AI459" s="11" t="str">
        <f t="shared" si="153"/>
        <v>m</v>
      </c>
    </row>
    <row r="460" spans="15:35" x14ac:dyDescent="0.3">
      <c r="O460" s="16">
        <v>5.49</v>
      </c>
      <c r="P460" s="9">
        <f t="shared" si="143"/>
        <v>2</v>
      </c>
      <c r="Q460" s="9">
        <f t="shared" si="154"/>
        <v>54.9</v>
      </c>
      <c r="R460" s="11" t="str">
        <f t="shared" si="146"/>
        <v>54.9</v>
      </c>
      <c r="S460" s="11" t="str">
        <f t="shared" si="147"/>
        <v>Ohm</v>
      </c>
      <c r="T460" s="16" t="str">
        <f t="shared" si="141"/>
        <v>540</v>
      </c>
      <c r="U460" s="16" t="str">
        <f t="shared" si="142"/>
        <v>54R9</v>
      </c>
      <c r="W460" s="16">
        <v>9.76</v>
      </c>
      <c r="X460" s="9">
        <f t="shared" si="140"/>
        <v>1</v>
      </c>
      <c r="Y460" s="16">
        <f t="shared" si="148"/>
        <v>9.76</v>
      </c>
      <c r="Z460" s="11" t="str">
        <f t="shared" si="149"/>
        <v>9.76</v>
      </c>
      <c r="AA460" s="11" t="str">
        <f t="shared" si="150"/>
        <v>Ohm</v>
      </c>
      <c r="AB460" s="16" t="str">
        <f t="shared" si="144"/>
        <v>9R7</v>
      </c>
      <c r="AC460" s="16" t="str">
        <f t="shared" si="145"/>
        <v>9R76</v>
      </c>
      <c r="AE460" s="22">
        <v>2.34</v>
      </c>
      <c r="AF460" s="9">
        <f t="shared" si="151"/>
        <v>0</v>
      </c>
      <c r="AG460" s="18">
        <f t="shared" si="155"/>
        <v>0.23399999999999999</v>
      </c>
      <c r="AH460" s="11" t="str">
        <f t="shared" si="152"/>
        <v>234</v>
      </c>
      <c r="AI460" s="11" t="str">
        <f t="shared" si="153"/>
        <v>m</v>
      </c>
    </row>
    <row r="461" spans="15:35" x14ac:dyDescent="0.3">
      <c r="O461" s="16">
        <v>5.62</v>
      </c>
      <c r="P461" s="9">
        <f t="shared" si="143"/>
        <v>2</v>
      </c>
      <c r="Q461" s="9">
        <f t="shared" si="154"/>
        <v>56.2</v>
      </c>
      <c r="R461" s="11" t="str">
        <f t="shared" si="146"/>
        <v>56.2</v>
      </c>
      <c r="S461" s="11" t="str">
        <f t="shared" si="147"/>
        <v>Ohm</v>
      </c>
      <c r="T461" s="16" t="str">
        <f t="shared" si="141"/>
        <v>560</v>
      </c>
      <c r="U461" s="16" t="str">
        <f t="shared" si="142"/>
        <v>56R2</v>
      </c>
      <c r="W461" s="16">
        <v>1</v>
      </c>
      <c r="X461" s="9">
        <f t="shared" si="140"/>
        <v>2</v>
      </c>
      <c r="Y461" s="10">
        <f t="shared" si="148"/>
        <v>10</v>
      </c>
      <c r="Z461" s="11" t="str">
        <f t="shared" si="149"/>
        <v>10.0</v>
      </c>
      <c r="AA461" s="11" t="str">
        <f t="shared" si="150"/>
        <v>Ohm</v>
      </c>
      <c r="AB461" s="16" t="str">
        <f t="shared" si="144"/>
        <v>100</v>
      </c>
      <c r="AC461" s="16" t="str">
        <f t="shared" si="145"/>
        <v>10R0</v>
      </c>
      <c r="AE461" s="22">
        <v>2.37</v>
      </c>
      <c r="AF461" s="9">
        <f t="shared" si="151"/>
        <v>0</v>
      </c>
      <c r="AG461" s="18">
        <f t="shared" si="155"/>
        <v>0.23700000000000002</v>
      </c>
      <c r="AH461" s="11" t="str">
        <f t="shared" si="152"/>
        <v>237</v>
      </c>
      <c r="AI461" s="11" t="str">
        <f t="shared" si="153"/>
        <v>m</v>
      </c>
    </row>
    <row r="462" spans="15:35" x14ac:dyDescent="0.3">
      <c r="O462" s="16">
        <v>5.76</v>
      </c>
      <c r="P462" s="9">
        <f t="shared" si="143"/>
        <v>2</v>
      </c>
      <c r="Q462" s="9">
        <f t="shared" si="154"/>
        <v>57.6</v>
      </c>
      <c r="R462" s="11" t="str">
        <f t="shared" si="146"/>
        <v>57.6</v>
      </c>
      <c r="S462" s="11" t="str">
        <f t="shared" si="147"/>
        <v>Ohm</v>
      </c>
      <c r="T462" s="16" t="str">
        <f t="shared" si="141"/>
        <v>570</v>
      </c>
      <c r="U462" s="16" t="str">
        <f t="shared" si="142"/>
        <v>57R6</v>
      </c>
      <c r="W462" s="16">
        <v>1.02</v>
      </c>
      <c r="X462" s="9">
        <f t="shared" si="140"/>
        <v>2</v>
      </c>
      <c r="Y462" s="10">
        <f t="shared" si="148"/>
        <v>10.199999999999999</v>
      </c>
      <c r="Z462" s="11" t="str">
        <f t="shared" si="149"/>
        <v>10.2</v>
      </c>
      <c r="AA462" s="11" t="str">
        <f t="shared" si="150"/>
        <v>Ohm</v>
      </c>
      <c r="AB462" s="16" t="str">
        <f t="shared" si="144"/>
        <v>100</v>
      </c>
      <c r="AC462" s="16" t="str">
        <f t="shared" si="145"/>
        <v>10R2</v>
      </c>
      <c r="AE462" s="22">
        <v>2.4</v>
      </c>
      <c r="AF462" s="9">
        <f t="shared" si="151"/>
        <v>0</v>
      </c>
      <c r="AG462" s="18">
        <f t="shared" si="155"/>
        <v>0.24</v>
      </c>
      <c r="AH462" s="11" t="str">
        <f t="shared" si="152"/>
        <v>240</v>
      </c>
      <c r="AI462" s="11" t="str">
        <f t="shared" si="153"/>
        <v>m</v>
      </c>
    </row>
    <row r="463" spans="15:35" x14ac:dyDescent="0.3">
      <c r="O463" s="16">
        <v>5.9</v>
      </c>
      <c r="P463" s="9">
        <f t="shared" si="143"/>
        <v>2</v>
      </c>
      <c r="Q463" s="9">
        <f t="shared" si="154"/>
        <v>59</v>
      </c>
      <c r="R463" s="11" t="str">
        <f t="shared" si="146"/>
        <v>59.0</v>
      </c>
      <c r="S463" s="11" t="str">
        <f t="shared" si="147"/>
        <v>Ohm</v>
      </c>
      <c r="T463" s="16" t="str">
        <f t="shared" si="141"/>
        <v>590</v>
      </c>
      <c r="U463" s="16" t="str">
        <f t="shared" si="142"/>
        <v>59R0</v>
      </c>
      <c r="W463" s="16">
        <v>1.05</v>
      </c>
      <c r="X463" s="9">
        <f>IF(W463=1,X462+1,X462)</f>
        <v>2</v>
      </c>
      <c r="Y463" s="10">
        <f t="shared" si="148"/>
        <v>10.5</v>
      </c>
      <c r="Z463" s="11" t="str">
        <f t="shared" si="149"/>
        <v>10.5</v>
      </c>
      <c r="AA463" s="11" t="str">
        <f t="shared" si="150"/>
        <v>Ohm</v>
      </c>
      <c r="AB463" s="16" t="str">
        <f t="shared" si="144"/>
        <v>100</v>
      </c>
      <c r="AC463" s="16" t="str">
        <f t="shared" si="145"/>
        <v>10R5</v>
      </c>
      <c r="AE463" s="22">
        <v>2.4300000000000002</v>
      </c>
      <c r="AF463" s="9">
        <f t="shared" si="151"/>
        <v>0</v>
      </c>
      <c r="AG463" s="18">
        <f t="shared" si="155"/>
        <v>0.24300000000000002</v>
      </c>
      <c r="AH463" s="11" t="str">
        <f t="shared" si="152"/>
        <v>243</v>
      </c>
      <c r="AI463" s="11" t="str">
        <f t="shared" si="153"/>
        <v>m</v>
      </c>
    </row>
    <row r="464" spans="15:35" x14ac:dyDescent="0.3">
      <c r="O464" s="16">
        <v>6.04</v>
      </c>
      <c r="P464" s="9">
        <f t="shared" si="143"/>
        <v>2</v>
      </c>
      <c r="Q464" s="9">
        <f t="shared" si="154"/>
        <v>60.4</v>
      </c>
      <c r="R464" s="11" t="str">
        <f t="shared" si="146"/>
        <v>60.4</v>
      </c>
      <c r="S464" s="11" t="str">
        <f t="shared" si="147"/>
        <v>Ohm</v>
      </c>
      <c r="T464" s="16" t="str">
        <f t="shared" si="141"/>
        <v>600</v>
      </c>
      <c r="U464" s="16" t="str">
        <f t="shared" si="142"/>
        <v>60R4</v>
      </c>
      <c r="W464" s="16">
        <v>1.07</v>
      </c>
      <c r="X464" s="9">
        <f>IF(W464=1,X463+1,X463)</f>
        <v>2</v>
      </c>
      <c r="Y464" s="10">
        <f t="shared" si="148"/>
        <v>10.7</v>
      </c>
      <c r="Z464" s="11" t="str">
        <f t="shared" si="149"/>
        <v>10.7</v>
      </c>
      <c r="AA464" s="11" t="str">
        <f t="shared" si="150"/>
        <v>Ohm</v>
      </c>
      <c r="AB464" s="16" t="str">
        <f t="shared" si="144"/>
        <v>100</v>
      </c>
      <c r="AC464" s="16" t="str">
        <f t="shared" si="145"/>
        <v>10R7</v>
      </c>
      <c r="AE464" s="22">
        <v>2.46</v>
      </c>
      <c r="AF464" s="9">
        <f t="shared" si="151"/>
        <v>0</v>
      </c>
      <c r="AG464" s="18">
        <f t="shared" si="155"/>
        <v>0.246</v>
      </c>
      <c r="AH464" s="11" t="str">
        <f t="shared" si="152"/>
        <v>246</v>
      </c>
      <c r="AI464" s="11" t="str">
        <f t="shared" si="153"/>
        <v>m</v>
      </c>
    </row>
    <row r="465" spans="15:35" x14ac:dyDescent="0.3">
      <c r="O465" s="16">
        <v>6.19</v>
      </c>
      <c r="P465" s="9">
        <f t="shared" si="143"/>
        <v>2</v>
      </c>
      <c r="Q465" s="9">
        <f t="shared" si="154"/>
        <v>61.9</v>
      </c>
      <c r="R465" s="11" t="str">
        <f t="shared" si="146"/>
        <v>61.9</v>
      </c>
      <c r="S465" s="11" t="str">
        <f t="shared" si="147"/>
        <v>Ohm</v>
      </c>
      <c r="T465" s="16" t="str">
        <f t="shared" si="141"/>
        <v>610</v>
      </c>
      <c r="U465" s="16" t="str">
        <f t="shared" si="142"/>
        <v>61R9</v>
      </c>
      <c r="W465" s="16">
        <v>1.1000000000000001</v>
      </c>
      <c r="X465" s="9">
        <f>IF(W465=1,X464+1,X464)</f>
        <v>2</v>
      </c>
      <c r="Y465" s="10">
        <f t="shared" si="148"/>
        <v>11.000000000000002</v>
      </c>
      <c r="Z465" s="11" t="str">
        <f t="shared" si="149"/>
        <v>11.0</v>
      </c>
      <c r="AA465" s="11" t="str">
        <f t="shared" si="150"/>
        <v>Ohm</v>
      </c>
      <c r="AB465" s="16" t="str">
        <f t="shared" si="144"/>
        <v>110</v>
      </c>
      <c r="AC465" s="16" t="str">
        <f t="shared" si="145"/>
        <v>11R0</v>
      </c>
      <c r="AE465" s="22">
        <v>2.4900000000000002</v>
      </c>
      <c r="AF465" s="9">
        <f t="shared" si="151"/>
        <v>0</v>
      </c>
      <c r="AG465" s="18">
        <f t="shared" si="155"/>
        <v>0.24900000000000003</v>
      </c>
      <c r="AH465" s="11" t="str">
        <f t="shared" si="152"/>
        <v>249</v>
      </c>
      <c r="AI465" s="11" t="str">
        <f t="shared" si="153"/>
        <v>m</v>
      </c>
    </row>
    <row r="466" spans="15:35" x14ac:dyDescent="0.3">
      <c r="O466" s="16">
        <v>6.34</v>
      </c>
      <c r="P466" s="9">
        <f t="shared" si="143"/>
        <v>2</v>
      </c>
      <c r="Q466" s="9">
        <f t="shared" si="154"/>
        <v>63.4</v>
      </c>
      <c r="R466" s="11" t="str">
        <f t="shared" si="146"/>
        <v>63.4</v>
      </c>
      <c r="S466" s="11" t="str">
        <f t="shared" si="147"/>
        <v>Ohm</v>
      </c>
      <c r="T466" s="16" t="str">
        <f t="shared" si="141"/>
        <v>630</v>
      </c>
      <c r="U466" s="16" t="str">
        <f t="shared" si="142"/>
        <v>63R4</v>
      </c>
      <c r="W466" s="16">
        <v>1.1299999999999999</v>
      </c>
      <c r="X466" s="9">
        <f t="shared" ref="X466:X529" si="156">IF(W466=1,X465+1,X465)</f>
        <v>2</v>
      </c>
      <c r="Y466" s="10">
        <f t="shared" si="148"/>
        <v>11.299999999999999</v>
      </c>
      <c r="Z466" s="11" t="str">
        <f t="shared" si="149"/>
        <v>11.3</v>
      </c>
      <c r="AA466" s="11" t="str">
        <f t="shared" si="150"/>
        <v>Ohm</v>
      </c>
      <c r="AB466" s="16" t="str">
        <f t="shared" si="144"/>
        <v>110</v>
      </c>
      <c r="AC466" s="16" t="str">
        <f t="shared" si="145"/>
        <v>11R3</v>
      </c>
      <c r="AE466" s="22">
        <v>2.52</v>
      </c>
      <c r="AF466" s="9">
        <f t="shared" si="151"/>
        <v>0</v>
      </c>
      <c r="AG466" s="18">
        <f t="shared" si="155"/>
        <v>0.252</v>
      </c>
      <c r="AH466" s="11" t="str">
        <f t="shared" si="152"/>
        <v>252</v>
      </c>
      <c r="AI466" s="11" t="str">
        <f t="shared" si="153"/>
        <v>m</v>
      </c>
    </row>
    <row r="467" spans="15:35" x14ac:dyDescent="0.3">
      <c r="O467" s="16">
        <v>6.49</v>
      </c>
      <c r="P467" s="9">
        <f t="shared" si="143"/>
        <v>2</v>
      </c>
      <c r="Q467" s="9">
        <f t="shared" si="154"/>
        <v>64.900000000000006</v>
      </c>
      <c r="R467" s="11" t="str">
        <f t="shared" si="146"/>
        <v>64.9</v>
      </c>
      <c r="S467" s="11" t="str">
        <f t="shared" si="147"/>
        <v>Ohm</v>
      </c>
      <c r="T467" s="16" t="str">
        <f t="shared" si="141"/>
        <v>640</v>
      </c>
      <c r="U467" s="16" t="str">
        <f t="shared" si="142"/>
        <v>64R9</v>
      </c>
      <c r="W467" s="16">
        <v>1.1499999999999999</v>
      </c>
      <c r="X467" s="9">
        <f t="shared" si="156"/>
        <v>2</v>
      </c>
      <c r="Y467" s="10">
        <f t="shared" si="148"/>
        <v>11.499999999999998</v>
      </c>
      <c r="Z467" s="11" t="str">
        <f t="shared" si="149"/>
        <v>11.5</v>
      </c>
      <c r="AA467" s="11" t="str">
        <f t="shared" si="150"/>
        <v>Ohm</v>
      </c>
      <c r="AB467" s="16" t="str">
        <f t="shared" si="144"/>
        <v>110</v>
      </c>
      <c r="AC467" s="16" t="str">
        <f t="shared" si="145"/>
        <v>11R5</v>
      </c>
      <c r="AE467" s="22">
        <v>2.5499999999999998</v>
      </c>
      <c r="AF467" s="9">
        <f t="shared" si="151"/>
        <v>0</v>
      </c>
      <c r="AG467" s="18">
        <f t="shared" si="155"/>
        <v>0.255</v>
      </c>
      <c r="AH467" s="11" t="str">
        <f t="shared" si="152"/>
        <v>255</v>
      </c>
      <c r="AI467" s="11" t="str">
        <f t="shared" si="153"/>
        <v>m</v>
      </c>
    </row>
    <row r="468" spans="15:35" x14ac:dyDescent="0.3">
      <c r="O468" s="16">
        <v>6.65</v>
      </c>
      <c r="P468" s="9">
        <f t="shared" si="143"/>
        <v>2</v>
      </c>
      <c r="Q468" s="9">
        <f t="shared" si="154"/>
        <v>66.5</v>
      </c>
      <c r="R468" s="11" t="str">
        <f t="shared" si="146"/>
        <v>66.5</v>
      </c>
      <c r="S468" s="11" t="str">
        <f t="shared" si="147"/>
        <v>Ohm</v>
      </c>
      <c r="T468" s="16" t="str">
        <f t="shared" si="141"/>
        <v>660</v>
      </c>
      <c r="U468" s="16" t="str">
        <f t="shared" si="142"/>
        <v>66R5</v>
      </c>
      <c r="W468" s="16">
        <v>1.18</v>
      </c>
      <c r="X468" s="9">
        <f t="shared" si="156"/>
        <v>2</v>
      </c>
      <c r="Y468" s="10">
        <f t="shared" si="148"/>
        <v>11.8</v>
      </c>
      <c r="Z468" s="11" t="str">
        <f t="shared" si="149"/>
        <v>11.8</v>
      </c>
      <c r="AA468" s="11" t="str">
        <f t="shared" si="150"/>
        <v>Ohm</v>
      </c>
      <c r="AB468" s="16" t="str">
        <f t="shared" si="144"/>
        <v>110</v>
      </c>
      <c r="AC468" s="16" t="str">
        <f t="shared" si="145"/>
        <v>11R8</v>
      </c>
      <c r="AE468" s="22">
        <v>2.58</v>
      </c>
      <c r="AF468" s="9">
        <f t="shared" si="151"/>
        <v>0</v>
      </c>
      <c r="AG468" s="18">
        <f t="shared" si="155"/>
        <v>0.25800000000000001</v>
      </c>
      <c r="AH468" s="11" t="str">
        <f t="shared" si="152"/>
        <v>258</v>
      </c>
      <c r="AI468" s="11" t="str">
        <f t="shared" si="153"/>
        <v>m</v>
      </c>
    </row>
    <row r="469" spans="15:35" x14ac:dyDescent="0.3">
      <c r="O469" s="16">
        <v>6.81</v>
      </c>
      <c r="P469" s="9">
        <f t="shared" si="143"/>
        <v>2</v>
      </c>
      <c r="Q469" s="9">
        <f t="shared" si="154"/>
        <v>68.099999999999994</v>
      </c>
      <c r="R469" s="11" t="str">
        <f t="shared" si="146"/>
        <v>68.1</v>
      </c>
      <c r="S469" s="11" t="str">
        <f t="shared" si="147"/>
        <v>Ohm</v>
      </c>
      <c r="T469" s="16" t="str">
        <f t="shared" si="141"/>
        <v>680</v>
      </c>
      <c r="U469" s="16" t="str">
        <f t="shared" si="142"/>
        <v>68R1</v>
      </c>
      <c r="W469" s="16">
        <v>1.2</v>
      </c>
      <c r="X469" s="9">
        <f t="shared" si="156"/>
        <v>2</v>
      </c>
      <c r="Y469" s="10">
        <f t="shared" si="148"/>
        <v>12</v>
      </c>
      <c r="Z469" s="11" t="str">
        <f t="shared" si="149"/>
        <v>12.0</v>
      </c>
      <c r="AA469" s="11" t="str">
        <f t="shared" si="150"/>
        <v>Ohm</v>
      </c>
      <c r="AB469" s="16" t="str">
        <f t="shared" si="144"/>
        <v>120</v>
      </c>
      <c r="AC469" s="16" t="str">
        <f t="shared" si="145"/>
        <v>12R0</v>
      </c>
      <c r="AE469" s="22">
        <v>2.61</v>
      </c>
      <c r="AF469" s="9">
        <f t="shared" si="151"/>
        <v>0</v>
      </c>
      <c r="AG469" s="18">
        <f t="shared" si="155"/>
        <v>0.26100000000000001</v>
      </c>
      <c r="AH469" s="11" t="str">
        <f t="shared" si="152"/>
        <v>261</v>
      </c>
      <c r="AI469" s="11" t="str">
        <f t="shared" si="153"/>
        <v>m</v>
      </c>
    </row>
    <row r="470" spans="15:35" x14ac:dyDescent="0.3">
      <c r="O470" s="16">
        <v>6.98</v>
      </c>
      <c r="P470" s="9">
        <f t="shared" si="143"/>
        <v>2</v>
      </c>
      <c r="Q470" s="9">
        <f t="shared" si="154"/>
        <v>69.8</v>
      </c>
      <c r="R470" s="11" t="str">
        <f t="shared" si="146"/>
        <v>69.8</v>
      </c>
      <c r="S470" s="11" t="str">
        <f t="shared" si="147"/>
        <v>Ohm</v>
      </c>
      <c r="T470" s="16" t="str">
        <f t="shared" si="141"/>
        <v>690</v>
      </c>
      <c r="U470" s="16" t="str">
        <f t="shared" si="142"/>
        <v>69R8</v>
      </c>
      <c r="W470" s="16">
        <v>1.21</v>
      </c>
      <c r="X470" s="9">
        <f t="shared" si="156"/>
        <v>2</v>
      </c>
      <c r="Y470" s="10">
        <f t="shared" si="148"/>
        <v>12.1</v>
      </c>
      <c r="Z470" s="11" t="str">
        <f t="shared" si="149"/>
        <v>12.1</v>
      </c>
      <c r="AA470" s="11" t="str">
        <f t="shared" si="150"/>
        <v>Ohm</v>
      </c>
      <c r="AB470" s="16" t="str">
        <f t="shared" si="144"/>
        <v>120</v>
      </c>
      <c r="AC470" s="16" t="str">
        <f t="shared" si="145"/>
        <v>12R1</v>
      </c>
      <c r="AE470" s="22">
        <v>2.64</v>
      </c>
      <c r="AF470" s="9">
        <f t="shared" si="151"/>
        <v>0</v>
      </c>
      <c r="AG470" s="18">
        <f t="shared" si="155"/>
        <v>0.26400000000000001</v>
      </c>
      <c r="AH470" s="11" t="str">
        <f t="shared" si="152"/>
        <v>264</v>
      </c>
      <c r="AI470" s="11" t="str">
        <f t="shared" si="153"/>
        <v>m</v>
      </c>
    </row>
    <row r="471" spans="15:35" x14ac:dyDescent="0.3">
      <c r="O471" s="16">
        <v>7.15</v>
      </c>
      <c r="P471" s="9">
        <f t="shared" si="143"/>
        <v>2</v>
      </c>
      <c r="Q471" s="9">
        <f t="shared" si="154"/>
        <v>71.5</v>
      </c>
      <c r="R471" s="11" t="str">
        <f t="shared" si="146"/>
        <v>71.5</v>
      </c>
      <c r="S471" s="11" t="str">
        <f t="shared" si="147"/>
        <v>Ohm</v>
      </c>
      <c r="T471" s="16" t="str">
        <f t="shared" si="141"/>
        <v>710</v>
      </c>
      <c r="U471" s="16" t="str">
        <f t="shared" si="142"/>
        <v>71R5</v>
      </c>
      <c r="W471" s="16">
        <v>1.24</v>
      </c>
      <c r="X471" s="9">
        <f t="shared" si="156"/>
        <v>2</v>
      </c>
      <c r="Y471" s="10">
        <f t="shared" si="148"/>
        <v>12.4</v>
      </c>
      <c r="Z471" s="11" t="str">
        <f t="shared" si="149"/>
        <v>12.4</v>
      </c>
      <c r="AA471" s="11" t="str">
        <f t="shared" si="150"/>
        <v>Ohm</v>
      </c>
      <c r="AB471" s="16" t="str">
        <f t="shared" si="144"/>
        <v>120</v>
      </c>
      <c r="AC471" s="16" t="str">
        <f t="shared" si="145"/>
        <v>12R4</v>
      </c>
      <c r="AE471" s="22">
        <v>2.67</v>
      </c>
      <c r="AF471" s="9">
        <f t="shared" si="151"/>
        <v>0</v>
      </c>
      <c r="AG471" s="18">
        <f t="shared" si="155"/>
        <v>0.26700000000000002</v>
      </c>
      <c r="AH471" s="11" t="str">
        <f t="shared" si="152"/>
        <v>267</v>
      </c>
      <c r="AI471" s="11" t="str">
        <f t="shared" si="153"/>
        <v>m</v>
      </c>
    </row>
    <row r="472" spans="15:35" x14ac:dyDescent="0.3">
      <c r="O472" s="16">
        <v>7.32</v>
      </c>
      <c r="P472" s="9">
        <f t="shared" si="143"/>
        <v>2</v>
      </c>
      <c r="Q472" s="9">
        <f t="shared" si="154"/>
        <v>73.2</v>
      </c>
      <c r="R472" s="11" t="str">
        <f t="shared" si="146"/>
        <v>73.2</v>
      </c>
      <c r="S472" s="11" t="str">
        <f t="shared" si="147"/>
        <v>Ohm</v>
      </c>
      <c r="T472" s="16" t="str">
        <f t="shared" si="141"/>
        <v>730</v>
      </c>
      <c r="U472" s="16" t="str">
        <f t="shared" si="142"/>
        <v>73R2</v>
      </c>
      <c r="W472" s="16">
        <v>1.27</v>
      </c>
      <c r="X472" s="9">
        <f t="shared" si="156"/>
        <v>2</v>
      </c>
      <c r="Y472" s="10">
        <f t="shared" si="148"/>
        <v>12.7</v>
      </c>
      <c r="Z472" s="11" t="str">
        <f t="shared" si="149"/>
        <v>12.7</v>
      </c>
      <c r="AA472" s="11" t="str">
        <f t="shared" si="150"/>
        <v>Ohm</v>
      </c>
      <c r="AB472" s="16" t="str">
        <f t="shared" si="144"/>
        <v>120</v>
      </c>
      <c r="AC472" s="16" t="str">
        <f t="shared" si="145"/>
        <v>12R7</v>
      </c>
      <c r="AE472" s="22">
        <v>2.71</v>
      </c>
      <c r="AF472" s="9">
        <f t="shared" si="151"/>
        <v>0</v>
      </c>
      <c r="AG472" s="18">
        <f t="shared" si="155"/>
        <v>0.27100000000000002</v>
      </c>
      <c r="AH472" s="11" t="str">
        <f t="shared" si="152"/>
        <v>271</v>
      </c>
      <c r="AI472" s="11" t="str">
        <f t="shared" si="153"/>
        <v>m</v>
      </c>
    </row>
    <row r="473" spans="15:35" x14ac:dyDescent="0.3">
      <c r="O473" s="16">
        <v>7.5</v>
      </c>
      <c r="P473" s="9">
        <f t="shared" si="143"/>
        <v>2</v>
      </c>
      <c r="Q473" s="9">
        <f t="shared" si="154"/>
        <v>75</v>
      </c>
      <c r="R473" s="11" t="str">
        <f t="shared" si="146"/>
        <v>75.0</v>
      </c>
      <c r="S473" s="11" t="str">
        <f t="shared" si="147"/>
        <v>Ohm</v>
      </c>
      <c r="T473" s="16" t="str">
        <f t="shared" si="141"/>
        <v>750</v>
      </c>
      <c r="U473" s="16" t="str">
        <f t="shared" si="142"/>
        <v>75R0</v>
      </c>
      <c r="W473" s="16">
        <v>1.3</v>
      </c>
      <c r="X473" s="9">
        <f t="shared" si="156"/>
        <v>2</v>
      </c>
      <c r="Y473" s="10">
        <f t="shared" si="148"/>
        <v>13</v>
      </c>
      <c r="Z473" s="11" t="str">
        <f t="shared" si="149"/>
        <v>13.0</v>
      </c>
      <c r="AA473" s="11" t="str">
        <f t="shared" si="150"/>
        <v>Ohm</v>
      </c>
      <c r="AB473" s="16" t="str">
        <f t="shared" si="144"/>
        <v>130</v>
      </c>
      <c r="AC473" s="16" t="str">
        <f t="shared" si="145"/>
        <v>13R0</v>
      </c>
      <c r="AE473" s="22">
        <v>2.74</v>
      </c>
      <c r="AF473" s="9">
        <f t="shared" si="151"/>
        <v>0</v>
      </c>
      <c r="AG473" s="18">
        <f t="shared" si="155"/>
        <v>0.27400000000000002</v>
      </c>
      <c r="AH473" s="11" t="str">
        <f t="shared" si="152"/>
        <v>274</v>
      </c>
      <c r="AI473" s="11" t="str">
        <f t="shared" si="153"/>
        <v>m</v>
      </c>
    </row>
    <row r="474" spans="15:35" x14ac:dyDescent="0.3">
      <c r="O474" s="16">
        <v>7.68</v>
      </c>
      <c r="P474" s="9">
        <f t="shared" si="143"/>
        <v>2</v>
      </c>
      <c r="Q474" s="9">
        <f t="shared" si="154"/>
        <v>76.8</v>
      </c>
      <c r="R474" s="11" t="str">
        <f t="shared" si="146"/>
        <v>76.8</v>
      </c>
      <c r="S474" s="11" t="str">
        <f t="shared" si="147"/>
        <v>Ohm</v>
      </c>
      <c r="T474" s="16" t="str">
        <f t="shared" si="141"/>
        <v>760</v>
      </c>
      <c r="U474" s="16" t="str">
        <f t="shared" si="142"/>
        <v>76R8</v>
      </c>
      <c r="W474" s="16">
        <v>1.33</v>
      </c>
      <c r="X474" s="9">
        <f t="shared" si="156"/>
        <v>2</v>
      </c>
      <c r="Y474" s="10">
        <f t="shared" si="148"/>
        <v>13.3</v>
      </c>
      <c r="Z474" s="11" t="str">
        <f t="shared" si="149"/>
        <v>13.3</v>
      </c>
      <c r="AA474" s="11" t="str">
        <f t="shared" si="150"/>
        <v>Ohm</v>
      </c>
      <c r="AB474" s="16" t="str">
        <f t="shared" si="144"/>
        <v>130</v>
      </c>
      <c r="AC474" s="16" t="str">
        <f t="shared" si="145"/>
        <v>13R3</v>
      </c>
      <c r="AE474" s="22">
        <v>2.77</v>
      </c>
      <c r="AF474" s="9">
        <f t="shared" si="151"/>
        <v>0</v>
      </c>
      <c r="AG474" s="18">
        <f t="shared" si="155"/>
        <v>0.27700000000000002</v>
      </c>
      <c r="AH474" s="11" t="str">
        <f t="shared" si="152"/>
        <v>277</v>
      </c>
      <c r="AI474" s="11" t="str">
        <f t="shared" si="153"/>
        <v>m</v>
      </c>
    </row>
    <row r="475" spans="15:35" x14ac:dyDescent="0.3">
      <c r="O475" s="16">
        <v>7.87</v>
      </c>
      <c r="P475" s="9">
        <f t="shared" si="143"/>
        <v>2</v>
      </c>
      <c r="Q475" s="9">
        <f t="shared" si="154"/>
        <v>78.7</v>
      </c>
      <c r="R475" s="11" t="str">
        <f t="shared" si="146"/>
        <v>78.7</v>
      </c>
      <c r="S475" s="11" t="str">
        <f t="shared" si="147"/>
        <v>Ohm</v>
      </c>
      <c r="T475" s="16" t="str">
        <f t="shared" si="141"/>
        <v>780</v>
      </c>
      <c r="U475" s="16" t="str">
        <f t="shared" si="142"/>
        <v>78R7</v>
      </c>
      <c r="W475" s="16">
        <v>1.37</v>
      </c>
      <c r="X475" s="9">
        <f t="shared" si="156"/>
        <v>2</v>
      </c>
      <c r="Y475" s="10">
        <f t="shared" si="148"/>
        <v>13.7</v>
      </c>
      <c r="Z475" s="11" t="str">
        <f t="shared" si="149"/>
        <v>13.7</v>
      </c>
      <c r="AA475" s="11" t="str">
        <f t="shared" si="150"/>
        <v>Ohm</v>
      </c>
      <c r="AB475" s="16" t="str">
        <f t="shared" si="144"/>
        <v>130</v>
      </c>
      <c r="AC475" s="16" t="str">
        <f t="shared" si="145"/>
        <v>13R7</v>
      </c>
      <c r="AE475" s="22">
        <v>2.8</v>
      </c>
      <c r="AF475" s="9">
        <f t="shared" si="151"/>
        <v>0</v>
      </c>
      <c r="AG475" s="18">
        <f t="shared" si="155"/>
        <v>0.27999999999999997</v>
      </c>
      <c r="AH475" s="11" t="str">
        <f t="shared" si="152"/>
        <v>280</v>
      </c>
      <c r="AI475" s="11" t="str">
        <f t="shared" si="153"/>
        <v>m</v>
      </c>
    </row>
    <row r="476" spans="15:35" x14ac:dyDescent="0.3">
      <c r="O476" s="16">
        <v>8.06</v>
      </c>
      <c r="P476" s="9">
        <f t="shared" si="143"/>
        <v>2</v>
      </c>
      <c r="Q476" s="9">
        <f t="shared" si="154"/>
        <v>80.599999999999994</v>
      </c>
      <c r="R476" s="11" t="str">
        <f t="shared" si="146"/>
        <v>80.6</v>
      </c>
      <c r="S476" s="11" t="str">
        <f t="shared" si="147"/>
        <v>Ohm</v>
      </c>
      <c r="T476" s="16" t="str">
        <f t="shared" si="141"/>
        <v>800</v>
      </c>
      <c r="U476" s="16" t="str">
        <f t="shared" si="142"/>
        <v>80R6</v>
      </c>
      <c r="W476" s="16">
        <v>1.4</v>
      </c>
      <c r="X476" s="9">
        <f t="shared" si="156"/>
        <v>2</v>
      </c>
      <c r="Y476" s="10">
        <f t="shared" si="148"/>
        <v>14</v>
      </c>
      <c r="Z476" s="11" t="str">
        <f t="shared" si="149"/>
        <v>14.0</v>
      </c>
      <c r="AA476" s="11" t="str">
        <f t="shared" si="150"/>
        <v>Ohm</v>
      </c>
      <c r="AB476" s="16" t="str">
        <f t="shared" si="144"/>
        <v>140</v>
      </c>
      <c r="AC476" s="16" t="str">
        <f t="shared" si="145"/>
        <v>14R0</v>
      </c>
      <c r="AE476" s="22">
        <v>2.84</v>
      </c>
      <c r="AF476" s="9">
        <f t="shared" si="151"/>
        <v>0</v>
      </c>
      <c r="AG476" s="18">
        <f t="shared" si="155"/>
        <v>0.28399999999999997</v>
      </c>
      <c r="AH476" s="11" t="str">
        <f t="shared" si="152"/>
        <v>284</v>
      </c>
      <c r="AI476" s="11" t="str">
        <f t="shared" si="153"/>
        <v>m</v>
      </c>
    </row>
    <row r="477" spans="15:35" x14ac:dyDescent="0.3">
      <c r="O477" s="16">
        <v>8.25</v>
      </c>
      <c r="P477" s="9">
        <f t="shared" si="143"/>
        <v>2</v>
      </c>
      <c r="Q477" s="9">
        <f t="shared" si="154"/>
        <v>82.5</v>
      </c>
      <c r="R477" s="11" t="str">
        <f t="shared" si="146"/>
        <v>82.5</v>
      </c>
      <c r="S477" s="11" t="str">
        <f t="shared" si="147"/>
        <v>Ohm</v>
      </c>
      <c r="T477" s="16" t="str">
        <f t="shared" si="141"/>
        <v>820</v>
      </c>
      <c r="U477" s="16" t="str">
        <f t="shared" si="142"/>
        <v>82R5</v>
      </c>
      <c r="W477" s="16">
        <v>1.43</v>
      </c>
      <c r="X477" s="9">
        <f t="shared" si="156"/>
        <v>2</v>
      </c>
      <c r="Y477" s="10">
        <f t="shared" si="148"/>
        <v>14.3</v>
      </c>
      <c r="Z477" s="11" t="str">
        <f t="shared" si="149"/>
        <v>14.3</v>
      </c>
      <c r="AA477" s="11" t="str">
        <f t="shared" si="150"/>
        <v>Ohm</v>
      </c>
      <c r="AB477" s="16" t="str">
        <f t="shared" si="144"/>
        <v>140</v>
      </c>
      <c r="AC477" s="16" t="str">
        <f t="shared" si="145"/>
        <v>14R3</v>
      </c>
      <c r="AE477" s="22">
        <v>2.87</v>
      </c>
      <c r="AF477" s="9">
        <f t="shared" si="151"/>
        <v>0</v>
      </c>
      <c r="AG477" s="18">
        <f t="shared" si="155"/>
        <v>0.28700000000000003</v>
      </c>
      <c r="AH477" s="11" t="str">
        <f t="shared" si="152"/>
        <v>287</v>
      </c>
      <c r="AI477" s="11" t="str">
        <f t="shared" si="153"/>
        <v>m</v>
      </c>
    </row>
    <row r="478" spans="15:35" x14ac:dyDescent="0.3">
      <c r="O478" s="16">
        <v>8.4499999999999993</v>
      </c>
      <c r="P478" s="9">
        <f t="shared" si="143"/>
        <v>2</v>
      </c>
      <c r="Q478" s="9">
        <f t="shared" si="154"/>
        <v>84.499999999999986</v>
      </c>
      <c r="R478" s="11" t="str">
        <f t="shared" si="146"/>
        <v>84.5</v>
      </c>
      <c r="S478" s="11" t="str">
        <f t="shared" si="147"/>
        <v>Ohm</v>
      </c>
      <c r="T478" s="16" t="str">
        <f t="shared" si="141"/>
        <v>840</v>
      </c>
      <c r="U478" s="16" t="str">
        <f t="shared" si="142"/>
        <v>84R5</v>
      </c>
      <c r="W478" s="16">
        <v>1.47</v>
      </c>
      <c r="X478" s="9">
        <f t="shared" si="156"/>
        <v>2</v>
      </c>
      <c r="Y478" s="10">
        <f t="shared" si="148"/>
        <v>14.7</v>
      </c>
      <c r="Z478" s="11" t="str">
        <f t="shared" si="149"/>
        <v>14.7</v>
      </c>
      <c r="AA478" s="11" t="str">
        <f t="shared" si="150"/>
        <v>Ohm</v>
      </c>
      <c r="AB478" s="16" t="str">
        <f t="shared" si="144"/>
        <v>140</v>
      </c>
      <c r="AC478" s="16" t="str">
        <f t="shared" si="145"/>
        <v>14R7</v>
      </c>
      <c r="AE478" s="22">
        <v>2.91</v>
      </c>
      <c r="AF478" s="9">
        <f t="shared" si="151"/>
        <v>0</v>
      </c>
      <c r="AG478" s="18">
        <f t="shared" si="155"/>
        <v>0.29100000000000004</v>
      </c>
      <c r="AH478" s="11" t="str">
        <f t="shared" si="152"/>
        <v>291</v>
      </c>
      <c r="AI478" s="11" t="str">
        <f t="shared" si="153"/>
        <v>m</v>
      </c>
    </row>
    <row r="479" spans="15:35" x14ac:dyDescent="0.3">
      <c r="O479" s="16">
        <v>8.66</v>
      </c>
      <c r="P479" s="9">
        <f t="shared" si="143"/>
        <v>2</v>
      </c>
      <c r="Q479" s="9">
        <f t="shared" si="154"/>
        <v>86.6</v>
      </c>
      <c r="R479" s="11" t="str">
        <f t="shared" si="146"/>
        <v>86.6</v>
      </c>
      <c r="S479" s="11" t="str">
        <f t="shared" si="147"/>
        <v>Ohm</v>
      </c>
      <c r="T479" s="16" t="str">
        <f t="shared" si="141"/>
        <v>860</v>
      </c>
      <c r="U479" s="16" t="str">
        <f t="shared" si="142"/>
        <v>86R6</v>
      </c>
      <c r="W479" s="16">
        <v>1.5</v>
      </c>
      <c r="X479" s="9">
        <f t="shared" si="156"/>
        <v>2</v>
      </c>
      <c r="Y479" s="10">
        <f t="shared" si="148"/>
        <v>15</v>
      </c>
      <c r="Z479" s="11" t="str">
        <f t="shared" si="149"/>
        <v>15.0</v>
      </c>
      <c r="AA479" s="11" t="str">
        <f t="shared" si="150"/>
        <v>Ohm</v>
      </c>
      <c r="AB479" s="16" t="str">
        <f t="shared" si="144"/>
        <v>150</v>
      </c>
      <c r="AC479" s="16" t="str">
        <f t="shared" si="145"/>
        <v>15R0</v>
      </c>
      <c r="AE479" s="22">
        <v>2.94</v>
      </c>
      <c r="AF479" s="9">
        <f t="shared" si="151"/>
        <v>0</v>
      </c>
      <c r="AG479" s="18">
        <f t="shared" si="155"/>
        <v>0.29399999999999998</v>
      </c>
      <c r="AH479" s="11" t="str">
        <f t="shared" si="152"/>
        <v>294</v>
      </c>
      <c r="AI479" s="11" t="str">
        <f t="shared" si="153"/>
        <v>m</v>
      </c>
    </row>
    <row r="480" spans="15:35" x14ac:dyDescent="0.3">
      <c r="O480" s="16">
        <v>8.8699999999999992</v>
      </c>
      <c r="P480" s="9">
        <f t="shared" si="143"/>
        <v>2</v>
      </c>
      <c r="Q480" s="9">
        <f t="shared" si="154"/>
        <v>88.699999999999989</v>
      </c>
      <c r="R480" s="11" t="str">
        <f t="shared" si="146"/>
        <v>88.7</v>
      </c>
      <c r="S480" s="11" t="str">
        <f t="shared" si="147"/>
        <v>Ohm</v>
      </c>
      <c r="T480" s="16" t="str">
        <f t="shared" si="141"/>
        <v>880</v>
      </c>
      <c r="U480" s="16" t="str">
        <f t="shared" si="142"/>
        <v>88R7</v>
      </c>
      <c r="W480" s="16">
        <v>1.54</v>
      </c>
      <c r="X480" s="9">
        <f t="shared" si="156"/>
        <v>2</v>
      </c>
      <c r="Y480" s="10">
        <f t="shared" si="148"/>
        <v>15.4</v>
      </c>
      <c r="Z480" s="11" t="str">
        <f t="shared" si="149"/>
        <v>15.4</v>
      </c>
      <c r="AA480" s="11" t="str">
        <f t="shared" si="150"/>
        <v>Ohm</v>
      </c>
      <c r="AB480" s="16" t="str">
        <f t="shared" si="144"/>
        <v>150</v>
      </c>
      <c r="AC480" s="16" t="str">
        <f t="shared" si="145"/>
        <v>15R4</v>
      </c>
      <c r="AE480" s="22">
        <v>2.98</v>
      </c>
      <c r="AF480" s="9">
        <f t="shared" si="151"/>
        <v>0</v>
      </c>
      <c r="AG480" s="18">
        <f t="shared" si="155"/>
        <v>0.29799999999999999</v>
      </c>
      <c r="AH480" s="11" t="str">
        <f t="shared" si="152"/>
        <v>298</v>
      </c>
      <c r="AI480" s="11" t="str">
        <f t="shared" si="153"/>
        <v>m</v>
      </c>
    </row>
    <row r="481" spans="15:35" x14ac:dyDescent="0.3">
      <c r="O481" s="16">
        <v>9.09</v>
      </c>
      <c r="P481" s="9">
        <f t="shared" si="143"/>
        <v>2</v>
      </c>
      <c r="Q481" s="9">
        <f t="shared" si="154"/>
        <v>90.9</v>
      </c>
      <c r="R481" s="11" t="str">
        <f t="shared" si="146"/>
        <v>90.9</v>
      </c>
      <c r="S481" s="11" t="str">
        <f t="shared" si="147"/>
        <v>Ohm</v>
      </c>
      <c r="T481" s="16" t="str">
        <f t="shared" si="141"/>
        <v>900</v>
      </c>
      <c r="U481" s="16" t="str">
        <f t="shared" si="142"/>
        <v>90R9</v>
      </c>
      <c r="W481" s="16">
        <v>1.58</v>
      </c>
      <c r="X481" s="9">
        <f t="shared" si="156"/>
        <v>2</v>
      </c>
      <c r="Y481" s="10">
        <f t="shared" si="148"/>
        <v>15.8</v>
      </c>
      <c r="Z481" s="11" t="str">
        <f t="shared" si="149"/>
        <v>15.8</v>
      </c>
      <c r="AA481" s="11" t="str">
        <f t="shared" si="150"/>
        <v>Ohm</v>
      </c>
      <c r="AB481" s="16" t="str">
        <f t="shared" si="144"/>
        <v>150</v>
      </c>
      <c r="AC481" s="16" t="str">
        <f t="shared" si="145"/>
        <v>15R8</v>
      </c>
      <c r="AE481" s="22">
        <v>3.01</v>
      </c>
      <c r="AF481" s="9">
        <f t="shared" si="151"/>
        <v>0</v>
      </c>
      <c r="AG481" s="18">
        <f t="shared" si="155"/>
        <v>0.30099999999999999</v>
      </c>
      <c r="AH481" s="11" t="str">
        <f t="shared" si="152"/>
        <v>301</v>
      </c>
      <c r="AI481" s="11" t="str">
        <f t="shared" si="153"/>
        <v>m</v>
      </c>
    </row>
    <row r="482" spans="15:35" x14ac:dyDescent="0.3">
      <c r="O482" s="16">
        <v>9.31</v>
      </c>
      <c r="P482" s="9">
        <f t="shared" si="143"/>
        <v>2</v>
      </c>
      <c r="Q482" s="9">
        <f t="shared" si="154"/>
        <v>93.1</v>
      </c>
      <c r="R482" s="11" t="str">
        <f t="shared" si="146"/>
        <v>93.1</v>
      </c>
      <c r="S482" s="11" t="str">
        <f t="shared" si="147"/>
        <v>Ohm</v>
      </c>
      <c r="T482" s="16" t="str">
        <f t="shared" si="141"/>
        <v>930</v>
      </c>
      <c r="U482" s="16" t="str">
        <f t="shared" si="142"/>
        <v>93R1</v>
      </c>
      <c r="W482" s="16">
        <v>1.6</v>
      </c>
      <c r="X482" s="9">
        <f t="shared" si="156"/>
        <v>2</v>
      </c>
      <c r="Y482" s="10">
        <f t="shared" si="148"/>
        <v>16</v>
      </c>
      <c r="Z482" s="11" t="str">
        <f t="shared" si="149"/>
        <v>16.0</v>
      </c>
      <c r="AA482" s="11" t="str">
        <f t="shared" si="150"/>
        <v>Ohm</v>
      </c>
      <c r="AB482" s="16" t="str">
        <f t="shared" si="144"/>
        <v>160</v>
      </c>
      <c r="AC482" s="16" t="str">
        <f t="shared" si="145"/>
        <v>16R0</v>
      </c>
      <c r="AE482" s="22">
        <v>3.05</v>
      </c>
      <c r="AF482" s="9">
        <f t="shared" si="151"/>
        <v>0</v>
      </c>
      <c r="AG482" s="18">
        <f t="shared" si="155"/>
        <v>0.30499999999999999</v>
      </c>
      <c r="AH482" s="11" t="str">
        <f t="shared" si="152"/>
        <v>305</v>
      </c>
      <c r="AI482" s="11" t="str">
        <f t="shared" si="153"/>
        <v>m</v>
      </c>
    </row>
    <row r="483" spans="15:35" x14ac:dyDescent="0.3">
      <c r="O483" s="16">
        <v>9.5299999999999994</v>
      </c>
      <c r="P483" s="9">
        <f t="shared" si="143"/>
        <v>2</v>
      </c>
      <c r="Q483" s="9">
        <f t="shared" si="154"/>
        <v>95.299999999999983</v>
      </c>
      <c r="R483" s="11" t="str">
        <f t="shared" si="146"/>
        <v>95.3</v>
      </c>
      <c r="S483" s="11" t="str">
        <f t="shared" si="147"/>
        <v>Ohm</v>
      </c>
      <c r="T483" s="16" t="str">
        <f t="shared" si="141"/>
        <v>950</v>
      </c>
      <c r="U483" s="16" t="str">
        <f>IF(P483&lt;0,"R0"&amp;LEFT(R483,2),IF(P483&lt;1,"R"&amp;R483,IF(P483&lt;3,SUBSTITUTE(R483,".","R"),LEFT(_xlfn.VALUETOTEXT(Q483),3)&amp;P483-3)))</f>
        <v>95R3</v>
      </c>
      <c r="W483" s="16">
        <v>1.62</v>
      </c>
      <c r="X483" s="9">
        <f t="shared" si="156"/>
        <v>2</v>
      </c>
      <c r="Y483" s="10">
        <f t="shared" si="148"/>
        <v>16.2</v>
      </c>
      <c r="Z483" s="11" t="str">
        <f t="shared" si="149"/>
        <v>16.2</v>
      </c>
      <c r="AA483" s="11" t="str">
        <f t="shared" si="150"/>
        <v>Ohm</v>
      </c>
      <c r="AB483" s="16" t="str">
        <f t="shared" si="144"/>
        <v>160</v>
      </c>
      <c r="AC483" s="16" t="str">
        <f t="shared" si="145"/>
        <v>16R2</v>
      </c>
      <c r="AE483" s="22">
        <v>3.09</v>
      </c>
      <c r="AF483" s="9">
        <f t="shared" si="151"/>
        <v>0</v>
      </c>
      <c r="AG483" s="18">
        <f t="shared" si="155"/>
        <v>0.309</v>
      </c>
      <c r="AH483" s="11" t="str">
        <f t="shared" si="152"/>
        <v>309</v>
      </c>
      <c r="AI483" s="11" t="str">
        <f t="shared" si="153"/>
        <v>m</v>
      </c>
    </row>
    <row r="484" spans="15:35" x14ac:dyDescent="0.3">
      <c r="O484" s="16">
        <v>9.76</v>
      </c>
      <c r="P484" s="9">
        <f t="shared" si="143"/>
        <v>2</v>
      </c>
      <c r="Q484" s="9">
        <f t="shared" si="154"/>
        <v>97.6</v>
      </c>
      <c r="R484" s="11" t="str">
        <f t="shared" si="146"/>
        <v>97.6</v>
      </c>
      <c r="S484" s="11" t="str">
        <f t="shared" si="147"/>
        <v>Ohm</v>
      </c>
      <c r="T484" s="16" t="str">
        <f t="shared" si="141"/>
        <v>970</v>
      </c>
      <c r="U484" s="16" t="str">
        <f>IF(P484&lt;0,"R0"&amp;LEFT(R484,2),IF(P484&lt;1,"R"&amp;R484,IF(P484&lt;3,SUBSTITUTE(R484,".","R"),LEFT(_xlfn.VALUETOTEXT(Q484),3)&amp;P484-3)))</f>
        <v>97R6</v>
      </c>
      <c r="W484" s="16">
        <v>1.65</v>
      </c>
      <c r="X484" s="9">
        <f t="shared" si="156"/>
        <v>2</v>
      </c>
      <c r="Y484" s="10">
        <f t="shared" si="148"/>
        <v>16.5</v>
      </c>
      <c r="Z484" s="11" t="str">
        <f t="shared" si="149"/>
        <v>16.5</v>
      </c>
      <c r="AA484" s="11" t="str">
        <f t="shared" si="150"/>
        <v>Ohm</v>
      </c>
      <c r="AB484" s="16" t="str">
        <f t="shared" si="144"/>
        <v>160</v>
      </c>
      <c r="AC484" s="16" t="str">
        <f t="shared" si="145"/>
        <v>16R5</v>
      </c>
      <c r="AE484" s="22">
        <v>3.12</v>
      </c>
      <c r="AF484" s="9">
        <f t="shared" si="151"/>
        <v>0</v>
      </c>
      <c r="AG484" s="18">
        <f t="shared" si="155"/>
        <v>0.312</v>
      </c>
      <c r="AH484" s="11" t="str">
        <f t="shared" si="152"/>
        <v>312</v>
      </c>
      <c r="AI484" s="11" t="str">
        <f t="shared" si="153"/>
        <v>m</v>
      </c>
    </row>
    <row r="485" spans="15:35" x14ac:dyDescent="0.3">
      <c r="O485" s="16">
        <v>1</v>
      </c>
      <c r="P485" s="9">
        <f t="shared" si="143"/>
        <v>3</v>
      </c>
      <c r="Q485" s="9">
        <f>O485*10^P485/10</f>
        <v>100</v>
      </c>
      <c r="R485" s="11" t="str">
        <f t="shared" si="146"/>
        <v>100</v>
      </c>
      <c r="S485" s="11" t="str">
        <f t="shared" si="147"/>
        <v>Ohm</v>
      </c>
      <c r="T485" s="16" t="str">
        <f t="shared" ref="T485:T548" si="157">IF(P485&lt;2,LEFT(U485,3),LEFT(U485,2)&amp;P485-2)</f>
        <v>101</v>
      </c>
      <c r="U485" s="16" t="str">
        <f>IF(P485&lt;0,"R0"&amp;LEFT(R485,2),IF(P485&lt;1,"R"&amp;R485,IF(P485&lt;3,SUBSTITUTE(R485,".","R"),LEFT(_xlfn.VALUETOTEXT(Q485),3)&amp;P485-3)))</f>
        <v>1000</v>
      </c>
      <c r="W485" s="16">
        <v>1.69</v>
      </c>
      <c r="X485" s="9">
        <f t="shared" si="156"/>
        <v>2</v>
      </c>
      <c r="Y485" s="10">
        <f t="shared" si="148"/>
        <v>16.899999999999999</v>
      </c>
      <c r="Z485" s="11" t="str">
        <f t="shared" si="149"/>
        <v>16.9</v>
      </c>
      <c r="AA485" s="11" t="str">
        <f t="shared" si="150"/>
        <v>Ohm</v>
      </c>
      <c r="AB485" s="16" t="str">
        <f t="shared" si="144"/>
        <v>160</v>
      </c>
      <c r="AC485" s="16" t="str">
        <f t="shared" si="145"/>
        <v>16R9</v>
      </c>
      <c r="AE485" s="22">
        <v>3.16</v>
      </c>
      <c r="AF485" s="9">
        <f t="shared" si="151"/>
        <v>0</v>
      </c>
      <c r="AG485" s="18">
        <f t="shared" si="155"/>
        <v>0.316</v>
      </c>
      <c r="AH485" s="11" t="str">
        <f t="shared" si="152"/>
        <v>316</v>
      </c>
      <c r="AI485" s="11" t="str">
        <f t="shared" si="153"/>
        <v>m</v>
      </c>
    </row>
    <row r="486" spans="15:35" x14ac:dyDescent="0.3">
      <c r="O486" s="16">
        <v>1.02</v>
      </c>
      <c r="P486" s="9">
        <f t="shared" ref="P486:P549" si="158">IF(O486=1,P485+1,P485)</f>
        <v>3</v>
      </c>
      <c r="Q486" s="9">
        <f t="shared" ref="Q486:Q549" si="159">O486*10^P486/10</f>
        <v>102</v>
      </c>
      <c r="R486" s="11" t="str">
        <f t="shared" si="146"/>
        <v>102</v>
      </c>
      <c r="S486" s="11" t="str">
        <f t="shared" si="147"/>
        <v>Ohm</v>
      </c>
      <c r="T486" s="16" t="str">
        <f t="shared" si="157"/>
        <v>101</v>
      </c>
      <c r="U486" s="16" t="str">
        <f>IF(P486&lt;0,"R0"&amp;LEFT(R486,2),IF(P486&lt;1,"R"&amp;R486,IF(P486&lt;3,SUBSTITUTE(R486,".","R"),LEFT(_xlfn.VALUETOTEXT(Q486),3)&amp;P486-3)))</f>
        <v>1020</v>
      </c>
      <c r="W486" s="16">
        <v>1.74</v>
      </c>
      <c r="X486" s="9">
        <f t="shared" si="156"/>
        <v>2</v>
      </c>
      <c r="Y486" s="10">
        <f t="shared" si="148"/>
        <v>17.399999999999999</v>
      </c>
      <c r="Z486" s="11" t="str">
        <f t="shared" si="149"/>
        <v>17.4</v>
      </c>
      <c r="AA486" s="11" t="str">
        <f t="shared" si="150"/>
        <v>Ohm</v>
      </c>
      <c r="AB486" s="16" t="str">
        <f t="shared" si="144"/>
        <v>170</v>
      </c>
      <c r="AC486" s="16" t="str">
        <f t="shared" si="145"/>
        <v>17R4</v>
      </c>
      <c r="AE486" s="22">
        <v>3.2</v>
      </c>
      <c r="AF486" s="9">
        <f t="shared" si="151"/>
        <v>0</v>
      </c>
      <c r="AG486" s="18">
        <f t="shared" si="155"/>
        <v>0.32</v>
      </c>
      <c r="AH486" s="11" t="str">
        <f t="shared" si="152"/>
        <v>320</v>
      </c>
      <c r="AI486" s="11" t="str">
        <f t="shared" si="153"/>
        <v>m</v>
      </c>
    </row>
    <row r="487" spans="15:35" x14ac:dyDescent="0.3">
      <c r="O487" s="16">
        <v>1.05</v>
      </c>
      <c r="P487" s="9">
        <f t="shared" si="158"/>
        <v>3</v>
      </c>
      <c r="Q487" s="9">
        <f t="shared" si="159"/>
        <v>105</v>
      </c>
      <c r="R487" s="11" t="str">
        <f t="shared" si="146"/>
        <v>105</v>
      </c>
      <c r="S487" s="11" t="str">
        <f t="shared" si="147"/>
        <v>Ohm</v>
      </c>
      <c r="T487" s="16" t="str">
        <f t="shared" si="157"/>
        <v>101</v>
      </c>
      <c r="U487" s="16" t="str">
        <f>IF(P487&lt;0,"R0"&amp;LEFT(R487,2),IF(P487&lt;1,"R"&amp;R487,IF(P487&lt;3,SUBSTITUTE(R487,".","R"),LEFT(_xlfn.VALUETOTEXT(Q487),3)&amp;P487-3)))</f>
        <v>1050</v>
      </c>
      <c r="W487" s="16">
        <v>1.78</v>
      </c>
      <c r="X487" s="9">
        <f t="shared" si="156"/>
        <v>2</v>
      </c>
      <c r="Y487" s="10">
        <f t="shared" si="148"/>
        <v>17.8</v>
      </c>
      <c r="Z487" s="11" t="str">
        <f t="shared" si="149"/>
        <v>17.8</v>
      </c>
      <c r="AA487" s="11" t="str">
        <f t="shared" si="150"/>
        <v>Ohm</v>
      </c>
      <c r="AB487" s="16" t="str">
        <f t="shared" si="144"/>
        <v>170</v>
      </c>
      <c r="AC487" s="16" t="str">
        <f t="shared" si="145"/>
        <v>17R8</v>
      </c>
      <c r="AE487" s="22">
        <v>3.24</v>
      </c>
      <c r="AF487" s="9">
        <f t="shared" si="151"/>
        <v>0</v>
      </c>
      <c r="AG487" s="18">
        <f t="shared" si="155"/>
        <v>0.32400000000000001</v>
      </c>
      <c r="AH487" s="11" t="str">
        <f t="shared" si="152"/>
        <v>324</v>
      </c>
      <c r="AI487" s="11" t="str">
        <f t="shared" si="153"/>
        <v>m</v>
      </c>
    </row>
    <row r="488" spans="15:35" x14ac:dyDescent="0.3">
      <c r="O488" s="16">
        <v>1.07</v>
      </c>
      <c r="P488" s="9">
        <f t="shared" si="158"/>
        <v>3</v>
      </c>
      <c r="Q488" s="9">
        <f t="shared" si="159"/>
        <v>107</v>
      </c>
      <c r="R488" s="11" t="str">
        <f t="shared" si="146"/>
        <v>107</v>
      </c>
      <c r="S488" s="11" t="str">
        <f t="shared" si="147"/>
        <v>Ohm</v>
      </c>
      <c r="T488" s="16" t="str">
        <f t="shared" si="157"/>
        <v>101</v>
      </c>
      <c r="U488" s="16" t="str">
        <f t="shared" ref="U488:U550" si="160">IF(P488&lt;0,"R0"&amp;LEFT(R488,2),IF(P488&lt;1,"R"&amp;R488,IF(P488&lt;3,SUBSTITUTE(R488,".","R"),LEFT(_xlfn.VALUETOTEXT(Q488),3)&amp;P488-3)))</f>
        <v>1070</v>
      </c>
      <c r="W488" s="16">
        <v>1.8</v>
      </c>
      <c r="X488" s="9">
        <f t="shared" si="156"/>
        <v>2</v>
      </c>
      <c r="Y488" s="10">
        <f t="shared" si="148"/>
        <v>18</v>
      </c>
      <c r="Z488" s="11" t="str">
        <f t="shared" si="149"/>
        <v>18.0</v>
      </c>
      <c r="AA488" s="11" t="str">
        <f t="shared" si="150"/>
        <v>Ohm</v>
      </c>
      <c r="AB488" s="16" t="str">
        <f t="shared" si="144"/>
        <v>180</v>
      </c>
      <c r="AC488" s="16" t="str">
        <f t="shared" si="145"/>
        <v>18R0</v>
      </c>
      <c r="AE488" s="22">
        <v>3.28</v>
      </c>
      <c r="AF488" s="9">
        <f t="shared" si="151"/>
        <v>0</v>
      </c>
      <c r="AG488" s="18">
        <f t="shared" si="155"/>
        <v>0.32799999999999996</v>
      </c>
      <c r="AH488" s="11" t="str">
        <f t="shared" si="152"/>
        <v>328</v>
      </c>
      <c r="AI488" s="11" t="str">
        <f t="shared" si="153"/>
        <v>m</v>
      </c>
    </row>
    <row r="489" spans="15:35" x14ac:dyDescent="0.3">
      <c r="O489" s="16">
        <v>1.1000000000000001</v>
      </c>
      <c r="P489" s="9">
        <f t="shared" si="158"/>
        <v>3</v>
      </c>
      <c r="Q489" s="9">
        <f t="shared" si="159"/>
        <v>110</v>
      </c>
      <c r="R489" s="11" t="str">
        <f t="shared" si="146"/>
        <v>110</v>
      </c>
      <c r="S489" s="11" t="str">
        <f t="shared" si="147"/>
        <v>Ohm</v>
      </c>
      <c r="T489" s="16" t="str">
        <f t="shared" si="157"/>
        <v>111</v>
      </c>
      <c r="U489" s="16" t="str">
        <f t="shared" si="160"/>
        <v>1100</v>
      </c>
      <c r="W489" s="16">
        <v>1.82</v>
      </c>
      <c r="X489" s="9">
        <f t="shared" si="156"/>
        <v>2</v>
      </c>
      <c r="Y489" s="10">
        <f t="shared" si="148"/>
        <v>18.2</v>
      </c>
      <c r="Z489" s="11" t="str">
        <f t="shared" si="149"/>
        <v>18.2</v>
      </c>
      <c r="AA489" s="11" t="str">
        <f t="shared" si="150"/>
        <v>Ohm</v>
      </c>
      <c r="AB489" s="16" t="str">
        <f t="shared" si="144"/>
        <v>180</v>
      </c>
      <c r="AC489" s="16" t="str">
        <f t="shared" si="145"/>
        <v>18R2</v>
      </c>
      <c r="AE489" s="22">
        <v>3.32</v>
      </c>
      <c r="AF489" s="9">
        <f t="shared" si="151"/>
        <v>0</v>
      </c>
      <c r="AG489" s="18">
        <f t="shared" si="155"/>
        <v>0.33199999999999996</v>
      </c>
      <c r="AH489" s="11" t="str">
        <f t="shared" si="152"/>
        <v>332</v>
      </c>
      <c r="AI489" s="11" t="str">
        <f t="shared" si="153"/>
        <v>m</v>
      </c>
    </row>
    <row r="490" spans="15:35" x14ac:dyDescent="0.3">
      <c r="O490" s="16">
        <v>1.1299999999999999</v>
      </c>
      <c r="P490" s="9">
        <f t="shared" si="158"/>
        <v>3</v>
      </c>
      <c r="Q490" s="9">
        <f t="shared" si="159"/>
        <v>113</v>
      </c>
      <c r="R490" s="11" t="str">
        <f t="shared" si="146"/>
        <v>113</v>
      </c>
      <c r="S490" s="11" t="str">
        <f t="shared" si="147"/>
        <v>Ohm</v>
      </c>
      <c r="T490" s="16" t="str">
        <f t="shared" si="157"/>
        <v>111</v>
      </c>
      <c r="U490" s="16" t="str">
        <f t="shared" si="160"/>
        <v>1130</v>
      </c>
      <c r="W490" s="16">
        <v>1.87</v>
      </c>
      <c r="X490" s="9">
        <f t="shared" si="156"/>
        <v>2</v>
      </c>
      <c r="Y490" s="10">
        <f t="shared" si="148"/>
        <v>18.7</v>
      </c>
      <c r="Z490" s="11" t="str">
        <f t="shared" si="149"/>
        <v>18.7</v>
      </c>
      <c r="AA490" s="11" t="str">
        <f t="shared" si="150"/>
        <v>Ohm</v>
      </c>
      <c r="AB490" s="16" t="str">
        <f t="shared" si="144"/>
        <v>180</v>
      </c>
      <c r="AC490" s="16" t="str">
        <f t="shared" si="145"/>
        <v>18R7</v>
      </c>
      <c r="AE490" s="22">
        <v>3.36</v>
      </c>
      <c r="AF490" s="9">
        <f t="shared" si="151"/>
        <v>0</v>
      </c>
      <c r="AG490" s="18">
        <f t="shared" si="155"/>
        <v>0.33599999999999997</v>
      </c>
      <c r="AH490" s="11" t="str">
        <f t="shared" si="152"/>
        <v>336</v>
      </c>
      <c r="AI490" s="11" t="str">
        <f t="shared" si="153"/>
        <v>m</v>
      </c>
    </row>
    <row r="491" spans="15:35" x14ac:dyDescent="0.3">
      <c r="O491" s="16">
        <v>1.1499999999999999</v>
      </c>
      <c r="P491" s="9">
        <f t="shared" si="158"/>
        <v>3</v>
      </c>
      <c r="Q491" s="9">
        <f t="shared" si="159"/>
        <v>115</v>
      </c>
      <c r="R491" s="11" t="str">
        <f t="shared" si="146"/>
        <v>115</v>
      </c>
      <c r="S491" s="11" t="str">
        <f t="shared" si="147"/>
        <v>Ohm</v>
      </c>
      <c r="T491" s="16" t="str">
        <f t="shared" si="157"/>
        <v>111</v>
      </c>
      <c r="U491" s="16" t="str">
        <f t="shared" si="160"/>
        <v>1150</v>
      </c>
      <c r="W491" s="16">
        <v>1.91</v>
      </c>
      <c r="X491" s="9">
        <f t="shared" si="156"/>
        <v>2</v>
      </c>
      <c r="Y491" s="10">
        <f t="shared" si="148"/>
        <v>19.100000000000001</v>
      </c>
      <c r="Z491" s="11" t="str">
        <f t="shared" si="149"/>
        <v>19.1</v>
      </c>
      <c r="AA491" s="11" t="str">
        <f t="shared" si="150"/>
        <v>Ohm</v>
      </c>
      <c r="AB491" s="16" t="str">
        <f t="shared" si="144"/>
        <v>190</v>
      </c>
      <c r="AC491" s="16" t="str">
        <f t="shared" si="145"/>
        <v>19R1</v>
      </c>
      <c r="AE491" s="22">
        <v>3.4</v>
      </c>
      <c r="AF491" s="9">
        <f t="shared" si="151"/>
        <v>0</v>
      </c>
      <c r="AG491" s="18">
        <f t="shared" si="155"/>
        <v>0.33999999999999997</v>
      </c>
      <c r="AH491" s="11" t="str">
        <f t="shared" si="152"/>
        <v>340</v>
      </c>
      <c r="AI491" s="11" t="str">
        <f t="shared" si="153"/>
        <v>m</v>
      </c>
    </row>
    <row r="492" spans="15:35" x14ac:dyDescent="0.3">
      <c r="O492" s="16">
        <v>1.18</v>
      </c>
      <c r="P492" s="9">
        <f t="shared" si="158"/>
        <v>3</v>
      </c>
      <c r="Q492" s="9">
        <f t="shared" si="159"/>
        <v>118</v>
      </c>
      <c r="R492" s="11" t="str">
        <f t="shared" si="146"/>
        <v>118</v>
      </c>
      <c r="S492" s="11" t="str">
        <f t="shared" si="147"/>
        <v>Ohm</v>
      </c>
      <c r="T492" s="16" t="str">
        <f t="shared" si="157"/>
        <v>111</v>
      </c>
      <c r="U492" s="16" t="str">
        <f t="shared" si="160"/>
        <v>1180</v>
      </c>
      <c r="W492" s="16">
        <v>1.96</v>
      </c>
      <c r="X492" s="9">
        <f t="shared" si="156"/>
        <v>2</v>
      </c>
      <c r="Y492" s="10">
        <f t="shared" si="148"/>
        <v>19.600000000000001</v>
      </c>
      <c r="Z492" s="11" t="str">
        <f t="shared" si="149"/>
        <v>19.6</v>
      </c>
      <c r="AA492" s="11" t="str">
        <f t="shared" si="150"/>
        <v>Ohm</v>
      </c>
      <c r="AB492" s="16" t="str">
        <f t="shared" si="144"/>
        <v>190</v>
      </c>
      <c r="AC492" s="16" t="str">
        <f t="shared" si="145"/>
        <v>19R6</v>
      </c>
      <c r="AE492" s="22">
        <v>3.44</v>
      </c>
      <c r="AF492" s="9">
        <f t="shared" si="151"/>
        <v>0</v>
      </c>
      <c r="AG492" s="18">
        <f t="shared" si="155"/>
        <v>0.34399999999999997</v>
      </c>
      <c r="AH492" s="11" t="str">
        <f t="shared" si="152"/>
        <v>344</v>
      </c>
      <c r="AI492" s="11" t="str">
        <f t="shared" si="153"/>
        <v>m</v>
      </c>
    </row>
    <row r="493" spans="15:35" x14ac:dyDescent="0.3">
      <c r="O493" s="16">
        <v>1.21</v>
      </c>
      <c r="P493" s="9">
        <f t="shared" si="158"/>
        <v>3</v>
      </c>
      <c r="Q493" s="9">
        <f t="shared" si="159"/>
        <v>121</v>
      </c>
      <c r="R493" s="11" t="str">
        <f t="shared" si="146"/>
        <v>121</v>
      </c>
      <c r="S493" s="11" t="str">
        <f t="shared" si="147"/>
        <v>Ohm</v>
      </c>
      <c r="T493" s="16" t="str">
        <f t="shared" si="157"/>
        <v>121</v>
      </c>
      <c r="U493" s="16" t="str">
        <f t="shared" si="160"/>
        <v>1210</v>
      </c>
      <c r="W493" s="16">
        <v>2</v>
      </c>
      <c r="X493" s="9">
        <f t="shared" si="156"/>
        <v>2</v>
      </c>
      <c r="Y493" s="10">
        <f t="shared" si="148"/>
        <v>20</v>
      </c>
      <c r="Z493" s="11" t="str">
        <f t="shared" si="149"/>
        <v>20.0</v>
      </c>
      <c r="AA493" s="11" t="str">
        <f t="shared" si="150"/>
        <v>Ohm</v>
      </c>
      <c r="AB493" s="16" t="str">
        <f t="shared" si="144"/>
        <v>200</v>
      </c>
      <c r="AC493" s="16" t="str">
        <f t="shared" si="145"/>
        <v>20R0</v>
      </c>
      <c r="AE493" s="22">
        <v>3.48</v>
      </c>
      <c r="AF493" s="9">
        <f t="shared" si="151"/>
        <v>0</v>
      </c>
      <c r="AG493" s="18">
        <f t="shared" si="155"/>
        <v>0.34799999999999998</v>
      </c>
      <c r="AH493" s="11" t="str">
        <f t="shared" si="152"/>
        <v>348</v>
      </c>
      <c r="AI493" s="11" t="str">
        <f t="shared" si="153"/>
        <v>m</v>
      </c>
    </row>
    <row r="494" spans="15:35" x14ac:dyDescent="0.3">
      <c r="O494" s="16">
        <v>1.24</v>
      </c>
      <c r="P494" s="9">
        <f t="shared" si="158"/>
        <v>3</v>
      </c>
      <c r="Q494" s="9">
        <f t="shared" si="159"/>
        <v>124</v>
      </c>
      <c r="R494" s="11" t="str">
        <f t="shared" si="146"/>
        <v>124</v>
      </c>
      <c r="S494" s="11" t="str">
        <f t="shared" si="147"/>
        <v>Ohm</v>
      </c>
      <c r="T494" s="16" t="str">
        <f t="shared" si="157"/>
        <v>121</v>
      </c>
      <c r="U494" s="16" t="str">
        <f t="shared" si="160"/>
        <v>1240</v>
      </c>
      <c r="W494" s="16">
        <v>2.0499999999999998</v>
      </c>
      <c r="X494" s="9">
        <f t="shared" si="156"/>
        <v>2</v>
      </c>
      <c r="Y494" s="10">
        <f t="shared" si="148"/>
        <v>20.499999999999996</v>
      </c>
      <c r="Z494" s="11" t="str">
        <f t="shared" si="149"/>
        <v>20.5</v>
      </c>
      <c r="AA494" s="11" t="str">
        <f t="shared" si="150"/>
        <v>Ohm</v>
      </c>
      <c r="AB494" s="16" t="str">
        <f t="shared" si="144"/>
        <v>200</v>
      </c>
      <c r="AC494" s="16" t="str">
        <f t="shared" si="145"/>
        <v>20R5</v>
      </c>
      <c r="AE494" s="22">
        <v>3.52</v>
      </c>
      <c r="AF494" s="9">
        <f t="shared" si="151"/>
        <v>0</v>
      </c>
      <c r="AG494" s="18">
        <f t="shared" si="155"/>
        <v>0.35199999999999998</v>
      </c>
      <c r="AH494" s="11" t="str">
        <f t="shared" si="152"/>
        <v>352</v>
      </c>
      <c r="AI494" s="11" t="str">
        <f t="shared" si="153"/>
        <v>m</v>
      </c>
    </row>
    <row r="495" spans="15:35" x14ac:dyDescent="0.3">
      <c r="O495" s="16">
        <v>1.27</v>
      </c>
      <c r="P495" s="9">
        <f t="shared" si="158"/>
        <v>3</v>
      </c>
      <c r="Q495" s="9">
        <f t="shared" si="159"/>
        <v>127</v>
      </c>
      <c r="R495" s="11" t="str">
        <f t="shared" si="146"/>
        <v>127</v>
      </c>
      <c r="S495" s="11" t="str">
        <f t="shared" si="147"/>
        <v>Ohm</v>
      </c>
      <c r="T495" s="16" t="str">
        <f t="shared" si="157"/>
        <v>121</v>
      </c>
      <c r="U495" s="16" t="str">
        <f t="shared" si="160"/>
        <v>1270</v>
      </c>
      <c r="W495" s="16">
        <v>2.1</v>
      </c>
      <c r="X495" s="9">
        <f t="shared" si="156"/>
        <v>2</v>
      </c>
      <c r="Y495" s="10">
        <f t="shared" si="148"/>
        <v>21</v>
      </c>
      <c r="Z495" s="11" t="str">
        <f t="shared" si="149"/>
        <v>21.0</v>
      </c>
      <c r="AA495" s="11" t="str">
        <f t="shared" si="150"/>
        <v>Ohm</v>
      </c>
      <c r="AB495" s="16" t="str">
        <f t="shared" si="144"/>
        <v>210</v>
      </c>
      <c r="AC495" s="16" t="str">
        <f t="shared" si="145"/>
        <v>21R0</v>
      </c>
      <c r="AE495" s="22">
        <v>3.57</v>
      </c>
      <c r="AF495" s="9">
        <f t="shared" si="151"/>
        <v>0</v>
      </c>
      <c r="AG495" s="18">
        <f t="shared" si="155"/>
        <v>0.35699999999999998</v>
      </c>
      <c r="AH495" s="11" t="str">
        <f t="shared" si="152"/>
        <v>357</v>
      </c>
      <c r="AI495" s="11" t="str">
        <f t="shared" si="153"/>
        <v>m</v>
      </c>
    </row>
    <row r="496" spans="15:35" x14ac:dyDescent="0.3">
      <c r="O496" s="16">
        <v>1.3</v>
      </c>
      <c r="P496" s="9">
        <f t="shared" si="158"/>
        <v>3</v>
      </c>
      <c r="Q496" s="9">
        <f t="shared" si="159"/>
        <v>130</v>
      </c>
      <c r="R496" s="11" t="str">
        <f t="shared" si="146"/>
        <v>130</v>
      </c>
      <c r="S496" s="11" t="str">
        <f t="shared" si="147"/>
        <v>Ohm</v>
      </c>
      <c r="T496" s="16" t="str">
        <f t="shared" si="157"/>
        <v>131</v>
      </c>
      <c r="U496" s="16" t="str">
        <f t="shared" si="160"/>
        <v>1300</v>
      </c>
      <c r="W496" s="16">
        <v>2.15</v>
      </c>
      <c r="X496" s="9">
        <f t="shared" si="156"/>
        <v>2</v>
      </c>
      <c r="Y496" s="10">
        <f t="shared" si="148"/>
        <v>21.5</v>
      </c>
      <c r="Z496" s="11" t="str">
        <f t="shared" si="149"/>
        <v>21.5</v>
      </c>
      <c r="AA496" s="11" t="str">
        <f t="shared" si="150"/>
        <v>Ohm</v>
      </c>
      <c r="AB496" s="16" t="str">
        <f t="shared" si="144"/>
        <v>210</v>
      </c>
      <c r="AC496" s="16" t="str">
        <f t="shared" si="145"/>
        <v>21R5</v>
      </c>
      <c r="AE496" s="22">
        <v>3.61</v>
      </c>
      <c r="AF496" s="9">
        <f t="shared" si="151"/>
        <v>0</v>
      </c>
      <c r="AG496" s="18">
        <f t="shared" si="155"/>
        <v>0.36099999999999999</v>
      </c>
      <c r="AH496" s="11" t="str">
        <f t="shared" si="152"/>
        <v>361</v>
      </c>
      <c r="AI496" s="11" t="str">
        <f t="shared" si="153"/>
        <v>m</v>
      </c>
    </row>
    <row r="497" spans="15:35" x14ac:dyDescent="0.3">
      <c r="O497" s="16">
        <v>1.33</v>
      </c>
      <c r="P497" s="9">
        <f t="shared" si="158"/>
        <v>3</v>
      </c>
      <c r="Q497" s="9">
        <f t="shared" si="159"/>
        <v>133</v>
      </c>
      <c r="R497" s="11" t="str">
        <f t="shared" si="146"/>
        <v>133</v>
      </c>
      <c r="S497" s="11" t="str">
        <f t="shared" si="147"/>
        <v>Ohm</v>
      </c>
      <c r="T497" s="16" t="str">
        <f t="shared" si="157"/>
        <v>131</v>
      </c>
      <c r="U497" s="16" t="str">
        <f t="shared" si="160"/>
        <v>1330</v>
      </c>
      <c r="W497" s="16">
        <v>2.2000000000000002</v>
      </c>
      <c r="X497" s="9">
        <f t="shared" si="156"/>
        <v>2</v>
      </c>
      <c r="Y497" s="10">
        <f t="shared" si="148"/>
        <v>22.000000000000004</v>
      </c>
      <c r="Z497" s="11" t="str">
        <f t="shared" si="149"/>
        <v>22.0</v>
      </c>
      <c r="AA497" s="11" t="str">
        <f t="shared" si="150"/>
        <v>Ohm</v>
      </c>
      <c r="AB497" s="16" t="str">
        <f t="shared" si="144"/>
        <v>220</v>
      </c>
      <c r="AC497" s="16" t="str">
        <f t="shared" si="145"/>
        <v>22R0</v>
      </c>
      <c r="AE497" s="22">
        <v>3.65</v>
      </c>
      <c r="AF497" s="9">
        <f t="shared" si="151"/>
        <v>0</v>
      </c>
      <c r="AG497" s="18">
        <f t="shared" si="155"/>
        <v>0.36499999999999999</v>
      </c>
      <c r="AH497" s="11" t="str">
        <f t="shared" si="152"/>
        <v>365</v>
      </c>
      <c r="AI497" s="11" t="str">
        <f t="shared" si="153"/>
        <v>m</v>
      </c>
    </row>
    <row r="498" spans="15:35" x14ac:dyDescent="0.3">
      <c r="O498" s="16">
        <v>1.37</v>
      </c>
      <c r="P498" s="9">
        <f t="shared" si="158"/>
        <v>3</v>
      </c>
      <c r="Q498" s="9">
        <f t="shared" si="159"/>
        <v>137</v>
      </c>
      <c r="R498" s="11" t="str">
        <f t="shared" si="146"/>
        <v>137</v>
      </c>
      <c r="S498" s="11" t="str">
        <f t="shared" si="147"/>
        <v>Ohm</v>
      </c>
      <c r="T498" s="16" t="str">
        <f t="shared" si="157"/>
        <v>131</v>
      </c>
      <c r="U498" s="16" t="str">
        <f t="shared" si="160"/>
        <v>1370</v>
      </c>
      <c r="W498" s="16">
        <v>2.21</v>
      </c>
      <c r="X498" s="9">
        <f t="shared" si="156"/>
        <v>2</v>
      </c>
      <c r="Y498" s="10">
        <f t="shared" si="148"/>
        <v>22.1</v>
      </c>
      <c r="Z498" s="11" t="str">
        <f t="shared" si="149"/>
        <v>22.1</v>
      </c>
      <c r="AA498" s="11" t="str">
        <f t="shared" si="150"/>
        <v>Ohm</v>
      </c>
      <c r="AB498" s="16" t="str">
        <f t="shared" si="144"/>
        <v>220</v>
      </c>
      <c r="AC498" s="16" t="str">
        <f t="shared" si="145"/>
        <v>22R1</v>
      </c>
      <c r="AE498" s="22">
        <v>3.7</v>
      </c>
      <c r="AF498" s="9">
        <f t="shared" si="151"/>
        <v>0</v>
      </c>
      <c r="AG498" s="18">
        <f t="shared" si="155"/>
        <v>0.37</v>
      </c>
      <c r="AH498" s="11" t="str">
        <f t="shared" si="152"/>
        <v>370</v>
      </c>
      <c r="AI498" s="11" t="str">
        <f t="shared" si="153"/>
        <v>m</v>
      </c>
    </row>
    <row r="499" spans="15:35" x14ac:dyDescent="0.3">
      <c r="O499" s="16">
        <v>1.4</v>
      </c>
      <c r="P499" s="9">
        <f t="shared" si="158"/>
        <v>3</v>
      </c>
      <c r="Q499" s="9">
        <f t="shared" si="159"/>
        <v>140</v>
      </c>
      <c r="R499" s="11" t="str">
        <f t="shared" si="146"/>
        <v>140</v>
      </c>
      <c r="S499" s="11" t="str">
        <f t="shared" si="147"/>
        <v>Ohm</v>
      </c>
      <c r="T499" s="16" t="str">
        <f t="shared" si="157"/>
        <v>141</v>
      </c>
      <c r="U499" s="16" t="str">
        <f t="shared" si="160"/>
        <v>1400</v>
      </c>
      <c r="W499" s="16">
        <v>2.2599999999999998</v>
      </c>
      <c r="X499" s="9">
        <f t="shared" si="156"/>
        <v>2</v>
      </c>
      <c r="Y499" s="10">
        <f t="shared" si="148"/>
        <v>22.599999999999998</v>
      </c>
      <c r="Z499" s="11" t="str">
        <f t="shared" si="149"/>
        <v>22.6</v>
      </c>
      <c r="AA499" s="11" t="str">
        <f t="shared" si="150"/>
        <v>Ohm</v>
      </c>
      <c r="AB499" s="16" t="str">
        <f t="shared" si="144"/>
        <v>220</v>
      </c>
      <c r="AC499" s="16" t="str">
        <f t="shared" si="145"/>
        <v>22R6</v>
      </c>
      <c r="AE499" s="22">
        <v>3.74</v>
      </c>
      <c r="AF499" s="9">
        <f t="shared" si="151"/>
        <v>0</v>
      </c>
      <c r="AG499" s="18">
        <f t="shared" si="155"/>
        <v>0.374</v>
      </c>
      <c r="AH499" s="11" t="str">
        <f t="shared" si="152"/>
        <v>374</v>
      </c>
      <c r="AI499" s="11" t="str">
        <f t="shared" si="153"/>
        <v>m</v>
      </c>
    </row>
    <row r="500" spans="15:35" x14ac:dyDescent="0.3">
      <c r="O500" s="16">
        <v>1.43</v>
      </c>
      <c r="P500" s="9">
        <f t="shared" si="158"/>
        <v>3</v>
      </c>
      <c r="Q500" s="9">
        <f t="shared" si="159"/>
        <v>143</v>
      </c>
      <c r="R500" s="11" t="str">
        <f t="shared" si="146"/>
        <v>143</v>
      </c>
      <c r="S500" s="11" t="str">
        <f t="shared" si="147"/>
        <v>Ohm</v>
      </c>
      <c r="T500" s="16" t="str">
        <f t="shared" si="157"/>
        <v>141</v>
      </c>
      <c r="U500" s="16" t="str">
        <f t="shared" si="160"/>
        <v>1430</v>
      </c>
      <c r="W500" s="16">
        <v>2.3199999999999998</v>
      </c>
      <c r="X500" s="9">
        <f t="shared" si="156"/>
        <v>2</v>
      </c>
      <c r="Y500" s="10">
        <f t="shared" si="148"/>
        <v>23.199999999999996</v>
      </c>
      <c r="Z500" s="11" t="str">
        <f t="shared" si="149"/>
        <v>23.2</v>
      </c>
      <c r="AA500" s="11" t="str">
        <f t="shared" si="150"/>
        <v>Ohm</v>
      </c>
      <c r="AB500" s="16" t="str">
        <f t="shared" si="144"/>
        <v>230</v>
      </c>
      <c r="AC500" s="16" t="str">
        <f t="shared" si="145"/>
        <v>23R2</v>
      </c>
      <c r="AE500" s="22">
        <v>3.79</v>
      </c>
      <c r="AF500" s="9">
        <f t="shared" si="151"/>
        <v>0</v>
      </c>
      <c r="AG500" s="18">
        <f t="shared" si="155"/>
        <v>0.379</v>
      </c>
      <c r="AH500" s="11" t="str">
        <f t="shared" si="152"/>
        <v>379</v>
      </c>
      <c r="AI500" s="11" t="str">
        <f t="shared" si="153"/>
        <v>m</v>
      </c>
    </row>
    <row r="501" spans="15:35" x14ac:dyDescent="0.3">
      <c r="O501" s="16">
        <v>1.47</v>
      </c>
      <c r="P501" s="9">
        <f t="shared" si="158"/>
        <v>3</v>
      </c>
      <c r="Q501" s="9">
        <f t="shared" si="159"/>
        <v>147</v>
      </c>
      <c r="R501" s="11" t="str">
        <f t="shared" si="146"/>
        <v>147</v>
      </c>
      <c r="S501" s="11" t="str">
        <f t="shared" si="147"/>
        <v>Ohm</v>
      </c>
      <c r="T501" s="16" t="str">
        <f t="shared" si="157"/>
        <v>141</v>
      </c>
      <c r="U501" s="16" t="str">
        <f t="shared" si="160"/>
        <v>1470</v>
      </c>
      <c r="W501" s="16">
        <v>2.37</v>
      </c>
      <c r="X501" s="9">
        <f t="shared" si="156"/>
        <v>2</v>
      </c>
      <c r="Y501" s="10">
        <f t="shared" si="148"/>
        <v>23.7</v>
      </c>
      <c r="Z501" s="11" t="str">
        <f t="shared" si="149"/>
        <v>23.7</v>
      </c>
      <c r="AA501" s="11" t="str">
        <f t="shared" si="150"/>
        <v>Ohm</v>
      </c>
      <c r="AB501" s="16" t="str">
        <f t="shared" si="144"/>
        <v>230</v>
      </c>
      <c r="AC501" s="16" t="str">
        <f t="shared" si="145"/>
        <v>23R7</v>
      </c>
      <c r="AE501" s="22">
        <v>3.83</v>
      </c>
      <c r="AF501" s="9">
        <f t="shared" si="151"/>
        <v>0</v>
      </c>
      <c r="AG501" s="18">
        <f t="shared" si="155"/>
        <v>0.38300000000000001</v>
      </c>
      <c r="AH501" s="11" t="str">
        <f t="shared" si="152"/>
        <v>383</v>
      </c>
      <c r="AI501" s="11" t="str">
        <f t="shared" si="153"/>
        <v>m</v>
      </c>
    </row>
    <row r="502" spans="15:35" x14ac:dyDescent="0.3">
      <c r="O502" s="16">
        <v>1.5</v>
      </c>
      <c r="P502" s="9">
        <f t="shared" si="158"/>
        <v>3</v>
      </c>
      <c r="Q502" s="9">
        <f t="shared" si="159"/>
        <v>150</v>
      </c>
      <c r="R502" s="11" t="str">
        <f t="shared" si="146"/>
        <v>150</v>
      </c>
      <c r="S502" s="11" t="str">
        <f t="shared" si="147"/>
        <v>Ohm</v>
      </c>
      <c r="T502" s="16" t="str">
        <f t="shared" si="157"/>
        <v>151</v>
      </c>
      <c r="U502" s="16" t="str">
        <f t="shared" si="160"/>
        <v>1500</v>
      </c>
      <c r="W502" s="16">
        <v>2.4</v>
      </c>
      <c r="X502" s="9">
        <f t="shared" si="156"/>
        <v>2</v>
      </c>
      <c r="Y502" s="10">
        <f t="shared" si="148"/>
        <v>24</v>
      </c>
      <c r="Z502" s="11" t="str">
        <f t="shared" si="149"/>
        <v>24.0</v>
      </c>
      <c r="AA502" s="11" t="str">
        <f t="shared" si="150"/>
        <v>Ohm</v>
      </c>
      <c r="AB502" s="16" t="str">
        <f t="shared" si="144"/>
        <v>240</v>
      </c>
      <c r="AC502" s="16" t="str">
        <f t="shared" si="145"/>
        <v>24R0</v>
      </c>
      <c r="AE502" s="22">
        <v>3.88</v>
      </c>
      <c r="AF502" s="9">
        <f t="shared" si="151"/>
        <v>0</v>
      </c>
      <c r="AG502" s="18">
        <f t="shared" si="155"/>
        <v>0.38800000000000001</v>
      </c>
      <c r="AH502" s="11" t="str">
        <f t="shared" si="152"/>
        <v>388</v>
      </c>
      <c r="AI502" s="11" t="str">
        <f t="shared" si="153"/>
        <v>m</v>
      </c>
    </row>
    <row r="503" spans="15:35" x14ac:dyDescent="0.3">
      <c r="O503" s="16">
        <v>1.54</v>
      </c>
      <c r="P503" s="9">
        <f t="shared" si="158"/>
        <v>3</v>
      </c>
      <c r="Q503" s="9">
        <f t="shared" si="159"/>
        <v>154</v>
      </c>
      <c r="R503" s="11" t="str">
        <f t="shared" si="146"/>
        <v>154</v>
      </c>
      <c r="S503" s="11" t="str">
        <f t="shared" si="147"/>
        <v>Ohm</v>
      </c>
      <c r="T503" s="16" t="str">
        <f t="shared" si="157"/>
        <v>151</v>
      </c>
      <c r="U503" s="16" t="str">
        <f t="shared" si="160"/>
        <v>1540</v>
      </c>
      <c r="W503" s="16">
        <v>2.4300000000000002</v>
      </c>
      <c r="X503" s="9">
        <f t="shared" si="156"/>
        <v>2</v>
      </c>
      <c r="Y503" s="10">
        <f t="shared" si="148"/>
        <v>24.300000000000004</v>
      </c>
      <c r="Z503" s="11" t="str">
        <f t="shared" si="149"/>
        <v>24.3</v>
      </c>
      <c r="AA503" s="11" t="str">
        <f t="shared" si="150"/>
        <v>Ohm</v>
      </c>
      <c r="AB503" s="16" t="str">
        <f t="shared" si="144"/>
        <v>240</v>
      </c>
      <c r="AC503" s="16" t="str">
        <f t="shared" si="145"/>
        <v>24R3</v>
      </c>
      <c r="AE503" s="22">
        <v>3.92</v>
      </c>
      <c r="AF503" s="9">
        <f t="shared" si="151"/>
        <v>0</v>
      </c>
      <c r="AG503" s="18">
        <f t="shared" si="155"/>
        <v>0.39200000000000002</v>
      </c>
      <c r="AH503" s="11" t="str">
        <f t="shared" si="152"/>
        <v>392</v>
      </c>
      <c r="AI503" s="11" t="str">
        <f t="shared" si="153"/>
        <v>m</v>
      </c>
    </row>
    <row r="504" spans="15:35" x14ac:dyDescent="0.3">
      <c r="O504" s="16">
        <v>1.58</v>
      </c>
      <c r="P504" s="9">
        <f t="shared" si="158"/>
        <v>3</v>
      </c>
      <c r="Q504" s="9">
        <f t="shared" si="159"/>
        <v>158</v>
      </c>
      <c r="R504" s="11" t="str">
        <f t="shared" si="146"/>
        <v>158</v>
      </c>
      <c r="S504" s="11" t="str">
        <f t="shared" si="147"/>
        <v>Ohm</v>
      </c>
      <c r="T504" s="16" t="str">
        <f t="shared" si="157"/>
        <v>151</v>
      </c>
      <c r="U504" s="16" t="str">
        <f t="shared" si="160"/>
        <v>1580</v>
      </c>
      <c r="W504" s="16">
        <v>2.4900000000000002</v>
      </c>
      <c r="X504" s="9">
        <f t="shared" si="156"/>
        <v>2</v>
      </c>
      <c r="Y504" s="10">
        <f t="shared" si="148"/>
        <v>24.900000000000002</v>
      </c>
      <c r="Z504" s="11" t="str">
        <f t="shared" si="149"/>
        <v>24.9</v>
      </c>
      <c r="AA504" s="11" t="str">
        <f t="shared" si="150"/>
        <v>Ohm</v>
      </c>
      <c r="AB504" s="16" t="str">
        <f t="shared" ref="AB504:AB567" si="161">IF(X504&lt;2,LEFT(AC504,3),LEFT(AC504,2)&amp;X504-2)</f>
        <v>240</v>
      </c>
      <c r="AC504" s="16" t="str">
        <f t="shared" ref="AC504:AC567" si="162">IF(X504&lt;0,"R0"&amp;LEFT(Z504,2),IF(X504&lt;1,"R"&amp;Z504,IF(X504&lt;3,SUBSTITUTE(Z504,".","R"),LEFT(_xlfn.VALUETOTEXT(Y504),3)&amp;X504-3)))</f>
        <v>24R9</v>
      </c>
      <c r="AE504" s="22">
        <v>3.97</v>
      </c>
      <c r="AF504" s="9">
        <f t="shared" si="151"/>
        <v>0</v>
      </c>
      <c r="AG504" s="18">
        <f t="shared" si="155"/>
        <v>0.39700000000000002</v>
      </c>
      <c r="AH504" s="11" t="str">
        <f t="shared" si="152"/>
        <v>397</v>
      </c>
      <c r="AI504" s="11" t="str">
        <f t="shared" si="153"/>
        <v>m</v>
      </c>
    </row>
    <row r="505" spans="15:35" x14ac:dyDescent="0.3">
      <c r="O505" s="16">
        <v>1.62</v>
      </c>
      <c r="P505" s="9">
        <f t="shared" si="158"/>
        <v>3</v>
      </c>
      <c r="Q505" s="9">
        <f t="shared" si="159"/>
        <v>162</v>
      </c>
      <c r="R505" s="11" t="str">
        <f t="shared" si="146"/>
        <v>162</v>
      </c>
      <c r="S505" s="11" t="str">
        <f t="shared" si="147"/>
        <v>Ohm</v>
      </c>
      <c r="T505" s="16" t="str">
        <f t="shared" si="157"/>
        <v>161</v>
      </c>
      <c r="U505" s="16" t="str">
        <f t="shared" si="160"/>
        <v>1620</v>
      </c>
      <c r="W505" s="16">
        <v>2.5499999999999998</v>
      </c>
      <c r="X505" s="9">
        <f t="shared" si="156"/>
        <v>2</v>
      </c>
      <c r="Y505" s="10">
        <f t="shared" si="148"/>
        <v>25.499999999999996</v>
      </c>
      <c r="Z505" s="11" t="str">
        <f t="shared" si="149"/>
        <v>25.5</v>
      </c>
      <c r="AA505" s="11" t="str">
        <f t="shared" si="150"/>
        <v>Ohm</v>
      </c>
      <c r="AB505" s="16" t="str">
        <f t="shared" si="161"/>
        <v>250</v>
      </c>
      <c r="AC505" s="16" t="str">
        <f t="shared" si="162"/>
        <v>25R5</v>
      </c>
      <c r="AE505" s="22">
        <v>4.0199999999999996</v>
      </c>
      <c r="AF505" s="9">
        <f t="shared" si="151"/>
        <v>0</v>
      </c>
      <c r="AG505" s="18">
        <f t="shared" si="155"/>
        <v>0.40199999999999997</v>
      </c>
      <c r="AH505" s="11" t="str">
        <f t="shared" si="152"/>
        <v>402</v>
      </c>
      <c r="AI505" s="11" t="str">
        <f t="shared" si="153"/>
        <v>m</v>
      </c>
    </row>
    <row r="506" spans="15:35" x14ac:dyDescent="0.3">
      <c r="O506" s="16">
        <v>1.65</v>
      </c>
      <c r="P506" s="9">
        <f t="shared" si="158"/>
        <v>3</v>
      </c>
      <c r="Q506" s="9">
        <f t="shared" si="159"/>
        <v>165</v>
      </c>
      <c r="R506" s="11" t="str">
        <f t="shared" si="146"/>
        <v>165</v>
      </c>
      <c r="S506" s="11" t="str">
        <f t="shared" si="147"/>
        <v>Ohm</v>
      </c>
      <c r="T506" s="16" t="str">
        <f t="shared" si="157"/>
        <v>161</v>
      </c>
      <c r="U506" s="16" t="str">
        <f t="shared" si="160"/>
        <v>1650</v>
      </c>
      <c r="W506" s="16">
        <v>2.61</v>
      </c>
      <c r="X506" s="9">
        <f t="shared" si="156"/>
        <v>2</v>
      </c>
      <c r="Y506" s="10">
        <f t="shared" si="148"/>
        <v>26.1</v>
      </c>
      <c r="Z506" s="11" t="str">
        <f t="shared" si="149"/>
        <v>26.1</v>
      </c>
      <c r="AA506" s="11" t="str">
        <f t="shared" si="150"/>
        <v>Ohm</v>
      </c>
      <c r="AB506" s="16" t="str">
        <f t="shared" si="161"/>
        <v>260</v>
      </c>
      <c r="AC506" s="16" t="str">
        <f t="shared" si="162"/>
        <v>26R1</v>
      </c>
      <c r="AE506" s="22">
        <v>4.07</v>
      </c>
      <c r="AF506" s="9">
        <f t="shared" si="151"/>
        <v>0</v>
      </c>
      <c r="AG506" s="18">
        <f t="shared" si="155"/>
        <v>0.40700000000000003</v>
      </c>
      <c r="AH506" s="11" t="str">
        <f t="shared" si="152"/>
        <v>407</v>
      </c>
      <c r="AI506" s="11" t="str">
        <f t="shared" si="153"/>
        <v>m</v>
      </c>
    </row>
    <row r="507" spans="15:35" x14ac:dyDescent="0.3">
      <c r="O507" s="16">
        <v>1.69</v>
      </c>
      <c r="P507" s="9">
        <f t="shared" si="158"/>
        <v>3</v>
      </c>
      <c r="Q507" s="9">
        <f t="shared" si="159"/>
        <v>169</v>
      </c>
      <c r="R507" s="11" t="str">
        <f t="shared" si="146"/>
        <v>169</v>
      </c>
      <c r="S507" s="11" t="str">
        <f t="shared" si="147"/>
        <v>Ohm</v>
      </c>
      <c r="T507" s="16" t="str">
        <f t="shared" si="157"/>
        <v>161</v>
      </c>
      <c r="U507" s="16" t="str">
        <f t="shared" si="160"/>
        <v>1690</v>
      </c>
      <c r="W507" s="16">
        <v>2.67</v>
      </c>
      <c r="X507" s="9">
        <f t="shared" si="156"/>
        <v>2</v>
      </c>
      <c r="Y507" s="10">
        <f t="shared" si="148"/>
        <v>26.7</v>
      </c>
      <c r="Z507" s="11" t="str">
        <f t="shared" si="149"/>
        <v>26.7</v>
      </c>
      <c r="AA507" s="11" t="str">
        <f t="shared" si="150"/>
        <v>Ohm</v>
      </c>
      <c r="AB507" s="16" t="str">
        <f t="shared" si="161"/>
        <v>260</v>
      </c>
      <c r="AC507" s="16" t="str">
        <f t="shared" si="162"/>
        <v>26R7</v>
      </c>
      <c r="AE507" s="22">
        <v>4.12</v>
      </c>
      <c r="AF507" s="9">
        <f t="shared" si="151"/>
        <v>0</v>
      </c>
      <c r="AG507" s="18">
        <f t="shared" si="155"/>
        <v>0.41200000000000003</v>
      </c>
      <c r="AH507" s="11" t="str">
        <f t="shared" si="152"/>
        <v>412</v>
      </c>
      <c r="AI507" s="11" t="str">
        <f t="shared" si="153"/>
        <v>m</v>
      </c>
    </row>
    <row r="508" spans="15:35" x14ac:dyDescent="0.3">
      <c r="O508" s="16">
        <v>1.74</v>
      </c>
      <c r="P508" s="9">
        <f t="shared" si="158"/>
        <v>3</v>
      </c>
      <c r="Q508" s="9">
        <f t="shared" si="159"/>
        <v>174</v>
      </c>
      <c r="R508" s="11" t="str">
        <f t="shared" si="146"/>
        <v>174</v>
      </c>
      <c r="S508" s="11" t="str">
        <f t="shared" si="147"/>
        <v>Ohm</v>
      </c>
      <c r="T508" s="16" t="str">
        <f t="shared" si="157"/>
        <v>171</v>
      </c>
      <c r="U508" s="16" t="str">
        <f t="shared" si="160"/>
        <v>1740</v>
      </c>
      <c r="W508" s="16">
        <v>2.7</v>
      </c>
      <c r="X508" s="9">
        <f t="shared" si="156"/>
        <v>2</v>
      </c>
      <c r="Y508" s="10">
        <f t="shared" si="148"/>
        <v>27</v>
      </c>
      <c r="Z508" s="11" t="str">
        <f t="shared" si="149"/>
        <v>27.0</v>
      </c>
      <c r="AA508" s="11" t="str">
        <f t="shared" si="150"/>
        <v>Ohm</v>
      </c>
      <c r="AB508" s="16" t="str">
        <f t="shared" si="161"/>
        <v>270</v>
      </c>
      <c r="AC508" s="16" t="str">
        <f t="shared" si="162"/>
        <v>27R0</v>
      </c>
      <c r="AE508" s="22">
        <v>4.17</v>
      </c>
      <c r="AF508" s="9">
        <f t="shared" si="151"/>
        <v>0</v>
      </c>
      <c r="AG508" s="18">
        <f t="shared" si="155"/>
        <v>0.41699999999999998</v>
      </c>
      <c r="AH508" s="11" t="str">
        <f t="shared" si="152"/>
        <v>417</v>
      </c>
      <c r="AI508" s="11" t="str">
        <f t="shared" si="153"/>
        <v>m</v>
      </c>
    </row>
    <row r="509" spans="15:35" x14ac:dyDescent="0.3">
      <c r="O509" s="16">
        <v>1.78</v>
      </c>
      <c r="P509" s="9">
        <f t="shared" si="158"/>
        <v>3</v>
      </c>
      <c r="Q509" s="9">
        <f t="shared" si="159"/>
        <v>178</v>
      </c>
      <c r="R509" s="11" t="str">
        <f t="shared" si="146"/>
        <v>178</v>
      </c>
      <c r="S509" s="11" t="str">
        <f t="shared" si="147"/>
        <v>Ohm</v>
      </c>
      <c r="T509" s="16" t="str">
        <f t="shared" si="157"/>
        <v>171</v>
      </c>
      <c r="U509" s="16" t="str">
        <f t="shared" si="160"/>
        <v>1780</v>
      </c>
      <c r="W509" s="16">
        <v>2.74</v>
      </c>
      <c r="X509" s="9">
        <f t="shared" si="156"/>
        <v>2</v>
      </c>
      <c r="Y509" s="10">
        <f t="shared" si="148"/>
        <v>27.4</v>
      </c>
      <c r="Z509" s="11" t="str">
        <f t="shared" si="149"/>
        <v>27.4</v>
      </c>
      <c r="AA509" s="11" t="str">
        <f t="shared" si="150"/>
        <v>Ohm</v>
      </c>
      <c r="AB509" s="16" t="str">
        <f t="shared" si="161"/>
        <v>270</v>
      </c>
      <c r="AC509" s="16" t="str">
        <f t="shared" si="162"/>
        <v>27R4</v>
      </c>
      <c r="AE509" s="22">
        <v>4.22</v>
      </c>
      <c r="AF509" s="9">
        <f t="shared" si="151"/>
        <v>0</v>
      </c>
      <c r="AG509" s="18">
        <f t="shared" si="155"/>
        <v>0.42199999999999999</v>
      </c>
      <c r="AH509" s="11" t="str">
        <f t="shared" si="152"/>
        <v>422</v>
      </c>
      <c r="AI509" s="11" t="str">
        <f t="shared" si="153"/>
        <v>m</v>
      </c>
    </row>
    <row r="510" spans="15:35" x14ac:dyDescent="0.3">
      <c r="O510" s="16">
        <v>1.82</v>
      </c>
      <c r="P510" s="9">
        <f t="shared" si="158"/>
        <v>3</v>
      </c>
      <c r="Q510" s="9">
        <f t="shared" si="159"/>
        <v>182</v>
      </c>
      <c r="R510" s="11" t="str">
        <f t="shared" si="146"/>
        <v>182</v>
      </c>
      <c r="S510" s="11" t="str">
        <f t="shared" si="147"/>
        <v>Ohm</v>
      </c>
      <c r="T510" s="16" t="str">
        <f t="shared" si="157"/>
        <v>181</v>
      </c>
      <c r="U510" s="16" t="str">
        <f t="shared" si="160"/>
        <v>1820</v>
      </c>
      <c r="W510" s="16">
        <v>2.8</v>
      </c>
      <c r="X510" s="9">
        <f t="shared" si="156"/>
        <v>2</v>
      </c>
      <c r="Y510" s="10">
        <f t="shared" si="148"/>
        <v>28</v>
      </c>
      <c r="Z510" s="11" t="str">
        <f t="shared" si="149"/>
        <v>28.0</v>
      </c>
      <c r="AA510" s="11" t="str">
        <f t="shared" si="150"/>
        <v>Ohm</v>
      </c>
      <c r="AB510" s="16" t="str">
        <f t="shared" si="161"/>
        <v>280</v>
      </c>
      <c r="AC510" s="16" t="str">
        <f t="shared" si="162"/>
        <v>28R0</v>
      </c>
      <c r="AE510" s="22">
        <v>4.2699999999999996</v>
      </c>
      <c r="AF510" s="9">
        <f t="shared" si="151"/>
        <v>0</v>
      </c>
      <c r="AG510" s="18">
        <f t="shared" si="155"/>
        <v>0.42699999999999994</v>
      </c>
      <c r="AH510" s="11" t="str">
        <f t="shared" si="152"/>
        <v>427</v>
      </c>
      <c r="AI510" s="11" t="str">
        <f t="shared" si="153"/>
        <v>m</v>
      </c>
    </row>
    <row r="511" spans="15:35" x14ac:dyDescent="0.3">
      <c r="O511" s="16">
        <v>1.87</v>
      </c>
      <c r="P511" s="9">
        <f t="shared" si="158"/>
        <v>3</v>
      </c>
      <c r="Q511" s="9">
        <f t="shared" si="159"/>
        <v>187</v>
      </c>
      <c r="R511" s="11" t="str">
        <f t="shared" si="146"/>
        <v>187</v>
      </c>
      <c r="S511" s="11" t="str">
        <f t="shared" si="147"/>
        <v>Ohm</v>
      </c>
      <c r="T511" s="16" t="str">
        <f t="shared" si="157"/>
        <v>181</v>
      </c>
      <c r="U511" s="16" t="str">
        <f t="shared" si="160"/>
        <v>1870</v>
      </c>
      <c r="W511" s="16">
        <v>2.87</v>
      </c>
      <c r="X511" s="9">
        <f t="shared" si="156"/>
        <v>2</v>
      </c>
      <c r="Y511" s="10">
        <f t="shared" si="148"/>
        <v>28.7</v>
      </c>
      <c r="Z511" s="11" t="str">
        <f t="shared" si="149"/>
        <v>28.7</v>
      </c>
      <c r="AA511" s="11" t="str">
        <f t="shared" si="150"/>
        <v>Ohm</v>
      </c>
      <c r="AB511" s="16" t="str">
        <f t="shared" si="161"/>
        <v>280</v>
      </c>
      <c r="AC511" s="16" t="str">
        <f t="shared" si="162"/>
        <v>28R7</v>
      </c>
      <c r="AE511" s="22">
        <v>4.32</v>
      </c>
      <c r="AF511" s="9">
        <f t="shared" si="151"/>
        <v>0</v>
      </c>
      <c r="AG511" s="18">
        <f t="shared" si="155"/>
        <v>0.43200000000000005</v>
      </c>
      <c r="AH511" s="11" t="str">
        <f t="shared" si="152"/>
        <v>432</v>
      </c>
      <c r="AI511" s="11" t="str">
        <f t="shared" si="153"/>
        <v>m</v>
      </c>
    </row>
    <row r="512" spans="15:35" x14ac:dyDescent="0.3">
      <c r="O512" s="16">
        <v>1.91</v>
      </c>
      <c r="P512" s="9">
        <f t="shared" si="158"/>
        <v>3</v>
      </c>
      <c r="Q512" s="9">
        <f t="shared" si="159"/>
        <v>191</v>
      </c>
      <c r="R512" s="11" t="str">
        <f t="shared" si="146"/>
        <v>191</v>
      </c>
      <c r="S512" s="11" t="str">
        <f t="shared" si="147"/>
        <v>Ohm</v>
      </c>
      <c r="T512" s="16" t="str">
        <f t="shared" si="157"/>
        <v>191</v>
      </c>
      <c r="U512" s="16" t="str">
        <f t="shared" si="160"/>
        <v>1910</v>
      </c>
      <c r="W512" s="16">
        <v>2.94</v>
      </c>
      <c r="X512" s="9">
        <f t="shared" si="156"/>
        <v>2</v>
      </c>
      <c r="Y512" s="10">
        <f t="shared" si="148"/>
        <v>29.4</v>
      </c>
      <c r="Z512" s="11" t="str">
        <f t="shared" si="149"/>
        <v>29.4</v>
      </c>
      <c r="AA512" s="11" t="str">
        <f t="shared" si="150"/>
        <v>Ohm</v>
      </c>
      <c r="AB512" s="16" t="str">
        <f t="shared" si="161"/>
        <v>290</v>
      </c>
      <c r="AC512" s="16" t="str">
        <f t="shared" si="162"/>
        <v>29R4</v>
      </c>
      <c r="AE512" s="22">
        <v>4.37</v>
      </c>
      <c r="AF512" s="9">
        <f t="shared" si="151"/>
        <v>0</v>
      </c>
      <c r="AG512" s="18">
        <f t="shared" si="155"/>
        <v>0.437</v>
      </c>
      <c r="AH512" s="11" t="str">
        <f t="shared" si="152"/>
        <v>437</v>
      </c>
      <c r="AI512" s="11" t="str">
        <f t="shared" si="153"/>
        <v>m</v>
      </c>
    </row>
    <row r="513" spans="15:35" x14ac:dyDescent="0.3">
      <c r="O513" s="16">
        <v>1.96</v>
      </c>
      <c r="P513" s="9">
        <f t="shared" si="158"/>
        <v>3</v>
      </c>
      <c r="Q513" s="9">
        <f t="shared" si="159"/>
        <v>196</v>
      </c>
      <c r="R513" s="11" t="str">
        <f t="shared" si="146"/>
        <v>196</v>
      </c>
      <c r="S513" s="11" t="str">
        <f t="shared" si="147"/>
        <v>Ohm</v>
      </c>
      <c r="T513" s="16" t="str">
        <f t="shared" si="157"/>
        <v>191</v>
      </c>
      <c r="U513" s="16" t="str">
        <f t="shared" si="160"/>
        <v>1960</v>
      </c>
      <c r="W513" s="16">
        <v>3</v>
      </c>
      <c r="X513" s="9">
        <f t="shared" si="156"/>
        <v>2</v>
      </c>
      <c r="Y513" s="10">
        <f t="shared" si="148"/>
        <v>30</v>
      </c>
      <c r="Z513" s="11" t="str">
        <f t="shared" si="149"/>
        <v>30.0</v>
      </c>
      <c r="AA513" s="11" t="str">
        <f t="shared" si="150"/>
        <v>Ohm</v>
      </c>
      <c r="AB513" s="16" t="str">
        <f t="shared" si="161"/>
        <v>300</v>
      </c>
      <c r="AC513" s="16" t="str">
        <f t="shared" si="162"/>
        <v>30R0</v>
      </c>
      <c r="AE513" s="22">
        <v>4.42</v>
      </c>
      <c r="AF513" s="9">
        <f t="shared" si="151"/>
        <v>0</v>
      </c>
      <c r="AG513" s="18">
        <f t="shared" si="155"/>
        <v>0.442</v>
      </c>
      <c r="AH513" s="11" t="str">
        <f t="shared" si="152"/>
        <v>442</v>
      </c>
      <c r="AI513" s="11" t="str">
        <f t="shared" si="153"/>
        <v>m</v>
      </c>
    </row>
    <row r="514" spans="15:35" x14ac:dyDescent="0.3">
      <c r="O514" s="16">
        <v>2</v>
      </c>
      <c r="P514" s="9">
        <f t="shared" si="158"/>
        <v>3</v>
      </c>
      <c r="Q514" s="9">
        <f t="shared" si="159"/>
        <v>200</v>
      </c>
      <c r="R514" s="11" t="str">
        <f t="shared" si="146"/>
        <v>200</v>
      </c>
      <c r="S514" s="11" t="str">
        <f t="shared" si="147"/>
        <v>Ohm</v>
      </c>
      <c r="T514" s="16" t="str">
        <f t="shared" si="157"/>
        <v>201</v>
      </c>
      <c r="U514" s="16" t="str">
        <f t="shared" si="160"/>
        <v>2000</v>
      </c>
      <c r="W514" s="16">
        <v>3.01</v>
      </c>
      <c r="X514" s="9">
        <f t="shared" si="156"/>
        <v>2</v>
      </c>
      <c r="Y514" s="10">
        <f t="shared" si="148"/>
        <v>30.1</v>
      </c>
      <c r="Z514" s="11" t="str">
        <f t="shared" si="149"/>
        <v>30.1</v>
      </c>
      <c r="AA514" s="11" t="str">
        <f t="shared" si="150"/>
        <v>Ohm</v>
      </c>
      <c r="AB514" s="16" t="str">
        <f t="shared" si="161"/>
        <v>300</v>
      </c>
      <c r="AC514" s="16" t="str">
        <f t="shared" si="162"/>
        <v>30R1</v>
      </c>
      <c r="AE514" s="22">
        <v>4.4800000000000004</v>
      </c>
      <c r="AF514" s="9">
        <f t="shared" si="151"/>
        <v>0</v>
      </c>
      <c r="AG514" s="18">
        <f t="shared" si="155"/>
        <v>0.44800000000000006</v>
      </c>
      <c r="AH514" s="11" t="str">
        <f t="shared" si="152"/>
        <v>448</v>
      </c>
      <c r="AI514" s="11" t="str">
        <f t="shared" si="153"/>
        <v>m</v>
      </c>
    </row>
    <row r="515" spans="15:35" x14ac:dyDescent="0.3">
      <c r="O515" s="16">
        <v>2.0499999999999998</v>
      </c>
      <c r="P515" s="9">
        <f t="shared" si="158"/>
        <v>3</v>
      </c>
      <c r="Q515" s="9">
        <f t="shared" si="159"/>
        <v>205</v>
      </c>
      <c r="R515" s="11" t="str">
        <f t="shared" si="146"/>
        <v>205</v>
      </c>
      <c r="S515" s="11" t="str">
        <f t="shared" si="147"/>
        <v>Ohm</v>
      </c>
      <c r="T515" s="16" t="str">
        <f t="shared" si="157"/>
        <v>201</v>
      </c>
      <c r="U515" s="16" t="str">
        <f t="shared" si="160"/>
        <v>2050</v>
      </c>
      <c r="W515" s="16">
        <v>3.09</v>
      </c>
      <c r="X515" s="9">
        <f t="shared" si="156"/>
        <v>2</v>
      </c>
      <c r="Y515" s="10">
        <f t="shared" si="148"/>
        <v>30.9</v>
      </c>
      <c r="Z515" s="11" t="str">
        <f t="shared" si="149"/>
        <v>30.9</v>
      </c>
      <c r="AA515" s="11" t="str">
        <f t="shared" si="150"/>
        <v>Ohm</v>
      </c>
      <c r="AB515" s="16" t="str">
        <f t="shared" si="161"/>
        <v>300</v>
      </c>
      <c r="AC515" s="16" t="str">
        <f t="shared" si="162"/>
        <v>30R9</v>
      </c>
      <c r="AE515" s="22">
        <v>4.53</v>
      </c>
      <c r="AF515" s="9">
        <f t="shared" si="151"/>
        <v>0</v>
      </c>
      <c r="AG515" s="18">
        <f t="shared" si="155"/>
        <v>0.45300000000000001</v>
      </c>
      <c r="AH515" s="11" t="str">
        <f t="shared" si="152"/>
        <v>453</v>
      </c>
      <c r="AI515" s="11" t="str">
        <f t="shared" si="153"/>
        <v>m</v>
      </c>
    </row>
    <row r="516" spans="15:35" x14ac:dyDescent="0.3">
      <c r="O516" s="16">
        <v>2.1</v>
      </c>
      <c r="P516" s="9">
        <f t="shared" si="158"/>
        <v>3</v>
      </c>
      <c r="Q516" s="9">
        <f t="shared" si="159"/>
        <v>210</v>
      </c>
      <c r="R516" s="11" t="str">
        <f t="shared" si="146"/>
        <v>210</v>
      </c>
      <c r="S516" s="11" t="str">
        <f t="shared" si="147"/>
        <v>Ohm</v>
      </c>
      <c r="T516" s="16" t="str">
        <f t="shared" si="157"/>
        <v>211</v>
      </c>
      <c r="U516" s="16" t="str">
        <f t="shared" si="160"/>
        <v>2100</v>
      </c>
      <c r="W516" s="16">
        <v>3.16</v>
      </c>
      <c r="X516" s="9">
        <f t="shared" si="156"/>
        <v>2</v>
      </c>
      <c r="Y516" s="10">
        <f t="shared" si="148"/>
        <v>31.6</v>
      </c>
      <c r="Z516" s="11" t="str">
        <f t="shared" si="149"/>
        <v>31.6</v>
      </c>
      <c r="AA516" s="11" t="str">
        <f t="shared" si="150"/>
        <v>Ohm</v>
      </c>
      <c r="AB516" s="16" t="str">
        <f t="shared" si="161"/>
        <v>310</v>
      </c>
      <c r="AC516" s="16" t="str">
        <f t="shared" si="162"/>
        <v>31R6</v>
      </c>
      <c r="AE516" s="22">
        <v>4.59</v>
      </c>
      <c r="AF516" s="9">
        <f t="shared" si="151"/>
        <v>0</v>
      </c>
      <c r="AG516" s="18">
        <f t="shared" si="155"/>
        <v>0.45899999999999996</v>
      </c>
      <c r="AH516" s="11" t="str">
        <f t="shared" si="152"/>
        <v>459</v>
      </c>
      <c r="AI516" s="11" t="str">
        <f t="shared" si="153"/>
        <v>m</v>
      </c>
    </row>
    <row r="517" spans="15:35" x14ac:dyDescent="0.3">
      <c r="O517" s="16">
        <v>2.15</v>
      </c>
      <c r="P517" s="9">
        <f t="shared" si="158"/>
        <v>3</v>
      </c>
      <c r="Q517" s="9">
        <f t="shared" si="159"/>
        <v>215</v>
      </c>
      <c r="R517" s="11" t="str">
        <f t="shared" ref="R517:R580" si="163">TEXT(Q517*_xlfn.XLOOKUP(P517,Index_Table,D_List),SUBSTITUTE(_xlfn.XLOOKUP(P517,Index_Table,T_List),"""",""))</f>
        <v>215</v>
      </c>
      <c r="S517" s="11" t="str">
        <f t="shared" ref="S517:S580" si="164">_xlfn.XLOOKUP(P517,Index_Table,Sym_List)</f>
        <v>Ohm</v>
      </c>
      <c r="T517" s="16" t="str">
        <f t="shared" si="157"/>
        <v>211</v>
      </c>
      <c r="U517" s="16" t="str">
        <f t="shared" si="160"/>
        <v>2150</v>
      </c>
      <c r="W517" s="16">
        <v>3.24</v>
      </c>
      <c r="X517" s="9">
        <f t="shared" si="156"/>
        <v>2</v>
      </c>
      <c r="Y517" s="10">
        <f t="shared" ref="Y517:Y580" si="165">W517*10^X517/10</f>
        <v>32.4</v>
      </c>
      <c r="Z517" s="11" t="str">
        <f t="shared" ref="Z517:Z580" si="166">TEXT(Y517*_xlfn.XLOOKUP(X517,Index_Table,D_List),SUBSTITUTE(_xlfn.XLOOKUP(X517,Index_Table,T_List),"""",""))</f>
        <v>32.4</v>
      </c>
      <c r="AA517" s="11" t="str">
        <f t="shared" ref="AA517:AA580" si="167">_xlfn.XLOOKUP(X517,Index_Table,Sym_List)</f>
        <v>Ohm</v>
      </c>
      <c r="AB517" s="16" t="str">
        <f t="shared" si="161"/>
        <v>320</v>
      </c>
      <c r="AC517" s="16" t="str">
        <f t="shared" si="162"/>
        <v>32R4</v>
      </c>
      <c r="AE517" s="22">
        <v>4.6399999999999997</v>
      </c>
      <c r="AF517" s="9">
        <f t="shared" ref="AF517:AF580" si="168">IF(AE517=1,AF516+1,AF516)</f>
        <v>0</v>
      </c>
      <c r="AG517" s="18">
        <f t="shared" si="155"/>
        <v>0.46399999999999997</v>
      </c>
      <c r="AH517" s="11" t="str">
        <f t="shared" ref="AH517:AH580" si="169">TEXT(AG517*_xlfn.XLOOKUP(AF517,Index_Table,D_List),SUBSTITUTE(_xlfn.XLOOKUP(AF517,Index_Table,T_List),"""",""))</f>
        <v>464</v>
      </c>
      <c r="AI517" s="11" t="str">
        <f t="shared" ref="AI517:AI580" si="170">_xlfn.XLOOKUP(AF517,Index_Table,Sym_List)</f>
        <v>m</v>
      </c>
    </row>
    <row r="518" spans="15:35" x14ac:dyDescent="0.3">
      <c r="O518" s="16">
        <v>2.21</v>
      </c>
      <c r="P518" s="9">
        <f t="shared" si="158"/>
        <v>3</v>
      </c>
      <c r="Q518" s="9">
        <f t="shared" si="159"/>
        <v>221</v>
      </c>
      <c r="R518" s="11" t="str">
        <f t="shared" si="163"/>
        <v>221</v>
      </c>
      <c r="S518" s="11" t="str">
        <f t="shared" si="164"/>
        <v>Ohm</v>
      </c>
      <c r="T518" s="16" t="str">
        <f t="shared" si="157"/>
        <v>221</v>
      </c>
      <c r="U518" s="16" t="str">
        <f t="shared" si="160"/>
        <v>2210</v>
      </c>
      <c r="W518" s="16">
        <v>3.3</v>
      </c>
      <c r="X518" s="9">
        <f t="shared" si="156"/>
        <v>2</v>
      </c>
      <c r="Y518" s="10">
        <f t="shared" si="165"/>
        <v>33</v>
      </c>
      <c r="Z518" s="11" t="str">
        <f t="shared" si="166"/>
        <v>33.0</v>
      </c>
      <c r="AA518" s="11" t="str">
        <f t="shared" si="167"/>
        <v>Ohm</v>
      </c>
      <c r="AB518" s="16" t="str">
        <f t="shared" si="161"/>
        <v>330</v>
      </c>
      <c r="AC518" s="16" t="str">
        <f t="shared" si="162"/>
        <v>33R0</v>
      </c>
      <c r="AE518" s="22">
        <v>4.7</v>
      </c>
      <c r="AF518" s="9">
        <f t="shared" si="168"/>
        <v>0</v>
      </c>
      <c r="AG518" s="18">
        <f t="shared" si="155"/>
        <v>0.47000000000000003</v>
      </c>
      <c r="AH518" s="11" t="str">
        <f t="shared" si="169"/>
        <v>470</v>
      </c>
      <c r="AI518" s="11" t="str">
        <f t="shared" si="170"/>
        <v>m</v>
      </c>
    </row>
    <row r="519" spans="15:35" x14ac:dyDescent="0.3">
      <c r="O519" s="16">
        <v>2.2599999999999998</v>
      </c>
      <c r="P519" s="9">
        <f t="shared" si="158"/>
        <v>3</v>
      </c>
      <c r="Q519" s="9">
        <f t="shared" si="159"/>
        <v>226</v>
      </c>
      <c r="R519" s="11" t="str">
        <f t="shared" si="163"/>
        <v>226</v>
      </c>
      <c r="S519" s="11" t="str">
        <f t="shared" si="164"/>
        <v>Ohm</v>
      </c>
      <c r="T519" s="16" t="str">
        <f t="shared" si="157"/>
        <v>221</v>
      </c>
      <c r="U519" s="16" t="str">
        <f t="shared" si="160"/>
        <v>2260</v>
      </c>
      <c r="W519" s="16">
        <v>3.32</v>
      </c>
      <c r="X519" s="9">
        <f t="shared" si="156"/>
        <v>2</v>
      </c>
      <c r="Y519" s="10">
        <f t="shared" si="165"/>
        <v>33.200000000000003</v>
      </c>
      <c r="Z519" s="11" t="str">
        <f t="shared" si="166"/>
        <v>33.2</v>
      </c>
      <c r="AA519" s="11" t="str">
        <f t="shared" si="167"/>
        <v>Ohm</v>
      </c>
      <c r="AB519" s="16" t="str">
        <f t="shared" si="161"/>
        <v>330</v>
      </c>
      <c r="AC519" s="16" t="str">
        <f t="shared" si="162"/>
        <v>33R2</v>
      </c>
      <c r="AE519" s="22">
        <v>4.75</v>
      </c>
      <c r="AF519" s="9">
        <f t="shared" si="168"/>
        <v>0</v>
      </c>
      <c r="AG519" s="18">
        <f t="shared" ref="AG519:AG581" si="171">AE519*10^AF519/10</f>
        <v>0.47499999999999998</v>
      </c>
      <c r="AH519" s="11" t="str">
        <f t="shared" si="169"/>
        <v>475</v>
      </c>
      <c r="AI519" s="11" t="str">
        <f t="shared" si="170"/>
        <v>m</v>
      </c>
    </row>
    <row r="520" spans="15:35" x14ac:dyDescent="0.3">
      <c r="O520" s="16">
        <v>2.3199999999999998</v>
      </c>
      <c r="P520" s="9">
        <f t="shared" si="158"/>
        <v>3</v>
      </c>
      <c r="Q520" s="9">
        <f t="shared" si="159"/>
        <v>232</v>
      </c>
      <c r="R520" s="11" t="str">
        <f t="shared" si="163"/>
        <v>232</v>
      </c>
      <c r="S520" s="11" t="str">
        <f t="shared" si="164"/>
        <v>Ohm</v>
      </c>
      <c r="T520" s="16" t="str">
        <f t="shared" si="157"/>
        <v>231</v>
      </c>
      <c r="U520" s="16" t="str">
        <f t="shared" si="160"/>
        <v>2320</v>
      </c>
      <c r="W520" s="16">
        <v>3.4</v>
      </c>
      <c r="X520" s="9">
        <f t="shared" si="156"/>
        <v>2</v>
      </c>
      <c r="Y520" s="10">
        <f t="shared" si="165"/>
        <v>34</v>
      </c>
      <c r="Z520" s="11" t="str">
        <f t="shared" si="166"/>
        <v>34.0</v>
      </c>
      <c r="AA520" s="11" t="str">
        <f t="shared" si="167"/>
        <v>Ohm</v>
      </c>
      <c r="AB520" s="16" t="str">
        <f t="shared" si="161"/>
        <v>340</v>
      </c>
      <c r="AC520" s="16" t="str">
        <f t="shared" si="162"/>
        <v>34R0</v>
      </c>
      <c r="AE520" s="22">
        <v>4.8099999999999996</v>
      </c>
      <c r="AF520" s="9">
        <f t="shared" si="168"/>
        <v>0</v>
      </c>
      <c r="AG520" s="18">
        <f t="shared" si="171"/>
        <v>0.48099999999999998</v>
      </c>
      <c r="AH520" s="11" t="str">
        <f t="shared" si="169"/>
        <v>481</v>
      </c>
      <c r="AI520" s="11" t="str">
        <f t="shared" si="170"/>
        <v>m</v>
      </c>
    </row>
    <row r="521" spans="15:35" x14ac:dyDescent="0.3">
      <c r="O521" s="16">
        <v>2.37</v>
      </c>
      <c r="P521" s="9">
        <f t="shared" si="158"/>
        <v>3</v>
      </c>
      <c r="Q521" s="9">
        <f t="shared" si="159"/>
        <v>237</v>
      </c>
      <c r="R521" s="11" t="str">
        <f t="shared" si="163"/>
        <v>237</v>
      </c>
      <c r="S521" s="11" t="str">
        <f t="shared" si="164"/>
        <v>Ohm</v>
      </c>
      <c r="T521" s="16" t="str">
        <f t="shared" si="157"/>
        <v>231</v>
      </c>
      <c r="U521" s="16" t="str">
        <f t="shared" si="160"/>
        <v>2370</v>
      </c>
      <c r="W521" s="16">
        <v>3.48</v>
      </c>
      <c r="X521" s="9">
        <f t="shared" si="156"/>
        <v>2</v>
      </c>
      <c r="Y521" s="10">
        <f t="shared" si="165"/>
        <v>34.799999999999997</v>
      </c>
      <c r="Z521" s="11" t="str">
        <f t="shared" si="166"/>
        <v>34.8</v>
      </c>
      <c r="AA521" s="11" t="str">
        <f t="shared" si="167"/>
        <v>Ohm</v>
      </c>
      <c r="AB521" s="16" t="str">
        <f t="shared" si="161"/>
        <v>340</v>
      </c>
      <c r="AC521" s="16" t="str">
        <f t="shared" si="162"/>
        <v>34R8</v>
      </c>
      <c r="AE521" s="22">
        <v>4.87</v>
      </c>
      <c r="AF521" s="9">
        <f t="shared" si="168"/>
        <v>0</v>
      </c>
      <c r="AG521" s="18">
        <f t="shared" si="171"/>
        <v>0.48699999999999999</v>
      </c>
      <c r="AH521" s="11" t="str">
        <f t="shared" si="169"/>
        <v>487</v>
      </c>
      <c r="AI521" s="11" t="str">
        <f t="shared" si="170"/>
        <v>m</v>
      </c>
    </row>
    <row r="522" spans="15:35" x14ac:dyDescent="0.3">
      <c r="O522" s="16">
        <v>2.4300000000000002</v>
      </c>
      <c r="P522" s="9">
        <f t="shared" si="158"/>
        <v>3</v>
      </c>
      <c r="Q522" s="9">
        <f t="shared" si="159"/>
        <v>243</v>
      </c>
      <c r="R522" s="11" t="str">
        <f t="shared" si="163"/>
        <v>243</v>
      </c>
      <c r="S522" s="11" t="str">
        <f t="shared" si="164"/>
        <v>Ohm</v>
      </c>
      <c r="T522" s="16" t="str">
        <f t="shared" si="157"/>
        <v>241</v>
      </c>
      <c r="U522" s="16" t="str">
        <f t="shared" si="160"/>
        <v>2430</v>
      </c>
      <c r="W522" s="16">
        <v>3.57</v>
      </c>
      <c r="X522" s="9">
        <f t="shared" si="156"/>
        <v>2</v>
      </c>
      <c r="Y522" s="10">
        <f t="shared" si="165"/>
        <v>35.700000000000003</v>
      </c>
      <c r="Z522" s="11" t="str">
        <f t="shared" si="166"/>
        <v>35.7</v>
      </c>
      <c r="AA522" s="11" t="str">
        <f t="shared" si="167"/>
        <v>Ohm</v>
      </c>
      <c r="AB522" s="16" t="str">
        <f t="shared" si="161"/>
        <v>350</v>
      </c>
      <c r="AC522" s="16" t="str">
        <f t="shared" si="162"/>
        <v>35R7</v>
      </c>
      <c r="AE522" s="22">
        <v>4.93</v>
      </c>
      <c r="AF522" s="9">
        <f t="shared" si="168"/>
        <v>0</v>
      </c>
      <c r="AG522" s="18">
        <f t="shared" si="171"/>
        <v>0.49299999999999999</v>
      </c>
      <c r="AH522" s="11" t="str">
        <f t="shared" si="169"/>
        <v>493</v>
      </c>
      <c r="AI522" s="11" t="str">
        <f t="shared" si="170"/>
        <v>m</v>
      </c>
    </row>
    <row r="523" spans="15:35" x14ac:dyDescent="0.3">
      <c r="O523" s="16">
        <v>2.4900000000000002</v>
      </c>
      <c r="P523" s="9">
        <f t="shared" si="158"/>
        <v>3</v>
      </c>
      <c r="Q523" s="9">
        <f t="shared" si="159"/>
        <v>249</v>
      </c>
      <c r="R523" s="11" t="str">
        <f t="shared" si="163"/>
        <v>249</v>
      </c>
      <c r="S523" s="11" t="str">
        <f t="shared" si="164"/>
        <v>Ohm</v>
      </c>
      <c r="T523" s="16" t="str">
        <f t="shared" si="157"/>
        <v>241</v>
      </c>
      <c r="U523" s="16" t="str">
        <f t="shared" si="160"/>
        <v>2490</v>
      </c>
      <c r="W523" s="16">
        <v>3.6</v>
      </c>
      <c r="X523" s="9">
        <f t="shared" si="156"/>
        <v>2</v>
      </c>
      <c r="Y523" s="10">
        <f t="shared" si="165"/>
        <v>36</v>
      </c>
      <c r="Z523" s="11" t="str">
        <f t="shared" si="166"/>
        <v>36.0</v>
      </c>
      <c r="AA523" s="11" t="str">
        <f t="shared" si="167"/>
        <v>Ohm</v>
      </c>
      <c r="AB523" s="16" t="str">
        <f t="shared" si="161"/>
        <v>360</v>
      </c>
      <c r="AC523" s="16" t="str">
        <f t="shared" si="162"/>
        <v>36R0</v>
      </c>
      <c r="AE523" s="22">
        <v>4.99</v>
      </c>
      <c r="AF523" s="9">
        <f t="shared" si="168"/>
        <v>0</v>
      </c>
      <c r="AG523" s="18">
        <f t="shared" si="171"/>
        <v>0.499</v>
      </c>
      <c r="AH523" s="11" t="str">
        <f t="shared" si="169"/>
        <v>499</v>
      </c>
      <c r="AI523" s="11" t="str">
        <f t="shared" si="170"/>
        <v>m</v>
      </c>
    </row>
    <row r="524" spans="15:35" x14ac:dyDescent="0.3">
      <c r="O524" s="16">
        <v>2.5499999999999998</v>
      </c>
      <c r="P524" s="9">
        <f t="shared" si="158"/>
        <v>3</v>
      </c>
      <c r="Q524" s="9">
        <f t="shared" si="159"/>
        <v>255</v>
      </c>
      <c r="R524" s="11" t="str">
        <f t="shared" si="163"/>
        <v>255</v>
      </c>
      <c r="S524" s="11" t="str">
        <f t="shared" si="164"/>
        <v>Ohm</v>
      </c>
      <c r="T524" s="16" t="str">
        <f t="shared" si="157"/>
        <v>251</v>
      </c>
      <c r="U524" s="16" t="str">
        <f t="shared" si="160"/>
        <v>2550</v>
      </c>
      <c r="W524" s="16">
        <v>3.65</v>
      </c>
      <c r="X524" s="9">
        <f t="shared" si="156"/>
        <v>2</v>
      </c>
      <c r="Y524" s="10">
        <f t="shared" si="165"/>
        <v>36.5</v>
      </c>
      <c r="Z524" s="11" t="str">
        <f t="shared" si="166"/>
        <v>36.5</v>
      </c>
      <c r="AA524" s="11" t="str">
        <f t="shared" si="167"/>
        <v>Ohm</v>
      </c>
      <c r="AB524" s="16" t="str">
        <f t="shared" si="161"/>
        <v>360</v>
      </c>
      <c r="AC524" s="16" t="str">
        <f t="shared" si="162"/>
        <v>36R5</v>
      </c>
      <c r="AE524" s="22">
        <v>5.05</v>
      </c>
      <c r="AF524" s="9">
        <f t="shared" si="168"/>
        <v>0</v>
      </c>
      <c r="AG524" s="18">
        <f t="shared" si="171"/>
        <v>0.505</v>
      </c>
      <c r="AH524" s="11" t="str">
        <f t="shared" si="169"/>
        <v>505</v>
      </c>
      <c r="AI524" s="11" t="str">
        <f t="shared" si="170"/>
        <v>m</v>
      </c>
    </row>
    <row r="525" spans="15:35" x14ac:dyDescent="0.3">
      <c r="O525" s="16">
        <v>2.61</v>
      </c>
      <c r="P525" s="9">
        <f t="shared" si="158"/>
        <v>3</v>
      </c>
      <c r="Q525" s="9">
        <f t="shared" si="159"/>
        <v>261</v>
      </c>
      <c r="R525" s="11" t="str">
        <f t="shared" si="163"/>
        <v>261</v>
      </c>
      <c r="S525" s="11" t="str">
        <f t="shared" si="164"/>
        <v>Ohm</v>
      </c>
      <c r="T525" s="16" t="str">
        <f t="shared" si="157"/>
        <v>261</v>
      </c>
      <c r="U525" s="16" t="str">
        <f t="shared" si="160"/>
        <v>2610</v>
      </c>
      <c r="W525" s="16">
        <v>3.74</v>
      </c>
      <c r="X525" s="9">
        <f t="shared" si="156"/>
        <v>2</v>
      </c>
      <c r="Y525" s="10">
        <f t="shared" si="165"/>
        <v>37.4</v>
      </c>
      <c r="Z525" s="11" t="str">
        <f t="shared" si="166"/>
        <v>37.4</v>
      </c>
      <c r="AA525" s="11" t="str">
        <f t="shared" si="167"/>
        <v>Ohm</v>
      </c>
      <c r="AB525" s="16" t="str">
        <f t="shared" si="161"/>
        <v>370</v>
      </c>
      <c r="AC525" s="16" t="str">
        <f t="shared" si="162"/>
        <v>37R4</v>
      </c>
      <c r="AE525" s="22">
        <v>5.1100000000000003</v>
      </c>
      <c r="AF525" s="9">
        <f t="shared" si="168"/>
        <v>0</v>
      </c>
      <c r="AG525" s="18">
        <f t="shared" si="171"/>
        <v>0.51100000000000001</v>
      </c>
      <c r="AH525" s="11" t="str">
        <f t="shared" si="169"/>
        <v>511</v>
      </c>
      <c r="AI525" s="11" t="str">
        <f t="shared" si="170"/>
        <v>m</v>
      </c>
    </row>
    <row r="526" spans="15:35" x14ac:dyDescent="0.3">
      <c r="O526" s="16">
        <v>2.67</v>
      </c>
      <c r="P526" s="9">
        <f t="shared" si="158"/>
        <v>3</v>
      </c>
      <c r="Q526" s="9">
        <f t="shared" si="159"/>
        <v>267</v>
      </c>
      <c r="R526" s="11" t="str">
        <f t="shared" si="163"/>
        <v>267</v>
      </c>
      <c r="S526" s="11" t="str">
        <f t="shared" si="164"/>
        <v>Ohm</v>
      </c>
      <c r="T526" s="16" t="str">
        <f t="shared" si="157"/>
        <v>261</v>
      </c>
      <c r="U526" s="16" t="str">
        <f t="shared" si="160"/>
        <v>2670</v>
      </c>
      <c r="W526" s="16">
        <v>3.83</v>
      </c>
      <c r="X526" s="9">
        <f t="shared" si="156"/>
        <v>2</v>
      </c>
      <c r="Y526" s="10">
        <f t="shared" si="165"/>
        <v>38.299999999999997</v>
      </c>
      <c r="Z526" s="11" t="str">
        <f t="shared" si="166"/>
        <v>38.3</v>
      </c>
      <c r="AA526" s="11" t="str">
        <f t="shared" si="167"/>
        <v>Ohm</v>
      </c>
      <c r="AB526" s="16" t="str">
        <f t="shared" si="161"/>
        <v>380</v>
      </c>
      <c r="AC526" s="16" t="str">
        <f t="shared" si="162"/>
        <v>38R3</v>
      </c>
      <c r="AE526" s="22">
        <v>5.17</v>
      </c>
      <c r="AF526" s="9">
        <f t="shared" si="168"/>
        <v>0</v>
      </c>
      <c r="AG526" s="18">
        <f t="shared" si="171"/>
        <v>0.51700000000000002</v>
      </c>
      <c r="AH526" s="11" t="str">
        <f t="shared" si="169"/>
        <v>517</v>
      </c>
      <c r="AI526" s="11" t="str">
        <f t="shared" si="170"/>
        <v>m</v>
      </c>
    </row>
    <row r="527" spans="15:35" x14ac:dyDescent="0.3">
      <c r="O527" s="16">
        <v>2.74</v>
      </c>
      <c r="P527" s="9">
        <f t="shared" si="158"/>
        <v>3</v>
      </c>
      <c r="Q527" s="9">
        <f t="shared" si="159"/>
        <v>274</v>
      </c>
      <c r="R527" s="11" t="str">
        <f t="shared" si="163"/>
        <v>274</v>
      </c>
      <c r="S527" s="11" t="str">
        <f t="shared" si="164"/>
        <v>Ohm</v>
      </c>
      <c r="T527" s="16" t="str">
        <f t="shared" si="157"/>
        <v>271</v>
      </c>
      <c r="U527" s="16" t="str">
        <f t="shared" si="160"/>
        <v>2740</v>
      </c>
      <c r="W527" s="16">
        <v>3.9</v>
      </c>
      <c r="X527" s="9">
        <f t="shared" si="156"/>
        <v>2</v>
      </c>
      <c r="Y527" s="10">
        <f t="shared" si="165"/>
        <v>39</v>
      </c>
      <c r="Z527" s="11" t="str">
        <f t="shared" si="166"/>
        <v>39.0</v>
      </c>
      <c r="AA527" s="11" t="str">
        <f t="shared" si="167"/>
        <v>Ohm</v>
      </c>
      <c r="AB527" s="16" t="str">
        <f t="shared" si="161"/>
        <v>390</v>
      </c>
      <c r="AC527" s="16" t="str">
        <f t="shared" si="162"/>
        <v>39R0</v>
      </c>
      <c r="AE527" s="22">
        <v>5.23</v>
      </c>
      <c r="AF527" s="9">
        <f t="shared" si="168"/>
        <v>0</v>
      </c>
      <c r="AG527" s="18">
        <f t="shared" si="171"/>
        <v>0.52300000000000002</v>
      </c>
      <c r="AH527" s="11" t="str">
        <f t="shared" si="169"/>
        <v>523</v>
      </c>
      <c r="AI527" s="11" t="str">
        <f t="shared" si="170"/>
        <v>m</v>
      </c>
    </row>
    <row r="528" spans="15:35" x14ac:dyDescent="0.3">
      <c r="O528" s="16">
        <v>2.8</v>
      </c>
      <c r="P528" s="9">
        <f t="shared" si="158"/>
        <v>3</v>
      </c>
      <c r="Q528" s="9">
        <f t="shared" si="159"/>
        <v>280</v>
      </c>
      <c r="R528" s="11" t="str">
        <f t="shared" si="163"/>
        <v>280</v>
      </c>
      <c r="S528" s="11" t="str">
        <f t="shared" si="164"/>
        <v>Ohm</v>
      </c>
      <c r="T528" s="16" t="str">
        <f t="shared" si="157"/>
        <v>281</v>
      </c>
      <c r="U528" s="16" t="str">
        <f t="shared" si="160"/>
        <v>2800</v>
      </c>
      <c r="W528" s="16">
        <v>3.92</v>
      </c>
      <c r="X528" s="9">
        <f t="shared" si="156"/>
        <v>2</v>
      </c>
      <c r="Y528" s="10">
        <f t="shared" si="165"/>
        <v>39.200000000000003</v>
      </c>
      <c r="Z528" s="11" t="str">
        <f t="shared" si="166"/>
        <v>39.2</v>
      </c>
      <c r="AA528" s="11" t="str">
        <f t="shared" si="167"/>
        <v>Ohm</v>
      </c>
      <c r="AB528" s="16" t="str">
        <f t="shared" si="161"/>
        <v>390</v>
      </c>
      <c r="AC528" s="16" t="str">
        <f t="shared" si="162"/>
        <v>39R2</v>
      </c>
      <c r="AE528" s="22">
        <v>5.3</v>
      </c>
      <c r="AF528" s="9">
        <f t="shared" si="168"/>
        <v>0</v>
      </c>
      <c r="AG528" s="18">
        <f t="shared" si="171"/>
        <v>0.53</v>
      </c>
      <c r="AH528" s="11" t="str">
        <f t="shared" si="169"/>
        <v>530</v>
      </c>
      <c r="AI528" s="11" t="str">
        <f t="shared" si="170"/>
        <v>m</v>
      </c>
    </row>
    <row r="529" spans="15:35" x14ac:dyDescent="0.3">
      <c r="O529" s="16">
        <v>2.87</v>
      </c>
      <c r="P529" s="9">
        <f t="shared" si="158"/>
        <v>3</v>
      </c>
      <c r="Q529" s="9">
        <f t="shared" si="159"/>
        <v>287</v>
      </c>
      <c r="R529" s="11" t="str">
        <f t="shared" si="163"/>
        <v>287</v>
      </c>
      <c r="S529" s="11" t="str">
        <f t="shared" si="164"/>
        <v>Ohm</v>
      </c>
      <c r="T529" s="16" t="str">
        <f t="shared" si="157"/>
        <v>281</v>
      </c>
      <c r="U529" s="16" t="str">
        <f t="shared" si="160"/>
        <v>2870</v>
      </c>
      <c r="W529" s="16">
        <v>4.0199999999999996</v>
      </c>
      <c r="X529" s="9">
        <f t="shared" si="156"/>
        <v>2</v>
      </c>
      <c r="Y529" s="10">
        <f t="shared" si="165"/>
        <v>40.199999999999996</v>
      </c>
      <c r="Z529" s="11" t="str">
        <f t="shared" si="166"/>
        <v>40.2</v>
      </c>
      <c r="AA529" s="11" t="str">
        <f t="shared" si="167"/>
        <v>Ohm</v>
      </c>
      <c r="AB529" s="16" t="str">
        <f t="shared" si="161"/>
        <v>400</v>
      </c>
      <c r="AC529" s="16" t="str">
        <f t="shared" si="162"/>
        <v>40R2</v>
      </c>
      <c r="AE529" s="22">
        <v>5.36</v>
      </c>
      <c r="AF529" s="9">
        <f t="shared" si="168"/>
        <v>0</v>
      </c>
      <c r="AG529" s="18">
        <f t="shared" si="171"/>
        <v>0.53600000000000003</v>
      </c>
      <c r="AH529" s="11" t="str">
        <f t="shared" si="169"/>
        <v>536</v>
      </c>
      <c r="AI529" s="11" t="str">
        <f t="shared" si="170"/>
        <v>m</v>
      </c>
    </row>
    <row r="530" spans="15:35" x14ac:dyDescent="0.3">
      <c r="O530" s="16">
        <v>2.94</v>
      </c>
      <c r="P530" s="9">
        <f t="shared" si="158"/>
        <v>3</v>
      </c>
      <c r="Q530" s="9">
        <f t="shared" si="159"/>
        <v>294</v>
      </c>
      <c r="R530" s="11" t="str">
        <f t="shared" si="163"/>
        <v>294</v>
      </c>
      <c r="S530" s="11" t="str">
        <f t="shared" si="164"/>
        <v>Ohm</v>
      </c>
      <c r="T530" s="16" t="str">
        <f t="shared" si="157"/>
        <v>291</v>
      </c>
      <c r="U530" s="16" t="str">
        <f t="shared" si="160"/>
        <v>2940</v>
      </c>
      <c r="W530" s="16">
        <v>4.12</v>
      </c>
      <c r="X530" s="9">
        <f t="shared" ref="X530:X576" si="172">IF(W530=1,X529+1,X529)</f>
        <v>2</v>
      </c>
      <c r="Y530" s="10">
        <f t="shared" si="165"/>
        <v>41.2</v>
      </c>
      <c r="Z530" s="11" t="str">
        <f t="shared" si="166"/>
        <v>41.2</v>
      </c>
      <c r="AA530" s="11" t="str">
        <f t="shared" si="167"/>
        <v>Ohm</v>
      </c>
      <c r="AB530" s="16" t="str">
        <f t="shared" si="161"/>
        <v>410</v>
      </c>
      <c r="AC530" s="16" t="str">
        <f t="shared" si="162"/>
        <v>41R2</v>
      </c>
      <c r="AE530" s="22">
        <v>5.42</v>
      </c>
      <c r="AF530" s="9">
        <f t="shared" si="168"/>
        <v>0</v>
      </c>
      <c r="AG530" s="18">
        <f t="shared" si="171"/>
        <v>0.54200000000000004</v>
      </c>
      <c r="AH530" s="11" t="str">
        <f t="shared" si="169"/>
        <v>542</v>
      </c>
      <c r="AI530" s="11" t="str">
        <f t="shared" si="170"/>
        <v>m</v>
      </c>
    </row>
    <row r="531" spans="15:35" x14ac:dyDescent="0.3">
      <c r="O531" s="16">
        <v>3.01</v>
      </c>
      <c r="P531" s="9">
        <f t="shared" si="158"/>
        <v>3</v>
      </c>
      <c r="Q531" s="9">
        <f t="shared" si="159"/>
        <v>301</v>
      </c>
      <c r="R531" s="11" t="str">
        <f t="shared" si="163"/>
        <v>301</v>
      </c>
      <c r="S531" s="11" t="str">
        <f t="shared" si="164"/>
        <v>Ohm</v>
      </c>
      <c r="T531" s="16" t="str">
        <f t="shared" si="157"/>
        <v>301</v>
      </c>
      <c r="U531" s="16" t="str">
        <f t="shared" si="160"/>
        <v>3010</v>
      </c>
      <c r="W531" s="16">
        <v>4.22</v>
      </c>
      <c r="X531" s="9">
        <f t="shared" si="172"/>
        <v>2</v>
      </c>
      <c r="Y531" s="10">
        <f t="shared" si="165"/>
        <v>42.2</v>
      </c>
      <c r="Z531" s="11" t="str">
        <f t="shared" si="166"/>
        <v>42.2</v>
      </c>
      <c r="AA531" s="11" t="str">
        <f t="shared" si="167"/>
        <v>Ohm</v>
      </c>
      <c r="AB531" s="16" t="str">
        <f t="shared" si="161"/>
        <v>420</v>
      </c>
      <c r="AC531" s="16" t="str">
        <f t="shared" si="162"/>
        <v>42R2</v>
      </c>
      <c r="AE531" s="22">
        <v>5.49</v>
      </c>
      <c r="AF531" s="9">
        <f t="shared" si="168"/>
        <v>0</v>
      </c>
      <c r="AG531" s="18">
        <f t="shared" si="171"/>
        <v>0.54900000000000004</v>
      </c>
      <c r="AH531" s="11" t="str">
        <f t="shared" si="169"/>
        <v>549</v>
      </c>
      <c r="AI531" s="11" t="str">
        <f t="shared" si="170"/>
        <v>m</v>
      </c>
    </row>
    <row r="532" spans="15:35" x14ac:dyDescent="0.3">
      <c r="O532" s="16">
        <v>3.09</v>
      </c>
      <c r="P532" s="9">
        <f t="shared" si="158"/>
        <v>3</v>
      </c>
      <c r="Q532" s="9">
        <f t="shared" si="159"/>
        <v>309</v>
      </c>
      <c r="R532" s="11" t="str">
        <f t="shared" si="163"/>
        <v>309</v>
      </c>
      <c r="S532" s="11" t="str">
        <f t="shared" si="164"/>
        <v>Ohm</v>
      </c>
      <c r="T532" s="16" t="str">
        <f t="shared" si="157"/>
        <v>301</v>
      </c>
      <c r="U532" s="16" t="str">
        <f t="shared" si="160"/>
        <v>3090</v>
      </c>
      <c r="W532" s="16">
        <v>4.3</v>
      </c>
      <c r="X532" s="9">
        <f t="shared" si="172"/>
        <v>2</v>
      </c>
      <c r="Y532" s="10">
        <f t="shared" si="165"/>
        <v>43</v>
      </c>
      <c r="Z532" s="11" t="str">
        <f t="shared" si="166"/>
        <v>43.0</v>
      </c>
      <c r="AA532" s="11" t="str">
        <f t="shared" si="167"/>
        <v>Ohm</v>
      </c>
      <c r="AB532" s="16" t="str">
        <f t="shared" si="161"/>
        <v>430</v>
      </c>
      <c r="AC532" s="16" t="str">
        <f t="shared" si="162"/>
        <v>43R0</v>
      </c>
      <c r="AE532" s="22">
        <v>5.56</v>
      </c>
      <c r="AF532" s="9">
        <f t="shared" si="168"/>
        <v>0</v>
      </c>
      <c r="AG532" s="18">
        <f t="shared" si="171"/>
        <v>0.55599999999999994</v>
      </c>
      <c r="AH532" s="11" t="str">
        <f t="shared" si="169"/>
        <v>556</v>
      </c>
      <c r="AI532" s="11" t="str">
        <f t="shared" si="170"/>
        <v>m</v>
      </c>
    </row>
    <row r="533" spans="15:35" x14ac:dyDescent="0.3">
      <c r="O533" s="16">
        <v>3.16</v>
      </c>
      <c r="P533" s="9">
        <f t="shared" si="158"/>
        <v>3</v>
      </c>
      <c r="Q533" s="9">
        <f t="shared" si="159"/>
        <v>316</v>
      </c>
      <c r="R533" s="11" t="str">
        <f t="shared" si="163"/>
        <v>316</v>
      </c>
      <c r="S533" s="11" t="str">
        <f t="shared" si="164"/>
        <v>Ohm</v>
      </c>
      <c r="T533" s="16" t="str">
        <f t="shared" si="157"/>
        <v>311</v>
      </c>
      <c r="U533" s="16" t="str">
        <f t="shared" si="160"/>
        <v>3160</v>
      </c>
      <c r="W533" s="16">
        <v>4.32</v>
      </c>
      <c r="X533" s="9">
        <f t="shared" si="172"/>
        <v>2</v>
      </c>
      <c r="Y533" s="10">
        <f t="shared" si="165"/>
        <v>43.2</v>
      </c>
      <c r="Z533" s="11" t="str">
        <f t="shared" si="166"/>
        <v>43.2</v>
      </c>
      <c r="AA533" s="11" t="str">
        <f t="shared" si="167"/>
        <v>Ohm</v>
      </c>
      <c r="AB533" s="16" t="str">
        <f t="shared" si="161"/>
        <v>430</v>
      </c>
      <c r="AC533" s="16" t="str">
        <f t="shared" si="162"/>
        <v>43R2</v>
      </c>
      <c r="AE533" s="22">
        <v>5.62</v>
      </c>
      <c r="AF533" s="9">
        <f t="shared" si="168"/>
        <v>0</v>
      </c>
      <c r="AG533" s="18">
        <f t="shared" si="171"/>
        <v>0.56200000000000006</v>
      </c>
      <c r="AH533" s="11" t="str">
        <f t="shared" si="169"/>
        <v>562</v>
      </c>
      <c r="AI533" s="11" t="str">
        <f t="shared" si="170"/>
        <v>m</v>
      </c>
    </row>
    <row r="534" spans="15:35" x14ac:dyDescent="0.3">
      <c r="O534" s="16">
        <v>3.24</v>
      </c>
      <c r="P534" s="9">
        <f t="shared" si="158"/>
        <v>3</v>
      </c>
      <c r="Q534" s="9">
        <f t="shared" si="159"/>
        <v>324</v>
      </c>
      <c r="R534" s="11" t="str">
        <f t="shared" si="163"/>
        <v>324</v>
      </c>
      <c r="S534" s="11" t="str">
        <f t="shared" si="164"/>
        <v>Ohm</v>
      </c>
      <c r="T534" s="16" t="str">
        <f t="shared" si="157"/>
        <v>321</v>
      </c>
      <c r="U534" s="16" t="str">
        <f t="shared" si="160"/>
        <v>3240</v>
      </c>
      <c r="W534" s="16">
        <v>4.42</v>
      </c>
      <c r="X534" s="9">
        <f t="shared" si="172"/>
        <v>2</v>
      </c>
      <c r="Y534" s="10">
        <f t="shared" si="165"/>
        <v>44.2</v>
      </c>
      <c r="Z534" s="11" t="str">
        <f t="shared" si="166"/>
        <v>44.2</v>
      </c>
      <c r="AA534" s="11" t="str">
        <f t="shared" si="167"/>
        <v>Ohm</v>
      </c>
      <c r="AB534" s="16" t="str">
        <f t="shared" si="161"/>
        <v>440</v>
      </c>
      <c r="AC534" s="16" t="str">
        <f t="shared" si="162"/>
        <v>44R2</v>
      </c>
      <c r="AE534" s="22">
        <v>5.69</v>
      </c>
      <c r="AF534" s="9">
        <f t="shared" si="168"/>
        <v>0</v>
      </c>
      <c r="AG534" s="18">
        <f t="shared" si="171"/>
        <v>0.56900000000000006</v>
      </c>
      <c r="AH534" s="11" t="str">
        <f t="shared" si="169"/>
        <v>569</v>
      </c>
      <c r="AI534" s="11" t="str">
        <f t="shared" si="170"/>
        <v>m</v>
      </c>
    </row>
    <row r="535" spans="15:35" x14ac:dyDescent="0.3">
      <c r="O535" s="16">
        <v>3.32</v>
      </c>
      <c r="P535" s="9">
        <f t="shared" si="158"/>
        <v>3</v>
      </c>
      <c r="Q535" s="9">
        <f t="shared" si="159"/>
        <v>332</v>
      </c>
      <c r="R535" s="11" t="str">
        <f t="shared" si="163"/>
        <v>332</v>
      </c>
      <c r="S535" s="11" t="str">
        <f t="shared" si="164"/>
        <v>Ohm</v>
      </c>
      <c r="T535" s="16" t="str">
        <f t="shared" si="157"/>
        <v>331</v>
      </c>
      <c r="U535" s="16" t="str">
        <f t="shared" si="160"/>
        <v>3320</v>
      </c>
      <c r="W535" s="16">
        <v>4.53</v>
      </c>
      <c r="X535" s="9">
        <f t="shared" si="172"/>
        <v>2</v>
      </c>
      <c r="Y535" s="10">
        <f t="shared" si="165"/>
        <v>45.3</v>
      </c>
      <c r="Z535" s="11" t="str">
        <f t="shared" si="166"/>
        <v>45.3</v>
      </c>
      <c r="AA535" s="11" t="str">
        <f t="shared" si="167"/>
        <v>Ohm</v>
      </c>
      <c r="AB535" s="16" t="str">
        <f t="shared" si="161"/>
        <v>450</v>
      </c>
      <c r="AC535" s="16" t="str">
        <f t="shared" si="162"/>
        <v>45R3</v>
      </c>
      <c r="AE535" s="22">
        <v>5.76</v>
      </c>
      <c r="AF535" s="9">
        <f t="shared" si="168"/>
        <v>0</v>
      </c>
      <c r="AG535" s="18">
        <f t="shared" si="171"/>
        <v>0.57599999999999996</v>
      </c>
      <c r="AH535" s="11" t="str">
        <f t="shared" si="169"/>
        <v>576</v>
      </c>
      <c r="AI535" s="11" t="str">
        <f t="shared" si="170"/>
        <v>m</v>
      </c>
    </row>
    <row r="536" spans="15:35" x14ac:dyDescent="0.3">
      <c r="O536" s="16">
        <v>3.4</v>
      </c>
      <c r="P536" s="9">
        <f t="shared" si="158"/>
        <v>3</v>
      </c>
      <c r="Q536" s="9">
        <f t="shared" si="159"/>
        <v>340</v>
      </c>
      <c r="R536" s="11" t="str">
        <f t="shared" si="163"/>
        <v>340</v>
      </c>
      <c r="S536" s="11" t="str">
        <f t="shared" si="164"/>
        <v>Ohm</v>
      </c>
      <c r="T536" s="16" t="str">
        <f t="shared" si="157"/>
        <v>341</v>
      </c>
      <c r="U536" s="16" t="str">
        <f t="shared" si="160"/>
        <v>3400</v>
      </c>
      <c r="W536" s="16">
        <v>4.6399999999999997</v>
      </c>
      <c r="X536" s="9">
        <f t="shared" si="172"/>
        <v>2</v>
      </c>
      <c r="Y536" s="10">
        <f t="shared" si="165"/>
        <v>46.399999999999991</v>
      </c>
      <c r="Z536" s="11" t="str">
        <f t="shared" si="166"/>
        <v>46.4</v>
      </c>
      <c r="AA536" s="11" t="str">
        <f t="shared" si="167"/>
        <v>Ohm</v>
      </c>
      <c r="AB536" s="16" t="str">
        <f t="shared" si="161"/>
        <v>460</v>
      </c>
      <c r="AC536" s="16" t="str">
        <f t="shared" si="162"/>
        <v>46R4</v>
      </c>
      <c r="AE536" s="22">
        <v>5.83</v>
      </c>
      <c r="AF536" s="9">
        <f t="shared" si="168"/>
        <v>0</v>
      </c>
      <c r="AG536" s="18">
        <f t="shared" si="171"/>
        <v>0.58299999999999996</v>
      </c>
      <c r="AH536" s="11" t="str">
        <f t="shared" si="169"/>
        <v>583</v>
      </c>
      <c r="AI536" s="11" t="str">
        <f t="shared" si="170"/>
        <v>m</v>
      </c>
    </row>
    <row r="537" spans="15:35" x14ac:dyDescent="0.3">
      <c r="O537" s="16">
        <v>3.48</v>
      </c>
      <c r="P537" s="9">
        <f t="shared" si="158"/>
        <v>3</v>
      </c>
      <c r="Q537" s="9">
        <f t="shared" si="159"/>
        <v>348</v>
      </c>
      <c r="R537" s="11" t="str">
        <f t="shared" si="163"/>
        <v>348</v>
      </c>
      <c r="S537" s="11" t="str">
        <f t="shared" si="164"/>
        <v>Ohm</v>
      </c>
      <c r="T537" s="16" t="str">
        <f t="shared" si="157"/>
        <v>341</v>
      </c>
      <c r="U537" s="16" t="str">
        <f t="shared" si="160"/>
        <v>3480</v>
      </c>
      <c r="W537" s="16">
        <v>4.7</v>
      </c>
      <c r="X537" s="9">
        <f t="shared" si="172"/>
        <v>2</v>
      </c>
      <c r="Y537" s="10">
        <f t="shared" si="165"/>
        <v>47</v>
      </c>
      <c r="Z537" s="11" t="str">
        <f t="shared" si="166"/>
        <v>47.0</v>
      </c>
      <c r="AA537" s="11" t="str">
        <f t="shared" si="167"/>
        <v>Ohm</v>
      </c>
      <c r="AB537" s="16" t="str">
        <f t="shared" si="161"/>
        <v>470</v>
      </c>
      <c r="AC537" s="16" t="str">
        <f t="shared" si="162"/>
        <v>47R0</v>
      </c>
      <c r="AE537" s="22">
        <v>5.9</v>
      </c>
      <c r="AF537" s="9">
        <f t="shared" si="168"/>
        <v>0</v>
      </c>
      <c r="AG537" s="18">
        <f t="shared" si="171"/>
        <v>0.59000000000000008</v>
      </c>
      <c r="AH537" s="11" t="str">
        <f t="shared" si="169"/>
        <v>590</v>
      </c>
      <c r="AI537" s="11" t="str">
        <f t="shared" si="170"/>
        <v>m</v>
      </c>
    </row>
    <row r="538" spans="15:35" x14ac:dyDescent="0.3">
      <c r="O538" s="16">
        <v>3.57</v>
      </c>
      <c r="P538" s="9">
        <f t="shared" si="158"/>
        <v>3</v>
      </c>
      <c r="Q538" s="9">
        <f t="shared" si="159"/>
        <v>357</v>
      </c>
      <c r="R538" s="11" t="str">
        <f t="shared" si="163"/>
        <v>357</v>
      </c>
      <c r="S538" s="11" t="str">
        <f t="shared" si="164"/>
        <v>Ohm</v>
      </c>
      <c r="T538" s="16" t="str">
        <f t="shared" si="157"/>
        <v>351</v>
      </c>
      <c r="U538" s="16" t="str">
        <f t="shared" si="160"/>
        <v>3570</v>
      </c>
      <c r="W538" s="16">
        <v>4.75</v>
      </c>
      <c r="X538" s="9">
        <f t="shared" si="172"/>
        <v>2</v>
      </c>
      <c r="Y538" s="10">
        <f t="shared" si="165"/>
        <v>47.5</v>
      </c>
      <c r="Z538" s="11" t="str">
        <f t="shared" si="166"/>
        <v>47.5</v>
      </c>
      <c r="AA538" s="11" t="str">
        <f t="shared" si="167"/>
        <v>Ohm</v>
      </c>
      <c r="AB538" s="16" t="str">
        <f t="shared" si="161"/>
        <v>470</v>
      </c>
      <c r="AC538" s="16" t="str">
        <f t="shared" si="162"/>
        <v>47R5</v>
      </c>
      <c r="AE538" s="22">
        <v>5.97</v>
      </c>
      <c r="AF538" s="9">
        <f t="shared" si="168"/>
        <v>0</v>
      </c>
      <c r="AG538" s="18">
        <f t="shared" si="171"/>
        <v>0.59699999999999998</v>
      </c>
      <c r="AH538" s="11" t="str">
        <f t="shared" si="169"/>
        <v>597</v>
      </c>
      <c r="AI538" s="11" t="str">
        <f t="shared" si="170"/>
        <v>m</v>
      </c>
    </row>
    <row r="539" spans="15:35" x14ac:dyDescent="0.3">
      <c r="O539" s="16">
        <v>3.65</v>
      </c>
      <c r="P539" s="9">
        <f t="shared" si="158"/>
        <v>3</v>
      </c>
      <c r="Q539" s="9">
        <f t="shared" si="159"/>
        <v>365</v>
      </c>
      <c r="R539" s="11" t="str">
        <f t="shared" si="163"/>
        <v>365</v>
      </c>
      <c r="S539" s="11" t="str">
        <f t="shared" si="164"/>
        <v>Ohm</v>
      </c>
      <c r="T539" s="16" t="str">
        <f t="shared" si="157"/>
        <v>361</v>
      </c>
      <c r="U539" s="16" t="str">
        <f t="shared" si="160"/>
        <v>3650</v>
      </c>
      <c r="W539" s="16">
        <v>4.87</v>
      </c>
      <c r="X539" s="9">
        <f t="shared" si="172"/>
        <v>2</v>
      </c>
      <c r="Y539" s="10">
        <f t="shared" si="165"/>
        <v>48.7</v>
      </c>
      <c r="Z539" s="11" t="str">
        <f t="shared" si="166"/>
        <v>48.7</v>
      </c>
      <c r="AA539" s="11" t="str">
        <f t="shared" si="167"/>
        <v>Ohm</v>
      </c>
      <c r="AB539" s="16" t="str">
        <f t="shared" si="161"/>
        <v>480</v>
      </c>
      <c r="AC539" s="16" t="str">
        <f t="shared" si="162"/>
        <v>48R7</v>
      </c>
      <c r="AE539" s="22">
        <v>6.04</v>
      </c>
      <c r="AF539" s="9">
        <f t="shared" si="168"/>
        <v>0</v>
      </c>
      <c r="AG539" s="18">
        <f t="shared" si="171"/>
        <v>0.60399999999999998</v>
      </c>
      <c r="AH539" s="11" t="str">
        <f t="shared" si="169"/>
        <v>604</v>
      </c>
      <c r="AI539" s="11" t="str">
        <f t="shared" si="170"/>
        <v>m</v>
      </c>
    </row>
    <row r="540" spans="15:35" x14ac:dyDescent="0.3">
      <c r="O540" s="16">
        <v>3.74</v>
      </c>
      <c r="P540" s="9">
        <f t="shared" si="158"/>
        <v>3</v>
      </c>
      <c r="Q540" s="9">
        <f t="shared" si="159"/>
        <v>374</v>
      </c>
      <c r="R540" s="11" t="str">
        <f t="shared" si="163"/>
        <v>374</v>
      </c>
      <c r="S540" s="11" t="str">
        <f t="shared" si="164"/>
        <v>Ohm</v>
      </c>
      <c r="T540" s="16" t="str">
        <f t="shared" si="157"/>
        <v>371</v>
      </c>
      <c r="U540" s="16" t="str">
        <f t="shared" si="160"/>
        <v>3740</v>
      </c>
      <c r="W540" s="16">
        <v>4.99</v>
      </c>
      <c r="X540" s="9">
        <f t="shared" si="172"/>
        <v>2</v>
      </c>
      <c r="Y540" s="10">
        <f t="shared" si="165"/>
        <v>49.9</v>
      </c>
      <c r="Z540" s="11" t="str">
        <f t="shared" si="166"/>
        <v>49.9</v>
      </c>
      <c r="AA540" s="11" t="str">
        <f t="shared" si="167"/>
        <v>Ohm</v>
      </c>
      <c r="AB540" s="16" t="str">
        <f t="shared" si="161"/>
        <v>490</v>
      </c>
      <c r="AC540" s="16" t="str">
        <f t="shared" si="162"/>
        <v>49R9</v>
      </c>
      <c r="AE540" s="22">
        <v>6.12</v>
      </c>
      <c r="AF540" s="9">
        <f t="shared" si="168"/>
        <v>0</v>
      </c>
      <c r="AG540" s="18">
        <f t="shared" si="171"/>
        <v>0.61199999999999999</v>
      </c>
      <c r="AH540" s="11" t="str">
        <f t="shared" si="169"/>
        <v>612</v>
      </c>
      <c r="AI540" s="11" t="str">
        <f t="shared" si="170"/>
        <v>m</v>
      </c>
    </row>
    <row r="541" spans="15:35" x14ac:dyDescent="0.3">
      <c r="O541" s="16">
        <v>3.83</v>
      </c>
      <c r="P541" s="9">
        <f t="shared" si="158"/>
        <v>3</v>
      </c>
      <c r="Q541" s="9">
        <f t="shared" si="159"/>
        <v>383</v>
      </c>
      <c r="R541" s="11" t="str">
        <f t="shared" si="163"/>
        <v>383</v>
      </c>
      <c r="S541" s="11" t="str">
        <f t="shared" si="164"/>
        <v>Ohm</v>
      </c>
      <c r="T541" s="16" t="str">
        <f t="shared" si="157"/>
        <v>381</v>
      </c>
      <c r="U541" s="16" t="str">
        <f t="shared" si="160"/>
        <v>3830</v>
      </c>
      <c r="W541" s="16">
        <v>5.0999999999999996</v>
      </c>
      <c r="X541" s="9">
        <f t="shared" si="172"/>
        <v>2</v>
      </c>
      <c r="Y541" s="10">
        <f t="shared" si="165"/>
        <v>50.999999999999993</v>
      </c>
      <c r="Z541" s="11" t="str">
        <f t="shared" si="166"/>
        <v>51.0</v>
      </c>
      <c r="AA541" s="11" t="str">
        <f t="shared" si="167"/>
        <v>Ohm</v>
      </c>
      <c r="AB541" s="16" t="str">
        <f t="shared" si="161"/>
        <v>510</v>
      </c>
      <c r="AC541" s="16" t="str">
        <f t="shared" si="162"/>
        <v>51R0</v>
      </c>
      <c r="AE541" s="22">
        <v>6.19</v>
      </c>
      <c r="AF541" s="9">
        <f t="shared" si="168"/>
        <v>0</v>
      </c>
      <c r="AG541" s="18">
        <f t="shared" si="171"/>
        <v>0.61899999999999999</v>
      </c>
      <c r="AH541" s="11" t="str">
        <f t="shared" si="169"/>
        <v>619</v>
      </c>
      <c r="AI541" s="11" t="str">
        <f t="shared" si="170"/>
        <v>m</v>
      </c>
    </row>
    <row r="542" spans="15:35" x14ac:dyDescent="0.3">
      <c r="O542" s="16">
        <v>3.92</v>
      </c>
      <c r="P542" s="9">
        <f t="shared" si="158"/>
        <v>3</v>
      </c>
      <c r="Q542" s="9">
        <f t="shared" si="159"/>
        <v>392</v>
      </c>
      <c r="R542" s="11" t="str">
        <f t="shared" si="163"/>
        <v>392</v>
      </c>
      <c r="S542" s="11" t="str">
        <f t="shared" si="164"/>
        <v>Ohm</v>
      </c>
      <c r="T542" s="16" t="str">
        <f t="shared" si="157"/>
        <v>391</v>
      </c>
      <c r="U542" s="16" t="str">
        <f t="shared" si="160"/>
        <v>3920</v>
      </c>
      <c r="W542" s="16">
        <v>5.1100000000000003</v>
      </c>
      <c r="X542" s="9">
        <f t="shared" si="172"/>
        <v>2</v>
      </c>
      <c r="Y542" s="10">
        <f t="shared" si="165"/>
        <v>51.100000000000009</v>
      </c>
      <c r="Z542" s="11" t="str">
        <f t="shared" si="166"/>
        <v>51.1</v>
      </c>
      <c r="AA542" s="11" t="str">
        <f t="shared" si="167"/>
        <v>Ohm</v>
      </c>
      <c r="AB542" s="16" t="str">
        <f t="shared" si="161"/>
        <v>510</v>
      </c>
      <c r="AC542" s="16" t="str">
        <f t="shared" si="162"/>
        <v>51R1</v>
      </c>
      <c r="AE542" s="22">
        <v>6.26</v>
      </c>
      <c r="AF542" s="9">
        <f t="shared" si="168"/>
        <v>0</v>
      </c>
      <c r="AG542" s="18">
        <f t="shared" si="171"/>
        <v>0.626</v>
      </c>
      <c r="AH542" s="11" t="str">
        <f t="shared" si="169"/>
        <v>626</v>
      </c>
      <c r="AI542" s="11" t="str">
        <f t="shared" si="170"/>
        <v>m</v>
      </c>
    </row>
    <row r="543" spans="15:35" x14ac:dyDescent="0.3">
      <c r="O543" s="16">
        <v>4.0199999999999996</v>
      </c>
      <c r="P543" s="9">
        <f t="shared" si="158"/>
        <v>3</v>
      </c>
      <c r="Q543" s="9">
        <f t="shared" si="159"/>
        <v>401.99999999999994</v>
      </c>
      <c r="R543" s="11" t="str">
        <f t="shared" si="163"/>
        <v>402</v>
      </c>
      <c r="S543" s="11" t="str">
        <f t="shared" si="164"/>
        <v>Ohm</v>
      </c>
      <c r="T543" s="16" t="str">
        <f t="shared" si="157"/>
        <v>401</v>
      </c>
      <c r="U543" s="16" t="str">
        <f t="shared" si="160"/>
        <v>4020</v>
      </c>
      <c r="W543" s="16">
        <v>5.23</v>
      </c>
      <c r="X543" s="9">
        <f t="shared" si="172"/>
        <v>2</v>
      </c>
      <c r="Y543" s="10">
        <f t="shared" si="165"/>
        <v>52.3</v>
      </c>
      <c r="Z543" s="11" t="str">
        <f t="shared" si="166"/>
        <v>52.3</v>
      </c>
      <c r="AA543" s="11" t="str">
        <f t="shared" si="167"/>
        <v>Ohm</v>
      </c>
      <c r="AB543" s="16" t="str">
        <f t="shared" si="161"/>
        <v>520</v>
      </c>
      <c r="AC543" s="16" t="str">
        <f t="shared" si="162"/>
        <v>52R3</v>
      </c>
      <c r="AE543" s="22">
        <v>6.34</v>
      </c>
      <c r="AF543" s="9">
        <f t="shared" si="168"/>
        <v>0</v>
      </c>
      <c r="AG543" s="18">
        <f t="shared" si="171"/>
        <v>0.63400000000000001</v>
      </c>
      <c r="AH543" s="11" t="str">
        <f t="shared" si="169"/>
        <v>634</v>
      </c>
      <c r="AI543" s="11" t="str">
        <f t="shared" si="170"/>
        <v>m</v>
      </c>
    </row>
    <row r="544" spans="15:35" x14ac:dyDescent="0.3">
      <c r="O544" s="16">
        <v>4.12</v>
      </c>
      <c r="P544" s="9">
        <f t="shared" si="158"/>
        <v>3</v>
      </c>
      <c r="Q544" s="9">
        <f t="shared" si="159"/>
        <v>412</v>
      </c>
      <c r="R544" s="11" t="str">
        <f t="shared" si="163"/>
        <v>412</v>
      </c>
      <c r="S544" s="11" t="str">
        <f t="shared" si="164"/>
        <v>Ohm</v>
      </c>
      <c r="T544" s="16" t="str">
        <f t="shared" si="157"/>
        <v>411</v>
      </c>
      <c r="U544" s="16" t="str">
        <f t="shared" si="160"/>
        <v>4120</v>
      </c>
      <c r="W544" s="16">
        <v>5.36</v>
      </c>
      <c r="X544" s="9">
        <f t="shared" si="172"/>
        <v>2</v>
      </c>
      <c r="Y544" s="10">
        <f t="shared" si="165"/>
        <v>53.6</v>
      </c>
      <c r="Z544" s="11" t="str">
        <f t="shared" si="166"/>
        <v>53.6</v>
      </c>
      <c r="AA544" s="11" t="str">
        <f t="shared" si="167"/>
        <v>Ohm</v>
      </c>
      <c r="AB544" s="16" t="str">
        <f t="shared" si="161"/>
        <v>530</v>
      </c>
      <c r="AC544" s="16" t="str">
        <f t="shared" si="162"/>
        <v>53R6</v>
      </c>
      <c r="AE544" s="22">
        <v>6.42</v>
      </c>
      <c r="AF544" s="9">
        <f t="shared" si="168"/>
        <v>0</v>
      </c>
      <c r="AG544" s="18">
        <f t="shared" si="171"/>
        <v>0.64200000000000002</v>
      </c>
      <c r="AH544" s="11" t="str">
        <f t="shared" si="169"/>
        <v>642</v>
      </c>
      <c r="AI544" s="11" t="str">
        <f t="shared" si="170"/>
        <v>m</v>
      </c>
    </row>
    <row r="545" spans="15:35" x14ac:dyDescent="0.3">
      <c r="O545" s="16">
        <v>4.22</v>
      </c>
      <c r="P545" s="9">
        <f t="shared" si="158"/>
        <v>3</v>
      </c>
      <c r="Q545" s="9">
        <f t="shared" si="159"/>
        <v>422</v>
      </c>
      <c r="R545" s="11" t="str">
        <f t="shared" si="163"/>
        <v>422</v>
      </c>
      <c r="S545" s="11" t="str">
        <f t="shared" si="164"/>
        <v>Ohm</v>
      </c>
      <c r="T545" s="16" t="str">
        <f t="shared" si="157"/>
        <v>421</v>
      </c>
      <c r="U545" s="16" t="str">
        <f t="shared" si="160"/>
        <v>4220</v>
      </c>
      <c r="W545" s="16">
        <v>5.49</v>
      </c>
      <c r="X545" s="9">
        <f t="shared" si="172"/>
        <v>2</v>
      </c>
      <c r="Y545" s="10">
        <f t="shared" si="165"/>
        <v>54.9</v>
      </c>
      <c r="Z545" s="11" t="str">
        <f t="shared" si="166"/>
        <v>54.9</v>
      </c>
      <c r="AA545" s="11" t="str">
        <f t="shared" si="167"/>
        <v>Ohm</v>
      </c>
      <c r="AB545" s="16" t="str">
        <f t="shared" si="161"/>
        <v>540</v>
      </c>
      <c r="AC545" s="16" t="str">
        <f t="shared" si="162"/>
        <v>54R9</v>
      </c>
      <c r="AE545" s="22">
        <v>6.49</v>
      </c>
      <c r="AF545" s="9">
        <f t="shared" si="168"/>
        <v>0</v>
      </c>
      <c r="AG545" s="18">
        <f t="shared" si="171"/>
        <v>0.64900000000000002</v>
      </c>
      <c r="AH545" s="11" t="str">
        <f t="shared" si="169"/>
        <v>649</v>
      </c>
      <c r="AI545" s="11" t="str">
        <f t="shared" si="170"/>
        <v>m</v>
      </c>
    </row>
    <row r="546" spans="15:35" x14ac:dyDescent="0.3">
      <c r="O546" s="16">
        <v>4.32</v>
      </c>
      <c r="P546" s="9">
        <f t="shared" si="158"/>
        <v>3</v>
      </c>
      <c r="Q546" s="9">
        <f t="shared" si="159"/>
        <v>432</v>
      </c>
      <c r="R546" s="11" t="str">
        <f t="shared" si="163"/>
        <v>432</v>
      </c>
      <c r="S546" s="11" t="str">
        <f t="shared" si="164"/>
        <v>Ohm</v>
      </c>
      <c r="T546" s="16" t="str">
        <f t="shared" si="157"/>
        <v>431</v>
      </c>
      <c r="U546" s="16" t="str">
        <f t="shared" si="160"/>
        <v>4320</v>
      </c>
      <c r="W546" s="16">
        <v>5.6</v>
      </c>
      <c r="X546" s="9">
        <f t="shared" si="172"/>
        <v>2</v>
      </c>
      <c r="Y546" s="10">
        <f t="shared" si="165"/>
        <v>56</v>
      </c>
      <c r="Z546" s="11" t="str">
        <f t="shared" si="166"/>
        <v>56.0</v>
      </c>
      <c r="AA546" s="11" t="str">
        <f t="shared" si="167"/>
        <v>Ohm</v>
      </c>
      <c r="AB546" s="16" t="str">
        <f t="shared" si="161"/>
        <v>560</v>
      </c>
      <c r="AC546" s="16" t="str">
        <f t="shared" si="162"/>
        <v>56R0</v>
      </c>
      <c r="AE546" s="22">
        <v>6.57</v>
      </c>
      <c r="AF546" s="9">
        <f t="shared" si="168"/>
        <v>0</v>
      </c>
      <c r="AG546" s="18">
        <f t="shared" si="171"/>
        <v>0.65700000000000003</v>
      </c>
      <c r="AH546" s="11" t="str">
        <f t="shared" si="169"/>
        <v>657</v>
      </c>
      <c r="AI546" s="11" t="str">
        <f t="shared" si="170"/>
        <v>m</v>
      </c>
    </row>
    <row r="547" spans="15:35" x14ac:dyDescent="0.3">
      <c r="O547" s="16">
        <v>4.42</v>
      </c>
      <c r="P547" s="9">
        <f t="shared" si="158"/>
        <v>3</v>
      </c>
      <c r="Q547" s="9">
        <f t="shared" si="159"/>
        <v>442</v>
      </c>
      <c r="R547" s="11" t="str">
        <f t="shared" si="163"/>
        <v>442</v>
      </c>
      <c r="S547" s="11" t="str">
        <f t="shared" si="164"/>
        <v>Ohm</v>
      </c>
      <c r="T547" s="16" t="str">
        <f t="shared" si="157"/>
        <v>441</v>
      </c>
      <c r="U547" s="16" t="str">
        <f t="shared" si="160"/>
        <v>4420</v>
      </c>
      <c r="W547" s="16">
        <v>5.62</v>
      </c>
      <c r="X547" s="9">
        <f t="shared" si="172"/>
        <v>2</v>
      </c>
      <c r="Y547" s="10">
        <f t="shared" si="165"/>
        <v>56.2</v>
      </c>
      <c r="Z547" s="11" t="str">
        <f t="shared" si="166"/>
        <v>56.2</v>
      </c>
      <c r="AA547" s="11" t="str">
        <f t="shared" si="167"/>
        <v>Ohm</v>
      </c>
      <c r="AB547" s="16" t="str">
        <f t="shared" si="161"/>
        <v>560</v>
      </c>
      <c r="AC547" s="16" t="str">
        <f t="shared" si="162"/>
        <v>56R2</v>
      </c>
      <c r="AE547" s="22">
        <v>6.65</v>
      </c>
      <c r="AF547" s="9">
        <f t="shared" si="168"/>
        <v>0</v>
      </c>
      <c r="AG547" s="18">
        <f t="shared" si="171"/>
        <v>0.66500000000000004</v>
      </c>
      <c r="AH547" s="11" t="str">
        <f t="shared" si="169"/>
        <v>665</v>
      </c>
      <c r="AI547" s="11" t="str">
        <f t="shared" si="170"/>
        <v>m</v>
      </c>
    </row>
    <row r="548" spans="15:35" x14ac:dyDescent="0.3">
      <c r="O548" s="16">
        <v>4.53</v>
      </c>
      <c r="P548" s="9">
        <f t="shared" si="158"/>
        <v>3</v>
      </c>
      <c r="Q548" s="9">
        <f t="shared" si="159"/>
        <v>453</v>
      </c>
      <c r="R548" s="11" t="str">
        <f t="shared" si="163"/>
        <v>453</v>
      </c>
      <c r="S548" s="11" t="str">
        <f t="shared" si="164"/>
        <v>Ohm</v>
      </c>
      <c r="T548" s="16" t="str">
        <f t="shared" si="157"/>
        <v>451</v>
      </c>
      <c r="U548" s="16" t="str">
        <f t="shared" si="160"/>
        <v>4530</v>
      </c>
      <c r="W548" s="16">
        <v>5.76</v>
      </c>
      <c r="X548" s="9">
        <f t="shared" si="172"/>
        <v>2</v>
      </c>
      <c r="Y548" s="10">
        <f t="shared" si="165"/>
        <v>57.6</v>
      </c>
      <c r="Z548" s="11" t="str">
        <f t="shared" si="166"/>
        <v>57.6</v>
      </c>
      <c r="AA548" s="11" t="str">
        <f t="shared" si="167"/>
        <v>Ohm</v>
      </c>
      <c r="AB548" s="16" t="str">
        <f t="shared" si="161"/>
        <v>570</v>
      </c>
      <c r="AC548" s="16" t="str">
        <f t="shared" si="162"/>
        <v>57R6</v>
      </c>
      <c r="AE548" s="22">
        <v>6.73</v>
      </c>
      <c r="AF548" s="9">
        <f t="shared" si="168"/>
        <v>0</v>
      </c>
      <c r="AG548" s="18">
        <f t="shared" si="171"/>
        <v>0.67300000000000004</v>
      </c>
      <c r="AH548" s="11" t="str">
        <f t="shared" si="169"/>
        <v>673</v>
      </c>
      <c r="AI548" s="11" t="str">
        <f t="shared" si="170"/>
        <v>m</v>
      </c>
    </row>
    <row r="549" spans="15:35" x14ac:dyDescent="0.3">
      <c r="O549" s="16">
        <v>4.6399999999999997</v>
      </c>
      <c r="P549" s="9">
        <f t="shared" si="158"/>
        <v>3</v>
      </c>
      <c r="Q549" s="9">
        <f t="shared" si="159"/>
        <v>464</v>
      </c>
      <c r="R549" s="11" t="str">
        <f t="shared" si="163"/>
        <v>464</v>
      </c>
      <c r="S549" s="11" t="str">
        <f t="shared" si="164"/>
        <v>Ohm</v>
      </c>
      <c r="T549" s="16" t="str">
        <f t="shared" ref="T549:T612" si="173">IF(P549&lt;2,LEFT(U549,3),LEFT(U549,2)&amp;P549-2)</f>
        <v>461</v>
      </c>
      <c r="U549" s="16" t="str">
        <f t="shared" si="160"/>
        <v>4640</v>
      </c>
      <c r="W549" s="16">
        <v>5.9</v>
      </c>
      <c r="X549" s="9">
        <f t="shared" si="172"/>
        <v>2</v>
      </c>
      <c r="Y549" s="10">
        <f t="shared" si="165"/>
        <v>59</v>
      </c>
      <c r="Z549" s="11" t="str">
        <f t="shared" si="166"/>
        <v>59.0</v>
      </c>
      <c r="AA549" s="11" t="str">
        <f t="shared" si="167"/>
        <v>Ohm</v>
      </c>
      <c r="AB549" s="16" t="str">
        <f t="shared" si="161"/>
        <v>590</v>
      </c>
      <c r="AC549" s="16" t="str">
        <f t="shared" si="162"/>
        <v>59R0</v>
      </c>
      <c r="AE549" s="22">
        <v>6.81</v>
      </c>
      <c r="AF549" s="9">
        <f t="shared" si="168"/>
        <v>0</v>
      </c>
      <c r="AG549" s="18">
        <f t="shared" si="171"/>
        <v>0.68099999999999994</v>
      </c>
      <c r="AH549" s="11" t="str">
        <f t="shared" si="169"/>
        <v>681</v>
      </c>
      <c r="AI549" s="11" t="str">
        <f t="shared" si="170"/>
        <v>m</v>
      </c>
    </row>
    <row r="550" spans="15:35" x14ac:dyDescent="0.3">
      <c r="O550" s="16">
        <v>4.75</v>
      </c>
      <c r="P550" s="9">
        <f t="shared" ref="P550:P613" si="174">IF(O550=1,P549+1,P549)</f>
        <v>3</v>
      </c>
      <c r="Q550" s="9">
        <f t="shared" ref="Q550:Q580" si="175">O550*10^P550/10</f>
        <v>475</v>
      </c>
      <c r="R550" s="11" t="str">
        <f t="shared" si="163"/>
        <v>475</v>
      </c>
      <c r="S550" s="11" t="str">
        <f t="shared" si="164"/>
        <v>Ohm</v>
      </c>
      <c r="T550" s="16" t="str">
        <f t="shared" si="173"/>
        <v>471</v>
      </c>
      <c r="U550" s="16" t="str">
        <f t="shared" si="160"/>
        <v>4750</v>
      </c>
      <c r="W550" s="16">
        <v>6.04</v>
      </c>
      <c r="X550" s="9">
        <f t="shared" si="172"/>
        <v>2</v>
      </c>
      <c r="Y550" s="10">
        <f t="shared" si="165"/>
        <v>60.4</v>
      </c>
      <c r="Z550" s="11" t="str">
        <f t="shared" si="166"/>
        <v>60.4</v>
      </c>
      <c r="AA550" s="11" t="str">
        <f t="shared" si="167"/>
        <v>Ohm</v>
      </c>
      <c r="AB550" s="16" t="str">
        <f t="shared" si="161"/>
        <v>600</v>
      </c>
      <c r="AC550" s="16" t="str">
        <f t="shared" si="162"/>
        <v>60R4</v>
      </c>
      <c r="AE550" s="22">
        <v>6.9</v>
      </c>
      <c r="AF550" s="9">
        <f t="shared" si="168"/>
        <v>0</v>
      </c>
      <c r="AG550" s="18">
        <f t="shared" si="171"/>
        <v>0.69000000000000006</v>
      </c>
      <c r="AH550" s="11" t="str">
        <f t="shared" si="169"/>
        <v>690</v>
      </c>
      <c r="AI550" s="11" t="str">
        <f t="shared" si="170"/>
        <v>m</v>
      </c>
    </row>
    <row r="551" spans="15:35" x14ac:dyDescent="0.3">
      <c r="O551" s="16">
        <v>4.87</v>
      </c>
      <c r="P551" s="9">
        <f t="shared" si="174"/>
        <v>3</v>
      </c>
      <c r="Q551" s="9">
        <f t="shared" si="175"/>
        <v>487</v>
      </c>
      <c r="R551" s="11" t="str">
        <f t="shared" si="163"/>
        <v>487</v>
      </c>
      <c r="S551" s="11" t="str">
        <f t="shared" si="164"/>
        <v>Ohm</v>
      </c>
      <c r="T551" s="16" t="str">
        <f t="shared" si="173"/>
        <v>481</v>
      </c>
      <c r="U551" s="16" t="str">
        <f t="shared" ref="U551:U577" si="176">IF(P551&lt;0,"R0"&amp;LEFT(R551,2),IF(P551&lt;1,"R"&amp;R551,IF(P551&lt;3,SUBSTITUTE(R551,".","R"),LEFT(_xlfn.VALUETOTEXT(Q551),3)&amp;P551-3)))</f>
        <v>4870</v>
      </c>
      <c r="W551" s="16">
        <v>6.19</v>
      </c>
      <c r="X551" s="9">
        <f t="shared" si="172"/>
        <v>2</v>
      </c>
      <c r="Y551" s="10">
        <f t="shared" si="165"/>
        <v>61.9</v>
      </c>
      <c r="Z551" s="11" t="str">
        <f t="shared" si="166"/>
        <v>61.9</v>
      </c>
      <c r="AA551" s="11" t="str">
        <f t="shared" si="167"/>
        <v>Ohm</v>
      </c>
      <c r="AB551" s="16" t="str">
        <f t="shared" si="161"/>
        <v>610</v>
      </c>
      <c r="AC551" s="16" t="str">
        <f t="shared" si="162"/>
        <v>61R9</v>
      </c>
      <c r="AE551" s="22">
        <v>6.98</v>
      </c>
      <c r="AF551" s="9">
        <f t="shared" si="168"/>
        <v>0</v>
      </c>
      <c r="AG551" s="18">
        <f t="shared" si="171"/>
        <v>0.69800000000000006</v>
      </c>
      <c r="AH551" s="11" t="str">
        <f t="shared" si="169"/>
        <v>698</v>
      </c>
      <c r="AI551" s="11" t="str">
        <f t="shared" si="170"/>
        <v>m</v>
      </c>
    </row>
    <row r="552" spans="15:35" x14ac:dyDescent="0.3">
      <c r="O552" s="16">
        <v>4.99</v>
      </c>
      <c r="P552" s="9">
        <f t="shared" si="174"/>
        <v>3</v>
      </c>
      <c r="Q552" s="9">
        <f t="shared" si="175"/>
        <v>499</v>
      </c>
      <c r="R552" s="11" t="str">
        <f t="shared" si="163"/>
        <v>499</v>
      </c>
      <c r="S552" s="11" t="str">
        <f t="shared" si="164"/>
        <v>Ohm</v>
      </c>
      <c r="T552" s="16" t="str">
        <f t="shared" si="173"/>
        <v>491</v>
      </c>
      <c r="U552" s="16" t="str">
        <f t="shared" si="176"/>
        <v>4990</v>
      </c>
      <c r="W552" s="16">
        <v>6.2</v>
      </c>
      <c r="X552" s="9">
        <f t="shared" si="172"/>
        <v>2</v>
      </c>
      <c r="Y552" s="10">
        <f t="shared" si="165"/>
        <v>62</v>
      </c>
      <c r="Z552" s="11" t="str">
        <f t="shared" si="166"/>
        <v>62.0</v>
      </c>
      <c r="AA552" s="11" t="str">
        <f t="shared" si="167"/>
        <v>Ohm</v>
      </c>
      <c r="AB552" s="16" t="str">
        <f t="shared" si="161"/>
        <v>620</v>
      </c>
      <c r="AC552" s="16" t="str">
        <f t="shared" si="162"/>
        <v>62R0</v>
      </c>
      <c r="AE552" s="22">
        <v>7.06</v>
      </c>
      <c r="AF552" s="9">
        <f t="shared" si="168"/>
        <v>0</v>
      </c>
      <c r="AG552" s="18">
        <f t="shared" si="171"/>
        <v>0.70599999999999996</v>
      </c>
      <c r="AH552" s="11" t="str">
        <f t="shared" si="169"/>
        <v>706</v>
      </c>
      <c r="AI552" s="11" t="str">
        <f t="shared" si="170"/>
        <v>m</v>
      </c>
    </row>
    <row r="553" spans="15:35" x14ac:dyDescent="0.3">
      <c r="O553" s="16">
        <v>5.1100000000000003</v>
      </c>
      <c r="P553" s="9">
        <f t="shared" si="174"/>
        <v>3</v>
      </c>
      <c r="Q553" s="9">
        <f t="shared" si="175"/>
        <v>511</v>
      </c>
      <c r="R553" s="11" t="str">
        <f t="shared" si="163"/>
        <v>511</v>
      </c>
      <c r="S553" s="11" t="str">
        <f t="shared" si="164"/>
        <v>Ohm</v>
      </c>
      <c r="T553" s="16" t="str">
        <f t="shared" si="173"/>
        <v>511</v>
      </c>
      <c r="U553" s="16" t="str">
        <f t="shared" si="176"/>
        <v>5110</v>
      </c>
      <c r="W553" s="16">
        <v>6.34</v>
      </c>
      <c r="X553" s="9">
        <f t="shared" si="172"/>
        <v>2</v>
      </c>
      <c r="Y553" s="10">
        <f t="shared" si="165"/>
        <v>63.4</v>
      </c>
      <c r="Z553" s="11" t="str">
        <f t="shared" si="166"/>
        <v>63.4</v>
      </c>
      <c r="AA553" s="11" t="str">
        <f t="shared" si="167"/>
        <v>Ohm</v>
      </c>
      <c r="AB553" s="16" t="str">
        <f t="shared" si="161"/>
        <v>630</v>
      </c>
      <c r="AC553" s="16" t="str">
        <f t="shared" si="162"/>
        <v>63R4</v>
      </c>
      <c r="AE553" s="22">
        <v>7.15</v>
      </c>
      <c r="AF553" s="9">
        <f t="shared" si="168"/>
        <v>0</v>
      </c>
      <c r="AG553" s="18">
        <f t="shared" si="171"/>
        <v>0.71500000000000008</v>
      </c>
      <c r="AH553" s="11" t="str">
        <f t="shared" si="169"/>
        <v>715</v>
      </c>
      <c r="AI553" s="11" t="str">
        <f t="shared" si="170"/>
        <v>m</v>
      </c>
    </row>
    <row r="554" spans="15:35" x14ac:dyDescent="0.3">
      <c r="O554" s="16">
        <v>5.23</v>
      </c>
      <c r="P554" s="9">
        <f t="shared" si="174"/>
        <v>3</v>
      </c>
      <c r="Q554" s="9">
        <f t="shared" si="175"/>
        <v>523</v>
      </c>
      <c r="R554" s="11" t="str">
        <f t="shared" si="163"/>
        <v>523</v>
      </c>
      <c r="S554" s="11" t="str">
        <f t="shared" si="164"/>
        <v>Ohm</v>
      </c>
      <c r="T554" s="16" t="str">
        <f t="shared" si="173"/>
        <v>521</v>
      </c>
      <c r="U554" s="16" t="str">
        <f t="shared" si="176"/>
        <v>5230</v>
      </c>
      <c r="W554" s="16">
        <v>6.49</v>
      </c>
      <c r="X554" s="9">
        <f t="shared" si="172"/>
        <v>2</v>
      </c>
      <c r="Y554" s="10">
        <f t="shared" si="165"/>
        <v>64.900000000000006</v>
      </c>
      <c r="Z554" s="11" t="str">
        <f t="shared" si="166"/>
        <v>64.9</v>
      </c>
      <c r="AA554" s="11" t="str">
        <f t="shared" si="167"/>
        <v>Ohm</v>
      </c>
      <c r="AB554" s="16" t="str">
        <f t="shared" si="161"/>
        <v>640</v>
      </c>
      <c r="AC554" s="16" t="str">
        <f t="shared" si="162"/>
        <v>64R9</v>
      </c>
      <c r="AE554" s="22">
        <v>7.23</v>
      </c>
      <c r="AF554" s="9">
        <f t="shared" si="168"/>
        <v>0</v>
      </c>
      <c r="AG554" s="18">
        <f t="shared" si="171"/>
        <v>0.72300000000000009</v>
      </c>
      <c r="AH554" s="11" t="str">
        <f t="shared" si="169"/>
        <v>723</v>
      </c>
      <c r="AI554" s="11" t="str">
        <f t="shared" si="170"/>
        <v>m</v>
      </c>
    </row>
    <row r="555" spans="15:35" x14ac:dyDescent="0.3">
      <c r="O555" s="16">
        <v>5.36</v>
      </c>
      <c r="P555" s="9">
        <f t="shared" si="174"/>
        <v>3</v>
      </c>
      <c r="Q555" s="9">
        <f t="shared" si="175"/>
        <v>536</v>
      </c>
      <c r="R555" s="11" t="str">
        <f t="shared" si="163"/>
        <v>536</v>
      </c>
      <c r="S555" s="11" t="str">
        <f t="shared" si="164"/>
        <v>Ohm</v>
      </c>
      <c r="T555" s="16" t="str">
        <f t="shared" si="173"/>
        <v>531</v>
      </c>
      <c r="U555" s="16" t="str">
        <f t="shared" si="176"/>
        <v>5360</v>
      </c>
      <c r="W555" s="16">
        <v>6.65</v>
      </c>
      <c r="X555" s="9">
        <f t="shared" si="172"/>
        <v>2</v>
      </c>
      <c r="Y555" s="10">
        <f t="shared" si="165"/>
        <v>66.5</v>
      </c>
      <c r="Z555" s="11" t="str">
        <f t="shared" si="166"/>
        <v>66.5</v>
      </c>
      <c r="AA555" s="11" t="str">
        <f t="shared" si="167"/>
        <v>Ohm</v>
      </c>
      <c r="AB555" s="16" t="str">
        <f t="shared" si="161"/>
        <v>660</v>
      </c>
      <c r="AC555" s="16" t="str">
        <f t="shared" si="162"/>
        <v>66R5</v>
      </c>
      <c r="AE555" s="22">
        <v>7.32</v>
      </c>
      <c r="AF555" s="9">
        <f t="shared" si="168"/>
        <v>0</v>
      </c>
      <c r="AG555" s="18">
        <f t="shared" si="171"/>
        <v>0.73199999999999998</v>
      </c>
      <c r="AH555" s="11" t="str">
        <f t="shared" si="169"/>
        <v>732</v>
      </c>
      <c r="AI555" s="11" t="str">
        <f t="shared" si="170"/>
        <v>m</v>
      </c>
    </row>
    <row r="556" spans="15:35" x14ac:dyDescent="0.3">
      <c r="O556" s="16">
        <v>5.49</v>
      </c>
      <c r="P556" s="9">
        <f t="shared" si="174"/>
        <v>3</v>
      </c>
      <c r="Q556" s="9">
        <f t="shared" si="175"/>
        <v>549</v>
      </c>
      <c r="R556" s="11" t="str">
        <f t="shared" si="163"/>
        <v>549</v>
      </c>
      <c r="S556" s="11" t="str">
        <f t="shared" si="164"/>
        <v>Ohm</v>
      </c>
      <c r="T556" s="16" t="str">
        <f t="shared" si="173"/>
        <v>541</v>
      </c>
      <c r="U556" s="16" t="str">
        <f t="shared" si="176"/>
        <v>5490</v>
      </c>
      <c r="W556" s="16">
        <v>6.8</v>
      </c>
      <c r="X556" s="9">
        <f t="shared" si="172"/>
        <v>2</v>
      </c>
      <c r="Y556" s="10">
        <f t="shared" si="165"/>
        <v>68</v>
      </c>
      <c r="Z556" s="11" t="str">
        <f t="shared" si="166"/>
        <v>68.0</v>
      </c>
      <c r="AA556" s="11" t="str">
        <f t="shared" si="167"/>
        <v>Ohm</v>
      </c>
      <c r="AB556" s="16" t="str">
        <f t="shared" si="161"/>
        <v>680</v>
      </c>
      <c r="AC556" s="16" t="str">
        <f t="shared" si="162"/>
        <v>68R0</v>
      </c>
      <c r="AE556" s="22">
        <v>7.41</v>
      </c>
      <c r="AF556" s="9">
        <f t="shared" si="168"/>
        <v>0</v>
      </c>
      <c r="AG556" s="18">
        <f t="shared" si="171"/>
        <v>0.74099999999999999</v>
      </c>
      <c r="AH556" s="11" t="str">
        <f t="shared" si="169"/>
        <v>741</v>
      </c>
      <c r="AI556" s="11" t="str">
        <f t="shared" si="170"/>
        <v>m</v>
      </c>
    </row>
    <row r="557" spans="15:35" x14ac:dyDescent="0.3">
      <c r="O557" s="16">
        <v>5.62</v>
      </c>
      <c r="P557" s="9">
        <f t="shared" si="174"/>
        <v>3</v>
      </c>
      <c r="Q557" s="9">
        <f t="shared" si="175"/>
        <v>562</v>
      </c>
      <c r="R557" s="11" t="str">
        <f t="shared" si="163"/>
        <v>562</v>
      </c>
      <c r="S557" s="11" t="str">
        <f t="shared" si="164"/>
        <v>Ohm</v>
      </c>
      <c r="T557" s="16" t="str">
        <f t="shared" si="173"/>
        <v>561</v>
      </c>
      <c r="U557" s="16" t="str">
        <f t="shared" si="176"/>
        <v>5620</v>
      </c>
      <c r="W557" s="16">
        <v>6.81</v>
      </c>
      <c r="X557" s="9">
        <f t="shared" si="172"/>
        <v>2</v>
      </c>
      <c r="Y557" s="10">
        <f t="shared" si="165"/>
        <v>68.099999999999994</v>
      </c>
      <c r="Z557" s="11" t="str">
        <f t="shared" si="166"/>
        <v>68.1</v>
      </c>
      <c r="AA557" s="11" t="str">
        <f t="shared" si="167"/>
        <v>Ohm</v>
      </c>
      <c r="AB557" s="16" t="str">
        <f t="shared" si="161"/>
        <v>680</v>
      </c>
      <c r="AC557" s="16" t="str">
        <f t="shared" si="162"/>
        <v>68R1</v>
      </c>
      <c r="AE557" s="22">
        <v>7.5</v>
      </c>
      <c r="AF557" s="9">
        <f t="shared" si="168"/>
        <v>0</v>
      </c>
      <c r="AG557" s="18">
        <f t="shared" si="171"/>
        <v>0.75</v>
      </c>
      <c r="AH557" s="11" t="str">
        <f t="shared" si="169"/>
        <v>750</v>
      </c>
      <c r="AI557" s="11" t="str">
        <f t="shared" si="170"/>
        <v>m</v>
      </c>
    </row>
    <row r="558" spans="15:35" x14ac:dyDescent="0.3">
      <c r="O558" s="16">
        <v>5.76</v>
      </c>
      <c r="P558" s="9">
        <f t="shared" si="174"/>
        <v>3</v>
      </c>
      <c r="Q558" s="9">
        <f t="shared" si="175"/>
        <v>576</v>
      </c>
      <c r="R558" s="11" t="str">
        <f t="shared" si="163"/>
        <v>576</v>
      </c>
      <c r="S558" s="11" t="str">
        <f t="shared" si="164"/>
        <v>Ohm</v>
      </c>
      <c r="T558" s="16" t="str">
        <f t="shared" si="173"/>
        <v>571</v>
      </c>
      <c r="U558" s="16" t="str">
        <f t="shared" si="176"/>
        <v>5760</v>
      </c>
      <c r="W558" s="16">
        <v>6.98</v>
      </c>
      <c r="X558" s="9">
        <f t="shared" si="172"/>
        <v>2</v>
      </c>
      <c r="Y558" s="10">
        <f t="shared" si="165"/>
        <v>69.8</v>
      </c>
      <c r="Z558" s="11" t="str">
        <f t="shared" si="166"/>
        <v>69.8</v>
      </c>
      <c r="AA558" s="11" t="str">
        <f t="shared" si="167"/>
        <v>Ohm</v>
      </c>
      <c r="AB558" s="16" t="str">
        <f t="shared" si="161"/>
        <v>690</v>
      </c>
      <c r="AC558" s="16" t="str">
        <f t="shared" si="162"/>
        <v>69R8</v>
      </c>
      <c r="AE558" s="22">
        <v>7.59</v>
      </c>
      <c r="AF558" s="9">
        <f t="shared" si="168"/>
        <v>0</v>
      </c>
      <c r="AG558" s="18">
        <f t="shared" si="171"/>
        <v>0.75900000000000001</v>
      </c>
      <c r="AH558" s="11" t="str">
        <f t="shared" si="169"/>
        <v>759</v>
      </c>
      <c r="AI558" s="11" t="str">
        <f t="shared" si="170"/>
        <v>m</v>
      </c>
    </row>
    <row r="559" spans="15:35" x14ac:dyDescent="0.3">
      <c r="O559" s="16">
        <v>5.9</v>
      </c>
      <c r="P559" s="9">
        <f t="shared" si="174"/>
        <v>3</v>
      </c>
      <c r="Q559" s="9">
        <f t="shared" si="175"/>
        <v>590</v>
      </c>
      <c r="R559" s="11" t="str">
        <f t="shared" si="163"/>
        <v>590</v>
      </c>
      <c r="S559" s="11" t="str">
        <f t="shared" si="164"/>
        <v>Ohm</v>
      </c>
      <c r="T559" s="16" t="str">
        <f t="shared" si="173"/>
        <v>591</v>
      </c>
      <c r="U559" s="16" t="str">
        <f t="shared" si="176"/>
        <v>5900</v>
      </c>
      <c r="W559" s="16">
        <v>7.15</v>
      </c>
      <c r="X559" s="9">
        <f t="shared" si="172"/>
        <v>2</v>
      </c>
      <c r="Y559" s="10">
        <f t="shared" si="165"/>
        <v>71.5</v>
      </c>
      <c r="Z559" s="11" t="str">
        <f t="shared" si="166"/>
        <v>71.5</v>
      </c>
      <c r="AA559" s="11" t="str">
        <f t="shared" si="167"/>
        <v>Ohm</v>
      </c>
      <c r="AB559" s="16" t="str">
        <f t="shared" si="161"/>
        <v>710</v>
      </c>
      <c r="AC559" s="16" t="str">
        <f t="shared" si="162"/>
        <v>71R5</v>
      </c>
      <c r="AE559" s="22">
        <v>7.68</v>
      </c>
      <c r="AF559" s="9">
        <f t="shared" si="168"/>
        <v>0</v>
      </c>
      <c r="AG559" s="18">
        <f t="shared" si="171"/>
        <v>0.76800000000000002</v>
      </c>
      <c r="AH559" s="11" t="str">
        <f t="shared" si="169"/>
        <v>768</v>
      </c>
      <c r="AI559" s="11" t="str">
        <f t="shared" si="170"/>
        <v>m</v>
      </c>
    </row>
    <row r="560" spans="15:35" x14ac:dyDescent="0.3">
      <c r="O560" s="16">
        <v>6.04</v>
      </c>
      <c r="P560" s="9">
        <f t="shared" si="174"/>
        <v>3</v>
      </c>
      <c r="Q560" s="9">
        <f t="shared" si="175"/>
        <v>604</v>
      </c>
      <c r="R560" s="11" t="str">
        <f t="shared" si="163"/>
        <v>604</v>
      </c>
      <c r="S560" s="11" t="str">
        <f t="shared" si="164"/>
        <v>Ohm</v>
      </c>
      <c r="T560" s="16" t="str">
        <f t="shared" si="173"/>
        <v>601</v>
      </c>
      <c r="U560" s="16" t="str">
        <f t="shared" si="176"/>
        <v>6040</v>
      </c>
      <c r="W560" s="16">
        <v>7.32</v>
      </c>
      <c r="X560" s="9">
        <f t="shared" si="172"/>
        <v>2</v>
      </c>
      <c r="Y560" s="10">
        <f t="shared" si="165"/>
        <v>73.2</v>
      </c>
      <c r="Z560" s="11" t="str">
        <f t="shared" si="166"/>
        <v>73.2</v>
      </c>
      <c r="AA560" s="11" t="str">
        <f t="shared" si="167"/>
        <v>Ohm</v>
      </c>
      <c r="AB560" s="16" t="str">
        <f t="shared" si="161"/>
        <v>730</v>
      </c>
      <c r="AC560" s="16" t="str">
        <f t="shared" si="162"/>
        <v>73R2</v>
      </c>
      <c r="AE560" s="22">
        <v>7.77</v>
      </c>
      <c r="AF560" s="9">
        <f t="shared" si="168"/>
        <v>0</v>
      </c>
      <c r="AG560" s="18">
        <f t="shared" si="171"/>
        <v>0.77699999999999991</v>
      </c>
      <c r="AH560" s="11" t="str">
        <f t="shared" si="169"/>
        <v>777</v>
      </c>
      <c r="AI560" s="11" t="str">
        <f t="shared" si="170"/>
        <v>m</v>
      </c>
    </row>
    <row r="561" spans="15:35" x14ac:dyDescent="0.3">
      <c r="O561" s="16">
        <v>6.19</v>
      </c>
      <c r="P561" s="9">
        <f t="shared" si="174"/>
        <v>3</v>
      </c>
      <c r="Q561" s="9">
        <f t="shared" si="175"/>
        <v>619</v>
      </c>
      <c r="R561" s="11" t="str">
        <f t="shared" si="163"/>
        <v>619</v>
      </c>
      <c r="S561" s="11" t="str">
        <f t="shared" si="164"/>
        <v>Ohm</v>
      </c>
      <c r="T561" s="16" t="str">
        <f t="shared" si="173"/>
        <v>611</v>
      </c>
      <c r="U561" s="16" t="str">
        <f t="shared" si="176"/>
        <v>6190</v>
      </c>
      <c r="W561" s="16">
        <v>7.5</v>
      </c>
      <c r="X561" s="9">
        <f t="shared" si="172"/>
        <v>2</v>
      </c>
      <c r="Y561" s="10">
        <f t="shared" si="165"/>
        <v>75</v>
      </c>
      <c r="Z561" s="11" t="str">
        <f t="shared" si="166"/>
        <v>75.0</v>
      </c>
      <c r="AA561" s="11" t="str">
        <f t="shared" si="167"/>
        <v>Ohm</v>
      </c>
      <c r="AB561" s="16" t="str">
        <f t="shared" si="161"/>
        <v>750</v>
      </c>
      <c r="AC561" s="16" t="str">
        <f t="shared" si="162"/>
        <v>75R0</v>
      </c>
      <c r="AE561" s="22">
        <v>7.87</v>
      </c>
      <c r="AF561" s="9">
        <f t="shared" si="168"/>
        <v>0</v>
      </c>
      <c r="AG561" s="18">
        <f t="shared" si="171"/>
        <v>0.78700000000000003</v>
      </c>
      <c r="AH561" s="11" t="str">
        <f t="shared" si="169"/>
        <v>787</v>
      </c>
      <c r="AI561" s="11" t="str">
        <f t="shared" si="170"/>
        <v>m</v>
      </c>
    </row>
    <row r="562" spans="15:35" x14ac:dyDescent="0.3">
      <c r="O562" s="16">
        <v>6.34</v>
      </c>
      <c r="P562" s="9">
        <f t="shared" si="174"/>
        <v>3</v>
      </c>
      <c r="Q562" s="9">
        <f t="shared" si="175"/>
        <v>634</v>
      </c>
      <c r="R562" s="11" t="str">
        <f t="shared" si="163"/>
        <v>634</v>
      </c>
      <c r="S562" s="11" t="str">
        <f t="shared" si="164"/>
        <v>Ohm</v>
      </c>
      <c r="T562" s="16" t="str">
        <f t="shared" si="173"/>
        <v>631</v>
      </c>
      <c r="U562" s="16" t="str">
        <f t="shared" si="176"/>
        <v>6340</v>
      </c>
      <c r="W562" s="16">
        <v>7.68</v>
      </c>
      <c r="X562" s="9">
        <f t="shared" si="172"/>
        <v>2</v>
      </c>
      <c r="Y562" s="10">
        <f t="shared" si="165"/>
        <v>76.8</v>
      </c>
      <c r="Z562" s="11" t="str">
        <f t="shared" si="166"/>
        <v>76.8</v>
      </c>
      <c r="AA562" s="11" t="str">
        <f t="shared" si="167"/>
        <v>Ohm</v>
      </c>
      <c r="AB562" s="16" t="str">
        <f t="shared" si="161"/>
        <v>760</v>
      </c>
      <c r="AC562" s="16" t="str">
        <f t="shared" si="162"/>
        <v>76R8</v>
      </c>
      <c r="AE562" s="22">
        <v>7.96</v>
      </c>
      <c r="AF562" s="9">
        <f t="shared" si="168"/>
        <v>0</v>
      </c>
      <c r="AG562" s="18">
        <f t="shared" si="171"/>
        <v>0.79600000000000004</v>
      </c>
      <c r="AH562" s="11" t="str">
        <f t="shared" si="169"/>
        <v>796</v>
      </c>
      <c r="AI562" s="11" t="str">
        <f t="shared" si="170"/>
        <v>m</v>
      </c>
    </row>
    <row r="563" spans="15:35" x14ac:dyDescent="0.3">
      <c r="O563" s="16">
        <v>6.49</v>
      </c>
      <c r="P563" s="9">
        <f t="shared" si="174"/>
        <v>3</v>
      </c>
      <c r="Q563" s="9">
        <f t="shared" si="175"/>
        <v>649</v>
      </c>
      <c r="R563" s="11" t="str">
        <f t="shared" si="163"/>
        <v>649</v>
      </c>
      <c r="S563" s="11" t="str">
        <f t="shared" si="164"/>
        <v>Ohm</v>
      </c>
      <c r="T563" s="16" t="str">
        <f t="shared" si="173"/>
        <v>641</v>
      </c>
      <c r="U563" s="16" t="str">
        <f t="shared" si="176"/>
        <v>6490</v>
      </c>
      <c r="W563" s="16">
        <v>7.87</v>
      </c>
      <c r="X563" s="9">
        <f t="shared" si="172"/>
        <v>2</v>
      </c>
      <c r="Y563" s="10">
        <f t="shared" si="165"/>
        <v>78.7</v>
      </c>
      <c r="Z563" s="11" t="str">
        <f t="shared" si="166"/>
        <v>78.7</v>
      </c>
      <c r="AA563" s="11" t="str">
        <f t="shared" si="167"/>
        <v>Ohm</v>
      </c>
      <c r="AB563" s="16" t="str">
        <f t="shared" si="161"/>
        <v>780</v>
      </c>
      <c r="AC563" s="16" t="str">
        <f t="shared" si="162"/>
        <v>78R7</v>
      </c>
      <c r="AE563" s="22">
        <v>8.06</v>
      </c>
      <c r="AF563" s="9">
        <f t="shared" si="168"/>
        <v>0</v>
      </c>
      <c r="AG563" s="18">
        <f t="shared" si="171"/>
        <v>0.80600000000000005</v>
      </c>
      <c r="AH563" s="11" t="str">
        <f t="shared" si="169"/>
        <v>806</v>
      </c>
      <c r="AI563" s="11" t="str">
        <f t="shared" si="170"/>
        <v>m</v>
      </c>
    </row>
    <row r="564" spans="15:35" x14ac:dyDescent="0.3">
      <c r="O564" s="16">
        <v>6.65</v>
      </c>
      <c r="P564" s="9">
        <f t="shared" si="174"/>
        <v>3</v>
      </c>
      <c r="Q564" s="9">
        <f t="shared" si="175"/>
        <v>665</v>
      </c>
      <c r="R564" s="11" t="str">
        <f t="shared" si="163"/>
        <v>665</v>
      </c>
      <c r="S564" s="11" t="str">
        <f t="shared" si="164"/>
        <v>Ohm</v>
      </c>
      <c r="T564" s="16" t="str">
        <f t="shared" si="173"/>
        <v>661</v>
      </c>
      <c r="U564" s="16" t="str">
        <f t="shared" si="176"/>
        <v>6650</v>
      </c>
      <c r="W564" s="16">
        <v>8.06</v>
      </c>
      <c r="X564" s="9">
        <f t="shared" si="172"/>
        <v>2</v>
      </c>
      <c r="Y564" s="10">
        <f t="shared" si="165"/>
        <v>80.599999999999994</v>
      </c>
      <c r="Z564" s="11" t="str">
        <f t="shared" si="166"/>
        <v>80.6</v>
      </c>
      <c r="AA564" s="11" t="str">
        <f t="shared" si="167"/>
        <v>Ohm</v>
      </c>
      <c r="AB564" s="16" t="str">
        <f t="shared" si="161"/>
        <v>800</v>
      </c>
      <c r="AC564" s="16" t="str">
        <f t="shared" si="162"/>
        <v>80R6</v>
      </c>
      <c r="AE564" s="22">
        <v>8.16</v>
      </c>
      <c r="AF564" s="9">
        <f t="shared" si="168"/>
        <v>0</v>
      </c>
      <c r="AG564" s="18">
        <f t="shared" si="171"/>
        <v>0.81600000000000006</v>
      </c>
      <c r="AH564" s="11" t="str">
        <f t="shared" si="169"/>
        <v>816</v>
      </c>
      <c r="AI564" s="11" t="str">
        <f t="shared" si="170"/>
        <v>m</v>
      </c>
    </row>
    <row r="565" spans="15:35" x14ac:dyDescent="0.3">
      <c r="O565" s="16">
        <v>6.81</v>
      </c>
      <c r="P565" s="9">
        <f t="shared" si="174"/>
        <v>3</v>
      </c>
      <c r="Q565" s="9">
        <f t="shared" si="175"/>
        <v>681</v>
      </c>
      <c r="R565" s="11" t="str">
        <f t="shared" si="163"/>
        <v>681</v>
      </c>
      <c r="S565" s="11" t="str">
        <f t="shared" si="164"/>
        <v>Ohm</v>
      </c>
      <c r="T565" s="16" t="str">
        <f t="shared" si="173"/>
        <v>681</v>
      </c>
      <c r="U565" s="16" t="str">
        <f t="shared" si="176"/>
        <v>6810</v>
      </c>
      <c r="W565" s="16">
        <v>8.1999999999999993</v>
      </c>
      <c r="X565" s="9">
        <f t="shared" si="172"/>
        <v>2</v>
      </c>
      <c r="Y565" s="10">
        <f t="shared" si="165"/>
        <v>81.999999999999986</v>
      </c>
      <c r="Z565" s="11" t="str">
        <f t="shared" si="166"/>
        <v>82.0</v>
      </c>
      <c r="AA565" s="11" t="str">
        <f t="shared" si="167"/>
        <v>Ohm</v>
      </c>
      <c r="AB565" s="16" t="str">
        <f t="shared" si="161"/>
        <v>820</v>
      </c>
      <c r="AC565" s="16" t="str">
        <f t="shared" si="162"/>
        <v>82R0</v>
      </c>
      <c r="AE565" s="22">
        <v>8.25</v>
      </c>
      <c r="AF565" s="9">
        <f t="shared" si="168"/>
        <v>0</v>
      </c>
      <c r="AG565" s="18">
        <f t="shared" si="171"/>
        <v>0.82499999999999996</v>
      </c>
      <c r="AH565" s="11" t="str">
        <f t="shared" si="169"/>
        <v>825</v>
      </c>
      <c r="AI565" s="11" t="str">
        <f t="shared" si="170"/>
        <v>m</v>
      </c>
    </row>
    <row r="566" spans="15:35" x14ac:dyDescent="0.3">
      <c r="O566" s="16">
        <v>6.98</v>
      </c>
      <c r="P566" s="9">
        <f t="shared" si="174"/>
        <v>3</v>
      </c>
      <c r="Q566" s="9">
        <f t="shared" si="175"/>
        <v>698</v>
      </c>
      <c r="R566" s="11" t="str">
        <f t="shared" si="163"/>
        <v>698</v>
      </c>
      <c r="S566" s="11" t="str">
        <f t="shared" si="164"/>
        <v>Ohm</v>
      </c>
      <c r="T566" s="16" t="str">
        <f t="shared" si="173"/>
        <v>691</v>
      </c>
      <c r="U566" s="16" t="str">
        <f t="shared" si="176"/>
        <v>6980</v>
      </c>
      <c r="W566" s="16">
        <v>8.25</v>
      </c>
      <c r="X566" s="9">
        <f t="shared" si="172"/>
        <v>2</v>
      </c>
      <c r="Y566" s="10">
        <f t="shared" si="165"/>
        <v>82.5</v>
      </c>
      <c r="Z566" s="11" t="str">
        <f t="shared" si="166"/>
        <v>82.5</v>
      </c>
      <c r="AA566" s="11" t="str">
        <f t="shared" si="167"/>
        <v>Ohm</v>
      </c>
      <c r="AB566" s="16" t="str">
        <f t="shared" si="161"/>
        <v>820</v>
      </c>
      <c r="AC566" s="16" t="str">
        <f t="shared" si="162"/>
        <v>82R5</v>
      </c>
      <c r="AE566" s="22">
        <v>8.35</v>
      </c>
      <c r="AF566" s="9">
        <f t="shared" si="168"/>
        <v>0</v>
      </c>
      <c r="AG566" s="18">
        <f t="shared" si="171"/>
        <v>0.83499999999999996</v>
      </c>
      <c r="AH566" s="11" t="str">
        <f t="shared" si="169"/>
        <v>835</v>
      </c>
      <c r="AI566" s="11" t="str">
        <f t="shared" si="170"/>
        <v>m</v>
      </c>
    </row>
    <row r="567" spans="15:35" x14ac:dyDescent="0.3">
      <c r="O567" s="16">
        <v>7.15</v>
      </c>
      <c r="P567" s="9">
        <f t="shared" si="174"/>
        <v>3</v>
      </c>
      <c r="Q567" s="9">
        <f t="shared" si="175"/>
        <v>715</v>
      </c>
      <c r="R567" s="11" t="str">
        <f t="shared" si="163"/>
        <v>715</v>
      </c>
      <c r="S567" s="11" t="str">
        <f t="shared" si="164"/>
        <v>Ohm</v>
      </c>
      <c r="T567" s="16" t="str">
        <f t="shared" si="173"/>
        <v>711</v>
      </c>
      <c r="U567" s="16" t="str">
        <f t="shared" si="176"/>
        <v>7150</v>
      </c>
      <c r="W567" s="16">
        <v>8.4499999999999993</v>
      </c>
      <c r="X567" s="9">
        <f t="shared" si="172"/>
        <v>2</v>
      </c>
      <c r="Y567" s="10">
        <f t="shared" si="165"/>
        <v>84.499999999999986</v>
      </c>
      <c r="Z567" s="11" t="str">
        <f t="shared" si="166"/>
        <v>84.5</v>
      </c>
      <c r="AA567" s="11" t="str">
        <f t="shared" si="167"/>
        <v>Ohm</v>
      </c>
      <c r="AB567" s="16" t="str">
        <f t="shared" si="161"/>
        <v>840</v>
      </c>
      <c r="AC567" s="16" t="str">
        <f t="shared" si="162"/>
        <v>84R5</v>
      </c>
      <c r="AE567" s="22">
        <v>8.4499999999999993</v>
      </c>
      <c r="AF567" s="9">
        <f t="shared" si="168"/>
        <v>0</v>
      </c>
      <c r="AG567" s="18">
        <f t="shared" si="171"/>
        <v>0.84499999999999997</v>
      </c>
      <c r="AH567" s="11" t="str">
        <f t="shared" si="169"/>
        <v>845</v>
      </c>
      <c r="AI567" s="11" t="str">
        <f t="shared" si="170"/>
        <v>m</v>
      </c>
    </row>
    <row r="568" spans="15:35" x14ac:dyDescent="0.3">
      <c r="O568" s="16">
        <v>7.32</v>
      </c>
      <c r="P568" s="9">
        <f t="shared" si="174"/>
        <v>3</v>
      </c>
      <c r="Q568" s="9">
        <f t="shared" si="175"/>
        <v>732</v>
      </c>
      <c r="R568" s="11" t="str">
        <f t="shared" si="163"/>
        <v>732</v>
      </c>
      <c r="S568" s="11" t="str">
        <f t="shared" si="164"/>
        <v>Ohm</v>
      </c>
      <c r="T568" s="16" t="str">
        <f t="shared" si="173"/>
        <v>731</v>
      </c>
      <c r="U568" s="16" t="str">
        <f t="shared" si="176"/>
        <v>7320</v>
      </c>
      <c r="W568" s="16">
        <v>8.66</v>
      </c>
      <c r="X568" s="9">
        <f t="shared" si="172"/>
        <v>2</v>
      </c>
      <c r="Y568" s="10">
        <f t="shared" si="165"/>
        <v>86.6</v>
      </c>
      <c r="Z568" s="11" t="str">
        <f t="shared" si="166"/>
        <v>86.6</v>
      </c>
      <c r="AA568" s="11" t="str">
        <f t="shared" si="167"/>
        <v>Ohm</v>
      </c>
      <c r="AB568" s="16" t="str">
        <f t="shared" ref="AB568:AB631" si="177">IF(X568&lt;2,LEFT(AC568,3),LEFT(AC568,2)&amp;X568-2)</f>
        <v>860</v>
      </c>
      <c r="AC568" s="16" t="str">
        <f t="shared" ref="AC568:AC631" si="178">IF(X568&lt;0,"R0"&amp;LEFT(Z568,2),IF(X568&lt;1,"R"&amp;Z568,IF(X568&lt;3,SUBSTITUTE(Z568,".","R"),LEFT(_xlfn.VALUETOTEXT(Y568),3)&amp;X568-3)))</f>
        <v>86R6</v>
      </c>
      <c r="AE568" s="22">
        <v>8.56</v>
      </c>
      <c r="AF568" s="9">
        <f t="shared" si="168"/>
        <v>0</v>
      </c>
      <c r="AG568" s="18">
        <f t="shared" si="171"/>
        <v>0.85600000000000009</v>
      </c>
      <c r="AH568" s="11" t="str">
        <f t="shared" si="169"/>
        <v>856</v>
      </c>
      <c r="AI568" s="11" t="str">
        <f t="shared" si="170"/>
        <v>m</v>
      </c>
    </row>
    <row r="569" spans="15:35" x14ac:dyDescent="0.3">
      <c r="O569" s="16">
        <v>7.5</v>
      </c>
      <c r="P569" s="9">
        <f t="shared" si="174"/>
        <v>3</v>
      </c>
      <c r="Q569" s="9">
        <f t="shared" si="175"/>
        <v>750</v>
      </c>
      <c r="R569" s="11" t="str">
        <f t="shared" si="163"/>
        <v>750</v>
      </c>
      <c r="S569" s="11" t="str">
        <f t="shared" si="164"/>
        <v>Ohm</v>
      </c>
      <c r="T569" s="16" t="str">
        <f t="shared" si="173"/>
        <v>751</v>
      </c>
      <c r="U569" s="16" t="str">
        <f t="shared" si="176"/>
        <v>7500</v>
      </c>
      <c r="W569" s="16">
        <v>8.8699999999999992</v>
      </c>
      <c r="X569" s="9">
        <f t="shared" si="172"/>
        <v>2</v>
      </c>
      <c r="Y569" s="10">
        <f t="shared" si="165"/>
        <v>88.699999999999989</v>
      </c>
      <c r="Z569" s="11" t="str">
        <f t="shared" si="166"/>
        <v>88.7</v>
      </c>
      <c r="AA569" s="11" t="str">
        <f t="shared" si="167"/>
        <v>Ohm</v>
      </c>
      <c r="AB569" s="16" t="str">
        <f t="shared" si="177"/>
        <v>880</v>
      </c>
      <c r="AC569" s="16" t="str">
        <f t="shared" si="178"/>
        <v>88R7</v>
      </c>
      <c r="AE569" s="22">
        <v>8.66</v>
      </c>
      <c r="AF569" s="9">
        <f t="shared" si="168"/>
        <v>0</v>
      </c>
      <c r="AG569" s="18">
        <f t="shared" si="171"/>
        <v>0.86599999999999999</v>
      </c>
      <c r="AH569" s="11" t="str">
        <f t="shared" si="169"/>
        <v>866</v>
      </c>
      <c r="AI569" s="11" t="str">
        <f t="shared" si="170"/>
        <v>m</v>
      </c>
    </row>
    <row r="570" spans="15:35" x14ac:dyDescent="0.3">
      <c r="O570" s="16">
        <v>7.68</v>
      </c>
      <c r="P570" s="9">
        <f t="shared" si="174"/>
        <v>3</v>
      </c>
      <c r="Q570" s="9">
        <f t="shared" si="175"/>
        <v>768</v>
      </c>
      <c r="R570" s="11" t="str">
        <f t="shared" si="163"/>
        <v>768</v>
      </c>
      <c r="S570" s="11" t="str">
        <f t="shared" si="164"/>
        <v>Ohm</v>
      </c>
      <c r="T570" s="16" t="str">
        <f t="shared" si="173"/>
        <v>761</v>
      </c>
      <c r="U570" s="16" t="str">
        <f t="shared" si="176"/>
        <v>7680</v>
      </c>
      <c r="W570" s="16">
        <v>9.09</v>
      </c>
      <c r="X570" s="9">
        <f t="shared" si="172"/>
        <v>2</v>
      </c>
      <c r="Y570" s="10">
        <f t="shared" si="165"/>
        <v>90.9</v>
      </c>
      <c r="Z570" s="11" t="str">
        <f t="shared" si="166"/>
        <v>90.9</v>
      </c>
      <c r="AA570" s="11" t="str">
        <f t="shared" si="167"/>
        <v>Ohm</v>
      </c>
      <c r="AB570" s="16" t="str">
        <f t="shared" si="177"/>
        <v>900</v>
      </c>
      <c r="AC570" s="16" t="str">
        <f t="shared" si="178"/>
        <v>90R9</v>
      </c>
      <c r="AE570" s="22">
        <v>8.76</v>
      </c>
      <c r="AF570" s="9">
        <f t="shared" si="168"/>
        <v>0</v>
      </c>
      <c r="AG570" s="18">
        <f t="shared" si="171"/>
        <v>0.876</v>
      </c>
      <c r="AH570" s="11" t="str">
        <f t="shared" si="169"/>
        <v>876</v>
      </c>
      <c r="AI570" s="11" t="str">
        <f t="shared" si="170"/>
        <v>m</v>
      </c>
    </row>
    <row r="571" spans="15:35" x14ac:dyDescent="0.3">
      <c r="O571" s="16">
        <v>7.87</v>
      </c>
      <c r="P571" s="9">
        <f t="shared" si="174"/>
        <v>3</v>
      </c>
      <c r="Q571" s="9">
        <f t="shared" si="175"/>
        <v>787</v>
      </c>
      <c r="R571" s="11" t="str">
        <f t="shared" si="163"/>
        <v>787</v>
      </c>
      <c r="S571" s="11" t="str">
        <f t="shared" si="164"/>
        <v>Ohm</v>
      </c>
      <c r="T571" s="16" t="str">
        <f t="shared" si="173"/>
        <v>781</v>
      </c>
      <c r="U571" s="16" t="str">
        <f t="shared" si="176"/>
        <v>7870</v>
      </c>
      <c r="W571" s="16">
        <v>9.1</v>
      </c>
      <c r="X571" s="9">
        <f t="shared" si="172"/>
        <v>2</v>
      </c>
      <c r="Y571" s="10">
        <f t="shared" si="165"/>
        <v>91</v>
      </c>
      <c r="Z571" s="11" t="str">
        <f t="shared" si="166"/>
        <v>91.0</v>
      </c>
      <c r="AA571" s="11" t="str">
        <f t="shared" si="167"/>
        <v>Ohm</v>
      </c>
      <c r="AB571" s="16" t="str">
        <f t="shared" si="177"/>
        <v>910</v>
      </c>
      <c r="AC571" s="16" t="str">
        <f t="shared" si="178"/>
        <v>91R0</v>
      </c>
      <c r="AE571" s="22">
        <v>8.8699999999999992</v>
      </c>
      <c r="AF571" s="9">
        <f t="shared" si="168"/>
        <v>0</v>
      </c>
      <c r="AG571" s="18">
        <f t="shared" si="171"/>
        <v>0.8869999999999999</v>
      </c>
      <c r="AH571" s="11" t="str">
        <f t="shared" si="169"/>
        <v>887</v>
      </c>
      <c r="AI571" s="11" t="str">
        <f t="shared" si="170"/>
        <v>m</v>
      </c>
    </row>
    <row r="572" spans="15:35" x14ac:dyDescent="0.3">
      <c r="O572" s="16">
        <v>8.06</v>
      </c>
      <c r="P572" s="9">
        <f t="shared" si="174"/>
        <v>3</v>
      </c>
      <c r="Q572" s="9">
        <f t="shared" si="175"/>
        <v>806.00000000000011</v>
      </c>
      <c r="R572" s="11" t="str">
        <f t="shared" si="163"/>
        <v>806</v>
      </c>
      <c r="S572" s="11" t="str">
        <f t="shared" si="164"/>
        <v>Ohm</v>
      </c>
      <c r="T572" s="16" t="str">
        <f t="shared" si="173"/>
        <v>801</v>
      </c>
      <c r="U572" s="16" t="str">
        <f t="shared" si="176"/>
        <v>8060</v>
      </c>
      <c r="W572" s="16">
        <v>9.31</v>
      </c>
      <c r="X572" s="9">
        <f t="shared" si="172"/>
        <v>2</v>
      </c>
      <c r="Y572" s="10">
        <f t="shared" si="165"/>
        <v>93.1</v>
      </c>
      <c r="Z572" s="11" t="str">
        <f t="shared" si="166"/>
        <v>93.1</v>
      </c>
      <c r="AA572" s="11" t="str">
        <f t="shared" si="167"/>
        <v>Ohm</v>
      </c>
      <c r="AB572" s="16" t="str">
        <f t="shared" si="177"/>
        <v>930</v>
      </c>
      <c r="AC572" s="16" t="str">
        <f t="shared" si="178"/>
        <v>93R1</v>
      </c>
      <c r="AE572" s="22">
        <v>8.98</v>
      </c>
      <c r="AF572" s="9">
        <f t="shared" si="168"/>
        <v>0</v>
      </c>
      <c r="AG572" s="18">
        <f t="shared" si="171"/>
        <v>0.89800000000000002</v>
      </c>
      <c r="AH572" s="11" t="str">
        <f t="shared" si="169"/>
        <v>898</v>
      </c>
      <c r="AI572" s="11" t="str">
        <f t="shared" si="170"/>
        <v>m</v>
      </c>
    </row>
    <row r="573" spans="15:35" x14ac:dyDescent="0.3">
      <c r="O573" s="16">
        <v>8.25</v>
      </c>
      <c r="P573" s="9">
        <f t="shared" si="174"/>
        <v>3</v>
      </c>
      <c r="Q573" s="9">
        <f t="shared" si="175"/>
        <v>825</v>
      </c>
      <c r="R573" s="11" t="str">
        <f t="shared" si="163"/>
        <v>825</v>
      </c>
      <c r="S573" s="11" t="str">
        <f t="shared" si="164"/>
        <v>Ohm</v>
      </c>
      <c r="T573" s="16" t="str">
        <f t="shared" si="173"/>
        <v>821</v>
      </c>
      <c r="U573" s="16" t="str">
        <f t="shared" si="176"/>
        <v>8250</v>
      </c>
      <c r="W573" s="16">
        <v>9.5299999999999994</v>
      </c>
      <c r="X573" s="9">
        <f t="shared" si="172"/>
        <v>2</v>
      </c>
      <c r="Y573" s="10">
        <f t="shared" si="165"/>
        <v>95.299999999999983</v>
      </c>
      <c r="Z573" s="11" t="str">
        <f t="shared" si="166"/>
        <v>95.3</v>
      </c>
      <c r="AA573" s="11" t="str">
        <f t="shared" si="167"/>
        <v>Ohm</v>
      </c>
      <c r="AB573" s="16" t="str">
        <f t="shared" si="177"/>
        <v>950</v>
      </c>
      <c r="AC573" s="16" t="str">
        <f t="shared" si="178"/>
        <v>95R3</v>
      </c>
      <c r="AE573" s="22">
        <v>9.09</v>
      </c>
      <c r="AF573" s="9">
        <f t="shared" si="168"/>
        <v>0</v>
      </c>
      <c r="AG573" s="18">
        <f t="shared" si="171"/>
        <v>0.90900000000000003</v>
      </c>
      <c r="AH573" s="11" t="str">
        <f t="shared" si="169"/>
        <v>909</v>
      </c>
      <c r="AI573" s="11" t="str">
        <f t="shared" si="170"/>
        <v>m</v>
      </c>
    </row>
    <row r="574" spans="15:35" x14ac:dyDescent="0.3">
      <c r="O574" s="16">
        <v>8.4499999999999993</v>
      </c>
      <c r="P574" s="9">
        <f t="shared" si="174"/>
        <v>3</v>
      </c>
      <c r="Q574" s="9">
        <f t="shared" si="175"/>
        <v>845</v>
      </c>
      <c r="R574" s="11" t="str">
        <f t="shared" si="163"/>
        <v>845</v>
      </c>
      <c r="S574" s="11" t="str">
        <f t="shared" si="164"/>
        <v>Ohm</v>
      </c>
      <c r="T574" s="16" t="str">
        <f t="shared" si="173"/>
        <v>841</v>
      </c>
      <c r="U574" s="16" t="str">
        <f t="shared" si="176"/>
        <v>8450</v>
      </c>
      <c r="W574" s="16">
        <v>9.76</v>
      </c>
      <c r="X574" s="9">
        <f t="shared" si="172"/>
        <v>2</v>
      </c>
      <c r="Y574" s="10">
        <f t="shared" si="165"/>
        <v>97.6</v>
      </c>
      <c r="Z574" s="11" t="str">
        <f t="shared" si="166"/>
        <v>97.6</v>
      </c>
      <c r="AA574" s="11" t="str">
        <f t="shared" si="167"/>
        <v>Ohm</v>
      </c>
      <c r="AB574" s="16" t="str">
        <f t="shared" si="177"/>
        <v>970</v>
      </c>
      <c r="AC574" s="16" t="str">
        <f t="shared" si="178"/>
        <v>97R6</v>
      </c>
      <c r="AE574" s="22">
        <v>9.1999999999999993</v>
      </c>
      <c r="AF574" s="9">
        <f t="shared" si="168"/>
        <v>0</v>
      </c>
      <c r="AG574" s="18">
        <f t="shared" si="171"/>
        <v>0.91999999999999993</v>
      </c>
      <c r="AH574" s="11" t="str">
        <f t="shared" si="169"/>
        <v>920</v>
      </c>
      <c r="AI574" s="11" t="str">
        <f t="shared" si="170"/>
        <v>m</v>
      </c>
    </row>
    <row r="575" spans="15:35" x14ac:dyDescent="0.3">
      <c r="O575" s="16">
        <v>8.66</v>
      </c>
      <c r="P575" s="9">
        <f t="shared" si="174"/>
        <v>3</v>
      </c>
      <c r="Q575" s="9">
        <f t="shared" si="175"/>
        <v>866</v>
      </c>
      <c r="R575" s="11" t="str">
        <f t="shared" si="163"/>
        <v>866</v>
      </c>
      <c r="S575" s="11" t="str">
        <f t="shared" si="164"/>
        <v>Ohm</v>
      </c>
      <c r="T575" s="16" t="str">
        <f t="shared" si="173"/>
        <v>861</v>
      </c>
      <c r="U575" s="16" t="str">
        <f t="shared" si="176"/>
        <v>8660</v>
      </c>
      <c r="W575" s="16">
        <v>1</v>
      </c>
      <c r="X575" s="9">
        <f t="shared" si="172"/>
        <v>3</v>
      </c>
      <c r="Y575" s="9">
        <f t="shared" si="165"/>
        <v>100</v>
      </c>
      <c r="Z575" s="11" t="str">
        <f t="shared" si="166"/>
        <v>100</v>
      </c>
      <c r="AA575" s="11" t="str">
        <f t="shared" si="167"/>
        <v>Ohm</v>
      </c>
      <c r="AB575" s="16" t="str">
        <f t="shared" si="177"/>
        <v>101</v>
      </c>
      <c r="AC575" s="16" t="str">
        <f t="shared" si="178"/>
        <v>1000</v>
      </c>
      <c r="AE575" s="22">
        <v>9.31</v>
      </c>
      <c r="AF575" s="9">
        <f t="shared" si="168"/>
        <v>0</v>
      </c>
      <c r="AG575" s="18">
        <f t="shared" si="171"/>
        <v>0.93100000000000005</v>
      </c>
      <c r="AH575" s="11" t="str">
        <f t="shared" si="169"/>
        <v>931</v>
      </c>
      <c r="AI575" s="11" t="str">
        <f t="shared" si="170"/>
        <v>m</v>
      </c>
    </row>
    <row r="576" spans="15:35" x14ac:dyDescent="0.3">
      <c r="O576" s="16">
        <v>8.8699999999999992</v>
      </c>
      <c r="P576" s="9">
        <f t="shared" si="174"/>
        <v>3</v>
      </c>
      <c r="Q576" s="9">
        <f t="shared" si="175"/>
        <v>887</v>
      </c>
      <c r="R576" s="11" t="str">
        <f t="shared" si="163"/>
        <v>887</v>
      </c>
      <c r="S576" s="11" t="str">
        <f t="shared" si="164"/>
        <v>Ohm</v>
      </c>
      <c r="T576" s="16" t="str">
        <f t="shared" si="173"/>
        <v>881</v>
      </c>
      <c r="U576" s="16" t="str">
        <f t="shared" si="176"/>
        <v>8870</v>
      </c>
      <c r="W576" s="16">
        <v>1.02</v>
      </c>
      <c r="X576" s="9">
        <f t="shared" si="172"/>
        <v>3</v>
      </c>
      <c r="Y576" s="9">
        <f t="shared" si="165"/>
        <v>102</v>
      </c>
      <c r="Z576" s="11" t="str">
        <f t="shared" si="166"/>
        <v>102</v>
      </c>
      <c r="AA576" s="11" t="str">
        <f t="shared" si="167"/>
        <v>Ohm</v>
      </c>
      <c r="AB576" s="16" t="str">
        <f t="shared" si="177"/>
        <v>101</v>
      </c>
      <c r="AC576" s="16" t="str">
        <f t="shared" si="178"/>
        <v>1020</v>
      </c>
      <c r="AE576" s="22">
        <v>9.42</v>
      </c>
      <c r="AF576" s="9">
        <f t="shared" si="168"/>
        <v>0</v>
      </c>
      <c r="AG576" s="18">
        <f t="shared" si="171"/>
        <v>0.94199999999999995</v>
      </c>
      <c r="AH576" s="11" t="str">
        <f t="shared" si="169"/>
        <v>942</v>
      </c>
      <c r="AI576" s="11" t="str">
        <f t="shared" si="170"/>
        <v>m</v>
      </c>
    </row>
    <row r="577" spans="15:37" x14ac:dyDescent="0.3">
      <c r="O577" s="16">
        <v>9.09</v>
      </c>
      <c r="P577" s="9">
        <f t="shared" si="174"/>
        <v>3</v>
      </c>
      <c r="Q577" s="9">
        <f t="shared" si="175"/>
        <v>909</v>
      </c>
      <c r="R577" s="11" t="str">
        <f t="shared" si="163"/>
        <v>909</v>
      </c>
      <c r="S577" s="11" t="str">
        <f t="shared" si="164"/>
        <v>Ohm</v>
      </c>
      <c r="T577" s="16" t="str">
        <f t="shared" si="173"/>
        <v>901</v>
      </c>
      <c r="U577" s="16" t="str">
        <f t="shared" si="176"/>
        <v>9090</v>
      </c>
      <c r="W577" s="16">
        <v>1.05</v>
      </c>
      <c r="X577" s="9">
        <f>IF(W577=1,X576+1,X576)</f>
        <v>3</v>
      </c>
      <c r="Y577" s="9">
        <f t="shared" si="165"/>
        <v>105</v>
      </c>
      <c r="Z577" s="11" t="str">
        <f t="shared" si="166"/>
        <v>105</v>
      </c>
      <c r="AA577" s="11" t="str">
        <f t="shared" si="167"/>
        <v>Ohm</v>
      </c>
      <c r="AB577" s="16" t="str">
        <f t="shared" si="177"/>
        <v>101</v>
      </c>
      <c r="AC577" s="16" t="str">
        <f t="shared" si="178"/>
        <v>1050</v>
      </c>
      <c r="AE577" s="22">
        <v>9.5299999999999994</v>
      </c>
      <c r="AF577" s="9">
        <f t="shared" si="168"/>
        <v>0</v>
      </c>
      <c r="AG577" s="18">
        <f t="shared" si="171"/>
        <v>0.95299999999999996</v>
      </c>
      <c r="AH577" s="11" t="str">
        <f t="shared" si="169"/>
        <v>953</v>
      </c>
      <c r="AI577" s="11" t="str">
        <f t="shared" si="170"/>
        <v>m</v>
      </c>
    </row>
    <row r="578" spans="15:37" x14ac:dyDescent="0.3">
      <c r="O578" s="16">
        <v>9.31</v>
      </c>
      <c r="P578" s="9">
        <f t="shared" si="174"/>
        <v>3</v>
      </c>
      <c r="Q578" s="9">
        <f t="shared" si="175"/>
        <v>931</v>
      </c>
      <c r="R578" s="11" t="str">
        <f t="shared" si="163"/>
        <v>931</v>
      </c>
      <c r="S578" s="11" t="str">
        <f t="shared" si="164"/>
        <v>Ohm</v>
      </c>
      <c r="T578" s="16" t="str">
        <f t="shared" si="173"/>
        <v>931</v>
      </c>
      <c r="U578" s="16" t="str">
        <f>IF(P578&lt;0,"R0"&amp;LEFT(R578,2),IF(P578&lt;1,"R"&amp;R578,IF(P578&lt;3,SUBSTITUTE(R578,".","R"),LEFT(_xlfn.VALUETOTEXT(Q578),3)&amp;P578-3)))</f>
        <v>9310</v>
      </c>
      <c r="W578" s="16">
        <v>1.07</v>
      </c>
      <c r="X578" s="9">
        <f>IF(W578=1,X577+1,X577)</f>
        <v>3</v>
      </c>
      <c r="Y578" s="9">
        <f t="shared" si="165"/>
        <v>107</v>
      </c>
      <c r="Z578" s="11" t="str">
        <f t="shared" si="166"/>
        <v>107</v>
      </c>
      <c r="AA578" s="11" t="str">
        <f t="shared" si="167"/>
        <v>Ohm</v>
      </c>
      <c r="AB578" s="16" t="str">
        <f t="shared" si="177"/>
        <v>101</v>
      </c>
      <c r="AC578" s="16" t="str">
        <f t="shared" si="178"/>
        <v>1070</v>
      </c>
      <c r="AE578" s="22">
        <v>9.65</v>
      </c>
      <c r="AF578" s="9">
        <f t="shared" si="168"/>
        <v>0</v>
      </c>
      <c r="AG578" s="18">
        <f t="shared" si="171"/>
        <v>0.96500000000000008</v>
      </c>
      <c r="AH578" s="11" t="str">
        <f t="shared" si="169"/>
        <v>965</v>
      </c>
      <c r="AI578" s="11" t="str">
        <f t="shared" si="170"/>
        <v>m</v>
      </c>
    </row>
    <row r="579" spans="15:37" x14ac:dyDescent="0.3">
      <c r="O579" s="16">
        <v>9.5299999999999994</v>
      </c>
      <c r="P579" s="9">
        <f t="shared" si="174"/>
        <v>3</v>
      </c>
      <c r="Q579" s="9">
        <f t="shared" si="175"/>
        <v>953</v>
      </c>
      <c r="R579" s="11" t="str">
        <f t="shared" si="163"/>
        <v>953</v>
      </c>
      <c r="S579" s="11" t="str">
        <f t="shared" si="164"/>
        <v>Ohm</v>
      </c>
      <c r="T579" s="16" t="str">
        <f t="shared" si="173"/>
        <v>951</v>
      </c>
      <c r="U579" s="16" t="str">
        <f>IF(P579&lt;0,"R0"&amp;LEFT(R579,2),IF(P579&lt;1,"R"&amp;R579,IF(P579&lt;3,SUBSTITUTE(R579,".","R"),LEFT(_xlfn.VALUETOTEXT(Q579),3)&amp;P579-3)))</f>
        <v>9530</v>
      </c>
      <c r="W579" s="16">
        <v>1.1000000000000001</v>
      </c>
      <c r="X579" s="9">
        <f>IF(W579=1,X578+1,X578)</f>
        <v>3</v>
      </c>
      <c r="Y579" s="9">
        <f t="shared" si="165"/>
        <v>110</v>
      </c>
      <c r="Z579" s="11" t="str">
        <f t="shared" si="166"/>
        <v>110</v>
      </c>
      <c r="AA579" s="11" t="str">
        <f t="shared" si="167"/>
        <v>Ohm</v>
      </c>
      <c r="AB579" s="16" t="str">
        <f t="shared" si="177"/>
        <v>111</v>
      </c>
      <c r="AC579" s="16" t="str">
        <f t="shared" si="178"/>
        <v>1100</v>
      </c>
      <c r="AE579" s="22">
        <v>9.76</v>
      </c>
      <c r="AF579" s="9">
        <f t="shared" si="168"/>
        <v>0</v>
      </c>
      <c r="AG579" s="18">
        <f t="shared" si="171"/>
        <v>0.97599999999999998</v>
      </c>
      <c r="AH579" s="11" t="str">
        <f t="shared" si="169"/>
        <v>976</v>
      </c>
      <c r="AI579" s="11" t="str">
        <f t="shared" si="170"/>
        <v>m</v>
      </c>
    </row>
    <row r="580" spans="15:37" x14ac:dyDescent="0.3">
      <c r="O580" s="16">
        <v>9.76</v>
      </c>
      <c r="P580" s="9">
        <f t="shared" si="174"/>
        <v>3</v>
      </c>
      <c r="Q580" s="9">
        <f t="shared" si="175"/>
        <v>976</v>
      </c>
      <c r="R580" s="11" t="str">
        <f t="shared" si="163"/>
        <v>976</v>
      </c>
      <c r="S580" s="11" t="str">
        <f t="shared" si="164"/>
        <v>Ohm</v>
      </c>
      <c r="T580" s="16" t="str">
        <f t="shared" si="173"/>
        <v>971</v>
      </c>
      <c r="U580" s="16" t="str">
        <f>IF(P580&lt;0,"R0"&amp;LEFT(R580,2),IF(P580&lt;1,"R"&amp;R580,IF(P580&lt;3,SUBSTITUTE(R580,".","R"),LEFT(_xlfn.VALUETOTEXT(Q580),3)&amp;P580-3)))</f>
        <v>9760</v>
      </c>
      <c r="W580" s="16">
        <v>1.1299999999999999</v>
      </c>
      <c r="X580" s="9">
        <f t="shared" ref="X580:X643" si="179">IF(W580=1,X579+1,X579)</f>
        <v>3</v>
      </c>
      <c r="Y580" s="9">
        <f t="shared" si="165"/>
        <v>113</v>
      </c>
      <c r="Z580" s="11" t="str">
        <f t="shared" si="166"/>
        <v>113</v>
      </c>
      <c r="AA580" s="11" t="str">
        <f t="shared" si="167"/>
        <v>Ohm</v>
      </c>
      <c r="AB580" s="16" t="str">
        <f t="shared" si="177"/>
        <v>111</v>
      </c>
      <c r="AC580" s="16" t="str">
        <f t="shared" si="178"/>
        <v>1130</v>
      </c>
      <c r="AE580" s="22">
        <v>9.8800000000000008</v>
      </c>
      <c r="AF580" s="9">
        <f t="shared" si="168"/>
        <v>0</v>
      </c>
      <c r="AG580" s="18">
        <f t="shared" si="171"/>
        <v>0.9880000000000001</v>
      </c>
      <c r="AH580" s="11" t="str">
        <f t="shared" si="169"/>
        <v>988</v>
      </c>
      <c r="AI580" s="11" t="str">
        <f t="shared" si="170"/>
        <v>m</v>
      </c>
    </row>
    <row r="581" spans="15:37" x14ac:dyDescent="0.3">
      <c r="O581" s="16">
        <v>1</v>
      </c>
      <c r="P581" s="9">
        <f t="shared" si="174"/>
        <v>4</v>
      </c>
      <c r="Q581" s="9">
        <f>O581*10^P581/10</f>
        <v>1000</v>
      </c>
      <c r="R581" s="11" t="str">
        <f t="shared" ref="R581:R644" si="180">TEXT(Q581*_xlfn.XLOOKUP(P581,Index_Table,D_List),SUBSTITUTE(_xlfn.XLOOKUP(P581,Index_Table,T_List),"""",""))</f>
        <v>1.00</v>
      </c>
      <c r="S581" s="11" t="str">
        <f t="shared" ref="S581:S644" si="181">_xlfn.XLOOKUP(P581,Index_Table,Sym_List)</f>
        <v>k</v>
      </c>
      <c r="T581" s="16" t="str">
        <f t="shared" si="173"/>
        <v>102</v>
      </c>
      <c r="U581" s="16" t="str">
        <f>IF(P581&lt;0,"R0"&amp;LEFT(R581,2),IF(P581&lt;1,"R"&amp;R581,IF(P581&lt;3,SUBSTITUTE(R581,".","R"),LEFT(_xlfn.VALUETOTEXT(Q581),3)&amp;P581-3)))</f>
        <v>1001</v>
      </c>
      <c r="W581" s="16">
        <v>1.1499999999999999</v>
      </c>
      <c r="X581" s="9">
        <f t="shared" si="179"/>
        <v>3</v>
      </c>
      <c r="Y581" s="9">
        <f t="shared" ref="Y581:Y644" si="182">W581*10^X581/10</f>
        <v>115</v>
      </c>
      <c r="Z581" s="11" t="str">
        <f t="shared" ref="Z581:Z644" si="183">TEXT(Y581*_xlfn.XLOOKUP(X581,Index_Table,D_List),SUBSTITUTE(_xlfn.XLOOKUP(X581,Index_Table,T_List),"""",""))</f>
        <v>115</v>
      </c>
      <c r="AA581" s="11" t="str">
        <f t="shared" ref="AA581:AA644" si="184">_xlfn.XLOOKUP(X581,Index_Table,Sym_List)</f>
        <v>Ohm</v>
      </c>
      <c r="AB581" s="16" t="str">
        <f t="shared" si="177"/>
        <v>111</v>
      </c>
      <c r="AC581" s="16" t="str">
        <f t="shared" si="178"/>
        <v>1150</v>
      </c>
      <c r="AE581" s="16">
        <v>1</v>
      </c>
      <c r="AF581" s="9">
        <f t="shared" ref="AF581:AF644" si="185">IF(AE581=1,AF580+1,AF580)</f>
        <v>1</v>
      </c>
      <c r="AG581" s="16">
        <f t="shared" si="171"/>
        <v>1</v>
      </c>
      <c r="AH581" s="11" t="str">
        <f t="shared" ref="AH581:AH644" si="186">TEXT(AG581*_xlfn.XLOOKUP(AF581,Index_Table,D_List),SUBSTITUTE(_xlfn.XLOOKUP(AF581,Index_Table,T_List),"""",""))</f>
        <v>1.00</v>
      </c>
      <c r="AI581" s="11" t="str">
        <f t="shared" ref="AI581:AI644" si="187">_xlfn.XLOOKUP(AF581,Index_Table,Sym_List)</f>
        <v>Ohm</v>
      </c>
      <c r="AK581" s="16" t="str">
        <f t="shared" ref="AK581:AK644" si="188">IF(AF581&gt;2,LEFT(_xlfn.VALUETOTEXT(AG581),3)&amp;AF581-3,SUBSTITUTE(AH581,".","R"))</f>
        <v>1R00</v>
      </c>
    </row>
    <row r="582" spans="15:37" x14ac:dyDescent="0.3">
      <c r="O582" s="16">
        <v>1.02</v>
      </c>
      <c r="P582" s="9">
        <f t="shared" si="174"/>
        <v>4</v>
      </c>
      <c r="Q582" s="9">
        <f t="shared" ref="Q582:Q645" si="189">O582*10^P582/10</f>
        <v>1020</v>
      </c>
      <c r="R582" s="11" t="str">
        <f t="shared" si="180"/>
        <v>1.02</v>
      </c>
      <c r="S582" s="11" t="str">
        <f t="shared" si="181"/>
        <v>k</v>
      </c>
      <c r="T582" s="16" t="str">
        <f t="shared" si="173"/>
        <v>102</v>
      </c>
      <c r="U582" s="16" t="str">
        <f t="shared" ref="U582:U645" si="190">IF(P582&lt;0,"R0"&amp;LEFT(R582,2),IF(P582&lt;1,"R"&amp;R582,IF(P582&lt;3,SUBSTITUTE(R582,".","R"),LEFT(_xlfn.VALUETOTEXT(Q582),3)&amp;P582-3)))</f>
        <v>1021</v>
      </c>
      <c r="W582" s="16">
        <v>1.18</v>
      </c>
      <c r="X582" s="9">
        <f t="shared" si="179"/>
        <v>3</v>
      </c>
      <c r="Y582" s="9">
        <f t="shared" si="182"/>
        <v>118</v>
      </c>
      <c r="Z582" s="11" t="str">
        <f t="shared" si="183"/>
        <v>118</v>
      </c>
      <c r="AA582" s="11" t="str">
        <f t="shared" si="184"/>
        <v>Ohm</v>
      </c>
      <c r="AB582" s="16" t="str">
        <f t="shared" si="177"/>
        <v>111</v>
      </c>
      <c r="AC582" s="16" t="str">
        <f t="shared" si="178"/>
        <v>1180</v>
      </c>
      <c r="AE582" s="22">
        <v>1.01</v>
      </c>
      <c r="AF582" s="9">
        <f t="shared" si="185"/>
        <v>1</v>
      </c>
      <c r="AG582" s="16">
        <f>AE582*10^AF582/10</f>
        <v>1.01</v>
      </c>
      <c r="AH582" s="11" t="str">
        <f t="shared" si="186"/>
        <v>1.01</v>
      </c>
      <c r="AI582" s="11" t="str">
        <f t="shared" si="187"/>
        <v>Ohm</v>
      </c>
      <c r="AK582" s="16" t="str">
        <f t="shared" si="188"/>
        <v>1R01</v>
      </c>
    </row>
    <row r="583" spans="15:37" x14ac:dyDescent="0.3">
      <c r="O583" s="16">
        <v>1.05</v>
      </c>
      <c r="P583" s="9">
        <f t="shared" si="174"/>
        <v>4</v>
      </c>
      <c r="Q583" s="9">
        <f t="shared" si="189"/>
        <v>1050</v>
      </c>
      <c r="R583" s="11" t="str">
        <f t="shared" si="180"/>
        <v>1.05</v>
      </c>
      <c r="S583" s="11" t="str">
        <f t="shared" si="181"/>
        <v>k</v>
      </c>
      <c r="T583" s="16" t="str">
        <f t="shared" si="173"/>
        <v>102</v>
      </c>
      <c r="U583" s="16" t="str">
        <f t="shared" si="190"/>
        <v>1051</v>
      </c>
      <c r="W583" s="16">
        <v>1.2</v>
      </c>
      <c r="X583" s="9">
        <f t="shared" si="179"/>
        <v>3</v>
      </c>
      <c r="Y583" s="9">
        <f t="shared" si="182"/>
        <v>120</v>
      </c>
      <c r="Z583" s="11" t="str">
        <f t="shared" si="183"/>
        <v>120</v>
      </c>
      <c r="AA583" s="11" t="str">
        <f t="shared" si="184"/>
        <v>Ohm</v>
      </c>
      <c r="AB583" s="16" t="str">
        <f t="shared" si="177"/>
        <v>121</v>
      </c>
      <c r="AC583" s="16" t="str">
        <f t="shared" si="178"/>
        <v>1200</v>
      </c>
      <c r="AE583" s="22">
        <v>1.02</v>
      </c>
      <c r="AF583" s="9">
        <f t="shared" si="185"/>
        <v>1</v>
      </c>
      <c r="AG583" s="16">
        <f t="shared" ref="AG583:AG646" si="191">AE583*10^AF583/10</f>
        <v>1.02</v>
      </c>
      <c r="AH583" s="11" t="str">
        <f t="shared" si="186"/>
        <v>1.02</v>
      </c>
      <c r="AI583" s="11" t="str">
        <f t="shared" si="187"/>
        <v>Ohm</v>
      </c>
      <c r="AK583" s="16" t="str">
        <f t="shared" si="188"/>
        <v>1R02</v>
      </c>
    </row>
    <row r="584" spans="15:37" x14ac:dyDescent="0.3">
      <c r="O584" s="16">
        <v>1.07</v>
      </c>
      <c r="P584" s="9">
        <f t="shared" si="174"/>
        <v>4</v>
      </c>
      <c r="Q584" s="9">
        <f t="shared" si="189"/>
        <v>1070</v>
      </c>
      <c r="R584" s="11" t="str">
        <f t="shared" si="180"/>
        <v>1.07</v>
      </c>
      <c r="S584" s="11" t="str">
        <f t="shared" si="181"/>
        <v>k</v>
      </c>
      <c r="T584" s="16" t="str">
        <f t="shared" si="173"/>
        <v>102</v>
      </c>
      <c r="U584" s="16" t="str">
        <f t="shared" si="190"/>
        <v>1071</v>
      </c>
      <c r="W584" s="16">
        <v>1.21</v>
      </c>
      <c r="X584" s="9">
        <f t="shared" si="179"/>
        <v>3</v>
      </c>
      <c r="Y584" s="9">
        <f t="shared" si="182"/>
        <v>121</v>
      </c>
      <c r="Z584" s="11" t="str">
        <f t="shared" si="183"/>
        <v>121</v>
      </c>
      <c r="AA584" s="11" t="str">
        <f t="shared" si="184"/>
        <v>Ohm</v>
      </c>
      <c r="AB584" s="16" t="str">
        <f t="shared" si="177"/>
        <v>121</v>
      </c>
      <c r="AC584" s="16" t="str">
        <f t="shared" si="178"/>
        <v>1210</v>
      </c>
      <c r="AE584" s="22">
        <v>1.04</v>
      </c>
      <c r="AF584" s="9">
        <f t="shared" si="185"/>
        <v>1</v>
      </c>
      <c r="AG584" s="16">
        <f t="shared" si="191"/>
        <v>1.04</v>
      </c>
      <c r="AH584" s="11" t="str">
        <f t="shared" si="186"/>
        <v>1.04</v>
      </c>
      <c r="AI584" s="11" t="str">
        <f t="shared" si="187"/>
        <v>Ohm</v>
      </c>
      <c r="AK584" s="16" t="str">
        <f t="shared" si="188"/>
        <v>1R04</v>
      </c>
    </row>
    <row r="585" spans="15:37" x14ac:dyDescent="0.3">
      <c r="O585" s="16">
        <v>1.1000000000000001</v>
      </c>
      <c r="P585" s="9">
        <f t="shared" si="174"/>
        <v>4</v>
      </c>
      <c r="Q585" s="9">
        <f t="shared" si="189"/>
        <v>1100</v>
      </c>
      <c r="R585" s="11" t="str">
        <f t="shared" si="180"/>
        <v>1.10</v>
      </c>
      <c r="S585" s="11" t="str">
        <f t="shared" si="181"/>
        <v>k</v>
      </c>
      <c r="T585" s="16" t="str">
        <f t="shared" si="173"/>
        <v>112</v>
      </c>
      <c r="U585" s="16" t="str">
        <f t="shared" si="190"/>
        <v>1101</v>
      </c>
      <c r="W585" s="16">
        <v>1.24</v>
      </c>
      <c r="X585" s="9">
        <f t="shared" si="179"/>
        <v>3</v>
      </c>
      <c r="Y585" s="9">
        <f t="shared" si="182"/>
        <v>124</v>
      </c>
      <c r="Z585" s="11" t="str">
        <f t="shared" si="183"/>
        <v>124</v>
      </c>
      <c r="AA585" s="11" t="str">
        <f t="shared" si="184"/>
        <v>Ohm</v>
      </c>
      <c r="AB585" s="16" t="str">
        <f t="shared" si="177"/>
        <v>121</v>
      </c>
      <c r="AC585" s="16" t="str">
        <f t="shared" si="178"/>
        <v>1240</v>
      </c>
      <c r="AE585" s="22">
        <v>1.05</v>
      </c>
      <c r="AF585" s="9">
        <f t="shared" si="185"/>
        <v>1</v>
      </c>
      <c r="AG585" s="16">
        <f t="shared" si="191"/>
        <v>1.05</v>
      </c>
      <c r="AH585" s="11" t="str">
        <f t="shared" si="186"/>
        <v>1.05</v>
      </c>
      <c r="AI585" s="11" t="str">
        <f t="shared" si="187"/>
        <v>Ohm</v>
      </c>
      <c r="AK585" s="16" t="str">
        <f t="shared" si="188"/>
        <v>1R05</v>
      </c>
    </row>
    <row r="586" spans="15:37" x14ac:dyDescent="0.3">
      <c r="O586" s="16">
        <v>1.1299999999999999</v>
      </c>
      <c r="P586" s="9">
        <f t="shared" si="174"/>
        <v>4</v>
      </c>
      <c r="Q586" s="9">
        <f t="shared" si="189"/>
        <v>1129.9999999999998</v>
      </c>
      <c r="R586" s="11" t="str">
        <f t="shared" si="180"/>
        <v>1.13</v>
      </c>
      <c r="S586" s="11" t="str">
        <f t="shared" si="181"/>
        <v>k</v>
      </c>
      <c r="T586" s="16" t="str">
        <f t="shared" si="173"/>
        <v>112</v>
      </c>
      <c r="U586" s="16" t="str">
        <f t="shared" si="190"/>
        <v>1131</v>
      </c>
      <c r="W586" s="16">
        <v>1.27</v>
      </c>
      <c r="X586" s="9">
        <f t="shared" si="179"/>
        <v>3</v>
      </c>
      <c r="Y586" s="9">
        <f t="shared" si="182"/>
        <v>127</v>
      </c>
      <c r="Z586" s="11" t="str">
        <f t="shared" si="183"/>
        <v>127</v>
      </c>
      <c r="AA586" s="11" t="str">
        <f t="shared" si="184"/>
        <v>Ohm</v>
      </c>
      <c r="AB586" s="16" t="str">
        <f t="shared" si="177"/>
        <v>121</v>
      </c>
      <c r="AC586" s="16" t="str">
        <f t="shared" si="178"/>
        <v>1270</v>
      </c>
      <c r="AE586" s="22">
        <v>1.06</v>
      </c>
      <c r="AF586" s="9">
        <f t="shared" si="185"/>
        <v>1</v>
      </c>
      <c r="AG586" s="16">
        <f t="shared" si="191"/>
        <v>1.06</v>
      </c>
      <c r="AH586" s="11" t="str">
        <f t="shared" si="186"/>
        <v>1.06</v>
      </c>
      <c r="AI586" s="11" t="str">
        <f t="shared" si="187"/>
        <v>Ohm</v>
      </c>
      <c r="AK586" s="16" t="str">
        <f t="shared" si="188"/>
        <v>1R06</v>
      </c>
    </row>
    <row r="587" spans="15:37" x14ac:dyDescent="0.3">
      <c r="O587" s="16">
        <v>1.1499999999999999</v>
      </c>
      <c r="P587" s="9">
        <f t="shared" si="174"/>
        <v>4</v>
      </c>
      <c r="Q587" s="9">
        <f t="shared" si="189"/>
        <v>1150</v>
      </c>
      <c r="R587" s="11" t="str">
        <f t="shared" si="180"/>
        <v>1.15</v>
      </c>
      <c r="S587" s="11" t="str">
        <f t="shared" si="181"/>
        <v>k</v>
      </c>
      <c r="T587" s="16" t="str">
        <f t="shared" si="173"/>
        <v>112</v>
      </c>
      <c r="U587" s="16" t="str">
        <f t="shared" si="190"/>
        <v>1151</v>
      </c>
      <c r="W587" s="16">
        <v>1.3</v>
      </c>
      <c r="X587" s="9">
        <f t="shared" si="179"/>
        <v>3</v>
      </c>
      <c r="Y587" s="9">
        <f t="shared" si="182"/>
        <v>130</v>
      </c>
      <c r="Z587" s="11" t="str">
        <f t="shared" si="183"/>
        <v>130</v>
      </c>
      <c r="AA587" s="11" t="str">
        <f t="shared" si="184"/>
        <v>Ohm</v>
      </c>
      <c r="AB587" s="16" t="str">
        <f t="shared" si="177"/>
        <v>131</v>
      </c>
      <c r="AC587" s="16" t="str">
        <f t="shared" si="178"/>
        <v>1300</v>
      </c>
      <c r="AE587" s="22">
        <v>1.07</v>
      </c>
      <c r="AF587" s="9">
        <f t="shared" si="185"/>
        <v>1</v>
      </c>
      <c r="AG587" s="16">
        <f t="shared" si="191"/>
        <v>1.07</v>
      </c>
      <c r="AH587" s="11" t="str">
        <f t="shared" si="186"/>
        <v>1.07</v>
      </c>
      <c r="AI587" s="11" t="str">
        <f t="shared" si="187"/>
        <v>Ohm</v>
      </c>
      <c r="AK587" s="16" t="str">
        <f t="shared" si="188"/>
        <v>1R07</v>
      </c>
    </row>
    <row r="588" spans="15:37" x14ac:dyDescent="0.3">
      <c r="O588" s="16">
        <v>1.18</v>
      </c>
      <c r="P588" s="9">
        <f t="shared" si="174"/>
        <v>4</v>
      </c>
      <c r="Q588" s="9">
        <f t="shared" si="189"/>
        <v>1180</v>
      </c>
      <c r="R588" s="11" t="str">
        <f t="shared" si="180"/>
        <v>1.18</v>
      </c>
      <c r="S588" s="11" t="str">
        <f t="shared" si="181"/>
        <v>k</v>
      </c>
      <c r="T588" s="16" t="str">
        <f t="shared" si="173"/>
        <v>112</v>
      </c>
      <c r="U588" s="16" t="str">
        <f t="shared" si="190"/>
        <v>1181</v>
      </c>
      <c r="W588" s="16">
        <v>1.33</v>
      </c>
      <c r="X588" s="9">
        <f t="shared" si="179"/>
        <v>3</v>
      </c>
      <c r="Y588" s="9">
        <f t="shared" si="182"/>
        <v>133</v>
      </c>
      <c r="Z588" s="11" t="str">
        <f t="shared" si="183"/>
        <v>133</v>
      </c>
      <c r="AA588" s="11" t="str">
        <f t="shared" si="184"/>
        <v>Ohm</v>
      </c>
      <c r="AB588" s="16" t="str">
        <f t="shared" si="177"/>
        <v>131</v>
      </c>
      <c r="AC588" s="16" t="str">
        <f t="shared" si="178"/>
        <v>1330</v>
      </c>
      <c r="AE588" s="22">
        <v>1.0900000000000001</v>
      </c>
      <c r="AF588" s="9">
        <f t="shared" si="185"/>
        <v>1</v>
      </c>
      <c r="AG588" s="16">
        <f t="shared" si="191"/>
        <v>1.0900000000000001</v>
      </c>
      <c r="AH588" s="11" t="str">
        <f t="shared" si="186"/>
        <v>1.09</v>
      </c>
      <c r="AI588" s="11" t="str">
        <f t="shared" si="187"/>
        <v>Ohm</v>
      </c>
      <c r="AK588" s="16" t="str">
        <f t="shared" si="188"/>
        <v>1R09</v>
      </c>
    </row>
    <row r="589" spans="15:37" x14ac:dyDescent="0.3">
      <c r="O589" s="16">
        <v>1.21</v>
      </c>
      <c r="P589" s="9">
        <f t="shared" si="174"/>
        <v>4</v>
      </c>
      <c r="Q589" s="9">
        <f t="shared" si="189"/>
        <v>1210</v>
      </c>
      <c r="R589" s="11" t="str">
        <f t="shared" si="180"/>
        <v>1.21</v>
      </c>
      <c r="S589" s="11" t="str">
        <f t="shared" si="181"/>
        <v>k</v>
      </c>
      <c r="T589" s="16" t="str">
        <f t="shared" si="173"/>
        <v>122</v>
      </c>
      <c r="U589" s="16" t="str">
        <f t="shared" si="190"/>
        <v>1211</v>
      </c>
      <c r="W589" s="16">
        <v>1.37</v>
      </c>
      <c r="X589" s="9">
        <f t="shared" si="179"/>
        <v>3</v>
      </c>
      <c r="Y589" s="9">
        <f t="shared" si="182"/>
        <v>137</v>
      </c>
      <c r="Z589" s="11" t="str">
        <f t="shared" si="183"/>
        <v>137</v>
      </c>
      <c r="AA589" s="11" t="str">
        <f t="shared" si="184"/>
        <v>Ohm</v>
      </c>
      <c r="AB589" s="16" t="str">
        <f t="shared" si="177"/>
        <v>131</v>
      </c>
      <c r="AC589" s="16" t="str">
        <f t="shared" si="178"/>
        <v>1370</v>
      </c>
      <c r="AE589" s="22">
        <v>1.1000000000000001</v>
      </c>
      <c r="AF589" s="9">
        <f t="shared" si="185"/>
        <v>1</v>
      </c>
      <c r="AG589" s="16">
        <f t="shared" si="191"/>
        <v>1.1000000000000001</v>
      </c>
      <c r="AH589" s="11" t="str">
        <f t="shared" si="186"/>
        <v>1.10</v>
      </c>
      <c r="AI589" s="11" t="str">
        <f t="shared" si="187"/>
        <v>Ohm</v>
      </c>
      <c r="AK589" s="16" t="str">
        <f t="shared" si="188"/>
        <v>1R10</v>
      </c>
    </row>
    <row r="590" spans="15:37" x14ac:dyDescent="0.3">
      <c r="O590" s="16">
        <v>1.24</v>
      </c>
      <c r="P590" s="9">
        <f t="shared" si="174"/>
        <v>4</v>
      </c>
      <c r="Q590" s="9">
        <f t="shared" si="189"/>
        <v>1240</v>
      </c>
      <c r="R590" s="11" t="str">
        <f t="shared" si="180"/>
        <v>1.24</v>
      </c>
      <c r="S590" s="11" t="str">
        <f t="shared" si="181"/>
        <v>k</v>
      </c>
      <c r="T590" s="16" t="str">
        <f t="shared" si="173"/>
        <v>122</v>
      </c>
      <c r="U590" s="16" t="str">
        <f t="shared" si="190"/>
        <v>1241</v>
      </c>
      <c r="W590" s="16">
        <v>1.4</v>
      </c>
      <c r="X590" s="9">
        <f t="shared" si="179"/>
        <v>3</v>
      </c>
      <c r="Y590" s="9">
        <f t="shared" si="182"/>
        <v>140</v>
      </c>
      <c r="Z590" s="11" t="str">
        <f t="shared" si="183"/>
        <v>140</v>
      </c>
      <c r="AA590" s="11" t="str">
        <f t="shared" si="184"/>
        <v>Ohm</v>
      </c>
      <c r="AB590" s="16" t="str">
        <f t="shared" si="177"/>
        <v>141</v>
      </c>
      <c r="AC590" s="16" t="str">
        <f t="shared" si="178"/>
        <v>1400</v>
      </c>
      <c r="AE590" s="22">
        <v>1.1100000000000001</v>
      </c>
      <c r="AF590" s="9">
        <f t="shared" si="185"/>
        <v>1</v>
      </c>
      <c r="AG590" s="16">
        <f t="shared" si="191"/>
        <v>1.1100000000000001</v>
      </c>
      <c r="AH590" s="11" t="str">
        <f t="shared" si="186"/>
        <v>1.11</v>
      </c>
      <c r="AI590" s="11" t="str">
        <f t="shared" si="187"/>
        <v>Ohm</v>
      </c>
      <c r="AK590" s="16" t="str">
        <f t="shared" si="188"/>
        <v>1R11</v>
      </c>
    </row>
    <row r="591" spans="15:37" x14ac:dyDescent="0.3">
      <c r="O591" s="16">
        <v>1.27</v>
      </c>
      <c r="P591" s="9">
        <f t="shared" si="174"/>
        <v>4</v>
      </c>
      <c r="Q591" s="9">
        <f t="shared" si="189"/>
        <v>1270</v>
      </c>
      <c r="R591" s="11" t="str">
        <f t="shared" si="180"/>
        <v>1.27</v>
      </c>
      <c r="S591" s="11" t="str">
        <f t="shared" si="181"/>
        <v>k</v>
      </c>
      <c r="T591" s="16" t="str">
        <f t="shared" si="173"/>
        <v>122</v>
      </c>
      <c r="U591" s="16" t="str">
        <f t="shared" si="190"/>
        <v>1271</v>
      </c>
      <c r="W591" s="16">
        <v>1.43</v>
      </c>
      <c r="X591" s="9">
        <f t="shared" si="179"/>
        <v>3</v>
      </c>
      <c r="Y591" s="9">
        <f t="shared" si="182"/>
        <v>143</v>
      </c>
      <c r="Z591" s="11" t="str">
        <f t="shared" si="183"/>
        <v>143</v>
      </c>
      <c r="AA591" s="11" t="str">
        <f t="shared" si="184"/>
        <v>Ohm</v>
      </c>
      <c r="AB591" s="16" t="str">
        <f t="shared" si="177"/>
        <v>141</v>
      </c>
      <c r="AC591" s="16" t="str">
        <f t="shared" si="178"/>
        <v>1430</v>
      </c>
      <c r="AE591" s="22">
        <v>1.1299999999999999</v>
      </c>
      <c r="AF591" s="9">
        <f t="shared" si="185"/>
        <v>1</v>
      </c>
      <c r="AG591" s="16">
        <f t="shared" si="191"/>
        <v>1.1299999999999999</v>
      </c>
      <c r="AH591" s="11" t="str">
        <f t="shared" si="186"/>
        <v>1.13</v>
      </c>
      <c r="AI591" s="11" t="str">
        <f t="shared" si="187"/>
        <v>Ohm</v>
      </c>
      <c r="AK591" s="16" t="str">
        <f t="shared" si="188"/>
        <v>1R13</v>
      </c>
    </row>
    <row r="592" spans="15:37" x14ac:dyDescent="0.3">
      <c r="O592" s="16">
        <v>1.3</v>
      </c>
      <c r="P592" s="9">
        <f t="shared" si="174"/>
        <v>4</v>
      </c>
      <c r="Q592" s="9">
        <f t="shared" si="189"/>
        <v>1300</v>
      </c>
      <c r="R592" s="11" t="str">
        <f t="shared" si="180"/>
        <v>1.30</v>
      </c>
      <c r="S592" s="11" t="str">
        <f t="shared" si="181"/>
        <v>k</v>
      </c>
      <c r="T592" s="16" t="str">
        <f t="shared" si="173"/>
        <v>132</v>
      </c>
      <c r="U592" s="16" t="str">
        <f t="shared" si="190"/>
        <v>1301</v>
      </c>
      <c r="W592" s="16">
        <v>1.47</v>
      </c>
      <c r="X592" s="9">
        <f t="shared" si="179"/>
        <v>3</v>
      </c>
      <c r="Y592" s="9">
        <f t="shared" si="182"/>
        <v>147</v>
      </c>
      <c r="Z592" s="11" t="str">
        <f t="shared" si="183"/>
        <v>147</v>
      </c>
      <c r="AA592" s="11" t="str">
        <f t="shared" si="184"/>
        <v>Ohm</v>
      </c>
      <c r="AB592" s="16" t="str">
        <f t="shared" si="177"/>
        <v>141</v>
      </c>
      <c r="AC592" s="16" t="str">
        <f t="shared" si="178"/>
        <v>1470</v>
      </c>
      <c r="AE592" s="22">
        <v>1.1399999999999999</v>
      </c>
      <c r="AF592" s="9">
        <f t="shared" si="185"/>
        <v>1</v>
      </c>
      <c r="AG592" s="16">
        <f t="shared" si="191"/>
        <v>1.1399999999999999</v>
      </c>
      <c r="AH592" s="11" t="str">
        <f t="shared" si="186"/>
        <v>1.14</v>
      </c>
      <c r="AI592" s="11" t="str">
        <f t="shared" si="187"/>
        <v>Ohm</v>
      </c>
      <c r="AK592" s="16" t="str">
        <f t="shared" si="188"/>
        <v>1R14</v>
      </c>
    </row>
    <row r="593" spans="15:37" x14ac:dyDescent="0.3">
      <c r="O593" s="16">
        <v>1.33</v>
      </c>
      <c r="P593" s="9">
        <f t="shared" si="174"/>
        <v>4</v>
      </c>
      <c r="Q593" s="9">
        <f t="shared" si="189"/>
        <v>1330</v>
      </c>
      <c r="R593" s="11" t="str">
        <f t="shared" si="180"/>
        <v>1.33</v>
      </c>
      <c r="S593" s="11" t="str">
        <f t="shared" si="181"/>
        <v>k</v>
      </c>
      <c r="T593" s="16" t="str">
        <f t="shared" si="173"/>
        <v>132</v>
      </c>
      <c r="U593" s="16" t="str">
        <f t="shared" si="190"/>
        <v>1331</v>
      </c>
      <c r="W593" s="16">
        <v>1.5</v>
      </c>
      <c r="X593" s="9">
        <f t="shared" si="179"/>
        <v>3</v>
      </c>
      <c r="Y593" s="9">
        <f t="shared" si="182"/>
        <v>150</v>
      </c>
      <c r="Z593" s="11" t="str">
        <f t="shared" si="183"/>
        <v>150</v>
      </c>
      <c r="AA593" s="11" t="str">
        <f t="shared" si="184"/>
        <v>Ohm</v>
      </c>
      <c r="AB593" s="16" t="str">
        <f t="shared" si="177"/>
        <v>151</v>
      </c>
      <c r="AC593" s="16" t="str">
        <f t="shared" si="178"/>
        <v>1500</v>
      </c>
      <c r="AE593" s="22">
        <v>1.1499999999999999</v>
      </c>
      <c r="AF593" s="9">
        <f t="shared" si="185"/>
        <v>1</v>
      </c>
      <c r="AG593" s="16">
        <f t="shared" si="191"/>
        <v>1.1499999999999999</v>
      </c>
      <c r="AH593" s="11" t="str">
        <f t="shared" si="186"/>
        <v>1.15</v>
      </c>
      <c r="AI593" s="11" t="str">
        <f t="shared" si="187"/>
        <v>Ohm</v>
      </c>
      <c r="AK593" s="16" t="str">
        <f t="shared" si="188"/>
        <v>1R15</v>
      </c>
    </row>
    <row r="594" spans="15:37" x14ac:dyDescent="0.3">
      <c r="O594" s="16">
        <v>1.37</v>
      </c>
      <c r="P594" s="9">
        <f t="shared" si="174"/>
        <v>4</v>
      </c>
      <c r="Q594" s="9">
        <f t="shared" si="189"/>
        <v>1370.0000000000002</v>
      </c>
      <c r="R594" s="11" t="str">
        <f t="shared" si="180"/>
        <v>1.37</v>
      </c>
      <c r="S594" s="11" t="str">
        <f t="shared" si="181"/>
        <v>k</v>
      </c>
      <c r="T594" s="16" t="str">
        <f t="shared" si="173"/>
        <v>132</v>
      </c>
      <c r="U594" s="16" t="str">
        <f t="shared" si="190"/>
        <v>1371</v>
      </c>
      <c r="W594" s="16">
        <v>1.54</v>
      </c>
      <c r="X594" s="9">
        <f t="shared" si="179"/>
        <v>3</v>
      </c>
      <c r="Y594" s="9">
        <f t="shared" si="182"/>
        <v>154</v>
      </c>
      <c r="Z594" s="11" t="str">
        <f t="shared" si="183"/>
        <v>154</v>
      </c>
      <c r="AA594" s="11" t="str">
        <f t="shared" si="184"/>
        <v>Ohm</v>
      </c>
      <c r="AB594" s="16" t="str">
        <f t="shared" si="177"/>
        <v>151</v>
      </c>
      <c r="AC594" s="16" t="str">
        <f t="shared" si="178"/>
        <v>1540</v>
      </c>
      <c r="AE594" s="22">
        <v>1.17</v>
      </c>
      <c r="AF594" s="9">
        <f t="shared" si="185"/>
        <v>1</v>
      </c>
      <c r="AG594" s="16">
        <f t="shared" si="191"/>
        <v>1.17</v>
      </c>
      <c r="AH594" s="11" t="str">
        <f t="shared" si="186"/>
        <v>1.17</v>
      </c>
      <c r="AI594" s="11" t="str">
        <f t="shared" si="187"/>
        <v>Ohm</v>
      </c>
      <c r="AK594" s="16" t="str">
        <f t="shared" si="188"/>
        <v>1R17</v>
      </c>
    </row>
    <row r="595" spans="15:37" x14ac:dyDescent="0.3">
      <c r="O595" s="16">
        <v>1.4</v>
      </c>
      <c r="P595" s="9">
        <f t="shared" si="174"/>
        <v>4</v>
      </c>
      <c r="Q595" s="9">
        <f t="shared" si="189"/>
        <v>1400</v>
      </c>
      <c r="R595" s="11" t="str">
        <f t="shared" si="180"/>
        <v>1.40</v>
      </c>
      <c r="S595" s="11" t="str">
        <f t="shared" si="181"/>
        <v>k</v>
      </c>
      <c r="T595" s="16" t="str">
        <f t="shared" si="173"/>
        <v>142</v>
      </c>
      <c r="U595" s="16" t="str">
        <f t="shared" si="190"/>
        <v>1401</v>
      </c>
      <c r="W595" s="16">
        <v>1.58</v>
      </c>
      <c r="X595" s="9">
        <f t="shared" si="179"/>
        <v>3</v>
      </c>
      <c r="Y595" s="9">
        <f t="shared" si="182"/>
        <v>158</v>
      </c>
      <c r="Z595" s="11" t="str">
        <f t="shared" si="183"/>
        <v>158</v>
      </c>
      <c r="AA595" s="11" t="str">
        <f t="shared" si="184"/>
        <v>Ohm</v>
      </c>
      <c r="AB595" s="16" t="str">
        <f t="shared" si="177"/>
        <v>151</v>
      </c>
      <c r="AC595" s="16" t="str">
        <f t="shared" si="178"/>
        <v>1580</v>
      </c>
      <c r="AE595" s="22">
        <v>1.18</v>
      </c>
      <c r="AF595" s="9">
        <f t="shared" si="185"/>
        <v>1</v>
      </c>
      <c r="AG595" s="16">
        <f t="shared" si="191"/>
        <v>1.18</v>
      </c>
      <c r="AH595" s="11" t="str">
        <f t="shared" si="186"/>
        <v>1.18</v>
      </c>
      <c r="AI595" s="11" t="str">
        <f t="shared" si="187"/>
        <v>Ohm</v>
      </c>
      <c r="AK595" s="16" t="str">
        <f t="shared" si="188"/>
        <v>1R18</v>
      </c>
    </row>
    <row r="596" spans="15:37" x14ac:dyDescent="0.3">
      <c r="O596" s="16">
        <v>1.43</v>
      </c>
      <c r="P596" s="9">
        <f t="shared" si="174"/>
        <v>4</v>
      </c>
      <c r="Q596" s="9">
        <f t="shared" si="189"/>
        <v>1430</v>
      </c>
      <c r="R596" s="11" t="str">
        <f t="shared" si="180"/>
        <v>1.43</v>
      </c>
      <c r="S596" s="11" t="str">
        <f t="shared" si="181"/>
        <v>k</v>
      </c>
      <c r="T596" s="16" t="str">
        <f t="shared" si="173"/>
        <v>142</v>
      </c>
      <c r="U596" s="16" t="str">
        <f t="shared" si="190"/>
        <v>1431</v>
      </c>
      <c r="W596" s="16">
        <v>1.6</v>
      </c>
      <c r="X596" s="9">
        <f t="shared" si="179"/>
        <v>3</v>
      </c>
      <c r="Y596" s="9">
        <f t="shared" si="182"/>
        <v>160</v>
      </c>
      <c r="Z596" s="11" t="str">
        <f t="shared" si="183"/>
        <v>160</v>
      </c>
      <c r="AA596" s="11" t="str">
        <f t="shared" si="184"/>
        <v>Ohm</v>
      </c>
      <c r="AB596" s="16" t="str">
        <f t="shared" si="177"/>
        <v>161</v>
      </c>
      <c r="AC596" s="16" t="str">
        <f t="shared" si="178"/>
        <v>1600</v>
      </c>
      <c r="AE596" s="22">
        <v>1.2</v>
      </c>
      <c r="AF596" s="9">
        <f t="shared" si="185"/>
        <v>1</v>
      </c>
      <c r="AG596" s="16">
        <f t="shared" si="191"/>
        <v>1.2</v>
      </c>
      <c r="AH596" s="11" t="str">
        <f t="shared" si="186"/>
        <v>1.20</v>
      </c>
      <c r="AI596" s="11" t="str">
        <f t="shared" si="187"/>
        <v>Ohm</v>
      </c>
      <c r="AK596" s="16" t="str">
        <f t="shared" si="188"/>
        <v>1R20</v>
      </c>
    </row>
    <row r="597" spans="15:37" x14ac:dyDescent="0.3">
      <c r="O597" s="16">
        <v>1.47</v>
      </c>
      <c r="P597" s="9">
        <f t="shared" si="174"/>
        <v>4</v>
      </c>
      <c r="Q597" s="9">
        <f t="shared" si="189"/>
        <v>1470</v>
      </c>
      <c r="R597" s="11" t="str">
        <f t="shared" si="180"/>
        <v>1.47</v>
      </c>
      <c r="S597" s="11" t="str">
        <f t="shared" si="181"/>
        <v>k</v>
      </c>
      <c r="T597" s="16" t="str">
        <f t="shared" si="173"/>
        <v>142</v>
      </c>
      <c r="U597" s="16" t="str">
        <f t="shared" si="190"/>
        <v>1471</v>
      </c>
      <c r="W597" s="16">
        <v>1.62</v>
      </c>
      <c r="X597" s="9">
        <f t="shared" si="179"/>
        <v>3</v>
      </c>
      <c r="Y597" s="9">
        <f t="shared" si="182"/>
        <v>162</v>
      </c>
      <c r="Z597" s="11" t="str">
        <f t="shared" si="183"/>
        <v>162</v>
      </c>
      <c r="AA597" s="11" t="str">
        <f t="shared" si="184"/>
        <v>Ohm</v>
      </c>
      <c r="AB597" s="16" t="str">
        <f t="shared" si="177"/>
        <v>161</v>
      </c>
      <c r="AC597" s="16" t="str">
        <f t="shared" si="178"/>
        <v>1620</v>
      </c>
      <c r="AE597" s="22">
        <v>1.21</v>
      </c>
      <c r="AF597" s="9">
        <f t="shared" si="185"/>
        <v>1</v>
      </c>
      <c r="AG597" s="16">
        <f t="shared" si="191"/>
        <v>1.21</v>
      </c>
      <c r="AH597" s="11" t="str">
        <f t="shared" si="186"/>
        <v>1.21</v>
      </c>
      <c r="AI597" s="11" t="str">
        <f t="shared" si="187"/>
        <v>Ohm</v>
      </c>
      <c r="AK597" s="16" t="str">
        <f t="shared" si="188"/>
        <v>1R21</v>
      </c>
    </row>
    <row r="598" spans="15:37" x14ac:dyDescent="0.3">
      <c r="O598" s="16">
        <v>1.5</v>
      </c>
      <c r="P598" s="9">
        <f t="shared" si="174"/>
        <v>4</v>
      </c>
      <c r="Q598" s="9">
        <f t="shared" si="189"/>
        <v>1500</v>
      </c>
      <c r="R598" s="11" t="str">
        <f t="shared" si="180"/>
        <v>1.50</v>
      </c>
      <c r="S598" s="11" t="str">
        <f t="shared" si="181"/>
        <v>k</v>
      </c>
      <c r="T598" s="16" t="str">
        <f t="shared" si="173"/>
        <v>152</v>
      </c>
      <c r="U598" s="16" t="str">
        <f t="shared" si="190"/>
        <v>1501</v>
      </c>
      <c r="W598" s="16">
        <v>1.65</v>
      </c>
      <c r="X598" s="9">
        <f t="shared" si="179"/>
        <v>3</v>
      </c>
      <c r="Y598" s="9">
        <f t="shared" si="182"/>
        <v>165</v>
      </c>
      <c r="Z598" s="11" t="str">
        <f t="shared" si="183"/>
        <v>165</v>
      </c>
      <c r="AA598" s="11" t="str">
        <f t="shared" si="184"/>
        <v>Ohm</v>
      </c>
      <c r="AB598" s="16" t="str">
        <f t="shared" si="177"/>
        <v>161</v>
      </c>
      <c r="AC598" s="16" t="str">
        <f t="shared" si="178"/>
        <v>1650</v>
      </c>
      <c r="AE598" s="22">
        <v>1.23</v>
      </c>
      <c r="AF598" s="9">
        <f t="shared" si="185"/>
        <v>1</v>
      </c>
      <c r="AG598" s="16">
        <f t="shared" si="191"/>
        <v>1.23</v>
      </c>
      <c r="AH598" s="11" t="str">
        <f t="shared" si="186"/>
        <v>1.23</v>
      </c>
      <c r="AI598" s="11" t="str">
        <f t="shared" si="187"/>
        <v>Ohm</v>
      </c>
      <c r="AK598" s="16" t="str">
        <f t="shared" si="188"/>
        <v>1R23</v>
      </c>
    </row>
    <row r="599" spans="15:37" x14ac:dyDescent="0.3">
      <c r="O599" s="16">
        <v>1.54</v>
      </c>
      <c r="P599" s="9">
        <f t="shared" si="174"/>
        <v>4</v>
      </c>
      <c r="Q599" s="9">
        <f t="shared" si="189"/>
        <v>1540</v>
      </c>
      <c r="R599" s="11" t="str">
        <f t="shared" si="180"/>
        <v>1.54</v>
      </c>
      <c r="S599" s="11" t="str">
        <f t="shared" si="181"/>
        <v>k</v>
      </c>
      <c r="T599" s="16" t="str">
        <f t="shared" si="173"/>
        <v>152</v>
      </c>
      <c r="U599" s="16" t="str">
        <f t="shared" si="190"/>
        <v>1541</v>
      </c>
      <c r="W599" s="16">
        <v>1.69</v>
      </c>
      <c r="X599" s="9">
        <f t="shared" si="179"/>
        <v>3</v>
      </c>
      <c r="Y599" s="9">
        <f t="shared" si="182"/>
        <v>169</v>
      </c>
      <c r="Z599" s="11" t="str">
        <f t="shared" si="183"/>
        <v>169</v>
      </c>
      <c r="AA599" s="11" t="str">
        <f t="shared" si="184"/>
        <v>Ohm</v>
      </c>
      <c r="AB599" s="16" t="str">
        <f t="shared" si="177"/>
        <v>161</v>
      </c>
      <c r="AC599" s="16" t="str">
        <f t="shared" si="178"/>
        <v>1690</v>
      </c>
      <c r="AE599" s="22">
        <v>1.24</v>
      </c>
      <c r="AF599" s="9">
        <f t="shared" si="185"/>
        <v>1</v>
      </c>
      <c r="AG599" s="16">
        <f t="shared" si="191"/>
        <v>1.24</v>
      </c>
      <c r="AH599" s="11" t="str">
        <f t="shared" si="186"/>
        <v>1.24</v>
      </c>
      <c r="AI599" s="11" t="str">
        <f t="shared" si="187"/>
        <v>Ohm</v>
      </c>
      <c r="AK599" s="16" t="str">
        <f t="shared" si="188"/>
        <v>1R24</v>
      </c>
    </row>
    <row r="600" spans="15:37" x14ac:dyDescent="0.3">
      <c r="O600" s="16">
        <v>1.58</v>
      </c>
      <c r="P600" s="9">
        <f t="shared" si="174"/>
        <v>4</v>
      </c>
      <c r="Q600" s="9">
        <f t="shared" si="189"/>
        <v>1580</v>
      </c>
      <c r="R600" s="11" t="str">
        <f t="shared" si="180"/>
        <v>1.58</v>
      </c>
      <c r="S600" s="11" t="str">
        <f t="shared" si="181"/>
        <v>k</v>
      </c>
      <c r="T600" s="16" t="str">
        <f t="shared" si="173"/>
        <v>152</v>
      </c>
      <c r="U600" s="16" t="str">
        <f t="shared" si="190"/>
        <v>1581</v>
      </c>
      <c r="W600" s="16">
        <v>1.74</v>
      </c>
      <c r="X600" s="9">
        <f t="shared" si="179"/>
        <v>3</v>
      </c>
      <c r="Y600" s="9">
        <f t="shared" si="182"/>
        <v>174</v>
      </c>
      <c r="Z600" s="11" t="str">
        <f t="shared" si="183"/>
        <v>174</v>
      </c>
      <c r="AA600" s="11" t="str">
        <f t="shared" si="184"/>
        <v>Ohm</v>
      </c>
      <c r="AB600" s="16" t="str">
        <f t="shared" si="177"/>
        <v>171</v>
      </c>
      <c r="AC600" s="16" t="str">
        <f t="shared" si="178"/>
        <v>1740</v>
      </c>
      <c r="AE600" s="22">
        <v>1.26</v>
      </c>
      <c r="AF600" s="9">
        <f t="shared" si="185"/>
        <v>1</v>
      </c>
      <c r="AG600" s="16">
        <f t="shared" si="191"/>
        <v>1.26</v>
      </c>
      <c r="AH600" s="11" t="str">
        <f t="shared" si="186"/>
        <v>1.26</v>
      </c>
      <c r="AI600" s="11" t="str">
        <f t="shared" si="187"/>
        <v>Ohm</v>
      </c>
      <c r="AK600" s="16" t="str">
        <f t="shared" si="188"/>
        <v>1R26</v>
      </c>
    </row>
    <row r="601" spans="15:37" x14ac:dyDescent="0.3">
      <c r="O601" s="16">
        <v>1.62</v>
      </c>
      <c r="P601" s="9">
        <f t="shared" si="174"/>
        <v>4</v>
      </c>
      <c r="Q601" s="9">
        <f t="shared" si="189"/>
        <v>1620.0000000000002</v>
      </c>
      <c r="R601" s="11" t="str">
        <f t="shared" si="180"/>
        <v>1.62</v>
      </c>
      <c r="S601" s="11" t="str">
        <f t="shared" si="181"/>
        <v>k</v>
      </c>
      <c r="T601" s="16" t="str">
        <f t="shared" si="173"/>
        <v>162</v>
      </c>
      <c r="U601" s="16" t="str">
        <f t="shared" si="190"/>
        <v>1621</v>
      </c>
      <c r="W601" s="16">
        <v>1.78</v>
      </c>
      <c r="X601" s="9">
        <f t="shared" si="179"/>
        <v>3</v>
      </c>
      <c r="Y601" s="9">
        <f t="shared" si="182"/>
        <v>178</v>
      </c>
      <c r="Z601" s="11" t="str">
        <f t="shared" si="183"/>
        <v>178</v>
      </c>
      <c r="AA601" s="11" t="str">
        <f t="shared" si="184"/>
        <v>Ohm</v>
      </c>
      <c r="AB601" s="16" t="str">
        <f t="shared" si="177"/>
        <v>171</v>
      </c>
      <c r="AC601" s="16" t="str">
        <f t="shared" si="178"/>
        <v>1780</v>
      </c>
      <c r="AE601" s="22">
        <v>1.27</v>
      </c>
      <c r="AF601" s="9">
        <f t="shared" si="185"/>
        <v>1</v>
      </c>
      <c r="AG601" s="16">
        <f t="shared" si="191"/>
        <v>1.27</v>
      </c>
      <c r="AH601" s="11" t="str">
        <f t="shared" si="186"/>
        <v>1.27</v>
      </c>
      <c r="AI601" s="11" t="str">
        <f t="shared" si="187"/>
        <v>Ohm</v>
      </c>
      <c r="AK601" s="16" t="str">
        <f t="shared" si="188"/>
        <v>1R27</v>
      </c>
    </row>
    <row r="602" spans="15:37" x14ac:dyDescent="0.3">
      <c r="O602" s="16">
        <v>1.65</v>
      </c>
      <c r="P602" s="9">
        <f t="shared" si="174"/>
        <v>4</v>
      </c>
      <c r="Q602" s="9">
        <f t="shared" si="189"/>
        <v>1650</v>
      </c>
      <c r="R602" s="11" t="str">
        <f t="shared" si="180"/>
        <v>1.65</v>
      </c>
      <c r="S602" s="11" t="str">
        <f t="shared" si="181"/>
        <v>k</v>
      </c>
      <c r="T602" s="16" t="str">
        <f t="shared" si="173"/>
        <v>162</v>
      </c>
      <c r="U602" s="16" t="str">
        <f t="shared" si="190"/>
        <v>1651</v>
      </c>
      <c r="W602" s="16">
        <v>1.8</v>
      </c>
      <c r="X602" s="9">
        <f t="shared" si="179"/>
        <v>3</v>
      </c>
      <c r="Y602" s="9">
        <f t="shared" si="182"/>
        <v>180</v>
      </c>
      <c r="Z602" s="11" t="str">
        <f t="shared" si="183"/>
        <v>180</v>
      </c>
      <c r="AA602" s="11" t="str">
        <f t="shared" si="184"/>
        <v>Ohm</v>
      </c>
      <c r="AB602" s="16" t="str">
        <f t="shared" si="177"/>
        <v>181</v>
      </c>
      <c r="AC602" s="16" t="str">
        <f t="shared" si="178"/>
        <v>1800</v>
      </c>
      <c r="AE602" s="22">
        <v>1.29</v>
      </c>
      <c r="AF602" s="9">
        <f t="shared" si="185"/>
        <v>1</v>
      </c>
      <c r="AG602" s="16">
        <f t="shared" si="191"/>
        <v>1.29</v>
      </c>
      <c r="AH602" s="11" t="str">
        <f t="shared" si="186"/>
        <v>1.29</v>
      </c>
      <c r="AI602" s="11" t="str">
        <f t="shared" si="187"/>
        <v>Ohm</v>
      </c>
      <c r="AK602" s="16" t="str">
        <f t="shared" si="188"/>
        <v>1R29</v>
      </c>
    </row>
    <row r="603" spans="15:37" x14ac:dyDescent="0.3">
      <c r="O603" s="16">
        <v>1.69</v>
      </c>
      <c r="P603" s="9">
        <f t="shared" si="174"/>
        <v>4</v>
      </c>
      <c r="Q603" s="9">
        <f t="shared" si="189"/>
        <v>1690</v>
      </c>
      <c r="R603" s="11" t="str">
        <f t="shared" si="180"/>
        <v>1.69</v>
      </c>
      <c r="S603" s="11" t="str">
        <f t="shared" si="181"/>
        <v>k</v>
      </c>
      <c r="T603" s="16" t="str">
        <f t="shared" si="173"/>
        <v>162</v>
      </c>
      <c r="U603" s="16" t="str">
        <f t="shared" si="190"/>
        <v>1691</v>
      </c>
      <c r="W603" s="16">
        <v>1.82</v>
      </c>
      <c r="X603" s="9">
        <f t="shared" si="179"/>
        <v>3</v>
      </c>
      <c r="Y603" s="9">
        <f t="shared" si="182"/>
        <v>182</v>
      </c>
      <c r="Z603" s="11" t="str">
        <f t="shared" si="183"/>
        <v>182</v>
      </c>
      <c r="AA603" s="11" t="str">
        <f t="shared" si="184"/>
        <v>Ohm</v>
      </c>
      <c r="AB603" s="16" t="str">
        <f t="shared" si="177"/>
        <v>181</v>
      </c>
      <c r="AC603" s="16" t="str">
        <f t="shared" si="178"/>
        <v>1820</v>
      </c>
      <c r="AE603" s="22">
        <v>1.3</v>
      </c>
      <c r="AF603" s="9">
        <f t="shared" si="185"/>
        <v>1</v>
      </c>
      <c r="AG603" s="16">
        <f t="shared" si="191"/>
        <v>1.3</v>
      </c>
      <c r="AH603" s="11" t="str">
        <f t="shared" si="186"/>
        <v>1.30</v>
      </c>
      <c r="AI603" s="11" t="str">
        <f t="shared" si="187"/>
        <v>Ohm</v>
      </c>
      <c r="AK603" s="16" t="str">
        <f t="shared" si="188"/>
        <v>1R30</v>
      </c>
    </row>
    <row r="604" spans="15:37" x14ac:dyDescent="0.3">
      <c r="O604" s="16">
        <v>1.74</v>
      </c>
      <c r="P604" s="9">
        <f t="shared" si="174"/>
        <v>4</v>
      </c>
      <c r="Q604" s="9">
        <f t="shared" si="189"/>
        <v>1740</v>
      </c>
      <c r="R604" s="11" t="str">
        <f t="shared" si="180"/>
        <v>1.74</v>
      </c>
      <c r="S604" s="11" t="str">
        <f t="shared" si="181"/>
        <v>k</v>
      </c>
      <c r="T604" s="16" t="str">
        <f t="shared" si="173"/>
        <v>172</v>
      </c>
      <c r="U604" s="16" t="str">
        <f t="shared" si="190"/>
        <v>1741</v>
      </c>
      <c r="W604" s="16">
        <v>1.87</v>
      </c>
      <c r="X604" s="9">
        <f t="shared" si="179"/>
        <v>3</v>
      </c>
      <c r="Y604" s="9">
        <f t="shared" si="182"/>
        <v>187</v>
      </c>
      <c r="Z604" s="11" t="str">
        <f t="shared" si="183"/>
        <v>187</v>
      </c>
      <c r="AA604" s="11" t="str">
        <f t="shared" si="184"/>
        <v>Ohm</v>
      </c>
      <c r="AB604" s="16" t="str">
        <f t="shared" si="177"/>
        <v>181</v>
      </c>
      <c r="AC604" s="16" t="str">
        <f t="shared" si="178"/>
        <v>1870</v>
      </c>
      <c r="AE604" s="22">
        <v>1.32</v>
      </c>
      <c r="AF604" s="9">
        <f t="shared" si="185"/>
        <v>1</v>
      </c>
      <c r="AG604" s="16">
        <f t="shared" si="191"/>
        <v>1.32</v>
      </c>
      <c r="AH604" s="11" t="str">
        <f t="shared" si="186"/>
        <v>1.32</v>
      </c>
      <c r="AI604" s="11" t="str">
        <f t="shared" si="187"/>
        <v>Ohm</v>
      </c>
      <c r="AK604" s="16" t="str">
        <f t="shared" si="188"/>
        <v>1R32</v>
      </c>
    </row>
    <row r="605" spans="15:37" x14ac:dyDescent="0.3">
      <c r="O605" s="16">
        <v>1.78</v>
      </c>
      <c r="P605" s="9">
        <f t="shared" si="174"/>
        <v>4</v>
      </c>
      <c r="Q605" s="9">
        <f t="shared" si="189"/>
        <v>1780</v>
      </c>
      <c r="R605" s="11" t="str">
        <f t="shared" si="180"/>
        <v>1.78</v>
      </c>
      <c r="S605" s="11" t="str">
        <f t="shared" si="181"/>
        <v>k</v>
      </c>
      <c r="T605" s="16" t="str">
        <f t="shared" si="173"/>
        <v>172</v>
      </c>
      <c r="U605" s="16" t="str">
        <f t="shared" si="190"/>
        <v>1781</v>
      </c>
      <c r="W605" s="16">
        <v>1.91</v>
      </c>
      <c r="X605" s="9">
        <f t="shared" si="179"/>
        <v>3</v>
      </c>
      <c r="Y605" s="9">
        <f t="shared" si="182"/>
        <v>191</v>
      </c>
      <c r="Z605" s="11" t="str">
        <f t="shared" si="183"/>
        <v>191</v>
      </c>
      <c r="AA605" s="11" t="str">
        <f t="shared" si="184"/>
        <v>Ohm</v>
      </c>
      <c r="AB605" s="16" t="str">
        <f t="shared" si="177"/>
        <v>191</v>
      </c>
      <c r="AC605" s="16" t="str">
        <f t="shared" si="178"/>
        <v>1910</v>
      </c>
      <c r="AE605" s="22">
        <v>1.33</v>
      </c>
      <c r="AF605" s="9">
        <f t="shared" si="185"/>
        <v>1</v>
      </c>
      <c r="AG605" s="16">
        <f t="shared" si="191"/>
        <v>1.33</v>
      </c>
      <c r="AH605" s="11" t="str">
        <f t="shared" si="186"/>
        <v>1.33</v>
      </c>
      <c r="AI605" s="11" t="str">
        <f t="shared" si="187"/>
        <v>Ohm</v>
      </c>
      <c r="AK605" s="16" t="str">
        <f t="shared" si="188"/>
        <v>1R33</v>
      </c>
    </row>
    <row r="606" spans="15:37" x14ac:dyDescent="0.3">
      <c r="O606" s="16">
        <v>1.82</v>
      </c>
      <c r="P606" s="9">
        <f t="shared" si="174"/>
        <v>4</v>
      </c>
      <c r="Q606" s="9">
        <f t="shared" si="189"/>
        <v>1820</v>
      </c>
      <c r="R606" s="11" t="str">
        <f t="shared" si="180"/>
        <v>1.82</v>
      </c>
      <c r="S606" s="11" t="str">
        <f t="shared" si="181"/>
        <v>k</v>
      </c>
      <c r="T606" s="16" t="str">
        <f t="shared" si="173"/>
        <v>182</v>
      </c>
      <c r="U606" s="16" t="str">
        <f t="shared" si="190"/>
        <v>1821</v>
      </c>
      <c r="W606" s="16">
        <v>1.96</v>
      </c>
      <c r="X606" s="9">
        <f t="shared" si="179"/>
        <v>3</v>
      </c>
      <c r="Y606" s="9">
        <f t="shared" si="182"/>
        <v>196</v>
      </c>
      <c r="Z606" s="11" t="str">
        <f t="shared" si="183"/>
        <v>196</v>
      </c>
      <c r="AA606" s="11" t="str">
        <f t="shared" si="184"/>
        <v>Ohm</v>
      </c>
      <c r="AB606" s="16" t="str">
        <f t="shared" si="177"/>
        <v>191</v>
      </c>
      <c r="AC606" s="16" t="str">
        <f t="shared" si="178"/>
        <v>1960</v>
      </c>
      <c r="AE606" s="22">
        <v>1.35</v>
      </c>
      <c r="AF606" s="9">
        <f t="shared" si="185"/>
        <v>1</v>
      </c>
      <c r="AG606" s="16">
        <f t="shared" si="191"/>
        <v>1.35</v>
      </c>
      <c r="AH606" s="11" t="str">
        <f t="shared" si="186"/>
        <v>1.35</v>
      </c>
      <c r="AI606" s="11" t="str">
        <f t="shared" si="187"/>
        <v>Ohm</v>
      </c>
      <c r="AK606" s="16" t="str">
        <f t="shared" si="188"/>
        <v>1R35</v>
      </c>
    </row>
    <row r="607" spans="15:37" x14ac:dyDescent="0.3">
      <c r="O607" s="16">
        <v>1.87</v>
      </c>
      <c r="P607" s="9">
        <f t="shared" si="174"/>
        <v>4</v>
      </c>
      <c r="Q607" s="9">
        <f t="shared" si="189"/>
        <v>1870</v>
      </c>
      <c r="R607" s="11" t="str">
        <f t="shared" si="180"/>
        <v>1.87</v>
      </c>
      <c r="S607" s="11" t="str">
        <f t="shared" si="181"/>
        <v>k</v>
      </c>
      <c r="T607" s="16" t="str">
        <f t="shared" si="173"/>
        <v>182</v>
      </c>
      <c r="U607" s="16" t="str">
        <f t="shared" si="190"/>
        <v>1871</v>
      </c>
      <c r="W607" s="16">
        <v>2</v>
      </c>
      <c r="X607" s="9">
        <f t="shared" si="179"/>
        <v>3</v>
      </c>
      <c r="Y607" s="9">
        <f t="shared" si="182"/>
        <v>200</v>
      </c>
      <c r="Z607" s="11" t="str">
        <f t="shared" si="183"/>
        <v>200</v>
      </c>
      <c r="AA607" s="11" t="str">
        <f t="shared" si="184"/>
        <v>Ohm</v>
      </c>
      <c r="AB607" s="16" t="str">
        <f t="shared" si="177"/>
        <v>201</v>
      </c>
      <c r="AC607" s="16" t="str">
        <f t="shared" si="178"/>
        <v>2000</v>
      </c>
      <c r="AE607" s="22">
        <v>1.37</v>
      </c>
      <c r="AF607" s="9">
        <f t="shared" si="185"/>
        <v>1</v>
      </c>
      <c r="AG607" s="16">
        <f t="shared" si="191"/>
        <v>1.37</v>
      </c>
      <c r="AH607" s="11" t="str">
        <f t="shared" si="186"/>
        <v>1.37</v>
      </c>
      <c r="AI607" s="11" t="str">
        <f t="shared" si="187"/>
        <v>Ohm</v>
      </c>
      <c r="AK607" s="16" t="str">
        <f t="shared" si="188"/>
        <v>1R37</v>
      </c>
    </row>
    <row r="608" spans="15:37" x14ac:dyDescent="0.3">
      <c r="O608" s="16">
        <v>1.91</v>
      </c>
      <c r="P608" s="9">
        <f t="shared" si="174"/>
        <v>4</v>
      </c>
      <c r="Q608" s="9">
        <f t="shared" si="189"/>
        <v>1910</v>
      </c>
      <c r="R608" s="11" t="str">
        <f t="shared" si="180"/>
        <v>1.91</v>
      </c>
      <c r="S608" s="11" t="str">
        <f t="shared" si="181"/>
        <v>k</v>
      </c>
      <c r="T608" s="16" t="str">
        <f t="shared" si="173"/>
        <v>192</v>
      </c>
      <c r="U608" s="16" t="str">
        <f t="shared" si="190"/>
        <v>1911</v>
      </c>
      <c r="W608" s="16">
        <v>2.0499999999999998</v>
      </c>
      <c r="X608" s="9">
        <f t="shared" si="179"/>
        <v>3</v>
      </c>
      <c r="Y608" s="9">
        <f t="shared" si="182"/>
        <v>205</v>
      </c>
      <c r="Z608" s="11" t="str">
        <f t="shared" si="183"/>
        <v>205</v>
      </c>
      <c r="AA608" s="11" t="str">
        <f t="shared" si="184"/>
        <v>Ohm</v>
      </c>
      <c r="AB608" s="16" t="str">
        <f t="shared" si="177"/>
        <v>201</v>
      </c>
      <c r="AC608" s="16" t="str">
        <f t="shared" si="178"/>
        <v>2050</v>
      </c>
      <c r="AE608" s="22">
        <v>1.38</v>
      </c>
      <c r="AF608" s="9">
        <f t="shared" si="185"/>
        <v>1</v>
      </c>
      <c r="AG608" s="16">
        <f t="shared" si="191"/>
        <v>1.38</v>
      </c>
      <c r="AH608" s="11" t="str">
        <f t="shared" si="186"/>
        <v>1.38</v>
      </c>
      <c r="AI608" s="11" t="str">
        <f t="shared" si="187"/>
        <v>Ohm</v>
      </c>
      <c r="AK608" s="16" t="str">
        <f t="shared" si="188"/>
        <v>1R38</v>
      </c>
    </row>
    <row r="609" spans="15:37" x14ac:dyDescent="0.3">
      <c r="O609" s="16">
        <v>1.96</v>
      </c>
      <c r="P609" s="9">
        <f t="shared" si="174"/>
        <v>4</v>
      </c>
      <c r="Q609" s="9">
        <f t="shared" si="189"/>
        <v>1960</v>
      </c>
      <c r="R609" s="11" t="str">
        <f t="shared" si="180"/>
        <v>1.96</v>
      </c>
      <c r="S609" s="11" t="str">
        <f t="shared" si="181"/>
        <v>k</v>
      </c>
      <c r="T609" s="16" t="str">
        <f t="shared" si="173"/>
        <v>192</v>
      </c>
      <c r="U609" s="16" t="str">
        <f t="shared" si="190"/>
        <v>1961</v>
      </c>
      <c r="W609" s="16">
        <v>2.1</v>
      </c>
      <c r="X609" s="9">
        <f t="shared" si="179"/>
        <v>3</v>
      </c>
      <c r="Y609" s="9">
        <f t="shared" si="182"/>
        <v>210</v>
      </c>
      <c r="Z609" s="11" t="str">
        <f t="shared" si="183"/>
        <v>210</v>
      </c>
      <c r="AA609" s="11" t="str">
        <f t="shared" si="184"/>
        <v>Ohm</v>
      </c>
      <c r="AB609" s="16" t="str">
        <f t="shared" si="177"/>
        <v>211</v>
      </c>
      <c r="AC609" s="16" t="str">
        <f t="shared" si="178"/>
        <v>2100</v>
      </c>
      <c r="AE609" s="22">
        <v>1.4</v>
      </c>
      <c r="AF609" s="9">
        <f t="shared" si="185"/>
        <v>1</v>
      </c>
      <c r="AG609" s="16">
        <f t="shared" si="191"/>
        <v>1.4</v>
      </c>
      <c r="AH609" s="11" t="str">
        <f t="shared" si="186"/>
        <v>1.40</v>
      </c>
      <c r="AI609" s="11" t="str">
        <f t="shared" si="187"/>
        <v>Ohm</v>
      </c>
      <c r="AK609" s="16" t="str">
        <f t="shared" si="188"/>
        <v>1R40</v>
      </c>
    </row>
    <row r="610" spans="15:37" x14ac:dyDescent="0.3">
      <c r="O610" s="16">
        <v>2</v>
      </c>
      <c r="P610" s="9">
        <f t="shared" si="174"/>
        <v>4</v>
      </c>
      <c r="Q610" s="9">
        <f t="shared" si="189"/>
        <v>2000</v>
      </c>
      <c r="R610" s="11" t="str">
        <f t="shared" si="180"/>
        <v>2.00</v>
      </c>
      <c r="S610" s="11" t="str">
        <f t="shared" si="181"/>
        <v>k</v>
      </c>
      <c r="T610" s="16" t="str">
        <f t="shared" si="173"/>
        <v>202</v>
      </c>
      <c r="U610" s="16" t="str">
        <f t="shared" si="190"/>
        <v>2001</v>
      </c>
      <c r="W610" s="16">
        <v>2.15</v>
      </c>
      <c r="X610" s="9">
        <f t="shared" si="179"/>
        <v>3</v>
      </c>
      <c r="Y610" s="9">
        <f t="shared" si="182"/>
        <v>215</v>
      </c>
      <c r="Z610" s="11" t="str">
        <f t="shared" si="183"/>
        <v>215</v>
      </c>
      <c r="AA610" s="11" t="str">
        <f t="shared" si="184"/>
        <v>Ohm</v>
      </c>
      <c r="AB610" s="16" t="str">
        <f t="shared" si="177"/>
        <v>211</v>
      </c>
      <c r="AC610" s="16" t="str">
        <f t="shared" si="178"/>
        <v>2150</v>
      </c>
      <c r="AE610" s="22">
        <v>1.42</v>
      </c>
      <c r="AF610" s="9">
        <f t="shared" si="185"/>
        <v>1</v>
      </c>
      <c r="AG610" s="16">
        <f t="shared" si="191"/>
        <v>1.42</v>
      </c>
      <c r="AH610" s="11" t="str">
        <f t="shared" si="186"/>
        <v>1.42</v>
      </c>
      <c r="AI610" s="11" t="str">
        <f t="shared" si="187"/>
        <v>Ohm</v>
      </c>
      <c r="AK610" s="16" t="str">
        <f t="shared" si="188"/>
        <v>1R42</v>
      </c>
    </row>
    <row r="611" spans="15:37" x14ac:dyDescent="0.3">
      <c r="O611" s="16">
        <v>2.0499999999999998</v>
      </c>
      <c r="P611" s="9">
        <f t="shared" si="174"/>
        <v>4</v>
      </c>
      <c r="Q611" s="9">
        <f t="shared" si="189"/>
        <v>2050</v>
      </c>
      <c r="R611" s="11" t="str">
        <f t="shared" si="180"/>
        <v>2.05</v>
      </c>
      <c r="S611" s="11" t="str">
        <f t="shared" si="181"/>
        <v>k</v>
      </c>
      <c r="T611" s="16" t="str">
        <f t="shared" si="173"/>
        <v>202</v>
      </c>
      <c r="U611" s="16" t="str">
        <f t="shared" si="190"/>
        <v>2051</v>
      </c>
      <c r="W611" s="16">
        <v>2.2000000000000002</v>
      </c>
      <c r="X611" s="9">
        <f t="shared" si="179"/>
        <v>3</v>
      </c>
      <c r="Y611" s="9">
        <f t="shared" si="182"/>
        <v>220</v>
      </c>
      <c r="Z611" s="11" t="str">
        <f t="shared" si="183"/>
        <v>220</v>
      </c>
      <c r="AA611" s="11" t="str">
        <f t="shared" si="184"/>
        <v>Ohm</v>
      </c>
      <c r="AB611" s="16" t="str">
        <f t="shared" si="177"/>
        <v>221</v>
      </c>
      <c r="AC611" s="16" t="str">
        <f t="shared" si="178"/>
        <v>2200</v>
      </c>
      <c r="AE611" s="22">
        <v>1.43</v>
      </c>
      <c r="AF611" s="9">
        <f t="shared" si="185"/>
        <v>1</v>
      </c>
      <c r="AG611" s="16">
        <f t="shared" si="191"/>
        <v>1.43</v>
      </c>
      <c r="AH611" s="11" t="str">
        <f t="shared" si="186"/>
        <v>1.43</v>
      </c>
      <c r="AI611" s="11" t="str">
        <f t="shared" si="187"/>
        <v>Ohm</v>
      </c>
      <c r="AK611" s="16" t="str">
        <f t="shared" si="188"/>
        <v>1R43</v>
      </c>
    </row>
    <row r="612" spans="15:37" x14ac:dyDescent="0.3">
      <c r="O612" s="16">
        <v>2.1</v>
      </c>
      <c r="P612" s="9">
        <f t="shared" si="174"/>
        <v>4</v>
      </c>
      <c r="Q612" s="9">
        <f t="shared" si="189"/>
        <v>2100</v>
      </c>
      <c r="R612" s="11" t="str">
        <f t="shared" si="180"/>
        <v>2.10</v>
      </c>
      <c r="S612" s="11" t="str">
        <f t="shared" si="181"/>
        <v>k</v>
      </c>
      <c r="T612" s="16" t="str">
        <f t="shared" si="173"/>
        <v>212</v>
      </c>
      <c r="U612" s="16" t="str">
        <f t="shared" si="190"/>
        <v>2101</v>
      </c>
      <c r="W612" s="16">
        <v>2.21</v>
      </c>
      <c r="X612" s="9">
        <f t="shared" si="179"/>
        <v>3</v>
      </c>
      <c r="Y612" s="9">
        <f t="shared" si="182"/>
        <v>221</v>
      </c>
      <c r="Z612" s="11" t="str">
        <f t="shared" si="183"/>
        <v>221</v>
      </c>
      <c r="AA612" s="11" t="str">
        <f t="shared" si="184"/>
        <v>Ohm</v>
      </c>
      <c r="AB612" s="16" t="str">
        <f t="shared" si="177"/>
        <v>221</v>
      </c>
      <c r="AC612" s="16" t="str">
        <f t="shared" si="178"/>
        <v>2210</v>
      </c>
      <c r="AE612" s="22">
        <v>1.45</v>
      </c>
      <c r="AF612" s="9">
        <f t="shared" si="185"/>
        <v>1</v>
      </c>
      <c r="AG612" s="16">
        <f t="shared" si="191"/>
        <v>1.45</v>
      </c>
      <c r="AH612" s="11" t="str">
        <f t="shared" si="186"/>
        <v>1.45</v>
      </c>
      <c r="AI612" s="11" t="str">
        <f t="shared" si="187"/>
        <v>Ohm</v>
      </c>
      <c r="AK612" s="16" t="str">
        <f t="shared" si="188"/>
        <v>1R45</v>
      </c>
    </row>
    <row r="613" spans="15:37" x14ac:dyDescent="0.3">
      <c r="O613" s="16">
        <v>2.15</v>
      </c>
      <c r="P613" s="9">
        <f t="shared" si="174"/>
        <v>4</v>
      </c>
      <c r="Q613" s="9">
        <f t="shared" si="189"/>
        <v>2150</v>
      </c>
      <c r="R613" s="11" t="str">
        <f t="shared" si="180"/>
        <v>2.15</v>
      </c>
      <c r="S613" s="11" t="str">
        <f t="shared" si="181"/>
        <v>k</v>
      </c>
      <c r="T613" s="16" t="str">
        <f t="shared" ref="T613:T676" si="192">IF(P613&lt;2,LEFT(U613,3),LEFT(U613,2)&amp;P613-2)</f>
        <v>212</v>
      </c>
      <c r="U613" s="16" t="str">
        <f t="shared" si="190"/>
        <v>2151</v>
      </c>
      <c r="W613" s="16">
        <v>2.2599999999999998</v>
      </c>
      <c r="X613" s="9">
        <f t="shared" si="179"/>
        <v>3</v>
      </c>
      <c r="Y613" s="9">
        <f t="shared" si="182"/>
        <v>226</v>
      </c>
      <c r="Z613" s="11" t="str">
        <f t="shared" si="183"/>
        <v>226</v>
      </c>
      <c r="AA613" s="11" t="str">
        <f t="shared" si="184"/>
        <v>Ohm</v>
      </c>
      <c r="AB613" s="16" t="str">
        <f t="shared" si="177"/>
        <v>221</v>
      </c>
      <c r="AC613" s="16" t="str">
        <f t="shared" si="178"/>
        <v>2260</v>
      </c>
      <c r="AE613" s="22">
        <v>1.47</v>
      </c>
      <c r="AF613" s="9">
        <f t="shared" si="185"/>
        <v>1</v>
      </c>
      <c r="AG613" s="16">
        <f t="shared" si="191"/>
        <v>1.47</v>
      </c>
      <c r="AH613" s="11" t="str">
        <f t="shared" si="186"/>
        <v>1.47</v>
      </c>
      <c r="AI613" s="11" t="str">
        <f t="shared" si="187"/>
        <v>Ohm</v>
      </c>
      <c r="AK613" s="16" t="str">
        <f t="shared" si="188"/>
        <v>1R47</v>
      </c>
    </row>
    <row r="614" spans="15:37" x14ac:dyDescent="0.3">
      <c r="O614" s="16">
        <v>2.21</v>
      </c>
      <c r="P614" s="9">
        <f t="shared" ref="P614:P677" si="193">IF(O614=1,P613+1,P613)</f>
        <v>4</v>
      </c>
      <c r="Q614" s="9">
        <f t="shared" si="189"/>
        <v>2210</v>
      </c>
      <c r="R614" s="11" t="str">
        <f t="shared" si="180"/>
        <v>2.21</v>
      </c>
      <c r="S614" s="11" t="str">
        <f t="shared" si="181"/>
        <v>k</v>
      </c>
      <c r="T614" s="16" t="str">
        <f t="shared" si="192"/>
        <v>222</v>
      </c>
      <c r="U614" s="16" t="str">
        <f t="shared" si="190"/>
        <v>2211</v>
      </c>
      <c r="W614" s="16">
        <v>2.3199999999999998</v>
      </c>
      <c r="X614" s="9">
        <f t="shared" si="179"/>
        <v>3</v>
      </c>
      <c r="Y614" s="9">
        <f t="shared" si="182"/>
        <v>232</v>
      </c>
      <c r="Z614" s="11" t="str">
        <f t="shared" si="183"/>
        <v>232</v>
      </c>
      <c r="AA614" s="11" t="str">
        <f t="shared" si="184"/>
        <v>Ohm</v>
      </c>
      <c r="AB614" s="16" t="str">
        <f t="shared" si="177"/>
        <v>231</v>
      </c>
      <c r="AC614" s="16" t="str">
        <f t="shared" si="178"/>
        <v>2320</v>
      </c>
      <c r="AE614" s="22">
        <v>1.49</v>
      </c>
      <c r="AF614" s="9">
        <f t="shared" si="185"/>
        <v>1</v>
      </c>
      <c r="AG614" s="16">
        <f t="shared" si="191"/>
        <v>1.49</v>
      </c>
      <c r="AH614" s="11" t="str">
        <f t="shared" si="186"/>
        <v>1.49</v>
      </c>
      <c r="AI614" s="11" t="str">
        <f t="shared" si="187"/>
        <v>Ohm</v>
      </c>
      <c r="AK614" s="16" t="str">
        <f t="shared" si="188"/>
        <v>1R49</v>
      </c>
    </row>
    <row r="615" spans="15:37" x14ac:dyDescent="0.3">
      <c r="O615" s="16">
        <v>2.2599999999999998</v>
      </c>
      <c r="P615" s="9">
        <f t="shared" si="193"/>
        <v>4</v>
      </c>
      <c r="Q615" s="9">
        <f t="shared" si="189"/>
        <v>2259.9999999999995</v>
      </c>
      <c r="R615" s="11" t="str">
        <f t="shared" si="180"/>
        <v>2.26</v>
      </c>
      <c r="S615" s="11" t="str">
        <f t="shared" si="181"/>
        <v>k</v>
      </c>
      <c r="T615" s="16" t="str">
        <f t="shared" si="192"/>
        <v>222</v>
      </c>
      <c r="U615" s="16" t="str">
        <f t="shared" si="190"/>
        <v>2261</v>
      </c>
      <c r="W615" s="16">
        <v>2.37</v>
      </c>
      <c r="X615" s="9">
        <f t="shared" si="179"/>
        <v>3</v>
      </c>
      <c r="Y615" s="9">
        <f t="shared" si="182"/>
        <v>237</v>
      </c>
      <c r="Z615" s="11" t="str">
        <f t="shared" si="183"/>
        <v>237</v>
      </c>
      <c r="AA615" s="11" t="str">
        <f t="shared" si="184"/>
        <v>Ohm</v>
      </c>
      <c r="AB615" s="16" t="str">
        <f t="shared" si="177"/>
        <v>231</v>
      </c>
      <c r="AC615" s="16" t="str">
        <f t="shared" si="178"/>
        <v>2370</v>
      </c>
      <c r="AE615" s="22">
        <v>1.5</v>
      </c>
      <c r="AF615" s="9">
        <f t="shared" si="185"/>
        <v>1</v>
      </c>
      <c r="AG615" s="16">
        <f t="shared" si="191"/>
        <v>1.5</v>
      </c>
      <c r="AH615" s="11" t="str">
        <f t="shared" si="186"/>
        <v>1.50</v>
      </c>
      <c r="AI615" s="11" t="str">
        <f t="shared" si="187"/>
        <v>Ohm</v>
      </c>
      <c r="AK615" s="16" t="str">
        <f t="shared" si="188"/>
        <v>1R50</v>
      </c>
    </row>
    <row r="616" spans="15:37" x14ac:dyDescent="0.3">
      <c r="O616" s="16">
        <v>2.3199999999999998</v>
      </c>
      <c r="P616" s="9">
        <f t="shared" si="193"/>
        <v>4</v>
      </c>
      <c r="Q616" s="9">
        <f t="shared" si="189"/>
        <v>2320</v>
      </c>
      <c r="R616" s="11" t="str">
        <f t="shared" si="180"/>
        <v>2.32</v>
      </c>
      <c r="S616" s="11" t="str">
        <f t="shared" si="181"/>
        <v>k</v>
      </c>
      <c r="T616" s="16" t="str">
        <f t="shared" si="192"/>
        <v>232</v>
      </c>
      <c r="U616" s="16" t="str">
        <f t="shared" si="190"/>
        <v>2321</v>
      </c>
      <c r="W616" s="16">
        <v>2.4</v>
      </c>
      <c r="X616" s="9">
        <f t="shared" si="179"/>
        <v>3</v>
      </c>
      <c r="Y616" s="9">
        <f t="shared" si="182"/>
        <v>240</v>
      </c>
      <c r="Z616" s="11" t="str">
        <f t="shared" si="183"/>
        <v>240</v>
      </c>
      <c r="AA616" s="11" t="str">
        <f t="shared" si="184"/>
        <v>Ohm</v>
      </c>
      <c r="AB616" s="16" t="str">
        <f t="shared" si="177"/>
        <v>241</v>
      </c>
      <c r="AC616" s="16" t="str">
        <f t="shared" si="178"/>
        <v>2400</v>
      </c>
      <c r="AE616" s="22">
        <v>1.52</v>
      </c>
      <c r="AF616" s="9">
        <f t="shared" si="185"/>
        <v>1</v>
      </c>
      <c r="AG616" s="16">
        <f t="shared" si="191"/>
        <v>1.52</v>
      </c>
      <c r="AH616" s="11" t="str">
        <f t="shared" si="186"/>
        <v>1.52</v>
      </c>
      <c r="AI616" s="11" t="str">
        <f t="shared" si="187"/>
        <v>Ohm</v>
      </c>
      <c r="AK616" s="16" t="str">
        <f t="shared" si="188"/>
        <v>1R52</v>
      </c>
    </row>
    <row r="617" spans="15:37" x14ac:dyDescent="0.3">
      <c r="O617" s="16">
        <v>2.37</v>
      </c>
      <c r="P617" s="9">
        <f t="shared" si="193"/>
        <v>4</v>
      </c>
      <c r="Q617" s="9">
        <f t="shared" si="189"/>
        <v>2370</v>
      </c>
      <c r="R617" s="11" t="str">
        <f t="shared" si="180"/>
        <v>2.37</v>
      </c>
      <c r="S617" s="11" t="str">
        <f t="shared" si="181"/>
        <v>k</v>
      </c>
      <c r="T617" s="16" t="str">
        <f t="shared" si="192"/>
        <v>232</v>
      </c>
      <c r="U617" s="16" t="str">
        <f t="shared" si="190"/>
        <v>2371</v>
      </c>
      <c r="W617" s="16">
        <v>2.4300000000000002</v>
      </c>
      <c r="X617" s="9">
        <f t="shared" si="179"/>
        <v>3</v>
      </c>
      <c r="Y617" s="9">
        <f t="shared" si="182"/>
        <v>243</v>
      </c>
      <c r="Z617" s="11" t="str">
        <f t="shared" si="183"/>
        <v>243</v>
      </c>
      <c r="AA617" s="11" t="str">
        <f t="shared" si="184"/>
        <v>Ohm</v>
      </c>
      <c r="AB617" s="16" t="str">
        <f t="shared" si="177"/>
        <v>241</v>
      </c>
      <c r="AC617" s="16" t="str">
        <f t="shared" si="178"/>
        <v>2430</v>
      </c>
      <c r="AE617" s="22">
        <v>1.54</v>
      </c>
      <c r="AF617" s="9">
        <f t="shared" si="185"/>
        <v>1</v>
      </c>
      <c r="AG617" s="16">
        <f t="shared" si="191"/>
        <v>1.54</v>
      </c>
      <c r="AH617" s="11" t="str">
        <f t="shared" si="186"/>
        <v>1.54</v>
      </c>
      <c r="AI617" s="11" t="str">
        <f t="shared" si="187"/>
        <v>Ohm</v>
      </c>
      <c r="AK617" s="16" t="str">
        <f t="shared" si="188"/>
        <v>1R54</v>
      </c>
    </row>
    <row r="618" spans="15:37" x14ac:dyDescent="0.3">
      <c r="O618" s="16">
        <v>2.4300000000000002</v>
      </c>
      <c r="P618" s="9">
        <f t="shared" si="193"/>
        <v>4</v>
      </c>
      <c r="Q618" s="9">
        <f t="shared" si="189"/>
        <v>2430</v>
      </c>
      <c r="R618" s="11" t="str">
        <f t="shared" si="180"/>
        <v>2.43</v>
      </c>
      <c r="S618" s="11" t="str">
        <f t="shared" si="181"/>
        <v>k</v>
      </c>
      <c r="T618" s="16" t="str">
        <f t="shared" si="192"/>
        <v>242</v>
      </c>
      <c r="U618" s="16" t="str">
        <f t="shared" si="190"/>
        <v>2431</v>
      </c>
      <c r="W618" s="16">
        <v>2.4900000000000002</v>
      </c>
      <c r="X618" s="9">
        <f t="shared" si="179"/>
        <v>3</v>
      </c>
      <c r="Y618" s="9">
        <f t="shared" si="182"/>
        <v>249</v>
      </c>
      <c r="Z618" s="11" t="str">
        <f t="shared" si="183"/>
        <v>249</v>
      </c>
      <c r="AA618" s="11" t="str">
        <f t="shared" si="184"/>
        <v>Ohm</v>
      </c>
      <c r="AB618" s="16" t="str">
        <f t="shared" si="177"/>
        <v>241</v>
      </c>
      <c r="AC618" s="16" t="str">
        <f t="shared" si="178"/>
        <v>2490</v>
      </c>
      <c r="AE618" s="22">
        <v>1.56</v>
      </c>
      <c r="AF618" s="9">
        <f t="shared" si="185"/>
        <v>1</v>
      </c>
      <c r="AG618" s="16">
        <f t="shared" si="191"/>
        <v>1.56</v>
      </c>
      <c r="AH618" s="11" t="str">
        <f t="shared" si="186"/>
        <v>1.56</v>
      </c>
      <c r="AI618" s="11" t="str">
        <f t="shared" si="187"/>
        <v>Ohm</v>
      </c>
      <c r="AK618" s="16" t="str">
        <f t="shared" si="188"/>
        <v>1R56</v>
      </c>
    </row>
    <row r="619" spans="15:37" x14ac:dyDescent="0.3">
      <c r="O619" s="16">
        <v>2.4900000000000002</v>
      </c>
      <c r="P619" s="9">
        <f t="shared" si="193"/>
        <v>4</v>
      </c>
      <c r="Q619" s="9">
        <f t="shared" si="189"/>
        <v>2490.0000000000005</v>
      </c>
      <c r="R619" s="11" t="str">
        <f t="shared" si="180"/>
        <v>2.49</v>
      </c>
      <c r="S619" s="11" t="str">
        <f t="shared" si="181"/>
        <v>k</v>
      </c>
      <c r="T619" s="16" t="str">
        <f t="shared" si="192"/>
        <v>242</v>
      </c>
      <c r="U619" s="16" t="str">
        <f t="shared" si="190"/>
        <v>2491</v>
      </c>
      <c r="W619" s="16">
        <v>2.5499999999999998</v>
      </c>
      <c r="X619" s="9">
        <f t="shared" si="179"/>
        <v>3</v>
      </c>
      <c r="Y619" s="9">
        <f t="shared" si="182"/>
        <v>255</v>
      </c>
      <c r="Z619" s="11" t="str">
        <f t="shared" si="183"/>
        <v>255</v>
      </c>
      <c r="AA619" s="11" t="str">
        <f t="shared" si="184"/>
        <v>Ohm</v>
      </c>
      <c r="AB619" s="16" t="str">
        <f t="shared" si="177"/>
        <v>251</v>
      </c>
      <c r="AC619" s="16" t="str">
        <f t="shared" si="178"/>
        <v>2550</v>
      </c>
      <c r="AE619" s="22">
        <v>1.58</v>
      </c>
      <c r="AF619" s="9">
        <f t="shared" si="185"/>
        <v>1</v>
      </c>
      <c r="AG619" s="16">
        <f t="shared" si="191"/>
        <v>1.58</v>
      </c>
      <c r="AH619" s="11" t="str">
        <f t="shared" si="186"/>
        <v>1.58</v>
      </c>
      <c r="AI619" s="11" t="str">
        <f t="shared" si="187"/>
        <v>Ohm</v>
      </c>
      <c r="AK619" s="16" t="str">
        <f t="shared" si="188"/>
        <v>1R58</v>
      </c>
    </row>
    <row r="620" spans="15:37" x14ac:dyDescent="0.3">
      <c r="O620" s="16">
        <v>2.5499999999999998</v>
      </c>
      <c r="P620" s="9">
        <f t="shared" si="193"/>
        <v>4</v>
      </c>
      <c r="Q620" s="9">
        <f t="shared" si="189"/>
        <v>2550</v>
      </c>
      <c r="R620" s="11" t="str">
        <f t="shared" si="180"/>
        <v>2.55</v>
      </c>
      <c r="S620" s="11" t="str">
        <f t="shared" si="181"/>
        <v>k</v>
      </c>
      <c r="T620" s="16" t="str">
        <f t="shared" si="192"/>
        <v>252</v>
      </c>
      <c r="U620" s="16" t="str">
        <f t="shared" si="190"/>
        <v>2551</v>
      </c>
      <c r="W620" s="16">
        <v>2.61</v>
      </c>
      <c r="X620" s="9">
        <f t="shared" si="179"/>
        <v>3</v>
      </c>
      <c r="Y620" s="9">
        <f t="shared" si="182"/>
        <v>261</v>
      </c>
      <c r="Z620" s="11" t="str">
        <f t="shared" si="183"/>
        <v>261</v>
      </c>
      <c r="AA620" s="11" t="str">
        <f t="shared" si="184"/>
        <v>Ohm</v>
      </c>
      <c r="AB620" s="16" t="str">
        <f t="shared" si="177"/>
        <v>261</v>
      </c>
      <c r="AC620" s="16" t="str">
        <f t="shared" si="178"/>
        <v>2610</v>
      </c>
      <c r="AE620" s="22">
        <v>1.6</v>
      </c>
      <c r="AF620" s="9">
        <f t="shared" si="185"/>
        <v>1</v>
      </c>
      <c r="AG620" s="16">
        <f t="shared" si="191"/>
        <v>1.6</v>
      </c>
      <c r="AH620" s="11" t="str">
        <f t="shared" si="186"/>
        <v>1.60</v>
      </c>
      <c r="AI620" s="11" t="str">
        <f t="shared" si="187"/>
        <v>Ohm</v>
      </c>
      <c r="AK620" s="16" t="str">
        <f t="shared" si="188"/>
        <v>1R60</v>
      </c>
    </row>
    <row r="621" spans="15:37" x14ac:dyDescent="0.3">
      <c r="O621" s="16">
        <v>2.61</v>
      </c>
      <c r="P621" s="9">
        <f t="shared" si="193"/>
        <v>4</v>
      </c>
      <c r="Q621" s="9">
        <f t="shared" si="189"/>
        <v>2610</v>
      </c>
      <c r="R621" s="11" t="str">
        <f t="shared" si="180"/>
        <v>2.61</v>
      </c>
      <c r="S621" s="11" t="str">
        <f t="shared" si="181"/>
        <v>k</v>
      </c>
      <c r="T621" s="16" t="str">
        <f t="shared" si="192"/>
        <v>262</v>
      </c>
      <c r="U621" s="16" t="str">
        <f t="shared" si="190"/>
        <v>2611</v>
      </c>
      <c r="W621" s="16">
        <v>2.67</v>
      </c>
      <c r="X621" s="9">
        <f t="shared" si="179"/>
        <v>3</v>
      </c>
      <c r="Y621" s="9">
        <f t="shared" si="182"/>
        <v>267</v>
      </c>
      <c r="Z621" s="11" t="str">
        <f t="shared" si="183"/>
        <v>267</v>
      </c>
      <c r="AA621" s="11" t="str">
        <f t="shared" si="184"/>
        <v>Ohm</v>
      </c>
      <c r="AB621" s="16" t="str">
        <f t="shared" si="177"/>
        <v>261</v>
      </c>
      <c r="AC621" s="16" t="str">
        <f t="shared" si="178"/>
        <v>2670</v>
      </c>
      <c r="AE621" s="22">
        <v>1.62</v>
      </c>
      <c r="AF621" s="9">
        <f t="shared" si="185"/>
        <v>1</v>
      </c>
      <c r="AG621" s="16">
        <f t="shared" si="191"/>
        <v>1.6200000000000003</v>
      </c>
      <c r="AH621" s="11" t="str">
        <f t="shared" si="186"/>
        <v>1.62</v>
      </c>
      <c r="AI621" s="11" t="str">
        <f t="shared" si="187"/>
        <v>Ohm</v>
      </c>
      <c r="AK621" s="16" t="str">
        <f t="shared" si="188"/>
        <v>1R62</v>
      </c>
    </row>
    <row r="622" spans="15:37" x14ac:dyDescent="0.3">
      <c r="O622" s="16">
        <v>2.67</v>
      </c>
      <c r="P622" s="9">
        <f t="shared" si="193"/>
        <v>4</v>
      </c>
      <c r="Q622" s="9">
        <f t="shared" si="189"/>
        <v>2670</v>
      </c>
      <c r="R622" s="11" t="str">
        <f t="shared" si="180"/>
        <v>2.67</v>
      </c>
      <c r="S622" s="11" t="str">
        <f t="shared" si="181"/>
        <v>k</v>
      </c>
      <c r="T622" s="16" t="str">
        <f t="shared" si="192"/>
        <v>262</v>
      </c>
      <c r="U622" s="16" t="str">
        <f t="shared" si="190"/>
        <v>2671</v>
      </c>
      <c r="W622" s="16">
        <v>2.7</v>
      </c>
      <c r="X622" s="9">
        <f t="shared" si="179"/>
        <v>3</v>
      </c>
      <c r="Y622" s="9">
        <f t="shared" si="182"/>
        <v>270</v>
      </c>
      <c r="Z622" s="11" t="str">
        <f t="shared" si="183"/>
        <v>270</v>
      </c>
      <c r="AA622" s="11" t="str">
        <f t="shared" si="184"/>
        <v>Ohm</v>
      </c>
      <c r="AB622" s="16" t="str">
        <f t="shared" si="177"/>
        <v>271</v>
      </c>
      <c r="AC622" s="16" t="str">
        <f t="shared" si="178"/>
        <v>2700</v>
      </c>
      <c r="AE622" s="22">
        <v>1.64</v>
      </c>
      <c r="AF622" s="9">
        <f t="shared" si="185"/>
        <v>1</v>
      </c>
      <c r="AG622" s="16">
        <f t="shared" si="191"/>
        <v>1.64</v>
      </c>
      <c r="AH622" s="11" t="str">
        <f t="shared" si="186"/>
        <v>1.64</v>
      </c>
      <c r="AI622" s="11" t="str">
        <f t="shared" si="187"/>
        <v>Ohm</v>
      </c>
      <c r="AK622" s="16" t="str">
        <f t="shared" si="188"/>
        <v>1R64</v>
      </c>
    </row>
    <row r="623" spans="15:37" x14ac:dyDescent="0.3">
      <c r="O623" s="16">
        <v>2.74</v>
      </c>
      <c r="P623" s="9">
        <f t="shared" si="193"/>
        <v>4</v>
      </c>
      <c r="Q623" s="9">
        <f t="shared" si="189"/>
        <v>2740.0000000000005</v>
      </c>
      <c r="R623" s="11" t="str">
        <f t="shared" si="180"/>
        <v>2.74</v>
      </c>
      <c r="S623" s="11" t="str">
        <f t="shared" si="181"/>
        <v>k</v>
      </c>
      <c r="T623" s="16" t="str">
        <f t="shared" si="192"/>
        <v>272</v>
      </c>
      <c r="U623" s="16" t="str">
        <f t="shared" si="190"/>
        <v>2741</v>
      </c>
      <c r="W623" s="16">
        <v>2.74</v>
      </c>
      <c r="X623" s="9">
        <f t="shared" si="179"/>
        <v>3</v>
      </c>
      <c r="Y623" s="9">
        <f t="shared" si="182"/>
        <v>274</v>
      </c>
      <c r="Z623" s="11" t="str">
        <f t="shared" si="183"/>
        <v>274</v>
      </c>
      <c r="AA623" s="11" t="str">
        <f t="shared" si="184"/>
        <v>Ohm</v>
      </c>
      <c r="AB623" s="16" t="str">
        <f t="shared" si="177"/>
        <v>271</v>
      </c>
      <c r="AC623" s="16" t="str">
        <f t="shared" si="178"/>
        <v>2740</v>
      </c>
      <c r="AE623" s="22">
        <v>1.65</v>
      </c>
      <c r="AF623" s="9">
        <f t="shared" si="185"/>
        <v>1</v>
      </c>
      <c r="AG623" s="16">
        <f t="shared" si="191"/>
        <v>1.65</v>
      </c>
      <c r="AH623" s="11" t="str">
        <f t="shared" si="186"/>
        <v>1.65</v>
      </c>
      <c r="AI623" s="11" t="str">
        <f t="shared" si="187"/>
        <v>Ohm</v>
      </c>
      <c r="AK623" s="16" t="str">
        <f t="shared" si="188"/>
        <v>1R65</v>
      </c>
    </row>
    <row r="624" spans="15:37" x14ac:dyDescent="0.3">
      <c r="O624" s="16">
        <v>2.8</v>
      </c>
      <c r="P624" s="9">
        <f t="shared" si="193"/>
        <v>4</v>
      </c>
      <c r="Q624" s="9">
        <f t="shared" si="189"/>
        <v>2800</v>
      </c>
      <c r="R624" s="11" t="str">
        <f t="shared" si="180"/>
        <v>2.80</v>
      </c>
      <c r="S624" s="11" t="str">
        <f t="shared" si="181"/>
        <v>k</v>
      </c>
      <c r="T624" s="16" t="str">
        <f t="shared" si="192"/>
        <v>282</v>
      </c>
      <c r="U624" s="16" t="str">
        <f t="shared" si="190"/>
        <v>2801</v>
      </c>
      <c r="W624" s="16">
        <v>2.8</v>
      </c>
      <c r="X624" s="9">
        <f t="shared" si="179"/>
        <v>3</v>
      </c>
      <c r="Y624" s="9">
        <f t="shared" si="182"/>
        <v>280</v>
      </c>
      <c r="Z624" s="11" t="str">
        <f t="shared" si="183"/>
        <v>280</v>
      </c>
      <c r="AA624" s="11" t="str">
        <f t="shared" si="184"/>
        <v>Ohm</v>
      </c>
      <c r="AB624" s="16" t="str">
        <f t="shared" si="177"/>
        <v>281</v>
      </c>
      <c r="AC624" s="16" t="str">
        <f t="shared" si="178"/>
        <v>2800</v>
      </c>
      <c r="AE624" s="22">
        <v>1.67</v>
      </c>
      <c r="AF624" s="9">
        <f t="shared" si="185"/>
        <v>1</v>
      </c>
      <c r="AG624" s="16">
        <f t="shared" si="191"/>
        <v>1.67</v>
      </c>
      <c r="AH624" s="11" t="str">
        <f t="shared" si="186"/>
        <v>1.67</v>
      </c>
      <c r="AI624" s="11" t="str">
        <f t="shared" si="187"/>
        <v>Ohm</v>
      </c>
      <c r="AK624" s="16" t="str">
        <f t="shared" si="188"/>
        <v>1R67</v>
      </c>
    </row>
    <row r="625" spans="15:37" x14ac:dyDescent="0.3">
      <c r="O625" s="16">
        <v>2.87</v>
      </c>
      <c r="P625" s="9">
        <f t="shared" si="193"/>
        <v>4</v>
      </c>
      <c r="Q625" s="9">
        <f t="shared" si="189"/>
        <v>2870</v>
      </c>
      <c r="R625" s="11" t="str">
        <f t="shared" si="180"/>
        <v>2.87</v>
      </c>
      <c r="S625" s="11" t="str">
        <f t="shared" si="181"/>
        <v>k</v>
      </c>
      <c r="T625" s="16" t="str">
        <f t="shared" si="192"/>
        <v>282</v>
      </c>
      <c r="U625" s="16" t="str">
        <f t="shared" si="190"/>
        <v>2871</v>
      </c>
      <c r="W625" s="16">
        <v>2.87</v>
      </c>
      <c r="X625" s="9">
        <f t="shared" si="179"/>
        <v>3</v>
      </c>
      <c r="Y625" s="9">
        <f t="shared" si="182"/>
        <v>287</v>
      </c>
      <c r="Z625" s="11" t="str">
        <f t="shared" si="183"/>
        <v>287</v>
      </c>
      <c r="AA625" s="11" t="str">
        <f t="shared" si="184"/>
        <v>Ohm</v>
      </c>
      <c r="AB625" s="16" t="str">
        <f t="shared" si="177"/>
        <v>281</v>
      </c>
      <c r="AC625" s="16" t="str">
        <f t="shared" si="178"/>
        <v>2870</v>
      </c>
      <c r="AE625" s="22">
        <v>1.69</v>
      </c>
      <c r="AF625" s="9">
        <f t="shared" si="185"/>
        <v>1</v>
      </c>
      <c r="AG625" s="16">
        <f t="shared" si="191"/>
        <v>1.69</v>
      </c>
      <c r="AH625" s="11" t="str">
        <f t="shared" si="186"/>
        <v>1.69</v>
      </c>
      <c r="AI625" s="11" t="str">
        <f t="shared" si="187"/>
        <v>Ohm</v>
      </c>
      <c r="AK625" s="16" t="str">
        <f t="shared" si="188"/>
        <v>1R69</v>
      </c>
    </row>
    <row r="626" spans="15:37" x14ac:dyDescent="0.3">
      <c r="O626" s="16">
        <v>2.94</v>
      </c>
      <c r="P626" s="9">
        <f t="shared" si="193"/>
        <v>4</v>
      </c>
      <c r="Q626" s="9">
        <f t="shared" si="189"/>
        <v>2940</v>
      </c>
      <c r="R626" s="11" t="str">
        <f t="shared" si="180"/>
        <v>2.94</v>
      </c>
      <c r="S626" s="11" t="str">
        <f t="shared" si="181"/>
        <v>k</v>
      </c>
      <c r="T626" s="16" t="str">
        <f t="shared" si="192"/>
        <v>292</v>
      </c>
      <c r="U626" s="16" t="str">
        <f t="shared" si="190"/>
        <v>2941</v>
      </c>
      <c r="W626" s="16">
        <v>2.94</v>
      </c>
      <c r="X626" s="9">
        <f t="shared" si="179"/>
        <v>3</v>
      </c>
      <c r="Y626" s="9">
        <f t="shared" si="182"/>
        <v>294</v>
      </c>
      <c r="Z626" s="11" t="str">
        <f t="shared" si="183"/>
        <v>294</v>
      </c>
      <c r="AA626" s="11" t="str">
        <f t="shared" si="184"/>
        <v>Ohm</v>
      </c>
      <c r="AB626" s="16" t="str">
        <f t="shared" si="177"/>
        <v>291</v>
      </c>
      <c r="AC626" s="16" t="str">
        <f t="shared" si="178"/>
        <v>2940</v>
      </c>
      <c r="AE626" s="22">
        <v>1.72</v>
      </c>
      <c r="AF626" s="9">
        <f t="shared" si="185"/>
        <v>1</v>
      </c>
      <c r="AG626" s="16">
        <f t="shared" si="191"/>
        <v>1.72</v>
      </c>
      <c r="AH626" s="11" t="str">
        <f t="shared" si="186"/>
        <v>1.72</v>
      </c>
      <c r="AI626" s="11" t="str">
        <f t="shared" si="187"/>
        <v>Ohm</v>
      </c>
      <c r="AK626" s="16" t="str">
        <f t="shared" si="188"/>
        <v>1R72</v>
      </c>
    </row>
    <row r="627" spans="15:37" x14ac:dyDescent="0.3">
      <c r="O627" s="16">
        <v>3.01</v>
      </c>
      <c r="P627" s="9">
        <f t="shared" si="193"/>
        <v>4</v>
      </c>
      <c r="Q627" s="9">
        <f t="shared" si="189"/>
        <v>3009.9999999999995</v>
      </c>
      <c r="R627" s="11" t="str">
        <f t="shared" si="180"/>
        <v>3.01</v>
      </c>
      <c r="S627" s="11" t="str">
        <f t="shared" si="181"/>
        <v>k</v>
      </c>
      <c r="T627" s="16" t="str">
        <f t="shared" si="192"/>
        <v>302</v>
      </c>
      <c r="U627" s="16" t="str">
        <f t="shared" si="190"/>
        <v>3011</v>
      </c>
      <c r="W627" s="16">
        <v>3</v>
      </c>
      <c r="X627" s="9">
        <f t="shared" si="179"/>
        <v>3</v>
      </c>
      <c r="Y627" s="9">
        <f t="shared" si="182"/>
        <v>300</v>
      </c>
      <c r="Z627" s="11" t="str">
        <f t="shared" si="183"/>
        <v>300</v>
      </c>
      <c r="AA627" s="11" t="str">
        <f t="shared" si="184"/>
        <v>Ohm</v>
      </c>
      <c r="AB627" s="16" t="str">
        <f t="shared" si="177"/>
        <v>301</v>
      </c>
      <c r="AC627" s="16" t="str">
        <f t="shared" si="178"/>
        <v>3000</v>
      </c>
      <c r="AE627" s="22">
        <v>1.74</v>
      </c>
      <c r="AF627" s="9">
        <f t="shared" si="185"/>
        <v>1</v>
      </c>
      <c r="AG627" s="16">
        <f t="shared" si="191"/>
        <v>1.7399999999999998</v>
      </c>
      <c r="AH627" s="11" t="str">
        <f t="shared" si="186"/>
        <v>1.74</v>
      </c>
      <c r="AI627" s="11" t="str">
        <f t="shared" si="187"/>
        <v>Ohm</v>
      </c>
      <c r="AK627" s="16" t="str">
        <f t="shared" si="188"/>
        <v>1R74</v>
      </c>
    </row>
    <row r="628" spans="15:37" x14ac:dyDescent="0.3">
      <c r="O628" s="16">
        <v>3.09</v>
      </c>
      <c r="P628" s="9">
        <f t="shared" si="193"/>
        <v>4</v>
      </c>
      <c r="Q628" s="9">
        <f t="shared" si="189"/>
        <v>3090</v>
      </c>
      <c r="R628" s="11" t="str">
        <f t="shared" si="180"/>
        <v>3.09</v>
      </c>
      <c r="S628" s="11" t="str">
        <f t="shared" si="181"/>
        <v>k</v>
      </c>
      <c r="T628" s="16" t="str">
        <f t="shared" si="192"/>
        <v>302</v>
      </c>
      <c r="U628" s="16" t="str">
        <f t="shared" si="190"/>
        <v>3091</v>
      </c>
      <c r="W628" s="16">
        <v>3.01</v>
      </c>
      <c r="X628" s="9">
        <f t="shared" si="179"/>
        <v>3</v>
      </c>
      <c r="Y628" s="9">
        <f t="shared" si="182"/>
        <v>301</v>
      </c>
      <c r="Z628" s="11" t="str">
        <f t="shared" si="183"/>
        <v>301</v>
      </c>
      <c r="AA628" s="11" t="str">
        <f t="shared" si="184"/>
        <v>Ohm</v>
      </c>
      <c r="AB628" s="16" t="str">
        <f t="shared" si="177"/>
        <v>301</v>
      </c>
      <c r="AC628" s="16" t="str">
        <f t="shared" si="178"/>
        <v>3010</v>
      </c>
      <c r="AE628" s="22">
        <v>1.76</v>
      </c>
      <c r="AF628" s="9">
        <f t="shared" si="185"/>
        <v>1</v>
      </c>
      <c r="AG628" s="16">
        <f t="shared" si="191"/>
        <v>1.7600000000000002</v>
      </c>
      <c r="AH628" s="11" t="str">
        <f t="shared" si="186"/>
        <v>1.76</v>
      </c>
      <c r="AI628" s="11" t="str">
        <f t="shared" si="187"/>
        <v>Ohm</v>
      </c>
      <c r="AK628" s="16" t="str">
        <f t="shared" si="188"/>
        <v>1R76</v>
      </c>
    </row>
    <row r="629" spans="15:37" x14ac:dyDescent="0.3">
      <c r="O629" s="16">
        <v>3.16</v>
      </c>
      <c r="P629" s="9">
        <f t="shared" si="193"/>
        <v>4</v>
      </c>
      <c r="Q629" s="9">
        <f t="shared" si="189"/>
        <v>3160</v>
      </c>
      <c r="R629" s="11" t="str">
        <f t="shared" si="180"/>
        <v>3.16</v>
      </c>
      <c r="S629" s="11" t="str">
        <f t="shared" si="181"/>
        <v>k</v>
      </c>
      <c r="T629" s="16" t="str">
        <f t="shared" si="192"/>
        <v>312</v>
      </c>
      <c r="U629" s="16" t="str">
        <f t="shared" si="190"/>
        <v>3161</v>
      </c>
      <c r="W629" s="16">
        <v>3.09</v>
      </c>
      <c r="X629" s="9">
        <f t="shared" si="179"/>
        <v>3</v>
      </c>
      <c r="Y629" s="9">
        <f t="shared" si="182"/>
        <v>309</v>
      </c>
      <c r="Z629" s="11" t="str">
        <f t="shared" si="183"/>
        <v>309</v>
      </c>
      <c r="AA629" s="11" t="str">
        <f t="shared" si="184"/>
        <v>Ohm</v>
      </c>
      <c r="AB629" s="16" t="str">
        <f t="shared" si="177"/>
        <v>301</v>
      </c>
      <c r="AC629" s="16" t="str">
        <f t="shared" si="178"/>
        <v>3090</v>
      </c>
      <c r="AE629" s="22">
        <v>1.78</v>
      </c>
      <c r="AF629" s="9">
        <f t="shared" si="185"/>
        <v>1</v>
      </c>
      <c r="AG629" s="16">
        <f t="shared" si="191"/>
        <v>1.78</v>
      </c>
      <c r="AH629" s="11" t="str">
        <f t="shared" si="186"/>
        <v>1.78</v>
      </c>
      <c r="AI629" s="11" t="str">
        <f t="shared" si="187"/>
        <v>Ohm</v>
      </c>
      <c r="AK629" s="16" t="str">
        <f t="shared" si="188"/>
        <v>1R78</v>
      </c>
    </row>
    <row r="630" spans="15:37" x14ac:dyDescent="0.3">
      <c r="O630" s="16">
        <v>3.24</v>
      </c>
      <c r="P630" s="9">
        <f t="shared" si="193"/>
        <v>4</v>
      </c>
      <c r="Q630" s="9">
        <f t="shared" si="189"/>
        <v>3240.0000000000005</v>
      </c>
      <c r="R630" s="11" t="str">
        <f t="shared" si="180"/>
        <v>3.24</v>
      </c>
      <c r="S630" s="11" t="str">
        <f t="shared" si="181"/>
        <v>k</v>
      </c>
      <c r="T630" s="16" t="str">
        <f t="shared" si="192"/>
        <v>322</v>
      </c>
      <c r="U630" s="16" t="str">
        <f t="shared" si="190"/>
        <v>3241</v>
      </c>
      <c r="W630" s="16">
        <v>3.16</v>
      </c>
      <c r="X630" s="9">
        <f t="shared" si="179"/>
        <v>3</v>
      </c>
      <c r="Y630" s="9">
        <f t="shared" si="182"/>
        <v>316</v>
      </c>
      <c r="Z630" s="11" t="str">
        <f t="shared" si="183"/>
        <v>316</v>
      </c>
      <c r="AA630" s="11" t="str">
        <f t="shared" si="184"/>
        <v>Ohm</v>
      </c>
      <c r="AB630" s="16" t="str">
        <f t="shared" si="177"/>
        <v>311</v>
      </c>
      <c r="AC630" s="16" t="str">
        <f t="shared" si="178"/>
        <v>3160</v>
      </c>
      <c r="AE630" s="22">
        <v>1.8</v>
      </c>
      <c r="AF630" s="9">
        <f t="shared" si="185"/>
        <v>1</v>
      </c>
      <c r="AG630" s="16">
        <f t="shared" si="191"/>
        <v>1.8</v>
      </c>
      <c r="AH630" s="11" t="str">
        <f t="shared" si="186"/>
        <v>1.80</v>
      </c>
      <c r="AI630" s="11" t="str">
        <f t="shared" si="187"/>
        <v>Ohm</v>
      </c>
      <c r="AK630" s="16" t="str">
        <f t="shared" si="188"/>
        <v>1R80</v>
      </c>
    </row>
    <row r="631" spans="15:37" x14ac:dyDescent="0.3">
      <c r="O631" s="16">
        <v>3.32</v>
      </c>
      <c r="P631" s="9">
        <f t="shared" si="193"/>
        <v>4</v>
      </c>
      <c r="Q631" s="9">
        <f t="shared" si="189"/>
        <v>3320</v>
      </c>
      <c r="R631" s="11" t="str">
        <f t="shared" si="180"/>
        <v>3.32</v>
      </c>
      <c r="S631" s="11" t="str">
        <f t="shared" si="181"/>
        <v>k</v>
      </c>
      <c r="T631" s="16" t="str">
        <f t="shared" si="192"/>
        <v>332</v>
      </c>
      <c r="U631" s="16" t="str">
        <f t="shared" si="190"/>
        <v>3321</v>
      </c>
      <c r="W631" s="16">
        <v>3.24</v>
      </c>
      <c r="X631" s="9">
        <f t="shared" si="179"/>
        <v>3</v>
      </c>
      <c r="Y631" s="9">
        <f t="shared" si="182"/>
        <v>324</v>
      </c>
      <c r="Z631" s="11" t="str">
        <f t="shared" si="183"/>
        <v>324</v>
      </c>
      <c r="AA631" s="11" t="str">
        <f t="shared" si="184"/>
        <v>Ohm</v>
      </c>
      <c r="AB631" s="16" t="str">
        <f t="shared" si="177"/>
        <v>321</v>
      </c>
      <c r="AC631" s="16" t="str">
        <f t="shared" si="178"/>
        <v>3240</v>
      </c>
      <c r="AE631" s="22">
        <v>1.82</v>
      </c>
      <c r="AF631" s="9">
        <f t="shared" si="185"/>
        <v>1</v>
      </c>
      <c r="AG631" s="16">
        <f t="shared" si="191"/>
        <v>1.8199999999999998</v>
      </c>
      <c r="AH631" s="11" t="str">
        <f t="shared" si="186"/>
        <v>1.82</v>
      </c>
      <c r="AI631" s="11" t="str">
        <f t="shared" si="187"/>
        <v>Ohm</v>
      </c>
      <c r="AK631" s="16" t="str">
        <f t="shared" si="188"/>
        <v>1R82</v>
      </c>
    </row>
    <row r="632" spans="15:37" x14ac:dyDescent="0.3">
      <c r="O632" s="16">
        <v>3.4</v>
      </c>
      <c r="P632" s="9">
        <f t="shared" si="193"/>
        <v>4</v>
      </c>
      <c r="Q632" s="9">
        <f t="shared" si="189"/>
        <v>3400</v>
      </c>
      <c r="R632" s="11" t="str">
        <f t="shared" si="180"/>
        <v>3.40</v>
      </c>
      <c r="S632" s="11" t="str">
        <f t="shared" si="181"/>
        <v>k</v>
      </c>
      <c r="T632" s="16" t="str">
        <f t="shared" si="192"/>
        <v>342</v>
      </c>
      <c r="U632" s="16" t="str">
        <f t="shared" si="190"/>
        <v>3401</v>
      </c>
      <c r="W632" s="16">
        <v>3.3</v>
      </c>
      <c r="X632" s="9">
        <f t="shared" si="179"/>
        <v>3</v>
      </c>
      <c r="Y632" s="9">
        <f t="shared" si="182"/>
        <v>330</v>
      </c>
      <c r="Z632" s="11" t="str">
        <f t="shared" si="183"/>
        <v>330</v>
      </c>
      <c r="AA632" s="11" t="str">
        <f t="shared" si="184"/>
        <v>Ohm</v>
      </c>
      <c r="AB632" s="16" t="str">
        <f t="shared" ref="AB632:AB695" si="194">IF(X632&lt;2,LEFT(AC632,3),LEFT(AC632,2)&amp;X632-2)</f>
        <v>331</v>
      </c>
      <c r="AC632" s="16" t="str">
        <f t="shared" ref="AC632:AC695" si="195">IF(X632&lt;0,"R0"&amp;LEFT(Z632,2),IF(X632&lt;1,"R"&amp;Z632,IF(X632&lt;3,SUBSTITUTE(Z632,".","R"),LEFT(_xlfn.VALUETOTEXT(Y632),3)&amp;X632-3)))</f>
        <v>3300</v>
      </c>
      <c r="AE632" s="22">
        <v>1.84</v>
      </c>
      <c r="AF632" s="9">
        <f t="shared" si="185"/>
        <v>1</v>
      </c>
      <c r="AG632" s="16">
        <f t="shared" si="191"/>
        <v>1.8400000000000003</v>
      </c>
      <c r="AH632" s="11" t="str">
        <f t="shared" si="186"/>
        <v>1.84</v>
      </c>
      <c r="AI632" s="11" t="str">
        <f t="shared" si="187"/>
        <v>Ohm</v>
      </c>
      <c r="AK632" s="16" t="str">
        <f t="shared" si="188"/>
        <v>1R84</v>
      </c>
    </row>
    <row r="633" spans="15:37" x14ac:dyDescent="0.3">
      <c r="O633" s="16">
        <v>3.48</v>
      </c>
      <c r="P633" s="9">
        <f t="shared" si="193"/>
        <v>4</v>
      </c>
      <c r="Q633" s="9">
        <f t="shared" si="189"/>
        <v>3480</v>
      </c>
      <c r="R633" s="11" t="str">
        <f t="shared" si="180"/>
        <v>3.48</v>
      </c>
      <c r="S633" s="11" t="str">
        <f t="shared" si="181"/>
        <v>k</v>
      </c>
      <c r="T633" s="16" t="str">
        <f t="shared" si="192"/>
        <v>342</v>
      </c>
      <c r="U633" s="16" t="str">
        <f t="shared" si="190"/>
        <v>3481</v>
      </c>
      <c r="W633" s="16">
        <v>3.32</v>
      </c>
      <c r="X633" s="9">
        <f t="shared" si="179"/>
        <v>3</v>
      </c>
      <c r="Y633" s="9">
        <f t="shared" si="182"/>
        <v>332</v>
      </c>
      <c r="Z633" s="11" t="str">
        <f t="shared" si="183"/>
        <v>332</v>
      </c>
      <c r="AA633" s="11" t="str">
        <f t="shared" si="184"/>
        <v>Ohm</v>
      </c>
      <c r="AB633" s="16" t="str">
        <f t="shared" si="194"/>
        <v>331</v>
      </c>
      <c r="AC633" s="16" t="str">
        <f t="shared" si="195"/>
        <v>3320</v>
      </c>
      <c r="AE633" s="22">
        <v>1.87</v>
      </c>
      <c r="AF633" s="9">
        <f t="shared" si="185"/>
        <v>1</v>
      </c>
      <c r="AG633" s="16">
        <f t="shared" si="191"/>
        <v>1.8700000000000003</v>
      </c>
      <c r="AH633" s="11" t="str">
        <f t="shared" si="186"/>
        <v>1.87</v>
      </c>
      <c r="AI633" s="11" t="str">
        <f t="shared" si="187"/>
        <v>Ohm</v>
      </c>
      <c r="AK633" s="16" t="str">
        <f t="shared" si="188"/>
        <v>1R87</v>
      </c>
    </row>
    <row r="634" spans="15:37" x14ac:dyDescent="0.3">
      <c r="O634" s="16">
        <v>3.57</v>
      </c>
      <c r="P634" s="9">
        <f t="shared" si="193"/>
        <v>4</v>
      </c>
      <c r="Q634" s="9">
        <f t="shared" si="189"/>
        <v>3570</v>
      </c>
      <c r="R634" s="11" t="str">
        <f t="shared" si="180"/>
        <v>3.57</v>
      </c>
      <c r="S634" s="11" t="str">
        <f t="shared" si="181"/>
        <v>k</v>
      </c>
      <c r="T634" s="16" t="str">
        <f t="shared" si="192"/>
        <v>352</v>
      </c>
      <c r="U634" s="16" t="str">
        <f t="shared" si="190"/>
        <v>3571</v>
      </c>
      <c r="W634" s="16">
        <v>3.4</v>
      </c>
      <c r="X634" s="9">
        <f t="shared" si="179"/>
        <v>3</v>
      </c>
      <c r="Y634" s="9">
        <f t="shared" si="182"/>
        <v>340</v>
      </c>
      <c r="Z634" s="11" t="str">
        <f t="shared" si="183"/>
        <v>340</v>
      </c>
      <c r="AA634" s="11" t="str">
        <f t="shared" si="184"/>
        <v>Ohm</v>
      </c>
      <c r="AB634" s="16" t="str">
        <f t="shared" si="194"/>
        <v>341</v>
      </c>
      <c r="AC634" s="16" t="str">
        <f t="shared" si="195"/>
        <v>3400</v>
      </c>
      <c r="AE634" s="22">
        <v>1.89</v>
      </c>
      <c r="AF634" s="9">
        <f t="shared" si="185"/>
        <v>1</v>
      </c>
      <c r="AG634" s="16">
        <f t="shared" si="191"/>
        <v>1.89</v>
      </c>
      <c r="AH634" s="11" t="str">
        <f t="shared" si="186"/>
        <v>1.89</v>
      </c>
      <c r="AI634" s="11" t="str">
        <f t="shared" si="187"/>
        <v>Ohm</v>
      </c>
      <c r="AK634" s="16" t="str">
        <f t="shared" si="188"/>
        <v>1R89</v>
      </c>
    </row>
    <row r="635" spans="15:37" x14ac:dyDescent="0.3">
      <c r="O635" s="16">
        <v>3.65</v>
      </c>
      <c r="P635" s="9">
        <f t="shared" si="193"/>
        <v>4</v>
      </c>
      <c r="Q635" s="9">
        <f t="shared" si="189"/>
        <v>3650</v>
      </c>
      <c r="R635" s="11" t="str">
        <f t="shared" si="180"/>
        <v>3.65</v>
      </c>
      <c r="S635" s="11" t="str">
        <f t="shared" si="181"/>
        <v>k</v>
      </c>
      <c r="T635" s="16" t="str">
        <f t="shared" si="192"/>
        <v>362</v>
      </c>
      <c r="U635" s="16" t="str">
        <f t="shared" si="190"/>
        <v>3651</v>
      </c>
      <c r="W635" s="16">
        <v>3.48</v>
      </c>
      <c r="X635" s="9">
        <f t="shared" si="179"/>
        <v>3</v>
      </c>
      <c r="Y635" s="9">
        <f t="shared" si="182"/>
        <v>348</v>
      </c>
      <c r="Z635" s="11" t="str">
        <f t="shared" si="183"/>
        <v>348</v>
      </c>
      <c r="AA635" s="11" t="str">
        <f t="shared" si="184"/>
        <v>Ohm</v>
      </c>
      <c r="AB635" s="16" t="str">
        <f t="shared" si="194"/>
        <v>341</v>
      </c>
      <c r="AC635" s="16" t="str">
        <f t="shared" si="195"/>
        <v>3480</v>
      </c>
      <c r="AE635" s="22">
        <v>1.91</v>
      </c>
      <c r="AF635" s="9">
        <f t="shared" si="185"/>
        <v>1</v>
      </c>
      <c r="AG635" s="16">
        <f t="shared" si="191"/>
        <v>1.9099999999999997</v>
      </c>
      <c r="AH635" s="11" t="str">
        <f t="shared" si="186"/>
        <v>1.91</v>
      </c>
      <c r="AI635" s="11" t="str">
        <f t="shared" si="187"/>
        <v>Ohm</v>
      </c>
      <c r="AK635" s="16" t="str">
        <f t="shared" si="188"/>
        <v>1R91</v>
      </c>
    </row>
    <row r="636" spans="15:37" x14ac:dyDescent="0.3">
      <c r="O636" s="16">
        <v>3.74</v>
      </c>
      <c r="P636" s="9">
        <f t="shared" si="193"/>
        <v>4</v>
      </c>
      <c r="Q636" s="9">
        <f t="shared" si="189"/>
        <v>3740</v>
      </c>
      <c r="R636" s="11" t="str">
        <f t="shared" si="180"/>
        <v>3.74</v>
      </c>
      <c r="S636" s="11" t="str">
        <f t="shared" si="181"/>
        <v>k</v>
      </c>
      <c r="T636" s="16" t="str">
        <f t="shared" si="192"/>
        <v>372</v>
      </c>
      <c r="U636" s="16" t="str">
        <f t="shared" si="190"/>
        <v>3741</v>
      </c>
      <c r="W636" s="16">
        <v>3.57</v>
      </c>
      <c r="X636" s="9">
        <f t="shared" si="179"/>
        <v>3</v>
      </c>
      <c r="Y636" s="9">
        <f t="shared" si="182"/>
        <v>357</v>
      </c>
      <c r="Z636" s="11" t="str">
        <f t="shared" si="183"/>
        <v>357</v>
      </c>
      <c r="AA636" s="11" t="str">
        <f t="shared" si="184"/>
        <v>Ohm</v>
      </c>
      <c r="AB636" s="16" t="str">
        <f t="shared" si="194"/>
        <v>351</v>
      </c>
      <c r="AC636" s="16" t="str">
        <f t="shared" si="195"/>
        <v>3570</v>
      </c>
      <c r="AE636" s="22">
        <v>1.93</v>
      </c>
      <c r="AF636" s="9">
        <f t="shared" si="185"/>
        <v>1</v>
      </c>
      <c r="AG636" s="16">
        <f t="shared" si="191"/>
        <v>1.9300000000000002</v>
      </c>
      <c r="AH636" s="11" t="str">
        <f t="shared" si="186"/>
        <v>1.93</v>
      </c>
      <c r="AI636" s="11" t="str">
        <f t="shared" si="187"/>
        <v>Ohm</v>
      </c>
      <c r="AK636" s="16" t="str">
        <f t="shared" si="188"/>
        <v>1R93</v>
      </c>
    </row>
    <row r="637" spans="15:37" x14ac:dyDescent="0.3">
      <c r="O637" s="16">
        <v>3.83</v>
      </c>
      <c r="P637" s="9">
        <f t="shared" si="193"/>
        <v>4</v>
      </c>
      <c r="Q637" s="9">
        <f t="shared" si="189"/>
        <v>3830</v>
      </c>
      <c r="R637" s="11" t="str">
        <f t="shared" si="180"/>
        <v>3.83</v>
      </c>
      <c r="S637" s="11" t="str">
        <f t="shared" si="181"/>
        <v>k</v>
      </c>
      <c r="T637" s="16" t="str">
        <f t="shared" si="192"/>
        <v>382</v>
      </c>
      <c r="U637" s="16" t="str">
        <f t="shared" si="190"/>
        <v>3831</v>
      </c>
      <c r="W637" s="16">
        <v>3.6</v>
      </c>
      <c r="X637" s="9">
        <f t="shared" si="179"/>
        <v>3</v>
      </c>
      <c r="Y637" s="9">
        <f t="shared" si="182"/>
        <v>360</v>
      </c>
      <c r="Z637" s="11" t="str">
        <f t="shared" si="183"/>
        <v>360</v>
      </c>
      <c r="AA637" s="11" t="str">
        <f t="shared" si="184"/>
        <v>Ohm</v>
      </c>
      <c r="AB637" s="16" t="str">
        <f t="shared" si="194"/>
        <v>361</v>
      </c>
      <c r="AC637" s="16" t="str">
        <f t="shared" si="195"/>
        <v>3600</v>
      </c>
      <c r="AE637" s="22">
        <v>1.96</v>
      </c>
      <c r="AF637" s="9">
        <f t="shared" si="185"/>
        <v>1</v>
      </c>
      <c r="AG637" s="16">
        <f t="shared" si="191"/>
        <v>1.9600000000000002</v>
      </c>
      <c r="AH637" s="11" t="str">
        <f t="shared" si="186"/>
        <v>1.96</v>
      </c>
      <c r="AI637" s="11" t="str">
        <f t="shared" si="187"/>
        <v>Ohm</v>
      </c>
      <c r="AK637" s="16" t="str">
        <f t="shared" si="188"/>
        <v>1R96</v>
      </c>
    </row>
    <row r="638" spans="15:37" x14ac:dyDescent="0.3">
      <c r="O638" s="16">
        <v>3.92</v>
      </c>
      <c r="P638" s="9">
        <f t="shared" si="193"/>
        <v>4</v>
      </c>
      <c r="Q638" s="9">
        <f t="shared" si="189"/>
        <v>3920</v>
      </c>
      <c r="R638" s="11" t="str">
        <f t="shared" si="180"/>
        <v>3.92</v>
      </c>
      <c r="S638" s="11" t="str">
        <f t="shared" si="181"/>
        <v>k</v>
      </c>
      <c r="T638" s="16" t="str">
        <f t="shared" si="192"/>
        <v>392</v>
      </c>
      <c r="U638" s="16" t="str">
        <f t="shared" si="190"/>
        <v>3921</v>
      </c>
      <c r="W638" s="16">
        <v>3.65</v>
      </c>
      <c r="X638" s="9">
        <f t="shared" si="179"/>
        <v>3</v>
      </c>
      <c r="Y638" s="9">
        <f t="shared" si="182"/>
        <v>365</v>
      </c>
      <c r="Z638" s="11" t="str">
        <f t="shared" si="183"/>
        <v>365</v>
      </c>
      <c r="AA638" s="11" t="str">
        <f t="shared" si="184"/>
        <v>Ohm</v>
      </c>
      <c r="AB638" s="16" t="str">
        <f t="shared" si="194"/>
        <v>361</v>
      </c>
      <c r="AC638" s="16" t="str">
        <f t="shared" si="195"/>
        <v>3650</v>
      </c>
      <c r="AE638" s="22">
        <v>1.98</v>
      </c>
      <c r="AF638" s="9">
        <f t="shared" si="185"/>
        <v>1</v>
      </c>
      <c r="AG638" s="16">
        <f t="shared" si="191"/>
        <v>1.98</v>
      </c>
      <c r="AH638" s="11" t="str">
        <f t="shared" si="186"/>
        <v>1.98</v>
      </c>
      <c r="AI638" s="11" t="str">
        <f t="shared" si="187"/>
        <v>Ohm</v>
      </c>
      <c r="AK638" s="16" t="str">
        <f t="shared" si="188"/>
        <v>1R98</v>
      </c>
    </row>
    <row r="639" spans="15:37" x14ac:dyDescent="0.3">
      <c r="O639" s="16">
        <v>4.0199999999999996</v>
      </c>
      <c r="P639" s="9">
        <f t="shared" si="193"/>
        <v>4</v>
      </c>
      <c r="Q639" s="9">
        <f t="shared" si="189"/>
        <v>4019.9999999999991</v>
      </c>
      <c r="R639" s="11" t="str">
        <f t="shared" si="180"/>
        <v>4.02</v>
      </c>
      <c r="S639" s="11" t="str">
        <f t="shared" si="181"/>
        <v>k</v>
      </c>
      <c r="T639" s="16" t="str">
        <f t="shared" si="192"/>
        <v>402</v>
      </c>
      <c r="U639" s="16" t="str">
        <f t="shared" si="190"/>
        <v>4021</v>
      </c>
      <c r="W639" s="16">
        <v>3.74</v>
      </c>
      <c r="X639" s="9">
        <f t="shared" si="179"/>
        <v>3</v>
      </c>
      <c r="Y639" s="9">
        <f t="shared" si="182"/>
        <v>374</v>
      </c>
      <c r="Z639" s="11" t="str">
        <f t="shared" si="183"/>
        <v>374</v>
      </c>
      <c r="AA639" s="11" t="str">
        <f t="shared" si="184"/>
        <v>Ohm</v>
      </c>
      <c r="AB639" s="16" t="str">
        <f t="shared" si="194"/>
        <v>371</v>
      </c>
      <c r="AC639" s="16" t="str">
        <f t="shared" si="195"/>
        <v>3740</v>
      </c>
      <c r="AE639" s="22">
        <v>2</v>
      </c>
      <c r="AF639" s="9">
        <f t="shared" si="185"/>
        <v>1</v>
      </c>
      <c r="AG639" s="16">
        <f t="shared" si="191"/>
        <v>2</v>
      </c>
      <c r="AH639" s="11" t="str">
        <f t="shared" si="186"/>
        <v>2.00</v>
      </c>
      <c r="AI639" s="11" t="str">
        <f t="shared" si="187"/>
        <v>Ohm</v>
      </c>
      <c r="AK639" s="16" t="str">
        <f t="shared" si="188"/>
        <v>2R00</v>
      </c>
    </row>
    <row r="640" spans="15:37" x14ac:dyDescent="0.3">
      <c r="O640" s="16">
        <v>4.12</v>
      </c>
      <c r="P640" s="9">
        <f t="shared" si="193"/>
        <v>4</v>
      </c>
      <c r="Q640" s="9">
        <f t="shared" si="189"/>
        <v>4120</v>
      </c>
      <c r="R640" s="11" t="str">
        <f t="shared" si="180"/>
        <v>4.12</v>
      </c>
      <c r="S640" s="11" t="str">
        <f t="shared" si="181"/>
        <v>k</v>
      </c>
      <c r="T640" s="16" t="str">
        <f t="shared" si="192"/>
        <v>412</v>
      </c>
      <c r="U640" s="16" t="str">
        <f t="shared" si="190"/>
        <v>4121</v>
      </c>
      <c r="W640" s="16">
        <v>3.83</v>
      </c>
      <c r="X640" s="9">
        <f t="shared" si="179"/>
        <v>3</v>
      </c>
      <c r="Y640" s="9">
        <f t="shared" si="182"/>
        <v>383</v>
      </c>
      <c r="Z640" s="11" t="str">
        <f t="shared" si="183"/>
        <v>383</v>
      </c>
      <c r="AA640" s="11" t="str">
        <f t="shared" si="184"/>
        <v>Ohm</v>
      </c>
      <c r="AB640" s="16" t="str">
        <f t="shared" si="194"/>
        <v>381</v>
      </c>
      <c r="AC640" s="16" t="str">
        <f t="shared" si="195"/>
        <v>3830</v>
      </c>
      <c r="AE640" s="22">
        <v>2.0299999999999998</v>
      </c>
      <c r="AF640" s="9">
        <f t="shared" si="185"/>
        <v>1</v>
      </c>
      <c r="AG640" s="16">
        <f t="shared" si="191"/>
        <v>2.0299999999999998</v>
      </c>
      <c r="AH640" s="11" t="str">
        <f t="shared" si="186"/>
        <v>2.03</v>
      </c>
      <c r="AI640" s="11" t="str">
        <f t="shared" si="187"/>
        <v>Ohm</v>
      </c>
      <c r="AK640" s="16" t="str">
        <f t="shared" si="188"/>
        <v>2R03</v>
      </c>
    </row>
    <row r="641" spans="15:37" x14ac:dyDescent="0.3">
      <c r="O641" s="16">
        <v>4.22</v>
      </c>
      <c r="P641" s="9">
        <f t="shared" si="193"/>
        <v>4</v>
      </c>
      <c r="Q641" s="9">
        <f t="shared" si="189"/>
        <v>4220</v>
      </c>
      <c r="R641" s="11" t="str">
        <f t="shared" si="180"/>
        <v>4.22</v>
      </c>
      <c r="S641" s="11" t="str">
        <f t="shared" si="181"/>
        <v>k</v>
      </c>
      <c r="T641" s="16" t="str">
        <f t="shared" si="192"/>
        <v>422</v>
      </c>
      <c r="U641" s="16" t="str">
        <f t="shared" si="190"/>
        <v>4221</v>
      </c>
      <c r="W641" s="16">
        <v>3.9</v>
      </c>
      <c r="X641" s="9">
        <f t="shared" si="179"/>
        <v>3</v>
      </c>
      <c r="Y641" s="9">
        <f t="shared" si="182"/>
        <v>390</v>
      </c>
      <c r="Z641" s="11" t="str">
        <f t="shared" si="183"/>
        <v>390</v>
      </c>
      <c r="AA641" s="11" t="str">
        <f t="shared" si="184"/>
        <v>Ohm</v>
      </c>
      <c r="AB641" s="16" t="str">
        <f t="shared" si="194"/>
        <v>391</v>
      </c>
      <c r="AC641" s="16" t="str">
        <f t="shared" si="195"/>
        <v>3900</v>
      </c>
      <c r="AE641" s="22">
        <v>2.0499999999999998</v>
      </c>
      <c r="AF641" s="9">
        <f t="shared" si="185"/>
        <v>1</v>
      </c>
      <c r="AG641" s="16">
        <f t="shared" si="191"/>
        <v>2.0499999999999998</v>
      </c>
      <c r="AH641" s="11" t="str">
        <f t="shared" si="186"/>
        <v>2.05</v>
      </c>
      <c r="AI641" s="11" t="str">
        <f t="shared" si="187"/>
        <v>Ohm</v>
      </c>
      <c r="AK641" s="16" t="str">
        <f t="shared" si="188"/>
        <v>2R05</v>
      </c>
    </row>
    <row r="642" spans="15:37" x14ac:dyDescent="0.3">
      <c r="O642" s="16">
        <v>4.32</v>
      </c>
      <c r="P642" s="9">
        <f t="shared" si="193"/>
        <v>4</v>
      </c>
      <c r="Q642" s="9">
        <f t="shared" si="189"/>
        <v>4320</v>
      </c>
      <c r="R642" s="11" t="str">
        <f t="shared" si="180"/>
        <v>4.32</v>
      </c>
      <c r="S642" s="11" t="str">
        <f t="shared" si="181"/>
        <v>k</v>
      </c>
      <c r="T642" s="16" t="str">
        <f t="shared" si="192"/>
        <v>432</v>
      </c>
      <c r="U642" s="16" t="str">
        <f t="shared" si="190"/>
        <v>4321</v>
      </c>
      <c r="W642" s="16">
        <v>3.92</v>
      </c>
      <c r="X642" s="9">
        <f t="shared" si="179"/>
        <v>3</v>
      </c>
      <c r="Y642" s="9">
        <f t="shared" si="182"/>
        <v>392</v>
      </c>
      <c r="Z642" s="11" t="str">
        <f t="shared" si="183"/>
        <v>392</v>
      </c>
      <c r="AA642" s="11" t="str">
        <f t="shared" si="184"/>
        <v>Ohm</v>
      </c>
      <c r="AB642" s="16" t="str">
        <f t="shared" si="194"/>
        <v>391</v>
      </c>
      <c r="AC642" s="16" t="str">
        <f t="shared" si="195"/>
        <v>3920</v>
      </c>
      <c r="AE642" s="22">
        <v>2.08</v>
      </c>
      <c r="AF642" s="9">
        <f t="shared" si="185"/>
        <v>1</v>
      </c>
      <c r="AG642" s="16">
        <f t="shared" si="191"/>
        <v>2.08</v>
      </c>
      <c r="AH642" s="11" t="str">
        <f t="shared" si="186"/>
        <v>2.08</v>
      </c>
      <c r="AI642" s="11" t="str">
        <f t="shared" si="187"/>
        <v>Ohm</v>
      </c>
      <c r="AK642" s="16" t="str">
        <f t="shared" si="188"/>
        <v>2R08</v>
      </c>
    </row>
    <row r="643" spans="15:37" x14ac:dyDescent="0.3">
      <c r="O643" s="16">
        <v>4.42</v>
      </c>
      <c r="P643" s="9">
        <f t="shared" si="193"/>
        <v>4</v>
      </c>
      <c r="Q643" s="9">
        <f t="shared" si="189"/>
        <v>4420</v>
      </c>
      <c r="R643" s="11" t="str">
        <f t="shared" si="180"/>
        <v>4.42</v>
      </c>
      <c r="S643" s="11" t="str">
        <f t="shared" si="181"/>
        <v>k</v>
      </c>
      <c r="T643" s="16" t="str">
        <f t="shared" si="192"/>
        <v>442</v>
      </c>
      <c r="U643" s="16" t="str">
        <f t="shared" si="190"/>
        <v>4421</v>
      </c>
      <c r="W643" s="16">
        <v>4.0199999999999996</v>
      </c>
      <c r="X643" s="9">
        <f t="shared" si="179"/>
        <v>3</v>
      </c>
      <c r="Y643" s="9">
        <f t="shared" si="182"/>
        <v>401.99999999999994</v>
      </c>
      <c r="Z643" s="11" t="str">
        <f t="shared" si="183"/>
        <v>402</v>
      </c>
      <c r="AA643" s="11" t="str">
        <f t="shared" si="184"/>
        <v>Ohm</v>
      </c>
      <c r="AB643" s="16" t="str">
        <f t="shared" si="194"/>
        <v>401</v>
      </c>
      <c r="AC643" s="16" t="str">
        <f t="shared" si="195"/>
        <v>4020</v>
      </c>
      <c r="AE643" s="22">
        <v>2.1</v>
      </c>
      <c r="AF643" s="9">
        <f t="shared" si="185"/>
        <v>1</v>
      </c>
      <c r="AG643" s="16">
        <f t="shared" si="191"/>
        <v>2.1</v>
      </c>
      <c r="AH643" s="11" t="str">
        <f t="shared" si="186"/>
        <v>2.10</v>
      </c>
      <c r="AI643" s="11" t="str">
        <f t="shared" si="187"/>
        <v>Ohm</v>
      </c>
      <c r="AK643" s="16" t="str">
        <f t="shared" si="188"/>
        <v>2R10</v>
      </c>
    </row>
    <row r="644" spans="15:37" x14ac:dyDescent="0.3">
      <c r="O644" s="16">
        <v>4.53</v>
      </c>
      <c r="P644" s="9">
        <f t="shared" si="193"/>
        <v>4</v>
      </c>
      <c r="Q644" s="9">
        <f t="shared" si="189"/>
        <v>4530</v>
      </c>
      <c r="R644" s="11" t="str">
        <f t="shared" si="180"/>
        <v>4.53</v>
      </c>
      <c r="S644" s="11" t="str">
        <f t="shared" si="181"/>
        <v>k</v>
      </c>
      <c r="T644" s="16" t="str">
        <f t="shared" si="192"/>
        <v>452</v>
      </c>
      <c r="U644" s="16" t="str">
        <f t="shared" si="190"/>
        <v>4531</v>
      </c>
      <c r="W644" s="16">
        <v>4.12</v>
      </c>
      <c r="X644" s="9">
        <f t="shared" ref="X644:X690" si="196">IF(W644=1,X643+1,X643)</f>
        <v>3</v>
      </c>
      <c r="Y644" s="9">
        <f t="shared" si="182"/>
        <v>412</v>
      </c>
      <c r="Z644" s="11" t="str">
        <f t="shared" si="183"/>
        <v>412</v>
      </c>
      <c r="AA644" s="11" t="str">
        <f t="shared" si="184"/>
        <v>Ohm</v>
      </c>
      <c r="AB644" s="16" t="str">
        <f t="shared" si="194"/>
        <v>411</v>
      </c>
      <c r="AC644" s="16" t="str">
        <f t="shared" si="195"/>
        <v>4120</v>
      </c>
      <c r="AE644" s="22">
        <v>2.13</v>
      </c>
      <c r="AF644" s="9">
        <f t="shared" si="185"/>
        <v>1</v>
      </c>
      <c r="AG644" s="16">
        <f t="shared" si="191"/>
        <v>2.13</v>
      </c>
      <c r="AH644" s="11" t="str">
        <f t="shared" si="186"/>
        <v>2.13</v>
      </c>
      <c r="AI644" s="11" t="str">
        <f t="shared" si="187"/>
        <v>Ohm</v>
      </c>
      <c r="AK644" s="16" t="str">
        <f t="shared" si="188"/>
        <v>2R13</v>
      </c>
    </row>
    <row r="645" spans="15:37" x14ac:dyDescent="0.3">
      <c r="O645" s="16">
        <v>4.6399999999999997</v>
      </c>
      <c r="P645" s="9">
        <f t="shared" si="193"/>
        <v>4</v>
      </c>
      <c r="Q645" s="9">
        <f t="shared" si="189"/>
        <v>4640</v>
      </c>
      <c r="R645" s="11" t="str">
        <f t="shared" ref="R645:R708" si="197">TEXT(Q645*_xlfn.XLOOKUP(P645,Index_Table,D_List),SUBSTITUTE(_xlfn.XLOOKUP(P645,Index_Table,T_List),"""",""))</f>
        <v>4.64</v>
      </c>
      <c r="S645" s="11" t="str">
        <f t="shared" ref="S645:S708" si="198">_xlfn.XLOOKUP(P645,Index_Table,Sym_List)</f>
        <v>k</v>
      </c>
      <c r="T645" s="16" t="str">
        <f t="shared" si="192"/>
        <v>462</v>
      </c>
      <c r="U645" s="16" t="str">
        <f t="shared" si="190"/>
        <v>4641</v>
      </c>
      <c r="W645" s="16">
        <v>4.22</v>
      </c>
      <c r="X645" s="9">
        <f t="shared" si="196"/>
        <v>3</v>
      </c>
      <c r="Y645" s="9">
        <f t="shared" ref="Y645:Y708" si="199">W645*10^X645/10</f>
        <v>422</v>
      </c>
      <c r="Z645" s="11" t="str">
        <f t="shared" ref="Z645:Z708" si="200">TEXT(Y645*_xlfn.XLOOKUP(X645,Index_Table,D_List),SUBSTITUTE(_xlfn.XLOOKUP(X645,Index_Table,T_List),"""",""))</f>
        <v>422</v>
      </c>
      <c r="AA645" s="11" t="str">
        <f t="shared" ref="AA645:AA708" si="201">_xlfn.XLOOKUP(X645,Index_Table,Sym_List)</f>
        <v>Ohm</v>
      </c>
      <c r="AB645" s="16" t="str">
        <f t="shared" si="194"/>
        <v>421</v>
      </c>
      <c r="AC645" s="16" t="str">
        <f t="shared" si="195"/>
        <v>4220</v>
      </c>
      <c r="AE645" s="22">
        <v>2.15</v>
      </c>
      <c r="AF645" s="9">
        <f t="shared" ref="AF645:AF708" si="202">IF(AE645=1,AF644+1,AF644)</f>
        <v>1</v>
      </c>
      <c r="AG645" s="16">
        <f t="shared" si="191"/>
        <v>2.15</v>
      </c>
      <c r="AH645" s="11" t="str">
        <f t="shared" ref="AH645:AH708" si="203">TEXT(AG645*_xlfn.XLOOKUP(AF645,Index_Table,D_List),SUBSTITUTE(_xlfn.XLOOKUP(AF645,Index_Table,T_List),"""",""))</f>
        <v>2.15</v>
      </c>
      <c r="AI645" s="11" t="str">
        <f t="shared" ref="AI645:AI708" si="204">_xlfn.XLOOKUP(AF645,Index_Table,Sym_List)</f>
        <v>Ohm</v>
      </c>
      <c r="AK645" s="16" t="str">
        <f t="shared" ref="AK645:AK708" si="205">IF(AF645&gt;2,LEFT(_xlfn.VALUETOTEXT(AG645),3)&amp;AF645-3,SUBSTITUTE(AH645,".","R"))</f>
        <v>2R15</v>
      </c>
    </row>
    <row r="646" spans="15:37" x14ac:dyDescent="0.3">
      <c r="O646" s="16">
        <v>4.75</v>
      </c>
      <c r="P646" s="9">
        <f t="shared" si="193"/>
        <v>4</v>
      </c>
      <c r="Q646" s="9">
        <f t="shared" ref="Q646:Q676" si="206">O646*10^P646/10</f>
        <v>4750</v>
      </c>
      <c r="R646" s="11" t="str">
        <f t="shared" si="197"/>
        <v>4.75</v>
      </c>
      <c r="S646" s="11" t="str">
        <f t="shared" si="198"/>
        <v>k</v>
      </c>
      <c r="T646" s="16" t="str">
        <f t="shared" si="192"/>
        <v>472</v>
      </c>
      <c r="U646" s="16" t="str">
        <f t="shared" ref="U646:U709" si="207">IF(P646&lt;0,"R0"&amp;LEFT(R646,2),IF(P646&lt;1,"R"&amp;R646,IF(P646&lt;3,SUBSTITUTE(R646,".","R"),LEFT(_xlfn.VALUETOTEXT(Q646),3)&amp;P646-3)))</f>
        <v>4751</v>
      </c>
      <c r="W646" s="16">
        <v>4.3</v>
      </c>
      <c r="X646" s="9">
        <f t="shared" si="196"/>
        <v>3</v>
      </c>
      <c r="Y646" s="9">
        <f t="shared" si="199"/>
        <v>430</v>
      </c>
      <c r="Z646" s="11" t="str">
        <f t="shared" si="200"/>
        <v>430</v>
      </c>
      <c r="AA646" s="11" t="str">
        <f t="shared" si="201"/>
        <v>Ohm</v>
      </c>
      <c r="AB646" s="16" t="str">
        <f t="shared" si="194"/>
        <v>431</v>
      </c>
      <c r="AC646" s="16" t="str">
        <f t="shared" si="195"/>
        <v>4300</v>
      </c>
      <c r="AE646" s="22">
        <v>2.1800000000000002</v>
      </c>
      <c r="AF646" s="9">
        <f t="shared" si="202"/>
        <v>1</v>
      </c>
      <c r="AG646" s="16">
        <f t="shared" si="191"/>
        <v>2.1800000000000002</v>
      </c>
      <c r="AH646" s="11" t="str">
        <f t="shared" si="203"/>
        <v>2.18</v>
      </c>
      <c r="AI646" s="11" t="str">
        <f t="shared" si="204"/>
        <v>Ohm</v>
      </c>
      <c r="AK646" s="16" t="str">
        <f t="shared" si="205"/>
        <v>2R18</v>
      </c>
    </row>
    <row r="647" spans="15:37" x14ac:dyDescent="0.3">
      <c r="O647" s="16">
        <v>4.87</v>
      </c>
      <c r="P647" s="9">
        <f t="shared" si="193"/>
        <v>4</v>
      </c>
      <c r="Q647" s="9">
        <f t="shared" si="206"/>
        <v>4870</v>
      </c>
      <c r="R647" s="11" t="str">
        <f t="shared" si="197"/>
        <v>4.87</v>
      </c>
      <c r="S647" s="11" t="str">
        <f t="shared" si="198"/>
        <v>k</v>
      </c>
      <c r="T647" s="16" t="str">
        <f t="shared" si="192"/>
        <v>482</v>
      </c>
      <c r="U647" s="16" t="str">
        <f t="shared" si="207"/>
        <v>4871</v>
      </c>
      <c r="W647" s="16">
        <v>4.32</v>
      </c>
      <c r="X647" s="9">
        <f t="shared" si="196"/>
        <v>3</v>
      </c>
      <c r="Y647" s="9">
        <f t="shared" si="199"/>
        <v>432</v>
      </c>
      <c r="Z647" s="11" t="str">
        <f t="shared" si="200"/>
        <v>432</v>
      </c>
      <c r="AA647" s="11" t="str">
        <f t="shared" si="201"/>
        <v>Ohm</v>
      </c>
      <c r="AB647" s="16" t="str">
        <f t="shared" si="194"/>
        <v>431</v>
      </c>
      <c r="AC647" s="16" t="str">
        <f t="shared" si="195"/>
        <v>4320</v>
      </c>
      <c r="AE647" s="22">
        <v>2.21</v>
      </c>
      <c r="AF647" s="9">
        <f t="shared" si="202"/>
        <v>1</v>
      </c>
      <c r="AG647" s="16">
        <f t="shared" ref="AG647:AG710" si="208">AE647*10^AF647/10</f>
        <v>2.21</v>
      </c>
      <c r="AH647" s="11" t="str">
        <f t="shared" si="203"/>
        <v>2.21</v>
      </c>
      <c r="AI647" s="11" t="str">
        <f t="shared" si="204"/>
        <v>Ohm</v>
      </c>
      <c r="AK647" s="16" t="str">
        <f t="shared" si="205"/>
        <v>2R21</v>
      </c>
    </row>
    <row r="648" spans="15:37" x14ac:dyDescent="0.3">
      <c r="O648" s="16">
        <v>4.99</v>
      </c>
      <c r="P648" s="9">
        <f t="shared" si="193"/>
        <v>4</v>
      </c>
      <c r="Q648" s="9">
        <f t="shared" si="206"/>
        <v>4990</v>
      </c>
      <c r="R648" s="11" t="str">
        <f t="shared" si="197"/>
        <v>4.99</v>
      </c>
      <c r="S648" s="11" t="str">
        <f t="shared" si="198"/>
        <v>k</v>
      </c>
      <c r="T648" s="16" t="str">
        <f t="shared" si="192"/>
        <v>492</v>
      </c>
      <c r="U648" s="16" t="str">
        <f t="shared" si="207"/>
        <v>4991</v>
      </c>
      <c r="W648" s="16">
        <v>4.42</v>
      </c>
      <c r="X648" s="9">
        <f t="shared" si="196"/>
        <v>3</v>
      </c>
      <c r="Y648" s="9">
        <f t="shared" si="199"/>
        <v>442</v>
      </c>
      <c r="Z648" s="11" t="str">
        <f t="shared" si="200"/>
        <v>442</v>
      </c>
      <c r="AA648" s="11" t="str">
        <f t="shared" si="201"/>
        <v>Ohm</v>
      </c>
      <c r="AB648" s="16" t="str">
        <f t="shared" si="194"/>
        <v>441</v>
      </c>
      <c r="AC648" s="16" t="str">
        <f t="shared" si="195"/>
        <v>4420</v>
      </c>
      <c r="AE648" s="22">
        <v>2.23</v>
      </c>
      <c r="AF648" s="9">
        <f t="shared" si="202"/>
        <v>1</v>
      </c>
      <c r="AG648" s="16">
        <f t="shared" si="208"/>
        <v>2.23</v>
      </c>
      <c r="AH648" s="11" t="str">
        <f t="shared" si="203"/>
        <v>2.23</v>
      </c>
      <c r="AI648" s="11" t="str">
        <f t="shared" si="204"/>
        <v>Ohm</v>
      </c>
      <c r="AK648" s="16" t="str">
        <f t="shared" si="205"/>
        <v>2R23</v>
      </c>
    </row>
    <row r="649" spans="15:37" x14ac:dyDescent="0.3">
      <c r="O649" s="16">
        <v>5.1100000000000003</v>
      </c>
      <c r="P649" s="9">
        <f t="shared" si="193"/>
        <v>4</v>
      </c>
      <c r="Q649" s="9">
        <f t="shared" si="206"/>
        <v>5110</v>
      </c>
      <c r="R649" s="11" t="str">
        <f t="shared" si="197"/>
        <v>5.11</v>
      </c>
      <c r="S649" s="11" t="str">
        <f t="shared" si="198"/>
        <v>k</v>
      </c>
      <c r="T649" s="16" t="str">
        <f t="shared" si="192"/>
        <v>512</v>
      </c>
      <c r="U649" s="16" t="str">
        <f t="shared" si="207"/>
        <v>5111</v>
      </c>
      <c r="W649" s="16">
        <v>4.53</v>
      </c>
      <c r="X649" s="9">
        <f t="shared" si="196"/>
        <v>3</v>
      </c>
      <c r="Y649" s="9">
        <f t="shared" si="199"/>
        <v>453</v>
      </c>
      <c r="Z649" s="11" t="str">
        <f t="shared" si="200"/>
        <v>453</v>
      </c>
      <c r="AA649" s="11" t="str">
        <f t="shared" si="201"/>
        <v>Ohm</v>
      </c>
      <c r="AB649" s="16" t="str">
        <f t="shared" si="194"/>
        <v>451</v>
      </c>
      <c r="AC649" s="16" t="str">
        <f t="shared" si="195"/>
        <v>4530</v>
      </c>
      <c r="AE649" s="22">
        <v>2.2599999999999998</v>
      </c>
      <c r="AF649" s="9">
        <f t="shared" si="202"/>
        <v>1</v>
      </c>
      <c r="AG649" s="16">
        <f t="shared" si="208"/>
        <v>2.2599999999999998</v>
      </c>
      <c r="AH649" s="11" t="str">
        <f t="shared" si="203"/>
        <v>2.26</v>
      </c>
      <c r="AI649" s="11" t="str">
        <f t="shared" si="204"/>
        <v>Ohm</v>
      </c>
      <c r="AK649" s="16" t="str">
        <f t="shared" si="205"/>
        <v>2R26</v>
      </c>
    </row>
    <row r="650" spans="15:37" x14ac:dyDescent="0.3">
      <c r="O650" s="16">
        <v>5.23</v>
      </c>
      <c r="P650" s="9">
        <f t="shared" si="193"/>
        <v>4</v>
      </c>
      <c r="Q650" s="9">
        <f t="shared" si="206"/>
        <v>5230.0000000000009</v>
      </c>
      <c r="R650" s="11" t="str">
        <f t="shared" si="197"/>
        <v>5.23</v>
      </c>
      <c r="S650" s="11" t="str">
        <f t="shared" si="198"/>
        <v>k</v>
      </c>
      <c r="T650" s="16" t="str">
        <f t="shared" si="192"/>
        <v>522</v>
      </c>
      <c r="U650" s="16" t="str">
        <f t="shared" si="207"/>
        <v>5231</v>
      </c>
      <c r="W650" s="16">
        <v>4.6399999999999997</v>
      </c>
      <c r="X650" s="9">
        <f t="shared" si="196"/>
        <v>3</v>
      </c>
      <c r="Y650" s="9">
        <f t="shared" si="199"/>
        <v>464</v>
      </c>
      <c r="Z650" s="11" t="str">
        <f t="shared" si="200"/>
        <v>464</v>
      </c>
      <c r="AA650" s="11" t="str">
        <f t="shared" si="201"/>
        <v>Ohm</v>
      </c>
      <c r="AB650" s="16" t="str">
        <f t="shared" si="194"/>
        <v>461</v>
      </c>
      <c r="AC650" s="16" t="str">
        <f t="shared" si="195"/>
        <v>4640</v>
      </c>
      <c r="AE650" s="22">
        <v>2.29</v>
      </c>
      <c r="AF650" s="9">
        <f t="shared" si="202"/>
        <v>1</v>
      </c>
      <c r="AG650" s="16">
        <f t="shared" si="208"/>
        <v>2.29</v>
      </c>
      <c r="AH650" s="11" t="str">
        <f t="shared" si="203"/>
        <v>2.29</v>
      </c>
      <c r="AI650" s="11" t="str">
        <f t="shared" si="204"/>
        <v>Ohm</v>
      </c>
      <c r="AK650" s="16" t="str">
        <f t="shared" si="205"/>
        <v>2R29</v>
      </c>
    </row>
    <row r="651" spans="15:37" x14ac:dyDescent="0.3">
      <c r="O651" s="16">
        <v>5.36</v>
      </c>
      <c r="P651" s="9">
        <f t="shared" si="193"/>
        <v>4</v>
      </c>
      <c r="Q651" s="9">
        <f t="shared" si="206"/>
        <v>5360</v>
      </c>
      <c r="R651" s="11" t="str">
        <f t="shared" si="197"/>
        <v>5.36</v>
      </c>
      <c r="S651" s="11" t="str">
        <f t="shared" si="198"/>
        <v>k</v>
      </c>
      <c r="T651" s="16" t="str">
        <f t="shared" si="192"/>
        <v>532</v>
      </c>
      <c r="U651" s="16" t="str">
        <f t="shared" si="207"/>
        <v>5361</v>
      </c>
      <c r="W651" s="16">
        <v>4.7</v>
      </c>
      <c r="X651" s="9">
        <f t="shared" si="196"/>
        <v>3</v>
      </c>
      <c r="Y651" s="9">
        <f t="shared" si="199"/>
        <v>470</v>
      </c>
      <c r="Z651" s="11" t="str">
        <f t="shared" si="200"/>
        <v>470</v>
      </c>
      <c r="AA651" s="11" t="str">
        <f t="shared" si="201"/>
        <v>Ohm</v>
      </c>
      <c r="AB651" s="16" t="str">
        <f t="shared" si="194"/>
        <v>471</v>
      </c>
      <c r="AC651" s="16" t="str">
        <f t="shared" si="195"/>
        <v>4700</v>
      </c>
      <c r="AE651" s="22">
        <v>2.3199999999999998</v>
      </c>
      <c r="AF651" s="9">
        <f t="shared" si="202"/>
        <v>1</v>
      </c>
      <c r="AG651" s="16">
        <f t="shared" si="208"/>
        <v>2.3199999999999998</v>
      </c>
      <c r="AH651" s="11" t="str">
        <f t="shared" si="203"/>
        <v>2.32</v>
      </c>
      <c r="AI651" s="11" t="str">
        <f t="shared" si="204"/>
        <v>Ohm</v>
      </c>
      <c r="AK651" s="16" t="str">
        <f t="shared" si="205"/>
        <v>2R32</v>
      </c>
    </row>
    <row r="652" spans="15:37" x14ac:dyDescent="0.3">
      <c r="O652" s="16">
        <v>5.49</v>
      </c>
      <c r="P652" s="9">
        <f t="shared" si="193"/>
        <v>4</v>
      </c>
      <c r="Q652" s="9">
        <f t="shared" si="206"/>
        <v>5490</v>
      </c>
      <c r="R652" s="11" t="str">
        <f t="shared" si="197"/>
        <v>5.49</v>
      </c>
      <c r="S652" s="11" t="str">
        <f t="shared" si="198"/>
        <v>k</v>
      </c>
      <c r="T652" s="16" t="str">
        <f t="shared" si="192"/>
        <v>542</v>
      </c>
      <c r="U652" s="16" t="str">
        <f t="shared" si="207"/>
        <v>5491</v>
      </c>
      <c r="W652" s="16">
        <v>4.75</v>
      </c>
      <c r="X652" s="9">
        <f t="shared" si="196"/>
        <v>3</v>
      </c>
      <c r="Y652" s="9">
        <f t="shared" si="199"/>
        <v>475</v>
      </c>
      <c r="Z652" s="11" t="str">
        <f t="shared" si="200"/>
        <v>475</v>
      </c>
      <c r="AA652" s="11" t="str">
        <f t="shared" si="201"/>
        <v>Ohm</v>
      </c>
      <c r="AB652" s="16" t="str">
        <f t="shared" si="194"/>
        <v>471</v>
      </c>
      <c r="AC652" s="16" t="str">
        <f t="shared" si="195"/>
        <v>4750</v>
      </c>
      <c r="AE652" s="22">
        <v>2.34</v>
      </c>
      <c r="AF652" s="9">
        <f t="shared" si="202"/>
        <v>1</v>
      </c>
      <c r="AG652" s="16">
        <f t="shared" si="208"/>
        <v>2.34</v>
      </c>
      <c r="AH652" s="11" t="str">
        <f t="shared" si="203"/>
        <v>2.34</v>
      </c>
      <c r="AI652" s="11" t="str">
        <f t="shared" si="204"/>
        <v>Ohm</v>
      </c>
      <c r="AK652" s="16" t="str">
        <f t="shared" si="205"/>
        <v>2R34</v>
      </c>
    </row>
    <row r="653" spans="15:37" x14ac:dyDescent="0.3">
      <c r="O653" s="16">
        <v>5.62</v>
      </c>
      <c r="P653" s="9">
        <f t="shared" si="193"/>
        <v>4</v>
      </c>
      <c r="Q653" s="9">
        <f t="shared" si="206"/>
        <v>5620</v>
      </c>
      <c r="R653" s="11" t="str">
        <f t="shared" si="197"/>
        <v>5.62</v>
      </c>
      <c r="S653" s="11" t="str">
        <f t="shared" si="198"/>
        <v>k</v>
      </c>
      <c r="T653" s="16" t="str">
        <f t="shared" si="192"/>
        <v>562</v>
      </c>
      <c r="U653" s="16" t="str">
        <f t="shared" si="207"/>
        <v>5621</v>
      </c>
      <c r="W653" s="16">
        <v>4.87</v>
      </c>
      <c r="X653" s="9">
        <f t="shared" si="196"/>
        <v>3</v>
      </c>
      <c r="Y653" s="9">
        <f t="shared" si="199"/>
        <v>487</v>
      </c>
      <c r="Z653" s="11" t="str">
        <f t="shared" si="200"/>
        <v>487</v>
      </c>
      <c r="AA653" s="11" t="str">
        <f t="shared" si="201"/>
        <v>Ohm</v>
      </c>
      <c r="AB653" s="16" t="str">
        <f t="shared" si="194"/>
        <v>481</v>
      </c>
      <c r="AC653" s="16" t="str">
        <f t="shared" si="195"/>
        <v>4870</v>
      </c>
      <c r="AE653" s="22">
        <v>2.37</v>
      </c>
      <c r="AF653" s="9">
        <f t="shared" si="202"/>
        <v>1</v>
      </c>
      <c r="AG653" s="16">
        <f t="shared" si="208"/>
        <v>2.37</v>
      </c>
      <c r="AH653" s="11" t="str">
        <f t="shared" si="203"/>
        <v>2.37</v>
      </c>
      <c r="AI653" s="11" t="str">
        <f t="shared" si="204"/>
        <v>Ohm</v>
      </c>
      <c r="AK653" s="16" t="str">
        <f t="shared" si="205"/>
        <v>2R37</v>
      </c>
    </row>
    <row r="654" spans="15:37" x14ac:dyDescent="0.3">
      <c r="O654" s="16">
        <v>5.76</v>
      </c>
      <c r="P654" s="9">
        <f t="shared" si="193"/>
        <v>4</v>
      </c>
      <c r="Q654" s="9">
        <f t="shared" si="206"/>
        <v>5760</v>
      </c>
      <c r="R654" s="11" t="str">
        <f t="shared" si="197"/>
        <v>5.76</v>
      </c>
      <c r="S654" s="11" t="str">
        <f t="shared" si="198"/>
        <v>k</v>
      </c>
      <c r="T654" s="16" t="str">
        <f t="shared" si="192"/>
        <v>572</v>
      </c>
      <c r="U654" s="16" t="str">
        <f t="shared" si="207"/>
        <v>5761</v>
      </c>
      <c r="W654" s="16">
        <v>4.99</v>
      </c>
      <c r="X654" s="9">
        <f t="shared" si="196"/>
        <v>3</v>
      </c>
      <c r="Y654" s="9">
        <f t="shared" si="199"/>
        <v>499</v>
      </c>
      <c r="Z654" s="11" t="str">
        <f t="shared" si="200"/>
        <v>499</v>
      </c>
      <c r="AA654" s="11" t="str">
        <f t="shared" si="201"/>
        <v>Ohm</v>
      </c>
      <c r="AB654" s="16" t="str">
        <f t="shared" si="194"/>
        <v>491</v>
      </c>
      <c r="AC654" s="16" t="str">
        <f t="shared" si="195"/>
        <v>4990</v>
      </c>
      <c r="AE654" s="22">
        <v>2.4</v>
      </c>
      <c r="AF654" s="9">
        <f t="shared" si="202"/>
        <v>1</v>
      </c>
      <c r="AG654" s="16">
        <f t="shared" si="208"/>
        <v>2.4</v>
      </c>
      <c r="AH654" s="11" t="str">
        <f t="shared" si="203"/>
        <v>2.40</v>
      </c>
      <c r="AI654" s="11" t="str">
        <f t="shared" si="204"/>
        <v>Ohm</v>
      </c>
      <c r="AK654" s="16" t="str">
        <f t="shared" si="205"/>
        <v>2R40</v>
      </c>
    </row>
    <row r="655" spans="15:37" x14ac:dyDescent="0.3">
      <c r="O655" s="16">
        <v>5.9</v>
      </c>
      <c r="P655" s="9">
        <f t="shared" si="193"/>
        <v>4</v>
      </c>
      <c r="Q655" s="9">
        <f t="shared" si="206"/>
        <v>5900</v>
      </c>
      <c r="R655" s="11" t="str">
        <f t="shared" si="197"/>
        <v>5.90</v>
      </c>
      <c r="S655" s="11" t="str">
        <f t="shared" si="198"/>
        <v>k</v>
      </c>
      <c r="T655" s="16" t="str">
        <f t="shared" si="192"/>
        <v>592</v>
      </c>
      <c r="U655" s="16" t="str">
        <f t="shared" si="207"/>
        <v>5901</v>
      </c>
      <c r="W655" s="16">
        <v>5.0999999999999996</v>
      </c>
      <c r="X655" s="9">
        <f t="shared" si="196"/>
        <v>3</v>
      </c>
      <c r="Y655" s="9">
        <f t="shared" si="199"/>
        <v>510</v>
      </c>
      <c r="Z655" s="11" t="str">
        <f t="shared" si="200"/>
        <v>510</v>
      </c>
      <c r="AA655" s="11" t="str">
        <f t="shared" si="201"/>
        <v>Ohm</v>
      </c>
      <c r="AB655" s="16" t="str">
        <f t="shared" si="194"/>
        <v>511</v>
      </c>
      <c r="AC655" s="16" t="str">
        <f t="shared" si="195"/>
        <v>5100</v>
      </c>
      <c r="AE655" s="22">
        <v>2.4300000000000002</v>
      </c>
      <c r="AF655" s="9">
        <f t="shared" si="202"/>
        <v>1</v>
      </c>
      <c r="AG655" s="16">
        <f t="shared" si="208"/>
        <v>2.4300000000000002</v>
      </c>
      <c r="AH655" s="11" t="str">
        <f t="shared" si="203"/>
        <v>2.43</v>
      </c>
      <c r="AI655" s="11" t="str">
        <f t="shared" si="204"/>
        <v>Ohm</v>
      </c>
      <c r="AK655" s="16" t="str">
        <f t="shared" si="205"/>
        <v>2R43</v>
      </c>
    </row>
    <row r="656" spans="15:37" x14ac:dyDescent="0.3">
      <c r="O656" s="16">
        <v>6.04</v>
      </c>
      <c r="P656" s="9">
        <f t="shared" si="193"/>
        <v>4</v>
      </c>
      <c r="Q656" s="9">
        <f t="shared" si="206"/>
        <v>6040</v>
      </c>
      <c r="R656" s="11" t="str">
        <f t="shared" si="197"/>
        <v>6.04</v>
      </c>
      <c r="S656" s="11" t="str">
        <f t="shared" si="198"/>
        <v>k</v>
      </c>
      <c r="T656" s="16" t="str">
        <f t="shared" si="192"/>
        <v>602</v>
      </c>
      <c r="U656" s="16" t="str">
        <f t="shared" si="207"/>
        <v>6041</v>
      </c>
      <c r="W656" s="16">
        <v>5.1100000000000003</v>
      </c>
      <c r="X656" s="9">
        <f t="shared" si="196"/>
        <v>3</v>
      </c>
      <c r="Y656" s="9">
        <f t="shared" si="199"/>
        <v>511</v>
      </c>
      <c r="Z656" s="11" t="str">
        <f t="shared" si="200"/>
        <v>511</v>
      </c>
      <c r="AA656" s="11" t="str">
        <f t="shared" si="201"/>
        <v>Ohm</v>
      </c>
      <c r="AB656" s="16" t="str">
        <f t="shared" si="194"/>
        <v>511</v>
      </c>
      <c r="AC656" s="16" t="str">
        <f t="shared" si="195"/>
        <v>5110</v>
      </c>
      <c r="AE656" s="22">
        <v>2.46</v>
      </c>
      <c r="AF656" s="9">
        <f t="shared" si="202"/>
        <v>1</v>
      </c>
      <c r="AG656" s="16">
        <f t="shared" si="208"/>
        <v>2.46</v>
      </c>
      <c r="AH656" s="11" t="str">
        <f t="shared" si="203"/>
        <v>2.46</v>
      </c>
      <c r="AI656" s="11" t="str">
        <f t="shared" si="204"/>
        <v>Ohm</v>
      </c>
      <c r="AK656" s="16" t="str">
        <f t="shared" si="205"/>
        <v>2R46</v>
      </c>
    </row>
    <row r="657" spans="15:37" x14ac:dyDescent="0.3">
      <c r="O657" s="16">
        <v>6.19</v>
      </c>
      <c r="P657" s="9">
        <f t="shared" si="193"/>
        <v>4</v>
      </c>
      <c r="Q657" s="9">
        <f t="shared" si="206"/>
        <v>6190.0000000000009</v>
      </c>
      <c r="R657" s="11" t="str">
        <f t="shared" si="197"/>
        <v>6.19</v>
      </c>
      <c r="S657" s="11" t="str">
        <f t="shared" si="198"/>
        <v>k</v>
      </c>
      <c r="T657" s="16" t="str">
        <f t="shared" si="192"/>
        <v>612</v>
      </c>
      <c r="U657" s="16" t="str">
        <f t="shared" si="207"/>
        <v>6191</v>
      </c>
      <c r="W657" s="16">
        <v>5.23</v>
      </c>
      <c r="X657" s="9">
        <f t="shared" si="196"/>
        <v>3</v>
      </c>
      <c r="Y657" s="9">
        <f t="shared" si="199"/>
        <v>523</v>
      </c>
      <c r="Z657" s="11" t="str">
        <f t="shared" si="200"/>
        <v>523</v>
      </c>
      <c r="AA657" s="11" t="str">
        <f t="shared" si="201"/>
        <v>Ohm</v>
      </c>
      <c r="AB657" s="16" t="str">
        <f t="shared" si="194"/>
        <v>521</v>
      </c>
      <c r="AC657" s="16" t="str">
        <f t="shared" si="195"/>
        <v>5230</v>
      </c>
      <c r="AE657" s="22">
        <v>2.4900000000000002</v>
      </c>
      <c r="AF657" s="9">
        <f t="shared" si="202"/>
        <v>1</v>
      </c>
      <c r="AG657" s="16">
        <f t="shared" si="208"/>
        <v>2.4900000000000002</v>
      </c>
      <c r="AH657" s="11" t="str">
        <f t="shared" si="203"/>
        <v>2.49</v>
      </c>
      <c r="AI657" s="11" t="str">
        <f t="shared" si="204"/>
        <v>Ohm</v>
      </c>
      <c r="AK657" s="16" t="str">
        <f t="shared" si="205"/>
        <v>2R49</v>
      </c>
    </row>
    <row r="658" spans="15:37" x14ac:dyDescent="0.3">
      <c r="O658" s="16">
        <v>6.34</v>
      </c>
      <c r="P658" s="9">
        <f t="shared" si="193"/>
        <v>4</v>
      </c>
      <c r="Q658" s="9">
        <f t="shared" si="206"/>
        <v>6340</v>
      </c>
      <c r="R658" s="11" t="str">
        <f t="shared" si="197"/>
        <v>6.34</v>
      </c>
      <c r="S658" s="11" t="str">
        <f t="shared" si="198"/>
        <v>k</v>
      </c>
      <c r="T658" s="16" t="str">
        <f t="shared" si="192"/>
        <v>632</v>
      </c>
      <c r="U658" s="16" t="str">
        <f t="shared" si="207"/>
        <v>6341</v>
      </c>
      <c r="W658" s="16">
        <v>5.36</v>
      </c>
      <c r="X658" s="9">
        <f t="shared" si="196"/>
        <v>3</v>
      </c>
      <c r="Y658" s="9">
        <f t="shared" si="199"/>
        <v>536</v>
      </c>
      <c r="Z658" s="11" t="str">
        <f t="shared" si="200"/>
        <v>536</v>
      </c>
      <c r="AA658" s="11" t="str">
        <f t="shared" si="201"/>
        <v>Ohm</v>
      </c>
      <c r="AB658" s="16" t="str">
        <f t="shared" si="194"/>
        <v>531</v>
      </c>
      <c r="AC658" s="16" t="str">
        <f t="shared" si="195"/>
        <v>5360</v>
      </c>
      <c r="AE658" s="22">
        <v>2.52</v>
      </c>
      <c r="AF658" s="9">
        <f t="shared" si="202"/>
        <v>1</v>
      </c>
      <c r="AG658" s="16">
        <f t="shared" si="208"/>
        <v>2.52</v>
      </c>
      <c r="AH658" s="11" t="str">
        <f t="shared" si="203"/>
        <v>2.52</v>
      </c>
      <c r="AI658" s="11" t="str">
        <f t="shared" si="204"/>
        <v>Ohm</v>
      </c>
      <c r="AK658" s="16" t="str">
        <f t="shared" si="205"/>
        <v>2R52</v>
      </c>
    </row>
    <row r="659" spans="15:37" x14ac:dyDescent="0.3">
      <c r="O659" s="16">
        <v>6.49</v>
      </c>
      <c r="P659" s="9">
        <f t="shared" si="193"/>
        <v>4</v>
      </c>
      <c r="Q659" s="9">
        <f t="shared" si="206"/>
        <v>6490</v>
      </c>
      <c r="R659" s="11" t="str">
        <f t="shared" si="197"/>
        <v>6.49</v>
      </c>
      <c r="S659" s="11" t="str">
        <f t="shared" si="198"/>
        <v>k</v>
      </c>
      <c r="T659" s="16" t="str">
        <f t="shared" si="192"/>
        <v>642</v>
      </c>
      <c r="U659" s="16" t="str">
        <f t="shared" si="207"/>
        <v>6491</v>
      </c>
      <c r="W659" s="16">
        <v>5.49</v>
      </c>
      <c r="X659" s="9">
        <f t="shared" si="196"/>
        <v>3</v>
      </c>
      <c r="Y659" s="9">
        <f t="shared" si="199"/>
        <v>549</v>
      </c>
      <c r="Z659" s="11" t="str">
        <f t="shared" si="200"/>
        <v>549</v>
      </c>
      <c r="AA659" s="11" t="str">
        <f t="shared" si="201"/>
        <v>Ohm</v>
      </c>
      <c r="AB659" s="16" t="str">
        <f t="shared" si="194"/>
        <v>541</v>
      </c>
      <c r="AC659" s="16" t="str">
        <f t="shared" si="195"/>
        <v>5490</v>
      </c>
      <c r="AE659" s="22">
        <v>2.5499999999999998</v>
      </c>
      <c r="AF659" s="9">
        <f t="shared" si="202"/>
        <v>1</v>
      </c>
      <c r="AG659" s="16">
        <f t="shared" si="208"/>
        <v>2.5499999999999998</v>
      </c>
      <c r="AH659" s="11" t="str">
        <f t="shared" si="203"/>
        <v>2.55</v>
      </c>
      <c r="AI659" s="11" t="str">
        <f t="shared" si="204"/>
        <v>Ohm</v>
      </c>
      <c r="AK659" s="16" t="str">
        <f t="shared" si="205"/>
        <v>2R55</v>
      </c>
    </row>
    <row r="660" spans="15:37" x14ac:dyDescent="0.3">
      <c r="O660" s="16">
        <v>6.65</v>
      </c>
      <c r="P660" s="9">
        <f t="shared" si="193"/>
        <v>4</v>
      </c>
      <c r="Q660" s="9">
        <f t="shared" si="206"/>
        <v>6650</v>
      </c>
      <c r="R660" s="11" t="str">
        <f t="shared" si="197"/>
        <v>6.65</v>
      </c>
      <c r="S660" s="11" t="str">
        <f t="shared" si="198"/>
        <v>k</v>
      </c>
      <c r="T660" s="16" t="str">
        <f t="shared" si="192"/>
        <v>662</v>
      </c>
      <c r="U660" s="16" t="str">
        <f t="shared" si="207"/>
        <v>6651</v>
      </c>
      <c r="W660" s="16">
        <v>5.6</v>
      </c>
      <c r="X660" s="9">
        <f t="shared" si="196"/>
        <v>3</v>
      </c>
      <c r="Y660" s="9">
        <f t="shared" si="199"/>
        <v>560</v>
      </c>
      <c r="Z660" s="11" t="str">
        <f t="shared" si="200"/>
        <v>560</v>
      </c>
      <c r="AA660" s="11" t="str">
        <f t="shared" si="201"/>
        <v>Ohm</v>
      </c>
      <c r="AB660" s="16" t="str">
        <f t="shared" si="194"/>
        <v>561</v>
      </c>
      <c r="AC660" s="16" t="str">
        <f t="shared" si="195"/>
        <v>5600</v>
      </c>
      <c r="AE660" s="22">
        <v>2.58</v>
      </c>
      <c r="AF660" s="9">
        <f t="shared" si="202"/>
        <v>1</v>
      </c>
      <c r="AG660" s="16">
        <f t="shared" si="208"/>
        <v>2.58</v>
      </c>
      <c r="AH660" s="11" t="str">
        <f t="shared" si="203"/>
        <v>2.58</v>
      </c>
      <c r="AI660" s="11" t="str">
        <f t="shared" si="204"/>
        <v>Ohm</v>
      </c>
      <c r="AK660" s="16" t="str">
        <f t="shared" si="205"/>
        <v>2R58</v>
      </c>
    </row>
    <row r="661" spans="15:37" x14ac:dyDescent="0.3">
      <c r="O661" s="16">
        <v>6.81</v>
      </c>
      <c r="P661" s="9">
        <f t="shared" si="193"/>
        <v>4</v>
      </c>
      <c r="Q661" s="9">
        <f t="shared" si="206"/>
        <v>6810</v>
      </c>
      <c r="R661" s="11" t="str">
        <f t="shared" si="197"/>
        <v>6.81</v>
      </c>
      <c r="S661" s="11" t="str">
        <f t="shared" si="198"/>
        <v>k</v>
      </c>
      <c r="T661" s="16" t="str">
        <f t="shared" si="192"/>
        <v>682</v>
      </c>
      <c r="U661" s="16" t="str">
        <f t="shared" si="207"/>
        <v>6811</v>
      </c>
      <c r="W661" s="16">
        <v>5.62</v>
      </c>
      <c r="X661" s="9">
        <f t="shared" si="196"/>
        <v>3</v>
      </c>
      <c r="Y661" s="9">
        <f t="shared" si="199"/>
        <v>562</v>
      </c>
      <c r="Z661" s="11" t="str">
        <f t="shared" si="200"/>
        <v>562</v>
      </c>
      <c r="AA661" s="11" t="str">
        <f t="shared" si="201"/>
        <v>Ohm</v>
      </c>
      <c r="AB661" s="16" t="str">
        <f t="shared" si="194"/>
        <v>561</v>
      </c>
      <c r="AC661" s="16" t="str">
        <f t="shared" si="195"/>
        <v>5620</v>
      </c>
      <c r="AE661" s="22">
        <v>2.61</v>
      </c>
      <c r="AF661" s="9">
        <f t="shared" si="202"/>
        <v>1</v>
      </c>
      <c r="AG661" s="16">
        <f t="shared" si="208"/>
        <v>2.61</v>
      </c>
      <c r="AH661" s="11" t="str">
        <f t="shared" si="203"/>
        <v>2.61</v>
      </c>
      <c r="AI661" s="11" t="str">
        <f t="shared" si="204"/>
        <v>Ohm</v>
      </c>
      <c r="AK661" s="16" t="str">
        <f t="shared" si="205"/>
        <v>2R61</v>
      </c>
    </row>
    <row r="662" spans="15:37" x14ac:dyDescent="0.3">
      <c r="O662" s="16">
        <v>6.98</v>
      </c>
      <c r="P662" s="9">
        <f t="shared" si="193"/>
        <v>4</v>
      </c>
      <c r="Q662" s="9">
        <f t="shared" si="206"/>
        <v>6980</v>
      </c>
      <c r="R662" s="11" t="str">
        <f t="shared" si="197"/>
        <v>6.98</v>
      </c>
      <c r="S662" s="11" t="str">
        <f t="shared" si="198"/>
        <v>k</v>
      </c>
      <c r="T662" s="16" t="str">
        <f t="shared" si="192"/>
        <v>692</v>
      </c>
      <c r="U662" s="16" t="str">
        <f t="shared" si="207"/>
        <v>6981</v>
      </c>
      <c r="W662" s="16">
        <v>5.76</v>
      </c>
      <c r="X662" s="9">
        <f t="shared" si="196"/>
        <v>3</v>
      </c>
      <c r="Y662" s="9">
        <f t="shared" si="199"/>
        <v>576</v>
      </c>
      <c r="Z662" s="11" t="str">
        <f t="shared" si="200"/>
        <v>576</v>
      </c>
      <c r="AA662" s="11" t="str">
        <f t="shared" si="201"/>
        <v>Ohm</v>
      </c>
      <c r="AB662" s="16" t="str">
        <f t="shared" si="194"/>
        <v>571</v>
      </c>
      <c r="AC662" s="16" t="str">
        <f t="shared" si="195"/>
        <v>5760</v>
      </c>
      <c r="AE662" s="22">
        <v>2.64</v>
      </c>
      <c r="AF662" s="9">
        <f t="shared" si="202"/>
        <v>1</v>
      </c>
      <c r="AG662" s="16">
        <f t="shared" si="208"/>
        <v>2.64</v>
      </c>
      <c r="AH662" s="11" t="str">
        <f t="shared" si="203"/>
        <v>2.64</v>
      </c>
      <c r="AI662" s="11" t="str">
        <f t="shared" si="204"/>
        <v>Ohm</v>
      </c>
      <c r="AK662" s="16" t="str">
        <f t="shared" si="205"/>
        <v>2R64</v>
      </c>
    </row>
    <row r="663" spans="15:37" x14ac:dyDescent="0.3">
      <c r="O663" s="16">
        <v>7.15</v>
      </c>
      <c r="P663" s="9">
        <f t="shared" si="193"/>
        <v>4</v>
      </c>
      <c r="Q663" s="9">
        <f t="shared" si="206"/>
        <v>7150</v>
      </c>
      <c r="R663" s="11" t="str">
        <f t="shared" si="197"/>
        <v>7.15</v>
      </c>
      <c r="S663" s="11" t="str">
        <f t="shared" si="198"/>
        <v>k</v>
      </c>
      <c r="T663" s="16" t="str">
        <f t="shared" si="192"/>
        <v>712</v>
      </c>
      <c r="U663" s="16" t="str">
        <f t="shared" si="207"/>
        <v>7151</v>
      </c>
      <c r="W663" s="16">
        <v>5.9</v>
      </c>
      <c r="X663" s="9">
        <f t="shared" si="196"/>
        <v>3</v>
      </c>
      <c r="Y663" s="9">
        <f t="shared" si="199"/>
        <v>590</v>
      </c>
      <c r="Z663" s="11" t="str">
        <f t="shared" si="200"/>
        <v>590</v>
      </c>
      <c r="AA663" s="11" t="str">
        <f t="shared" si="201"/>
        <v>Ohm</v>
      </c>
      <c r="AB663" s="16" t="str">
        <f t="shared" si="194"/>
        <v>591</v>
      </c>
      <c r="AC663" s="16" t="str">
        <f t="shared" si="195"/>
        <v>5900</v>
      </c>
      <c r="AE663" s="22">
        <v>2.67</v>
      </c>
      <c r="AF663" s="9">
        <f t="shared" si="202"/>
        <v>1</v>
      </c>
      <c r="AG663" s="16">
        <f t="shared" si="208"/>
        <v>2.67</v>
      </c>
      <c r="AH663" s="11" t="str">
        <f t="shared" si="203"/>
        <v>2.67</v>
      </c>
      <c r="AI663" s="11" t="str">
        <f t="shared" si="204"/>
        <v>Ohm</v>
      </c>
      <c r="AK663" s="16" t="str">
        <f t="shared" si="205"/>
        <v>2R67</v>
      </c>
    </row>
    <row r="664" spans="15:37" x14ac:dyDescent="0.3">
      <c r="O664" s="16">
        <v>7.32</v>
      </c>
      <c r="P664" s="9">
        <f t="shared" si="193"/>
        <v>4</v>
      </c>
      <c r="Q664" s="9">
        <f t="shared" si="206"/>
        <v>7320</v>
      </c>
      <c r="R664" s="11" t="str">
        <f t="shared" si="197"/>
        <v>7.32</v>
      </c>
      <c r="S664" s="11" t="str">
        <f t="shared" si="198"/>
        <v>k</v>
      </c>
      <c r="T664" s="16" t="str">
        <f t="shared" si="192"/>
        <v>732</v>
      </c>
      <c r="U664" s="16" t="str">
        <f t="shared" si="207"/>
        <v>7321</v>
      </c>
      <c r="W664" s="16">
        <v>6.04</v>
      </c>
      <c r="X664" s="9">
        <f t="shared" si="196"/>
        <v>3</v>
      </c>
      <c r="Y664" s="9">
        <f t="shared" si="199"/>
        <v>604</v>
      </c>
      <c r="Z664" s="11" t="str">
        <f t="shared" si="200"/>
        <v>604</v>
      </c>
      <c r="AA664" s="11" t="str">
        <f t="shared" si="201"/>
        <v>Ohm</v>
      </c>
      <c r="AB664" s="16" t="str">
        <f t="shared" si="194"/>
        <v>601</v>
      </c>
      <c r="AC664" s="16" t="str">
        <f t="shared" si="195"/>
        <v>6040</v>
      </c>
      <c r="AE664" s="22">
        <v>2.71</v>
      </c>
      <c r="AF664" s="9">
        <f t="shared" si="202"/>
        <v>1</v>
      </c>
      <c r="AG664" s="16">
        <f t="shared" si="208"/>
        <v>2.71</v>
      </c>
      <c r="AH664" s="11" t="str">
        <f t="shared" si="203"/>
        <v>2.71</v>
      </c>
      <c r="AI664" s="11" t="str">
        <f t="shared" si="204"/>
        <v>Ohm</v>
      </c>
      <c r="AK664" s="16" t="str">
        <f t="shared" si="205"/>
        <v>2R71</v>
      </c>
    </row>
    <row r="665" spans="15:37" x14ac:dyDescent="0.3">
      <c r="O665" s="16">
        <v>7.5</v>
      </c>
      <c r="P665" s="9">
        <f t="shared" si="193"/>
        <v>4</v>
      </c>
      <c r="Q665" s="9">
        <f t="shared" si="206"/>
        <v>7500</v>
      </c>
      <c r="R665" s="11" t="str">
        <f t="shared" si="197"/>
        <v>7.50</v>
      </c>
      <c r="S665" s="11" t="str">
        <f t="shared" si="198"/>
        <v>k</v>
      </c>
      <c r="T665" s="16" t="str">
        <f t="shared" si="192"/>
        <v>752</v>
      </c>
      <c r="U665" s="16" t="str">
        <f t="shared" si="207"/>
        <v>7501</v>
      </c>
      <c r="W665" s="16">
        <v>6.19</v>
      </c>
      <c r="X665" s="9">
        <f t="shared" si="196"/>
        <v>3</v>
      </c>
      <c r="Y665" s="9">
        <f t="shared" si="199"/>
        <v>619</v>
      </c>
      <c r="Z665" s="11" t="str">
        <f t="shared" si="200"/>
        <v>619</v>
      </c>
      <c r="AA665" s="11" t="str">
        <f t="shared" si="201"/>
        <v>Ohm</v>
      </c>
      <c r="AB665" s="16" t="str">
        <f t="shared" si="194"/>
        <v>611</v>
      </c>
      <c r="AC665" s="16" t="str">
        <f t="shared" si="195"/>
        <v>6190</v>
      </c>
      <c r="AE665" s="22">
        <v>2.74</v>
      </c>
      <c r="AF665" s="9">
        <f t="shared" si="202"/>
        <v>1</v>
      </c>
      <c r="AG665" s="16">
        <f t="shared" si="208"/>
        <v>2.74</v>
      </c>
      <c r="AH665" s="11" t="str">
        <f t="shared" si="203"/>
        <v>2.74</v>
      </c>
      <c r="AI665" s="11" t="str">
        <f t="shared" si="204"/>
        <v>Ohm</v>
      </c>
      <c r="AK665" s="16" t="str">
        <f t="shared" si="205"/>
        <v>2R74</v>
      </c>
    </row>
    <row r="666" spans="15:37" x14ac:dyDescent="0.3">
      <c r="O666" s="16">
        <v>7.68</v>
      </c>
      <c r="P666" s="9">
        <f t="shared" si="193"/>
        <v>4</v>
      </c>
      <c r="Q666" s="9">
        <f t="shared" si="206"/>
        <v>7680</v>
      </c>
      <c r="R666" s="11" t="str">
        <f t="shared" si="197"/>
        <v>7.68</v>
      </c>
      <c r="S666" s="11" t="str">
        <f t="shared" si="198"/>
        <v>k</v>
      </c>
      <c r="T666" s="16" t="str">
        <f t="shared" si="192"/>
        <v>762</v>
      </c>
      <c r="U666" s="16" t="str">
        <f t="shared" si="207"/>
        <v>7681</v>
      </c>
      <c r="W666" s="16">
        <v>6.2</v>
      </c>
      <c r="X666" s="9">
        <f t="shared" si="196"/>
        <v>3</v>
      </c>
      <c r="Y666" s="9">
        <f t="shared" si="199"/>
        <v>620</v>
      </c>
      <c r="Z666" s="11" t="str">
        <f t="shared" si="200"/>
        <v>620</v>
      </c>
      <c r="AA666" s="11" t="str">
        <f t="shared" si="201"/>
        <v>Ohm</v>
      </c>
      <c r="AB666" s="16" t="str">
        <f t="shared" si="194"/>
        <v>621</v>
      </c>
      <c r="AC666" s="16" t="str">
        <f t="shared" si="195"/>
        <v>6200</v>
      </c>
      <c r="AE666" s="22">
        <v>2.77</v>
      </c>
      <c r="AF666" s="9">
        <f t="shared" si="202"/>
        <v>1</v>
      </c>
      <c r="AG666" s="16">
        <f t="shared" si="208"/>
        <v>2.77</v>
      </c>
      <c r="AH666" s="11" t="str">
        <f t="shared" si="203"/>
        <v>2.77</v>
      </c>
      <c r="AI666" s="11" t="str">
        <f t="shared" si="204"/>
        <v>Ohm</v>
      </c>
      <c r="AK666" s="16" t="str">
        <f t="shared" si="205"/>
        <v>2R77</v>
      </c>
    </row>
    <row r="667" spans="15:37" x14ac:dyDescent="0.3">
      <c r="O667" s="16">
        <v>7.87</v>
      </c>
      <c r="P667" s="9">
        <f t="shared" si="193"/>
        <v>4</v>
      </c>
      <c r="Q667" s="9">
        <f t="shared" si="206"/>
        <v>7870</v>
      </c>
      <c r="R667" s="11" t="str">
        <f t="shared" si="197"/>
        <v>7.87</v>
      </c>
      <c r="S667" s="11" t="str">
        <f t="shared" si="198"/>
        <v>k</v>
      </c>
      <c r="T667" s="16" t="str">
        <f t="shared" si="192"/>
        <v>782</v>
      </c>
      <c r="U667" s="16" t="str">
        <f t="shared" si="207"/>
        <v>7871</v>
      </c>
      <c r="W667" s="16">
        <v>6.34</v>
      </c>
      <c r="X667" s="9">
        <f t="shared" si="196"/>
        <v>3</v>
      </c>
      <c r="Y667" s="9">
        <f t="shared" si="199"/>
        <v>634</v>
      </c>
      <c r="Z667" s="11" t="str">
        <f t="shared" si="200"/>
        <v>634</v>
      </c>
      <c r="AA667" s="11" t="str">
        <f t="shared" si="201"/>
        <v>Ohm</v>
      </c>
      <c r="AB667" s="16" t="str">
        <f t="shared" si="194"/>
        <v>631</v>
      </c>
      <c r="AC667" s="16" t="str">
        <f t="shared" si="195"/>
        <v>6340</v>
      </c>
      <c r="AE667" s="22">
        <v>2.8</v>
      </c>
      <c r="AF667" s="9">
        <f t="shared" si="202"/>
        <v>1</v>
      </c>
      <c r="AG667" s="16">
        <f t="shared" si="208"/>
        <v>2.8</v>
      </c>
      <c r="AH667" s="11" t="str">
        <f t="shared" si="203"/>
        <v>2.80</v>
      </c>
      <c r="AI667" s="11" t="str">
        <f t="shared" si="204"/>
        <v>Ohm</v>
      </c>
      <c r="AK667" s="16" t="str">
        <f t="shared" si="205"/>
        <v>2R80</v>
      </c>
    </row>
    <row r="668" spans="15:37" x14ac:dyDescent="0.3">
      <c r="O668" s="16">
        <v>8.06</v>
      </c>
      <c r="P668" s="9">
        <f t="shared" si="193"/>
        <v>4</v>
      </c>
      <c r="Q668" s="9">
        <f t="shared" si="206"/>
        <v>8060</v>
      </c>
      <c r="R668" s="11" t="str">
        <f t="shared" si="197"/>
        <v>8.06</v>
      </c>
      <c r="S668" s="11" t="str">
        <f t="shared" si="198"/>
        <v>k</v>
      </c>
      <c r="T668" s="16" t="str">
        <f t="shared" si="192"/>
        <v>802</v>
      </c>
      <c r="U668" s="16" t="str">
        <f t="shared" si="207"/>
        <v>8061</v>
      </c>
      <c r="W668" s="16">
        <v>6.49</v>
      </c>
      <c r="X668" s="9">
        <f t="shared" si="196"/>
        <v>3</v>
      </c>
      <c r="Y668" s="9">
        <f t="shared" si="199"/>
        <v>649</v>
      </c>
      <c r="Z668" s="11" t="str">
        <f t="shared" si="200"/>
        <v>649</v>
      </c>
      <c r="AA668" s="11" t="str">
        <f t="shared" si="201"/>
        <v>Ohm</v>
      </c>
      <c r="AB668" s="16" t="str">
        <f t="shared" si="194"/>
        <v>641</v>
      </c>
      <c r="AC668" s="16" t="str">
        <f t="shared" si="195"/>
        <v>6490</v>
      </c>
      <c r="AE668" s="22">
        <v>2.84</v>
      </c>
      <c r="AF668" s="9">
        <f t="shared" si="202"/>
        <v>1</v>
      </c>
      <c r="AG668" s="16">
        <f t="shared" si="208"/>
        <v>2.84</v>
      </c>
      <c r="AH668" s="11" t="str">
        <f t="shared" si="203"/>
        <v>2.84</v>
      </c>
      <c r="AI668" s="11" t="str">
        <f t="shared" si="204"/>
        <v>Ohm</v>
      </c>
      <c r="AK668" s="16" t="str">
        <f t="shared" si="205"/>
        <v>2R84</v>
      </c>
    </row>
    <row r="669" spans="15:37" x14ac:dyDescent="0.3">
      <c r="O669" s="16">
        <v>8.25</v>
      </c>
      <c r="P669" s="9">
        <f t="shared" si="193"/>
        <v>4</v>
      </c>
      <c r="Q669" s="9">
        <f t="shared" si="206"/>
        <v>8250</v>
      </c>
      <c r="R669" s="11" t="str">
        <f t="shared" si="197"/>
        <v>8.25</v>
      </c>
      <c r="S669" s="11" t="str">
        <f t="shared" si="198"/>
        <v>k</v>
      </c>
      <c r="T669" s="16" t="str">
        <f t="shared" si="192"/>
        <v>822</v>
      </c>
      <c r="U669" s="16" t="str">
        <f t="shared" si="207"/>
        <v>8251</v>
      </c>
      <c r="W669" s="16">
        <v>6.65</v>
      </c>
      <c r="X669" s="9">
        <f t="shared" si="196"/>
        <v>3</v>
      </c>
      <c r="Y669" s="9">
        <f t="shared" si="199"/>
        <v>665</v>
      </c>
      <c r="Z669" s="11" t="str">
        <f t="shared" si="200"/>
        <v>665</v>
      </c>
      <c r="AA669" s="11" t="str">
        <f t="shared" si="201"/>
        <v>Ohm</v>
      </c>
      <c r="AB669" s="16" t="str">
        <f t="shared" si="194"/>
        <v>661</v>
      </c>
      <c r="AC669" s="16" t="str">
        <f t="shared" si="195"/>
        <v>6650</v>
      </c>
      <c r="AE669" s="22">
        <v>2.87</v>
      </c>
      <c r="AF669" s="9">
        <f t="shared" si="202"/>
        <v>1</v>
      </c>
      <c r="AG669" s="16">
        <f t="shared" si="208"/>
        <v>2.87</v>
      </c>
      <c r="AH669" s="11" t="str">
        <f t="shared" si="203"/>
        <v>2.87</v>
      </c>
      <c r="AI669" s="11" t="str">
        <f t="shared" si="204"/>
        <v>Ohm</v>
      </c>
      <c r="AK669" s="16" t="str">
        <f t="shared" si="205"/>
        <v>2R87</v>
      </c>
    </row>
    <row r="670" spans="15:37" x14ac:dyDescent="0.3">
      <c r="O670" s="16">
        <v>8.4499999999999993</v>
      </c>
      <c r="P670" s="9">
        <f t="shared" si="193"/>
        <v>4</v>
      </c>
      <c r="Q670" s="9">
        <f t="shared" si="206"/>
        <v>8450</v>
      </c>
      <c r="R670" s="11" t="str">
        <f t="shared" si="197"/>
        <v>8.45</v>
      </c>
      <c r="S670" s="11" t="str">
        <f t="shared" si="198"/>
        <v>k</v>
      </c>
      <c r="T670" s="16" t="str">
        <f t="shared" si="192"/>
        <v>842</v>
      </c>
      <c r="U670" s="16" t="str">
        <f t="shared" si="207"/>
        <v>8451</v>
      </c>
      <c r="W670" s="16">
        <v>6.8</v>
      </c>
      <c r="X670" s="9">
        <f t="shared" si="196"/>
        <v>3</v>
      </c>
      <c r="Y670" s="9">
        <f t="shared" si="199"/>
        <v>680</v>
      </c>
      <c r="Z670" s="11" t="str">
        <f t="shared" si="200"/>
        <v>680</v>
      </c>
      <c r="AA670" s="11" t="str">
        <f t="shared" si="201"/>
        <v>Ohm</v>
      </c>
      <c r="AB670" s="16" t="str">
        <f t="shared" si="194"/>
        <v>681</v>
      </c>
      <c r="AC670" s="16" t="str">
        <f t="shared" si="195"/>
        <v>6800</v>
      </c>
      <c r="AE670" s="22">
        <v>2.91</v>
      </c>
      <c r="AF670" s="9">
        <f t="shared" si="202"/>
        <v>1</v>
      </c>
      <c r="AG670" s="16">
        <f t="shared" si="208"/>
        <v>2.91</v>
      </c>
      <c r="AH670" s="11" t="str">
        <f t="shared" si="203"/>
        <v>2.91</v>
      </c>
      <c r="AI670" s="11" t="str">
        <f t="shared" si="204"/>
        <v>Ohm</v>
      </c>
      <c r="AK670" s="16" t="str">
        <f t="shared" si="205"/>
        <v>2R91</v>
      </c>
    </row>
    <row r="671" spans="15:37" x14ac:dyDescent="0.3">
      <c r="O671" s="16">
        <v>8.66</v>
      </c>
      <c r="P671" s="9">
        <f t="shared" si="193"/>
        <v>4</v>
      </c>
      <c r="Q671" s="9">
        <f t="shared" si="206"/>
        <v>8660</v>
      </c>
      <c r="R671" s="11" t="str">
        <f t="shared" si="197"/>
        <v>8.66</v>
      </c>
      <c r="S671" s="11" t="str">
        <f t="shared" si="198"/>
        <v>k</v>
      </c>
      <c r="T671" s="16" t="str">
        <f t="shared" si="192"/>
        <v>862</v>
      </c>
      <c r="U671" s="16" t="str">
        <f t="shared" si="207"/>
        <v>8661</v>
      </c>
      <c r="W671" s="16">
        <v>6.81</v>
      </c>
      <c r="X671" s="9">
        <f t="shared" si="196"/>
        <v>3</v>
      </c>
      <c r="Y671" s="9">
        <f t="shared" si="199"/>
        <v>681</v>
      </c>
      <c r="Z671" s="11" t="str">
        <f t="shared" si="200"/>
        <v>681</v>
      </c>
      <c r="AA671" s="11" t="str">
        <f t="shared" si="201"/>
        <v>Ohm</v>
      </c>
      <c r="AB671" s="16" t="str">
        <f t="shared" si="194"/>
        <v>681</v>
      </c>
      <c r="AC671" s="16" t="str">
        <f t="shared" si="195"/>
        <v>6810</v>
      </c>
      <c r="AE671" s="22">
        <v>2.94</v>
      </c>
      <c r="AF671" s="9">
        <f t="shared" si="202"/>
        <v>1</v>
      </c>
      <c r="AG671" s="16">
        <f t="shared" si="208"/>
        <v>2.94</v>
      </c>
      <c r="AH671" s="11" t="str">
        <f t="shared" si="203"/>
        <v>2.94</v>
      </c>
      <c r="AI671" s="11" t="str">
        <f t="shared" si="204"/>
        <v>Ohm</v>
      </c>
      <c r="AK671" s="16" t="str">
        <f t="shared" si="205"/>
        <v>2R94</v>
      </c>
    </row>
    <row r="672" spans="15:37" x14ac:dyDescent="0.3">
      <c r="O672" s="16">
        <v>8.8699999999999992</v>
      </c>
      <c r="P672" s="9">
        <f t="shared" si="193"/>
        <v>4</v>
      </c>
      <c r="Q672" s="9">
        <f t="shared" si="206"/>
        <v>8869.9999999999982</v>
      </c>
      <c r="R672" s="11" t="str">
        <f t="shared" si="197"/>
        <v>8.87</v>
      </c>
      <c r="S672" s="11" t="str">
        <f t="shared" si="198"/>
        <v>k</v>
      </c>
      <c r="T672" s="16" t="str">
        <f t="shared" si="192"/>
        <v>882</v>
      </c>
      <c r="U672" s="16" t="str">
        <f t="shared" si="207"/>
        <v>8871</v>
      </c>
      <c r="W672" s="16">
        <v>6.98</v>
      </c>
      <c r="X672" s="9">
        <f t="shared" si="196"/>
        <v>3</v>
      </c>
      <c r="Y672" s="9">
        <f t="shared" si="199"/>
        <v>698</v>
      </c>
      <c r="Z672" s="11" t="str">
        <f t="shared" si="200"/>
        <v>698</v>
      </c>
      <c r="AA672" s="11" t="str">
        <f t="shared" si="201"/>
        <v>Ohm</v>
      </c>
      <c r="AB672" s="16" t="str">
        <f t="shared" si="194"/>
        <v>691</v>
      </c>
      <c r="AC672" s="16" t="str">
        <f t="shared" si="195"/>
        <v>6980</v>
      </c>
      <c r="AE672" s="22">
        <v>2.98</v>
      </c>
      <c r="AF672" s="9">
        <f t="shared" si="202"/>
        <v>1</v>
      </c>
      <c r="AG672" s="16">
        <f t="shared" si="208"/>
        <v>2.98</v>
      </c>
      <c r="AH672" s="11" t="str">
        <f t="shared" si="203"/>
        <v>2.98</v>
      </c>
      <c r="AI672" s="11" t="str">
        <f t="shared" si="204"/>
        <v>Ohm</v>
      </c>
      <c r="AK672" s="16" t="str">
        <f t="shared" si="205"/>
        <v>2R98</v>
      </c>
    </row>
    <row r="673" spans="15:37" x14ac:dyDescent="0.3">
      <c r="O673" s="16">
        <v>9.09</v>
      </c>
      <c r="P673" s="9">
        <f t="shared" si="193"/>
        <v>4</v>
      </c>
      <c r="Q673" s="9">
        <f t="shared" si="206"/>
        <v>9090</v>
      </c>
      <c r="R673" s="11" t="str">
        <f t="shared" si="197"/>
        <v>9.09</v>
      </c>
      <c r="S673" s="11" t="str">
        <f t="shared" si="198"/>
        <v>k</v>
      </c>
      <c r="T673" s="16" t="str">
        <f t="shared" si="192"/>
        <v>902</v>
      </c>
      <c r="U673" s="16" t="str">
        <f t="shared" si="207"/>
        <v>9091</v>
      </c>
      <c r="W673" s="16">
        <v>7.15</v>
      </c>
      <c r="X673" s="9">
        <f t="shared" si="196"/>
        <v>3</v>
      </c>
      <c r="Y673" s="9">
        <f t="shared" si="199"/>
        <v>715</v>
      </c>
      <c r="Z673" s="11" t="str">
        <f t="shared" si="200"/>
        <v>715</v>
      </c>
      <c r="AA673" s="11" t="str">
        <f t="shared" si="201"/>
        <v>Ohm</v>
      </c>
      <c r="AB673" s="16" t="str">
        <f t="shared" si="194"/>
        <v>711</v>
      </c>
      <c r="AC673" s="16" t="str">
        <f t="shared" si="195"/>
        <v>7150</v>
      </c>
      <c r="AE673" s="22">
        <v>3.01</v>
      </c>
      <c r="AF673" s="9">
        <f t="shared" si="202"/>
        <v>1</v>
      </c>
      <c r="AG673" s="16">
        <f t="shared" si="208"/>
        <v>3.01</v>
      </c>
      <c r="AH673" s="11" t="str">
        <f t="shared" si="203"/>
        <v>3.01</v>
      </c>
      <c r="AI673" s="11" t="str">
        <f t="shared" si="204"/>
        <v>Ohm</v>
      </c>
      <c r="AK673" s="16" t="str">
        <f t="shared" si="205"/>
        <v>3R01</v>
      </c>
    </row>
    <row r="674" spans="15:37" x14ac:dyDescent="0.3">
      <c r="O674" s="16">
        <v>9.31</v>
      </c>
      <c r="P674" s="9">
        <f t="shared" si="193"/>
        <v>4</v>
      </c>
      <c r="Q674" s="9">
        <f t="shared" si="206"/>
        <v>9310</v>
      </c>
      <c r="R674" s="11" t="str">
        <f t="shared" si="197"/>
        <v>9.31</v>
      </c>
      <c r="S674" s="11" t="str">
        <f t="shared" si="198"/>
        <v>k</v>
      </c>
      <c r="T674" s="16" t="str">
        <f t="shared" si="192"/>
        <v>932</v>
      </c>
      <c r="U674" s="16" t="str">
        <f t="shared" si="207"/>
        <v>9311</v>
      </c>
      <c r="W674" s="16">
        <v>7.32</v>
      </c>
      <c r="X674" s="9">
        <f t="shared" si="196"/>
        <v>3</v>
      </c>
      <c r="Y674" s="9">
        <f t="shared" si="199"/>
        <v>732</v>
      </c>
      <c r="Z674" s="11" t="str">
        <f t="shared" si="200"/>
        <v>732</v>
      </c>
      <c r="AA674" s="11" t="str">
        <f t="shared" si="201"/>
        <v>Ohm</v>
      </c>
      <c r="AB674" s="16" t="str">
        <f t="shared" si="194"/>
        <v>731</v>
      </c>
      <c r="AC674" s="16" t="str">
        <f t="shared" si="195"/>
        <v>7320</v>
      </c>
      <c r="AE674" s="22">
        <v>3.05</v>
      </c>
      <c r="AF674" s="9">
        <f t="shared" si="202"/>
        <v>1</v>
      </c>
      <c r="AG674" s="16">
        <f t="shared" si="208"/>
        <v>3.05</v>
      </c>
      <c r="AH674" s="11" t="str">
        <f t="shared" si="203"/>
        <v>3.05</v>
      </c>
      <c r="AI674" s="11" t="str">
        <f t="shared" si="204"/>
        <v>Ohm</v>
      </c>
      <c r="AK674" s="16" t="str">
        <f t="shared" si="205"/>
        <v>3R05</v>
      </c>
    </row>
    <row r="675" spans="15:37" x14ac:dyDescent="0.3">
      <c r="O675" s="16">
        <v>9.5299999999999994</v>
      </c>
      <c r="P675" s="9">
        <f t="shared" si="193"/>
        <v>4</v>
      </c>
      <c r="Q675" s="9">
        <f t="shared" si="206"/>
        <v>9530</v>
      </c>
      <c r="R675" s="11" t="str">
        <f t="shared" si="197"/>
        <v>9.53</v>
      </c>
      <c r="S675" s="11" t="str">
        <f t="shared" si="198"/>
        <v>k</v>
      </c>
      <c r="T675" s="16" t="str">
        <f t="shared" si="192"/>
        <v>952</v>
      </c>
      <c r="U675" s="16" t="str">
        <f t="shared" si="207"/>
        <v>9531</v>
      </c>
      <c r="W675" s="16">
        <v>7.5</v>
      </c>
      <c r="X675" s="9">
        <f t="shared" si="196"/>
        <v>3</v>
      </c>
      <c r="Y675" s="9">
        <f t="shared" si="199"/>
        <v>750</v>
      </c>
      <c r="Z675" s="11" t="str">
        <f t="shared" si="200"/>
        <v>750</v>
      </c>
      <c r="AA675" s="11" t="str">
        <f t="shared" si="201"/>
        <v>Ohm</v>
      </c>
      <c r="AB675" s="16" t="str">
        <f t="shared" si="194"/>
        <v>751</v>
      </c>
      <c r="AC675" s="16" t="str">
        <f t="shared" si="195"/>
        <v>7500</v>
      </c>
      <c r="AE675" s="22">
        <v>3.09</v>
      </c>
      <c r="AF675" s="9">
        <f t="shared" si="202"/>
        <v>1</v>
      </c>
      <c r="AG675" s="16">
        <f t="shared" si="208"/>
        <v>3.09</v>
      </c>
      <c r="AH675" s="11" t="str">
        <f t="shared" si="203"/>
        <v>3.09</v>
      </c>
      <c r="AI675" s="11" t="str">
        <f t="shared" si="204"/>
        <v>Ohm</v>
      </c>
      <c r="AK675" s="16" t="str">
        <f t="shared" si="205"/>
        <v>3R09</v>
      </c>
    </row>
    <row r="676" spans="15:37" x14ac:dyDescent="0.3">
      <c r="O676" s="16">
        <v>9.76</v>
      </c>
      <c r="P676" s="9">
        <f t="shared" si="193"/>
        <v>4</v>
      </c>
      <c r="Q676" s="9">
        <f t="shared" si="206"/>
        <v>9760</v>
      </c>
      <c r="R676" s="11" t="str">
        <f t="shared" si="197"/>
        <v>9.76</v>
      </c>
      <c r="S676" s="11" t="str">
        <f t="shared" si="198"/>
        <v>k</v>
      </c>
      <c r="T676" s="16" t="str">
        <f t="shared" si="192"/>
        <v>972</v>
      </c>
      <c r="U676" s="16" t="str">
        <f t="shared" si="207"/>
        <v>9761</v>
      </c>
      <c r="W676" s="16">
        <v>7.68</v>
      </c>
      <c r="X676" s="9">
        <f t="shared" si="196"/>
        <v>3</v>
      </c>
      <c r="Y676" s="9">
        <f t="shared" si="199"/>
        <v>768</v>
      </c>
      <c r="Z676" s="11" t="str">
        <f t="shared" si="200"/>
        <v>768</v>
      </c>
      <c r="AA676" s="11" t="str">
        <f t="shared" si="201"/>
        <v>Ohm</v>
      </c>
      <c r="AB676" s="16" t="str">
        <f t="shared" si="194"/>
        <v>761</v>
      </c>
      <c r="AC676" s="16" t="str">
        <f t="shared" si="195"/>
        <v>7680</v>
      </c>
      <c r="AE676" s="22">
        <v>3.12</v>
      </c>
      <c r="AF676" s="9">
        <f t="shared" si="202"/>
        <v>1</v>
      </c>
      <c r="AG676" s="16">
        <f t="shared" si="208"/>
        <v>3.12</v>
      </c>
      <c r="AH676" s="11" t="str">
        <f t="shared" si="203"/>
        <v>3.12</v>
      </c>
      <c r="AI676" s="11" t="str">
        <f t="shared" si="204"/>
        <v>Ohm</v>
      </c>
      <c r="AK676" s="16" t="str">
        <f t="shared" si="205"/>
        <v>3R12</v>
      </c>
    </row>
    <row r="677" spans="15:37" x14ac:dyDescent="0.3">
      <c r="O677" s="16">
        <v>1</v>
      </c>
      <c r="P677" s="9">
        <f t="shared" si="193"/>
        <v>5</v>
      </c>
      <c r="Q677" s="9">
        <f>O677*10^P677/10</f>
        <v>10000</v>
      </c>
      <c r="R677" s="11" t="str">
        <f t="shared" si="197"/>
        <v>10.0</v>
      </c>
      <c r="S677" s="11" t="str">
        <f t="shared" si="198"/>
        <v>k</v>
      </c>
      <c r="T677" s="16" t="str">
        <f t="shared" ref="T677:T740" si="209">IF(P677&lt;2,LEFT(U677,3),LEFT(U677,2)&amp;P677-2)</f>
        <v>103</v>
      </c>
      <c r="U677" s="16" t="str">
        <f t="shared" si="207"/>
        <v>1002</v>
      </c>
      <c r="W677" s="16">
        <v>7.87</v>
      </c>
      <c r="X677" s="9">
        <f t="shared" si="196"/>
        <v>3</v>
      </c>
      <c r="Y677" s="9">
        <f t="shared" si="199"/>
        <v>787</v>
      </c>
      <c r="Z677" s="11" t="str">
        <f t="shared" si="200"/>
        <v>787</v>
      </c>
      <c r="AA677" s="11" t="str">
        <f t="shared" si="201"/>
        <v>Ohm</v>
      </c>
      <c r="AB677" s="16" t="str">
        <f t="shared" si="194"/>
        <v>781</v>
      </c>
      <c r="AC677" s="16" t="str">
        <f t="shared" si="195"/>
        <v>7870</v>
      </c>
      <c r="AE677" s="22">
        <v>3.16</v>
      </c>
      <c r="AF677" s="9">
        <f t="shared" si="202"/>
        <v>1</v>
      </c>
      <c r="AG677" s="16">
        <f t="shared" si="208"/>
        <v>3.16</v>
      </c>
      <c r="AH677" s="11" t="str">
        <f t="shared" si="203"/>
        <v>3.16</v>
      </c>
      <c r="AI677" s="11" t="str">
        <f t="shared" si="204"/>
        <v>Ohm</v>
      </c>
      <c r="AK677" s="16" t="str">
        <f t="shared" si="205"/>
        <v>3R16</v>
      </c>
    </row>
    <row r="678" spans="15:37" x14ac:dyDescent="0.3">
      <c r="O678" s="16">
        <v>1.02</v>
      </c>
      <c r="P678" s="9">
        <f t="shared" ref="P678:P741" si="210">IF(O678=1,P677+1,P677)</f>
        <v>5</v>
      </c>
      <c r="Q678" s="9">
        <f t="shared" ref="Q678:Q741" si="211">O678*10^P678/10</f>
        <v>10200</v>
      </c>
      <c r="R678" s="11" t="str">
        <f t="shared" si="197"/>
        <v>10.2</v>
      </c>
      <c r="S678" s="11" t="str">
        <f t="shared" si="198"/>
        <v>k</v>
      </c>
      <c r="T678" s="16" t="str">
        <f t="shared" si="209"/>
        <v>103</v>
      </c>
      <c r="U678" s="16" t="str">
        <f t="shared" si="207"/>
        <v>1022</v>
      </c>
      <c r="W678" s="16">
        <v>8.06</v>
      </c>
      <c r="X678" s="9">
        <f t="shared" si="196"/>
        <v>3</v>
      </c>
      <c r="Y678" s="9">
        <f t="shared" si="199"/>
        <v>806.00000000000011</v>
      </c>
      <c r="Z678" s="11" t="str">
        <f t="shared" si="200"/>
        <v>806</v>
      </c>
      <c r="AA678" s="11" t="str">
        <f t="shared" si="201"/>
        <v>Ohm</v>
      </c>
      <c r="AB678" s="16" t="str">
        <f t="shared" si="194"/>
        <v>801</v>
      </c>
      <c r="AC678" s="16" t="str">
        <f t="shared" si="195"/>
        <v>8060</v>
      </c>
      <c r="AE678" s="22">
        <v>3.2</v>
      </c>
      <c r="AF678" s="9">
        <f t="shared" si="202"/>
        <v>1</v>
      </c>
      <c r="AG678" s="16">
        <f t="shared" si="208"/>
        <v>3.2</v>
      </c>
      <c r="AH678" s="11" t="str">
        <f t="shared" si="203"/>
        <v>3.20</v>
      </c>
      <c r="AI678" s="11" t="str">
        <f t="shared" si="204"/>
        <v>Ohm</v>
      </c>
      <c r="AK678" s="16" t="str">
        <f t="shared" si="205"/>
        <v>3R20</v>
      </c>
    </row>
    <row r="679" spans="15:37" x14ac:dyDescent="0.3">
      <c r="O679" s="16">
        <v>1.05</v>
      </c>
      <c r="P679" s="9">
        <f t="shared" si="210"/>
        <v>5</v>
      </c>
      <c r="Q679" s="9">
        <f t="shared" si="211"/>
        <v>10500</v>
      </c>
      <c r="R679" s="11" t="str">
        <f t="shared" si="197"/>
        <v>10.5</v>
      </c>
      <c r="S679" s="11" t="str">
        <f t="shared" si="198"/>
        <v>k</v>
      </c>
      <c r="T679" s="16" t="str">
        <f t="shared" si="209"/>
        <v>103</v>
      </c>
      <c r="U679" s="16" t="str">
        <f t="shared" si="207"/>
        <v>1052</v>
      </c>
      <c r="W679" s="16">
        <v>8.1999999999999993</v>
      </c>
      <c r="X679" s="9">
        <f t="shared" si="196"/>
        <v>3</v>
      </c>
      <c r="Y679" s="9">
        <f t="shared" si="199"/>
        <v>820</v>
      </c>
      <c r="Z679" s="11" t="str">
        <f t="shared" si="200"/>
        <v>820</v>
      </c>
      <c r="AA679" s="11" t="str">
        <f t="shared" si="201"/>
        <v>Ohm</v>
      </c>
      <c r="AB679" s="16" t="str">
        <f t="shared" si="194"/>
        <v>821</v>
      </c>
      <c r="AC679" s="16" t="str">
        <f t="shared" si="195"/>
        <v>8200</v>
      </c>
      <c r="AE679" s="22">
        <v>3.24</v>
      </c>
      <c r="AF679" s="9">
        <f t="shared" si="202"/>
        <v>1</v>
      </c>
      <c r="AG679" s="16">
        <f t="shared" si="208"/>
        <v>3.2400000000000007</v>
      </c>
      <c r="AH679" s="11" t="str">
        <f t="shared" si="203"/>
        <v>3.24</v>
      </c>
      <c r="AI679" s="11" t="str">
        <f t="shared" si="204"/>
        <v>Ohm</v>
      </c>
      <c r="AK679" s="16" t="str">
        <f t="shared" si="205"/>
        <v>3R24</v>
      </c>
    </row>
    <row r="680" spans="15:37" x14ac:dyDescent="0.3">
      <c r="O680" s="16">
        <v>1.07</v>
      </c>
      <c r="P680" s="9">
        <f t="shared" si="210"/>
        <v>5</v>
      </c>
      <c r="Q680" s="9">
        <f t="shared" si="211"/>
        <v>10700</v>
      </c>
      <c r="R680" s="11" t="str">
        <f t="shared" si="197"/>
        <v>10.7</v>
      </c>
      <c r="S680" s="11" t="str">
        <f t="shared" si="198"/>
        <v>k</v>
      </c>
      <c r="T680" s="16" t="str">
        <f t="shared" si="209"/>
        <v>103</v>
      </c>
      <c r="U680" s="16" t="str">
        <f t="shared" si="207"/>
        <v>1072</v>
      </c>
      <c r="W680" s="16">
        <v>8.25</v>
      </c>
      <c r="X680" s="9">
        <f t="shared" si="196"/>
        <v>3</v>
      </c>
      <c r="Y680" s="9">
        <f t="shared" si="199"/>
        <v>825</v>
      </c>
      <c r="Z680" s="11" t="str">
        <f t="shared" si="200"/>
        <v>825</v>
      </c>
      <c r="AA680" s="11" t="str">
        <f t="shared" si="201"/>
        <v>Ohm</v>
      </c>
      <c r="AB680" s="16" t="str">
        <f t="shared" si="194"/>
        <v>821</v>
      </c>
      <c r="AC680" s="16" t="str">
        <f t="shared" si="195"/>
        <v>8250</v>
      </c>
      <c r="AE680" s="22">
        <v>3.28</v>
      </c>
      <c r="AF680" s="9">
        <f t="shared" si="202"/>
        <v>1</v>
      </c>
      <c r="AG680" s="16">
        <f t="shared" si="208"/>
        <v>3.28</v>
      </c>
      <c r="AH680" s="11" t="str">
        <f t="shared" si="203"/>
        <v>3.28</v>
      </c>
      <c r="AI680" s="11" t="str">
        <f t="shared" si="204"/>
        <v>Ohm</v>
      </c>
      <c r="AK680" s="16" t="str">
        <f t="shared" si="205"/>
        <v>3R28</v>
      </c>
    </row>
    <row r="681" spans="15:37" x14ac:dyDescent="0.3">
      <c r="O681" s="16">
        <v>1.1000000000000001</v>
      </c>
      <c r="P681" s="9">
        <f t="shared" si="210"/>
        <v>5</v>
      </c>
      <c r="Q681" s="9">
        <f t="shared" si="211"/>
        <v>11000.000000000002</v>
      </c>
      <c r="R681" s="11" t="str">
        <f t="shared" si="197"/>
        <v>11.0</v>
      </c>
      <c r="S681" s="11" t="str">
        <f t="shared" si="198"/>
        <v>k</v>
      </c>
      <c r="T681" s="16" t="str">
        <f t="shared" si="209"/>
        <v>113</v>
      </c>
      <c r="U681" s="16" t="str">
        <f t="shared" si="207"/>
        <v>1102</v>
      </c>
      <c r="W681" s="16">
        <v>8.4499999999999993</v>
      </c>
      <c r="X681" s="9">
        <f t="shared" si="196"/>
        <v>3</v>
      </c>
      <c r="Y681" s="9">
        <f t="shared" si="199"/>
        <v>845</v>
      </c>
      <c r="Z681" s="11" t="str">
        <f t="shared" si="200"/>
        <v>845</v>
      </c>
      <c r="AA681" s="11" t="str">
        <f t="shared" si="201"/>
        <v>Ohm</v>
      </c>
      <c r="AB681" s="16" t="str">
        <f t="shared" si="194"/>
        <v>841</v>
      </c>
      <c r="AC681" s="16" t="str">
        <f t="shared" si="195"/>
        <v>8450</v>
      </c>
      <c r="AE681" s="22">
        <v>3.32</v>
      </c>
      <c r="AF681" s="9">
        <f t="shared" si="202"/>
        <v>1</v>
      </c>
      <c r="AG681" s="16">
        <f t="shared" si="208"/>
        <v>3.3199999999999994</v>
      </c>
      <c r="AH681" s="11" t="str">
        <f t="shared" si="203"/>
        <v>3.32</v>
      </c>
      <c r="AI681" s="11" t="str">
        <f t="shared" si="204"/>
        <v>Ohm</v>
      </c>
      <c r="AK681" s="16" t="str">
        <f t="shared" si="205"/>
        <v>3R32</v>
      </c>
    </row>
    <row r="682" spans="15:37" x14ac:dyDescent="0.3">
      <c r="O682" s="16">
        <v>1.1299999999999999</v>
      </c>
      <c r="P682" s="9">
        <f t="shared" si="210"/>
        <v>5</v>
      </c>
      <c r="Q682" s="9">
        <f t="shared" si="211"/>
        <v>11299.999999999998</v>
      </c>
      <c r="R682" s="11" t="str">
        <f t="shared" si="197"/>
        <v>11.3</v>
      </c>
      <c r="S682" s="11" t="str">
        <f t="shared" si="198"/>
        <v>k</v>
      </c>
      <c r="T682" s="16" t="str">
        <f t="shared" si="209"/>
        <v>113</v>
      </c>
      <c r="U682" s="16" t="str">
        <f t="shared" si="207"/>
        <v>1132</v>
      </c>
      <c r="W682" s="16">
        <v>8.66</v>
      </c>
      <c r="X682" s="9">
        <f t="shared" si="196"/>
        <v>3</v>
      </c>
      <c r="Y682" s="9">
        <f t="shared" si="199"/>
        <v>866</v>
      </c>
      <c r="Z682" s="11" t="str">
        <f t="shared" si="200"/>
        <v>866</v>
      </c>
      <c r="AA682" s="11" t="str">
        <f t="shared" si="201"/>
        <v>Ohm</v>
      </c>
      <c r="AB682" s="16" t="str">
        <f t="shared" si="194"/>
        <v>861</v>
      </c>
      <c r="AC682" s="16" t="str">
        <f t="shared" si="195"/>
        <v>8660</v>
      </c>
      <c r="AE682" s="22">
        <v>3.36</v>
      </c>
      <c r="AF682" s="9">
        <f t="shared" si="202"/>
        <v>1</v>
      </c>
      <c r="AG682" s="16">
        <f t="shared" si="208"/>
        <v>3.3600000000000003</v>
      </c>
      <c r="AH682" s="11" t="str">
        <f t="shared" si="203"/>
        <v>3.36</v>
      </c>
      <c r="AI682" s="11" t="str">
        <f t="shared" si="204"/>
        <v>Ohm</v>
      </c>
      <c r="AK682" s="16" t="str">
        <f t="shared" si="205"/>
        <v>3R36</v>
      </c>
    </row>
    <row r="683" spans="15:37" x14ac:dyDescent="0.3">
      <c r="O683" s="16">
        <v>1.1499999999999999</v>
      </c>
      <c r="P683" s="9">
        <f t="shared" si="210"/>
        <v>5</v>
      </c>
      <c r="Q683" s="9">
        <f t="shared" si="211"/>
        <v>11499.999999999998</v>
      </c>
      <c r="R683" s="11" t="str">
        <f t="shared" si="197"/>
        <v>11.5</v>
      </c>
      <c r="S683" s="11" t="str">
        <f t="shared" si="198"/>
        <v>k</v>
      </c>
      <c r="T683" s="16" t="str">
        <f t="shared" si="209"/>
        <v>113</v>
      </c>
      <c r="U683" s="16" t="str">
        <f t="shared" si="207"/>
        <v>1152</v>
      </c>
      <c r="W683" s="16">
        <v>8.8699999999999992</v>
      </c>
      <c r="X683" s="9">
        <f t="shared" si="196"/>
        <v>3</v>
      </c>
      <c r="Y683" s="9">
        <f t="shared" si="199"/>
        <v>887</v>
      </c>
      <c r="Z683" s="11" t="str">
        <f t="shared" si="200"/>
        <v>887</v>
      </c>
      <c r="AA683" s="11" t="str">
        <f t="shared" si="201"/>
        <v>Ohm</v>
      </c>
      <c r="AB683" s="16" t="str">
        <f t="shared" si="194"/>
        <v>881</v>
      </c>
      <c r="AC683" s="16" t="str">
        <f t="shared" si="195"/>
        <v>8870</v>
      </c>
      <c r="AE683" s="22">
        <v>3.4</v>
      </c>
      <c r="AF683" s="9">
        <f t="shared" si="202"/>
        <v>1</v>
      </c>
      <c r="AG683" s="16">
        <f t="shared" si="208"/>
        <v>3.4</v>
      </c>
      <c r="AH683" s="11" t="str">
        <f t="shared" si="203"/>
        <v>3.40</v>
      </c>
      <c r="AI683" s="11" t="str">
        <f t="shared" si="204"/>
        <v>Ohm</v>
      </c>
      <c r="AK683" s="16" t="str">
        <f t="shared" si="205"/>
        <v>3R40</v>
      </c>
    </row>
    <row r="684" spans="15:37" x14ac:dyDescent="0.3">
      <c r="O684" s="16">
        <v>1.18</v>
      </c>
      <c r="P684" s="9">
        <f t="shared" si="210"/>
        <v>5</v>
      </c>
      <c r="Q684" s="9">
        <f t="shared" si="211"/>
        <v>11800</v>
      </c>
      <c r="R684" s="11" t="str">
        <f t="shared" si="197"/>
        <v>11.8</v>
      </c>
      <c r="S684" s="11" t="str">
        <f t="shared" si="198"/>
        <v>k</v>
      </c>
      <c r="T684" s="16" t="str">
        <f t="shared" si="209"/>
        <v>113</v>
      </c>
      <c r="U684" s="16" t="str">
        <f t="shared" si="207"/>
        <v>1182</v>
      </c>
      <c r="W684" s="16">
        <v>9.09</v>
      </c>
      <c r="X684" s="9">
        <f t="shared" si="196"/>
        <v>3</v>
      </c>
      <c r="Y684" s="9">
        <f t="shared" si="199"/>
        <v>909</v>
      </c>
      <c r="Z684" s="11" t="str">
        <f t="shared" si="200"/>
        <v>909</v>
      </c>
      <c r="AA684" s="11" t="str">
        <f t="shared" si="201"/>
        <v>Ohm</v>
      </c>
      <c r="AB684" s="16" t="str">
        <f t="shared" si="194"/>
        <v>901</v>
      </c>
      <c r="AC684" s="16" t="str">
        <f t="shared" si="195"/>
        <v>9090</v>
      </c>
      <c r="AE684" s="22">
        <v>3.44</v>
      </c>
      <c r="AF684" s="9">
        <f t="shared" si="202"/>
        <v>1</v>
      </c>
      <c r="AG684" s="16">
        <f t="shared" si="208"/>
        <v>3.44</v>
      </c>
      <c r="AH684" s="11" t="str">
        <f t="shared" si="203"/>
        <v>3.44</v>
      </c>
      <c r="AI684" s="11" t="str">
        <f t="shared" si="204"/>
        <v>Ohm</v>
      </c>
      <c r="AK684" s="16" t="str">
        <f t="shared" si="205"/>
        <v>3R44</v>
      </c>
    </row>
    <row r="685" spans="15:37" x14ac:dyDescent="0.3">
      <c r="O685" s="16">
        <v>1.21</v>
      </c>
      <c r="P685" s="9">
        <f t="shared" si="210"/>
        <v>5</v>
      </c>
      <c r="Q685" s="9">
        <f t="shared" si="211"/>
        <v>12100</v>
      </c>
      <c r="R685" s="11" t="str">
        <f t="shared" si="197"/>
        <v>12.1</v>
      </c>
      <c r="S685" s="11" t="str">
        <f t="shared" si="198"/>
        <v>k</v>
      </c>
      <c r="T685" s="16" t="str">
        <f t="shared" si="209"/>
        <v>123</v>
      </c>
      <c r="U685" s="16" t="str">
        <f t="shared" si="207"/>
        <v>1212</v>
      </c>
      <c r="W685" s="16">
        <v>9.1</v>
      </c>
      <c r="X685" s="9">
        <f t="shared" si="196"/>
        <v>3</v>
      </c>
      <c r="Y685" s="9">
        <f t="shared" si="199"/>
        <v>910</v>
      </c>
      <c r="Z685" s="11" t="str">
        <f t="shared" si="200"/>
        <v>910</v>
      </c>
      <c r="AA685" s="11" t="str">
        <f t="shared" si="201"/>
        <v>Ohm</v>
      </c>
      <c r="AB685" s="16" t="str">
        <f t="shared" si="194"/>
        <v>911</v>
      </c>
      <c r="AC685" s="16" t="str">
        <f t="shared" si="195"/>
        <v>9100</v>
      </c>
      <c r="AE685" s="22">
        <v>3.48</v>
      </c>
      <c r="AF685" s="9">
        <f t="shared" si="202"/>
        <v>1</v>
      </c>
      <c r="AG685" s="16">
        <f t="shared" si="208"/>
        <v>3.4799999999999995</v>
      </c>
      <c r="AH685" s="11" t="str">
        <f t="shared" si="203"/>
        <v>3.48</v>
      </c>
      <c r="AI685" s="11" t="str">
        <f t="shared" si="204"/>
        <v>Ohm</v>
      </c>
      <c r="AK685" s="16" t="str">
        <f t="shared" si="205"/>
        <v>3R48</v>
      </c>
    </row>
    <row r="686" spans="15:37" x14ac:dyDescent="0.3">
      <c r="O686" s="16">
        <v>1.24</v>
      </c>
      <c r="P686" s="9">
        <f t="shared" si="210"/>
        <v>5</v>
      </c>
      <c r="Q686" s="9">
        <f t="shared" si="211"/>
        <v>12400</v>
      </c>
      <c r="R686" s="11" t="str">
        <f t="shared" si="197"/>
        <v>12.4</v>
      </c>
      <c r="S686" s="11" t="str">
        <f t="shared" si="198"/>
        <v>k</v>
      </c>
      <c r="T686" s="16" t="str">
        <f t="shared" si="209"/>
        <v>123</v>
      </c>
      <c r="U686" s="16" t="str">
        <f t="shared" si="207"/>
        <v>1242</v>
      </c>
      <c r="W686" s="16">
        <v>9.31</v>
      </c>
      <c r="X686" s="9">
        <f t="shared" si="196"/>
        <v>3</v>
      </c>
      <c r="Y686" s="9">
        <f t="shared" si="199"/>
        <v>931</v>
      </c>
      <c r="Z686" s="11" t="str">
        <f t="shared" si="200"/>
        <v>931</v>
      </c>
      <c r="AA686" s="11" t="str">
        <f t="shared" si="201"/>
        <v>Ohm</v>
      </c>
      <c r="AB686" s="16" t="str">
        <f t="shared" si="194"/>
        <v>931</v>
      </c>
      <c r="AC686" s="16" t="str">
        <f t="shared" si="195"/>
        <v>9310</v>
      </c>
      <c r="AE686" s="22">
        <v>3.52</v>
      </c>
      <c r="AF686" s="9">
        <f t="shared" si="202"/>
        <v>1</v>
      </c>
      <c r="AG686" s="16">
        <f t="shared" si="208"/>
        <v>3.5200000000000005</v>
      </c>
      <c r="AH686" s="11" t="str">
        <f t="shared" si="203"/>
        <v>3.52</v>
      </c>
      <c r="AI686" s="11" t="str">
        <f t="shared" si="204"/>
        <v>Ohm</v>
      </c>
      <c r="AK686" s="16" t="str">
        <f t="shared" si="205"/>
        <v>3R52</v>
      </c>
    </row>
    <row r="687" spans="15:37" x14ac:dyDescent="0.3">
      <c r="O687" s="16">
        <v>1.27</v>
      </c>
      <c r="P687" s="9">
        <f t="shared" si="210"/>
        <v>5</v>
      </c>
      <c r="Q687" s="9">
        <f t="shared" si="211"/>
        <v>12700</v>
      </c>
      <c r="R687" s="11" t="str">
        <f t="shared" si="197"/>
        <v>12.7</v>
      </c>
      <c r="S687" s="11" t="str">
        <f t="shared" si="198"/>
        <v>k</v>
      </c>
      <c r="T687" s="16" t="str">
        <f t="shared" si="209"/>
        <v>123</v>
      </c>
      <c r="U687" s="16" t="str">
        <f t="shared" si="207"/>
        <v>1272</v>
      </c>
      <c r="W687" s="16">
        <v>9.5299999999999994</v>
      </c>
      <c r="X687" s="9">
        <f t="shared" si="196"/>
        <v>3</v>
      </c>
      <c r="Y687" s="9">
        <f t="shared" si="199"/>
        <v>953</v>
      </c>
      <c r="Z687" s="11" t="str">
        <f t="shared" si="200"/>
        <v>953</v>
      </c>
      <c r="AA687" s="11" t="str">
        <f t="shared" si="201"/>
        <v>Ohm</v>
      </c>
      <c r="AB687" s="16" t="str">
        <f t="shared" si="194"/>
        <v>951</v>
      </c>
      <c r="AC687" s="16" t="str">
        <f t="shared" si="195"/>
        <v>9530</v>
      </c>
      <c r="AE687" s="22">
        <v>3.57</v>
      </c>
      <c r="AF687" s="9">
        <f t="shared" si="202"/>
        <v>1</v>
      </c>
      <c r="AG687" s="16">
        <f t="shared" si="208"/>
        <v>3.5699999999999994</v>
      </c>
      <c r="AH687" s="11" t="str">
        <f t="shared" si="203"/>
        <v>3.57</v>
      </c>
      <c r="AI687" s="11" t="str">
        <f t="shared" si="204"/>
        <v>Ohm</v>
      </c>
      <c r="AK687" s="16" t="str">
        <f t="shared" si="205"/>
        <v>3R57</v>
      </c>
    </row>
    <row r="688" spans="15:37" x14ac:dyDescent="0.3">
      <c r="O688" s="16">
        <v>1.3</v>
      </c>
      <c r="P688" s="9">
        <f t="shared" si="210"/>
        <v>5</v>
      </c>
      <c r="Q688" s="9">
        <f t="shared" si="211"/>
        <v>13000</v>
      </c>
      <c r="R688" s="11" t="str">
        <f t="shared" si="197"/>
        <v>13.0</v>
      </c>
      <c r="S688" s="11" t="str">
        <f t="shared" si="198"/>
        <v>k</v>
      </c>
      <c r="T688" s="16" t="str">
        <f t="shared" si="209"/>
        <v>133</v>
      </c>
      <c r="U688" s="16" t="str">
        <f t="shared" si="207"/>
        <v>1302</v>
      </c>
      <c r="W688" s="16">
        <v>9.76</v>
      </c>
      <c r="X688" s="9">
        <f t="shared" si="196"/>
        <v>3</v>
      </c>
      <c r="Y688" s="9">
        <f t="shared" si="199"/>
        <v>976</v>
      </c>
      <c r="Z688" s="11" t="str">
        <f t="shared" si="200"/>
        <v>976</v>
      </c>
      <c r="AA688" s="11" t="str">
        <f t="shared" si="201"/>
        <v>Ohm</v>
      </c>
      <c r="AB688" s="16" t="str">
        <f t="shared" si="194"/>
        <v>971</v>
      </c>
      <c r="AC688" s="16" t="str">
        <f t="shared" si="195"/>
        <v>9760</v>
      </c>
      <c r="AE688" s="22">
        <v>3.61</v>
      </c>
      <c r="AF688" s="9">
        <f t="shared" si="202"/>
        <v>1</v>
      </c>
      <c r="AG688" s="16">
        <f t="shared" si="208"/>
        <v>3.6100000000000003</v>
      </c>
      <c r="AH688" s="11" t="str">
        <f t="shared" si="203"/>
        <v>3.61</v>
      </c>
      <c r="AI688" s="11" t="str">
        <f t="shared" si="204"/>
        <v>Ohm</v>
      </c>
      <c r="AK688" s="16" t="str">
        <f t="shared" si="205"/>
        <v>3R61</v>
      </c>
    </row>
    <row r="689" spans="15:37" x14ac:dyDescent="0.3">
      <c r="O689" s="16">
        <v>1.33</v>
      </c>
      <c r="P689" s="9">
        <f t="shared" si="210"/>
        <v>5</v>
      </c>
      <c r="Q689" s="9">
        <f t="shared" si="211"/>
        <v>13300</v>
      </c>
      <c r="R689" s="11" t="str">
        <f t="shared" si="197"/>
        <v>13.3</v>
      </c>
      <c r="S689" s="11" t="str">
        <f t="shared" si="198"/>
        <v>k</v>
      </c>
      <c r="T689" s="16" t="str">
        <f t="shared" si="209"/>
        <v>133</v>
      </c>
      <c r="U689" s="16" t="str">
        <f t="shared" si="207"/>
        <v>1332</v>
      </c>
      <c r="W689" s="16">
        <v>1</v>
      </c>
      <c r="X689" s="9">
        <f t="shared" si="196"/>
        <v>4</v>
      </c>
      <c r="Y689" s="9">
        <f t="shared" si="199"/>
        <v>1000</v>
      </c>
      <c r="Z689" s="11" t="str">
        <f t="shared" si="200"/>
        <v>1.00</v>
      </c>
      <c r="AA689" s="11" t="str">
        <f t="shared" si="201"/>
        <v>k</v>
      </c>
      <c r="AB689" s="16" t="str">
        <f t="shared" si="194"/>
        <v>102</v>
      </c>
      <c r="AC689" s="16" t="str">
        <f t="shared" si="195"/>
        <v>1001</v>
      </c>
      <c r="AE689" s="22">
        <v>3.65</v>
      </c>
      <c r="AF689" s="9">
        <f t="shared" si="202"/>
        <v>1</v>
      </c>
      <c r="AG689" s="16">
        <f t="shared" si="208"/>
        <v>3.65</v>
      </c>
      <c r="AH689" s="11" t="str">
        <f t="shared" si="203"/>
        <v>3.65</v>
      </c>
      <c r="AI689" s="11" t="str">
        <f t="shared" si="204"/>
        <v>Ohm</v>
      </c>
      <c r="AK689" s="16" t="str">
        <f t="shared" si="205"/>
        <v>3R65</v>
      </c>
    </row>
    <row r="690" spans="15:37" x14ac:dyDescent="0.3">
      <c r="O690" s="16">
        <v>1.37</v>
      </c>
      <c r="P690" s="9">
        <f t="shared" si="210"/>
        <v>5</v>
      </c>
      <c r="Q690" s="9">
        <f t="shared" si="211"/>
        <v>13700</v>
      </c>
      <c r="R690" s="11" t="str">
        <f t="shared" si="197"/>
        <v>13.7</v>
      </c>
      <c r="S690" s="11" t="str">
        <f t="shared" si="198"/>
        <v>k</v>
      </c>
      <c r="T690" s="16" t="str">
        <f t="shared" si="209"/>
        <v>133</v>
      </c>
      <c r="U690" s="16" t="str">
        <f t="shared" si="207"/>
        <v>1372</v>
      </c>
      <c r="W690" s="16">
        <v>1.02</v>
      </c>
      <c r="X690" s="9">
        <f t="shared" si="196"/>
        <v>4</v>
      </c>
      <c r="Y690" s="9">
        <f t="shared" si="199"/>
        <v>1020</v>
      </c>
      <c r="Z690" s="11" t="str">
        <f t="shared" si="200"/>
        <v>1.02</v>
      </c>
      <c r="AA690" s="11" t="str">
        <f t="shared" si="201"/>
        <v>k</v>
      </c>
      <c r="AB690" s="16" t="str">
        <f t="shared" si="194"/>
        <v>102</v>
      </c>
      <c r="AC690" s="16" t="str">
        <f t="shared" si="195"/>
        <v>1021</v>
      </c>
      <c r="AE690" s="22">
        <v>3.7</v>
      </c>
      <c r="AF690" s="9">
        <f t="shared" si="202"/>
        <v>1</v>
      </c>
      <c r="AG690" s="16">
        <f t="shared" si="208"/>
        <v>3.7</v>
      </c>
      <c r="AH690" s="11" t="str">
        <f t="shared" si="203"/>
        <v>3.70</v>
      </c>
      <c r="AI690" s="11" t="str">
        <f t="shared" si="204"/>
        <v>Ohm</v>
      </c>
      <c r="AK690" s="16" t="str">
        <f t="shared" si="205"/>
        <v>3R70</v>
      </c>
    </row>
    <row r="691" spans="15:37" x14ac:dyDescent="0.3">
      <c r="O691" s="16">
        <v>1.4</v>
      </c>
      <c r="P691" s="9">
        <f t="shared" si="210"/>
        <v>5</v>
      </c>
      <c r="Q691" s="9">
        <f t="shared" si="211"/>
        <v>14000</v>
      </c>
      <c r="R691" s="11" t="str">
        <f t="shared" si="197"/>
        <v>14.0</v>
      </c>
      <c r="S691" s="11" t="str">
        <f t="shared" si="198"/>
        <v>k</v>
      </c>
      <c r="T691" s="16" t="str">
        <f t="shared" si="209"/>
        <v>143</v>
      </c>
      <c r="U691" s="16" t="str">
        <f t="shared" si="207"/>
        <v>1402</v>
      </c>
      <c r="W691" s="16">
        <v>1.05</v>
      </c>
      <c r="X691" s="9">
        <f>IF(W691=1,X690+1,X690)</f>
        <v>4</v>
      </c>
      <c r="Y691" s="9">
        <f t="shared" si="199"/>
        <v>1050</v>
      </c>
      <c r="Z691" s="11" t="str">
        <f t="shared" si="200"/>
        <v>1.05</v>
      </c>
      <c r="AA691" s="11" t="str">
        <f t="shared" si="201"/>
        <v>k</v>
      </c>
      <c r="AB691" s="16" t="str">
        <f t="shared" si="194"/>
        <v>102</v>
      </c>
      <c r="AC691" s="16" t="str">
        <f t="shared" si="195"/>
        <v>1051</v>
      </c>
      <c r="AE691" s="22">
        <v>3.74</v>
      </c>
      <c r="AF691" s="9">
        <f t="shared" si="202"/>
        <v>1</v>
      </c>
      <c r="AG691" s="16">
        <f t="shared" si="208"/>
        <v>3.7400000000000007</v>
      </c>
      <c r="AH691" s="11" t="str">
        <f t="shared" si="203"/>
        <v>3.74</v>
      </c>
      <c r="AI691" s="11" t="str">
        <f t="shared" si="204"/>
        <v>Ohm</v>
      </c>
      <c r="AK691" s="16" t="str">
        <f t="shared" si="205"/>
        <v>3R74</v>
      </c>
    </row>
    <row r="692" spans="15:37" x14ac:dyDescent="0.3">
      <c r="O692" s="16">
        <v>1.43</v>
      </c>
      <c r="P692" s="9">
        <f t="shared" si="210"/>
        <v>5</v>
      </c>
      <c r="Q692" s="9">
        <f t="shared" si="211"/>
        <v>14300</v>
      </c>
      <c r="R692" s="11" t="str">
        <f t="shared" si="197"/>
        <v>14.3</v>
      </c>
      <c r="S692" s="11" t="str">
        <f t="shared" si="198"/>
        <v>k</v>
      </c>
      <c r="T692" s="16" t="str">
        <f t="shared" si="209"/>
        <v>143</v>
      </c>
      <c r="U692" s="16" t="str">
        <f t="shared" si="207"/>
        <v>1432</v>
      </c>
      <c r="W692" s="16">
        <v>1.07</v>
      </c>
      <c r="X692" s="9">
        <f>IF(W692=1,X691+1,X691)</f>
        <v>4</v>
      </c>
      <c r="Y692" s="9">
        <f t="shared" si="199"/>
        <v>1070</v>
      </c>
      <c r="Z692" s="11" t="str">
        <f t="shared" si="200"/>
        <v>1.07</v>
      </c>
      <c r="AA692" s="11" t="str">
        <f t="shared" si="201"/>
        <v>k</v>
      </c>
      <c r="AB692" s="16" t="str">
        <f t="shared" si="194"/>
        <v>102</v>
      </c>
      <c r="AC692" s="16" t="str">
        <f t="shared" si="195"/>
        <v>1071</v>
      </c>
      <c r="AE692" s="22">
        <v>3.79</v>
      </c>
      <c r="AF692" s="9">
        <f t="shared" si="202"/>
        <v>1</v>
      </c>
      <c r="AG692" s="16">
        <f t="shared" si="208"/>
        <v>3.79</v>
      </c>
      <c r="AH692" s="11" t="str">
        <f t="shared" si="203"/>
        <v>3.79</v>
      </c>
      <c r="AI692" s="11" t="str">
        <f t="shared" si="204"/>
        <v>Ohm</v>
      </c>
      <c r="AK692" s="16" t="str">
        <f t="shared" si="205"/>
        <v>3R79</v>
      </c>
    </row>
    <row r="693" spans="15:37" x14ac:dyDescent="0.3">
      <c r="O693" s="16">
        <v>1.47</v>
      </c>
      <c r="P693" s="9">
        <f t="shared" si="210"/>
        <v>5</v>
      </c>
      <c r="Q693" s="9">
        <f t="shared" si="211"/>
        <v>14700</v>
      </c>
      <c r="R693" s="11" t="str">
        <f t="shared" si="197"/>
        <v>14.7</v>
      </c>
      <c r="S693" s="11" t="str">
        <f t="shared" si="198"/>
        <v>k</v>
      </c>
      <c r="T693" s="16" t="str">
        <f t="shared" si="209"/>
        <v>143</v>
      </c>
      <c r="U693" s="16" t="str">
        <f t="shared" si="207"/>
        <v>1472</v>
      </c>
      <c r="W693" s="16">
        <v>1.1000000000000001</v>
      </c>
      <c r="X693" s="9">
        <f>IF(W693=1,X692+1,X692)</f>
        <v>4</v>
      </c>
      <c r="Y693" s="9">
        <f t="shared" si="199"/>
        <v>1100</v>
      </c>
      <c r="Z693" s="11" t="str">
        <f t="shared" si="200"/>
        <v>1.10</v>
      </c>
      <c r="AA693" s="11" t="str">
        <f t="shared" si="201"/>
        <v>k</v>
      </c>
      <c r="AB693" s="16" t="str">
        <f t="shared" si="194"/>
        <v>112</v>
      </c>
      <c r="AC693" s="16" t="str">
        <f t="shared" si="195"/>
        <v>1101</v>
      </c>
      <c r="AE693" s="22">
        <v>3.83</v>
      </c>
      <c r="AF693" s="9">
        <f t="shared" si="202"/>
        <v>1</v>
      </c>
      <c r="AG693" s="16">
        <f t="shared" si="208"/>
        <v>3.8299999999999996</v>
      </c>
      <c r="AH693" s="11" t="str">
        <f t="shared" si="203"/>
        <v>3.83</v>
      </c>
      <c r="AI693" s="11" t="str">
        <f t="shared" si="204"/>
        <v>Ohm</v>
      </c>
      <c r="AK693" s="16" t="str">
        <f t="shared" si="205"/>
        <v>3R83</v>
      </c>
    </row>
    <row r="694" spans="15:37" x14ac:dyDescent="0.3">
      <c r="O694" s="16">
        <v>1.5</v>
      </c>
      <c r="P694" s="9">
        <f t="shared" si="210"/>
        <v>5</v>
      </c>
      <c r="Q694" s="9">
        <f t="shared" si="211"/>
        <v>15000</v>
      </c>
      <c r="R694" s="11" t="str">
        <f t="shared" si="197"/>
        <v>15.0</v>
      </c>
      <c r="S694" s="11" t="str">
        <f t="shared" si="198"/>
        <v>k</v>
      </c>
      <c r="T694" s="16" t="str">
        <f t="shared" si="209"/>
        <v>153</v>
      </c>
      <c r="U694" s="16" t="str">
        <f t="shared" si="207"/>
        <v>1502</v>
      </c>
      <c r="W694" s="16">
        <v>1.1299999999999999</v>
      </c>
      <c r="X694" s="9">
        <f t="shared" ref="X694:X757" si="212">IF(W694=1,X693+1,X693)</f>
        <v>4</v>
      </c>
      <c r="Y694" s="9">
        <f t="shared" si="199"/>
        <v>1129.9999999999998</v>
      </c>
      <c r="Z694" s="11" t="str">
        <f t="shared" si="200"/>
        <v>1.13</v>
      </c>
      <c r="AA694" s="11" t="str">
        <f t="shared" si="201"/>
        <v>k</v>
      </c>
      <c r="AB694" s="16" t="str">
        <f t="shared" si="194"/>
        <v>112</v>
      </c>
      <c r="AC694" s="16" t="str">
        <f t="shared" si="195"/>
        <v>1131</v>
      </c>
      <c r="AE694" s="22">
        <v>3.88</v>
      </c>
      <c r="AF694" s="9">
        <f t="shared" si="202"/>
        <v>1</v>
      </c>
      <c r="AG694" s="16">
        <f t="shared" si="208"/>
        <v>3.88</v>
      </c>
      <c r="AH694" s="11" t="str">
        <f t="shared" si="203"/>
        <v>3.88</v>
      </c>
      <c r="AI694" s="11" t="str">
        <f t="shared" si="204"/>
        <v>Ohm</v>
      </c>
      <c r="AK694" s="16" t="str">
        <f t="shared" si="205"/>
        <v>3R88</v>
      </c>
    </row>
    <row r="695" spans="15:37" x14ac:dyDescent="0.3">
      <c r="O695" s="16">
        <v>1.54</v>
      </c>
      <c r="P695" s="9">
        <f t="shared" si="210"/>
        <v>5</v>
      </c>
      <c r="Q695" s="9">
        <f t="shared" si="211"/>
        <v>15400</v>
      </c>
      <c r="R695" s="11" t="str">
        <f t="shared" si="197"/>
        <v>15.4</v>
      </c>
      <c r="S695" s="11" t="str">
        <f t="shared" si="198"/>
        <v>k</v>
      </c>
      <c r="T695" s="16" t="str">
        <f t="shared" si="209"/>
        <v>153</v>
      </c>
      <c r="U695" s="16" t="str">
        <f t="shared" si="207"/>
        <v>1542</v>
      </c>
      <c r="W695" s="16">
        <v>1.1499999999999999</v>
      </c>
      <c r="X695" s="9">
        <f t="shared" si="212"/>
        <v>4</v>
      </c>
      <c r="Y695" s="9">
        <f t="shared" si="199"/>
        <v>1150</v>
      </c>
      <c r="Z695" s="11" t="str">
        <f t="shared" si="200"/>
        <v>1.15</v>
      </c>
      <c r="AA695" s="11" t="str">
        <f t="shared" si="201"/>
        <v>k</v>
      </c>
      <c r="AB695" s="16" t="str">
        <f t="shared" si="194"/>
        <v>112</v>
      </c>
      <c r="AC695" s="16" t="str">
        <f t="shared" si="195"/>
        <v>1151</v>
      </c>
      <c r="AE695" s="22">
        <v>3.92</v>
      </c>
      <c r="AF695" s="9">
        <f t="shared" si="202"/>
        <v>1</v>
      </c>
      <c r="AG695" s="16">
        <f t="shared" si="208"/>
        <v>3.9200000000000004</v>
      </c>
      <c r="AH695" s="11" t="str">
        <f t="shared" si="203"/>
        <v>3.92</v>
      </c>
      <c r="AI695" s="11" t="str">
        <f t="shared" si="204"/>
        <v>Ohm</v>
      </c>
      <c r="AK695" s="16" t="str">
        <f t="shared" si="205"/>
        <v>3R92</v>
      </c>
    </row>
    <row r="696" spans="15:37" x14ac:dyDescent="0.3">
      <c r="O696" s="16">
        <v>1.58</v>
      </c>
      <c r="P696" s="9">
        <f t="shared" si="210"/>
        <v>5</v>
      </c>
      <c r="Q696" s="9">
        <f t="shared" si="211"/>
        <v>15800</v>
      </c>
      <c r="R696" s="11" t="str">
        <f t="shared" si="197"/>
        <v>15.8</v>
      </c>
      <c r="S696" s="11" t="str">
        <f t="shared" si="198"/>
        <v>k</v>
      </c>
      <c r="T696" s="16" t="str">
        <f t="shared" si="209"/>
        <v>153</v>
      </c>
      <c r="U696" s="16" t="str">
        <f t="shared" si="207"/>
        <v>1582</v>
      </c>
      <c r="W696" s="16">
        <v>1.18</v>
      </c>
      <c r="X696" s="9">
        <f t="shared" si="212"/>
        <v>4</v>
      </c>
      <c r="Y696" s="9">
        <f t="shared" si="199"/>
        <v>1180</v>
      </c>
      <c r="Z696" s="11" t="str">
        <f t="shared" si="200"/>
        <v>1.18</v>
      </c>
      <c r="AA696" s="11" t="str">
        <f t="shared" si="201"/>
        <v>k</v>
      </c>
      <c r="AB696" s="16" t="str">
        <f t="shared" ref="AB696:AB759" si="213">IF(X696&lt;2,LEFT(AC696,3),LEFT(AC696,2)&amp;X696-2)</f>
        <v>112</v>
      </c>
      <c r="AC696" s="16" t="str">
        <f t="shared" ref="AC696:AC759" si="214">IF(X696&lt;0,"R0"&amp;LEFT(Z696,2),IF(X696&lt;1,"R"&amp;Z696,IF(X696&lt;3,SUBSTITUTE(Z696,".","R"),LEFT(_xlfn.VALUETOTEXT(Y696),3)&amp;X696-3)))</f>
        <v>1181</v>
      </c>
      <c r="AE696" s="22">
        <v>3.97</v>
      </c>
      <c r="AF696" s="9">
        <f t="shared" si="202"/>
        <v>1</v>
      </c>
      <c r="AG696" s="16">
        <f t="shared" si="208"/>
        <v>3.97</v>
      </c>
      <c r="AH696" s="11" t="str">
        <f t="shared" si="203"/>
        <v>3.97</v>
      </c>
      <c r="AI696" s="11" t="str">
        <f t="shared" si="204"/>
        <v>Ohm</v>
      </c>
      <c r="AK696" s="16" t="str">
        <f t="shared" si="205"/>
        <v>3R97</v>
      </c>
    </row>
    <row r="697" spans="15:37" x14ac:dyDescent="0.3">
      <c r="O697" s="16">
        <v>1.62</v>
      </c>
      <c r="P697" s="9">
        <f t="shared" si="210"/>
        <v>5</v>
      </c>
      <c r="Q697" s="9">
        <f t="shared" si="211"/>
        <v>16200</v>
      </c>
      <c r="R697" s="11" t="str">
        <f t="shared" si="197"/>
        <v>16.2</v>
      </c>
      <c r="S697" s="11" t="str">
        <f t="shared" si="198"/>
        <v>k</v>
      </c>
      <c r="T697" s="16" t="str">
        <f t="shared" si="209"/>
        <v>163</v>
      </c>
      <c r="U697" s="16" t="str">
        <f t="shared" si="207"/>
        <v>1622</v>
      </c>
      <c r="W697" s="16">
        <v>1.2</v>
      </c>
      <c r="X697" s="9">
        <f t="shared" si="212"/>
        <v>4</v>
      </c>
      <c r="Y697" s="9">
        <f t="shared" si="199"/>
        <v>1200</v>
      </c>
      <c r="Z697" s="11" t="str">
        <f t="shared" si="200"/>
        <v>1.20</v>
      </c>
      <c r="AA697" s="11" t="str">
        <f t="shared" si="201"/>
        <v>k</v>
      </c>
      <c r="AB697" s="16" t="str">
        <f t="shared" si="213"/>
        <v>122</v>
      </c>
      <c r="AC697" s="16" t="str">
        <f t="shared" si="214"/>
        <v>1201</v>
      </c>
      <c r="AE697" s="22">
        <v>4.0199999999999996</v>
      </c>
      <c r="AF697" s="9">
        <f t="shared" si="202"/>
        <v>1</v>
      </c>
      <c r="AG697" s="16">
        <f t="shared" si="208"/>
        <v>4.0199999999999996</v>
      </c>
      <c r="AH697" s="11" t="str">
        <f t="shared" si="203"/>
        <v>4.02</v>
      </c>
      <c r="AI697" s="11" t="str">
        <f t="shared" si="204"/>
        <v>Ohm</v>
      </c>
      <c r="AK697" s="16" t="str">
        <f t="shared" si="205"/>
        <v>4R02</v>
      </c>
    </row>
    <row r="698" spans="15:37" x14ac:dyDescent="0.3">
      <c r="O698" s="16">
        <v>1.65</v>
      </c>
      <c r="P698" s="9">
        <f t="shared" si="210"/>
        <v>5</v>
      </c>
      <c r="Q698" s="9">
        <f t="shared" si="211"/>
        <v>16500</v>
      </c>
      <c r="R698" s="11" t="str">
        <f t="shared" si="197"/>
        <v>16.5</v>
      </c>
      <c r="S698" s="11" t="str">
        <f t="shared" si="198"/>
        <v>k</v>
      </c>
      <c r="T698" s="16" t="str">
        <f t="shared" si="209"/>
        <v>163</v>
      </c>
      <c r="U698" s="16" t="str">
        <f t="shared" si="207"/>
        <v>1652</v>
      </c>
      <c r="W698" s="16">
        <v>1.21</v>
      </c>
      <c r="X698" s="9">
        <f t="shared" si="212"/>
        <v>4</v>
      </c>
      <c r="Y698" s="9">
        <f t="shared" si="199"/>
        <v>1210</v>
      </c>
      <c r="Z698" s="11" t="str">
        <f t="shared" si="200"/>
        <v>1.21</v>
      </c>
      <c r="AA698" s="11" t="str">
        <f t="shared" si="201"/>
        <v>k</v>
      </c>
      <c r="AB698" s="16" t="str">
        <f t="shared" si="213"/>
        <v>122</v>
      </c>
      <c r="AC698" s="16" t="str">
        <f t="shared" si="214"/>
        <v>1211</v>
      </c>
      <c r="AE698" s="22">
        <v>4.07</v>
      </c>
      <c r="AF698" s="9">
        <f t="shared" si="202"/>
        <v>1</v>
      </c>
      <c r="AG698" s="16">
        <f t="shared" si="208"/>
        <v>4.07</v>
      </c>
      <c r="AH698" s="11" t="str">
        <f t="shared" si="203"/>
        <v>4.07</v>
      </c>
      <c r="AI698" s="11" t="str">
        <f t="shared" si="204"/>
        <v>Ohm</v>
      </c>
      <c r="AK698" s="16" t="str">
        <f t="shared" si="205"/>
        <v>4R07</v>
      </c>
    </row>
    <row r="699" spans="15:37" x14ac:dyDescent="0.3">
      <c r="O699" s="16">
        <v>1.69</v>
      </c>
      <c r="P699" s="9">
        <f t="shared" si="210"/>
        <v>5</v>
      </c>
      <c r="Q699" s="9">
        <f t="shared" si="211"/>
        <v>16900</v>
      </c>
      <c r="R699" s="11" t="str">
        <f t="shared" si="197"/>
        <v>16.9</v>
      </c>
      <c r="S699" s="11" t="str">
        <f t="shared" si="198"/>
        <v>k</v>
      </c>
      <c r="T699" s="16" t="str">
        <f t="shared" si="209"/>
        <v>163</v>
      </c>
      <c r="U699" s="16" t="str">
        <f t="shared" si="207"/>
        <v>1692</v>
      </c>
      <c r="W699" s="16">
        <v>1.24</v>
      </c>
      <c r="X699" s="9">
        <f t="shared" si="212"/>
        <v>4</v>
      </c>
      <c r="Y699" s="9">
        <f t="shared" si="199"/>
        <v>1240</v>
      </c>
      <c r="Z699" s="11" t="str">
        <f t="shared" si="200"/>
        <v>1.24</v>
      </c>
      <c r="AA699" s="11" t="str">
        <f t="shared" si="201"/>
        <v>k</v>
      </c>
      <c r="AB699" s="16" t="str">
        <f t="shared" si="213"/>
        <v>122</v>
      </c>
      <c r="AC699" s="16" t="str">
        <f t="shared" si="214"/>
        <v>1241</v>
      </c>
      <c r="AE699" s="22">
        <v>4.12</v>
      </c>
      <c r="AF699" s="9">
        <f t="shared" si="202"/>
        <v>1</v>
      </c>
      <c r="AG699" s="16">
        <f t="shared" si="208"/>
        <v>4.12</v>
      </c>
      <c r="AH699" s="11" t="str">
        <f t="shared" si="203"/>
        <v>4.12</v>
      </c>
      <c r="AI699" s="11" t="str">
        <f t="shared" si="204"/>
        <v>Ohm</v>
      </c>
      <c r="AK699" s="16" t="str">
        <f t="shared" si="205"/>
        <v>4R12</v>
      </c>
    </row>
    <row r="700" spans="15:37" x14ac:dyDescent="0.3">
      <c r="O700" s="16">
        <v>1.74</v>
      </c>
      <c r="P700" s="9">
        <f t="shared" si="210"/>
        <v>5</v>
      </c>
      <c r="Q700" s="9">
        <f t="shared" si="211"/>
        <v>17400</v>
      </c>
      <c r="R700" s="11" t="str">
        <f t="shared" si="197"/>
        <v>17.4</v>
      </c>
      <c r="S700" s="11" t="str">
        <f t="shared" si="198"/>
        <v>k</v>
      </c>
      <c r="T700" s="16" t="str">
        <f t="shared" si="209"/>
        <v>173</v>
      </c>
      <c r="U700" s="16" t="str">
        <f t="shared" si="207"/>
        <v>1742</v>
      </c>
      <c r="W700" s="16">
        <v>1.27</v>
      </c>
      <c r="X700" s="9">
        <f t="shared" si="212"/>
        <v>4</v>
      </c>
      <c r="Y700" s="9">
        <f t="shared" si="199"/>
        <v>1270</v>
      </c>
      <c r="Z700" s="11" t="str">
        <f t="shared" si="200"/>
        <v>1.27</v>
      </c>
      <c r="AA700" s="11" t="str">
        <f t="shared" si="201"/>
        <v>k</v>
      </c>
      <c r="AB700" s="16" t="str">
        <f t="shared" si="213"/>
        <v>122</v>
      </c>
      <c r="AC700" s="16" t="str">
        <f t="shared" si="214"/>
        <v>1271</v>
      </c>
      <c r="AE700" s="22">
        <v>4.17</v>
      </c>
      <c r="AF700" s="9">
        <f t="shared" si="202"/>
        <v>1</v>
      </c>
      <c r="AG700" s="16">
        <f t="shared" si="208"/>
        <v>4.17</v>
      </c>
      <c r="AH700" s="11" t="str">
        <f t="shared" si="203"/>
        <v>4.17</v>
      </c>
      <c r="AI700" s="11" t="str">
        <f t="shared" si="204"/>
        <v>Ohm</v>
      </c>
      <c r="AK700" s="16" t="str">
        <f t="shared" si="205"/>
        <v>4R17</v>
      </c>
    </row>
    <row r="701" spans="15:37" x14ac:dyDescent="0.3">
      <c r="O701" s="16">
        <v>1.78</v>
      </c>
      <c r="P701" s="9">
        <f t="shared" si="210"/>
        <v>5</v>
      </c>
      <c r="Q701" s="9">
        <f t="shared" si="211"/>
        <v>17800</v>
      </c>
      <c r="R701" s="11" t="str">
        <f t="shared" si="197"/>
        <v>17.8</v>
      </c>
      <c r="S701" s="11" t="str">
        <f t="shared" si="198"/>
        <v>k</v>
      </c>
      <c r="T701" s="16" t="str">
        <f t="shared" si="209"/>
        <v>173</v>
      </c>
      <c r="U701" s="16" t="str">
        <f t="shared" si="207"/>
        <v>1782</v>
      </c>
      <c r="W701" s="16">
        <v>1.3</v>
      </c>
      <c r="X701" s="9">
        <f t="shared" si="212"/>
        <v>4</v>
      </c>
      <c r="Y701" s="9">
        <f t="shared" si="199"/>
        <v>1300</v>
      </c>
      <c r="Z701" s="11" t="str">
        <f t="shared" si="200"/>
        <v>1.30</v>
      </c>
      <c r="AA701" s="11" t="str">
        <f t="shared" si="201"/>
        <v>k</v>
      </c>
      <c r="AB701" s="16" t="str">
        <f t="shared" si="213"/>
        <v>132</v>
      </c>
      <c r="AC701" s="16" t="str">
        <f t="shared" si="214"/>
        <v>1301</v>
      </c>
      <c r="AE701" s="22">
        <v>4.22</v>
      </c>
      <c r="AF701" s="9">
        <f t="shared" si="202"/>
        <v>1</v>
      </c>
      <c r="AG701" s="16">
        <f t="shared" si="208"/>
        <v>4.22</v>
      </c>
      <c r="AH701" s="11" t="str">
        <f t="shared" si="203"/>
        <v>4.22</v>
      </c>
      <c r="AI701" s="11" t="str">
        <f t="shared" si="204"/>
        <v>Ohm</v>
      </c>
      <c r="AK701" s="16" t="str">
        <f t="shared" si="205"/>
        <v>4R22</v>
      </c>
    </row>
    <row r="702" spans="15:37" x14ac:dyDescent="0.3">
      <c r="O702" s="16">
        <v>1.82</v>
      </c>
      <c r="P702" s="9">
        <f t="shared" si="210"/>
        <v>5</v>
      </c>
      <c r="Q702" s="9">
        <f t="shared" si="211"/>
        <v>18200</v>
      </c>
      <c r="R702" s="11" t="str">
        <f t="shared" si="197"/>
        <v>18.2</v>
      </c>
      <c r="S702" s="11" t="str">
        <f t="shared" si="198"/>
        <v>k</v>
      </c>
      <c r="T702" s="16" t="str">
        <f t="shared" si="209"/>
        <v>183</v>
      </c>
      <c r="U702" s="16" t="str">
        <f t="shared" si="207"/>
        <v>1822</v>
      </c>
      <c r="W702" s="16">
        <v>1.33</v>
      </c>
      <c r="X702" s="9">
        <f t="shared" si="212"/>
        <v>4</v>
      </c>
      <c r="Y702" s="9">
        <f t="shared" si="199"/>
        <v>1330</v>
      </c>
      <c r="Z702" s="11" t="str">
        <f t="shared" si="200"/>
        <v>1.33</v>
      </c>
      <c r="AA702" s="11" t="str">
        <f t="shared" si="201"/>
        <v>k</v>
      </c>
      <c r="AB702" s="16" t="str">
        <f t="shared" si="213"/>
        <v>132</v>
      </c>
      <c r="AC702" s="16" t="str">
        <f t="shared" si="214"/>
        <v>1331</v>
      </c>
      <c r="AE702" s="22">
        <v>4.2699999999999996</v>
      </c>
      <c r="AF702" s="9">
        <f t="shared" si="202"/>
        <v>1</v>
      </c>
      <c r="AG702" s="16">
        <f t="shared" si="208"/>
        <v>4.2699999999999996</v>
      </c>
      <c r="AH702" s="11" t="str">
        <f t="shared" si="203"/>
        <v>4.27</v>
      </c>
      <c r="AI702" s="11" t="str">
        <f t="shared" si="204"/>
        <v>Ohm</v>
      </c>
      <c r="AK702" s="16" t="str">
        <f t="shared" si="205"/>
        <v>4R27</v>
      </c>
    </row>
    <row r="703" spans="15:37" x14ac:dyDescent="0.3">
      <c r="O703" s="16">
        <v>1.87</v>
      </c>
      <c r="P703" s="9">
        <f t="shared" si="210"/>
        <v>5</v>
      </c>
      <c r="Q703" s="9">
        <f t="shared" si="211"/>
        <v>18700</v>
      </c>
      <c r="R703" s="11" t="str">
        <f t="shared" si="197"/>
        <v>18.7</v>
      </c>
      <c r="S703" s="11" t="str">
        <f t="shared" si="198"/>
        <v>k</v>
      </c>
      <c r="T703" s="16" t="str">
        <f t="shared" si="209"/>
        <v>183</v>
      </c>
      <c r="U703" s="16" t="str">
        <f t="shared" si="207"/>
        <v>1872</v>
      </c>
      <c r="W703" s="16">
        <v>1.37</v>
      </c>
      <c r="X703" s="9">
        <f t="shared" si="212"/>
        <v>4</v>
      </c>
      <c r="Y703" s="9">
        <f t="shared" si="199"/>
        <v>1370.0000000000002</v>
      </c>
      <c r="Z703" s="11" t="str">
        <f t="shared" si="200"/>
        <v>1.37</v>
      </c>
      <c r="AA703" s="11" t="str">
        <f t="shared" si="201"/>
        <v>k</v>
      </c>
      <c r="AB703" s="16" t="str">
        <f t="shared" si="213"/>
        <v>132</v>
      </c>
      <c r="AC703" s="16" t="str">
        <f t="shared" si="214"/>
        <v>1371</v>
      </c>
      <c r="AE703" s="22">
        <v>4.32</v>
      </c>
      <c r="AF703" s="9">
        <f t="shared" si="202"/>
        <v>1</v>
      </c>
      <c r="AG703" s="16">
        <f t="shared" si="208"/>
        <v>4.32</v>
      </c>
      <c r="AH703" s="11" t="str">
        <f t="shared" si="203"/>
        <v>4.32</v>
      </c>
      <c r="AI703" s="11" t="str">
        <f t="shared" si="204"/>
        <v>Ohm</v>
      </c>
      <c r="AK703" s="16" t="str">
        <f t="shared" si="205"/>
        <v>4R32</v>
      </c>
    </row>
    <row r="704" spans="15:37" x14ac:dyDescent="0.3">
      <c r="O704" s="16">
        <v>1.91</v>
      </c>
      <c r="P704" s="9">
        <f t="shared" si="210"/>
        <v>5</v>
      </c>
      <c r="Q704" s="9">
        <f t="shared" si="211"/>
        <v>19100</v>
      </c>
      <c r="R704" s="11" t="str">
        <f t="shared" si="197"/>
        <v>19.1</v>
      </c>
      <c r="S704" s="11" t="str">
        <f t="shared" si="198"/>
        <v>k</v>
      </c>
      <c r="T704" s="16" t="str">
        <f t="shared" si="209"/>
        <v>193</v>
      </c>
      <c r="U704" s="16" t="str">
        <f t="shared" si="207"/>
        <v>1912</v>
      </c>
      <c r="W704" s="16">
        <v>1.4</v>
      </c>
      <c r="X704" s="9">
        <f t="shared" si="212"/>
        <v>4</v>
      </c>
      <c r="Y704" s="9">
        <f t="shared" si="199"/>
        <v>1400</v>
      </c>
      <c r="Z704" s="11" t="str">
        <f t="shared" si="200"/>
        <v>1.40</v>
      </c>
      <c r="AA704" s="11" t="str">
        <f t="shared" si="201"/>
        <v>k</v>
      </c>
      <c r="AB704" s="16" t="str">
        <f t="shared" si="213"/>
        <v>142</v>
      </c>
      <c r="AC704" s="16" t="str">
        <f t="shared" si="214"/>
        <v>1401</v>
      </c>
      <c r="AE704" s="22">
        <v>4.37</v>
      </c>
      <c r="AF704" s="9">
        <f t="shared" si="202"/>
        <v>1</v>
      </c>
      <c r="AG704" s="16">
        <f t="shared" si="208"/>
        <v>4.37</v>
      </c>
      <c r="AH704" s="11" t="str">
        <f t="shared" si="203"/>
        <v>4.37</v>
      </c>
      <c r="AI704" s="11" t="str">
        <f t="shared" si="204"/>
        <v>Ohm</v>
      </c>
      <c r="AK704" s="16" t="str">
        <f t="shared" si="205"/>
        <v>4R37</v>
      </c>
    </row>
    <row r="705" spans="15:37" x14ac:dyDescent="0.3">
      <c r="O705" s="16">
        <v>1.96</v>
      </c>
      <c r="P705" s="9">
        <f t="shared" si="210"/>
        <v>5</v>
      </c>
      <c r="Q705" s="9">
        <f t="shared" si="211"/>
        <v>19600</v>
      </c>
      <c r="R705" s="11" t="str">
        <f t="shared" si="197"/>
        <v>19.6</v>
      </c>
      <c r="S705" s="11" t="str">
        <f t="shared" si="198"/>
        <v>k</v>
      </c>
      <c r="T705" s="16" t="str">
        <f t="shared" si="209"/>
        <v>193</v>
      </c>
      <c r="U705" s="16" t="str">
        <f t="shared" si="207"/>
        <v>1962</v>
      </c>
      <c r="W705" s="16">
        <v>1.43</v>
      </c>
      <c r="X705" s="9">
        <f t="shared" si="212"/>
        <v>4</v>
      </c>
      <c r="Y705" s="9">
        <f t="shared" si="199"/>
        <v>1430</v>
      </c>
      <c r="Z705" s="11" t="str">
        <f t="shared" si="200"/>
        <v>1.43</v>
      </c>
      <c r="AA705" s="11" t="str">
        <f t="shared" si="201"/>
        <v>k</v>
      </c>
      <c r="AB705" s="16" t="str">
        <f t="shared" si="213"/>
        <v>142</v>
      </c>
      <c r="AC705" s="16" t="str">
        <f t="shared" si="214"/>
        <v>1431</v>
      </c>
      <c r="AE705" s="22">
        <v>4.42</v>
      </c>
      <c r="AF705" s="9">
        <f t="shared" si="202"/>
        <v>1</v>
      </c>
      <c r="AG705" s="16">
        <f t="shared" si="208"/>
        <v>4.42</v>
      </c>
      <c r="AH705" s="11" t="str">
        <f t="shared" si="203"/>
        <v>4.42</v>
      </c>
      <c r="AI705" s="11" t="str">
        <f t="shared" si="204"/>
        <v>Ohm</v>
      </c>
      <c r="AK705" s="16" t="str">
        <f t="shared" si="205"/>
        <v>4R42</v>
      </c>
    </row>
    <row r="706" spans="15:37" x14ac:dyDescent="0.3">
      <c r="O706" s="16">
        <v>2</v>
      </c>
      <c r="P706" s="9">
        <f t="shared" si="210"/>
        <v>5</v>
      </c>
      <c r="Q706" s="9">
        <f t="shared" si="211"/>
        <v>20000</v>
      </c>
      <c r="R706" s="11" t="str">
        <f t="shared" si="197"/>
        <v>20.0</v>
      </c>
      <c r="S706" s="11" t="str">
        <f t="shared" si="198"/>
        <v>k</v>
      </c>
      <c r="T706" s="16" t="str">
        <f t="shared" si="209"/>
        <v>203</v>
      </c>
      <c r="U706" s="16" t="str">
        <f t="shared" si="207"/>
        <v>2002</v>
      </c>
      <c r="W706" s="16">
        <v>1.47</v>
      </c>
      <c r="X706" s="9">
        <f t="shared" si="212"/>
        <v>4</v>
      </c>
      <c r="Y706" s="9">
        <f t="shared" si="199"/>
        <v>1470</v>
      </c>
      <c r="Z706" s="11" t="str">
        <f t="shared" si="200"/>
        <v>1.47</v>
      </c>
      <c r="AA706" s="11" t="str">
        <f t="shared" si="201"/>
        <v>k</v>
      </c>
      <c r="AB706" s="16" t="str">
        <f t="shared" si="213"/>
        <v>142</v>
      </c>
      <c r="AC706" s="16" t="str">
        <f t="shared" si="214"/>
        <v>1471</v>
      </c>
      <c r="AE706" s="22">
        <v>4.4800000000000004</v>
      </c>
      <c r="AF706" s="9">
        <f t="shared" si="202"/>
        <v>1</v>
      </c>
      <c r="AG706" s="16">
        <f t="shared" si="208"/>
        <v>4.4800000000000004</v>
      </c>
      <c r="AH706" s="11" t="str">
        <f t="shared" si="203"/>
        <v>4.48</v>
      </c>
      <c r="AI706" s="11" t="str">
        <f t="shared" si="204"/>
        <v>Ohm</v>
      </c>
      <c r="AK706" s="16" t="str">
        <f t="shared" si="205"/>
        <v>4R48</v>
      </c>
    </row>
    <row r="707" spans="15:37" x14ac:dyDescent="0.3">
      <c r="O707" s="16">
        <v>2.0499999999999998</v>
      </c>
      <c r="P707" s="9">
        <f t="shared" si="210"/>
        <v>5</v>
      </c>
      <c r="Q707" s="9">
        <f t="shared" si="211"/>
        <v>20499.999999999996</v>
      </c>
      <c r="R707" s="11" t="str">
        <f t="shared" si="197"/>
        <v>20.5</v>
      </c>
      <c r="S707" s="11" t="str">
        <f t="shared" si="198"/>
        <v>k</v>
      </c>
      <c r="T707" s="16" t="str">
        <f t="shared" si="209"/>
        <v>203</v>
      </c>
      <c r="U707" s="16" t="str">
        <f t="shared" si="207"/>
        <v>2052</v>
      </c>
      <c r="W707" s="16">
        <v>1.5</v>
      </c>
      <c r="X707" s="9">
        <f t="shared" si="212"/>
        <v>4</v>
      </c>
      <c r="Y707" s="9">
        <f t="shared" si="199"/>
        <v>1500</v>
      </c>
      <c r="Z707" s="11" t="str">
        <f t="shared" si="200"/>
        <v>1.50</v>
      </c>
      <c r="AA707" s="11" t="str">
        <f t="shared" si="201"/>
        <v>k</v>
      </c>
      <c r="AB707" s="16" t="str">
        <f t="shared" si="213"/>
        <v>152</v>
      </c>
      <c r="AC707" s="16" t="str">
        <f t="shared" si="214"/>
        <v>1501</v>
      </c>
      <c r="AE707" s="22">
        <v>4.53</v>
      </c>
      <c r="AF707" s="9">
        <f t="shared" si="202"/>
        <v>1</v>
      </c>
      <c r="AG707" s="16">
        <f t="shared" si="208"/>
        <v>4.53</v>
      </c>
      <c r="AH707" s="11" t="str">
        <f t="shared" si="203"/>
        <v>4.53</v>
      </c>
      <c r="AI707" s="11" t="str">
        <f t="shared" si="204"/>
        <v>Ohm</v>
      </c>
      <c r="AK707" s="16" t="str">
        <f t="shared" si="205"/>
        <v>4R53</v>
      </c>
    </row>
    <row r="708" spans="15:37" x14ac:dyDescent="0.3">
      <c r="O708" s="16">
        <v>2.1</v>
      </c>
      <c r="P708" s="9">
        <f t="shared" si="210"/>
        <v>5</v>
      </c>
      <c r="Q708" s="9">
        <f t="shared" si="211"/>
        <v>21000</v>
      </c>
      <c r="R708" s="11" t="str">
        <f t="shared" si="197"/>
        <v>21.0</v>
      </c>
      <c r="S708" s="11" t="str">
        <f t="shared" si="198"/>
        <v>k</v>
      </c>
      <c r="T708" s="16" t="str">
        <f t="shared" si="209"/>
        <v>213</v>
      </c>
      <c r="U708" s="16" t="str">
        <f t="shared" si="207"/>
        <v>2102</v>
      </c>
      <c r="W708" s="16">
        <v>1.54</v>
      </c>
      <c r="X708" s="9">
        <f t="shared" si="212"/>
        <v>4</v>
      </c>
      <c r="Y708" s="9">
        <f t="shared" si="199"/>
        <v>1540</v>
      </c>
      <c r="Z708" s="11" t="str">
        <f t="shared" si="200"/>
        <v>1.54</v>
      </c>
      <c r="AA708" s="11" t="str">
        <f t="shared" si="201"/>
        <v>k</v>
      </c>
      <c r="AB708" s="16" t="str">
        <f t="shared" si="213"/>
        <v>152</v>
      </c>
      <c r="AC708" s="16" t="str">
        <f t="shared" si="214"/>
        <v>1541</v>
      </c>
      <c r="AE708" s="22">
        <v>4.59</v>
      </c>
      <c r="AF708" s="9">
        <f t="shared" si="202"/>
        <v>1</v>
      </c>
      <c r="AG708" s="16">
        <f t="shared" si="208"/>
        <v>4.59</v>
      </c>
      <c r="AH708" s="11" t="str">
        <f t="shared" si="203"/>
        <v>4.59</v>
      </c>
      <c r="AI708" s="11" t="str">
        <f t="shared" si="204"/>
        <v>Ohm</v>
      </c>
      <c r="AK708" s="16" t="str">
        <f t="shared" si="205"/>
        <v>4R59</v>
      </c>
    </row>
    <row r="709" spans="15:37" x14ac:dyDescent="0.3">
      <c r="O709" s="16">
        <v>2.15</v>
      </c>
      <c r="P709" s="9">
        <f t="shared" si="210"/>
        <v>5</v>
      </c>
      <c r="Q709" s="9">
        <f t="shared" si="211"/>
        <v>21500</v>
      </c>
      <c r="R709" s="11" t="str">
        <f t="shared" ref="R709:R772" si="215">TEXT(Q709*_xlfn.XLOOKUP(P709,Index_Table,D_List),SUBSTITUTE(_xlfn.XLOOKUP(P709,Index_Table,T_List),"""",""))</f>
        <v>21.5</v>
      </c>
      <c r="S709" s="11" t="str">
        <f t="shared" ref="S709:S772" si="216">_xlfn.XLOOKUP(P709,Index_Table,Sym_List)</f>
        <v>k</v>
      </c>
      <c r="T709" s="16" t="str">
        <f t="shared" si="209"/>
        <v>213</v>
      </c>
      <c r="U709" s="16" t="str">
        <f t="shared" si="207"/>
        <v>2152</v>
      </c>
      <c r="W709" s="16">
        <v>1.58</v>
      </c>
      <c r="X709" s="9">
        <f t="shared" si="212"/>
        <v>4</v>
      </c>
      <c r="Y709" s="9">
        <f t="shared" ref="Y709:Y772" si="217">W709*10^X709/10</f>
        <v>1580</v>
      </c>
      <c r="Z709" s="11" t="str">
        <f t="shared" ref="Z709:Z772" si="218">TEXT(Y709*_xlfn.XLOOKUP(X709,Index_Table,D_List),SUBSTITUTE(_xlfn.XLOOKUP(X709,Index_Table,T_List),"""",""))</f>
        <v>1.58</v>
      </c>
      <c r="AA709" s="11" t="str">
        <f t="shared" ref="AA709:AA772" si="219">_xlfn.XLOOKUP(X709,Index_Table,Sym_List)</f>
        <v>k</v>
      </c>
      <c r="AB709" s="16" t="str">
        <f t="shared" si="213"/>
        <v>152</v>
      </c>
      <c r="AC709" s="16" t="str">
        <f t="shared" si="214"/>
        <v>1581</v>
      </c>
      <c r="AE709" s="22">
        <v>4.6399999999999997</v>
      </c>
      <c r="AF709" s="9">
        <f t="shared" ref="AF709:AF772" si="220">IF(AE709=1,AF708+1,AF708)</f>
        <v>1</v>
      </c>
      <c r="AG709" s="16">
        <f t="shared" si="208"/>
        <v>4.6399999999999997</v>
      </c>
      <c r="AH709" s="11" t="str">
        <f t="shared" ref="AH709:AH772" si="221">TEXT(AG709*_xlfn.XLOOKUP(AF709,Index_Table,D_List),SUBSTITUTE(_xlfn.XLOOKUP(AF709,Index_Table,T_List),"""",""))</f>
        <v>4.64</v>
      </c>
      <c r="AI709" s="11" t="str">
        <f t="shared" ref="AI709:AI772" si="222">_xlfn.XLOOKUP(AF709,Index_Table,Sym_List)</f>
        <v>Ohm</v>
      </c>
      <c r="AK709" s="16" t="str">
        <f t="shared" ref="AK709:AK772" si="223">IF(AF709&gt;2,LEFT(_xlfn.VALUETOTEXT(AG709),3)&amp;AF709-3,SUBSTITUTE(AH709,".","R"))</f>
        <v>4R64</v>
      </c>
    </row>
    <row r="710" spans="15:37" x14ac:dyDescent="0.3">
      <c r="O710" s="16">
        <v>2.21</v>
      </c>
      <c r="P710" s="9">
        <f t="shared" si="210"/>
        <v>5</v>
      </c>
      <c r="Q710" s="9">
        <f t="shared" si="211"/>
        <v>22100</v>
      </c>
      <c r="R710" s="11" t="str">
        <f t="shared" si="215"/>
        <v>22.1</v>
      </c>
      <c r="S710" s="11" t="str">
        <f t="shared" si="216"/>
        <v>k</v>
      </c>
      <c r="T710" s="16" t="str">
        <f t="shared" si="209"/>
        <v>223</v>
      </c>
      <c r="U710" s="16" t="str">
        <f t="shared" ref="U710:U773" si="224">IF(P710&lt;0,"R0"&amp;LEFT(R710,2),IF(P710&lt;1,"R"&amp;R710,IF(P710&lt;3,SUBSTITUTE(R710,".","R"),LEFT(_xlfn.VALUETOTEXT(Q710),3)&amp;P710-3)))</f>
        <v>2212</v>
      </c>
      <c r="W710" s="16">
        <v>1.6</v>
      </c>
      <c r="X710" s="9">
        <f t="shared" si="212"/>
        <v>4</v>
      </c>
      <c r="Y710" s="9">
        <f t="shared" si="217"/>
        <v>1600</v>
      </c>
      <c r="Z710" s="11" t="str">
        <f t="shared" si="218"/>
        <v>1.60</v>
      </c>
      <c r="AA710" s="11" t="str">
        <f t="shared" si="219"/>
        <v>k</v>
      </c>
      <c r="AB710" s="16" t="str">
        <f t="shared" si="213"/>
        <v>162</v>
      </c>
      <c r="AC710" s="16" t="str">
        <f t="shared" si="214"/>
        <v>1601</v>
      </c>
      <c r="AE710" s="22">
        <v>4.7</v>
      </c>
      <c r="AF710" s="9">
        <f t="shared" si="220"/>
        <v>1</v>
      </c>
      <c r="AG710" s="16">
        <f t="shared" si="208"/>
        <v>4.7</v>
      </c>
      <c r="AH710" s="11" t="str">
        <f t="shared" si="221"/>
        <v>4.70</v>
      </c>
      <c r="AI710" s="11" t="str">
        <f t="shared" si="222"/>
        <v>Ohm</v>
      </c>
      <c r="AK710" s="16" t="str">
        <f t="shared" si="223"/>
        <v>4R70</v>
      </c>
    </row>
    <row r="711" spans="15:37" x14ac:dyDescent="0.3">
      <c r="O711" s="16">
        <v>2.2599999999999998</v>
      </c>
      <c r="P711" s="9">
        <f t="shared" si="210"/>
        <v>5</v>
      </c>
      <c r="Q711" s="9">
        <f t="shared" si="211"/>
        <v>22599.999999999996</v>
      </c>
      <c r="R711" s="11" t="str">
        <f t="shared" si="215"/>
        <v>22.6</v>
      </c>
      <c r="S711" s="11" t="str">
        <f t="shared" si="216"/>
        <v>k</v>
      </c>
      <c r="T711" s="16" t="str">
        <f t="shared" si="209"/>
        <v>223</v>
      </c>
      <c r="U711" s="16" t="str">
        <f t="shared" si="224"/>
        <v>2262</v>
      </c>
      <c r="W711" s="16">
        <v>1.62</v>
      </c>
      <c r="X711" s="9">
        <f t="shared" si="212"/>
        <v>4</v>
      </c>
      <c r="Y711" s="9">
        <f t="shared" si="217"/>
        <v>1620.0000000000002</v>
      </c>
      <c r="Z711" s="11" t="str">
        <f t="shared" si="218"/>
        <v>1.62</v>
      </c>
      <c r="AA711" s="11" t="str">
        <f t="shared" si="219"/>
        <v>k</v>
      </c>
      <c r="AB711" s="16" t="str">
        <f t="shared" si="213"/>
        <v>162</v>
      </c>
      <c r="AC711" s="16" t="str">
        <f t="shared" si="214"/>
        <v>1621</v>
      </c>
      <c r="AE711" s="22">
        <v>4.75</v>
      </c>
      <c r="AF711" s="9">
        <f t="shared" si="220"/>
        <v>1</v>
      </c>
      <c r="AG711" s="16">
        <f t="shared" ref="AG711:AG773" si="225">AE711*10^AF711/10</f>
        <v>4.75</v>
      </c>
      <c r="AH711" s="11" t="str">
        <f t="shared" si="221"/>
        <v>4.75</v>
      </c>
      <c r="AI711" s="11" t="str">
        <f t="shared" si="222"/>
        <v>Ohm</v>
      </c>
      <c r="AK711" s="16" t="str">
        <f t="shared" si="223"/>
        <v>4R75</v>
      </c>
    </row>
    <row r="712" spans="15:37" x14ac:dyDescent="0.3">
      <c r="O712" s="16">
        <v>2.3199999999999998</v>
      </c>
      <c r="P712" s="9">
        <f t="shared" si="210"/>
        <v>5</v>
      </c>
      <c r="Q712" s="9">
        <f t="shared" si="211"/>
        <v>23199.999999999996</v>
      </c>
      <c r="R712" s="11" t="str">
        <f t="shared" si="215"/>
        <v>23.2</v>
      </c>
      <c r="S712" s="11" t="str">
        <f t="shared" si="216"/>
        <v>k</v>
      </c>
      <c r="T712" s="16" t="str">
        <f t="shared" si="209"/>
        <v>233</v>
      </c>
      <c r="U712" s="16" t="str">
        <f t="shared" si="224"/>
        <v>2322</v>
      </c>
      <c r="W712" s="16">
        <v>1.65</v>
      </c>
      <c r="X712" s="9">
        <f t="shared" si="212"/>
        <v>4</v>
      </c>
      <c r="Y712" s="9">
        <f t="shared" si="217"/>
        <v>1650</v>
      </c>
      <c r="Z712" s="11" t="str">
        <f t="shared" si="218"/>
        <v>1.65</v>
      </c>
      <c r="AA712" s="11" t="str">
        <f t="shared" si="219"/>
        <v>k</v>
      </c>
      <c r="AB712" s="16" t="str">
        <f t="shared" si="213"/>
        <v>162</v>
      </c>
      <c r="AC712" s="16" t="str">
        <f t="shared" si="214"/>
        <v>1651</v>
      </c>
      <c r="AE712" s="22">
        <v>4.8099999999999996</v>
      </c>
      <c r="AF712" s="9">
        <f t="shared" si="220"/>
        <v>1</v>
      </c>
      <c r="AG712" s="16">
        <f t="shared" si="225"/>
        <v>4.8099999999999996</v>
      </c>
      <c r="AH712" s="11" t="str">
        <f t="shared" si="221"/>
        <v>4.81</v>
      </c>
      <c r="AI712" s="11" t="str">
        <f t="shared" si="222"/>
        <v>Ohm</v>
      </c>
      <c r="AK712" s="16" t="str">
        <f t="shared" si="223"/>
        <v>4R81</v>
      </c>
    </row>
    <row r="713" spans="15:37" x14ac:dyDescent="0.3">
      <c r="O713" s="16">
        <v>2.37</v>
      </c>
      <c r="P713" s="9">
        <f t="shared" si="210"/>
        <v>5</v>
      </c>
      <c r="Q713" s="9">
        <f t="shared" si="211"/>
        <v>23700</v>
      </c>
      <c r="R713" s="11" t="str">
        <f t="shared" si="215"/>
        <v>23.7</v>
      </c>
      <c r="S713" s="11" t="str">
        <f t="shared" si="216"/>
        <v>k</v>
      </c>
      <c r="T713" s="16" t="str">
        <f t="shared" si="209"/>
        <v>233</v>
      </c>
      <c r="U713" s="16" t="str">
        <f t="shared" si="224"/>
        <v>2372</v>
      </c>
      <c r="W713" s="16">
        <v>1.69</v>
      </c>
      <c r="X713" s="9">
        <f t="shared" si="212"/>
        <v>4</v>
      </c>
      <c r="Y713" s="9">
        <f t="shared" si="217"/>
        <v>1690</v>
      </c>
      <c r="Z713" s="11" t="str">
        <f t="shared" si="218"/>
        <v>1.69</v>
      </c>
      <c r="AA713" s="11" t="str">
        <f t="shared" si="219"/>
        <v>k</v>
      </c>
      <c r="AB713" s="16" t="str">
        <f t="shared" si="213"/>
        <v>162</v>
      </c>
      <c r="AC713" s="16" t="str">
        <f t="shared" si="214"/>
        <v>1691</v>
      </c>
      <c r="AE713" s="22">
        <v>4.87</v>
      </c>
      <c r="AF713" s="9">
        <f t="shared" si="220"/>
        <v>1</v>
      </c>
      <c r="AG713" s="16">
        <f t="shared" si="225"/>
        <v>4.87</v>
      </c>
      <c r="AH713" s="11" t="str">
        <f t="shared" si="221"/>
        <v>4.87</v>
      </c>
      <c r="AI713" s="11" t="str">
        <f t="shared" si="222"/>
        <v>Ohm</v>
      </c>
      <c r="AK713" s="16" t="str">
        <f t="shared" si="223"/>
        <v>4R87</v>
      </c>
    </row>
    <row r="714" spans="15:37" x14ac:dyDescent="0.3">
      <c r="O714" s="16">
        <v>2.4300000000000002</v>
      </c>
      <c r="P714" s="9">
        <f t="shared" si="210"/>
        <v>5</v>
      </c>
      <c r="Q714" s="9">
        <f t="shared" si="211"/>
        <v>24300.000000000004</v>
      </c>
      <c r="R714" s="11" t="str">
        <f t="shared" si="215"/>
        <v>24.3</v>
      </c>
      <c r="S714" s="11" t="str">
        <f t="shared" si="216"/>
        <v>k</v>
      </c>
      <c r="T714" s="16" t="str">
        <f t="shared" si="209"/>
        <v>243</v>
      </c>
      <c r="U714" s="16" t="str">
        <f t="shared" si="224"/>
        <v>2432</v>
      </c>
      <c r="W714" s="16">
        <v>1.74</v>
      </c>
      <c r="X714" s="9">
        <f t="shared" si="212"/>
        <v>4</v>
      </c>
      <c r="Y714" s="9">
        <f t="shared" si="217"/>
        <v>1740</v>
      </c>
      <c r="Z714" s="11" t="str">
        <f t="shared" si="218"/>
        <v>1.74</v>
      </c>
      <c r="AA714" s="11" t="str">
        <f t="shared" si="219"/>
        <v>k</v>
      </c>
      <c r="AB714" s="16" t="str">
        <f t="shared" si="213"/>
        <v>172</v>
      </c>
      <c r="AC714" s="16" t="str">
        <f t="shared" si="214"/>
        <v>1741</v>
      </c>
      <c r="AE714" s="22">
        <v>4.93</v>
      </c>
      <c r="AF714" s="9">
        <f t="shared" si="220"/>
        <v>1</v>
      </c>
      <c r="AG714" s="16">
        <f t="shared" si="225"/>
        <v>4.93</v>
      </c>
      <c r="AH714" s="11" t="str">
        <f t="shared" si="221"/>
        <v>4.93</v>
      </c>
      <c r="AI714" s="11" t="str">
        <f t="shared" si="222"/>
        <v>Ohm</v>
      </c>
      <c r="AK714" s="16" t="str">
        <f t="shared" si="223"/>
        <v>4R93</v>
      </c>
    </row>
    <row r="715" spans="15:37" x14ac:dyDescent="0.3">
      <c r="O715" s="16">
        <v>2.4900000000000002</v>
      </c>
      <c r="P715" s="9">
        <f t="shared" si="210"/>
        <v>5</v>
      </c>
      <c r="Q715" s="9">
        <f t="shared" si="211"/>
        <v>24900.000000000004</v>
      </c>
      <c r="R715" s="11" t="str">
        <f t="shared" si="215"/>
        <v>24.9</v>
      </c>
      <c r="S715" s="11" t="str">
        <f t="shared" si="216"/>
        <v>k</v>
      </c>
      <c r="T715" s="16" t="str">
        <f t="shared" si="209"/>
        <v>243</v>
      </c>
      <c r="U715" s="16" t="str">
        <f t="shared" si="224"/>
        <v>2492</v>
      </c>
      <c r="W715" s="16">
        <v>1.78</v>
      </c>
      <c r="X715" s="9">
        <f t="shared" si="212"/>
        <v>4</v>
      </c>
      <c r="Y715" s="9">
        <f t="shared" si="217"/>
        <v>1780</v>
      </c>
      <c r="Z715" s="11" t="str">
        <f t="shared" si="218"/>
        <v>1.78</v>
      </c>
      <c r="AA715" s="11" t="str">
        <f t="shared" si="219"/>
        <v>k</v>
      </c>
      <c r="AB715" s="16" t="str">
        <f t="shared" si="213"/>
        <v>172</v>
      </c>
      <c r="AC715" s="16" t="str">
        <f t="shared" si="214"/>
        <v>1781</v>
      </c>
      <c r="AE715" s="22">
        <v>4.99</v>
      </c>
      <c r="AF715" s="9">
        <f t="shared" si="220"/>
        <v>1</v>
      </c>
      <c r="AG715" s="16">
        <f t="shared" si="225"/>
        <v>4.99</v>
      </c>
      <c r="AH715" s="11" t="str">
        <f t="shared" si="221"/>
        <v>4.99</v>
      </c>
      <c r="AI715" s="11" t="str">
        <f t="shared" si="222"/>
        <v>Ohm</v>
      </c>
      <c r="AK715" s="16" t="str">
        <f t="shared" si="223"/>
        <v>4R99</v>
      </c>
    </row>
    <row r="716" spans="15:37" x14ac:dyDescent="0.3">
      <c r="O716" s="16">
        <v>2.5499999999999998</v>
      </c>
      <c r="P716" s="9">
        <f t="shared" si="210"/>
        <v>5</v>
      </c>
      <c r="Q716" s="9">
        <f t="shared" si="211"/>
        <v>25499.999999999996</v>
      </c>
      <c r="R716" s="11" t="str">
        <f t="shared" si="215"/>
        <v>25.5</v>
      </c>
      <c r="S716" s="11" t="str">
        <f t="shared" si="216"/>
        <v>k</v>
      </c>
      <c r="T716" s="16" t="str">
        <f t="shared" si="209"/>
        <v>253</v>
      </c>
      <c r="U716" s="16" t="str">
        <f t="shared" si="224"/>
        <v>2552</v>
      </c>
      <c r="W716" s="16">
        <v>1.8</v>
      </c>
      <c r="X716" s="9">
        <f t="shared" si="212"/>
        <v>4</v>
      </c>
      <c r="Y716" s="9">
        <f t="shared" si="217"/>
        <v>1800</v>
      </c>
      <c r="Z716" s="11" t="str">
        <f t="shared" si="218"/>
        <v>1.80</v>
      </c>
      <c r="AA716" s="11" t="str">
        <f t="shared" si="219"/>
        <v>k</v>
      </c>
      <c r="AB716" s="16" t="str">
        <f t="shared" si="213"/>
        <v>182</v>
      </c>
      <c r="AC716" s="16" t="str">
        <f t="shared" si="214"/>
        <v>1801</v>
      </c>
      <c r="AE716" s="22">
        <v>5.05</v>
      </c>
      <c r="AF716" s="9">
        <f t="shared" si="220"/>
        <v>1</v>
      </c>
      <c r="AG716" s="16">
        <f t="shared" si="225"/>
        <v>5.05</v>
      </c>
      <c r="AH716" s="11" t="str">
        <f t="shared" si="221"/>
        <v>5.05</v>
      </c>
      <c r="AI716" s="11" t="str">
        <f t="shared" si="222"/>
        <v>Ohm</v>
      </c>
      <c r="AK716" s="16" t="str">
        <f t="shared" si="223"/>
        <v>5R05</v>
      </c>
    </row>
    <row r="717" spans="15:37" x14ac:dyDescent="0.3">
      <c r="O717" s="16">
        <v>2.61</v>
      </c>
      <c r="P717" s="9">
        <f t="shared" si="210"/>
        <v>5</v>
      </c>
      <c r="Q717" s="9">
        <f t="shared" si="211"/>
        <v>26100</v>
      </c>
      <c r="R717" s="11" t="str">
        <f t="shared" si="215"/>
        <v>26.1</v>
      </c>
      <c r="S717" s="11" t="str">
        <f t="shared" si="216"/>
        <v>k</v>
      </c>
      <c r="T717" s="16" t="str">
        <f t="shared" si="209"/>
        <v>263</v>
      </c>
      <c r="U717" s="16" t="str">
        <f t="shared" si="224"/>
        <v>2612</v>
      </c>
      <c r="W717" s="16">
        <v>1.82</v>
      </c>
      <c r="X717" s="9">
        <f t="shared" si="212"/>
        <v>4</v>
      </c>
      <c r="Y717" s="9">
        <f t="shared" si="217"/>
        <v>1820</v>
      </c>
      <c r="Z717" s="11" t="str">
        <f t="shared" si="218"/>
        <v>1.82</v>
      </c>
      <c r="AA717" s="11" t="str">
        <f t="shared" si="219"/>
        <v>k</v>
      </c>
      <c r="AB717" s="16" t="str">
        <f t="shared" si="213"/>
        <v>182</v>
      </c>
      <c r="AC717" s="16" t="str">
        <f t="shared" si="214"/>
        <v>1821</v>
      </c>
      <c r="AE717" s="22">
        <v>5.1100000000000003</v>
      </c>
      <c r="AF717" s="9">
        <f t="shared" si="220"/>
        <v>1</v>
      </c>
      <c r="AG717" s="16">
        <f t="shared" si="225"/>
        <v>5.1100000000000003</v>
      </c>
      <c r="AH717" s="11" t="str">
        <f t="shared" si="221"/>
        <v>5.11</v>
      </c>
      <c r="AI717" s="11" t="str">
        <f t="shared" si="222"/>
        <v>Ohm</v>
      </c>
      <c r="AK717" s="16" t="str">
        <f t="shared" si="223"/>
        <v>5R11</v>
      </c>
    </row>
    <row r="718" spans="15:37" x14ac:dyDescent="0.3">
      <c r="O718" s="16">
        <v>2.67</v>
      </c>
      <c r="P718" s="9">
        <f t="shared" si="210"/>
        <v>5</v>
      </c>
      <c r="Q718" s="9">
        <f t="shared" si="211"/>
        <v>26700</v>
      </c>
      <c r="R718" s="11" t="str">
        <f t="shared" si="215"/>
        <v>26.7</v>
      </c>
      <c r="S718" s="11" t="str">
        <f t="shared" si="216"/>
        <v>k</v>
      </c>
      <c r="T718" s="16" t="str">
        <f t="shared" si="209"/>
        <v>263</v>
      </c>
      <c r="U718" s="16" t="str">
        <f t="shared" si="224"/>
        <v>2672</v>
      </c>
      <c r="W718" s="16">
        <v>1.87</v>
      </c>
      <c r="X718" s="9">
        <f t="shared" si="212"/>
        <v>4</v>
      </c>
      <c r="Y718" s="9">
        <f t="shared" si="217"/>
        <v>1870</v>
      </c>
      <c r="Z718" s="11" t="str">
        <f t="shared" si="218"/>
        <v>1.87</v>
      </c>
      <c r="AA718" s="11" t="str">
        <f t="shared" si="219"/>
        <v>k</v>
      </c>
      <c r="AB718" s="16" t="str">
        <f t="shared" si="213"/>
        <v>182</v>
      </c>
      <c r="AC718" s="16" t="str">
        <f t="shared" si="214"/>
        <v>1871</v>
      </c>
      <c r="AE718" s="22">
        <v>5.17</v>
      </c>
      <c r="AF718" s="9">
        <f t="shared" si="220"/>
        <v>1</v>
      </c>
      <c r="AG718" s="16">
        <f t="shared" si="225"/>
        <v>5.17</v>
      </c>
      <c r="AH718" s="11" t="str">
        <f t="shared" si="221"/>
        <v>5.17</v>
      </c>
      <c r="AI718" s="11" t="str">
        <f t="shared" si="222"/>
        <v>Ohm</v>
      </c>
      <c r="AK718" s="16" t="str">
        <f t="shared" si="223"/>
        <v>5R17</v>
      </c>
    </row>
    <row r="719" spans="15:37" x14ac:dyDescent="0.3">
      <c r="O719" s="16">
        <v>2.74</v>
      </c>
      <c r="P719" s="9">
        <f t="shared" si="210"/>
        <v>5</v>
      </c>
      <c r="Q719" s="9">
        <f t="shared" si="211"/>
        <v>27400</v>
      </c>
      <c r="R719" s="11" t="str">
        <f t="shared" si="215"/>
        <v>27.4</v>
      </c>
      <c r="S719" s="11" t="str">
        <f t="shared" si="216"/>
        <v>k</v>
      </c>
      <c r="T719" s="16" t="str">
        <f t="shared" si="209"/>
        <v>273</v>
      </c>
      <c r="U719" s="16" t="str">
        <f t="shared" si="224"/>
        <v>2742</v>
      </c>
      <c r="W719" s="16">
        <v>1.91</v>
      </c>
      <c r="X719" s="9">
        <f t="shared" si="212"/>
        <v>4</v>
      </c>
      <c r="Y719" s="9">
        <f t="shared" si="217"/>
        <v>1910</v>
      </c>
      <c r="Z719" s="11" t="str">
        <f t="shared" si="218"/>
        <v>1.91</v>
      </c>
      <c r="AA719" s="11" t="str">
        <f t="shared" si="219"/>
        <v>k</v>
      </c>
      <c r="AB719" s="16" t="str">
        <f t="shared" si="213"/>
        <v>192</v>
      </c>
      <c r="AC719" s="16" t="str">
        <f t="shared" si="214"/>
        <v>1911</v>
      </c>
      <c r="AE719" s="22">
        <v>5.23</v>
      </c>
      <c r="AF719" s="9">
        <f t="shared" si="220"/>
        <v>1</v>
      </c>
      <c r="AG719" s="16">
        <f t="shared" si="225"/>
        <v>5.23</v>
      </c>
      <c r="AH719" s="11" t="str">
        <f t="shared" si="221"/>
        <v>5.23</v>
      </c>
      <c r="AI719" s="11" t="str">
        <f t="shared" si="222"/>
        <v>Ohm</v>
      </c>
      <c r="AK719" s="16" t="str">
        <f t="shared" si="223"/>
        <v>5R23</v>
      </c>
    </row>
    <row r="720" spans="15:37" x14ac:dyDescent="0.3">
      <c r="O720" s="16">
        <v>2.8</v>
      </c>
      <c r="P720" s="9">
        <f t="shared" si="210"/>
        <v>5</v>
      </c>
      <c r="Q720" s="9">
        <f t="shared" si="211"/>
        <v>28000</v>
      </c>
      <c r="R720" s="11" t="str">
        <f t="shared" si="215"/>
        <v>28.0</v>
      </c>
      <c r="S720" s="11" t="str">
        <f t="shared" si="216"/>
        <v>k</v>
      </c>
      <c r="T720" s="16" t="str">
        <f t="shared" si="209"/>
        <v>283</v>
      </c>
      <c r="U720" s="16" t="str">
        <f t="shared" si="224"/>
        <v>2802</v>
      </c>
      <c r="W720" s="16">
        <v>1.96</v>
      </c>
      <c r="X720" s="9">
        <f t="shared" si="212"/>
        <v>4</v>
      </c>
      <c r="Y720" s="9">
        <f t="shared" si="217"/>
        <v>1960</v>
      </c>
      <c r="Z720" s="11" t="str">
        <f t="shared" si="218"/>
        <v>1.96</v>
      </c>
      <c r="AA720" s="11" t="str">
        <f t="shared" si="219"/>
        <v>k</v>
      </c>
      <c r="AB720" s="16" t="str">
        <f t="shared" si="213"/>
        <v>192</v>
      </c>
      <c r="AC720" s="16" t="str">
        <f t="shared" si="214"/>
        <v>1961</v>
      </c>
      <c r="AE720" s="22">
        <v>5.3</v>
      </c>
      <c r="AF720" s="9">
        <f t="shared" si="220"/>
        <v>1</v>
      </c>
      <c r="AG720" s="16">
        <f t="shared" si="225"/>
        <v>5.3</v>
      </c>
      <c r="AH720" s="11" t="str">
        <f t="shared" si="221"/>
        <v>5.30</v>
      </c>
      <c r="AI720" s="11" t="str">
        <f t="shared" si="222"/>
        <v>Ohm</v>
      </c>
      <c r="AK720" s="16" t="str">
        <f t="shared" si="223"/>
        <v>5R30</v>
      </c>
    </row>
    <row r="721" spans="15:37" x14ac:dyDescent="0.3">
      <c r="O721" s="16">
        <v>2.87</v>
      </c>
      <c r="P721" s="9">
        <f t="shared" si="210"/>
        <v>5</v>
      </c>
      <c r="Q721" s="9">
        <f t="shared" si="211"/>
        <v>28700</v>
      </c>
      <c r="R721" s="11" t="str">
        <f t="shared" si="215"/>
        <v>28.7</v>
      </c>
      <c r="S721" s="11" t="str">
        <f t="shared" si="216"/>
        <v>k</v>
      </c>
      <c r="T721" s="16" t="str">
        <f t="shared" si="209"/>
        <v>283</v>
      </c>
      <c r="U721" s="16" t="str">
        <f t="shared" si="224"/>
        <v>2872</v>
      </c>
      <c r="W721" s="16">
        <v>2</v>
      </c>
      <c r="X721" s="9">
        <f t="shared" si="212"/>
        <v>4</v>
      </c>
      <c r="Y721" s="9">
        <f t="shared" si="217"/>
        <v>2000</v>
      </c>
      <c r="Z721" s="11" t="str">
        <f t="shared" si="218"/>
        <v>2.00</v>
      </c>
      <c r="AA721" s="11" t="str">
        <f t="shared" si="219"/>
        <v>k</v>
      </c>
      <c r="AB721" s="16" t="str">
        <f t="shared" si="213"/>
        <v>202</v>
      </c>
      <c r="AC721" s="16" t="str">
        <f t="shared" si="214"/>
        <v>2001</v>
      </c>
      <c r="AE721" s="22">
        <v>5.36</v>
      </c>
      <c r="AF721" s="9">
        <f t="shared" si="220"/>
        <v>1</v>
      </c>
      <c r="AG721" s="16">
        <f t="shared" si="225"/>
        <v>5.36</v>
      </c>
      <c r="AH721" s="11" t="str">
        <f t="shared" si="221"/>
        <v>5.36</v>
      </c>
      <c r="AI721" s="11" t="str">
        <f t="shared" si="222"/>
        <v>Ohm</v>
      </c>
      <c r="AK721" s="16" t="str">
        <f t="shared" si="223"/>
        <v>5R36</v>
      </c>
    </row>
    <row r="722" spans="15:37" x14ac:dyDescent="0.3">
      <c r="O722" s="16">
        <v>2.94</v>
      </c>
      <c r="P722" s="9">
        <f t="shared" si="210"/>
        <v>5</v>
      </c>
      <c r="Q722" s="9">
        <f t="shared" si="211"/>
        <v>29400</v>
      </c>
      <c r="R722" s="11" t="str">
        <f t="shared" si="215"/>
        <v>29.4</v>
      </c>
      <c r="S722" s="11" t="str">
        <f t="shared" si="216"/>
        <v>k</v>
      </c>
      <c r="T722" s="16" t="str">
        <f t="shared" si="209"/>
        <v>293</v>
      </c>
      <c r="U722" s="16" t="str">
        <f t="shared" si="224"/>
        <v>2942</v>
      </c>
      <c r="W722" s="16">
        <v>2.0499999999999998</v>
      </c>
      <c r="X722" s="9">
        <f t="shared" si="212"/>
        <v>4</v>
      </c>
      <c r="Y722" s="9">
        <f t="shared" si="217"/>
        <v>2050</v>
      </c>
      <c r="Z722" s="11" t="str">
        <f t="shared" si="218"/>
        <v>2.05</v>
      </c>
      <c r="AA722" s="11" t="str">
        <f t="shared" si="219"/>
        <v>k</v>
      </c>
      <c r="AB722" s="16" t="str">
        <f t="shared" si="213"/>
        <v>202</v>
      </c>
      <c r="AC722" s="16" t="str">
        <f t="shared" si="214"/>
        <v>2051</v>
      </c>
      <c r="AE722" s="22">
        <v>5.42</v>
      </c>
      <c r="AF722" s="9">
        <f t="shared" si="220"/>
        <v>1</v>
      </c>
      <c r="AG722" s="16">
        <f t="shared" si="225"/>
        <v>5.42</v>
      </c>
      <c r="AH722" s="11" t="str">
        <f t="shared" si="221"/>
        <v>5.42</v>
      </c>
      <c r="AI722" s="11" t="str">
        <f t="shared" si="222"/>
        <v>Ohm</v>
      </c>
      <c r="AK722" s="16" t="str">
        <f t="shared" si="223"/>
        <v>5R42</v>
      </c>
    </row>
    <row r="723" spans="15:37" x14ac:dyDescent="0.3">
      <c r="O723" s="16">
        <v>3.01</v>
      </c>
      <c r="P723" s="9">
        <f t="shared" si="210"/>
        <v>5</v>
      </c>
      <c r="Q723" s="9">
        <f t="shared" si="211"/>
        <v>30100</v>
      </c>
      <c r="R723" s="11" t="str">
        <f t="shared" si="215"/>
        <v>30.1</v>
      </c>
      <c r="S723" s="11" t="str">
        <f t="shared" si="216"/>
        <v>k</v>
      </c>
      <c r="T723" s="16" t="str">
        <f t="shared" si="209"/>
        <v>303</v>
      </c>
      <c r="U723" s="16" t="str">
        <f t="shared" si="224"/>
        <v>3012</v>
      </c>
      <c r="W723" s="16">
        <v>2.1</v>
      </c>
      <c r="X723" s="9">
        <f t="shared" si="212"/>
        <v>4</v>
      </c>
      <c r="Y723" s="9">
        <f t="shared" si="217"/>
        <v>2100</v>
      </c>
      <c r="Z723" s="11" t="str">
        <f t="shared" si="218"/>
        <v>2.10</v>
      </c>
      <c r="AA723" s="11" t="str">
        <f t="shared" si="219"/>
        <v>k</v>
      </c>
      <c r="AB723" s="16" t="str">
        <f t="shared" si="213"/>
        <v>212</v>
      </c>
      <c r="AC723" s="16" t="str">
        <f t="shared" si="214"/>
        <v>2101</v>
      </c>
      <c r="AE723" s="22">
        <v>5.49</v>
      </c>
      <c r="AF723" s="9">
        <f t="shared" si="220"/>
        <v>1</v>
      </c>
      <c r="AG723" s="16">
        <f t="shared" si="225"/>
        <v>5.49</v>
      </c>
      <c r="AH723" s="11" t="str">
        <f t="shared" si="221"/>
        <v>5.49</v>
      </c>
      <c r="AI723" s="11" t="str">
        <f t="shared" si="222"/>
        <v>Ohm</v>
      </c>
      <c r="AK723" s="16" t="str">
        <f t="shared" si="223"/>
        <v>5R49</v>
      </c>
    </row>
    <row r="724" spans="15:37" x14ac:dyDescent="0.3">
      <c r="O724" s="16">
        <v>3.09</v>
      </c>
      <c r="P724" s="9">
        <f t="shared" si="210"/>
        <v>5</v>
      </c>
      <c r="Q724" s="9">
        <f t="shared" si="211"/>
        <v>30900</v>
      </c>
      <c r="R724" s="11" t="str">
        <f t="shared" si="215"/>
        <v>30.9</v>
      </c>
      <c r="S724" s="11" t="str">
        <f t="shared" si="216"/>
        <v>k</v>
      </c>
      <c r="T724" s="16" t="str">
        <f t="shared" si="209"/>
        <v>303</v>
      </c>
      <c r="U724" s="16" t="str">
        <f t="shared" si="224"/>
        <v>3092</v>
      </c>
      <c r="W724" s="16">
        <v>2.15</v>
      </c>
      <c r="X724" s="9">
        <f t="shared" si="212"/>
        <v>4</v>
      </c>
      <c r="Y724" s="9">
        <f t="shared" si="217"/>
        <v>2150</v>
      </c>
      <c r="Z724" s="11" t="str">
        <f t="shared" si="218"/>
        <v>2.15</v>
      </c>
      <c r="AA724" s="11" t="str">
        <f t="shared" si="219"/>
        <v>k</v>
      </c>
      <c r="AB724" s="16" t="str">
        <f t="shared" si="213"/>
        <v>212</v>
      </c>
      <c r="AC724" s="16" t="str">
        <f t="shared" si="214"/>
        <v>2151</v>
      </c>
      <c r="AE724" s="22">
        <v>5.56</v>
      </c>
      <c r="AF724" s="9">
        <f t="shared" si="220"/>
        <v>1</v>
      </c>
      <c r="AG724" s="16">
        <f t="shared" si="225"/>
        <v>5.56</v>
      </c>
      <c r="AH724" s="11" t="str">
        <f t="shared" si="221"/>
        <v>5.56</v>
      </c>
      <c r="AI724" s="11" t="str">
        <f t="shared" si="222"/>
        <v>Ohm</v>
      </c>
      <c r="AK724" s="16" t="str">
        <f t="shared" si="223"/>
        <v>5R56</v>
      </c>
    </row>
    <row r="725" spans="15:37" x14ac:dyDescent="0.3">
      <c r="O725" s="16">
        <v>3.16</v>
      </c>
      <c r="P725" s="9">
        <f t="shared" si="210"/>
        <v>5</v>
      </c>
      <c r="Q725" s="9">
        <f t="shared" si="211"/>
        <v>31600</v>
      </c>
      <c r="R725" s="11" t="str">
        <f t="shared" si="215"/>
        <v>31.6</v>
      </c>
      <c r="S725" s="11" t="str">
        <f t="shared" si="216"/>
        <v>k</v>
      </c>
      <c r="T725" s="16" t="str">
        <f t="shared" si="209"/>
        <v>313</v>
      </c>
      <c r="U725" s="16" t="str">
        <f t="shared" si="224"/>
        <v>3162</v>
      </c>
      <c r="W725" s="16">
        <v>2.2000000000000002</v>
      </c>
      <c r="X725" s="9">
        <f t="shared" si="212"/>
        <v>4</v>
      </c>
      <c r="Y725" s="9">
        <f t="shared" si="217"/>
        <v>2200</v>
      </c>
      <c r="Z725" s="11" t="str">
        <f t="shared" si="218"/>
        <v>2.20</v>
      </c>
      <c r="AA725" s="11" t="str">
        <f t="shared" si="219"/>
        <v>k</v>
      </c>
      <c r="AB725" s="16" t="str">
        <f t="shared" si="213"/>
        <v>222</v>
      </c>
      <c r="AC725" s="16" t="str">
        <f t="shared" si="214"/>
        <v>2201</v>
      </c>
      <c r="AE725" s="22">
        <v>5.62</v>
      </c>
      <c r="AF725" s="9">
        <f t="shared" si="220"/>
        <v>1</v>
      </c>
      <c r="AG725" s="16">
        <f t="shared" si="225"/>
        <v>5.62</v>
      </c>
      <c r="AH725" s="11" t="str">
        <f t="shared" si="221"/>
        <v>5.62</v>
      </c>
      <c r="AI725" s="11" t="str">
        <f t="shared" si="222"/>
        <v>Ohm</v>
      </c>
      <c r="AK725" s="16" t="str">
        <f t="shared" si="223"/>
        <v>5R62</v>
      </c>
    </row>
    <row r="726" spans="15:37" x14ac:dyDescent="0.3">
      <c r="O726" s="16">
        <v>3.24</v>
      </c>
      <c r="P726" s="9">
        <f t="shared" si="210"/>
        <v>5</v>
      </c>
      <c r="Q726" s="9">
        <f t="shared" si="211"/>
        <v>32400</v>
      </c>
      <c r="R726" s="11" t="str">
        <f t="shared" si="215"/>
        <v>32.4</v>
      </c>
      <c r="S726" s="11" t="str">
        <f t="shared" si="216"/>
        <v>k</v>
      </c>
      <c r="T726" s="16" t="str">
        <f t="shared" si="209"/>
        <v>323</v>
      </c>
      <c r="U726" s="16" t="str">
        <f t="shared" si="224"/>
        <v>3242</v>
      </c>
      <c r="W726" s="16">
        <v>2.21</v>
      </c>
      <c r="X726" s="9">
        <f t="shared" si="212"/>
        <v>4</v>
      </c>
      <c r="Y726" s="9">
        <f t="shared" si="217"/>
        <v>2210</v>
      </c>
      <c r="Z726" s="11" t="str">
        <f t="shared" si="218"/>
        <v>2.21</v>
      </c>
      <c r="AA726" s="11" t="str">
        <f t="shared" si="219"/>
        <v>k</v>
      </c>
      <c r="AB726" s="16" t="str">
        <f t="shared" si="213"/>
        <v>222</v>
      </c>
      <c r="AC726" s="16" t="str">
        <f t="shared" si="214"/>
        <v>2211</v>
      </c>
      <c r="AE726" s="22">
        <v>5.69</v>
      </c>
      <c r="AF726" s="9">
        <f t="shared" si="220"/>
        <v>1</v>
      </c>
      <c r="AG726" s="16">
        <f t="shared" si="225"/>
        <v>5.69</v>
      </c>
      <c r="AH726" s="11" t="str">
        <f t="shared" si="221"/>
        <v>5.69</v>
      </c>
      <c r="AI726" s="11" t="str">
        <f t="shared" si="222"/>
        <v>Ohm</v>
      </c>
      <c r="AK726" s="16" t="str">
        <f t="shared" si="223"/>
        <v>5R69</v>
      </c>
    </row>
    <row r="727" spans="15:37" x14ac:dyDescent="0.3">
      <c r="O727" s="16">
        <v>3.32</v>
      </c>
      <c r="P727" s="9">
        <f t="shared" si="210"/>
        <v>5</v>
      </c>
      <c r="Q727" s="9">
        <f t="shared" si="211"/>
        <v>33200</v>
      </c>
      <c r="R727" s="11" t="str">
        <f t="shared" si="215"/>
        <v>33.2</v>
      </c>
      <c r="S727" s="11" t="str">
        <f t="shared" si="216"/>
        <v>k</v>
      </c>
      <c r="T727" s="16" t="str">
        <f t="shared" si="209"/>
        <v>333</v>
      </c>
      <c r="U727" s="16" t="str">
        <f t="shared" si="224"/>
        <v>3322</v>
      </c>
      <c r="W727" s="16">
        <v>2.2599999999999998</v>
      </c>
      <c r="X727" s="9">
        <f t="shared" si="212"/>
        <v>4</v>
      </c>
      <c r="Y727" s="9">
        <f t="shared" si="217"/>
        <v>2259.9999999999995</v>
      </c>
      <c r="Z727" s="11" t="str">
        <f t="shared" si="218"/>
        <v>2.26</v>
      </c>
      <c r="AA727" s="11" t="str">
        <f t="shared" si="219"/>
        <v>k</v>
      </c>
      <c r="AB727" s="16" t="str">
        <f t="shared" si="213"/>
        <v>222</v>
      </c>
      <c r="AC727" s="16" t="str">
        <f t="shared" si="214"/>
        <v>2261</v>
      </c>
      <c r="AE727" s="22">
        <v>5.76</v>
      </c>
      <c r="AF727" s="9">
        <f t="shared" si="220"/>
        <v>1</v>
      </c>
      <c r="AG727" s="16">
        <f t="shared" si="225"/>
        <v>5.76</v>
      </c>
      <c r="AH727" s="11" t="str">
        <f t="shared" si="221"/>
        <v>5.76</v>
      </c>
      <c r="AI727" s="11" t="str">
        <f t="shared" si="222"/>
        <v>Ohm</v>
      </c>
      <c r="AK727" s="16" t="str">
        <f t="shared" si="223"/>
        <v>5R76</v>
      </c>
    </row>
    <row r="728" spans="15:37" x14ac:dyDescent="0.3">
      <c r="O728" s="16">
        <v>3.4</v>
      </c>
      <c r="P728" s="9">
        <f t="shared" si="210"/>
        <v>5</v>
      </c>
      <c r="Q728" s="9">
        <f t="shared" si="211"/>
        <v>34000</v>
      </c>
      <c r="R728" s="11" t="str">
        <f t="shared" si="215"/>
        <v>34.0</v>
      </c>
      <c r="S728" s="11" t="str">
        <f t="shared" si="216"/>
        <v>k</v>
      </c>
      <c r="T728" s="16" t="str">
        <f t="shared" si="209"/>
        <v>343</v>
      </c>
      <c r="U728" s="16" t="str">
        <f t="shared" si="224"/>
        <v>3402</v>
      </c>
      <c r="W728" s="16">
        <v>2.3199999999999998</v>
      </c>
      <c r="X728" s="9">
        <f t="shared" si="212"/>
        <v>4</v>
      </c>
      <c r="Y728" s="9">
        <f t="shared" si="217"/>
        <v>2320</v>
      </c>
      <c r="Z728" s="11" t="str">
        <f t="shared" si="218"/>
        <v>2.32</v>
      </c>
      <c r="AA728" s="11" t="str">
        <f t="shared" si="219"/>
        <v>k</v>
      </c>
      <c r="AB728" s="16" t="str">
        <f t="shared" si="213"/>
        <v>232</v>
      </c>
      <c r="AC728" s="16" t="str">
        <f t="shared" si="214"/>
        <v>2321</v>
      </c>
      <c r="AE728" s="22">
        <v>5.83</v>
      </c>
      <c r="AF728" s="9">
        <f t="shared" si="220"/>
        <v>1</v>
      </c>
      <c r="AG728" s="16">
        <f t="shared" si="225"/>
        <v>5.83</v>
      </c>
      <c r="AH728" s="11" t="str">
        <f t="shared" si="221"/>
        <v>5.83</v>
      </c>
      <c r="AI728" s="11" t="str">
        <f t="shared" si="222"/>
        <v>Ohm</v>
      </c>
      <c r="AK728" s="16" t="str">
        <f t="shared" si="223"/>
        <v>5R83</v>
      </c>
    </row>
    <row r="729" spans="15:37" x14ac:dyDescent="0.3">
      <c r="O729" s="16">
        <v>3.48</v>
      </c>
      <c r="P729" s="9">
        <f t="shared" si="210"/>
        <v>5</v>
      </c>
      <c r="Q729" s="9">
        <f t="shared" si="211"/>
        <v>34800</v>
      </c>
      <c r="R729" s="11" t="str">
        <f t="shared" si="215"/>
        <v>34.8</v>
      </c>
      <c r="S729" s="11" t="str">
        <f t="shared" si="216"/>
        <v>k</v>
      </c>
      <c r="T729" s="16" t="str">
        <f t="shared" si="209"/>
        <v>343</v>
      </c>
      <c r="U729" s="16" t="str">
        <f t="shared" si="224"/>
        <v>3482</v>
      </c>
      <c r="W729" s="16">
        <v>2.37</v>
      </c>
      <c r="X729" s="9">
        <f t="shared" si="212"/>
        <v>4</v>
      </c>
      <c r="Y729" s="9">
        <f t="shared" si="217"/>
        <v>2370</v>
      </c>
      <c r="Z729" s="11" t="str">
        <f t="shared" si="218"/>
        <v>2.37</v>
      </c>
      <c r="AA729" s="11" t="str">
        <f t="shared" si="219"/>
        <v>k</v>
      </c>
      <c r="AB729" s="16" t="str">
        <f t="shared" si="213"/>
        <v>232</v>
      </c>
      <c r="AC729" s="16" t="str">
        <f t="shared" si="214"/>
        <v>2371</v>
      </c>
      <c r="AE729" s="22">
        <v>5.9</v>
      </c>
      <c r="AF729" s="9">
        <f t="shared" si="220"/>
        <v>1</v>
      </c>
      <c r="AG729" s="16">
        <f t="shared" si="225"/>
        <v>5.9</v>
      </c>
      <c r="AH729" s="11" t="str">
        <f t="shared" si="221"/>
        <v>5.90</v>
      </c>
      <c r="AI729" s="11" t="str">
        <f t="shared" si="222"/>
        <v>Ohm</v>
      </c>
      <c r="AK729" s="16" t="str">
        <f t="shared" si="223"/>
        <v>5R90</v>
      </c>
    </row>
    <row r="730" spans="15:37" x14ac:dyDescent="0.3">
      <c r="O730" s="16">
        <v>3.57</v>
      </c>
      <c r="P730" s="9">
        <f t="shared" si="210"/>
        <v>5</v>
      </c>
      <c r="Q730" s="9">
        <f t="shared" si="211"/>
        <v>35700</v>
      </c>
      <c r="R730" s="11" t="str">
        <f t="shared" si="215"/>
        <v>35.7</v>
      </c>
      <c r="S730" s="11" t="str">
        <f t="shared" si="216"/>
        <v>k</v>
      </c>
      <c r="T730" s="16" t="str">
        <f t="shared" si="209"/>
        <v>353</v>
      </c>
      <c r="U730" s="16" t="str">
        <f t="shared" si="224"/>
        <v>3572</v>
      </c>
      <c r="W730" s="16">
        <v>2.4</v>
      </c>
      <c r="X730" s="9">
        <f t="shared" si="212"/>
        <v>4</v>
      </c>
      <c r="Y730" s="9">
        <f t="shared" si="217"/>
        <v>2400</v>
      </c>
      <c r="Z730" s="11" t="str">
        <f t="shared" si="218"/>
        <v>2.40</v>
      </c>
      <c r="AA730" s="11" t="str">
        <f t="shared" si="219"/>
        <v>k</v>
      </c>
      <c r="AB730" s="16" t="str">
        <f t="shared" si="213"/>
        <v>242</v>
      </c>
      <c r="AC730" s="16" t="str">
        <f t="shared" si="214"/>
        <v>2401</v>
      </c>
      <c r="AE730" s="22">
        <v>5.97</v>
      </c>
      <c r="AF730" s="9">
        <f t="shared" si="220"/>
        <v>1</v>
      </c>
      <c r="AG730" s="16">
        <f t="shared" si="225"/>
        <v>5.97</v>
      </c>
      <c r="AH730" s="11" t="str">
        <f t="shared" si="221"/>
        <v>5.97</v>
      </c>
      <c r="AI730" s="11" t="str">
        <f t="shared" si="222"/>
        <v>Ohm</v>
      </c>
      <c r="AK730" s="16" t="str">
        <f t="shared" si="223"/>
        <v>5R97</v>
      </c>
    </row>
    <row r="731" spans="15:37" x14ac:dyDescent="0.3">
      <c r="O731" s="16">
        <v>3.65</v>
      </c>
      <c r="P731" s="9">
        <f t="shared" si="210"/>
        <v>5</v>
      </c>
      <c r="Q731" s="9">
        <f t="shared" si="211"/>
        <v>36500</v>
      </c>
      <c r="R731" s="11" t="str">
        <f t="shared" si="215"/>
        <v>36.5</v>
      </c>
      <c r="S731" s="11" t="str">
        <f t="shared" si="216"/>
        <v>k</v>
      </c>
      <c r="T731" s="16" t="str">
        <f t="shared" si="209"/>
        <v>363</v>
      </c>
      <c r="U731" s="16" t="str">
        <f t="shared" si="224"/>
        <v>3652</v>
      </c>
      <c r="W731" s="16">
        <v>2.4300000000000002</v>
      </c>
      <c r="X731" s="9">
        <f t="shared" si="212"/>
        <v>4</v>
      </c>
      <c r="Y731" s="9">
        <f t="shared" si="217"/>
        <v>2430</v>
      </c>
      <c r="Z731" s="11" t="str">
        <f t="shared" si="218"/>
        <v>2.43</v>
      </c>
      <c r="AA731" s="11" t="str">
        <f t="shared" si="219"/>
        <v>k</v>
      </c>
      <c r="AB731" s="16" t="str">
        <f t="shared" si="213"/>
        <v>242</v>
      </c>
      <c r="AC731" s="16" t="str">
        <f t="shared" si="214"/>
        <v>2431</v>
      </c>
      <c r="AE731" s="22">
        <v>6.04</v>
      </c>
      <c r="AF731" s="9">
        <f t="shared" si="220"/>
        <v>1</v>
      </c>
      <c r="AG731" s="16">
        <f t="shared" si="225"/>
        <v>6.04</v>
      </c>
      <c r="AH731" s="11" t="str">
        <f t="shared" si="221"/>
        <v>6.04</v>
      </c>
      <c r="AI731" s="11" t="str">
        <f t="shared" si="222"/>
        <v>Ohm</v>
      </c>
      <c r="AK731" s="16" t="str">
        <f t="shared" si="223"/>
        <v>6R04</v>
      </c>
    </row>
    <row r="732" spans="15:37" x14ac:dyDescent="0.3">
      <c r="O732" s="16">
        <v>3.74</v>
      </c>
      <c r="P732" s="9">
        <f t="shared" si="210"/>
        <v>5</v>
      </c>
      <c r="Q732" s="9">
        <f t="shared" si="211"/>
        <v>37400</v>
      </c>
      <c r="R732" s="11" t="str">
        <f t="shared" si="215"/>
        <v>37.4</v>
      </c>
      <c r="S732" s="11" t="str">
        <f t="shared" si="216"/>
        <v>k</v>
      </c>
      <c r="T732" s="16" t="str">
        <f t="shared" si="209"/>
        <v>373</v>
      </c>
      <c r="U732" s="16" t="str">
        <f t="shared" si="224"/>
        <v>3742</v>
      </c>
      <c r="W732" s="16">
        <v>2.4900000000000002</v>
      </c>
      <c r="X732" s="9">
        <f t="shared" si="212"/>
        <v>4</v>
      </c>
      <c r="Y732" s="9">
        <f t="shared" si="217"/>
        <v>2490.0000000000005</v>
      </c>
      <c r="Z732" s="11" t="str">
        <f t="shared" si="218"/>
        <v>2.49</v>
      </c>
      <c r="AA732" s="11" t="str">
        <f t="shared" si="219"/>
        <v>k</v>
      </c>
      <c r="AB732" s="16" t="str">
        <f t="shared" si="213"/>
        <v>242</v>
      </c>
      <c r="AC732" s="16" t="str">
        <f t="shared" si="214"/>
        <v>2491</v>
      </c>
      <c r="AE732" s="22">
        <v>6.12</v>
      </c>
      <c r="AF732" s="9">
        <f t="shared" si="220"/>
        <v>1</v>
      </c>
      <c r="AG732" s="16">
        <f t="shared" si="225"/>
        <v>6.12</v>
      </c>
      <c r="AH732" s="11" t="str">
        <f t="shared" si="221"/>
        <v>6.12</v>
      </c>
      <c r="AI732" s="11" t="str">
        <f t="shared" si="222"/>
        <v>Ohm</v>
      </c>
      <c r="AK732" s="16" t="str">
        <f t="shared" si="223"/>
        <v>6R12</v>
      </c>
    </row>
    <row r="733" spans="15:37" x14ac:dyDescent="0.3">
      <c r="O733" s="16">
        <v>3.83</v>
      </c>
      <c r="P733" s="9">
        <f t="shared" si="210"/>
        <v>5</v>
      </c>
      <c r="Q733" s="9">
        <f t="shared" si="211"/>
        <v>38300</v>
      </c>
      <c r="R733" s="11" t="str">
        <f t="shared" si="215"/>
        <v>38.3</v>
      </c>
      <c r="S733" s="11" t="str">
        <f t="shared" si="216"/>
        <v>k</v>
      </c>
      <c r="T733" s="16" t="str">
        <f t="shared" si="209"/>
        <v>383</v>
      </c>
      <c r="U733" s="16" t="str">
        <f t="shared" si="224"/>
        <v>3832</v>
      </c>
      <c r="W733" s="16">
        <v>2.5499999999999998</v>
      </c>
      <c r="X733" s="9">
        <f t="shared" si="212"/>
        <v>4</v>
      </c>
      <c r="Y733" s="9">
        <f t="shared" si="217"/>
        <v>2550</v>
      </c>
      <c r="Z733" s="11" t="str">
        <f t="shared" si="218"/>
        <v>2.55</v>
      </c>
      <c r="AA733" s="11" t="str">
        <f t="shared" si="219"/>
        <v>k</v>
      </c>
      <c r="AB733" s="16" t="str">
        <f t="shared" si="213"/>
        <v>252</v>
      </c>
      <c r="AC733" s="16" t="str">
        <f t="shared" si="214"/>
        <v>2551</v>
      </c>
      <c r="AE733" s="22">
        <v>6.19</v>
      </c>
      <c r="AF733" s="9">
        <f t="shared" si="220"/>
        <v>1</v>
      </c>
      <c r="AG733" s="16">
        <f t="shared" si="225"/>
        <v>6.19</v>
      </c>
      <c r="AH733" s="11" t="str">
        <f t="shared" si="221"/>
        <v>6.19</v>
      </c>
      <c r="AI733" s="11" t="str">
        <f t="shared" si="222"/>
        <v>Ohm</v>
      </c>
      <c r="AK733" s="16" t="str">
        <f t="shared" si="223"/>
        <v>6R19</v>
      </c>
    </row>
    <row r="734" spans="15:37" x14ac:dyDescent="0.3">
      <c r="O734" s="16">
        <v>3.92</v>
      </c>
      <c r="P734" s="9">
        <f t="shared" si="210"/>
        <v>5</v>
      </c>
      <c r="Q734" s="9">
        <f t="shared" si="211"/>
        <v>39200</v>
      </c>
      <c r="R734" s="11" t="str">
        <f t="shared" si="215"/>
        <v>39.2</v>
      </c>
      <c r="S734" s="11" t="str">
        <f t="shared" si="216"/>
        <v>k</v>
      </c>
      <c r="T734" s="16" t="str">
        <f t="shared" si="209"/>
        <v>393</v>
      </c>
      <c r="U734" s="16" t="str">
        <f t="shared" si="224"/>
        <v>3922</v>
      </c>
      <c r="W734" s="16">
        <v>2.61</v>
      </c>
      <c r="X734" s="9">
        <f t="shared" si="212"/>
        <v>4</v>
      </c>
      <c r="Y734" s="9">
        <f t="shared" si="217"/>
        <v>2610</v>
      </c>
      <c r="Z734" s="11" t="str">
        <f t="shared" si="218"/>
        <v>2.61</v>
      </c>
      <c r="AA734" s="11" t="str">
        <f t="shared" si="219"/>
        <v>k</v>
      </c>
      <c r="AB734" s="16" t="str">
        <f t="shared" si="213"/>
        <v>262</v>
      </c>
      <c r="AC734" s="16" t="str">
        <f t="shared" si="214"/>
        <v>2611</v>
      </c>
      <c r="AE734" s="22">
        <v>6.26</v>
      </c>
      <c r="AF734" s="9">
        <f t="shared" si="220"/>
        <v>1</v>
      </c>
      <c r="AG734" s="16">
        <f t="shared" si="225"/>
        <v>6.26</v>
      </c>
      <c r="AH734" s="11" t="str">
        <f t="shared" si="221"/>
        <v>6.26</v>
      </c>
      <c r="AI734" s="11" t="str">
        <f t="shared" si="222"/>
        <v>Ohm</v>
      </c>
      <c r="AK734" s="16" t="str">
        <f t="shared" si="223"/>
        <v>6R26</v>
      </c>
    </row>
    <row r="735" spans="15:37" x14ac:dyDescent="0.3">
      <c r="O735" s="16">
        <v>4.0199999999999996</v>
      </c>
      <c r="P735" s="9">
        <f t="shared" si="210"/>
        <v>5</v>
      </c>
      <c r="Q735" s="9">
        <f t="shared" si="211"/>
        <v>40199.999999999993</v>
      </c>
      <c r="R735" s="11" t="str">
        <f t="shared" si="215"/>
        <v>40.2</v>
      </c>
      <c r="S735" s="11" t="str">
        <f t="shared" si="216"/>
        <v>k</v>
      </c>
      <c r="T735" s="16" t="str">
        <f t="shared" si="209"/>
        <v>403</v>
      </c>
      <c r="U735" s="16" t="str">
        <f t="shared" si="224"/>
        <v>4022</v>
      </c>
      <c r="W735" s="16">
        <v>2.67</v>
      </c>
      <c r="X735" s="9">
        <f t="shared" si="212"/>
        <v>4</v>
      </c>
      <c r="Y735" s="9">
        <f t="shared" si="217"/>
        <v>2670</v>
      </c>
      <c r="Z735" s="11" t="str">
        <f t="shared" si="218"/>
        <v>2.67</v>
      </c>
      <c r="AA735" s="11" t="str">
        <f t="shared" si="219"/>
        <v>k</v>
      </c>
      <c r="AB735" s="16" t="str">
        <f t="shared" si="213"/>
        <v>262</v>
      </c>
      <c r="AC735" s="16" t="str">
        <f t="shared" si="214"/>
        <v>2671</v>
      </c>
      <c r="AE735" s="22">
        <v>6.34</v>
      </c>
      <c r="AF735" s="9">
        <f t="shared" si="220"/>
        <v>1</v>
      </c>
      <c r="AG735" s="16">
        <f t="shared" si="225"/>
        <v>6.34</v>
      </c>
      <c r="AH735" s="11" t="str">
        <f t="shared" si="221"/>
        <v>6.34</v>
      </c>
      <c r="AI735" s="11" t="str">
        <f t="shared" si="222"/>
        <v>Ohm</v>
      </c>
      <c r="AK735" s="16" t="str">
        <f t="shared" si="223"/>
        <v>6R34</v>
      </c>
    </row>
    <row r="736" spans="15:37" x14ac:dyDescent="0.3">
      <c r="O736" s="16">
        <v>4.12</v>
      </c>
      <c r="P736" s="9">
        <f t="shared" si="210"/>
        <v>5</v>
      </c>
      <c r="Q736" s="9">
        <f t="shared" si="211"/>
        <v>41200</v>
      </c>
      <c r="R736" s="11" t="str">
        <f t="shared" si="215"/>
        <v>41.2</v>
      </c>
      <c r="S736" s="11" t="str">
        <f t="shared" si="216"/>
        <v>k</v>
      </c>
      <c r="T736" s="16" t="str">
        <f t="shared" si="209"/>
        <v>413</v>
      </c>
      <c r="U736" s="16" t="str">
        <f t="shared" si="224"/>
        <v>4122</v>
      </c>
      <c r="W736" s="16">
        <v>2.7</v>
      </c>
      <c r="X736" s="9">
        <f t="shared" si="212"/>
        <v>4</v>
      </c>
      <c r="Y736" s="9">
        <f t="shared" si="217"/>
        <v>2700</v>
      </c>
      <c r="Z736" s="11" t="str">
        <f t="shared" si="218"/>
        <v>2.70</v>
      </c>
      <c r="AA736" s="11" t="str">
        <f t="shared" si="219"/>
        <v>k</v>
      </c>
      <c r="AB736" s="16" t="str">
        <f t="shared" si="213"/>
        <v>272</v>
      </c>
      <c r="AC736" s="16" t="str">
        <f t="shared" si="214"/>
        <v>2701</v>
      </c>
      <c r="AE736" s="22">
        <v>6.42</v>
      </c>
      <c r="AF736" s="9">
        <f t="shared" si="220"/>
        <v>1</v>
      </c>
      <c r="AG736" s="16">
        <f t="shared" si="225"/>
        <v>6.42</v>
      </c>
      <c r="AH736" s="11" t="str">
        <f t="shared" si="221"/>
        <v>6.42</v>
      </c>
      <c r="AI736" s="11" t="str">
        <f t="shared" si="222"/>
        <v>Ohm</v>
      </c>
      <c r="AK736" s="16" t="str">
        <f t="shared" si="223"/>
        <v>6R42</v>
      </c>
    </row>
    <row r="737" spans="15:37" x14ac:dyDescent="0.3">
      <c r="O737" s="16">
        <v>4.22</v>
      </c>
      <c r="P737" s="9">
        <f t="shared" si="210"/>
        <v>5</v>
      </c>
      <c r="Q737" s="9">
        <f t="shared" si="211"/>
        <v>42200</v>
      </c>
      <c r="R737" s="11" t="str">
        <f t="shared" si="215"/>
        <v>42.2</v>
      </c>
      <c r="S737" s="11" t="str">
        <f t="shared" si="216"/>
        <v>k</v>
      </c>
      <c r="T737" s="16" t="str">
        <f t="shared" si="209"/>
        <v>423</v>
      </c>
      <c r="U737" s="16" t="str">
        <f t="shared" si="224"/>
        <v>4222</v>
      </c>
      <c r="W737" s="16">
        <v>2.74</v>
      </c>
      <c r="X737" s="9">
        <f t="shared" si="212"/>
        <v>4</v>
      </c>
      <c r="Y737" s="9">
        <f t="shared" si="217"/>
        <v>2740.0000000000005</v>
      </c>
      <c r="Z737" s="11" t="str">
        <f t="shared" si="218"/>
        <v>2.74</v>
      </c>
      <c r="AA737" s="11" t="str">
        <f t="shared" si="219"/>
        <v>k</v>
      </c>
      <c r="AB737" s="16" t="str">
        <f t="shared" si="213"/>
        <v>272</v>
      </c>
      <c r="AC737" s="16" t="str">
        <f t="shared" si="214"/>
        <v>2741</v>
      </c>
      <c r="AE737" s="22">
        <v>6.49</v>
      </c>
      <c r="AF737" s="9">
        <f t="shared" si="220"/>
        <v>1</v>
      </c>
      <c r="AG737" s="16">
        <f t="shared" si="225"/>
        <v>6.49</v>
      </c>
      <c r="AH737" s="11" t="str">
        <f t="shared" si="221"/>
        <v>6.49</v>
      </c>
      <c r="AI737" s="11" t="str">
        <f t="shared" si="222"/>
        <v>Ohm</v>
      </c>
      <c r="AK737" s="16" t="str">
        <f t="shared" si="223"/>
        <v>6R49</v>
      </c>
    </row>
    <row r="738" spans="15:37" x14ac:dyDescent="0.3">
      <c r="O738" s="16">
        <v>4.32</v>
      </c>
      <c r="P738" s="9">
        <f t="shared" si="210"/>
        <v>5</v>
      </c>
      <c r="Q738" s="9">
        <f t="shared" si="211"/>
        <v>43200</v>
      </c>
      <c r="R738" s="11" t="str">
        <f t="shared" si="215"/>
        <v>43.2</v>
      </c>
      <c r="S738" s="11" t="str">
        <f t="shared" si="216"/>
        <v>k</v>
      </c>
      <c r="T738" s="16" t="str">
        <f t="shared" si="209"/>
        <v>433</v>
      </c>
      <c r="U738" s="16" t="str">
        <f t="shared" si="224"/>
        <v>4322</v>
      </c>
      <c r="W738" s="16">
        <v>2.8</v>
      </c>
      <c r="X738" s="9">
        <f t="shared" si="212"/>
        <v>4</v>
      </c>
      <c r="Y738" s="9">
        <f t="shared" si="217"/>
        <v>2800</v>
      </c>
      <c r="Z738" s="11" t="str">
        <f t="shared" si="218"/>
        <v>2.80</v>
      </c>
      <c r="AA738" s="11" t="str">
        <f t="shared" si="219"/>
        <v>k</v>
      </c>
      <c r="AB738" s="16" t="str">
        <f t="shared" si="213"/>
        <v>282</v>
      </c>
      <c r="AC738" s="16" t="str">
        <f t="shared" si="214"/>
        <v>2801</v>
      </c>
      <c r="AE738" s="22">
        <v>6.57</v>
      </c>
      <c r="AF738" s="9">
        <f t="shared" si="220"/>
        <v>1</v>
      </c>
      <c r="AG738" s="16">
        <f t="shared" si="225"/>
        <v>6.57</v>
      </c>
      <c r="AH738" s="11" t="str">
        <f t="shared" si="221"/>
        <v>6.57</v>
      </c>
      <c r="AI738" s="11" t="str">
        <f t="shared" si="222"/>
        <v>Ohm</v>
      </c>
      <c r="AK738" s="16" t="str">
        <f t="shared" si="223"/>
        <v>6R57</v>
      </c>
    </row>
    <row r="739" spans="15:37" x14ac:dyDescent="0.3">
      <c r="O739" s="16">
        <v>4.42</v>
      </c>
      <c r="P739" s="9">
        <f t="shared" si="210"/>
        <v>5</v>
      </c>
      <c r="Q739" s="9">
        <f t="shared" si="211"/>
        <v>44200</v>
      </c>
      <c r="R739" s="11" t="str">
        <f t="shared" si="215"/>
        <v>44.2</v>
      </c>
      <c r="S739" s="11" t="str">
        <f t="shared" si="216"/>
        <v>k</v>
      </c>
      <c r="T739" s="16" t="str">
        <f t="shared" si="209"/>
        <v>443</v>
      </c>
      <c r="U739" s="16" t="str">
        <f t="shared" si="224"/>
        <v>4422</v>
      </c>
      <c r="W739" s="16">
        <v>2.87</v>
      </c>
      <c r="X739" s="9">
        <f t="shared" si="212"/>
        <v>4</v>
      </c>
      <c r="Y739" s="9">
        <f t="shared" si="217"/>
        <v>2870</v>
      </c>
      <c r="Z739" s="11" t="str">
        <f t="shared" si="218"/>
        <v>2.87</v>
      </c>
      <c r="AA739" s="11" t="str">
        <f t="shared" si="219"/>
        <v>k</v>
      </c>
      <c r="AB739" s="16" t="str">
        <f t="shared" si="213"/>
        <v>282</v>
      </c>
      <c r="AC739" s="16" t="str">
        <f t="shared" si="214"/>
        <v>2871</v>
      </c>
      <c r="AE739" s="22">
        <v>6.65</v>
      </c>
      <c r="AF739" s="9">
        <f t="shared" si="220"/>
        <v>1</v>
      </c>
      <c r="AG739" s="16">
        <f t="shared" si="225"/>
        <v>6.65</v>
      </c>
      <c r="AH739" s="11" t="str">
        <f t="shared" si="221"/>
        <v>6.65</v>
      </c>
      <c r="AI739" s="11" t="str">
        <f t="shared" si="222"/>
        <v>Ohm</v>
      </c>
      <c r="AK739" s="16" t="str">
        <f t="shared" si="223"/>
        <v>6R65</v>
      </c>
    </row>
    <row r="740" spans="15:37" x14ac:dyDescent="0.3">
      <c r="O740" s="16">
        <v>4.53</v>
      </c>
      <c r="P740" s="9">
        <f t="shared" si="210"/>
        <v>5</v>
      </c>
      <c r="Q740" s="9">
        <f t="shared" si="211"/>
        <v>45300</v>
      </c>
      <c r="R740" s="11" t="str">
        <f t="shared" si="215"/>
        <v>45.3</v>
      </c>
      <c r="S740" s="11" t="str">
        <f t="shared" si="216"/>
        <v>k</v>
      </c>
      <c r="T740" s="16" t="str">
        <f t="shared" si="209"/>
        <v>453</v>
      </c>
      <c r="U740" s="16" t="str">
        <f t="shared" si="224"/>
        <v>4532</v>
      </c>
      <c r="W740" s="16">
        <v>2.94</v>
      </c>
      <c r="X740" s="9">
        <f t="shared" si="212"/>
        <v>4</v>
      </c>
      <c r="Y740" s="9">
        <f t="shared" si="217"/>
        <v>2940</v>
      </c>
      <c r="Z740" s="11" t="str">
        <f t="shared" si="218"/>
        <v>2.94</v>
      </c>
      <c r="AA740" s="11" t="str">
        <f t="shared" si="219"/>
        <v>k</v>
      </c>
      <c r="AB740" s="16" t="str">
        <f t="shared" si="213"/>
        <v>292</v>
      </c>
      <c r="AC740" s="16" t="str">
        <f t="shared" si="214"/>
        <v>2941</v>
      </c>
      <c r="AE740" s="22">
        <v>6.73</v>
      </c>
      <c r="AF740" s="9">
        <f t="shared" si="220"/>
        <v>1</v>
      </c>
      <c r="AG740" s="16">
        <f t="shared" si="225"/>
        <v>6.7300000000000013</v>
      </c>
      <c r="AH740" s="11" t="str">
        <f t="shared" si="221"/>
        <v>6.73</v>
      </c>
      <c r="AI740" s="11" t="str">
        <f t="shared" si="222"/>
        <v>Ohm</v>
      </c>
      <c r="AK740" s="16" t="str">
        <f t="shared" si="223"/>
        <v>6R73</v>
      </c>
    </row>
    <row r="741" spans="15:37" x14ac:dyDescent="0.3">
      <c r="O741" s="16">
        <v>4.6399999999999997</v>
      </c>
      <c r="P741" s="9">
        <f t="shared" si="210"/>
        <v>5</v>
      </c>
      <c r="Q741" s="9">
        <f t="shared" si="211"/>
        <v>46399.999999999993</v>
      </c>
      <c r="R741" s="11" t="str">
        <f t="shared" si="215"/>
        <v>46.4</v>
      </c>
      <c r="S741" s="11" t="str">
        <f t="shared" si="216"/>
        <v>k</v>
      </c>
      <c r="T741" s="16" t="str">
        <f t="shared" ref="T741:T804" si="226">IF(P741&lt;2,LEFT(U741,3),LEFT(U741,2)&amp;P741-2)</f>
        <v>463</v>
      </c>
      <c r="U741" s="16" t="str">
        <f t="shared" si="224"/>
        <v>4642</v>
      </c>
      <c r="W741" s="16">
        <v>3</v>
      </c>
      <c r="X741" s="9">
        <f t="shared" si="212"/>
        <v>4</v>
      </c>
      <c r="Y741" s="9">
        <f t="shared" si="217"/>
        <v>3000</v>
      </c>
      <c r="Z741" s="11" t="str">
        <f t="shared" si="218"/>
        <v>3.00</v>
      </c>
      <c r="AA741" s="11" t="str">
        <f t="shared" si="219"/>
        <v>k</v>
      </c>
      <c r="AB741" s="16" t="str">
        <f t="shared" si="213"/>
        <v>302</v>
      </c>
      <c r="AC741" s="16" t="str">
        <f t="shared" si="214"/>
        <v>3001</v>
      </c>
      <c r="AE741" s="22">
        <v>6.81</v>
      </c>
      <c r="AF741" s="9">
        <f t="shared" si="220"/>
        <v>1</v>
      </c>
      <c r="AG741" s="16">
        <f t="shared" si="225"/>
        <v>6.81</v>
      </c>
      <c r="AH741" s="11" t="str">
        <f t="shared" si="221"/>
        <v>6.81</v>
      </c>
      <c r="AI741" s="11" t="str">
        <f t="shared" si="222"/>
        <v>Ohm</v>
      </c>
      <c r="AK741" s="16" t="str">
        <f t="shared" si="223"/>
        <v>6R81</v>
      </c>
    </row>
    <row r="742" spans="15:37" x14ac:dyDescent="0.3">
      <c r="O742" s="16">
        <v>4.75</v>
      </c>
      <c r="P742" s="9">
        <f t="shared" ref="P742:P805" si="227">IF(O742=1,P741+1,P741)</f>
        <v>5</v>
      </c>
      <c r="Q742" s="9">
        <f t="shared" ref="Q742:Q772" si="228">O742*10^P742/10</f>
        <v>47500</v>
      </c>
      <c r="R742" s="11" t="str">
        <f t="shared" si="215"/>
        <v>47.5</v>
      </c>
      <c r="S742" s="11" t="str">
        <f t="shared" si="216"/>
        <v>k</v>
      </c>
      <c r="T742" s="16" t="str">
        <f t="shared" si="226"/>
        <v>473</v>
      </c>
      <c r="U742" s="16" t="str">
        <f t="shared" si="224"/>
        <v>4752</v>
      </c>
      <c r="W742" s="16">
        <v>3.01</v>
      </c>
      <c r="X742" s="9">
        <f t="shared" si="212"/>
        <v>4</v>
      </c>
      <c r="Y742" s="9">
        <f t="shared" si="217"/>
        <v>3009.9999999999995</v>
      </c>
      <c r="Z742" s="11" t="str">
        <f t="shared" si="218"/>
        <v>3.01</v>
      </c>
      <c r="AA742" s="11" t="str">
        <f t="shared" si="219"/>
        <v>k</v>
      </c>
      <c r="AB742" s="16" t="str">
        <f t="shared" si="213"/>
        <v>302</v>
      </c>
      <c r="AC742" s="16" t="str">
        <f t="shared" si="214"/>
        <v>3011</v>
      </c>
      <c r="AE742" s="22">
        <v>6.9</v>
      </c>
      <c r="AF742" s="9">
        <f t="shared" si="220"/>
        <v>1</v>
      </c>
      <c r="AG742" s="16">
        <f t="shared" si="225"/>
        <v>6.9</v>
      </c>
      <c r="AH742" s="11" t="str">
        <f t="shared" si="221"/>
        <v>6.90</v>
      </c>
      <c r="AI742" s="11" t="str">
        <f t="shared" si="222"/>
        <v>Ohm</v>
      </c>
      <c r="AK742" s="16" t="str">
        <f t="shared" si="223"/>
        <v>6R90</v>
      </c>
    </row>
    <row r="743" spans="15:37" x14ac:dyDescent="0.3">
      <c r="O743" s="16">
        <v>4.87</v>
      </c>
      <c r="P743" s="9">
        <f t="shared" si="227"/>
        <v>5</v>
      </c>
      <c r="Q743" s="9">
        <f t="shared" si="228"/>
        <v>48700</v>
      </c>
      <c r="R743" s="11" t="str">
        <f t="shared" si="215"/>
        <v>48.7</v>
      </c>
      <c r="S743" s="11" t="str">
        <f t="shared" si="216"/>
        <v>k</v>
      </c>
      <c r="T743" s="16" t="str">
        <f t="shared" si="226"/>
        <v>483</v>
      </c>
      <c r="U743" s="16" t="str">
        <f t="shared" si="224"/>
        <v>4872</v>
      </c>
      <c r="W743" s="16">
        <v>3.09</v>
      </c>
      <c r="X743" s="9">
        <f t="shared" si="212"/>
        <v>4</v>
      </c>
      <c r="Y743" s="9">
        <f t="shared" si="217"/>
        <v>3090</v>
      </c>
      <c r="Z743" s="11" t="str">
        <f t="shared" si="218"/>
        <v>3.09</v>
      </c>
      <c r="AA743" s="11" t="str">
        <f t="shared" si="219"/>
        <v>k</v>
      </c>
      <c r="AB743" s="16" t="str">
        <f t="shared" si="213"/>
        <v>302</v>
      </c>
      <c r="AC743" s="16" t="str">
        <f t="shared" si="214"/>
        <v>3091</v>
      </c>
      <c r="AE743" s="22">
        <v>6.98</v>
      </c>
      <c r="AF743" s="9">
        <f t="shared" si="220"/>
        <v>1</v>
      </c>
      <c r="AG743" s="16">
        <f t="shared" si="225"/>
        <v>6.9800000000000013</v>
      </c>
      <c r="AH743" s="11" t="str">
        <f t="shared" si="221"/>
        <v>6.98</v>
      </c>
      <c r="AI743" s="11" t="str">
        <f t="shared" si="222"/>
        <v>Ohm</v>
      </c>
      <c r="AK743" s="16" t="str">
        <f t="shared" si="223"/>
        <v>6R98</v>
      </c>
    </row>
    <row r="744" spans="15:37" x14ac:dyDescent="0.3">
      <c r="O744" s="16">
        <v>4.99</v>
      </c>
      <c r="P744" s="9">
        <f t="shared" si="227"/>
        <v>5</v>
      </c>
      <c r="Q744" s="9">
        <f t="shared" si="228"/>
        <v>49900</v>
      </c>
      <c r="R744" s="11" t="str">
        <f t="shared" si="215"/>
        <v>49.9</v>
      </c>
      <c r="S744" s="11" t="str">
        <f t="shared" si="216"/>
        <v>k</v>
      </c>
      <c r="T744" s="16" t="str">
        <f t="shared" si="226"/>
        <v>493</v>
      </c>
      <c r="U744" s="16" t="str">
        <f t="shared" si="224"/>
        <v>4992</v>
      </c>
      <c r="W744" s="16">
        <v>3.16</v>
      </c>
      <c r="X744" s="9">
        <f t="shared" si="212"/>
        <v>4</v>
      </c>
      <c r="Y744" s="9">
        <f t="shared" si="217"/>
        <v>3160</v>
      </c>
      <c r="Z744" s="11" t="str">
        <f t="shared" si="218"/>
        <v>3.16</v>
      </c>
      <c r="AA744" s="11" t="str">
        <f t="shared" si="219"/>
        <v>k</v>
      </c>
      <c r="AB744" s="16" t="str">
        <f t="shared" si="213"/>
        <v>312</v>
      </c>
      <c r="AC744" s="16" t="str">
        <f t="shared" si="214"/>
        <v>3161</v>
      </c>
      <c r="AE744" s="22">
        <v>7.06</v>
      </c>
      <c r="AF744" s="9">
        <f t="shared" si="220"/>
        <v>1</v>
      </c>
      <c r="AG744" s="16">
        <f t="shared" si="225"/>
        <v>7.06</v>
      </c>
      <c r="AH744" s="11" t="str">
        <f t="shared" si="221"/>
        <v>7.06</v>
      </c>
      <c r="AI744" s="11" t="str">
        <f t="shared" si="222"/>
        <v>Ohm</v>
      </c>
      <c r="AK744" s="16" t="str">
        <f t="shared" si="223"/>
        <v>7R06</v>
      </c>
    </row>
    <row r="745" spans="15:37" x14ac:dyDescent="0.3">
      <c r="O745" s="16">
        <v>5.1100000000000003</v>
      </c>
      <c r="P745" s="9">
        <f t="shared" si="227"/>
        <v>5</v>
      </c>
      <c r="Q745" s="9">
        <f t="shared" si="228"/>
        <v>51100.000000000007</v>
      </c>
      <c r="R745" s="11" t="str">
        <f t="shared" si="215"/>
        <v>51.1</v>
      </c>
      <c r="S745" s="11" t="str">
        <f t="shared" si="216"/>
        <v>k</v>
      </c>
      <c r="T745" s="16" t="str">
        <f t="shared" si="226"/>
        <v>513</v>
      </c>
      <c r="U745" s="16" t="str">
        <f t="shared" si="224"/>
        <v>5112</v>
      </c>
      <c r="W745" s="16">
        <v>3.24</v>
      </c>
      <c r="X745" s="9">
        <f t="shared" si="212"/>
        <v>4</v>
      </c>
      <c r="Y745" s="9">
        <f t="shared" si="217"/>
        <v>3240.0000000000005</v>
      </c>
      <c r="Z745" s="11" t="str">
        <f t="shared" si="218"/>
        <v>3.24</v>
      </c>
      <c r="AA745" s="11" t="str">
        <f t="shared" si="219"/>
        <v>k</v>
      </c>
      <c r="AB745" s="16" t="str">
        <f t="shared" si="213"/>
        <v>322</v>
      </c>
      <c r="AC745" s="16" t="str">
        <f t="shared" si="214"/>
        <v>3241</v>
      </c>
      <c r="AE745" s="22">
        <v>7.15</v>
      </c>
      <c r="AF745" s="9">
        <f t="shared" si="220"/>
        <v>1</v>
      </c>
      <c r="AG745" s="16">
        <f t="shared" si="225"/>
        <v>7.15</v>
      </c>
      <c r="AH745" s="11" t="str">
        <f t="shared" si="221"/>
        <v>7.15</v>
      </c>
      <c r="AI745" s="11" t="str">
        <f t="shared" si="222"/>
        <v>Ohm</v>
      </c>
      <c r="AK745" s="16" t="str">
        <f t="shared" si="223"/>
        <v>7R15</v>
      </c>
    </row>
    <row r="746" spans="15:37" x14ac:dyDescent="0.3">
      <c r="O746" s="16">
        <v>5.23</v>
      </c>
      <c r="P746" s="9">
        <f t="shared" si="227"/>
        <v>5</v>
      </c>
      <c r="Q746" s="9">
        <f t="shared" si="228"/>
        <v>52300.000000000007</v>
      </c>
      <c r="R746" s="11" t="str">
        <f t="shared" si="215"/>
        <v>52.3</v>
      </c>
      <c r="S746" s="11" t="str">
        <f t="shared" si="216"/>
        <v>k</v>
      </c>
      <c r="T746" s="16" t="str">
        <f t="shared" si="226"/>
        <v>523</v>
      </c>
      <c r="U746" s="16" t="str">
        <f t="shared" si="224"/>
        <v>5232</v>
      </c>
      <c r="W746" s="16">
        <v>3.3</v>
      </c>
      <c r="X746" s="9">
        <f t="shared" si="212"/>
        <v>4</v>
      </c>
      <c r="Y746" s="9">
        <f t="shared" si="217"/>
        <v>3300</v>
      </c>
      <c r="Z746" s="11" t="str">
        <f t="shared" si="218"/>
        <v>3.30</v>
      </c>
      <c r="AA746" s="11" t="str">
        <f t="shared" si="219"/>
        <v>k</v>
      </c>
      <c r="AB746" s="16" t="str">
        <f t="shared" si="213"/>
        <v>332</v>
      </c>
      <c r="AC746" s="16" t="str">
        <f t="shared" si="214"/>
        <v>3301</v>
      </c>
      <c r="AE746" s="22">
        <v>7.23</v>
      </c>
      <c r="AF746" s="9">
        <f t="shared" si="220"/>
        <v>1</v>
      </c>
      <c r="AG746" s="16">
        <f t="shared" si="225"/>
        <v>7.2300000000000013</v>
      </c>
      <c r="AH746" s="11" t="str">
        <f t="shared" si="221"/>
        <v>7.23</v>
      </c>
      <c r="AI746" s="11" t="str">
        <f t="shared" si="222"/>
        <v>Ohm</v>
      </c>
      <c r="AK746" s="16" t="str">
        <f t="shared" si="223"/>
        <v>7R23</v>
      </c>
    </row>
    <row r="747" spans="15:37" x14ac:dyDescent="0.3">
      <c r="O747" s="16">
        <v>5.36</v>
      </c>
      <c r="P747" s="9">
        <f t="shared" si="227"/>
        <v>5</v>
      </c>
      <c r="Q747" s="9">
        <f t="shared" si="228"/>
        <v>53600</v>
      </c>
      <c r="R747" s="11" t="str">
        <f t="shared" si="215"/>
        <v>53.6</v>
      </c>
      <c r="S747" s="11" t="str">
        <f t="shared" si="216"/>
        <v>k</v>
      </c>
      <c r="T747" s="16" t="str">
        <f t="shared" si="226"/>
        <v>533</v>
      </c>
      <c r="U747" s="16" t="str">
        <f t="shared" si="224"/>
        <v>5362</v>
      </c>
      <c r="W747" s="16">
        <v>3.32</v>
      </c>
      <c r="X747" s="9">
        <f t="shared" si="212"/>
        <v>4</v>
      </c>
      <c r="Y747" s="9">
        <f t="shared" si="217"/>
        <v>3320</v>
      </c>
      <c r="Z747" s="11" t="str">
        <f t="shared" si="218"/>
        <v>3.32</v>
      </c>
      <c r="AA747" s="11" t="str">
        <f t="shared" si="219"/>
        <v>k</v>
      </c>
      <c r="AB747" s="16" t="str">
        <f t="shared" si="213"/>
        <v>332</v>
      </c>
      <c r="AC747" s="16" t="str">
        <f t="shared" si="214"/>
        <v>3321</v>
      </c>
      <c r="AE747" s="22">
        <v>7.32</v>
      </c>
      <c r="AF747" s="9">
        <f t="shared" si="220"/>
        <v>1</v>
      </c>
      <c r="AG747" s="16">
        <f t="shared" si="225"/>
        <v>7.32</v>
      </c>
      <c r="AH747" s="11" t="str">
        <f t="shared" si="221"/>
        <v>7.32</v>
      </c>
      <c r="AI747" s="11" t="str">
        <f t="shared" si="222"/>
        <v>Ohm</v>
      </c>
      <c r="AK747" s="16" t="str">
        <f t="shared" si="223"/>
        <v>7R32</v>
      </c>
    </row>
    <row r="748" spans="15:37" x14ac:dyDescent="0.3">
      <c r="O748" s="16">
        <v>5.49</v>
      </c>
      <c r="P748" s="9">
        <f t="shared" si="227"/>
        <v>5</v>
      </c>
      <c r="Q748" s="9">
        <f t="shared" si="228"/>
        <v>54900</v>
      </c>
      <c r="R748" s="11" t="str">
        <f t="shared" si="215"/>
        <v>54.9</v>
      </c>
      <c r="S748" s="11" t="str">
        <f t="shared" si="216"/>
        <v>k</v>
      </c>
      <c r="T748" s="16" t="str">
        <f t="shared" si="226"/>
        <v>543</v>
      </c>
      <c r="U748" s="16" t="str">
        <f t="shared" si="224"/>
        <v>5492</v>
      </c>
      <c r="W748" s="16">
        <v>3.4</v>
      </c>
      <c r="X748" s="9">
        <f t="shared" si="212"/>
        <v>4</v>
      </c>
      <c r="Y748" s="9">
        <f t="shared" si="217"/>
        <v>3400</v>
      </c>
      <c r="Z748" s="11" t="str">
        <f t="shared" si="218"/>
        <v>3.40</v>
      </c>
      <c r="AA748" s="11" t="str">
        <f t="shared" si="219"/>
        <v>k</v>
      </c>
      <c r="AB748" s="16" t="str">
        <f t="shared" si="213"/>
        <v>342</v>
      </c>
      <c r="AC748" s="16" t="str">
        <f t="shared" si="214"/>
        <v>3401</v>
      </c>
      <c r="AE748" s="22">
        <v>7.41</v>
      </c>
      <c r="AF748" s="9">
        <f t="shared" si="220"/>
        <v>1</v>
      </c>
      <c r="AG748" s="16">
        <f t="shared" si="225"/>
        <v>7.4099999999999993</v>
      </c>
      <c r="AH748" s="11" t="str">
        <f t="shared" si="221"/>
        <v>7.41</v>
      </c>
      <c r="AI748" s="11" t="str">
        <f t="shared" si="222"/>
        <v>Ohm</v>
      </c>
      <c r="AK748" s="16" t="str">
        <f t="shared" si="223"/>
        <v>7R41</v>
      </c>
    </row>
    <row r="749" spans="15:37" x14ac:dyDescent="0.3">
      <c r="O749" s="16">
        <v>5.62</v>
      </c>
      <c r="P749" s="9">
        <f t="shared" si="227"/>
        <v>5</v>
      </c>
      <c r="Q749" s="9">
        <f t="shared" si="228"/>
        <v>56200</v>
      </c>
      <c r="R749" s="11" t="str">
        <f t="shared" si="215"/>
        <v>56.2</v>
      </c>
      <c r="S749" s="11" t="str">
        <f t="shared" si="216"/>
        <v>k</v>
      </c>
      <c r="T749" s="16" t="str">
        <f t="shared" si="226"/>
        <v>563</v>
      </c>
      <c r="U749" s="16" t="str">
        <f t="shared" si="224"/>
        <v>5622</v>
      </c>
      <c r="W749" s="16">
        <v>3.48</v>
      </c>
      <c r="X749" s="9">
        <f t="shared" si="212"/>
        <v>4</v>
      </c>
      <c r="Y749" s="9">
        <f t="shared" si="217"/>
        <v>3480</v>
      </c>
      <c r="Z749" s="11" t="str">
        <f t="shared" si="218"/>
        <v>3.48</v>
      </c>
      <c r="AA749" s="11" t="str">
        <f t="shared" si="219"/>
        <v>k</v>
      </c>
      <c r="AB749" s="16" t="str">
        <f t="shared" si="213"/>
        <v>342</v>
      </c>
      <c r="AC749" s="16" t="str">
        <f t="shared" si="214"/>
        <v>3481</v>
      </c>
      <c r="AE749" s="22">
        <v>7.5</v>
      </c>
      <c r="AF749" s="9">
        <f t="shared" si="220"/>
        <v>1</v>
      </c>
      <c r="AG749" s="16">
        <f t="shared" si="225"/>
        <v>7.5</v>
      </c>
      <c r="AH749" s="11" t="str">
        <f t="shared" si="221"/>
        <v>7.50</v>
      </c>
      <c r="AI749" s="11" t="str">
        <f t="shared" si="222"/>
        <v>Ohm</v>
      </c>
      <c r="AK749" s="16" t="str">
        <f t="shared" si="223"/>
        <v>7R50</v>
      </c>
    </row>
    <row r="750" spans="15:37" x14ac:dyDescent="0.3">
      <c r="O750" s="16">
        <v>5.76</v>
      </c>
      <c r="P750" s="9">
        <f t="shared" si="227"/>
        <v>5</v>
      </c>
      <c r="Q750" s="9">
        <f t="shared" si="228"/>
        <v>57600</v>
      </c>
      <c r="R750" s="11" t="str">
        <f t="shared" si="215"/>
        <v>57.6</v>
      </c>
      <c r="S750" s="11" t="str">
        <f t="shared" si="216"/>
        <v>k</v>
      </c>
      <c r="T750" s="16" t="str">
        <f t="shared" si="226"/>
        <v>573</v>
      </c>
      <c r="U750" s="16" t="str">
        <f t="shared" si="224"/>
        <v>5762</v>
      </c>
      <c r="W750" s="16">
        <v>3.57</v>
      </c>
      <c r="X750" s="9">
        <f t="shared" si="212"/>
        <v>4</v>
      </c>
      <c r="Y750" s="9">
        <f t="shared" si="217"/>
        <v>3570</v>
      </c>
      <c r="Z750" s="11" t="str">
        <f t="shared" si="218"/>
        <v>3.57</v>
      </c>
      <c r="AA750" s="11" t="str">
        <f t="shared" si="219"/>
        <v>k</v>
      </c>
      <c r="AB750" s="16" t="str">
        <f t="shared" si="213"/>
        <v>352</v>
      </c>
      <c r="AC750" s="16" t="str">
        <f t="shared" si="214"/>
        <v>3571</v>
      </c>
      <c r="AE750" s="22">
        <v>7.59</v>
      </c>
      <c r="AF750" s="9">
        <f t="shared" si="220"/>
        <v>1</v>
      </c>
      <c r="AG750" s="16">
        <f t="shared" si="225"/>
        <v>7.5900000000000007</v>
      </c>
      <c r="AH750" s="11" t="str">
        <f t="shared" si="221"/>
        <v>7.59</v>
      </c>
      <c r="AI750" s="11" t="str">
        <f t="shared" si="222"/>
        <v>Ohm</v>
      </c>
      <c r="AK750" s="16" t="str">
        <f t="shared" si="223"/>
        <v>7R59</v>
      </c>
    </row>
    <row r="751" spans="15:37" x14ac:dyDescent="0.3">
      <c r="O751" s="16">
        <v>5.9</v>
      </c>
      <c r="P751" s="9">
        <f t="shared" si="227"/>
        <v>5</v>
      </c>
      <c r="Q751" s="9">
        <f t="shared" si="228"/>
        <v>59000</v>
      </c>
      <c r="R751" s="11" t="str">
        <f t="shared" si="215"/>
        <v>59.0</v>
      </c>
      <c r="S751" s="11" t="str">
        <f t="shared" si="216"/>
        <v>k</v>
      </c>
      <c r="T751" s="16" t="str">
        <f t="shared" si="226"/>
        <v>593</v>
      </c>
      <c r="U751" s="16" t="str">
        <f t="shared" si="224"/>
        <v>5902</v>
      </c>
      <c r="W751" s="16">
        <v>3.6</v>
      </c>
      <c r="X751" s="9">
        <f t="shared" si="212"/>
        <v>4</v>
      </c>
      <c r="Y751" s="9">
        <f t="shared" si="217"/>
        <v>3600</v>
      </c>
      <c r="Z751" s="11" t="str">
        <f t="shared" si="218"/>
        <v>3.60</v>
      </c>
      <c r="AA751" s="11" t="str">
        <f t="shared" si="219"/>
        <v>k</v>
      </c>
      <c r="AB751" s="16" t="str">
        <f t="shared" si="213"/>
        <v>362</v>
      </c>
      <c r="AC751" s="16" t="str">
        <f t="shared" si="214"/>
        <v>3601</v>
      </c>
      <c r="AE751" s="22">
        <v>7.68</v>
      </c>
      <c r="AF751" s="9">
        <f t="shared" si="220"/>
        <v>1</v>
      </c>
      <c r="AG751" s="16">
        <f t="shared" si="225"/>
        <v>7.68</v>
      </c>
      <c r="AH751" s="11" t="str">
        <f t="shared" si="221"/>
        <v>7.68</v>
      </c>
      <c r="AI751" s="11" t="str">
        <f t="shared" si="222"/>
        <v>Ohm</v>
      </c>
      <c r="AK751" s="16" t="str">
        <f t="shared" si="223"/>
        <v>7R68</v>
      </c>
    </row>
    <row r="752" spans="15:37" x14ac:dyDescent="0.3">
      <c r="O752" s="16">
        <v>6.04</v>
      </c>
      <c r="P752" s="9">
        <f t="shared" si="227"/>
        <v>5</v>
      </c>
      <c r="Q752" s="9">
        <f t="shared" si="228"/>
        <v>60400</v>
      </c>
      <c r="R752" s="11" t="str">
        <f t="shared" si="215"/>
        <v>60.4</v>
      </c>
      <c r="S752" s="11" t="str">
        <f t="shared" si="216"/>
        <v>k</v>
      </c>
      <c r="T752" s="16" t="str">
        <f t="shared" si="226"/>
        <v>603</v>
      </c>
      <c r="U752" s="16" t="str">
        <f t="shared" si="224"/>
        <v>6042</v>
      </c>
      <c r="W752" s="16">
        <v>3.65</v>
      </c>
      <c r="X752" s="9">
        <f t="shared" si="212"/>
        <v>4</v>
      </c>
      <c r="Y752" s="9">
        <f t="shared" si="217"/>
        <v>3650</v>
      </c>
      <c r="Z752" s="11" t="str">
        <f t="shared" si="218"/>
        <v>3.65</v>
      </c>
      <c r="AA752" s="11" t="str">
        <f t="shared" si="219"/>
        <v>k</v>
      </c>
      <c r="AB752" s="16" t="str">
        <f t="shared" si="213"/>
        <v>362</v>
      </c>
      <c r="AC752" s="16" t="str">
        <f t="shared" si="214"/>
        <v>3651</v>
      </c>
      <c r="AE752" s="22">
        <v>7.77</v>
      </c>
      <c r="AF752" s="9">
        <f t="shared" si="220"/>
        <v>1</v>
      </c>
      <c r="AG752" s="16">
        <f t="shared" si="225"/>
        <v>7.7699999999999987</v>
      </c>
      <c r="AH752" s="11" t="str">
        <f t="shared" si="221"/>
        <v>7.77</v>
      </c>
      <c r="AI752" s="11" t="str">
        <f t="shared" si="222"/>
        <v>Ohm</v>
      </c>
      <c r="AK752" s="16" t="str">
        <f t="shared" si="223"/>
        <v>7R77</v>
      </c>
    </row>
    <row r="753" spans="15:37" x14ac:dyDescent="0.3">
      <c r="O753" s="16">
        <v>6.19</v>
      </c>
      <c r="P753" s="9">
        <f t="shared" si="227"/>
        <v>5</v>
      </c>
      <c r="Q753" s="9">
        <f t="shared" si="228"/>
        <v>61900</v>
      </c>
      <c r="R753" s="11" t="str">
        <f t="shared" si="215"/>
        <v>61.9</v>
      </c>
      <c r="S753" s="11" t="str">
        <f t="shared" si="216"/>
        <v>k</v>
      </c>
      <c r="T753" s="16" t="str">
        <f t="shared" si="226"/>
        <v>613</v>
      </c>
      <c r="U753" s="16" t="str">
        <f t="shared" si="224"/>
        <v>6192</v>
      </c>
      <c r="W753" s="16">
        <v>3.74</v>
      </c>
      <c r="X753" s="9">
        <f t="shared" si="212"/>
        <v>4</v>
      </c>
      <c r="Y753" s="9">
        <f t="shared" si="217"/>
        <v>3740</v>
      </c>
      <c r="Z753" s="11" t="str">
        <f t="shared" si="218"/>
        <v>3.74</v>
      </c>
      <c r="AA753" s="11" t="str">
        <f t="shared" si="219"/>
        <v>k</v>
      </c>
      <c r="AB753" s="16" t="str">
        <f t="shared" si="213"/>
        <v>372</v>
      </c>
      <c r="AC753" s="16" t="str">
        <f t="shared" si="214"/>
        <v>3741</v>
      </c>
      <c r="AE753" s="22">
        <v>7.87</v>
      </c>
      <c r="AF753" s="9">
        <f t="shared" si="220"/>
        <v>1</v>
      </c>
      <c r="AG753" s="16">
        <f t="shared" si="225"/>
        <v>7.87</v>
      </c>
      <c r="AH753" s="11" t="str">
        <f t="shared" si="221"/>
        <v>7.87</v>
      </c>
      <c r="AI753" s="11" t="str">
        <f t="shared" si="222"/>
        <v>Ohm</v>
      </c>
      <c r="AK753" s="16" t="str">
        <f t="shared" si="223"/>
        <v>7R87</v>
      </c>
    </row>
    <row r="754" spans="15:37" x14ac:dyDescent="0.3">
      <c r="O754" s="16">
        <v>6.34</v>
      </c>
      <c r="P754" s="9">
        <f t="shared" si="227"/>
        <v>5</v>
      </c>
      <c r="Q754" s="9">
        <f t="shared" si="228"/>
        <v>63400</v>
      </c>
      <c r="R754" s="11" t="str">
        <f t="shared" si="215"/>
        <v>63.4</v>
      </c>
      <c r="S754" s="11" t="str">
        <f t="shared" si="216"/>
        <v>k</v>
      </c>
      <c r="T754" s="16" t="str">
        <f t="shared" si="226"/>
        <v>633</v>
      </c>
      <c r="U754" s="16" t="str">
        <f t="shared" si="224"/>
        <v>6342</v>
      </c>
      <c r="W754" s="16">
        <v>3.83</v>
      </c>
      <c r="X754" s="9">
        <f t="shared" si="212"/>
        <v>4</v>
      </c>
      <c r="Y754" s="9">
        <f t="shared" si="217"/>
        <v>3830</v>
      </c>
      <c r="Z754" s="11" t="str">
        <f t="shared" si="218"/>
        <v>3.83</v>
      </c>
      <c r="AA754" s="11" t="str">
        <f t="shared" si="219"/>
        <v>k</v>
      </c>
      <c r="AB754" s="16" t="str">
        <f t="shared" si="213"/>
        <v>382</v>
      </c>
      <c r="AC754" s="16" t="str">
        <f t="shared" si="214"/>
        <v>3831</v>
      </c>
      <c r="AE754" s="22">
        <v>7.96</v>
      </c>
      <c r="AF754" s="9">
        <f t="shared" si="220"/>
        <v>1</v>
      </c>
      <c r="AG754" s="16">
        <f t="shared" si="225"/>
        <v>7.9599999999999991</v>
      </c>
      <c r="AH754" s="11" t="str">
        <f t="shared" si="221"/>
        <v>7.96</v>
      </c>
      <c r="AI754" s="11" t="str">
        <f t="shared" si="222"/>
        <v>Ohm</v>
      </c>
      <c r="AK754" s="16" t="str">
        <f t="shared" si="223"/>
        <v>7R96</v>
      </c>
    </row>
    <row r="755" spans="15:37" x14ac:dyDescent="0.3">
      <c r="O755" s="16">
        <v>6.49</v>
      </c>
      <c r="P755" s="9">
        <f t="shared" si="227"/>
        <v>5</v>
      </c>
      <c r="Q755" s="9">
        <f t="shared" si="228"/>
        <v>64900</v>
      </c>
      <c r="R755" s="11" t="str">
        <f t="shared" si="215"/>
        <v>64.9</v>
      </c>
      <c r="S755" s="11" t="str">
        <f t="shared" si="216"/>
        <v>k</v>
      </c>
      <c r="T755" s="16" t="str">
        <f t="shared" si="226"/>
        <v>643</v>
      </c>
      <c r="U755" s="16" t="str">
        <f t="shared" si="224"/>
        <v>6492</v>
      </c>
      <c r="W755" s="16">
        <v>3.9</v>
      </c>
      <c r="X755" s="9">
        <f t="shared" si="212"/>
        <v>4</v>
      </c>
      <c r="Y755" s="9">
        <f t="shared" si="217"/>
        <v>3900</v>
      </c>
      <c r="Z755" s="11" t="str">
        <f t="shared" si="218"/>
        <v>3.90</v>
      </c>
      <c r="AA755" s="11" t="str">
        <f t="shared" si="219"/>
        <v>k</v>
      </c>
      <c r="AB755" s="16" t="str">
        <f t="shared" si="213"/>
        <v>392</v>
      </c>
      <c r="AC755" s="16" t="str">
        <f t="shared" si="214"/>
        <v>3901</v>
      </c>
      <c r="AE755" s="22">
        <v>8.06</v>
      </c>
      <c r="AF755" s="9">
        <f t="shared" si="220"/>
        <v>1</v>
      </c>
      <c r="AG755" s="16">
        <f t="shared" si="225"/>
        <v>8.06</v>
      </c>
      <c r="AH755" s="11" t="str">
        <f t="shared" si="221"/>
        <v>8.06</v>
      </c>
      <c r="AI755" s="11" t="str">
        <f t="shared" si="222"/>
        <v>Ohm</v>
      </c>
      <c r="AK755" s="16" t="str">
        <f t="shared" si="223"/>
        <v>8R06</v>
      </c>
    </row>
    <row r="756" spans="15:37" x14ac:dyDescent="0.3">
      <c r="O756" s="16">
        <v>6.65</v>
      </c>
      <c r="P756" s="9">
        <f t="shared" si="227"/>
        <v>5</v>
      </c>
      <c r="Q756" s="9">
        <f t="shared" si="228"/>
        <v>66500</v>
      </c>
      <c r="R756" s="11" t="str">
        <f t="shared" si="215"/>
        <v>66.5</v>
      </c>
      <c r="S756" s="11" t="str">
        <f t="shared" si="216"/>
        <v>k</v>
      </c>
      <c r="T756" s="16" t="str">
        <f t="shared" si="226"/>
        <v>663</v>
      </c>
      <c r="U756" s="16" t="str">
        <f t="shared" si="224"/>
        <v>6652</v>
      </c>
      <c r="W756" s="16">
        <v>3.92</v>
      </c>
      <c r="X756" s="9">
        <f t="shared" si="212"/>
        <v>4</v>
      </c>
      <c r="Y756" s="9">
        <f t="shared" si="217"/>
        <v>3920</v>
      </c>
      <c r="Z756" s="11" t="str">
        <f t="shared" si="218"/>
        <v>3.92</v>
      </c>
      <c r="AA756" s="11" t="str">
        <f t="shared" si="219"/>
        <v>k</v>
      </c>
      <c r="AB756" s="16" t="str">
        <f t="shared" si="213"/>
        <v>392</v>
      </c>
      <c r="AC756" s="16" t="str">
        <f t="shared" si="214"/>
        <v>3921</v>
      </c>
      <c r="AE756" s="22">
        <v>8.16</v>
      </c>
      <c r="AF756" s="9">
        <f t="shared" si="220"/>
        <v>1</v>
      </c>
      <c r="AG756" s="16">
        <f t="shared" si="225"/>
        <v>8.16</v>
      </c>
      <c r="AH756" s="11" t="str">
        <f t="shared" si="221"/>
        <v>8.16</v>
      </c>
      <c r="AI756" s="11" t="str">
        <f t="shared" si="222"/>
        <v>Ohm</v>
      </c>
      <c r="AK756" s="16" t="str">
        <f t="shared" si="223"/>
        <v>8R16</v>
      </c>
    </row>
    <row r="757" spans="15:37" x14ac:dyDescent="0.3">
      <c r="O757" s="16">
        <v>6.81</v>
      </c>
      <c r="P757" s="9">
        <f t="shared" si="227"/>
        <v>5</v>
      </c>
      <c r="Q757" s="9">
        <f t="shared" si="228"/>
        <v>68100</v>
      </c>
      <c r="R757" s="11" t="str">
        <f t="shared" si="215"/>
        <v>68.1</v>
      </c>
      <c r="S757" s="11" t="str">
        <f t="shared" si="216"/>
        <v>k</v>
      </c>
      <c r="T757" s="16" t="str">
        <f t="shared" si="226"/>
        <v>683</v>
      </c>
      <c r="U757" s="16" t="str">
        <f t="shared" si="224"/>
        <v>6812</v>
      </c>
      <c r="W757" s="16">
        <v>4.0199999999999996</v>
      </c>
      <c r="X757" s="9">
        <f t="shared" si="212"/>
        <v>4</v>
      </c>
      <c r="Y757" s="9">
        <f t="shared" si="217"/>
        <v>4019.9999999999991</v>
      </c>
      <c r="Z757" s="11" t="str">
        <f t="shared" si="218"/>
        <v>4.02</v>
      </c>
      <c r="AA757" s="11" t="str">
        <f t="shared" si="219"/>
        <v>k</v>
      </c>
      <c r="AB757" s="16" t="str">
        <f t="shared" si="213"/>
        <v>402</v>
      </c>
      <c r="AC757" s="16" t="str">
        <f t="shared" si="214"/>
        <v>4021</v>
      </c>
      <c r="AE757" s="22">
        <v>8.25</v>
      </c>
      <c r="AF757" s="9">
        <f t="shared" si="220"/>
        <v>1</v>
      </c>
      <c r="AG757" s="16">
        <f t="shared" si="225"/>
        <v>8.25</v>
      </c>
      <c r="AH757" s="11" t="str">
        <f t="shared" si="221"/>
        <v>8.25</v>
      </c>
      <c r="AI757" s="11" t="str">
        <f t="shared" si="222"/>
        <v>Ohm</v>
      </c>
      <c r="AK757" s="16" t="str">
        <f t="shared" si="223"/>
        <v>8R25</v>
      </c>
    </row>
    <row r="758" spans="15:37" x14ac:dyDescent="0.3">
      <c r="O758" s="16">
        <v>6.98</v>
      </c>
      <c r="P758" s="9">
        <f t="shared" si="227"/>
        <v>5</v>
      </c>
      <c r="Q758" s="9">
        <f t="shared" si="228"/>
        <v>69800</v>
      </c>
      <c r="R758" s="11" t="str">
        <f t="shared" si="215"/>
        <v>69.8</v>
      </c>
      <c r="S758" s="11" t="str">
        <f t="shared" si="216"/>
        <v>k</v>
      </c>
      <c r="T758" s="16" t="str">
        <f t="shared" si="226"/>
        <v>693</v>
      </c>
      <c r="U758" s="16" t="str">
        <f t="shared" si="224"/>
        <v>6982</v>
      </c>
      <c r="W758" s="16">
        <v>4.12</v>
      </c>
      <c r="X758" s="9">
        <f t="shared" ref="X758:X804" si="229">IF(W758=1,X757+1,X757)</f>
        <v>4</v>
      </c>
      <c r="Y758" s="9">
        <f t="shared" si="217"/>
        <v>4120</v>
      </c>
      <c r="Z758" s="11" t="str">
        <f t="shared" si="218"/>
        <v>4.12</v>
      </c>
      <c r="AA758" s="11" t="str">
        <f t="shared" si="219"/>
        <v>k</v>
      </c>
      <c r="AB758" s="16" t="str">
        <f t="shared" si="213"/>
        <v>412</v>
      </c>
      <c r="AC758" s="16" t="str">
        <f t="shared" si="214"/>
        <v>4121</v>
      </c>
      <c r="AE758" s="22">
        <v>8.35</v>
      </c>
      <c r="AF758" s="9">
        <f t="shared" si="220"/>
        <v>1</v>
      </c>
      <c r="AG758" s="16">
        <f t="shared" si="225"/>
        <v>8.35</v>
      </c>
      <c r="AH758" s="11" t="str">
        <f t="shared" si="221"/>
        <v>8.35</v>
      </c>
      <c r="AI758" s="11" t="str">
        <f t="shared" si="222"/>
        <v>Ohm</v>
      </c>
      <c r="AK758" s="16" t="str">
        <f t="shared" si="223"/>
        <v>8R35</v>
      </c>
    </row>
    <row r="759" spans="15:37" x14ac:dyDescent="0.3">
      <c r="O759" s="16">
        <v>7.15</v>
      </c>
      <c r="P759" s="9">
        <f t="shared" si="227"/>
        <v>5</v>
      </c>
      <c r="Q759" s="9">
        <f t="shared" si="228"/>
        <v>71500</v>
      </c>
      <c r="R759" s="11" t="str">
        <f t="shared" si="215"/>
        <v>71.5</v>
      </c>
      <c r="S759" s="11" t="str">
        <f t="shared" si="216"/>
        <v>k</v>
      </c>
      <c r="T759" s="16" t="str">
        <f t="shared" si="226"/>
        <v>713</v>
      </c>
      <c r="U759" s="16" t="str">
        <f t="shared" si="224"/>
        <v>7152</v>
      </c>
      <c r="W759" s="16">
        <v>4.22</v>
      </c>
      <c r="X759" s="9">
        <f t="shared" si="229"/>
        <v>4</v>
      </c>
      <c r="Y759" s="9">
        <f t="shared" si="217"/>
        <v>4220</v>
      </c>
      <c r="Z759" s="11" t="str">
        <f t="shared" si="218"/>
        <v>4.22</v>
      </c>
      <c r="AA759" s="11" t="str">
        <f t="shared" si="219"/>
        <v>k</v>
      </c>
      <c r="AB759" s="16" t="str">
        <f t="shared" si="213"/>
        <v>422</v>
      </c>
      <c r="AC759" s="16" t="str">
        <f t="shared" si="214"/>
        <v>4221</v>
      </c>
      <c r="AE759" s="22">
        <v>8.4499999999999993</v>
      </c>
      <c r="AF759" s="9">
        <f t="shared" si="220"/>
        <v>1</v>
      </c>
      <c r="AG759" s="16">
        <f t="shared" si="225"/>
        <v>8.4499999999999993</v>
      </c>
      <c r="AH759" s="11" t="str">
        <f t="shared" si="221"/>
        <v>8.45</v>
      </c>
      <c r="AI759" s="11" t="str">
        <f t="shared" si="222"/>
        <v>Ohm</v>
      </c>
      <c r="AK759" s="16" t="str">
        <f t="shared" si="223"/>
        <v>8R45</v>
      </c>
    </row>
    <row r="760" spans="15:37" x14ac:dyDescent="0.3">
      <c r="O760" s="16">
        <v>7.32</v>
      </c>
      <c r="P760" s="9">
        <f t="shared" si="227"/>
        <v>5</v>
      </c>
      <c r="Q760" s="9">
        <f t="shared" si="228"/>
        <v>73200</v>
      </c>
      <c r="R760" s="11" t="str">
        <f t="shared" si="215"/>
        <v>73.2</v>
      </c>
      <c r="S760" s="11" t="str">
        <f t="shared" si="216"/>
        <v>k</v>
      </c>
      <c r="T760" s="16" t="str">
        <f t="shared" si="226"/>
        <v>733</v>
      </c>
      <c r="U760" s="16" t="str">
        <f t="shared" si="224"/>
        <v>7322</v>
      </c>
      <c r="W760" s="16">
        <v>4.3</v>
      </c>
      <c r="X760" s="9">
        <f t="shared" si="229"/>
        <v>4</v>
      </c>
      <c r="Y760" s="9">
        <f t="shared" si="217"/>
        <v>4300</v>
      </c>
      <c r="Z760" s="11" t="str">
        <f t="shared" si="218"/>
        <v>4.30</v>
      </c>
      <c r="AA760" s="11" t="str">
        <f t="shared" si="219"/>
        <v>k</v>
      </c>
      <c r="AB760" s="16" t="str">
        <f t="shared" ref="AB760:AB823" si="230">IF(X760&lt;2,LEFT(AC760,3),LEFT(AC760,2)&amp;X760-2)</f>
        <v>432</v>
      </c>
      <c r="AC760" s="16" t="str">
        <f t="shared" ref="AC760:AC823" si="231">IF(X760&lt;0,"R0"&amp;LEFT(Z760,2),IF(X760&lt;1,"R"&amp;Z760,IF(X760&lt;3,SUBSTITUTE(Z760,".","R"),LEFT(_xlfn.VALUETOTEXT(Y760),3)&amp;X760-3)))</f>
        <v>4301</v>
      </c>
      <c r="AE760" s="22">
        <v>8.56</v>
      </c>
      <c r="AF760" s="9">
        <f t="shared" si="220"/>
        <v>1</v>
      </c>
      <c r="AG760" s="16">
        <f t="shared" si="225"/>
        <v>8.56</v>
      </c>
      <c r="AH760" s="11" t="str">
        <f t="shared" si="221"/>
        <v>8.56</v>
      </c>
      <c r="AI760" s="11" t="str">
        <f t="shared" si="222"/>
        <v>Ohm</v>
      </c>
      <c r="AK760" s="16" t="str">
        <f t="shared" si="223"/>
        <v>8R56</v>
      </c>
    </row>
    <row r="761" spans="15:37" x14ac:dyDescent="0.3">
      <c r="O761" s="16">
        <v>7.5</v>
      </c>
      <c r="P761" s="9">
        <f t="shared" si="227"/>
        <v>5</v>
      </c>
      <c r="Q761" s="9">
        <f t="shared" si="228"/>
        <v>75000</v>
      </c>
      <c r="R761" s="11" t="str">
        <f t="shared" si="215"/>
        <v>75.0</v>
      </c>
      <c r="S761" s="11" t="str">
        <f t="shared" si="216"/>
        <v>k</v>
      </c>
      <c r="T761" s="16" t="str">
        <f t="shared" si="226"/>
        <v>753</v>
      </c>
      <c r="U761" s="16" t="str">
        <f t="shared" si="224"/>
        <v>7502</v>
      </c>
      <c r="W761" s="16">
        <v>4.32</v>
      </c>
      <c r="X761" s="9">
        <f t="shared" si="229"/>
        <v>4</v>
      </c>
      <c r="Y761" s="9">
        <f t="shared" si="217"/>
        <v>4320</v>
      </c>
      <c r="Z761" s="11" t="str">
        <f t="shared" si="218"/>
        <v>4.32</v>
      </c>
      <c r="AA761" s="11" t="str">
        <f t="shared" si="219"/>
        <v>k</v>
      </c>
      <c r="AB761" s="16" t="str">
        <f t="shared" si="230"/>
        <v>432</v>
      </c>
      <c r="AC761" s="16" t="str">
        <f t="shared" si="231"/>
        <v>4321</v>
      </c>
      <c r="AE761" s="22">
        <v>8.66</v>
      </c>
      <c r="AF761" s="9">
        <f t="shared" si="220"/>
        <v>1</v>
      </c>
      <c r="AG761" s="16">
        <f t="shared" si="225"/>
        <v>8.66</v>
      </c>
      <c r="AH761" s="11" t="str">
        <f t="shared" si="221"/>
        <v>8.66</v>
      </c>
      <c r="AI761" s="11" t="str">
        <f t="shared" si="222"/>
        <v>Ohm</v>
      </c>
      <c r="AK761" s="16" t="str">
        <f t="shared" si="223"/>
        <v>8R66</v>
      </c>
    </row>
    <row r="762" spans="15:37" x14ac:dyDescent="0.3">
      <c r="O762" s="16">
        <v>7.68</v>
      </c>
      <c r="P762" s="9">
        <f t="shared" si="227"/>
        <v>5</v>
      </c>
      <c r="Q762" s="9">
        <f t="shared" si="228"/>
        <v>76800</v>
      </c>
      <c r="R762" s="11" t="str">
        <f t="shared" si="215"/>
        <v>76.8</v>
      </c>
      <c r="S762" s="11" t="str">
        <f t="shared" si="216"/>
        <v>k</v>
      </c>
      <c r="T762" s="16" t="str">
        <f t="shared" si="226"/>
        <v>763</v>
      </c>
      <c r="U762" s="16" t="str">
        <f t="shared" si="224"/>
        <v>7682</v>
      </c>
      <c r="W762" s="16">
        <v>4.42</v>
      </c>
      <c r="X762" s="9">
        <f t="shared" si="229"/>
        <v>4</v>
      </c>
      <c r="Y762" s="9">
        <f t="shared" si="217"/>
        <v>4420</v>
      </c>
      <c r="Z762" s="11" t="str">
        <f t="shared" si="218"/>
        <v>4.42</v>
      </c>
      <c r="AA762" s="11" t="str">
        <f t="shared" si="219"/>
        <v>k</v>
      </c>
      <c r="AB762" s="16" t="str">
        <f t="shared" si="230"/>
        <v>442</v>
      </c>
      <c r="AC762" s="16" t="str">
        <f t="shared" si="231"/>
        <v>4421</v>
      </c>
      <c r="AE762" s="22">
        <v>8.76</v>
      </c>
      <c r="AF762" s="9">
        <f t="shared" si="220"/>
        <v>1</v>
      </c>
      <c r="AG762" s="16">
        <f t="shared" si="225"/>
        <v>8.76</v>
      </c>
      <c r="AH762" s="11" t="str">
        <f t="shared" si="221"/>
        <v>8.76</v>
      </c>
      <c r="AI762" s="11" t="str">
        <f t="shared" si="222"/>
        <v>Ohm</v>
      </c>
      <c r="AK762" s="16" t="str">
        <f t="shared" si="223"/>
        <v>8R76</v>
      </c>
    </row>
    <row r="763" spans="15:37" x14ac:dyDescent="0.3">
      <c r="O763" s="16">
        <v>7.87</v>
      </c>
      <c r="P763" s="9">
        <f t="shared" si="227"/>
        <v>5</v>
      </c>
      <c r="Q763" s="9">
        <f t="shared" si="228"/>
        <v>78700</v>
      </c>
      <c r="R763" s="11" t="str">
        <f t="shared" si="215"/>
        <v>78.7</v>
      </c>
      <c r="S763" s="11" t="str">
        <f t="shared" si="216"/>
        <v>k</v>
      </c>
      <c r="T763" s="16" t="str">
        <f t="shared" si="226"/>
        <v>783</v>
      </c>
      <c r="U763" s="16" t="str">
        <f t="shared" si="224"/>
        <v>7872</v>
      </c>
      <c r="W763" s="16">
        <v>4.53</v>
      </c>
      <c r="X763" s="9">
        <f t="shared" si="229"/>
        <v>4</v>
      </c>
      <c r="Y763" s="9">
        <f t="shared" si="217"/>
        <v>4530</v>
      </c>
      <c r="Z763" s="11" t="str">
        <f t="shared" si="218"/>
        <v>4.53</v>
      </c>
      <c r="AA763" s="11" t="str">
        <f t="shared" si="219"/>
        <v>k</v>
      </c>
      <c r="AB763" s="16" t="str">
        <f t="shared" si="230"/>
        <v>452</v>
      </c>
      <c r="AC763" s="16" t="str">
        <f t="shared" si="231"/>
        <v>4531</v>
      </c>
      <c r="AE763" s="22">
        <v>8.8699999999999992</v>
      </c>
      <c r="AF763" s="9">
        <f t="shared" si="220"/>
        <v>1</v>
      </c>
      <c r="AG763" s="16">
        <f t="shared" si="225"/>
        <v>8.8699999999999992</v>
      </c>
      <c r="AH763" s="11" t="str">
        <f t="shared" si="221"/>
        <v>8.87</v>
      </c>
      <c r="AI763" s="11" t="str">
        <f t="shared" si="222"/>
        <v>Ohm</v>
      </c>
      <c r="AK763" s="16" t="str">
        <f t="shared" si="223"/>
        <v>8R87</v>
      </c>
    </row>
    <row r="764" spans="15:37" x14ac:dyDescent="0.3">
      <c r="O764" s="16">
        <v>8.06</v>
      </c>
      <c r="P764" s="9">
        <f t="shared" si="227"/>
        <v>5</v>
      </c>
      <c r="Q764" s="9">
        <f t="shared" si="228"/>
        <v>80600</v>
      </c>
      <c r="R764" s="11" t="str">
        <f t="shared" si="215"/>
        <v>80.6</v>
      </c>
      <c r="S764" s="11" t="str">
        <f t="shared" si="216"/>
        <v>k</v>
      </c>
      <c r="T764" s="16" t="str">
        <f t="shared" si="226"/>
        <v>803</v>
      </c>
      <c r="U764" s="16" t="str">
        <f t="shared" si="224"/>
        <v>8062</v>
      </c>
      <c r="W764" s="16">
        <v>4.6399999999999997</v>
      </c>
      <c r="X764" s="9">
        <f t="shared" si="229"/>
        <v>4</v>
      </c>
      <c r="Y764" s="9">
        <f t="shared" si="217"/>
        <v>4640</v>
      </c>
      <c r="Z764" s="11" t="str">
        <f t="shared" si="218"/>
        <v>4.64</v>
      </c>
      <c r="AA764" s="11" t="str">
        <f t="shared" si="219"/>
        <v>k</v>
      </c>
      <c r="AB764" s="16" t="str">
        <f t="shared" si="230"/>
        <v>462</v>
      </c>
      <c r="AC764" s="16" t="str">
        <f t="shared" si="231"/>
        <v>4641</v>
      </c>
      <c r="AE764" s="22">
        <v>8.98</v>
      </c>
      <c r="AF764" s="9">
        <f t="shared" si="220"/>
        <v>1</v>
      </c>
      <c r="AG764" s="16">
        <f t="shared" si="225"/>
        <v>8.98</v>
      </c>
      <c r="AH764" s="11" t="str">
        <f t="shared" si="221"/>
        <v>8.98</v>
      </c>
      <c r="AI764" s="11" t="str">
        <f t="shared" si="222"/>
        <v>Ohm</v>
      </c>
      <c r="AK764" s="16" t="str">
        <f t="shared" si="223"/>
        <v>8R98</v>
      </c>
    </row>
    <row r="765" spans="15:37" x14ac:dyDescent="0.3">
      <c r="O765" s="16">
        <v>8.25</v>
      </c>
      <c r="P765" s="9">
        <f t="shared" si="227"/>
        <v>5</v>
      </c>
      <c r="Q765" s="9">
        <f t="shared" si="228"/>
        <v>82500</v>
      </c>
      <c r="R765" s="11" t="str">
        <f t="shared" si="215"/>
        <v>82.5</v>
      </c>
      <c r="S765" s="11" t="str">
        <f t="shared" si="216"/>
        <v>k</v>
      </c>
      <c r="T765" s="16" t="str">
        <f t="shared" si="226"/>
        <v>823</v>
      </c>
      <c r="U765" s="16" t="str">
        <f t="shared" si="224"/>
        <v>8252</v>
      </c>
      <c r="W765" s="16">
        <v>4.7</v>
      </c>
      <c r="X765" s="9">
        <f t="shared" si="229"/>
        <v>4</v>
      </c>
      <c r="Y765" s="9">
        <f t="shared" si="217"/>
        <v>4700</v>
      </c>
      <c r="Z765" s="11" t="str">
        <f t="shared" si="218"/>
        <v>4.70</v>
      </c>
      <c r="AA765" s="11" t="str">
        <f t="shared" si="219"/>
        <v>k</v>
      </c>
      <c r="AB765" s="16" t="str">
        <f t="shared" si="230"/>
        <v>472</v>
      </c>
      <c r="AC765" s="16" t="str">
        <f t="shared" si="231"/>
        <v>4701</v>
      </c>
      <c r="AE765" s="22">
        <v>9.09</v>
      </c>
      <c r="AF765" s="9">
        <f t="shared" si="220"/>
        <v>1</v>
      </c>
      <c r="AG765" s="16">
        <f t="shared" si="225"/>
        <v>9.09</v>
      </c>
      <c r="AH765" s="11" t="str">
        <f t="shared" si="221"/>
        <v>9.09</v>
      </c>
      <c r="AI765" s="11" t="str">
        <f t="shared" si="222"/>
        <v>Ohm</v>
      </c>
      <c r="AK765" s="16" t="str">
        <f t="shared" si="223"/>
        <v>9R09</v>
      </c>
    </row>
    <row r="766" spans="15:37" x14ac:dyDescent="0.3">
      <c r="O766" s="16">
        <v>8.4499999999999993</v>
      </c>
      <c r="P766" s="9">
        <f t="shared" si="227"/>
        <v>5</v>
      </c>
      <c r="Q766" s="9">
        <f t="shared" si="228"/>
        <v>84499.999999999985</v>
      </c>
      <c r="R766" s="11" t="str">
        <f t="shared" si="215"/>
        <v>84.5</v>
      </c>
      <c r="S766" s="11" t="str">
        <f t="shared" si="216"/>
        <v>k</v>
      </c>
      <c r="T766" s="16" t="str">
        <f t="shared" si="226"/>
        <v>843</v>
      </c>
      <c r="U766" s="16" t="str">
        <f t="shared" si="224"/>
        <v>8452</v>
      </c>
      <c r="W766" s="16">
        <v>4.75</v>
      </c>
      <c r="X766" s="9">
        <f t="shared" si="229"/>
        <v>4</v>
      </c>
      <c r="Y766" s="9">
        <f t="shared" si="217"/>
        <v>4750</v>
      </c>
      <c r="Z766" s="11" t="str">
        <f t="shared" si="218"/>
        <v>4.75</v>
      </c>
      <c r="AA766" s="11" t="str">
        <f t="shared" si="219"/>
        <v>k</v>
      </c>
      <c r="AB766" s="16" t="str">
        <f t="shared" si="230"/>
        <v>472</v>
      </c>
      <c r="AC766" s="16" t="str">
        <f t="shared" si="231"/>
        <v>4751</v>
      </c>
      <c r="AE766" s="22">
        <v>9.1999999999999993</v>
      </c>
      <c r="AF766" s="9">
        <f t="shared" si="220"/>
        <v>1</v>
      </c>
      <c r="AG766" s="16">
        <f t="shared" si="225"/>
        <v>9.1999999999999993</v>
      </c>
      <c r="AH766" s="11" t="str">
        <f t="shared" si="221"/>
        <v>9.20</v>
      </c>
      <c r="AI766" s="11" t="str">
        <f t="shared" si="222"/>
        <v>Ohm</v>
      </c>
      <c r="AK766" s="16" t="str">
        <f t="shared" si="223"/>
        <v>9R20</v>
      </c>
    </row>
    <row r="767" spans="15:37" x14ac:dyDescent="0.3">
      <c r="O767" s="16">
        <v>8.66</v>
      </c>
      <c r="P767" s="9">
        <f t="shared" si="227"/>
        <v>5</v>
      </c>
      <c r="Q767" s="9">
        <f t="shared" si="228"/>
        <v>86600</v>
      </c>
      <c r="R767" s="11" t="str">
        <f t="shared" si="215"/>
        <v>86.6</v>
      </c>
      <c r="S767" s="11" t="str">
        <f t="shared" si="216"/>
        <v>k</v>
      </c>
      <c r="T767" s="16" t="str">
        <f t="shared" si="226"/>
        <v>863</v>
      </c>
      <c r="U767" s="16" t="str">
        <f t="shared" si="224"/>
        <v>8662</v>
      </c>
      <c r="W767" s="16">
        <v>4.87</v>
      </c>
      <c r="X767" s="9">
        <f t="shared" si="229"/>
        <v>4</v>
      </c>
      <c r="Y767" s="9">
        <f t="shared" si="217"/>
        <v>4870</v>
      </c>
      <c r="Z767" s="11" t="str">
        <f t="shared" si="218"/>
        <v>4.87</v>
      </c>
      <c r="AA767" s="11" t="str">
        <f t="shared" si="219"/>
        <v>k</v>
      </c>
      <c r="AB767" s="16" t="str">
        <f t="shared" si="230"/>
        <v>482</v>
      </c>
      <c r="AC767" s="16" t="str">
        <f t="shared" si="231"/>
        <v>4871</v>
      </c>
      <c r="AE767" s="22">
        <v>9.31</v>
      </c>
      <c r="AF767" s="9">
        <f t="shared" si="220"/>
        <v>1</v>
      </c>
      <c r="AG767" s="16">
        <f t="shared" si="225"/>
        <v>9.31</v>
      </c>
      <c r="AH767" s="11" t="str">
        <f t="shared" si="221"/>
        <v>9.31</v>
      </c>
      <c r="AI767" s="11" t="str">
        <f t="shared" si="222"/>
        <v>Ohm</v>
      </c>
      <c r="AK767" s="16" t="str">
        <f t="shared" si="223"/>
        <v>9R31</v>
      </c>
    </row>
    <row r="768" spans="15:37" x14ac:dyDescent="0.3">
      <c r="O768" s="16">
        <v>8.8699999999999992</v>
      </c>
      <c r="P768" s="9">
        <f t="shared" si="227"/>
        <v>5</v>
      </c>
      <c r="Q768" s="9">
        <f t="shared" si="228"/>
        <v>88699.999999999985</v>
      </c>
      <c r="R768" s="11" t="str">
        <f t="shared" si="215"/>
        <v>88.7</v>
      </c>
      <c r="S768" s="11" t="str">
        <f t="shared" si="216"/>
        <v>k</v>
      </c>
      <c r="T768" s="16" t="str">
        <f t="shared" si="226"/>
        <v>883</v>
      </c>
      <c r="U768" s="16" t="str">
        <f t="shared" si="224"/>
        <v>8872</v>
      </c>
      <c r="W768" s="16">
        <v>4.99</v>
      </c>
      <c r="X768" s="9">
        <f t="shared" si="229"/>
        <v>4</v>
      </c>
      <c r="Y768" s="9">
        <f t="shared" si="217"/>
        <v>4990</v>
      </c>
      <c r="Z768" s="11" t="str">
        <f t="shared" si="218"/>
        <v>4.99</v>
      </c>
      <c r="AA768" s="11" t="str">
        <f t="shared" si="219"/>
        <v>k</v>
      </c>
      <c r="AB768" s="16" t="str">
        <f t="shared" si="230"/>
        <v>492</v>
      </c>
      <c r="AC768" s="16" t="str">
        <f t="shared" si="231"/>
        <v>4991</v>
      </c>
      <c r="AE768" s="22">
        <v>9.42</v>
      </c>
      <c r="AF768" s="9">
        <f t="shared" si="220"/>
        <v>1</v>
      </c>
      <c r="AG768" s="16">
        <f t="shared" si="225"/>
        <v>9.42</v>
      </c>
      <c r="AH768" s="11" t="str">
        <f t="shared" si="221"/>
        <v>9.42</v>
      </c>
      <c r="AI768" s="11" t="str">
        <f t="shared" si="222"/>
        <v>Ohm</v>
      </c>
      <c r="AK768" s="16" t="str">
        <f t="shared" si="223"/>
        <v>9R42</v>
      </c>
    </row>
    <row r="769" spans="15:37" x14ac:dyDescent="0.3">
      <c r="O769" s="16">
        <v>9.09</v>
      </c>
      <c r="P769" s="9">
        <f t="shared" si="227"/>
        <v>5</v>
      </c>
      <c r="Q769" s="9">
        <f t="shared" si="228"/>
        <v>90900</v>
      </c>
      <c r="R769" s="11" t="str">
        <f t="shared" si="215"/>
        <v>90.9</v>
      </c>
      <c r="S769" s="11" t="str">
        <f t="shared" si="216"/>
        <v>k</v>
      </c>
      <c r="T769" s="16" t="str">
        <f t="shared" si="226"/>
        <v>903</v>
      </c>
      <c r="U769" s="16" t="str">
        <f t="shared" si="224"/>
        <v>9092</v>
      </c>
      <c r="W769" s="16">
        <v>5.0999999999999996</v>
      </c>
      <c r="X769" s="9">
        <f t="shared" si="229"/>
        <v>4</v>
      </c>
      <c r="Y769" s="9">
        <f t="shared" si="217"/>
        <v>5100</v>
      </c>
      <c r="Z769" s="11" t="str">
        <f t="shared" si="218"/>
        <v>5.10</v>
      </c>
      <c r="AA769" s="11" t="str">
        <f t="shared" si="219"/>
        <v>k</v>
      </c>
      <c r="AB769" s="16" t="str">
        <f t="shared" si="230"/>
        <v>512</v>
      </c>
      <c r="AC769" s="16" t="str">
        <f t="shared" si="231"/>
        <v>5101</v>
      </c>
      <c r="AE769" s="22">
        <v>9.5299999999999994</v>
      </c>
      <c r="AF769" s="9">
        <f t="shared" si="220"/>
        <v>1</v>
      </c>
      <c r="AG769" s="16">
        <f t="shared" si="225"/>
        <v>9.5299999999999994</v>
      </c>
      <c r="AH769" s="11" t="str">
        <f t="shared" si="221"/>
        <v>9.53</v>
      </c>
      <c r="AI769" s="11" t="str">
        <f t="shared" si="222"/>
        <v>Ohm</v>
      </c>
      <c r="AK769" s="16" t="str">
        <f t="shared" si="223"/>
        <v>9R53</v>
      </c>
    </row>
    <row r="770" spans="15:37" x14ac:dyDescent="0.3">
      <c r="O770" s="16">
        <v>9.31</v>
      </c>
      <c r="P770" s="9">
        <f t="shared" si="227"/>
        <v>5</v>
      </c>
      <c r="Q770" s="9">
        <f t="shared" si="228"/>
        <v>93100</v>
      </c>
      <c r="R770" s="11" t="str">
        <f t="shared" si="215"/>
        <v>93.1</v>
      </c>
      <c r="S770" s="11" t="str">
        <f t="shared" si="216"/>
        <v>k</v>
      </c>
      <c r="T770" s="16" t="str">
        <f t="shared" si="226"/>
        <v>933</v>
      </c>
      <c r="U770" s="16" t="str">
        <f t="shared" si="224"/>
        <v>9312</v>
      </c>
      <c r="W770" s="16">
        <v>5.1100000000000003</v>
      </c>
      <c r="X770" s="9">
        <f t="shared" si="229"/>
        <v>4</v>
      </c>
      <c r="Y770" s="9">
        <f t="shared" si="217"/>
        <v>5110</v>
      </c>
      <c r="Z770" s="11" t="str">
        <f t="shared" si="218"/>
        <v>5.11</v>
      </c>
      <c r="AA770" s="11" t="str">
        <f t="shared" si="219"/>
        <v>k</v>
      </c>
      <c r="AB770" s="16" t="str">
        <f t="shared" si="230"/>
        <v>512</v>
      </c>
      <c r="AC770" s="16" t="str">
        <f t="shared" si="231"/>
        <v>5111</v>
      </c>
      <c r="AE770" s="22">
        <v>9.65</v>
      </c>
      <c r="AF770" s="9">
        <f t="shared" si="220"/>
        <v>1</v>
      </c>
      <c r="AG770" s="16">
        <f t="shared" si="225"/>
        <v>9.65</v>
      </c>
      <c r="AH770" s="11" t="str">
        <f t="shared" si="221"/>
        <v>9.65</v>
      </c>
      <c r="AI770" s="11" t="str">
        <f t="shared" si="222"/>
        <v>Ohm</v>
      </c>
      <c r="AK770" s="16" t="str">
        <f t="shared" si="223"/>
        <v>9R65</v>
      </c>
    </row>
    <row r="771" spans="15:37" x14ac:dyDescent="0.3">
      <c r="O771" s="16">
        <v>9.5299999999999994</v>
      </c>
      <c r="P771" s="9">
        <f t="shared" si="227"/>
        <v>5</v>
      </c>
      <c r="Q771" s="9">
        <f t="shared" si="228"/>
        <v>95299.999999999985</v>
      </c>
      <c r="R771" s="11" t="str">
        <f t="shared" si="215"/>
        <v>95.3</v>
      </c>
      <c r="S771" s="11" t="str">
        <f t="shared" si="216"/>
        <v>k</v>
      </c>
      <c r="T771" s="16" t="str">
        <f t="shared" si="226"/>
        <v>953</v>
      </c>
      <c r="U771" s="16" t="str">
        <f t="shared" si="224"/>
        <v>9532</v>
      </c>
      <c r="W771" s="16">
        <v>5.23</v>
      </c>
      <c r="X771" s="9">
        <f t="shared" si="229"/>
        <v>4</v>
      </c>
      <c r="Y771" s="9">
        <f t="shared" si="217"/>
        <v>5230.0000000000009</v>
      </c>
      <c r="Z771" s="11" t="str">
        <f t="shared" si="218"/>
        <v>5.23</v>
      </c>
      <c r="AA771" s="11" t="str">
        <f t="shared" si="219"/>
        <v>k</v>
      </c>
      <c r="AB771" s="16" t="str">
        <f t="shared" si="230"/>
        <v>522</v>
      </c>
      <c r="AC771" s="16" t="str">
        <f t="shared" si="231"/>
        <v>5231</v>
      </c>
      <c r="AE771" s="22">
        <v>9.76</v>
      </c>
      <c r="AF771" s="9">
        <f t="shared" si="220"/>
        <v>1</v>
      </c>
      <c r="AG771" s="16">
        <f t="shared" si="225"/>
        <v>9.76</v>
      </c>
      <c r="AH771" s="11" t="str">
        <f t="shared" si="221"/>
        <v>9.76</v>
      </c>
      <c r="AI771" s="11" t="str">
        <f t="shared" si="222"/>
        <v>Ohm</v>
      </c>
      <c r="AK771" s="16" t="str">
        <f t="shared" si="223"/>
        <v>9R76</v>
      </c>
    </row>
    <row r="772" spans="15:37" x14ac:dyDescent="0.3">
      <c r="O772" s="16">
        <v>9.76</v>
      </c>
      <c r="P772" s="9">
        <f t="shared" si="227"/>
        <v>5</v>
      </c>
      <c r="Q772" s="9">
        <f t="shared" si="228"/>
        <v>97600</v>
      </c>
      <c r="R772" s="11" t="str">
        <f t="shared" si="215"/>
        <v>97.6</v>
      </c>
      <c r="S772" s="11" t="str">
        <f t="shared" si="216"/>
        <v>k</v>
      </c>
      <c r="T772" s="16" t="str">
        <f t="shared" si="226"/>
        <v>973</v>
      </c>
      <c r="U772" s="16" t="str">
        <f t="shared" si="224"/>
        <v>9762</v>
      </c>
      <c r="W772" s="16">
        <v>5.36</v>
      </c>
      <c r="X772" s="9">
        <f t="shared" si="229"/>
        <v>4</v>
      </c>
      <c r="Y772" s="9">
        <f t="shared" si="217"/>
        <v>5360</v>
      </c>
      <c r="Z772" s="11" t="str">
        <f t="shared" si="218"/>
        <v>5.36</v>
      </c>
      <c r="AA772" s="11" t="str">
        <f t="shared" si="219"/>
        <v>k</v>
      </c>
      <c r="AB772" s="16" t="str">
        <f t="shared" si="230"/>
        <v>532</v>
      </c>
      <c r="AC772" s="16" t="str">
        <f t="shared" si="231"/>
        <v>5361</v>
      </c>
      <c r="AE772" s="22">
        <v>9.8800000000000008</v>
      </c>
      <c r="AF772" s="9">
        <f t="shared" si="220"/>
        <v>1</v>
      </c>
      <c r="AG772" s="16">
        <f t="shared" si="225"/>
        <v>9.8800000000000008</v>
      </c>
      <c r="AH772" s="11" t="str">
        <f t="shared" si="221"/>
        <v>9.88</v>
      </c>
      <c r="AI772" s="11" t="str">
        <f t="shared" si="222"/>
        <v>Ohm</v>
      </c>
      <c r="AK772" s="16" t="str">
        <f t="shared" si="223"/>
        <v>9R88</v>
      </c>
    </row>
    <row r="773" spans="15:37" x14ac:dyDescent="0.3">
      <c r="O773" s="16">
        <v>1</v>
      </c>
      <c r="P773" s="9">
        <f t="shared" si="227"/>
        <v>6</v>
      </c>
      <c r="Q773" s="9">
        <f>O773*10^P773/10</f>
        <v>100000</v>
      </c>
      <c r="R773" s="11" t="str">
        <f t="shared" ref="R773:R836" si="232">TEXT(Q773*_xlfn.XLOOKUP(P773,Index_Table,D_List),SUBSTITUTE(_xlfn.XLOOKUP(P773,Index_Table,T_List),"""",""))</f>
        <v>100</v>
      </c>
      <c r="S773" s="11" t="str">
        <f t="shared" ref="S773:S836" si="233">_xlfn.XLOOKUP(P773,Index_Table,Sym_List)</f>
        <v>k</v>
      </c>
      <c r="T773" s="16" t="str">
        <f t="shared" si="226"/>
        <v>104</v>
      </c>
      <c r="U773" s="16" t="str">
        <f t="shared" si="224"/>
        <v>1003</v>
      </c>
      <c r="W773" s="16">
        <v>5.49</v>
      </c>
      <c r="X773" s="9">
        <f t="shared" si="229"/>
        <v>4</v>
      </c>
      <c r="Y773" s="9">
        <f t="shared" ref="Y773:Y836" si="234">W773*10^X773/10</f>
        <v>5490</v>
      </c>
      <c r="Z773" s="11" t="str">
        <f t="shared" ref="Z773:Z836" si="235">TEXT(Y773*_xlfn.XLOOKUP(X773,Index_Table,D_List),SUBSTITUTE(_xlfn.XLOOKUP(X773,Index_Table,T_List),"""",""))</f>
        <v>5.49</v>
      </c>
      <c r="AA773" s="11" t="str">
        <f t="shared" ref="AA773:AA836" si="236">_xlfn.XLOOKUP(X773,Index_Table,Sym_List)</f>
        <v>k</v>
      </c>
      <c r="AB773" s="16" t="str">
        <f t="shared" si="230"/>
        <v>542</v>
      </c>
      <c r="AC773" s="16" t="str">
        <f t="shared" si="231"/>
        <v>5491</v>
      </c>
      <c r="AE773" s="16">
        <v>1</v>
      </c>
      <c r="AF773" s="9">
        <f t="shared" ref="AF773:AF836" si="237">IF(AE773=1,AF772+1,AF772)</f>
        <v>2</v>
      </c>
      <c r="AG773" s="10">
        <f t="shared" si="225"/>
        <v>10</v>
      </c>
      <c r="AH773" s="11" t="str">
        <f t="shared" ref="AH773:AH836" si="238">TEXT(AG773*_xlfn.XLOOKUP(AF773,Index_Table,D_List),SUBSTITUTE(_xlfn.XLOOKUP(AF773,Index_Table,T_List),"""",""))</f>
        <v>10.0</v>
      </c>
      <c r="AI773" s="11" t="str">
        <f t="shared" ref="AI773:AI836" si="239">_xlfn.XLOOKUP(AF773,Index_Table,Sym_List)</f>
        <v>Ohm</v>
      </c>
      <c r="AK773" s="16" t="str">
        <f t="shared" ref="AK773:AK836" si="240">IF(AF773&gt;2,LEFT(_xlfn.VALUETOTEXT(AG773),3)&amp;AF773-3,SUBSTITUTE(AH773,".","R"))</f>
        <v>10R0</v>
      </c>
    </row>
    <row r="774" spans="15:37" x14ac:dyDescent="0.3">
      <c r="O774" s="16">
        <v>1.02</v>
      </c>
      <c r="P774" s="9">
        <f t="shared" si="227"/>
        <v>6</v>
      </c>
      <c r="Q774" s="9">
        <f t="shared" ref="Q774:Q837" si="241">O774*10^P774/10</f>
        <v>102000</v>
      </c>
      <c r="R774" s="11" t="str">
        <f t="shared" si="232"/>
        <v>102</v>
      </c>
      <c r="S774" s="11" t="str">
        <f t="shared" si="233"/>
        <v>k</v>
      </c>
      <c r="T774" s="16" t="str">
        <f t="shared" si="226"/>
        <v>104</v>
      </c>
      <c r="U774" s="16" t="str">
        <f t="shared" ref="U774:U837" si="242">IF(P774&lt;0,"R0"&amp;LEFT(R774,2),IF(P774&lt;1,"R"&amp;R774,IF(P774&lt;3,SUBSTITUTE(R774,".","R"),LEFT(_xlfn.VALUETOTEXT(Q774),3)&amp;P774-3)))</f>
        <v>1023</v>
      </c>
      <c r="W774" s="16">
        <v>5.6</v>
      </c>
      <c r="X774" s="9">
        <f t="shared" si="229"/>
        <v>4</v>
      </c>
      <c r="Y774" s="9">
        <f t="shared" si="234"/>
        <v>5600</v>
      </c>
      <c r="Z774" s="11" t="str">
        <f t="shared" si="235"/>
        <v>5.60</v>
      </c>
      <c r="AA774" s="11" t="str">
        <f t="shared" si="236"/>
        <v>k</v>
      </c>
      <c r="AB774" s="16" t="str">
        <f t="shared" si="230"/>
        <v>562</v>
      </c>
      <c r="AC774" s="16" t="str">
        <f t="shared" si="231"/>
        <v>5601</v>
      </c>
      <c r="AE774" s="22">
        <v>1.01</v>
      </c>
      <c r="AF774" s="9">
        <f t="shared" si="237"/>
        <v>2</v>
      </c>
      <c r="AG774" s="10">
        <f>AE774*10^AF774/10</f>
        <v>10.1</v>
      </c>
      <c r="AH774" s="11" t="str">
        <f t="shared" si="238"/>
        <v>10.1</v>
      </c>
      <c r="AI774" s="11" t="str">
        <f t="shared" si="239"/>
        <v>Ohm</v>
      </c>
      <c r="AK774" s="16" t="str">
        <f t="shared" si="240"/>
        <v>10R1</v>
      </c>
    </row>
    <row r="775" spans="15:37" x14ac:dyDescent="0.3">
      <c r="O775" s="16">
        <v>1.05</v>
      </c>
      <c r="P775" s="9">
        <f t="shared" si="227"/>
        <v>6</v>
      </c>
      <c r="Q775" s="9">
        <f t="shared" si="241"/>
        <v>105000</v>
      </c>
      <c r="R775" s="11" t="str">
        <f t="shared" si="232"/>
        <v>105</v>
      </c>
      <c r="S775" s="11" t="str">
        <f t="shared" si="233"/>
        <v>k</v>
      </c>
      <c r="T775" s="16" t="str">
        <f t="shared" si="226"/>
        <v>104</v>
      </c>
      <c r="U775" s="16" t="str">
        <f t="shared" si="242"/>
        <v>1053</v>
      </c>
      <c r="W775" s="16">
        <v>5.62</v>
      </c>
      <c r="X775" s="9">
        <f t="shared" si="229"/>
        <v>4</v>
      </c>
      <c r="Y775" s="9">
        <f t="shared" si="234"/>
        <v>5620</v>
      </c>
      <c r="Z775" s="11" t="str">
        <f t="shared" si="235"/>
        <v>5.62</v>
      </c>
      <c r="AA775" s="11" t="str">
        <f t="shared" si="236"/>
        <v>k</v>
      </c>
      <c r="AB775" s="16" t="str">
        <f t="shared" si="230"/>
        <v>562</v>
      </c>
      <c r="AC775" s="16" t="str">
        <f t="shared" si="231"/>
        <v>5621</v>
      </c>
      <c r="AE775" s="22">
        <v>1.02</v>
      </c>
      <c r="AF775" s="9">
        <f t="shared" si="237"/>
        <v>2</v>
      </c>
      <c r="AG775" s="10">
        <f t="shared" ref="AG775:AG838" si="243">AE775*10^AF775/10</f>
        <v>10.199999999999999</v>
      </c>
      <c r="AH775" s="11" t="str">
        <f t="shared" si="238"/>
        <v>10.2</v>
      </c>
      <c r="AI775" s="11" t="str">
        <f t="shared" si="239"/>
        <v>Ohm</v>
      </c>
      <c r="AK775" s="16" t="str">
        <f t="shared" si="240"/>
        <v>10R2</v>
      </c>
    </row>
    <row r="776" spans="15:37" x14ac:dyDescent="0.3">
      <c r="O776" s="16">
        <v>1.07</v>
      </c>
      <c r="P776" s="9">
        <f t="shared" si="227"/>
        <v>6</v>
      </c>
      <c r="Q776" s="9">
        <f t="shared" si="241"/>
        <v>107000</v>
      </c>
      <c r="R776" s="11" t="str">
        <f t="shared" si="232"/>
        <v>107</v>
      </c>
      <c r="S776" s="11" t="str">
        <f t="shared" si="233"/>
        <v>k</v>
      </c>
      <c r="T776" s="16" t="str">
        <f t="shared" si="226"/>
        <v>104</v>
      </c>
      <c r="U776" s="16" t="str">
        <f t="shared" si="242"/>
        <v>1073</v>
      </c>
      <c r="W776" s="16">
        <v>5.76</v>
      </c>
      <c r="X776" s="9">
        <f t="shared" si="229"/>
        <v>4</v>
      </c>
      <c r="Y776" s="9">
        <f t="shared" si="234"/>
        <v>5760</v>
      </c>
      <c r="Z776" s="11" t="str">
        <f t="shared" si="235"/>
        <v>5.76</v>
      </c>
      <c r="AA776" s="11" t="str">
        <f t="shared" si="236"/>
        <v>k</v>
      </c>
      <c r="AB776" s="16" t="str">
        <f t="shared" si="230"/>
        <v>572</v>
      </c>
      <c r="AC776" s="16" t="str">
        <f t="shared" si="231"/>
        <v>5761</v>
      </c>
      <c r="AE776" s="22">
        <v>1.04</v>
      </c>
      <c r="AF776" s="9">
        <f t="shared" si="237"/>
        <v>2</v>
      </c>
      <c r="AG776" s="10">
        <f t="shared" si="243"/>
        <v>10.4</v>
      </c>
      <c r="AH776" s="11" t="str">
        <f t="shared" si="238"/>
        <v>10.4</v>
      </c>
      <c r="AI776" s="11" t="str">
        <f t="shared" si="239"/>
        <v>Ohm</v>
      </c>
      <c r="AK776" s="16" t="str">
        <f t="shared" si="240"/>
        <v>10R4</v>
      </c>
    </row>
    <row r="777" spans="15:37" x14ac:dyDescent="0.3">
      <c r="O777" s="16">
        <v>1.1000000000000001</v>
      </c>
      <c r="P777" s="9">
        <f t="shared" si="227"/>
        <v>6</v>
      </c>
      <c r="Q777" s="9">
        <f t="shared" si="241"/>
        <v>110000</v>
      </c>
      <c r="R777" s="11" t="str">
        <f t="shared" si="232"/>
        <v>110</v>
      </c>
      <c r="S777" s="11" t="str">
        <f t="shared" si="233"/>
        <v>k</v>
      </c>
      <c r="T777" s="16" t="str">
        <f t="shared" si="226"/>
        <v>114</v>
      </c>
      <c r="U777" s="16" t="str">
        <f t="shared" si="242"/>
        <v>1103</v>
      </c>
      <c r="W777" s="16">
        <v>5.9</v>
      </c>
      <c r="X777" s="9">
        <f t="shared" si="229"/>
        <v>4</v>
      </c>
      <c r="Y777" s="9">
        <f t="shared" si="234"/>
        <v>5900</v>
      </c>
      <c r="Z777" s="11" t="str">
        <f t="shared" si="235"/>
        <v>5.90</v>
      </c>
      <c r="AA777" s="11" t="str">
        <f t="shared" si="236"/>
        <v>k</v>
      </c>
      <c r="AB777" s="16" t="str">
        <f t="shared" si="230"/>
        <v>592</v>
      </c>
      <c r="AC777" s="16" t="str">
        <f t="shared" si="231"/>
        <v>5901</v>
      </c>
      <c r="AE777" s="22">
        <v>1.05</v>
      </c>
      <c r="AF777" s="9">
        <f t="shared" si="237"/>
        <v>2</v>
      </c>
      <c r="AG777" s="10">
        <f t="shared" si="243"/>
        <v>10.5</v>
      </c>
      <c r="AH777" s="11" t="str">
        <f t="shared" si="238"/>
        <v>10.5</v>
      </c>
      <c r="AI777" s="11" t="str">
        <f t="shared" si="239"/>
        <v>Ohm</v>
      </c>
      <c r="AK777" s="16" t="str">
        <f t="shared" si="240"/>
        <v>10R5</v>
      </c>
    </row>
    <row r="778" spans="15:37" x14ac:dyDescent="0.3">
      <c r="O778" s="16">
        <v>1.1299999999999999</v>
      </c>
      <c r="P778" s="9">
        <f t="shared" si="227"/>
        <v>6</v>
      </c>
      <c r="Q778" s="9">
        <f t="shared" si="241"/>
        <v>113000</v>
      </c>
      <c r="R778" s="11" t="str">
        <f t="shared" si="232"/>
        <v>113</v>
      </c>
      <c r="S778" s="11" t="str">
        <f t="shared" si="233"/>
        <v>k</v>
      </c>
      <c r="T778" s="16" t="str">
        <f t="shared" si="226"/>
        <v>114</v>
      </c>
      <c r="U778" s="16" t="str">
        <f t="shared" si="242"/>
        <v>1133</v>
      </c>
      <c r="W778" s="16">
        <v>6.04</v>
      </c>
      <c r="X778" s="9">
        <f t="shared" si="229"/>
        <v>4</v>
      </c>
      <c r="Y778" s="9">
        <f t="shared" si="234"/>
        <v>6040</v>
      </c>
      <c r="Z778" s="11" t="str">
        <f t="shared" si="235"/>
        <v>6.04</v>
      </c>
      <c r="AA778" s="11" t="str">
        <f t="shared" si="236"/>
        <v>k</v>
      </c>
      <c r="AB778" s="16" t="str">
        <f t="shared" si="230"/>
        <v>602</v>
      </c>
      <c r="AC778" s="16" t="str">
        <f t="shared" si="231"/>
        <v>6041</v>
      </c>
      <c r="AE778" s="22">
        <v>1.06</v>
      </c>
      <c r="AF778" s="9">
        <f t="shared" si="237"/>
        <v>2</v>
      </c>
      <c r="AG778" s="10">
        <f t="shared" si="243"/>
        <v>10.6</v>
      </c>
      <c r="AH778" s="11" t="str">
        <f t="shared" si="238"/>
        <v>10.6</v>
      </c>
      <c r="AI778" s="11" t="str">
        <f t="shared" si="239"/>
        <v>Ohm</v>
      </c>
      <c r="AK778" s="16" t="str">
        <f t="shared" si="240"/>
        <v>10R6</v>
      </c>
    </row>
    <row r="779" spans="15:37" x14ac:dyDescent="0.3">
      <c r="O779" s="16">
        <v>1.1499999999999999</v>
      </c>
      <c r="P779" s="9">
        <f t="shared" si="227"/>
        <v>6</v>
      </c>
      <c r="Q779" s="9">
        <f t="shared" si="241"/>
        <v>115000</v>
      </c>
      <c r="R779" s="11" t="str">
        <f t="shared" si="232"/>
        <v>115</v>
      </c>
      <c r="S779" s="11" t="str">
        <f t="shared" si="233"/>
        <v>k</v>
      </c>
      <c r="T779" s="16" t="str">
        <f t="shared" si="226"/>
        <v>114</v>
      </c>
      <c r="U779" s="16" t="str">
        <f t="shared" si="242"/>
        <v>1153</v>
      </c>
      <c r="W779" s="16">
        <v>6.19</v>
      </c>
      <c r="X779" s="9">
        <f t="shared" si="229"/>
        <v>4</v>
      </c>
      <c r="Y779" s="9">
        <f t="shared" si="234"/>
        <v>6190.0000000000009</v>
      </c>
      <c r="Z779" s="11" t="str">
        <f t="shared" si="235"/>
        <v>6.19</v>
      </c>
      <c r="AA779" s="11" t="str">
        <f t="shared" si="236"/>
        <v>k</v>
      </c>
      <c r="AB779" s="16" t="str">
        <f t="shared" si="230"/>
        <v>612</v>
      </c>
      <c r="AC779" s="16" t="str">
        <f t="shared" si="231"/>
        <v>6191</v>
      </c>
      <c r="AE779" s="22">
        <v>1.07</v>
      </c>
      <c r="AF779" s="9">
        <f t="shared" si="237"/>
        <v>2</v>
      </c>
      <c r="AG779" s="10">
        <f t="shared" si="243"/>
        <v>10.7</v>
      </c>
      <c r="AH779" s="11" t="str">
        <f t="shared" si="238"/>
        <v>10.7</v>
      </c>
      <c r="AI779" s="11" t="str">
        <f t="shared" si="239"/>
        <v>Ohm</v>
      </c>
      <c r="AK779" s="16" t="str">
        <f t="shared" si="240"/>
        <v>10R7</v>
      </c>
    </row>
    <row r="780" spans="15:37" x14ac:dyDescent="0.3">
      <c r="O780" s="16">
        <v>1.18</v>
      </c>
      <c r="P780" s="9">
        <f t="shared" si="227"/>
        <v>6</v>
      </c>
      <c r="Q780" s="9">
        <f t="shared" si="241"/>
        <v>118000</v>
      </c>
      <c r="R780" s="11" t="str">
        <f t="shared" si="232"/>
        <v>118</v>
      </c>
      <c r="S780" s="11" t="str">
        <f t="shared" si="233"/>
        <v>k</v>
      </c>
      <c r="T780" s="16" t="str">
        <f t="shared" si="226"/>
        <v>114</v>
      </c>
      <c r="U780" s="16" t="str">
        <f t="shared" si="242"/>
        <v>1183</v>
      </c>
      <c r="W780" s="16">
        <v>6.2</v>
      </c>
      <c r="X780" s="9">
        <f t="shared" si="229"/>
        <v>4</v>
      </c>
      <c r="Y780" s="9">
        <f t="shared" si="234"/>
        <v>6200</v>
      </c>
      <c r="Z780" s="11" t="str">
        <f t="shared" si="235"/>
        <v>6.20</v>
      </c>
      <c r="AA780" s="11" t="str">
        <f t="shared" si="236"/>
        <v>k</v>
      </c>
      <c r="AB780" s="16" t="str">
        <f t="shared" si="230"/>
        <v>622</v>
      </c>
      <c r="AC780" s="16" t="str">
        <f t="shared" si="231"/>
        <v>6201</v>
      </c>
      <c r="AE780" s="22">
        <v>1.0900000000000001</v>
      </c>
      <c r="AF780" s="9">
        <f t="shared" si="237"/>
        <v>2</v>
      </c>
      <c r="AG780" s="10">
        <f t="shared" si="243"/>
        <v>10.900000000000002</v>
      </c>
      <c r="AH780" s="11" t="str">
        <f t="shared" si="238"/>
        <v>10.9</v>
      </c>
      <c r="AI780" s="11" t="str">
        <f t="shared" si="239"/>
        <v>Ohm</v>
      </c>
      <c r="AK780" s="16" t="str">
        <f t="shared" si="240"/>
        <v>10R9</v>
      </c>
    </row>
    <row r="781" spans="15:37" x14ac:dyDescent="0.3">
      <c r="O781" s="16">
        <v>1.21</v>
      </c>
      <c r="P781" s="9">
        <f t="shared" si="227"/>
        <v>6</v>
      </c>
      <c r="Q781" s="9">
        <f t="shared" si="241"/>
        <v>121000</v>
      </c>
      <c r="R781" s="11" t="str">
        <f t="shared" si="232"/>
        <v>121</v>
      </c>
      <c r="S781" s="11" t="str">
        <f t="shared" si="233"/>
        <v>k</v>
      </c>
      <c r="T781" s="16" t="str">
        <f t="shared" si="226"/>
        <v>124</v>
      </c>
      <c r="U781" s="16" t="str">
        <f t="shared" si="242"/>
        <v>1213</v>
      </c>
      <c r="W781" s="16">
        <v>6.34</v>
      </c>
      <c r="X781" s="9">
        <f t="shared" si="229"/>
        <v>4</v>
      </c>
      <c r="Y781" s="9">
        <f t="shared" si="234"/>
        <v>6340</v>
      </c>
      <c r="Z781" s="11" t="str">
        <f t="shared" si="235"/>
        <v>6.34</v>
      </c>
      <c r="AA781" s="11" t="str">
        <f t="shared" si="236"/>
        <v>k</v>
      </c>
      <c r="AB781" s="16" t="str">
        <f t="shared" si="230"/>
        <v>632</v>
      </c>
      <c r="AC781" s="16" t="str">
        <f t="shared" si="231"/>
        <v>6341</v>
      </c>
      <c r="AE781" s="22">
        <v>1.1000000000000001</v>
      </c>
      <c r="AF781" s="9">
        <f t="shared" si="237"/>
        <v>2</v>
      </c>
      <c r="AG781" s="10">
        <f t="shared" si="243"/>
        <v>11.000000000000002</v>
      </c>
      <c r="AH781" s="11" t="str">
        <f t="shared" si="238"/>
        <v>11.0</v>
      </c>
      <c r="AI781" s="11" t="str">
        <f t="shared" si="239"/>
        <v>Ohm</v>
      </c>
      <c r="AK781" s="16" t="str">
        <f t="shared" si="240"/>
        <v>11R0</v>
      </c>
    </row>
    <row r="782" spans="15:37" x14ac:dyDescent="0.3">
      <c r="O782" s="16">
        <v>1.24</v>
      </c>
      <c r="P782" s="9">
        <f t="shared" si="227"/>
        <v>6</v>
      </c>
      <c r="Q782" s="9">
        <f t="shared" si="241"/>
        <v>124000</v>
      </c>
      <c r="R782" s="11" t="str">
        <f t="shared" si="232"/>
        <v>124</v>
      </c>
      <c r="S782" s="11" t="str">
        <f t="shared" si="233"/>
        <v>k</v>
      </c>
      <c r="T782" s="16" t="str">
        <f t="shared" si="226"/>
        <v>124</v>
      </c>
      <c r="U782" s="16" t="str">
        <f t="shared" si="242"/>
        <v>1243</v>
      </c>
      <c r="W782" s="16">
        <v>6.49</v>
      </c>
      <c r="X782" s="9">
        <f t="shared" si="229"/>
        <v>4</v>
      </c>
      <c r="Y782" s="9">
        <f t="shared" si="234"/>
        <v>6490</v>
      </c>
      <c r="Z782" s="11" t="str">
        <f t="shared" si="235"/>
        <v>6.49</v>
      </c>
      <c r="AA782" s="11" t="str">
        <f t="shared" si="236"/>
        <v>k</v>
      </c>
      <c r="AB782" s="16" t="str">
        <f t="shared" si="230"/>
        <v>642</v>
      </c>
      <c r="AC782" s="16" t="str">
        <f t="shared" si="231"/>
        <v>6491</v>
      </c>
      <c r="AE782" s="22">
        <v>1.1100000000000001</v>
      </c>
      <c r="AF782" s="9">
        <f t="shared" si="237"/>
        <v>2</v>
      </c>
      <c r="AG782" s="10">
        <f t="shared" si="243"/>
        <v>11.100000000000001</v>
      </c>
      <c r="AH782" s="11" t="str">
        <f t="shared" si="238"/>
        <v>11.1</v>
      </c>
      <c r="AI782" s="11" t="str">
        <f t="shared" si="239"/>
        <v>Ohm</v>
      </c>
      <c r="AK782" s="16" t="str">
        <f t="shared" si="240"/>
        <v>11R1</v>
      </c>
    </row>
    <row r="783" spans="15:37" x14ac:dyDescent="0.3">
      <c r="O783" s="16">
        <v>1.27</v>
      </c>
      <c r="P783" s="9">
        <f t="shared" si="227"/>
        <v>6</v>
      </c>
      <c r="Q783" s="9">
        <f t="shared" si="241"/>
        <v>127000</v>
      </c>
      <c r="R783" s="11" t="str">
        <f t="shared" si="232"/>
        <v>127</v>
      </c>
      <c r="S783" s="11" t="str">
        <f t="shared" si="233"/>
        <v>k</v>
      </c>
      <c r="T783" s="16" t="str">
        <f t="shared" si="226"/>
        <v>124</v>
      </c>
      <c r="U783" s="16" t="str">
        <f t="shared" si="242"/>
        <v>1273</v>
      </c>
      <c r="W783" s="16">
        <v>6.65</v>
      </c>
      <c r="X783" s="9">
        <f t="shared" si="229"/>
        <v>4</v>
      </c>
      <c r="Y783" s="9">
        <f t="shared" si="234"/>
        <v>6650</v>
      </c>
      <c r="Z783" s="11" t="str">
        <f t="shared" si="235"/>
        <v>6.65</v>
      </c>
      <c r="AA783" s="11" t="str">
        <f t="shared" si="236"/>
        <v>k</v>
      </c>
      <c r="AB783" s="16" t="str">
        <f t="shared" si="230"/>
        <v>662</v>
      </c>
      <c r="AC783" s="16" t="str">
        <f t="shared" si="231"/>
        <v>6651</v>
      </c>
      <c r="AE783" s="22">
        <v>1.1299999999999999</v>
      </c>
      <c r="AF783" s="9">
        <f t="shared" si="237"/>
        <v>2</v>
      </c>
      <c r="AG783" s="10">
        <f t="shared" si="243"/>
        <v>11.299999999999999</v>
      </c>
      <c r="AH783" s="11" t="str">
        <f t="shared" si="238"/>
        <v>11.3</v>
      </c>
      <c r="AI783" s="11" t="str">
        <f t="shared" si="239"/>
        <v>Ohm</v>
      </c>
      <c r="AK783" s="16" t="str">
        <f t="shared" si="240"/>
        <v>11R3</v>
      </c>
    </row>
    <row r="784" spans="15:37" x14ac:dyDescent="0.3">
      <c r="O784" s="16">
        <v>1.3</v>
      </c>
      <c r="P784" s="9">
        <f t="shared" si="227"/>
        <v>6</v>
      </c>
      <c r="Q784" s="9">
        <f t="shared" si="241"/>
        <v>130000</v>
      </c>
      <c r="R784" s="11" t="str">
        <f t="shared" si="232"/>
        <v>130</v>
      </c>
      <c r="S784" s="11" t="str">
        <f t="shared" si="233"/>
        <v>k</v>
      </c>
      <c r="T784" s="16" t="str">
        <f t="shared" si="226"/>
        <v>134</v>
      </c>
      <c r="U784" s="16" t="str">
        <f t="shared" si="242"/>
        <v>1303</v>
      </c>
      <c r="W784" s="16">
        <v>6.8</v>
      </c>
      <c r="X784" s="9">
        <f t="shared" si="229"/>
        <v>4</v>
      </c>
      <c r="Y784" s="9">
        <f t="shared" si="234"/>
        <v>6800</v>
      </c>
      <c r="Z784" s="11" t="str">
        <f t="shared" si="235"/>
        <v>6.80</v>
      </c>
      <c r="AA784" s="11" t="str">
        <f t="shared" si="236"/>
        <v>k</v>
      </c>
      <c r="AB784" s="16" t="str">
        <f t="shared" si="230"/>
        <v>682</v>
      </c>
      <c r="AC784" s="16" t="str">
        <f t="shared" si="231"/>
        <v>6801</v>
      </c>
      <c r="AE784" s="22">
        <v>1.1399999999999999</v>
      </c>
      <c r="AF784" s="9">
        <f t="shared" si="237"/>
        <v>2</v>
      </c>
      <c r="AG784" s="10">
        <f t="shared" si="243"/>
        <v>11.399999999999999</v>
      </c>
      <c r="AH784" s="11" t="str">
        <f t="shared" si="238"/>
        <v>11.4</v>
      </c>
      <c r="AI784" s="11" t="str">
        <f t="shared" si="239"/>
        <v>Ohm</v>
      </c>
      <c r="AK784" s="16" t="str">
        <f t="shared" si="240"/>
        <v>11R4</v>
      </c>
    </row>
    <row r="785" spans="15:37" x14ac:dyDescent="0.3">
      <c r="O785" s="16">
        <v>1.33</v>
      </c>
      <c r="P785" s="9">
        <f t="shared" si="227"/>
        <v>6</v>
      </c>
      <c r="Q785" s="9">
        <f t="shared" si="241"/>
        <v>133000</v>
      </c>
      <c r="R785" s="11" t="str">
        <f t="shared" si="232"/>
        <v>133</v>
      </c>
      <c r="S785" s="11" t="str">
        <f t="shared" si="233"/>
        <v>k</v>
      </c>
      <c r="T785" s="16" t="str">
        <f t="shared" si="226"/>
        <v>134</v>
      </c>
      <c r="U785" s="16" t="str">
        <f t="shared" si="242"/>
        <v>1333</v>
      </c>
      <c r="W785" s="16">
        <v>6.81</v>
      </c>
      <c r="X785" s="9">
        <f t="shared" si="229"/>
        <v>4</v>
      </c>
      <c r="Y785" s="9">
        <f t="shared" si="234"/>
        <v>6810</v>
      </c>
      <c r="Z785" s="11" t="str">
        <f t="shared" si="235"/>
        <v>6.81</v>
      </c>
      <c r="AA785" s="11" t="str">
        <f t="shared" si="236"/>
        <v>k</v>
      </c>
      <c r="AB785" s="16" t="str">
        <f t="shared" si="230"/>
        <v>682</v>
      </c>
      <c r="AC785" s="16" t="str">
        <f t="shared" si="231"/>
        <v>6811</v>
      </c>
      <c r="AE785" s="22">
        <v>1.1499999999999999</v>
      </c>
      <c r="AF785" s="9">
        <f t="shared" si="237"/>
        <v>2</v>
      </c>
      <c r="AG785" s="10">
        <f t="shared" si="243"/>
        <v>11.499999999999998</v>
      </c>
      <c r="AH785" s="11" t="str">
        <f t="shared" si="238"/>
        <v>11.5</v>
      </c>
      <c r="AI785" s="11" t="str">
        <f t="shared" si="239"/>
        <v>Ohm</v>
      </c>
      <c r="AK785" s="16" t="str">
        <f t="shared" si="240"/>
        <v>11R5</v>
      </c>
    </row>
    <row r="786" spans="15:37" x14ac:dyDescent="0.3">
      <c r="O786" s="16">
        <v>1.37</v>
      </c>
      <c r="P786" s="9">
        <f t="shared" si="227"/>
        <v>6</v>
      </c>
      <c r="Q786" s="9">
        <f t="shared" si="241"/>
        <v>137000</v>
      </c>
      <c r="R786" s="11" t="str">
        <f t="shared" si="232"/>
        <v>137</v>
      </c>
      <c r="S786" s="11" t="str">
        <f t="shared" si="233"/>
        <v>k</v>
      </c>
      <c r="T786" s="16" t="str">
        <f t="shared" si="226"/>
        <v>134</v>
      </c>
      <c r="U786" s="16" t="str">
        <f t="shared" si="242"/>
        <v>1373</v>
      </c>
      <c r="W786" s="16">
        <v>6.98</v>
      </c>
      <c r="X786" s="9">
        <f t="shared" si="229"/>
        <v>4</v>
      </c>
      <c r="Y786" s="9">
        <f t="shared" si="234"/>
        <v>6980</v>
      </c>
      <c r="Z786" s="11" t="str">
        <f t="shared" si="235"/>
        <v>6.98</v>
      </c>
      <c r="AA786" s="11" t="str">
        <f t="shared" si="236"/>
        <v>k</v>
      </c>
      <c r="AB786" s="16" t="str">
        <f t="shared" si="230"/>
        <v>692</v>
      </c>
      <c r="AC786" s="16" t="str">
        <f t="shared" si="231"/>
        <v>6981</v>
      </c>
      <c r="AE786" s="22">
        <v>1.17</v>
      </c>
      <c r="AF786" s="9">
        <f t="shared" si="237"/>
        <v>2</v>
      </c>
      <c r="AG786" s="10">
        <f t="shared" si="243"/>
        <v>11.7</v>
      </c>
      <c r="AH786" s="11" t="str">
        <f t="shared" si="238"/>
        <v>11.7</v>
      </c>
      <c r="AI786" s="11" t="str">
        <f t="shared" si="239"/>
        <v>Ohm</v>
      </c>
      <c r="AK786" s="16" t="str">
        <f t="shared" si="240"/>
        <v>11R7</v>
      </c>
    </row>
    <row r="787" spans="15:37" x14ac:dyDescent="0.3">
      <c r="O787" s="16">
        <v>1.4</v>
      </c>
      <c r="P787" s="9">
        <f t="shared" si="227"/>
        <v>6</v>
      </c>
      <c r="Q787" s="9">
        <f t="shared" si="241"/>
        <v>140000</v>
      </c>
      <c r="R787" s="11" t="str">
        <f t="shared" si="232"/>
        <v>140</v>
      </c>
      <c r="S787" s="11" t="str">
        <f t="shared" si="233"/>
        <v>k</v>
      </c>
      <c r="T787" s="16" t="str">
        <f t="shared" si="226"/>
        <v>144</v>
      </c>
      <c r="U787" s="16" t="str">
        <f t="shared" si="242"/>
        <v>1403</v>
      </c>
      <c r="W787" s="16">
        <v>7.15</v>
      </c>
      <c r="X787" s="9">
        <f t="shared" si="229"/>
        <v>4</v>
      </c>
      <c r="Y787" s="9">
        <f t="shared" si="234"/>
        <v>7150</v>
      </c>
      <c r="Z787" s="11" t="str">
        <f t="shared" si="235"/>
        <v>7.15</v>
      </c>
      <c r="AA787" s="11" t="str">
        <f t="shared" si="236"/>
        <v>k</v>
      </c>
      <c r="AB787" s="16" t="str">
        <f t="shared" si="230"/>
        <v>712</v>
      </c>
      <c r="AC787" s="16" t="str">
        <f t="shared" si="231"/>
        <v>7151</v>
      </c>
      <c r="AE787" s="22">
        <v>1.18</v>
      </c>
      <c r="AF787" s="9">
        <f t="shared" si="237"/>
        <v>2</v>
      </c>
      <c r="AG787" s="10">
        <f t="shared" si="243"/>
        <v>11.8</v>
      </c>
      <c r="AH787" s="11" t="str">
        <f t="shared" si="238"/>
        <v>11.8</v>
      </c>
      <c r="AI787" s="11" t="str">
        <f t="shared" si="239"/>
        <v>Ohm</v>
      </c>
      <c r="AK787" s="16" t="str">
        <f t="shared" si="240"/>
        <v>11R8</v>
      </c>
    </row>
    <row r="788" spans="15:37" x14ac:dyDescent="0.3">
      <c r="O788" s="16">
        <v>1.43</v>
      </c>
      <c r="P788" s="9">
        <f t="shared" si="227"/>
        <v>6</v>
      </c>
      <c r="Q788" s="9">
        <f t="shared" si="241"/>
        <v>143000</v>
      </c>
      <c r="R788" s="11" t="str">
        <f t="shared" si="232"/>
        <v>143</v>
      </c>
      <c r="S788" s="11" t="str">
        <f t="shared" si="233"/>
        <v>k</v>
      </c>
      <c r="T788" s="16" t="str">
        <f t="shared" si="226"/>
        <v>144</v>
      </c>
      <c r="U788" s="16" t="str">
        <f t="shared" si="242"/>
        <v>1433</v>
      </c>
      <c r="W788" s="16">
        <v>7.32</v>
      </c>
      <c r="X788" s="9">
        <f t="shared" si="229"/>
        <v>4</v>
      </c>
      <c r="Y788" s="9">
        <f t="shared" si="234"/>
        <v>7320</v>
      </c>
      <c r="Z788" s="11" t="str">
        <f t="shared" si="235"/>
        <v>7.32</v>
      </c>
      <c r="AA788" s="11" t="str">
        <f t="shared" si="236"/>
        <v>k</v>
      </c>
      <c r="AB788" s="16" t="str">
        <f t="shared" si="230"/>
        <v>732</v>
      </c>
      <c r="AC788" s="16" t="str">
        <f t="shared" si="231"/>
        <v>7321</v>
      </c>
      <c r="AE788" s="22">
        <v>1.2</v>
      </c>
      <c r="AF788" s="9">
        <f t="shared" si="237"/>
        <v>2</v>
      </c>
      <c r="AG788" s="10">
        <f t="shared" si="243"/>
        <v>12</v>
      </c>
      <c r="AH788" s="11" t="str">
        <f t="shared" si="238"/>
        <v>12.0</v>
      </c>
      <c r="AI788" s="11" t="str">
        <f t="shared" si="239"/>
        <v>Ohm</v>
      </c>
      <c r="AK788" s="16" t="str">
        <f t="shared" si="240"/>
        <v>12R0</v>
      </c>
    </row>
    <row r="789" spans="15:37" x14ac:dyDescent="0.3">
      <c r="O789" s="16">
        <v>1.47</v>
      </c>
      <c r="P789" s="9">
        <f t="shared" si="227"/>
        <v>6</v>
      </c>
      <c r="Q789" s="9">
        <f t="shared" si="241"/>
        <v>147000</v>
      </c>
      <c r="R789" s="11" t="str">
        <f t="shared" si="232"/>
        <v>147</v>
      </c>
      <c r="S789" s="11" t="str">
        <f t="shared" si="233"/>
        <v>k</v>
      </c>
      <c r="T789" s="16" t="str">
        <f t="shared" si="226"/>
        <v>144</v>
      </c>
      <c r="U789" s="16" t="str">
        <f t="shared" si="242"/>
        <v>1473</v>
      </c>
      <c r="W789" s="16">
        <v>7.5</v>
      </c>
      <c r="X789" s="9">
        <f t="shared" si="229"/>
        <v>4</v>
      </c>
      <c r="Y789" s="9">
        <f t="shared" si="234"/>
        <v>7500</v>
      </c>
      <c r="Z789" s="11" t="str">
        <f t="shared" si="235"/>
        <v>7.50</v>
      </c>
      <c r="AA789" s="11" t="str">
        <f t="shared" si="236"/>
        <v>k</v>
      </c>
      <c r="AB789" s="16" t="str">
        <f t="shared" si="230"/>
        <v>752</v>
      </c>
      <c r="AC789" s="16" t="str">
        <f t="shared" si="231"/>
        <v>7501</v>
      </c>
      <c r="AE789" s="22">
        <v>1.21</v>
      </c>
      <c r="AF789" s="9">
        <f t="shared" si="237"/>
        <v>2</v>
      </c>
      <c r="AG789" s="10">
        <f t="shared" si="243"/>
        <v>12.1</v>
      </c>
      <c r="AH789" s="11" t="str">
        <f t="shared" si="238"/>
        <v>12.1</v>
      </c>
      <c r="AI789" s="11" t="str">
        <f t="shared" si="239"/>
        <v>Ohm</v>
      </c>
      <c r="AK789" s="16" t="str">
        <f t="shared" si="240"/>
        <v>12R1</v>
      </c>
    </row>
    <row r="790" spans="15:37" x14ac:dyDescent="0.3">
      <c r="O790" s="16">
        <v>1.5</v>
      </c>
      <c r="P790" s="9">
        <f t="shared" si="227"/>
        <v>6</v>
      </c>
      <c r="Q790" s="9">
        <f t="shared" si="241"/>
        <v>150000</v>
      </c>
      <c r="R790" s="11" t="str">
        <f t="shared" si="232"/>
        <v>150</v>
      </c>
      <c r="S790" s="11" t="str">
        <f t="shared" si="233"/>
        <v>k</v>
      </c>
      <c r="T790" s="16" t="str">
        <f t="shared" si="226"/>
        <v>154</v>
      </c>
      <c r="U790" s="16" t="str">
        <f t="shared" si="242"/>
        <v>1503</v>
      </c>
      <c r="W790" s="16">
        <v>7.68</v>
      </c>
      <c r="X790" s="9">
        <f t="shared" si="229"/>
        <v>4</v>
      </c>
      <c r="Y790" s="9">
        <f t="shared" si="234"/>
        <v>7680</v>
      </c>
      <c r="Z790" s="11" t="str">
        <f t="shared" si="235"/>
        <v>7.68</v>
      </c>
      <c r="AA790" s="11" t="str">
        <f t="shared" si="236"/>
        <v>k</v>
      </c>
      <c r="AB790" s="16" t="str">
        <f t="shared" si="230"/>
        <v>762</v>
      </c>
      <c r="AC790" s="16" t="str">
        <f t="shared" si="231"/>
        <v>7681</v>
      </c>
      <c r="AE790" s="22">
        <v>1.23</v>
      </c>
      <c r="AF790" s="9">
        <f t="shared" si="237"/>
        <v>2</v>
      </c>
      <c r="AG790" s="10">
        <f t="shared" si="243"/>
        <v>12.3</v>
      </c>
      <c r="AH790" s="11" t="str">
        <f t="shared" si="238"/>
        <v>12.3</v>
      </c>
      <c r="AI790" s="11" t="str">
        <f t="shared" si="239"/>
        <v>Ohm</v>
      </c>
      <c r="AK790" s="16" t="str">
        <f t="shared" si="240"/>
        <v>12R3</v>
      </c>
    </row>
    <row r="791" spans="15:37" x14ac:dyDescent="0.3">
      <c r="O791" s="16">
        <v>1.54</v>
      </c>
      <c r="P791" s="9">
        <f t="shared" si="227"/>
        <v>6</v>
      </c>
      <c r="Q791" s="9">
        <f t="shared" si="241"/>
        <v>154000</v>
      </c>
      <c r="R791" s="11" t="str">
        <f t="shared" si="232"/>
        <v>154</v>
      </c>
      <c r="S791" s="11" t="str">
        <f t="shared" si="233"/>
        <v>k</v>
      </c>
      <c r="T791" s="16" t="str">
        <f t="shared" si="226"/>
        <v>154</v>
      </c>
      <c r="U791" s="16" t="str">
        <f t="shared" si="242"/>
        <v>1543</v>
      </c>
      <c r="W791" s="16">
        <v>7.87</v>
      </c>
      <c r="X791" s="9">
        <f t="shared" si="229"/>
        <v>4</v>
      </c>
      <c r="Y791" s="9">
        <f t="shared" si="234"/>
        <v>7870</v>
      </c>
      <c r="Z791" s="11" t="str">
        <f t="shared" si="235"/>
        <v>7.87</v>
      </c>
      <c r="AA791" s="11" t="str">
        <f t="shared" si="236"/>
        <v>k</v>
      </c>
      <c r="AB791" s="16" t="str">
        <f t="shared" si="230"/>
        <v>782</v>
      </c>
      <c r="AC791" s="16" t="str">
        <f t="shared" si="231"/>
        <v>7871</v>
      </c>
      <c r="AE791" s="22">
        <v>1.24</v>
      </c>
      <c r="AF791" s="9">
        <f t="shared" si="237"/>
        <v>2</v>
      </c>
      <c r="AG791" s="10">
        <f t="shared" si="243"/>
        <v>12.4</v>
      </c>
      <c r="AH791" s="11" t="str">
        <f t="shared" si="238"/>
        <v>12.4</v>
      </c>
      <c r="AI791" s="11" t="str">
        <f t="shared" si="239"/>
        <v>Ohm</v>
      </c>
      <c r="AK791" s="16" t="str">
        <f t="shared" si="240"/>
        <v>12R4</v>
      </c>
    </row>
    <row r="792" spans="15:37" x14ac:dyDescent="0.3">
      <c r="O792" s="16">
        <v>1.58</v>
      </c>
      <c r="P792" s="9">
        <f t="shared" si="227"/>
        <v>6</v>
      </c>
      <c r="Q792" s="9">
        <f t="shared" si="241"/>
        <v>158000</v>
      </c>
      <c r="R792" s="11" t="str">
        <f t="shared" si="232"/>
        <v>158</v>
      </c>
      <c r="S792" s="11" t="str">
        <f t="shared" si="233"/>
        <v>k</v>
      </c>
      <c r="T792" s="16" t="str">
        <f t="shared" si="226"/>
        <v>154</v>
      </c>
      <c r="U792" s="16" t="str">
        <f t="shared" si="242"/>
        <v>1583</v>
      </c>
      <c r="W792" s="16">
        <v>8.06</v>
      </c>
      <c r="X792" s="9">
        <f t="shared" si="229"/>
        <v>4</v>
      </c>
      <c r="Y792" s="9">
        <f t="shared" si="234"/>
        <v>8060</v>
      </c>
      <c r="Z792" s="11" t="str">
        <f t="shared" si="235"/>
        <v>8.06</v>
      </c>
      <c r="AA792" s="11" t="str">
        <f t="shared" si="236"/>
        <v>k</v>
      </c>
      <c r="AB792" s="16" t="str">
        <f t="shared" si="230"/>
        <v>802</v>
      </c>
      <c r="AC792" s="16" t="str">
        <f t="shared" si="231"/>
        <v>8061</v>
      </c>
      <c r="AE792" s="22">
        <v>1.26</v>
      </c>
      <c r="AF792" s="9">
        <f t="shared" si="237"/>
        <v>2</v>
      </c>
      <c r="AG792" s="10">
        <f t="shared" si="243"/>
        <v>12.6</v>
      </c>
      <c r="AH792" s="11" t="str">
        <f t="shared" si="238"/>
        <v>12.6</v>
      </c>
      <c r="AI792" s="11" t="str">
        <f t="shared" si="239"/>
        <v>Ohm</v>
      </c>
      <c r="AK792" s="16" t="str">
        <f t="shared" si="240"/>
        <v>12R6</v>
      </c>
    </row>
    <row r="793" spans="15:37" x14ac:dyDescent="0.3">
      <c r="O793" s="16">
        <v>1.62</v>
      </c>
      <c r="P793" s="9">
        <f t="shared" si="227"/>
        <v>6</v>
      </c>
      <c r="Q793" s="9">
        <f t="shared" si="241"/>
        <v>162000</v>
      </c>
      <c r="R793" s="11" t="str">
        <f t="shared" si="232"/>
        <v>162</v>
      </c>
      <c r="S793" s="11" t="str">
        <f t="shared" si="233"/>
        <v>k</v>
      </c>
      <c r="T793" s="16" t="str">
        <f t="shared" si="226"/>
        <v>164</v>
      </c>
      <c r="U793" s="16" t="str">
        <f t="shared" si="242"/>
        <v>1623</v>
      </c>
      <c r="W793" s="16">
        <v>8.1999999999999993</v>
      </c>
      <c r="X793" s="9">
        <f t="shared" si="229"/>
        <v>4</v>
      </c>
      <c r="Y793" s="9">
        <f t="shared" si="234"/>
        <v>8200</v>
      </c>
      <c r="Z793" s="11" t="str">
        <f t="shared" si="235"/>
        <v>8.20</v>
      </c>
      <c r="AA793" s="11" t="str">
        <f t="shared" si="236"/>
        <v>k</v>
      </c>
      <c r="AB793" s="16" t="str">
        <f t="shared" si="230"/>
        <v>822</v>
      </c>
      <c r="AC793" s="16" t="str">
        <f t="shared" si="231"/>
        <v>8201</v>
      </c>
      <c r="AE793" s="22">
        <v>1.27</v>
      </c>
      <c r="AF793" s="9">
        <f t="shared" si="237"/>
        <v>2</v>
      </c>
      <c r="AG793" s="10">
        <f t="shared" si="243"/>
        <v>12.7</v>
      </c>
      <c r="AH793" s="11" t="str">
        <f t="shared" si="238"/>
        <v>12.7</v>
      </c>
      <c r="AI793" s="11" t="str">
        <f t="shared" si="239"/>
        <v>Ohm</v>
      </c>
      <c r="AK793" s="16" t="str">
        <f t="shared" si="240"/>
        <v>12R7</v>
      </c>
    </row>
    <row r="794" spans="15:37" x14ac:dyDescent="0.3">
      <c r="O794" s="16">
        <v>1.65</v>
      </c>
      <c r="P794" s="9">
        <f t="shared" si="227"/>
        <v>6</v>
      </c>
      <c r="Q794" s="9">
        <f t="shared" si="241"/>
        <v>165000</v>
      </c>
      <c r="R794" s="11" t="str">
        <f t="shared" si="232"/>
        <v>165</v>
      </c>
      <c r="S794" s="11" t="str">
        <f t="shared" si="233"/>
        <v>k</v>
      </c>
      <c r="T794" s="16" t="str">
        <f t="shared" si="226"/>
        <v>164</v>
      </c>
      <c r="U794" s="16" t="str">
        <f t="shared" si="242"/>
        <v>1653</v>
      </c>
      <c r="W794" s="16">
        <v>8.25</v>
      </c>
      <c r="X794" s="9">
        <f t="shared" si="229"/>
        <v>4</v>
      </c>
      <c r="Y794" s="9">
        <f t="shared" si="234"/>
        <v>8250</v>
      </c>
      <c r="Z794" s="11" t="str">
        <f t="shared" si="235"/>
        <v>8.25</v>
      </c>
      <c r="AA794" s="11" t="str">
        <f t="shared" si="236"/>
        <v>k</v>
      </c>
      <c r="AB794" s="16" t="str">
        <f t="shared" si="230"/>
        <v>822</v>
      </c>
      <c r="AC794" s="16" t="str">
        <f t="shared" si="231"/>
        <v>8251</v>
      </c>
      <c r="AE794" s="22">
        <v>1.29</v>
      </c>
      <c r="AF794" s="9">
        <f t="shared" si="237"/>
        <v>2</v>
      </c>
      <c r="AG794" s="10">
        <f t="shared" si="243"/>
        <v>12.9</v>
      </c>
      <c r="AH794" s="11" t="str">
        <f t="shared" si="238"/>
        <v>12.9</v>
      </c>
      <c r="AI794" s="11" t="str">
        <f t="shared" si="239"/>
        <v>Ohm</v>
      </c>
      <c r="AK794" s="16" t="str">
        <f t="shared" si="240"/>
        <v>12R9</v>
      </c>
    </row>
    <row r="795" spans="15:37" x14ac:dyDescent="0.3">
      <c r="O795" s="16">
        <v>1.69</v>
      </c>
      <c r="P795" s="9">
        <f t="shared" si="227"/>
        <v>6</v>
      </c>
      <c r="Q795" s="9">
        <f t="shared" si="241"/>
        <v>169000</v>
      </c>
      <c r="R795" s="11" t="str">
        <f t="shared" si="232"/>
        <v>169</v>
      </c>
      <c r="S795" s="11" t="str">
        <f t="shared" si="233"/>
        <v>k</v>
      </c>
      <c r="T795" s="16" t="str">
        <f t="shared" si="226"/>
        <v>164</v>
      </c>
      <c r="U795" s="16" t="str">
        <f t="shared" si="242"/>
        <v>1693</v>
      </c>
      <c r="W795" s="16">
        <v>8.4499999999999993</v>
      </c>
      <c r="X795" s="9">
        <f t="shared" si="229"/>
        <v>4</v>
      </c>
      <c r="Y795" s="9">
        <f t="shared" si="234"/>
        <v>8450</v>
      </c>
      <c r="Z795" s="11" t="str">
        <f t="shared" si="235"/>
        <v>8.45</v>
      </c>
      <c r="AA795" s="11" t="str">
        <f t="shared" si="236"/>
        <v>k</v>
      </c>
      <c r="AB795" s="16" t="str">
        <f t="shared" si="230"/>
        <v>842</v>
      </c>
      <c r="AC795" s="16" t="str">
        <f t="shared" si="231"/>
        <v>8451</v>
      </c>
      <c r="AE795" s="22">
        <v>1.3</v>
      </c>
      <c r="AF795" s="9">
        <f t="shared" si="237"/>
        <v>2</v>
      </c>
      <c r="AG795" s="10">
        <f t="shared" si="243"/>
        <v>13</v>
      </c>
      <c r="AH795" s="11" t="str">
        <f t="shared" si="238"/>
        <v>13.0</v>
      </c>
      <c r="AI795" s="11" t="str">
        <f t="shared" si="239"/>
        <v>Ohm</v>
      </c>
      <c r="AK795" s="16" t="str">
        <f t="shared" si="240"/>
        <v>13R0</v>
      </c>
    </row>
    <row r="796" spans="15:37" x14ac:dyDescent="0.3">
      <c r="O796" s="16">
        <v>1.74</v>
      </c>
      <c r="P796" s="9">
        <f t="shared" si="227"/>
        <v>6</v>
      </c>
      <c r="Q796" s="9">
        <f t="shared" si="241"/>
        <v>174000</v>
      </c>
      <c r="R796" s="11" t="str">
        <f t="shared" si="232"/>
        <v>174</v>
      </c>
      <c r="S796" s="11" t="str">
        <f t="shared" si="233"/>
        <v>k</v>
      </c>
      <c r="T796" s="16" t="str">
        <f t="shared" si="226"/>
        <v>174</v>
      </c>
      <c r="U796" s="16" t="str">
        <f t="shared" si="242"/>
        <v>1743</v>
      </c>
      <c r="W796" s="16">
        <v>8.66</v>
      </c>
      <c r="X796" s="9">
        <f t="shared" si="229"/>
        <v>4</v>
      </c>
      <c r="Y796" s="9">
        <f t="shared" si="234"/>
        <v>8660</v>
      </c>
      <c r="Z796" s="11" t="str">
        <f t="shared" si="235"/>
        <v>8.66</v>
      </c>
      <c r="AA796" s="11" t="str">
        <f t="shared" si="236"/>
        <v>k</v>
      </c>
      <c r="AB796" s="16" t="str">
        <f t="shared" si="230"/>
        <v>862</v>
      </c>
      <c r="AC796" s="16" t="str">
        <f t="shared" si="231"/>
        <v>8661</v>
      </c>
      <c r="AE796" s="22">
        <v>1.32</v>
      </c>
      <c r="AF796" s="9">
        <f t="shared" si="237"/>
        <v>2</v>
      </c>
      <c r="AG796" s="10">
        <f t="shared" si="243"/>
        <v>13.2</v>
      </c>
      <c r="AH796" s="11" t="str">
        <f t="shared" si="238"/>
        <v>13.2</v>
      </c>
      <c r="AI796" s="11" t="str">
        <f t="shared" si="239"/>
        <v>Ohm</v>
      </c>
      <c r="AK796" s="16" t="str">
        <f t="shared" si="240"/>
        <v>13R2</v>
      </c>
    </row>
    <row r="797" spans="15:37" x14ac:dyDescent="0.3">
      <c r="O797" s="16">
        <v>1.78</v>
      </c>
      <c r="P797" s="9">
        <f t="shared" si="227"/>
        <v>6</v>
      </c>
      <c r="Q797" s="9">
        <f t="shared" si="241"/>
        <v>178000</v>
      </c>
      <c r="R797" s="11" t="str">
        <f t="shared" si="232"/>
        <v>178</v>
      </c>
      <c r="S797" s="11" t="str">
        <f t="shared" si="233"/>
        <v>k</v>
      </c>
      <c r="T797" s="16" t="str">
        <f t="shared" si="226"/>
        <v>174</v>
      </c>
      <c r="U797" s="16" t="str">
        <f t="shared" si="242"/>
        <v>1783</v>
      </c>
      <c r="W797" s="16">
        <v>8.8699999999999992</v>
      </c>
      <c r="X797" s="9">
        <f t="shared" si="229"/>
        <v>4</v>
      </c>
      <c r="Y797" s="9">
        <f t="shared" si="234"/>
        <v>8869.9999999999982</v>
      </c>
      <c r="Z797" s="11" t="str">
        <f t="shared" si="235"/>
        <v>8.87</v>
      </c>
      <c r="AA797" s="11" t="str">
        <f t="shared" si="236"/>
        <v>k</v>
      </c>
      <c r="AB797" s="16" t="str">
        <f t="shared" si="230"/>
        <v>882</v>
      </c>
      <c r="AC797" s="16" t="str">
        <f t="shared" si="231"/>
        <v>8871</v>
      </c>
      <c r="AE797" s="22">
        <v>1.33</v>
      </c>
      <c r="AF797" s="9">
        <f t="shared" si="237"/>
        <v>2</v>
      </c>
      <c r="AG797" s="10">
        <f t="shared" si="243"/>
        <v>13.3</v>
      </c>
      <c r="AH797" s="11" t="str">
        <f t="shared" si="238"/>
        <v>13.3</v>
      </c>
      <c r="AI797" s="11" t="str">
        <f t="shared" si="239"/>
        <v>Ohm</v>
      </c>
      <c r="AK797" s="16" t="str">
        <f t="shared" si="240"/>
        <v>13R3</v>
      </c>
    </row>
    <row r="798" spans="15:37" x14ac:dyDescent="0.3">
      <c r="O798" s="16">
        <v>1.82</v>
      </c>
      <c r="P798" s="9">
        <f t="shared" si="227"/>
        <v>6</v>
      </c>
      <c r="Q798" s="9">
        <f t="shared" si="241"/>
        <v>182000</v>
      </c>
      <c r="R798" s="11" t="str">
        <f t="shared" si="232"/>
        <v>182</v>
      </c>
      <c r="S798" s="11" t="str">
        <f t="shared" si="233"/>
        <v>k</v>
      </c>
      <c r="T798" s="16" t="str">
        <f t="shared" si="226"/>
        <v>184</v>
      </c>
      <c r="U798" s="16" t="str">
        <f t="shared" si="242"/>
        <v>1823</v>
      </c>
      <c r="W798" s="16">
        <v>9.09</v>
      </c>
      <c r="X798" s="9">
        <f t="shared" si="229"/>
        <v>4</v>
      </c>
      <c r="Y798" s="9">
        <f t="shared" si="234"/>
        <v>9090</v>
      </c>
      <c r="Z798" s="11" t="str">
        <f t="shared" si="235"/>
        <v>9.09</v>
      </c>
      <c r="AA798" s="11" t="str">
        <f t="shared" si="236"/>
        <v>k</v>
      </c>
      <c r="AB798" s="16" t="str">
        <f t="shared" si="230"/>
        <v>902</v>
      </c>
      <c r="AC798" s="16" t="str">
        <f t="shared" si="231"/>
        <v>9091</v>
      </c>
      <c r="AE798" s="22">
        <v>1.35</v>
      </c>
      <c r="AF798" s="9">
        <f t="shared" si="237"/>
        <v>2</v>
      </c>
      <c r="AG798" s="10">
        <f t="shared" si="243"/>
        <v>13.5</v>
      </c>
      <c r="AH798" s="11" t="str">
        <f t="shared" si="238"/>
        <v>13.5</v>
      </c>
      <c r="AI798" s="11" t="str">
        <f t="shared" si="239"/>
        <v>Ohm</v>
      </c>
      <c r="AK798" s="16" t="str">
        <f t="shared" si="240"/>
        <v>13R5</v>
      </c>
    </row>
    <row r="799" spans="15:37" x14ac:dyDescent="0.3">
      <c r="O799" s="16">
        <v>1.87</v>
      </c>
      <c r="P799" s="9">
        <f t="shared" si="227"/>
        <v>6</v>
      </c>
      <c r="Q799" s="9">
        <f t="shared" si="241"/>
        <v>187000</v>
      </c>
      <c r="R799" s="11" t="str">
        <f t="shared" si="232"/>
        <v>187</v>
      </c>
      <c r="S799" s="11" t="str">
        <f t="shared" si="233"/>
        <v>k</v>
      </c>
      <c r="T799" s="16" t="str">
        <f t="shared" si="226"/>
        <v>184</v>
      </c>
      <c r="U799" s="16" t="str">
        <f t="shared" si="242"/>
        <v>1873</v>
      </c>
      <c r="W799" s="16">
        <v>9.1</v>
      </c>
      <c r="X799" s="9">
        <f t="shared" si="229"/>
        <v>4</v>
      </c>
      <c r="Y799" s="9">
        <f t="shared" si="234"/>
        <v>9100</v>
      </c>
      <c r="Z799" s="11" t="str">
        <f t="shared" si="235"/>
        <v>9.10</v>
      </c>
      <c r="AA799" s="11" t="str">
        <f t="shared" si="236"/>
        <v>k</v>
      </c>
      <c r="AB799" s="16" t="str">
        <f t="shared" si="230"/>
        <v>912</v>
      </c>
      <c r="AC799" s="16" t="str">
        <f t="shared" si="231"/>
        <v>9101</v>
      </c>
      <c r="AE799" s="22">
        <v>1.37</v>
      </c>
      <c r="AF799" s="9">
        <f t="shared" si="237"/>
        <v>2</v>
      </c>
      <c r="AG799" s="10">
        <f t="shared" si="243"/>
        <v>13.7</v>
      </c>
      <c r="AH799" s="11" t="str">
        <f t="shared" si="238"/>
        <v>13.7</v>
      </c>
      <c r="AI799" s="11" t="str">
        <f t="shared" si="239"/>
        <v>Ohm</v>
      </c>
      <c r="AK799" s="16" t="str">
        <f t="shared" si="240"/>
        <v>13R7</v>
      </c>
    </row>
    <row r="800" spans="15:37" x14ac:dyDescent="0.3">
      <c r="O800" s="16">
        <v>1.91</v>
      </c>
      <c r="P800" s="9">
        <f t="shared" si="227"/>
        <v>6</v>
      </c>
      <c r="Q800" s="9">
        <f t="shared" si="241"/>
        <v>191000</v>
      </c>
      <c r="R800" s="11" t="str">
        <f t="shared" si="232"/>
        <v>191</v>
      </c>
      <c r="S800" s="11" t="str">
        <f t="shared" si="233"/>
        <v>k</v>
      </c>
      <c r="T800" s="16" t="str">
        <f t="shared" si="226"/>
        <v>194</v>
      </c>
      <c r="U800" s="16" t="str">
        <f t="shared" si="242"/>
        <v>1913</v>
      </c>
      <c r="W800" s="16">
        <v>9.31</v>
      </c>
      <c r="X800" s="9">
        <f t="shared" si="229"/>
        <v>4</v>
      </c>
      <c r="Y800" s="9">
        <f t="shared" si="234"/>
        <v>9310</v>
      </c>
      <c r="Z800" s="11" t="str">
        <f t="shared" si="235"/>
        <v>9.31</v>
      </c>
      <c r="AA800" s="11" t="str">
        <f t="shared" si="236"/>
        <v>k</v>
      </c>
      <c r="AB800" s="16" t="str">
        <f t="shared" si="230"/>
        <v>932</v>
      </c>
      <c r="AC800" s="16" t="str">
        <f t="shared" si="231"/>
        <v>9311</v>
      </c>
      <c r="AE800" s="22">
        <v>1.38</v>
      </c>
      <c r="AF800" s="9">
        <f t="shared" si="237"/>
        <v>2</v>
      </c>
      <c r="AG800" s="10">
        <f t="shared" si="243"/>
        <v>13.8</v>
      </c>
      <c r="AH800" s="11" t="str">
        <f t="shared" si="238"/>
        <v>13.8</v>
      </c>
      <c r="AI800" s="11" t="str">
        <f t="shared" si="239"/>
        <v>Ohm</v>
      </c>
      <c r="AK800" s="16" t="str">
        <f t="shared" si="240"/>
        <v>13R8</v>
      </c>
    </row>
    <row r="801" spans="15:37" x14ac:dyDescent="0.3">
      <c r="O801" s="16">
        <v>1.96</v>
      </c>
      <c r="P801" s="9">
        <f t="shared" si="227"/>
        <v>6</v>
      </c>
      <c r="Q801" s="9">
        <f t="shared" si="241"/>
        <v>196000</v>
      </c>
      <c r="R801" s="11" t="str">
        <f t="shared" si="232"/>
        <v>196</v>
      </c>
      <c r="S801" s="11" t="str">
        <f t="shared" si="233"/>
        <v>k</v>
      </c>
      <c r="T801" s="16" t="str">
        <f t="shared" si="226"/>
        <v>194</v>
      </c>
      <c r="U801" s="16" t="str">
        <f t="shared" si="242"/>
        <v>1963</v>
      </c>
      <c r="W801" s="16">
        <v>9.5299999999999994</v>
      </c>
      <c r="X801" s="9">
        <f t="shared" si="229"/>
        <v>4</v>
      </c>
      <c r="Y801" s="9">
        <f t="shared" si="234"/>
        <v>9530</v>
      </c>
      <c r="Z801" s="11" t="str">
        <f t="shared" si="235"/>
        <v>9.53</v>
      </c>
      <c r="AA801" s="11" t="str">
        <f t="shared" si="236"/>
        <v>k</v>
      </c>
      <c r="AB801" s="16" t="str">
        <f t="shared" si="230"/>
        <v>952</v>
      </c>
      <c r="AC801" s="16" t="str">
        <f t="shared" si="231"/>
        <v>9531</v>
      </c>
      <c r="AE801" s="22">
        <v>1.4</v>
      </c>
      <c r="AF801" s="9">
        <f t="shared" si="237"/>
        <v>2</v>
      </c>
      <c r="AG801" s="10">
        <f t="shared" si="243"/>
        <v>14</v>
      </c>
      <c r="AH801" s="11" t="str">
        <f t="shared" si="238"/>
        <v>14.0</v>
      </c>
      <c r="AI801" s="11" t="str">
        <f t="shared" si="239"/>
        <v>Ohm</v>
      </c>
      <c r="AK801" s="16" t="str">
        <f t="shared" si="240"/>
        <v>14R0</v>
      </c>
    </row>
    <row r="802" spans="15:37" x14ac:dyDescent="0.3">
      <c r="O802" s="16">
        <v>2</v>
      </c>
      <c r="P802" s="9">
        <f t="shared" si="227"/>
        <v>6</v>
      </c>
      <c r="Q802" s="9">
        <f t="shared" si="241"/>
        <v>200000</v>
      </c>
      <c r="R802" s="11" t="str">
        <f t="shared" si="232"/>
        <v>200</v>
      </c>
      <c r="S802" s="11" t="str">
        <f t="shared" si="233"/>
        <v>k</v>
      </c>
      <c r="T802" s="16" t="str">
        <f t="shared" si="226"/>
        <v>204</v>
      </c>
      <c r="U802" s="16" t="str">
        <f t="shared" si="242"/>
        <v>2003</v>
      </c>
      <c r="W802" s="16">
        <v>9.76</v>
      </c>
      <c r="X802" s="9">
        <f t="shared" si="229"/>
        <v>4</v>
      </c>
      <c r="Y802" s="9">
        <f t="shared" si="234"/>
        <v>9760</v>
      </c>
      <c r="Z802" s="11" t="str">
        <f t="shared" si="235"/>
        <v>9.76</v>
      </c>
      <c r="AA802" s="11" t="str">
        <f t="shared" si="236"/>
        <v>k</v>
      </c>
      <c r="AB802" s="16" t="str">
        <f t="shared" si="230"/>
        <v>972</v>
      </c>
      <c r="AC802" s="16" t="str">
        <f t="shared" si="231"/>
        <v>9761</v>
      </c>
      <c r="AE802" s="22">
        <v>1.42</v>
      </c>
      <c r="AF802" s="9">
        <f t="shared" si="237"/>
        <v>2</v>
      </c>
      <c r="AG802" s="10">
        <f t="shared" si="243"/>
        <v>14.2</v>
      </c>
      <c r="AH802" s="11" t="str">
        <f t="shared" si="238"/>
        <v>14.2</v>
      </c>
      <c r="AI802" s="11" t="str">
        <f t="shared" si="239"/>
        <v>Ohm</v>
      </c>
      <c r="AK802" s="16" t="str">
        <f t="shared" si="240"/>
        <v>14R2</v>
      </c>
    </row>
    <row r="803" spans="15:37" x14ac:dyDescent="0.3">
      <c r="O803" s="16">
        <v>2.0499999999999998</v>
      </c>
      <c r="P803" s="9">
        <f t="shared" si="227"/>
        <v>6</v>
      </c>
      <c r="Q803" s="9">
        <f t="shared" si="241"/>
        <v>204999.99999999997</v>
      </c>
      <c r="R803" s="11" t="str">
        <f t="shared" si="232"/>
        <v>205</v>
      </c>
      <c r="S803" s="11" t="str">
        <f t="shared" si="233"/>
        <v>k</v>
      </c>
      <c r="T803" s="16" t="str">
        <f t="shared" si="226"/>
        <v>204</v>
      </c>
      <c r="U803" s="16" t="str">
        <f t="shared" si="242"/>
        <v>2053</v>
      </c>
      <c r="W803" s="16">
        <v>1</v>
      </c>
      <c r="X803" s="9">
        <f t="shared" si="229"/>
        <v>5</v>
      </c>
      <c r="Y803" s="9">
        <f t="shared" si="234"/>
        <v>10000</v>
      </c>
      <c r="Z803" s="11" t="str">
        <f t="shared" si="235"/>
        <v>10.0</v>
      </c>
      <c r="AA803" s="11" t="str">
        <f t="shared" si="236"/>
        <v>k</v>
      </c>
      <c r="AB803" s="16" t="str">
        <f t="shared" si="230"/>
        <v>103</v>
      </c>
      <c r="AC803" s="16" t="str">
        <f t="shared" si="231"/>
        <v>1002</v>
      </c>
      <c r="AE803" s="22">
        <v>1.43</v>
      </c>
      <c r="AF803" s="9">
        <f t="shared" si="237"/>
        <v>2</v>
      </c>
      <c r="AG803" s="10">
        <f t="shared" si="243"/>
        <v>14.3</v>
      </c>
      <c r="AH803" s="11" t="str">
        <f t="shared" si="238"/>
        <v>14.3</v>
      </c>
      <c r="AI803" s="11" t="str">
        <f t="shared" si="239"/>
        <v>Ohm</v>
      </c>
      <c r="AK803" s="16" t="str">
        <f t="shared" si="240"/>
        <v>14R3</v>
      </c>
    </row>
    <row r="804" spans="15:37" x14ac:dyDescent="0.3">
      <c r="O804" s="16">
        <v>2.1</v>
      </c>
      <c r="P804" s="9">
        <f t="shared" si="227"/>
        <v>6</v>
      </c>
      <c r="Q804" s="9">
        <f t="shared" si="241"/>
        <v>210000</v>
      </c>
      <c r="R804" s="11" t="str">
        <f t="shared" si="232"/>
        <v>210</v>
      </c>
      <c r="S804" s="11" t="str">
        <f t="shared" si="233"/>
        <v>k</v>
      </c>
      <c r="T804" s="16" t="str">
        <f t="shared" si="226"/>
        <v>214</v>
      </c>
      <c r="U804" s="16" t="str">
        <f t="shared" si="242"/>
        <v>2103</v>
      </c>
      <c r="W804" s="16">
        <v>1.02</v>
      </c>
      <c r="X804" s="9">
        <f t="shared" si="229"/>
        <v>5</v>
      </c>
      <c r="Y804" s="9">
        <f t="shared" si="234"/>
        <v>10200</v>
      </c>
      <c r="Z804" s="11" t="str">
        <f t="shared" si="235"/>
        <v>10.2</v>
      </c>
      <c r="AA804" s="11" t="str">
        <f t="shared" si="236"/>
        <v>k</v>
      </c>
      <c r="AB804" s="16" t="str">
        <f t="shared" si="230"/>
        <v>103</v>
      </c>
      <c r="AC804" s="16" t="str">
        <f t="shared" si="231"/>
        <v>1022</v>
      </c>
      <c r="AE804" s="22">
        <v>1.45</v>
      </c>
      <c r="AF804" s="9">
        <f t="shared" si="237"/>
        <v>2</v>
      </c>
      <c r="AG804" s="10">
        <f t="shared" si="243"/>
        <v>14.5</v>
      </c>
      <c r="AH804" s="11" t="str">
        <f t="shared" si="238"/>
        <v>14.5</v>
      </c>
      <c r="AI804" s="11" t="str">
        <f t="shared" si="239"/>
        <v>Ohm</v>
      </c>
      <c r="AK804" s="16" t="str">
        <f t="shared" si="240"/>
        <v>14R5</v>
      </c>
    </row>
    <row r="805" spans="15:37" x14ac:dyDescent="0.3">
      <c r="O805" s="16">
        <v>2.15</v>
      </c>
      <c r="P805" s="9">
        <f t="shared" si="227"/>
        <v>6</v>
      </c>
      <c r="Q805" s="9">
        <f t="shared" si="241"/>
        <v>215000</v>
      </c>
      <c r="R805" s="11" t="str">
        <f t="shared" si="232"/>
        <v>215</v>
      </c>
      <c r="S805" s="11" t="str">
        <f t="shared" si="233"/>
        <v>k</v>
      </c>
      <c r="T805" s="16" t="str">
        <f t="shared" ref="T805:T868" si="244">IF(P805&lt;2,LEFT(U805,3),LEFT(U805,2)&amp;P805-2)</f>
        <v>214</v>
      </c>
      <c r="U805" s="16" t="str">
        <f t="shared" si="242"/>
        <v>2153</v>
      </c>
      <c r="W805" s="16">
        <v>1.05</v>
      </c>
      <c r="X805" s="9">
        <f>IF(W805=1,X804+1,X804)</f>
        <v>5</v>
      </c>
      <c r="Y805" s="9">
        <f t="shared" si="234"/>
        <v>10500</v>
      </c>
      <c r="Z805" s="11" t="str">
        <f t="shared" si="235"/>
        <v>10.5</v>
      </c>
      <c r="AA805" s="11" t="str">
        <f t="shared" si="236"/>
        <v>k</v>
      </c>
      <c r="AB805" s="16" t="str">
        <f t="shared" si="230"/>
        <v>103</v>
      </c>
      <c r="AC805" s="16" t="str">
        <f t="shared" si="231"/>
        <v>1052</v>
      </c>
      <c r="AE805" s="22">
        <v>1.47</v>
      </c>
      <c r="AF805" s="9">
        <f t="shared" si="237"/>
        <v>2</v>
      </c>
      <c r="AG805" s="10">
        <f t="shared" si="243"/>
        <v>14.7</v>
      </c>
      <c r="AH805" s="11" t="str">
        <f t="shared" si="238"/>
        <v>14.7</v>
      </c>
      <c r="AI805" s="11" t="str">
        <f t="shared" si="239"/>
        <v>Ohm</v>
      </c>
      <c r="AK805" s="16" t="str">
        <f t="shared" si="240"/>
        <v>14R7</v>
      </c>
    </row>
    <row r="806" spans="15:37" x14ac:dyDescent="0.3">
      <c r="O806" s="16">
        <v>2.21</v>
      </c>
      <c r="P806" s="9">
        <f t="shared" ref="P806:P868" si="245">IF(O806=1,P805+1,P805)</f>
        <v>6</v>
      </c>
      <c r="Q806" s="9">
        <f t="shared" si="241"/>
        <v>221000</v>
      </c>
      <c r="R806" s="11" t="str">
        <f t="shared" si="232"/>
        <v>221</v>
      </c>
      <c r="S806" s="11" t="str">
        <f t="shared" si="233"/>
        <v>k</v>
      </c>
      <c r="T806" s="16" t="str">
        <f t="shared" si="244"/>
        <v>224</v>
      </c>
      <c r="U806" s="16" t="str">
        <f t="shared" si="242"/>
        <v>2213</v>
      </c>
      <c r="W806" s="16">
        <v>1.07</v>
      </c>
      <c r="X806" s="9">
        <f>IF(W806=1,X805+1,X805)</f>
        <v>5</v>
      </c>
      <c r="Y806" s="9">
        <f t="shared" si="234"/>
        <v>10700</v>
      </c>
      <c r="Z806" s="11" t="str">
        <f t="shared" si="235"/>
        <v>10.7</v>
      </c>
      <c r="AA806" s="11" t="str">
        <f t="shared" si="236"/>
        <v>k</v>
      </c>
      <c r="AB806" s="16" t="str">
        <f t="shared" si="230"/>
        <v>103</v>
      </c>
      <c r="AC806" s="16" t="str">
        <f t="shared" si="231"/>
        <v>1072</v>
      </c>
      <c r="AE806" s="22">
        <v>1.49</v>
      </c>
      <c r="AF806" s="9">
        <f t="shared" si="237"/>
        <v>2</v>
      </c>
      <c r="AG806" s="10">
        <f t="shared" si="243"/>
        <v>14.9</v>
      </c>
      <c r="AH806" s="11" t="str">
        <f t="shared" si="238"/>
        <v>14.9</v>
      </c>
      <c r="AI806" s="11" t="str">
        <f t="shared" si="239"/>
        <v>Ohm</v>
      </c>
      <c r="AK806" s="16" t="str">
        <f t="shared" si="240"/>
        <v>14R9</v>
      </c>
    </row>
    <row r="807" spans="15:37" x14ac:dyDescent="0.3">
      <c r="O807" s="16">
        <v>2.2599999999999998</v>
      </c>
      <c r="P807" s="9">
        <f t="shared" si="245"/>
        <v>6</v>
      </c>
      <c r="Q807" s="9">
        <f t="shared" si="241"/>
        <v>226000</v>
      </c>
      <c r="R807" s="11" t="str">
        <f t="shared" si="232"/>
        <v>226</v>
      </c>
      <c r="S807" s="11" t="str">
        <f t="shared" si="233"/>
        <v>k</v>
      </c>
      <c r="T807" s="16" t="str">
        <f t="shared" si="244"/>
        <v>224</v>
      </c>
      <c r="U807" s="16" t="str">
        <f t="shared" si="242"/>
        <v>2263</v>
      </c>
      <c r="W807" s="16">
        <v>1.1000000000000001</v>
      </c>
      <c r="X807" s="9">
        <f>IF(W807=1,X806+1,X806)</f>
        <v>5</v>
      </c>
      <c r="Y807" s="9">
        <f t="shared" si="234"/>
        <v>11000.000000000002</v>
      </c>
      <c r="Z807" s="11" t="str">
        <f t="shared" si="235"/>
        <v>11.0</v>
      </c>
      <c r="AA807" s="11" t="str">
        <f t="shared" si="236"/>
        <v>k</v>
      </c>
      <c r="AB807" s="16" t="str">
        <f t="shared" si="230"/>
        <v>113</v>
      </c>
      <c r="AC807" s="16" t="str">
        <f t="shared" si="231"/>
        <v>1102</v>
      </c>
      <c r="AE807" s="22">
        <v>1.5</v>
      </c>
      <c r="AF807" s="9">
        <f t="shared" si="237"/>
        <v>2</v>
      </c>
      <c r="AG807" s="10">
        <f t="shared" si="243"/>
        <v>15</v>
      </c>
      <c r="AH807" s="11" t="str">
        <f t="shared" si="238"/>
        <v>15.0</v>
      </c>
      <c r="AI807" s="11" t="str">
        <f t="shared" si="239"/>
        <v>Ohm</v>
      </c>
      <c r="AK807" s="16" t="str">
        <f t="shared" si="240"/>
        <v>15R0</v>
      </c>
    </row>
    <row r="808" spans="15:37" x14ac:dyDescent="0.3">
      <c r="O808" s="16">
        <v>2.3199999999999998</v>
      </c>
      <c r="P808" s="9">
        <f t="shared" si="245"/>
        <v>6</v>
      </c>
      <c r="Q808" s="9">
        <f t="shared" si="241"/>
        <v>232000</v>
      </c>
      <c r="R808" s="11" t="str">
        <f t="shared" si="232"/>
        <v>232</v>
      </c>
      <c r="S808" s="11" t="str">
        <f t="shared" si="233"/>
        <v>k</v>
      </c>
      <c r="T808" s="16" t="str">
        <f t="shared" si="244"/>
        <v>234</v>
      </c>
      <c r="U808" s="16" t="str">
        <f t="shared" si="242"/>
        <v>2323</v>
      </c>
      <c r="W808" s="16">
        <v>1.1299999999999999</v>
      </c>
      <c r="X808" s="9">
        <f t="shared" ref="X808:X871" si="246">IF(W808=1,X807+1,X807)</f>
        <v>5</v>
      </c>
      <c r="Y808" s="9">
        <f t="shared" si="234"/>
        <v>11299.999999999998</v>
      </c>
      <c r="Z808" s="11" t="str">
        <f t="shared" si="235"/>
        <v>11.3</v>
      </c>
      <c r="AA808" s="11" t="str">
        <f t="shared" si="236"/>
        <v>k</v>
      </c>
      <c r="AB808" s="16" t="str">
        <f t="shared" si="230"/>
        <v>113</v>
      </c>
      <c r="AC808" s="16" t="str">
        <f t="shared" si="231"/>
        <v>1132</v>
      </c>
      <c r="AE808" s="22">
        <v>1.52</v>
      </c>
      <c r="AF808" s="9">
        <f t="shared" si="237"/>
        <v>2</v>
      </c>
      <c r="AG808" s="10">
        <f t="shared" si="243"/>
        <v>15.2</v>
      </c>
      <c r="AH808" s="11" t="str">
        <f t="shared" si="238"/>
        <v>15.2</v>
      </c>
      <c r="AI808" s="11" t="str">
        <f t="shared" si="239"/>
        <v>Ohm</v>
      </c>
      <c r="AK808" s="16" t="str">
        <f t="shared" si="240"/>
        <v>15R2</v>
      </c>
    </row>
    <row r="809" spans="15:37" x14ac:dyDescent="0.3">
      <c r="O809" s="16">
        <v>2.37</v>
      </c>
      <c r="P809" s="9">
        <f t="shared" si="245"/>
        <v>6</v>
      </c>
      <c r="Q809" s="9">
        <f t="shared" si="241"/>
        <v>237000</v>
      </c>
      <c r="R809" s="11" t="str">
        <f t="shared" si="232"/>
        <v>237</v>
      </c>
      <c r="S809" s="11" t="str">
        <f t="shared" si="233"/>
        <v>k</v>
      </c>
      <c r="T809" s="16" t="str">
        <f t="shared" si="244"/>
        <v>234</v>
      </c>
      <c r="U809" s="16" t="str">
        <f t="shared" si="242"/>
        <v>2373</v>
      </c>
      <c r="W809" s="16">
        <v>1.1499999999999999</v>
      </c>
      <c r="X809" s="9">
        <f t="shared" si="246"/>
        <v>5</v>
      </c>
      <c r="Y809" s="9">
        <f t="shared" si="234"/>
        <v>11499.999999999998</v>
      </c>
      <c r="Z809" s="11" t="str">
        <f t="shared" si="235"/>
        <v>11.5</v>
      </c>
      <c r="AA809" s="11" t="str">
        <f t="shared" si="236"/>
        <v>k</v>
      </c>
      <c r="AB809" s="16" t="str">
        <f t="shared" si="230"/>
        <v>113</v>
      </c>
      <c r="AC809" s="16" t="str">
        <f t="shared" si="231"/>
        <v>1152</v>
      </c>
      <c r="AE809" s="22">
        <v>1.54</v>
      </c>
      <c r="AF809" s="9">
        <f t="shared" si="237"/>
        <v>2</v>
      </c>
      <c r="AG809" s="10">
        <f t="shared" si="243"/>
        <v>15.4</v>
      </c>
      <c r="AH809" s="11" t="str">
        <f t="shared" si="238"/>
        <v>15.4</v>
      </c>
      <c r="AI809" s="11" t="str">
        <f t="shared" si="239"/>
        <v>Ohm</v>
      </c>
      <c r="AK809" s="16" t="str">
        <f t="shared" si="240"/>
        <v>15R4</v>
      </c>
    </row>
    <row r="810" spans="15:37" x14ac:dyDescent="0.3">
      <c r="O810" s="16">
        <v>2.4300000000000002</v>
      </c>
      <c r="P810" s="9">
        <f t="shared" si="245"/>
        <v>6</v>
      </c>
      <c r="Q810" s="9">
        <f t="shared" si="241"/>
        <v>243000</v>
      </c>
      <c r="R810" s="11" t="str">
        <f t="shared" si="232"/>
        <v>243</v>
      </c>
      <c r="S810" s="11" t="str">
        <f t="shared" si="233"/>
        <v>k</v>
      </c>
      <c r="T810" s="16" t="str">
        <f t="shared" si="244"/>
        <v>244</v>
      </c>
      <c r="U810" s="16" t="str">
        <f t="shared" si="242"/>
        <v>2433</v>
      </c>
      <c r="W810" s="16">
        <v>1.18</v>
      </c>
      <c r="X810" s="9">
        <f t="shared" si="246"/>
        <v>5</v>
      </c>
      <c r="Y810" s="9">
        <f t="shared" si="234"/>
        <v>11800</v>
      </c>
      <c r="Z810" s="11" t="str">
        <f t="shared" si="235"/>
        <v>11.8</v>
      </c>
      <c r="AA810" s="11" t="str">
        <f t="shared" si="236"/>
        <v>k</v>
      </c>
      <c r="AB810" s="16" t="str">
        <f t="shared" si="230"/>
        <v>113</v>
      </c>
      <c r="AC810" s="16" t="str">
        <f t="shared" si="231"/>
        <v>1182</v>
      </c>
      <c r="AE810" s="22">
        <v>1.56</v>
      </c>
      <c r="AF810" s="9">
        <f t="shared" si="237"/>
        <v>2</v>
      </c>
      <c r="AG810" s="10">
        <f t="shared" si="243"/>
        <v>15.6</v>
      </c>
      <c r="AH810" s="11" t="str">
        <f t="shared" si="238"/>
        <v>15.6</v>
      </c>
      <c r="AI810" s="11" t="str">
        <f t="shared" si="239"/>
        <v>Ohm</v>
      </c>
      <c r="AK810" s="16" t="str">
        <f t="shared" si="240"/>
        <v>15R6</v>
      </c>
    </row>
    <row r="811" spans="15:37" x14ac:dyDescent="0.3">
      <c r="O811" s="16">
        <v>2.4900000000000002</v>
      </c>
      <c r="P811" s="9">
        <f t="shared" si="245"/>
        <v>6</v>
      </c>
      <c r="Q811" s="9">
        <f t="shared" si="241"/>
        <v>249000</v>
      </c>
      <c r="R811" s="11" t="str">
        <f t="shared" si="232"/>
        <v>249</v>
      </c>
      <c r="S811" s="11" t="str">
        <f t="shared" si="233"/>
        <v>k</v>
      </c>
      <c r="T811" s="16" t="str">
        <f t="shared" si="244"/>
        <v>244</v>
      </c>
      <c r="U811" s="16" t="str">
        <f t="shared" si="242"/>
        <v>2493</v>
      </c>
      <c r="W811" s="16">
        <v>1.2</v>
      </c>
      <c r="X811" s="9">
        <f t="shared" si="246"/>
        <v>5</v>
      </c>
      <c r="Y811" s="9">
        <f t="shared" si="234"/>
        <v>12000</v>
      </c>
      <c r="Z811" s="11" t="str">
        <f t="shared" si="235"/>
        <v>12.0</v>
      </c>
      <c r="AA811" s="11" t="str">
        <f t="shared" si="236"/>
        <v>k</v>
      </c>
      <c r="AB811" s="16" t="str">
        <f t="shared" si="230"/>
        <v>123</v>
      </c>
      <c r="AC811" s="16" t="str">
        <f t="shared" si="231"/>
        <v>1202</v>
      </c>
      <c r="AE811" s="22">
        <v>1.58</v>
      </c>
      <c r="AF811" s="9">
        <f t="shared" si="237"/>
        <v>2</v>
      </c>
      <c r="AG811" s="10">
        <f t="shared" si="243"/>
        <v>15.8</v>
      </c>
      <c r="AH811" s="11" t="str">
        <f t="shared" si="238"/>
        <v>15.8</v>
      </c>
      <c r="AI811" s="11" t="str">
        <f t="shared" si="239"/>
        <v>Ohm</v>
      </c>
      <c r="AK811" s="16" t="str">
        <f t="shared" si="240"/>
        <v>15R8</v>
      </c>
    </row>
    <row r="812" spans="15:37" x14ac:dyDescent="0.3">
      <c r="O812" s="16">
        <v>2.5499999999999998</v>
      </c>
      <c r="P812" s="9">
        <f t="shared" si="245"/>
        <v>6</v>
      </c>
      <c r="Q812" s="9">
        <f t="shared" si="241"/>
        <v>255000</v>
      </c>
      <c r="R812" s="11" t="str">
        <f t="shared" si="232"/>
        <v>255</v>
      </c>
      <c r="S812" s="11" t="str">
        <f t="shared" si="233"/>
        <v>k</v>
      </c>
      <c r="T812" s="16" t="str">
        <f t="shared" si="244"/>
        <v>254</v>
      </c>
      <c r="U812" s="16" t="str">
        <f t="shared" si="242"/>
        <v>2553</v>
      </c>
      <c r="W812" s="16">
        <v>1.21</v>
      </c>
      <c r="X812" s="9">
        <f t="shared" si="246"/>
        <v>5</v>
      </c>
      <c r="Y812" s="9">
        <f t="shared" si="234"/>
        <v>12100</v>
      </c>
      <c r="Z812" s="11" t="str">
        <f t="shared" si="235"/>
        <v>12.1</v>
      </c>
      <c r="AA812" s="11" t="str">
        <f t="shared" si="236"/>
        <v>k</v>
      </c>
      <c r="AB812" s="16" t="str">
        <f t="shared" si="230"/>
        <v>123</v>
      </c>
      <c r="AC812" s="16" t="str">
        <f t="shared" si="231"/>
        <v>1212</v>
      </c>
      <c r="AE812" s="22">
        <v>1.6</v>
      </c>
      <c r="AF812" s="9">
        <f t="shared" si="237"/>
        <v>2</v>
      </c>
      <c r="AG812" s="10">
        <f t="shared" si="243"/>
        <v>16</v>
      </c>
      <c r="AH812" s="11" t="str">
        <f t="shared" si="238"/>
        <v>16.0</v>
      </c>
      <c r="AI812" s="11" t="str">
        <f t="shared" si="239"/>
        <v>Ohm</v>
      </c>
      <c r="AK812" s="16" t="str">
        <f t="shared" si="240"/>
        <v>16R0</v>
      </c>
    </row>
    <row r="813" spans="15:37" x14ac:dyDescent="0.3">
      <c r="O813" s="16">
        <v>2.61</v>
      </c>
      <c r="P813" s="9">
        <f t="shared" si="245"/>
        <v>6</v>
      </c>
      <c r="Q813" s="9">
        <f t="shared" si="241"/>
        <v>261000</v>
      </c>
      <c r="R813" s="11" t="str">
        <f t="shared" si="232"/>
        <v>261</v>
      </c>
      <c r="S813" s="11" t="str">
        <f t="shared" si="233"/>
        <v>k</v>
      </c>
      <c r="T813" s="16" t="str">
        <f t="shared" si="244"/>
        <v>264</v>
      </c>
      <c r="U813" s="16" t="str">
        <f t="shared" si="242"/>
        <v>2613</v>
      </c>
      <c r="W813" s="16">
        <v>1.24</v>
      </c>
      <c r="X813" s="9">
        <f t="shared" si="246"/>
        <v>5</v>
      </c>
      <c r="Y813" s="9">
        <f t="shared" si="234"/>
        <v>12400</v>
      </c>
      <c r="Z813" s="11" t="str">
        <f t="shared" si="235"/>
        <v>12.4</v>
      </c>
      <c r="AA813" s="11" t="str">
        <f t="shared" si="236"/>
        <v>k</v>
      </c>
      <c r="AB813" s="16" t="str">
        <f t="shared" si="230"/>
        <v>123</v>
      </c>
      <c r="AC813" s="16" t="str">
        <f t="shared" si="231"/>
        <v>1242</v>
      </c>
      <c r="AE813" s="22">
        <v>1.62</v>
      </c>
      <c r="AF813" s="9">
        <f t="shared" si="237"/>
        <v>2</v>
      </c>
      <c r="AG813" s="10">
        <f t="shared" si="243"/>
        <v>16.2</v>
      </c>
      <c r="AH813" s="11" t="str">
        <f t="shared" si="238"/>
        <v>16.2</v>
      </c>
      <c r="AI813" s="11" t="str">
        <f t="shared" si="239"/>
        <v>Ohm</v>
      </c>
      <c r="AK813" s="16" t="str">
        <f t="shared" si="240"/>
        <v>16R2</v>
      </c>
    </row>
    <row r="814" spans="15:37" x14ac:dyDescent="0.3">
      <c r="O814" s="16">
        <v>2.67</v>
      </c>
      <c r="P814" s="9">
        <f t="shared" si="245"/>
        <v>6</v>
      </c>
      <c r="Q814" s="9">
        <f t="shared" si="241"/>
        <v>267000</v>
      </c>
      <c r="R814" s="11" t="str">
        <f t="shared" si="232"/>
        <v>267</v>
      </c>
      <c r="S814" s="11" t="str">
        <f t="shared" si="233"/>
        <v>k</v>
      </c>
      <c r="T814" s="16" t="str">
        <f t="shared" si="244"/>
        <v>264</v>
      </c>
      <c r="U814" s="16" t="str">
        <f t="shared" si="242"/>
        <v>2673</v>
      </c>
      <c r="W814" s="16">
        <v>1.27</v>
      </c>
      <c r="X814" s="9">
        <f t="shared" si="246"/>
        <v>5</v>
      </c>
      <c r="Y814" s="9">
        <f t="shared" si="234"/>
        <v>12700</v>
      </c>
      <c r="Z814" s="11" t="str">
        <f t="shared" si="235"/>
        <v>12.7</v>
      </c>
      <c r="AA814" s="11" t="str">
        <f t="shared" si="236"/>
        <v>k</v>
      </c>
      <c r="AB814" s="16" t="str">
        <f t="shared" si="230"/>
        <v>123</v>
      </c>
      <c r="AC814" s="16" t="str">
        <f t="shared" si="231"/>
        <v>1272</v>
      </c>
      <c r="AE814" s="22">
        <v>1.64</v>
      </c>
      <c r="AF814" s="9">
        <f t="shared" si="237"/>
        <v>2</v>
      </c>
      <c r="AG814" s="10">
        <f t="shared" si="243"/>
        <v>16.399999999999999</v>
      </c>
      <c r="AH814" s="11" t="str">
        <f t="shared" si="238"/>
        <v>16.4</v>
      </c>
      <c r="AI814" s="11" t="str">
        <f t="shared" si="239"/>
        <v>Ohm</v>
      </c>
      <c r="AK814" s="16" t="str">
        <f t="shared" si="240"/>
        <v>16R4</v>
      </c>
    </row>
    <row r="815" spans="15:37" x14ac:dyDescent="0.3">
      <c r="O815" s="16">
        <v>2.74</v>
      </c>
      <c r="P815" s="9">
        <f t="shared" si="245"/>
        <v>6</v>
      </c>
      <c r="Q815" s="9">
        <f t="shared" si="241"/>
        <v>274000</v>
      </c>
      <c r="R815" s="11" t="str">
        <f t="shared" si="232"/>
        <v>274</v>
      </c>
      <c r="S815" s="11" t="str">
        <f t="shared" si="233"/>
        <v>k</v>
      </c>
      <c r="T815" s="16" t="str">
        <f t="shared" si="244"/>
        <v>274</v>
      </c>
      <c r="U815" s="16" t="str">
        <f t="shared" si="242"/>
        <v>2743</v>
      </c>
      <c r="W815" s="16">
        <v>1.3</v>
      </c>
      <c r="X815" s="9">
        <f t="shared" si="246"/>
        <v>5</v>
      </c>
      <c r="Y815" s="9">
        <f t="shared" si="234"/>
        <v>13000</v>
      </c>
      <c r="Z815" s="11" t="str">
        <f t="shared" si="235"/>
        <v>13.0</v>
      </c>
      <c r="AA815" s="11" t="str">
        <f t="shared" si="236"/>
        <v>k</v>
      </c>
      <c r="AB815" s="16" t="str">
        <f t="shared" si="230"/>
        <v>133</v>
      </c>
      <c r="AC815" s="16" t="str">
        <f t="shared" si="231"/>
        <v>1302</v>
      </c>
      <c r="AE815" s="22">
        <v>1.65</v>
      </c>
      <c r="AF815" s="9">
        <f t="shared" si="237"/>
        <v>2</v>
      </c>
      <c r="AG815" s="10">
        <f t="shared" si="243"/>
        <v>16.5</v>
      </c>
      <c r="AH815" s="11" t="str">
        <f t="shared" si="238"/>
        <v>16.5</v>
      </c>
      <c r="AI815" s="11" t="str">
        <f t="shared" si="239"/>
        <v>Ohm</v>
      </c>
      <c r="AK815" s="16" t="str">
        <f t="shared" si="240"/>
        <v>16R5</v>
      </c>
    </row>
    <row r="816" spans="15:37" x14ac:dyDescent="0.3">
      <c r="O816" s="16">
        <v>2.8</v>
      </c>
      <c r="P816" s="9">
        <f t="shared" si="245"/>
        <v>6</v>
      </c>
      <c r="Q816" s="9">
        <f t="shared" si="241"/>
        <v>280000</v>
      </c>
      <c r="R816" s="11" t="str">
        <f t="shared" si="232"/>
        <v>280</v>
      </c>
      <c r="S816" s="11" t="str">
        <f t="shared" si="233"/>
        <v>k</v>
      </c>
      <c r="T816" s="16" t="str">
        <f t="shared" si="244"/>
        <v>284</v>
      </c>
      <c r="U816" s="16" t="str">
        <f t="shared" si="242"/>
        <v>2803</v>
      </c>
      <c r="W816" s="16">
        <v>1.33</v>
      </c>
      <c r="X816" s="9">
        <f t="shared" si="246"/>
        <v>5</v>
      </c>
      <c r="Y816" s="9">
        <f t="shared" si="234"/>
        <v>13300</v>
      </c>
      <c r="Z816" s="11" t="str">
        <f t="shared" si="235"/>
        <v>13.3</v>
      </c>
      <c r="AA816" s="11" t="str">
        <f t="shared" si="236"/>
        <v>k</v>
      </c>
      <c r="AB816" s="16" t="str">
        <f t="shared" si="230"/>
        <v>133</v>
      </c>
      <c r="AC816" s="16" t="str">
        <f t="shared" si="231"/>
        <v>1332</v>
      </c>
      <c r="AE816" s="22">
        <v>1.67</v>
      </c>
      <c r="AF816" s="9">
        <f t="shared" si="237"/>
        <v>2</v>
      </c>
      <c r="AG816" s="10">
        <f t="shared" si="243"/>
        <v>16.7</v>
      </c>
      <c r="AH816" s="11" t="str">
        <f t="shared" si="238"/>
        <v>16.7</v>
      </c>
      <c r="AI816" s="11" t="str">
        <f t="shared" si="239"/>
        <v>Ohm</v>
      </c>
      <c r="AK816" s="16" t="str">
        <f t="shared" si="240"/>
        <v>16R7</v>
      </c>
    </row>
    <row r="817" spans="15:37" x14ac:dyDescent="0.3">
      <c r="O817" s="16">
        <v>2.87</v>
      </c>
      <c r="P817" s="9">
        <f t="shared" si="245"/>
        <v>6</v>
      </c>
      <c r="Q817" s="9">
        <f t="shared" si="241"/>
        <v>287000</v>
      </c>
      <c r="R817" s="11" t="str">
        <f t="shared" si="232"/>
        <v>287</v>
      </c>
      <c r="S817" s="11" t="str">
        <f t="shared" si="233"/>
        <v>k</v>
      </c>
      <c r="T817" s="16" t="str">
        <f t="shared" si="244"/>
        <v>284</v>
      </c>
      <c r="U817" s="16" t="str">
        <f t="shared" si="242"/>
        <v>2873</v>
      </c>
      <c r="W817" s="16">
        <v>1.37</v>
      </c>
      <c r="X817" s="9">
        <f t="shared" si="246"/>
        <v>5</v>
      </c>
      <c r="Y817" s="9">
        <f t="shared" si="234"/>
        <v>13700</v>
      </c>
      <c r="Z817" s="11" t="str">
        <f t="shared" si="235"/>
        <v>13.7</v>
      </c>
      <c r="AA817" s="11" t="str">
        <f t="shared" si="236"/>
        <v>k</v>
      </c>
      <c r="AB817" s="16" t="str">
        <f t="shared" si="230"/>
        <v>133</v>
      </c>
      <c r="AC817" s="16" t="str">
        <f t="shared" si="231"/>
        <v>1372</v>
      </c>
      <c r="AE817" s="22">
        <v>1.69</v>
      </c>
      <c r="AF817" s="9">
        <f t="shared" si="237"/>
        <v>2</v>
      </c>
      <c r="AG817" s="10">
        <f t="shared" si="243"/>
        <v>16.899999999999999</v>
      </c>
      <c r="AH817" s="11" t="str">
        <f t="shared" si="238"/>
        <v>16.9</v>
      </c>
      <c r="AI817" s="11" t="str">
        <f t="shared" si="239"/>
        <v>Ohm</v>
      </c>
      <c r="AK817" s="16" t="str">
        <f t="shared" si="240"/>
        <v>16R9</v>
      </c>
    </row>
    <row r="818" spans="15:37" x14ac:dyDescent="0.3">
      <c r="O818" s="16">
        <v>2.94</v>
      </c>
      <c r="P818" s="9">
        <f t="shared" si="245"/>
        <v>6</v>
      </c>
      <c r="Q818" s="9">
        <f t="shared" si="241"/>
        <v>294000</v>
      </c>
      <c r="R818" s="11" t="str">
        <f t="shared" si="232"/>
        <v>294</v>
      </c>
      <c r="S818" s="11" t="str">
        <f t="shared" si="233"/>
        <v>k</v>
      </c>
      <c r="T818" s="16" t="str">
        <f t="shared" si="244"/>
        <v>294</v>
      </c>
      <c r="U818" s="16" t="str">
        <f t="shared" si="242"/>
        <v>2943</v>
      </c>
      <c r="W818" s="16">
        <v>1.4</v>
      </c>
      <c r="X818" s="9">
        <f t="shared" si="246"/>
        <v>5</v>
      </c>
      <c r="Y818" s="9">
        <f t="shared" si="234"/>
        <v>14000</v>
      </c>
      <c r="Z818" s="11" t="str">
        <f t="shared" si="235"/>
        <v>14.0</v>
      </c>
      <c r="AA818" s="11" t="str">
        <f t="shared" si="236"/>
        <v>k</v>
      </c>
      <c r="AB818" s="16" t="str">
        <f t="shared" si="230"/>
        <v>143</v>
      </c>
      <c r="AC818" s="16" t="str">
        <f t="shared" si="231"/>
        <v>1402</v>
      </c>
      <c r="AE818" s="22">
        <v>1.72</v>
      </c>
      <c r="AF818" s="9">
        <f t="shared" si="237"/>
        <v>2</v>
      </c>
      <c r="AG818" s="10">
        <f t="shared" si="243"/>
        <v>17.2</v>
      </c>
      <c r="AH818" s="11" t="str">
        <f t="shared" si="238"/>
        <v>17.2</v>
      </c>
      <c r="AI818" s="11" t="str">
        <f t="shared" si="239"/>
        <v>Ohm</v>
      </c>
      <c r="AK818" s="16" t="str">
        <f t="shared" si="240"/>
        <v>17R2</v>
      </c>
    </row>
    <row r="819" spans="15:37" x14ac:dyDescent="0.3">
      <c r="O819" s="16">
        <v>3.01</v>
      </c>
      <c r="P819" s="9">
        <f t="shared" si="245"/>
        <v>6</v>
      </c>
      <c r="Q819" s="9">
        <f t="shared" si="241"/>
        <v>301000</v>
      </c>
      <c r="R819" s="11" t="str">
        <f t="shared" si="232"/>
        <v>301</v>
      </c>
      <c r="S819" s="11" t="str">
        <f t="shared" si="233"/>
        <v>k</v>
      </c>
      <c r="T819" s="16" t="str">
        <f t="shared" si="244"/>
        <v>304</v>
      </c>
      <c r="U819" s="16" t="str">
        <f t="shared" si="242"/>
        <v>3013</v>
      </c>
      <c r="W819" s="16">
        <v>1.43</v>
      </c>
      <c r="X819" s="9">
        <f t="shared" si="246"/>
        <v>5</v>
      </c>
      <c r="Y819" s="9">
        <f t="shared" si="234"/>
        <v>14300</v>
      </c>
      <c r="Z819" s="11" t="str">
        <f t="shared" si="235"/>
        <v>14.3</v>
      </c>
      <c r="AA819" s="11" t="str">
        <f t="shared" si="236"/>
        <v>k</v>
      </c>
      <c r="AB819" s="16" t="str">
        <f t="shared" si="230"/>
        <v>143</v>
      </c>
      <c r="AC819" s="16" t="str">
        <f t="shared" si="231"/>
        <v>1432</v>
      </c>
      <c r="AE819" s="22">
        <v>1.74</v>
      </c>
      <c r="AF819" s="9">
        <f t="shared" si="237"/>
        <v>2</v>
      </c>
      <c r="AG819" s="10">
        <f t="shared" si="243"/>
        <v>17.399999999999999</v>
      </c>
      <c r="AH819" s="11" t="str">
        <f t="shared" si="238"/>
        <v>17.4</v>
      </c>
      <c r="AI819" s="11" t="str">
        <f t="shared" si="239"/>
        <v>Ohm</v>
      </c>
      <c r="AK819" s="16" t="str">
        <f t="shared" si="240"/>
        <v>17R4</v>
      </c>
    </row>
    <row r="820" spans="15:37" x14ac:dyDescent="0.3">
      <c r="O820" s="16">
        <v>3.09</v>
      </c>
      <c r="P820" s="9">
        <f t="shared" si="245"/>
        <v>6</v>
      </c>
      <c r="Q820" s="9">
        <f t="shared" si="241"/>
        <v>309000</v>
      </c>
      <c r="R820" s="11" t="str">
        <f t="shared" si="232"/>
        <v>309</v>
      </c>
      <c r="S820" s="11" t="str">
        <f t="shared" si="233"/>
        <v>k</v>
      </c>
      <c r="T820" s="16" t="str">
        <f t="shared" si="244"/>
        <v>304</v>
      </c>
      <c r="U820" s="16" t="str">
        <f t="shared" si="242"/>
        <v>3093</v>
      </c>
      <c r="W820" s="16">
        <v>1.47</v>
      </c>
      <c r="X820" s="9">
        <f t="shared" si="246"/>
        <v>5</v>
      </c>
      <c r="Y820" s="9">
        <f t="shared" si="234"/>
        <v>14700</v>
      </c>
      <c r="Z820" s="11" t="str">
        <f t="shared" si="235"/>
        <v>14.7</v>
      </c>
      <c r="AA820" s="11" t="str">
        <f t="shared" si="236"/>
        <v>k</v>
      </c>
      <c r="AB820" s="16" t="str">
        <f t="shared" si="230"/>
        <v>143</v>
      </c>
      <c r="AC820" s="16" t="str">
        <f t="shared" si="231"/>
        <v>1472</v>
      </c>
      <c r="AE820" s="22">
        <v>1.76</v>
      </c>
      <c r="AF820" s="9">
        <f t="shared" si="237"/>
        <v>2</v>
      </c>
      <c r="AG820" s="10">
        <f t="shared" si="243"/>
        <v>17.600000000000001</v>
      </c>
      <c r="AH820" s="11" t="str">
        <f t="shared" si="238"/>
        <v>17.6</v>
      </c>
      <c r="AI820" s="11" t="str">
        <f t="shared" si="239"/>
        <v>Ohm</v>
      </c>
      <c r="AK820" s="16" t="str">
        <f t="shared" si="240"/>
        <v>17R6</v>
      </c>
    </row>
    <row r="821" spans="15:37" x14ac:dyDescent="0.3">
      <c r="O821" s="16">
        <v>3.16</v>
      </c>
      <c r="P821" s="9">
        <f t="shared" si="245"/>
        <v>6</v>
      </c>
      <c r="Q821" s="9">
        <f t="shared" si="241"/>
        <v>316000</v>
      </c>
      <c r="R821" s="11" t="str">
        <f t="shared" si="232"/>
        <v>316</v>
      </c>
      <c r="S821" s="11" t="str">
        <f t="shared" si="233"/>
        <v>k</v>
      </c>
      <c r="T821" s="16" t="str">
        <f t="shared" si="244"/>
        <v>314</v>
      </c>
      <c r="U821" s="16" t="str">
        <f t="shared" si="242"/>
        <v>3163</v>
      </c>
      <c r="W821" s="16">
        <v>1.5</v>
      </c>
      <c r="X821" s="9">
        <f t="shared" si="246"/>
        <v>5</v>
      </c>
      <c r="Y821" s="9">
        <f t="shared" si="234"/>
        <v>15000</v>
      </c>
      <c r="Z821" s="11" t="str">
        <f t="shared" si="235"/>
        <v>15.0</v>
      </c>
      <c r="AA821" s="11" t="str">
        <f t="shared" si="236"/>
        <v>k</v>
      </c>
      <c r="AB821" s="16" t="str">
        <f t="shared" si="230"/>
        <v>153</v>
      </c>
      <c r="AC821" s="16" t="str">
        <f t="shared" si="231"/>
        <v>1502</v>
      </c>
      <c r="AE821" s="22">
        <v>1.78</v>
      </c>
      <c r="AF821" s="9">
        <f t="shared" si="237"/>
        <v>2</v>
      </c>
      <c r="AG821" s="10">
        <f t="shared" si="243"/>
        <v>17.8</v>
      </c>
      <c r="AH821" s="11" t="str">
        <f t="shared" si="238"/>
        <v>17.8</v>
      </c>
      <c r="AI821" s="11" t="str">
        <f t="shared" si="239"/>
        <v>Ohm</v>
      </c>
      <c r="AK821" s="16" t="str">
        <f t="shared" si="240"/>
        <v>17R8</v>
      </c>
    </row>
    <row r="822" spans="15:37" x14ac:dyDescent="0.3">
      <c r="O822" s="16">
        <v>3.24</v>
      </c>
      <c r="P822" s="9">
        <f t="shared" si="245"/>
        <v>6</v>
      </c>
      <c r="Q822" s="9">
        <f t="shared" si="241"/>
        <v>324000</v>
      </c>
      <c r="R822" s="11" t="str">
        <f t="shared" si="232"/>
        <v>324</v>
      </c>
      <c r="S822" s="11" t="str">
        <f t="shared" si="233"/>
        <v>k</v>
      </c>
      <c r="T822" s="16" t="str">
        <f t="shared" si="244"/>
        <v>324</v>
      </c>
      <c r="U822" s="16" t="str">
        <f t="shared" si="242"/>
        <v>3243</v>
      </c>
      <c r="W822" s="16">
        <v>1.54</v>
      </c>
      <c r="X822" s="9">
        <f t="shared" si="246"/>
        <v>5</v>
      </c>
      <c r="Y822" s="9">
        <f t="shared" si="234"/>
        <v>15400</v>
      </c>
      <c r="Z822" s="11" t="str">
        <f t="shared" si="235"/>
        <v>15.4</v>
      </c>
      <c r="AA822" s="11" t="str">
        <f t="shared" si="236"/>
        <v>k</v>
      </c>
      <c r="AB822" s="16" t="str">
        <f t="shared" si="230"/>
        <v>153</v>
      </c>
      <c r="AC822" s="16" t="str">
        <f t="shared" si="231"/>
        <v>1542</v>
      </c>
      <c r="AE822" s="22">
        <v>1.8</v>
      </c>
      <c r="AF822" s="9">
        <f t="shared" si="237"/>
        <v>2</v>
      </c>
      <c r="AG822" s="10">
        <f t="shared" si="243"/>
        <v>18</v>
      </c>
      <c r="AH822" s="11" t="str">
        <f t="shared" si="238"/>
        <v>18.0</v>
      </c>
      <c r="AI822" s="11" t="str">
        <f t="shared" si="239"/>
        <v>Ohm</v>
      </c>
      <c r="AK822" s="16" t="str">
        <f t="shared" si="240"/>
        <v>18R0</v>
      </c>
    </row>
    <row r="823" spans="15:37" x14ac:dyDescent="0.3">
      <c r="O823" s="16">
        <v>3.32</v>
      </c>
      <c r="P823" s="9">
        <f t="shared" si="245"/>
        <v>6</v>
      </c>
      <c r="Q823" s="9">
        <f t="shared" si="241"/>
        <v>332000</v>
      </c>
      <c r="R823" s="11" t="str">
        <f t="shared" si="232"/>
        <v>332</v>
      </c>
      <c r="S823" s="11" t="str">
        <f t="shared" si="233"/>
        <v>k</v>
      </c>
      <c r="T823" s="16" t="str">
        <f t="shared" si="244"/>
        <v>334</v>
      </c>
      <c r="U823" s="16" t="str">
        <f t="shared" si="242"/>
        <v>3323</v>
      </c>
      <c r="W823" s="16">
        <v>1.58</v>
      </c>
      <c r="X823" s="9">
        <f t="shared" si="246"/>
        <v>5</v>
      </c>
      <c r="Y823" s="9">
        <f t="shared" si="234"/>
        <v>15800</v>
      </c>
      <c r="Z823" s="11" t="str">
        <f t="shared" si="235"/>
        <v>15.8</v>
      </c>
      <c r="AA823" s="11" t="str">
        <f t="shared" si="236"/>
        <v>k</v>
      </c>
      <c r="AB823" s="16" t="str">
        <f t="shared" si="230"/>
        <v>153</v>
      </c>
      <c r="AC823" s="16" t="str">
        <f t="shared" si="231"/>
        <v>1582</v>
      </c>
      <c r="AE823" s="22">
        <v>1.82</v>
      </c>
      <c r="AF823" s="9">
        <f t="shared" si="237"/>
        <v>2</v>
      </c>
      <c r="AG823" s="10">
        <f t="shared" si="243"/>
        <v>18.2</v>
      </c>
      <c r="AH823" s="11" t="str">
        <f t="shared" si="238"/>
        <v>18.2</v>
      </c>
      <c r="AI823" s="11" t="str">
        <f t="shared" si="239"/>
        <v>Ohm</v>
      </c>
      <c r="AK823" s="16" t="str">
        <f t="shared" si="240"/>
        <v>18R2</v>
      </c>
    </row>
    <row r="824" spans="15:37" x14ac:dyDescent="0.3">
      <c r="O824" s="16">
        <v>3.4</v>
      </c>
      <c r="P824" s="9">
        <f t="shared" si="245"/>
        <v>6</v>
      </c>
      <c r="Q824" s="9">
        <f t="shared" si="241"/>
        <v>340000</v>
      </c>
      <c r="R824" s="11" t="str">
        <f t="shared" si="232"/>
        <v>340</v>
      </c>
      <c r="S824" s="11" t="str">
        <f t="shared" si="233"/>
        <v>k</v>
      </c>
      <c r="T824" s="16" t="str">
        <f t="shared" si="244"/>
        <v>344</v>
      </c>
      <c r="U824" s="16" t="str">
        <f t="shared" si="242"/>
        <v>3403</v>
      </c>
      <c r="W824" s="16">
        <v>1.6</v>
      </c>
      <c r="X824" s="9">
        <f t="shared" si="246"/>
        <v>5</v>
      </c>
      <c r="Y824" s="9">
        <f t="shared" si="234"/>
        <v>16000</v>
      </c>
      <c r="Z824" s="11" t="str">
        <f t="shared" si="235"/>
        <v>16.0</v>
      </c>
      <c r="AA824" s="11" t="str">
        <f t="shared" si="236"/>
        <v>k</v>
      </c>
      <c r="AB824" s="16" t="str">
        <f t="shared" ref="AB824:AB887" si="247">IF(X824&lt;2,LEFT(AC824,3),LEFT(AC824,2)&amp;X824-2)</f>
        <v>163</v>
      </c>
      <c r="AC824" s="16" t="str">
        <f t="shared" ref="AC824:AC887" si="248">IF(X824&lt;0,"R0"&amp;LEFT(Z824,2),IF(X824&lt;1,"R"&amp;Z824,IF(X824&lt;3,SUBSTITUTE(Z824,".","R"),LEFT(_xlfn.VALUETOTEXT(Y824),3)&amp;X824-3)))</f>
        <v>1602</v>
      </c>
      <c r="AE824" s="22">
        <v>1.84</v>
      </c>
      <c r="AF824" s="9">
        <f t="shared" si="237"/>
        <v>2</v>
      </c>
      <c r="AG824" s="10">
        <f t="shared" si="243"/>
        <v>18.399999999999999</v>
      </c>
      <c r="AH824" s="11" t="str">
        <f t="shared" si="238"/>
        <v>18.4</v>
      </c>
      <c r="AI824" s="11" t="str">
        <f t="shared" si="239"/>
        <v>Ohm</v>
      </c>
      <c r="AK824" s="16" t="str">
        <f t="shared" si="240"/>
        <v>18R4</v>
      </c>
    </row>
    <row r="825" spans="15:37" x14ac:dyDescent="0.3">
      <c r="O825" s="16">
        <v>3.48</v>
      </c>
      <c r="P825" s="9">
        <f t="shared" si="245"/>
        <v>6</v>
      </c>
      <c r="Q825" s="9">
        <f t="shared" si="241"/>
        <v>348000</v>
      </c>
      <c r="R825" s="11" t="str">
        <f t="shared" si="232"/>
        <v>348</v>
      </c>
      <c r="S825" s="11" t="str">
        <f t="shared" si="233"/>
        <v>k</v>
      </c>
      <c r="T825" s="16" t="str">
        <f t="shared" si="244"/>
        <v>344</v>
      </c>
      <c r="U825" s="16" t="str">
        <f t="shared" si="242"/>
        <v>3483</v>
      </c>
      <c r="W825" s="16">
        <v>1.62</v>
      </c>
      <c r="X825" s="9">
        <f t="shared" si="246"/>
        <v>5</v>
      </c>
      <c r="Y825" s="9">
        <f t="shared" si="234"/>
        <v>16200</v>
      </c>
      <c r="Z825" s="11" t="str">
        <f t="shared" si="235"/>
        <v>16.2</v>
      </c>
      <c r="AA825" s="11" t="str">
        <f t="shared" si="236"/>
        <v>k</v>
      </c>
      <c r="AB825" s="16" t="str">
        <f t="shared" si="247"/>
        <v>163</v>
      </c>
      <c r="AC825" s="16" t="str">
        <f t="shared" si="248"/>
        <v>1622</v>
      </c>
      <c r="AE825" s="22">
        <v>1.87</v>
      </c>
      <c r="AF825" s="9">
        <f t="shared" si="237"/>
        <v>2</v>
      </c>
      <c r="AG825" s="10">
        <f t="shared" si="243"/>
        <v>18.7</v>
      </c>
      <c r="AH825" s="11" t="str">
        <f t="shared" si="238"/>
        <v>18.7</v>
      </c>
      <c r="AI825" s="11" t="str">
        <f t="shared" si="239"/>
        <v>Ohm</v>
      </c>
      <c r="AK825" s="16" t="str">
        <f t="shared" si="240"/>
        <v>18R7</v>
      </c>
    </row>
    <row r="826" spans="15:37" x14ac:dyDescent="0.3">
      <c r="O826" s="16">
        <v>3.57</v>
      </c>
      <c r="P826" s="9">
        <f t="shared" si="245"/>
        <v>6</v>
      </c>
      <c r="Q826" s="9">
        <f t="shared" si="241"/>
        <v>357000</v>
      </c>
      <c r="R826" s="11" t="str">
        <f t="shared" si="232"/>
        <v>357</v>
      </c>
      <c r="S826" s="11" t="str">
        <f t="shared" si="233"/>
        <v>k</v>
      </c>
      <c r="T826" s="16" t="str">
        <f t="shared" si="244"/>
        <v>354</v>
      </c>
      <c r="U826" s="16" t="str">
        <f t="shared" si="242"/>
        <v>3573</v>
      </c>
      <c r="W826" s="16">
        <v>1.65</v>
      </c>
      <c r="X826" s="9">
        <f t="shared" si="246"/>
        <v>5</v>
      </c>
      <c r="Y826" s="9">
        <f t="shared" si="234"/>
        <v>16500</v>
      </c>
      <c r="Z826" s="11" t="str">
        <f t="shared" si="235"/>
        <v>16.5</v>
      </c>
      <c r="AA826" s="11" t="str">
        <f t="shared" si="236"/>
        <v>k</v>
      </c>
      <c r="AB826" s="16" t="str">
        <f t="shared" si="247"/>
        <v>163</v>
      </c>
      <c r="AC826" s="16" t="str">
        <f t="shared" si="248"/>
        <v>1652</v>
      </c>
      <c r="AE826" s="22">
        <v>1.89</v>
      </c>
      <c r="AF826" s="9">
        <f t="shared" si="237"/>
        <v>2</v>
      </c>
      <c r="AG826" s="10">
        <f t="shared" si="243"/>
        <v>18.899999999999999</v>
      </c>
      <c r="AH826" s="11" t="str">
        <f t="shared" si="238"/>
        <v>18.9</v>
      </c>
      <c r="AI826" s="11" t="str">
        <f t="shared" si="239"/>
        <v>Ohm</v>
      </c>
      <c r="AK826" s="16" t="str">
        <f t="shared" si="240"/>
        <v>18R9</v>
      </c>
    </row>
    <row r="827" spans="15:37" x14ac:dyDescent="0.3">
      <c r="O827" s="16">
        <v>3.65</v>
      </c>
      <c r="P827" s="9">
        <f t="shared" si="245"/>
        <v>6</v>
      </c>
      <c r="Q827" s="9">
        <f t="shared" si="241"/>
        <v>365000</v>
      </c>
      <c r="R827" s="11" t="str">
        <f t="shared" si="232"/>
        <v>365</v>
      </c>
      <c r="S827" s="11" t="str">
        <f t="shared" si="233"/>
        <v>k</v>
      </c>
      <c r="T827" s="16" t="str">
        <f t="shared" si="244"/>
        <v>364</v>
      </c>
      <c r="U827" s="16" t="str">
        <f t="shared" si="242"/>
        <v>3653</v>
      </c>
      <c r="W827" s="16">
        <v>1.69</v>
      </c>
      <c r="X827" s="9">
        <f t="shared" si="246"/>
        <v>5</v>
      </c>
      <c r="Y827" s="9">
        <f t="shared" si="234"/>
        <v>16900</v>
      </c>
      <c r="Z827" s="11" t="str">
        <f t="shared" si="235"/>
        <v>16.9</v>
      </c>
      <c r="AA827" s="11" t="str">
        <f t="shared" si="236"/>
        <v>k</v>
      </c>
      <c r="AB827" s="16" t="str">
        <f t="shared" si="247"/>
        <v>163</v>
      </c>
      <c r="AC827" s="16" t="str">
        <f t="shared" si="248"/>
        <v>1692</v>
      </c>
      <c r="AE827" s="22">
        <v>1.91</v>
      </c>
      <c r="AF827" s="9">
        <f t="shared" si="237"/>
        <v>2</v>
      </c>
      <c r="AG827" s="10">
        <f t="shared" si="243"/>
        <v>19.100000000000001</v>
      </c>
      <c r="AH827" s="11" t="str">
        <f t="shared" si="238"/>
        <v>19.1</v>
      </c>
      <c r="AI827" s="11" t="str">
        <f t="shared" si="239"/>
        <v>Ohm</v>
      </c>
      <c r="AK827" s="16" t="str">
        <f t="shared" si="240"/>
        <v>19R1</v>
      </c>
    </row>
    <row r="828" spans="15:37" x14ac:dyDescent="0.3">
      <c r="O828" s="16">
        <v>3.74</v>
      </c>
      <c r="P828" s="9">
        <f t="shared" si="245"/>
        <v>6</v>
      </c>
      <c r="Q828" s="9">
        <f t="shared" si="241"/>
        <v>374000</v>
      </c>
      <c r="R828" s="11" t="str">
        <f t="shared" si="232"/>
        <v>374</v>
      </c>
      <c r="S828" s="11" t="str">
        <f t="shared" si="233"/>
        <v>k</v>
      </c>
      <c r="T828" s="16" t="str">
        <f t="shared" si="244"/>
        <v>374</v>
      </c>
      <c r="U828" s="16" t="str">
        <f t="shared" si="242"/>
        <v>3743</v>
      </c>
      <c r="W828" s="16">
        <v>1.74</v>
      </c>
      <c r="X828" s="9">
        <f t="shared" si="246"/>
        <v>5</v>
      </c>
      <c r="Y828" s="9">
        <f t="shared" si="234"/>
        <v>17400</v>
      </c>
      <c r="Z828" s="11" t="str">
        <f t="shared" si="235"/>
        <v>17.4</v>
      </c>
      <c r="AA828" s="11" t="str">
        <f t="shared" si="236"/>
        <v>k</v>
      </c>
      <c r="AB828" s="16" t="str">
        <f t="shared" si="247"/>
        <v>173</v>
      </c>
      <c r="AC828" s="16" t="str">
        <f t="shared" si="248"/>
        <v>1742</v>
      </c>
      <c r="AE828" s="22">
        <v>1.93</v>
      </c>
      <c r="AF828" s="9">
        <f t="shared" si="237"/>
        <v>2</v>
      </c>
      <c r="AG828" s="10">
        <f t="shared" si="243"/>
        <v>19.3</v>
      </c>
      <c r="AH828" s="11" t="str">
        <f t="shared" si="238"/>
        <v>19.3</v>
      </c>
      <c r="AI828" s="11" t="str">
        <f t="shared" si="239"/>
        <v>Ohm</v>
      </c>
      <c r="AK828" s="16" t="str">
        <f t="shared" si="240"/>
        <v>19R3</v>
      </c>
    </row>
    <row r="829" spans="15:37" x14ac:dyDescent="0.3">
      <c r="O829" s="16">
        <v>3.83</v>
      </c>
      <c r="P829" s="9">
        <f t="shared" si="245"/>
        <v>6</v>
      </c>
      <c r="Q829" s="9">
        <f t="shared" si="241"/>
        <v>383000</v>
      </c>
      <c r="R829" s="11" t="str">
        <f t="shared" si="232"/>
        <v>383</v>
      </c>
      <c r="S829" s="11" t="str">
        <f t="shared" si="233"/>
        <v>k</v>
      </c>
      <c r="T829" s="16" t="str">
        <f t="shared" si="244"/>
        <v>384</v>
      </c>
      <c r="U829" s="16" t="str">
        <f t="shared" si="242"/>
        <v>3833</v>
      </c>
      <c r="W829" s="16">
        <v>1.78</v>
      </c>
      <c r="X829" s="9">
        <f t="shared" si="246"/>
        <v>5</v>
      </c>
      <c r="Y829" s="9">
        <f t="shared" si="234"/>
        <v>17800</v>
      </c>
      <c r="Z829" s="11" t="str">
        <f t="shared" si="235"/>
        <v>17.8</v>
      </c>
      <c r="AA829" s="11" t="str">
        <f t="shared" si="236"/>
        <v>k</v>
      </c>
      <c r="AB829" s="16" t="str">
        <f t="shared" si="247"/>
        <v>173</v>
      </c>
      <c r="AC829" s="16" t="str">
        <f t="shared" si="248"/>
        <v>1782</v>
      </c>
      <c r="AE829" s="22">
        <v>1.96</v>
      </c>
      <c r="AF829" s="9">
        <f t="shared" si="237"/>
        <v>2</v>
      </c>
      <c r="AG829" s="10">
        <f t="shared" si="243"/>
        <v>19.600000000000001</v>
      </c>
      <c r="AH829" s="11" t="str">
        <f t="shared" si="238"/>
        <v>19.6</v>
      </c>
      <c r="AI829" s="11" t="str">
        <f t="shared" si="239"/>
        <v>Ohm</v>
      </c>
      <c r="AK829" s="16" t="str">
        <f t="shared" si="240"/>
        <v>19R6</v>
      </c>
    </row>
    <row r="830" spans="15:37" x14ac:dyDescent="0.3">
      <c r="O830" s="16">
        <v>3.92</v>
      </c>
      <c r="P830" s="9">
        <f t="shared" si="245"/>
        <v>6</v>
      </c>
      <c r="Q830" s="9">
        <f t="shared" si="241"/>
        <v>392000</v>
      </c>
      <c r="R830" s="11" t="str">
        <f t="shared" si="232"/>
        <v>392</v>
      </c>
      <c r="S830" s="11" t="str">
        <f t="shared" si="233"/>
        <v>k</v>
      </c>
      <c r="T830" s="16" t="str">
        <f t="shared" si="244"/>
        <v>394</v>
      </c>
      <c r="U830" s="16" t="str">
        <f t="shared" si="242"/>
        <v>3923</v>
      </c>
      <c r="W830" s="16">
        <v>1.8</v>
      </c>
      <c r="X830" s="9">
        <f t="shared" si="246"/>
        <v>5</v>
      </c>
      <c r="Y830" s="9">
        <f t="shared" si="234"/>
        <v>18000</v>
      </c>
      <c r="Z830" s="11" t="str">
        <f t="shared" si="235"/>
        <v>18.0</v>
      </c>
      <c r="AA830" s="11" t="str">
        <f t="shared" si="236"/>
        <v>k</v>
      </c>
      <c r="AB830" s="16" t="str">
        <f t="shared" si="247"/>
        <v>183</v>
      </c>
      <c r="AC830" s="16" t="str">
        <f t="shared" si="248"/>
        <v>1802</v>
      </c>
      <c r="AE830" s="22">
        <v>1.98</v>
      </c>
      <c r="AF830" s="9">
        <f t="shared" si="237"/>
        <v>2</v>
      </c>
      <c r="AG830" s="10">
        <f t="shared" si="243"/>
        <v>19.8</v>
      </c>
      <c r="AH830" s="11" t="str">
        <f t="shared" si="238"/>
        <v>19.8</v>
      </c>
      <c r="AI830" s="11" t="str">
        <f t="shared" si="239"/>
        <v>Ohm</v>
      </c>
      <c r="AK830" s="16" t="str">
        <f t="shared" si="240"/>
        <v>19R8</v>
      </c>
    </row>
    <row r="831" spans="15:37" x14ac:dyDescent="0.3">
      <c r="O831" s="16">
        <v>4.0199999999999996</v>
      </c>
      <c r="P831" s="9">
        <f t="shared" si="245"/>
        <v>6</v>
      </c>
      <c r="Q831" s="9">
        <f t="shared" si="241"/>
        <v>401999.99999999994</v>
      </c>
      <c r="R831" s="11" t="str">
        <f t="shared" si="232"/>
        <v>402</v>
      </c>
      <c r="S831" s="11" t="str">
        <f t="shared" si="233"/>
        <v>k</v>
      </c>
      <c r="T831" s="16" t="str">
        <f t="shared" si="244"/>
        <v>404</v>
      </c>
      <c r="U831" s="16" t="str">
        <f t="shared" si="242"/>
        <v>4023</v>
      </c>
      <c r="W831" s="16">
        <v>1.82</v>
      </c>
      <c r="X831" s="9">
        <f t="shared" si="246"/>
        <v>5</v>
      </c>
      <c r="Y831" s="9">
        <f t="shared" si="234"/>
        <v>18200</v>
      </c>
      <c r="Z831" s="11" t="str">
        <f t="shared" si="235"/>
        <v>18.2</v>
      </c>
      <c r="AA831" s="11" t="str">
        <f t="shared" si="236"/>
        <v>k</v>
      </c>
      <c r="AB831" s="16" t="str">
        <f t="shared" si="247"/>
        <v>183</v>
      </c>
      <c r="AC831" s="16" t="str">
        <f t="shared" si="248"/>
        <v>1822</v>
      </c>
      <c r="AE831" s="22">
        <v>2</v>
      </c>
      <c r="AF831" s="9">
        <f t="shared" si="237"/>
        <v>2</v>
      </c>
      <c r="AG831" s="10">
        <f t="shared" si="243"/>
        <v>20</v>
      </c>
      <c r="AH831" s="11" t="str">
        <f t="shared" si="238"/>
        <v>20.0</v>
      </c>
      <c r="AI831" s="11" t="str">
        <f t="shared" si="239"/>
        <v>Ohm</v>
      </c>
      <c r="AK831" s="16" t="str">
        <f t="shared" si="240"/>
        <v>20R0</v>
      </c>
    </row>
    <row r="832" spans="15:37" x14ac:dyDescent="0.3">
      <c r="O832" s="16">
        <v>4.12</v>
      </c>
      <c r="P832" s="9">
        <f t="shared" si="245"/>
        <v>6</v>
      </c>
      <c r="Q832" s="9">
        <f t="shared" si="241"/>
        <v>412000</v>
      </c>
      <c r="R832" s="11" t="str">
        <f t="shared" si="232"/>
        <v>412</v>
      </c>
      <c r="S832" s="11" t="str">
        <f t="shared" si="233"/>
        <v>k</v>
      </c>
      <c r="T832" s="16" t="str">
        <f t="shared" si="244"/>
        <v>414</v>
      </c>
      <c r="U832" s="16" t="str">
        <f t="shared" si="242"/>
        <v>4123</v>
      </c>
      <c r="W832" s="16">
        <v>1.87</v>
      </c>
      <c r="X832" s="9">
        <f t="shared" si="246"/>
        <v>5</v>
      </c>
      <c r="Y832" s="9">
        <f t="shared" si="234"/>
        <v>18700</v>
      </c>
      <c r="Z832" s="11" t="str">
        <f t="shared" si="235"/>
        <v>18.7</v>
      </c>
      <c r="AA832" s="11" t="str">
        <f t="shared" si="236"/>
        <v>k</v>
      </c>
      <c r="AB832" s="16" t="str">
        <f t="shared" si="247"/>
        <v>183</v>
      </c>
      <c r="AC832" s="16" t="str">
        <f t="shared" si="248"/>
        <v>1872</v>
      </c>
      <c r="AE832" s="22">
        <v>2.0299999999999998</v>
      </c>
      <c r="AF832" s="9">
        <f t="shared" si="237"/>
        <v>2</v>
      </c>
      <c r="AG832" s="10">
        <f t="shared" si="243"/>
        <v>20.299999999999997</v>
      </c>
      <c r="AH832" s="11" t="str">
        <f t="shared" si="238"/>
        <v>20.3</v>
      </c>
      <c r="AI832" s="11" t="str">
        <f t="shared" si="239"/>
        <v>Ohm</v>
      </c>
      <c r="AK832" s="16" t="str">
        <f t="shared" si="240"/>
        <v>20R3</v>
      </c>
    </row>
    <row r="833" spans="15:37" x14ac:dyDescent="0.3">
      <c r="O833" s="16">
        <v>4.22</v>
      </c>
      <c r="P833" s="9">
        <f t="shared" si="245"/>
        <v>6</v>
      </c>
      <c r="Q833" s="9">
        <f t="shared" si="241"/>
        <v>422000</v>
      </c>
      <c r="R833" s="11" t="str">
        <f t="shared" si="232"/>
        <v>422</v>
      </c>
      <c r="S833" s="11" t="str">
        <f t="shared" si="233"/>
        <v>k</v>
      </c>
      <c r="T833" s="16" t="str">
        <f t="shared" si="244"/>
        <v>424</v>
      </c>
      <c r="U833" s="16" t="str">
        <f t="shared" si="242"/>
        <v>4223</v>
      </c>
      <c r="W833" s="16">
        <v>1.91</v>
      </c>
      <c r="X833" s="9">
        <f t="shared" si="246"/>
        <v>5</v>
      </c>
      <c r="Y833" s="9">
        <f t="shared" si="234"/>
        <v>19100</v>
      </c>
      <c r="Z833" s="11" t="str">
        <f t="shared" si="235"/>
        <v>19.1</v>
      </c>
      <c r="AA833" s="11" t="str">
        <f t="shared" si="236"/>
        <v>k</v>
      </c>
      <c r="AB833" s="16" t="str">
        <f t="shared" si="247"/>
        <v>193</v>
      </c>
      <c r="AC833" s="16" t="str">
        <f t="shared" si="248"/>
        <v>1912</v>
      </c>
      <c r="AE833" s="22">
        <v>2.0499999999999998</v>
      </c>
      <c r="AF833" s="9">
        <f t="shared" si="237"/>
        <v>2</v>
      </c>
      <c r="AG833" s="10">
        <f t="shared" si="243"/>
        <v>20.499999999999996</v>
      </c>
      <c r="AH833" s="11" t="str">
        <f t="shared" si="238"/>
        <v>20.5</v>
      </c>
      <c r="AI833" s="11" t="str">
        <f t="shared" si="239"/>
        <v>Ohm</v>
      </c>
      <c r="AK833" s="16" t="str">
        <f t="shared" si="240"/>
        <v>20R5</v>
      </c>
    </row>
    <row r="834" spans="15:37" x14ac:dyDescent="0.3">
      <c r="O834" s="16">
        <v>4.32</v>
      </c>
      <c r="P834" s="9">
        <f t="shared" si="245"/>
        <v>6</v>
      </c>
      <c r="Q834" s="9">
        <f t="shared" si="241"/>
        <v>432000</v>
      </c>
      <c r="R834" s="11" t="str">
        <f t="shared" si="232"/>
        <v>432</v>
      </c>
      <c r="S834" s="11" t="str">
        <f t="shared" si="233"/>
        <v>k</v>
      </c>
      <c r="T834" s="16" t="str">
        <f t="shared" si="244"/>
        <v>434</v>
      </c>
      <c r="U834" s="16" t="str">
        <f t="shared" si="242"/>
        <v>4323</v>
      </c>
      <c r="W834" s="16">
        <v>1.96</v>
      </c>
      <c r="X834" s="9">
        <f t="shared" si="246"/>
        <v>5</v>
      </c>
      <c r="Y834" s="9">
        <f t="shared" si="234"/>
        <v>19600</v>
      </c>
      <c r="Z834" s="11" t="str">
        <f t="shared" si="235"/>
        <v>19.6</v>
      </c>
      <c r="AA834" s="11" t="str">
        <f t="shared" si="236"/>
        <v>k</v>
      </c>
      <c r="AB834" s="16" t="str">
        <f t="shared" si="247"/>
        <v>193</v>
      </c>
      <c r="AC834" s="16" t="str">
        <f t="shared" si="248"/>
        <v>1962</v>
      </c>
      <c r="AE834" s="22">
        <v>2.08</v>
      </c>
      <c r="AF834" s="9">
        <f t="shared" si="237"/>
        <v>2</v>
      </c>
      <c r="AG834" s="10">
        <f t="shared" si="243"/>
        <v>20.8</v>
      </c>
      <c r="AH834" s="11" t="str">
        <f t="shared" si="238"/>
        <v>20.8</v>
      </c>
      <c r="AI834" s="11" t="str">
        <f t="shared" si="239"/>
        <v>Ohm</v>
      </c>
      <c r="AK834" s="16" t="str">
        <f t="shared" si="240"/>
        <v>20R8</v>
      </c>
    </row>
    <row r="835" spans="15:37" x14ac:dyDescent="0.3">
      <c r="O835" s="16">
        <v>4.42</v>
      </c>
      <c r="P835" s="9">
        <f t="shared" si="245"/>
        <v>6</v>
      </c>
      <c r="Q835" s="9">
        <f t="shared" si="241"/>
        <v>442000</v>
      </c>
      <c r="R835" s="11" t="str">
        <f t="shared" si="232"/>
        <v>442</v>
      </c>
      <c r="S835" s="11" t="str">
        <f t="shared" si="233"/>
        <v>k</v>
      </c>
      <c r="T835" s="16" t="str">
        <f t="shared" si="244"/>
        <v>444</v>
      </c>
      <c r="U835" s="16" t="str">
        <f t="shared" si="242"/>
        <v>4423</v>
      </c>
      <c r="W835" s="16">
        <v>2</v>
      </c>
      <c r="X835" s="9">
        <f t="shared" si="246"/>
        <v>5</v>
      </c>
      <c r="Y835" s="9">
        <f t="shared" si="234"/>
        <v>20000</v>
      </c>
      <c r="Z835" s="11" t="str">
        <f t="shared" si="235"/>
        <v>20.0</v>
      </c>
      <c r="AA835" s="11" t="str">
        <f t="shared" si="236"/>
        <v>k</v>
      </c>
      <c r="AB835" s="16" t="str">
        <f t="shared" si="247"/>
        <v>203</v>
      </c>
      <c r="AC835" s="16" t="str">
        <f t="shared" si="248"/>
        <v>2002</v>
      </c>
      <c r="AE835" s="22">
        <v>2.1</v>
      </c>
      <c r="AF835" s="9">
        <f t="shared" si="237"/>
        <v>2</v>
      </c>
      <c r="AG835" s="10">
        <f t="shared" si="243"/>
        <v>21</v>
      </c>
      <c r="AH835" s="11" t="str">
        <f t="shared" si="238"/>
        <v>21.0</v>
      </c>
      <c r="AI835" s="11" t="str">
        <f t="shared" si="239"/>
        <v>Ohm</v>
      </c>
      <c r="AK835" s="16" t="str">
        <f t="shared" si="240"/>
        <v>21R0</v>
      </c>
    </row>
    <row r="836" spans="15:37" x14ac:dyDescent="0.3">
      <c r="O836" s="16">
        <v>4.53</v>
      </c>
      <c r="P836" s="9">
        <f t="shared" si="245"/>
        <v>6</v>
      </c>
      <c r="Q836" s="9">
        <f t="shared" si="241"/>
        <v>453000</v>
      </c>
      <c r="R836" s="11" t="str">
        <f t="shared" si="232"/>
        <v>453</v>
      </c>
      <c r="S836" s="11" t="str">
        <f t="shared" si="233"/>
        <v>k</v>
      </c>
      <c r="T836" s="16" t="str">
        <f t="shared" si="244"/>
        <v>454</v>
      </c>
      <c r="U836" s="16" t="str">
        <f t="shared" si="242"/>
        <v>4533</v>
      </c>
      <c r="W836" s="16">
        <v>2.0499999999999998</v>
      </c>
      <c r="X836" s="9">
        <f t="shared" si="246"/>
        <v>5</v>
      </c>
      <c r="Y836" s="9">
        <f t="shared" si="234"/>
        <v>20499.999999999996</v>
      </c>
      <c r="Z836" s="11" t="str">
        <f t="shared" si="235"/>
        <v>20.5</v>
      </c>
      <c r="AA836" s="11" t="str">
        <f t="shared" si="236"/>
        <v>k</v>
      </c>
      <c r="AB836" s="16" t="str">
        <f t="shared" si="247"/>
        <v>203</v>
      </c>
      <c r="AC836" s="16" t="str">
        <f t="shared" si="248"/>
        <v>2052</v>
      </c>
      <c r="AE836" s="22">
        <v>2.13</v>
      </c>
      <c r="AF836" s="9">
        <f t="shared" si="237"/>
        <v>2</v>
      </c>
      <c r="AG836" s="10">
        <f t="shared" si="243"/>
        <v>21.3</v>
      </c>
      <c r="AH836" s="11" t="str">
        <f t="shared" si="238"/>
        <v>21.3</v>
      </c>
      <c r="AI836" s="11" t="str">
        <f t="shared" si="239"/>
        <v>Ohm</v>
      </c>
      <c r="AK836" s="16" t="str">
        <f t="shared" si="240"/>
        <v>21R3</v>
      </c>
    </row>
    <row r="837" spans="15:37" x14ac:dyDescent="0.3">
      <c r="O837" s="16">
        <v>4.6399999999999997</v>
      </c>
      <c r="P837" s="9">
        <f t="shared" si="245"/>
        <v>6</v>
      </c>
      <c r="Q837" s="9">
        <f t="shared" si="241"/>
        <v>464000</v>
      </c>
      <c r="R837" s="11" t="str">
        <f t="shared" ref="R837:R900" si="249">TEXT(Q837*_xlfn.XLOOKUP(P837,Index_Table,D_List),SUBSTITUTE(_xlfn.XLOOKUP(P837,Index_Table,T_List),"""",""))</f>
        <v>464</v>
      </c>
      <c r="S837" s="11" t="str">
        <f t="shared" ref="S837:S900" si="250">_xlfn.XLOOKUP(P837,Index_Table,Sym_List)</f>
        <v>k</v>
      </c>
      <c r="T837" s="16" t="str">
        <f t="shared" si="244"/>
        <v>464</v>
      </c>
      <c r="U837" s="16" t="str">
        <f t="shared" si="242"/>
        <v>4643</v>
      </c>
      <c r="W837" s="16">
        <v>2.1</v>
      </c>
      <c r="X837" s="9">
        <f t="shared" si="246"/>
        <v>5</v>
      </c>
      <c r="Y837" s="9">
        <f t="shared" ref="Y837:Y900" si="251">W837*10^X837/10</f>
        <v>21000</v>
      </c>
      <c r="Z837" s="11" t="str">
        <f t="shared" ref="Z837:Z900" si="252">TEXT(Y837*_xlfn.XLOOKUP(X837,Index_Table,D_List),SUBSTITUTE(_xlfn.XLOOKUP(X837,Index_Table,T_List),"""",""))</f>
        <v>21.0</v>
      </c>
      <c r="AA837" s="11" t="str">
        <f t="shared" ref="AA837:AA900" si="253">_xlfn.XLOOKUP(X837,Index_Table,Sym_List)</f>
        <v>k</v>
      </c>
      <c r="AB837" s="16" t="str">
        <f t="shared" si="247"/>
        <v>213</v>
      </c>
      <c r="AC837" s="16" t="str">
        <f t="shared" si="248"/>
        <v>2102</v>
      </c>
      <c r="AE837" s="22">
        <v>2.15</v>
      </c>
      <c r="AF837" s="9">
        <f t="shared" ref="AF837:AF900" si="254">IF(AE837=1,AF836+1,AF836)</f>
        <v>2</v>
      </c>
      <c r="AG837" s="10">
        <f t="shared" si="243"/>
        <v>21.5</v>
      </c>
      <c r="AH837" s="11" t="str">
        <f t="shared" ref="AH837:AH900" si="255">TEXT(AG837*_xlfn.XLOOKUP(AF837,Index_Table,D_List),SUBSTITUTE(_xlfn.XLOOKUP(AF837,Index_Table,T_List),"""",""))</f>
        <v>21.5</v>
      </c>
      <c r="AI837" s="11" t="str">
        <f t="shared" ref="AI837:AI900" si="256">_xlfn.XLOOKUP(AF837,Index_Table,Sym_List)</f>
        <v>Ohm</v>
      </c>
      <c r="AK837" s="16" t="str">
        <f t="shared" ref="AK837:AK900" si="257">IF(AF837&gt;2,LEFT(_xlfn.VALUETOTEXT(AG837),3)&amp;AF837-3,SUBSTITUTE(AH837,".","R"))</f>
        <v>21R5</v>
      </c>
    </row>
    <row r="838" spans="15:37" x14ac:dyDescent="0.3">
      <c r="O838" s="16">
        <v>4.75</v>
      </c>
      <c r="P838" s="9">
        <f t="shared" si="245"/>
        <v>6</v>
      </c>
      <c r="Q838" s="9">
        <f t="shared" ref="Q838:Q868" si="258">O838*10^P838/10</f>
        <v>475000</v>
      </c>
      <c r="R838" s="11" t="str">
        <f t="shared" si="249"/>
        <v>475</v>
      </c>
      <c r="S838" s="11" t="str">
        <f t="shared" si="250"/>
        <v>k</v>
      </c>
      <c r="T838" s="16" t="str">
        <f t="shared" si="244"/>
        <v>474</v>
      </c>
      <c r="U838" s="16" t="str">
        <f t="shared" ref="U838:U901" si="259">IF(P838&lt;0,"R0"&amp;LEFT(R838,2),IF(P838&lt;1,"R"&amp;R838,IF(P838&lt;3,SUBSTITUTE(R838,".","R"),LEFT(_xlfn.VALUETOTEXT(Q838),3)&amp;P838-3)))</f>
        <v>4753</v>
      </c>
      <c r="W838" s="16">
        <v>2.15</v>
      </c>
      <c r="X838" s="9">
        <f t="shared" si="246"/>
        <v>5</v>
      </c>
      <c r="Y838" s="9">
        <f t="shared" si="251"/>
        <v>21500</v>
      </c>
      <c r="Z838" s="11" t="str">
        <f t="shared" si="252"/>
        <v>21.5</v>
      </c>
      <c r="AA838" s="11" t="str">
        <f t="shared" si="253"/>
        <v>k</v>
      </c>
      <c r="AB838" s="16" t="str">
        <f t="shared" si="247"/>
        <v>213</v>
      </c>
      <c r="AC838" s="16" t="str">
        <f t="shared" si="248"/>
        <v>2152</v>
      </c>
      <c r="AE838" s="22">
        <v>2.1800000000000002</v>
      </c>
      <c r="AF838" s="9">
        <f t="shared" si="254"/>
        <v>2</v>
      </c>
      <c r="AG838" s="10">
        <f t="shared" si="243"/>
        <v>21.800000000000004</v>
      </c>
      <c r="AH838" s="11" t="str">
        <f t="shared" si="255"/>
        <v>21.8</v>
      </c>
      <c r="AI838" s="11" t="str">
        <f t="shared" si="256"/>
        <v>Ohm</v>
      </c>
      <c r="AK838" s="16" t="str">
        <f t="shared" si="257"/>
        <v>21R8</v>
      </c>
    </row>
    <row r="839" spans="15:37" x14ac:dyDescent="0.3">
      <c r="O839" s="16">
        <v>4.87</v>
      </c>
      <c r="P839" s="9">
        <f t="shared" si="245"/>
        <v>6</v>
      </c>
      <c r="Q839" s="9">
        <f t="shared" si="258"/>
        <v>487000</v>
      </c>
      <c r="R839" s="11" t="str">
        <f t="shared" si="249"/>
        <v>487</v>
      </c>
      <c r="S839" s="11" t="str">
        <f t="shared" si="250"/>
        <v>k</v>
      </c>
      <c r="T839" s="16" t="str">
        <f t="shared" si="244"/>
        <v>484</v>
      </c>
      <c r="U839" s="16" t="str">
        <f t="shared" si="259"/>
        <v>4873</v>
      </c>
      <c r="W839" s="16">
        <v>2.2000000000000002</v>
      </c>
      <c r="X839" s="9">
        <f t="shared" si="246"/>
        <v>5</v>
      </c>
      <c r="Y839" s="9">
        <f t="shared" si="251"/>
        <v>22000.000000000004</v>
      </c>
      <c r="Z839" s="11" t="str">
        <f t="shared" si="252"/>
        <v>22.0</v>
      </c>
      <c r="AA839" s="11" t="str">
        <f t="shared" si="253"/>
        <v>k</v>
      </c>
      <c r="AB839" s="16" t="str">
        <f t="shared" si="247"/>
        <v>223</v>
      </c>
      <c r="AC839" s="16" t="str">
        <f t="shared" si="248"/>
        <v>2202</v>
      </c>
      <c r="AE839" s="22">
        <v>2.21</v>
      </c>
      <c r="AF839" s="9">
        <f t="shared" si="254"/>
        <v>2</v>
      </c>
      <c r="AG839" s="10">
        <f t="shared" ref="AG839:AG902" si="260">AE839*10^AF839/10</f>
        <v>22.1</v>
      </c>
      <c r="AH839" s="11" t="str">
        <f t="shared" si="255"/>
        <v>22.1</v>
      </c>
      <c r="AI839" s="11" t="str">
        <f t="shared" si="256"/>
        <v>Ohm</v>
      </c>
      <c r="AK839" s="16" t="str">
        <f t="shared" si="257"/>
        <v>22R1</v>
      </c>
    </row>
    <row r="840" spans="15:37" x14ac:dyDescent="0.3">
      <c r="O840" s="16">
        <v>4.99</v>
      </c>
      <c r="P840" s="9">
        <f t="shared" si="245"/>
        <v>6</v>
      </c>
      <c r="Q840" s="9">
        <f t="shared" si="258"/>
        <v>499000</v>
      </c>
      <c r="R840" s="11" t="str">
        <f t="shared" si="249"/>
        <v>499</v>
      </c>
      <c r="S840" s="11" t="str">
        <f t="shared" si="250"/>
        <v>k</v>
      </c>
      <c r="T840" s="16" t="str">
        <f t="shared" si="244"/>
        <v>494</v>
      </c>
      <c r="U840" s="16" t="str">
        <f t="shared" si="259"/>
        <v>4993</v>
      </c>
      <c r="W840" s="16">
        <v>2.21</v>
      </c>
      <c r="X840" s="9">
        <f t="shared" si="246"/>
        <v>5</v>
      </c>
      <c r="Y840" s="9">
        <f t="shared" si="251"/>
        <v>22100</v>
      </c>
      <c r="Z840" s="11" t="str">
        <f t="shared" si="252"/>
        <v>22.1</v>
      </c>
      <c r="AA840" s="11" t="str">
        <f t="shared" si="253"/>
        <v>k</v>
      </c>
      <c r="AB840" s="16" t="str">
        <f t="shared" si="247"/>
        <v>223</v>
      </c>
      <c r="AC840" s="16" t="str">
        <f t="shared" si="248"/>
        <v>2212</v>
      </c>
      <c r="AE840" s="22">
        <v>2.23</v>
      </c>
      <c r="AF840" s="9">
        <f t="shared" si="254"/>
        <v>2</v>
      </c>
      <c r="AG840" s="10">
        <f t="shared" si="260"/>
        <v>22.3</v>
      </c>
      <c r="AH840" s="11" t="str">
        <f t="shared" si="255"/>
        <v>22.3</v>
      </c>
      <c r="AI840" s="11" t="str">
        <f t="shared" si="256"/>
        <v>Ohm</v>
      </c>
      <c r="AK840" s="16" t="str">
        <f t="shared" si="257"/>
        <v>22R3</v>
      </c>
    </row>
    <row r="841" spans="15:37" x14ac:dyDescent="0.3">
      <c r="O841" s="16">
        <v>5.1100000000000003</v>
      </c>
      <c r="P841" s="9">
        <f t="shared" si="245"/>
        <v>6</v>
      </c>
      <c r="Q841" s="9">
        <f t="shared" si="258"/>
        <v>511000</v>
      </c>
      <c r="R841" s="11" t="str">
        <f t="shared" si="249"/>
        <v>511</v>
      </c>
      <c r="S841" s="11" t="str">
        <f t="shared" si="250"/>
        <v>k</v>
      </c>
      <c r="T841" s="16" t="str">
        <f t="shared" si="244"/>
        <v>514</v>
      </c>
      <c r="U841" s="16" t="str">
        <f t="shared" si="259"/>
        <v>5113</v>
      </c>
      <c r="W841" s="16">
        <v>2.2599999999999998</v>
      </c>
      <c r="X841" s="9">
        <f t="shared" si="246"/>
        <v>5</v>
      </c>
      <c r="Y841" s="9">
        <f t="shared" si="251"/>
        <v>22599.999999999996</v>
      </c>
      <c r="Z841" s="11" t="str">
        <f t="shared" si="252"/>
        <v>22.6</v>
      </c>
      <c r="AA841" s="11" t="str">
        <f t="shared" si="253"/>
        <v>k</v>
      </c>
      <c r="AB841" s="16" t="str">
        <f t="shared" si="247"/>
        <v>223</v>
      </c>
      <c r="AC841" s="16" t="str">
        <f t="shared" si="248"/>
        <v>2262</v>
      </c>
      <c r="AE841" s="22">
        <v>2.2599999999999998</v>
      </c>
      <c r="AF841" s="9">
        <f t="shared" si="254"/>
        <v>2</v>
      </c>
      <c r="AG841" s="10">
        <f t="shared" si="260"/>
        <v>22.599999999999998</v>
      </c>
      <c r="AH841" s="11" t="str">
        <f t="shared" si="255"/>
        <v>22.6</v>
      </c>
      <c r="AI841" s="11" t="str">
        <f t="shared" si="256"/>
        <v>Ohm</v>
      </c>
      <c r="AK841" s="16" t="str">
        <f t="shared" si="257"/>
        <v>22R6</v>
      </c>
    </row>
    <row r="842" spans="15:37" x14ac:dyDescent="0.3">
      <c r="O842" s="16">
        <v>5.23</v>
      </c>
      <c r="P842" s="9">
        <f t="shared" si="245"/>
        <v>6</v>
      </c>
      <c r="Q842" s="9">
        <f t="shared" si="258"/>
        <v>523000</v>
      </c>
      <c r="R842" s="11" t="str">
        <f t="shared" si="249"/>
        <v>523</v>
      </c>
      <c r="S842" s="11" t="str">
        <f t="shared" si="250"/>
        <v>k</v>
      </c>
      <c r="T842" s="16" t="str">
        <f t="shared" si="244"/>
        <v>524</v>
      </c>
      <c r="U842" s="16" t="str">
        <f t="shared" si="259"/>
        <v>5233</v>
      </c>
      <c r="W842" s="16">
        <v>2.3199999999999998</v>
      </c>
      <c r="X842" s="9">
        <f t="shared" si="246"/>
        <v>5</v>
      </c>
      <c r="Y842" s="9">
        <f t="shared" si="251"/>
        <v>23199.999999999996</v>
      </c>
      <c r="Z842" s="11" t="str">
        <f t="shared" si="252"/>
        <v>23.2</v>
      </c>
      <c r="AA842" s="11" t="str">
        <f t="shared" si="253"/>
        <v>k</v>
      </c>
      <c r="AB842" s="16" t="str">
        <f t="shared" si="247"/>
        <v>233</v>
      </c>
      <c r="AC842" s="16" t="str">
        <f t="shared" si="248"/>
        <v>2322</v>
      </c>
      <c r="AE842" s="22">
        <v>2.29</v>
      </c>
      <c r="AF842" s="9">
        <f t="shared" si="254"/>
        <v>2</v>
      </c>
      <c r="AG842" s="10">
        <f t="shared" si="260"/>
        <v>22.9</v>
      </c>
      <c r="AH842" s="11" t="str">
        <f t="shared" si="255"/>
        <v>22.9</v>
      </c>
      <c r="AI842" s="11" t="str">
        <f t="shared" si="256"/>
        <v>Ohm</v>
      </c>
      <c r="AK842" s="16" t="str">
        <f t="shared" si="257"/>
        <v>22R9</v>
      </c>
    </row>
    <row r="843" spans="15:37" x14ac:dyDescent="0.3">
      <c r="O843" s="16">
        <v>5.36</v>
      </c>
      <c r="P843" s="9">
        <f t="shared" si="245"/>
        <v>6</v>
      </c>
      <c r="Q843" s="9">
        <f t="shared" si="258"/>
        <v>536000</v>
      </c>
      <c r="R843" s="11" t="str">
        <f t="shared" si="249"/>
        <v>536</v>
      </c>
      <c r="S843" s="11" t="str">
        <f t="shared" si="250"/>
        <v>k</v>
      </c>
      <c r="T843" s="16" t="str">
        <f t="shared" si="244"/>
        <v>534</v>
      </c>
      <c r="U843" s="16" t="str">
        <f t="shared" si="259"/>
        <v>5363</v>
      </c>
      <c r="W843" s="16">
        <v>2.37</v>
      </c>
      <c r="X843" s="9">
        <f t="shared" si="246"/>
        <v>5</v>
      </c>
      <c r="Y843" s="9">
        <f t="shared" si="251"/>
        <v>23700</v>
      </c>
      <c r="Z843" s="11" t="str">
        <f t="shared" si="252"/>
        <v>23.7</v>
      </c>
      <c r="AA843" s="11" t="str">
        <f t="shared" si="253"/>
        <v>k</v>
      </c>
      <c r="AB843" s="16" t="str">
        <f t="shared" si="247"/>
        <v>233</v>
      </c>
      <c r="AC843" s="16" t="str">
        <f t="shared" si="248"/>
        <v>2372</v>
      </c>
      <c r="AE843" s="22">
        <v>2.3199999999999998</v>
      </c>
      <c r="AF843" s="9">
        <f t="shared" si="254"/>
        <v>2</v>
      </c>
      <c r="AG843" s="10">
        <f t="shared" si="260"/>
        <v>23.199999999999996</v>
      </c>
      <c r="AH843" s="11" t="str">
        <f t="shared" si="255"/>
        <v>23.2</v>
      </c>
      <c r="AI843" s="11" t="str">
        <f t="shared" si="256"/>
        <v>Ohm</v>
      </c>
      <c r="AK843" s="16" t="str">
        <f t="shared" si="257"/>
        <v>23R2</v>
      </c>
    </row>
    <row r="844" spans="15:37" x14ac:dyDescent="0.3">
      <c r="O844" s="16">
        <v>5.49</v>
      </c>
      <c r="P844" s="9">
        <f t="shared" si="245"/>
        <v>6</v>
      </c>
      <c r="Q844" s="9">
        <f t="shared" si="258"/>
        <v>549000</v>
      </c>
      <c r="R844" s="11" t="str">
        <f t="shared" si="249"/>
        <v>549</v>
      </c>
      <c r="S844" s="11" t="str">
        <f t="shared" si="250"/>
        <v>k</v>
      </c>
      <c r="T844" s="16" t="str">
        <f t="shared" si="244"/>
        <v>544</v>
      </c>
      <c r="U844" s="16" t="str">
        <f t="shared" si="259"/>
        <v>5493</v>
      </c>
      <c r="W844" s="16">
        <v>2.4</v>
      </c>
      <c r="X844" s="9">
        <f t="shared" si="246"/>
        <v>5</v>
      </c>
      <c r="Y844" s="9">
        <f t="shared" si="251"/>
        <v>24000</v>
      </c>
      <c r="Z844" s="11" t="str">
        <f t="shared" si="252"/>
        <v>24.0</v>
      </c>
      <c r="AA844" s="11" t="str">
        <f t="shared" si="253"/>
        <v>k</v>
      </c>
      <c r="AB844" s="16" t="str">
        <f t="shared" si="247"/>
        <v>243</v>
      </c>
      <c r="AC844" s="16" t="str">
        <f t="shared" si="248"/>
        <v>2402</v>
      </c>
      <c r="AE844" s="22">
        <v>2.34</v>
      </c>
      <c r="AF844" s="9">
        <f t="shared" si="254"/>
        <v>2</v>
      </c>
      <c r="AG844" s="10">
        <f t="shared" si="260"/>
        <v>23.4</v>
      </c>
      <c r="AH844" s="11" t="str">
        <f t="shared" si="255"/>
        <v>23.4</v>
      </c>
      <c r="AI844" s="11" t="str">
        <f t="shared" si="256"/>
        <v>Ohm</v>
      </c>
      <c r="AK844" s="16" t="str">
        <f t="shared" si="257"/>
        <v>23R4</v>
      </c>
    </row>
    <row r="845" spans="15:37" x14ac:dyDescent="0.3">
      <c r="O845" s="16">
        <v>5.62</v>
      </c>
      <c r="P845" s="9">
        <f t="shared" si="245"/>
        <v>6</v>
      </c>
      <c r="Q845" s="9">
        <f t="shared" si="258"/>
        <v>562000</v>
      </c>
      <c r="R845" s="11" t="str">
        <f t="shared" si="249"/>
        <v>562</v>
      </c>
      <c r="S845" s="11" t="str">
        <f t="shared" si="250"/>
        <v>k</v>
      </c>
      <c r="T845" s="16" t="str">
        <f t="shared" si="244"/>
        <v>564</v>
      </c>
      <c r="U845" s="16" t="str">
        <f t="shared" si="259"/>
        <v>5623</v>
      </c>
      <c r="W845" s="16">
        <v>2.4300000000000002</v>
      </c>
      <c r="X845" s="9">
        <f t="shared" si="246"/>
        <v>5</v>
      </c>
      <c r="Y845" s="9">
        <f t="shared" si="251"/>
        <v>24300.000000000004</v>
      </c>
      <c r="Z845" s="11" t="str">
        <f t="shared" si="252"/>
        <v>24.3</v>
      </c>
      <c r="AA845" s="11" t="str">
        <f t="shared" si="253"/>
        <v>k</v>
      </c>
      <c r="AB845" s="16" t="str">
        <f t="shared" si="247"/>
        <v>243</v>
      </c>
      <c r="AC845" s="16" t="str">
        <f t="shared" si="248"/>
        <v>2432</v>
      </c>
      <c r="AE845" s="22">
        <v>2.37</v>
      </c>
      <c r="AF845" s="9">
        <f t="shared" si="254"/>
        <v>2</v>
      </c>
      <c r="AG845" s="10">
        <f t="shared" si="260"/>
        <v>23.7</v>
      </c>
      <c r="AH845" s="11" t="str">
        <f t="shared" si="255"/>
        <v>23.7</v>
      </c>
      <c r="AI845" s="11" t="str">
        <f t="shared" si="256"/>
        <v>Ohm</v>
      </c>
      <c r="AK845" s="16" t="str">
        <f t="shared" si="257"/>
        <v>23R7</v>
      </c>
    </row>
    <row r="846" spans="15:37" x14ac:dyDescent="0.3">
      <c r="O846" s="16">
        <v>5.76</v>
      </c>
      <c r="P846" s="9">
        <f t="shared" si="245"/>
        <v>6</v>
      </c>
      <c r="Q846" s="9">
        <f t="shared" si="258"/>
        <v>576000</v>
      </c>
      <c r="R846" s="11" t="str">
        <f t="shared" si="249"/>
        <v>576</v>
      </c>
      <c r="S846" s="11" t="str">
        <f t="shared" si="250"/>
        <v>k</v>
      </c>
      <c r="T846" s="16" t="str">
        <f t="shared" si="244"/>
        <v>574</v>
      </c>
      <c r="U846" s="16" t="str">
        <f t="shared" si="259"/>
        <v>5763</v>
      </c>
      <c r="W846" s="16">
        <v>2.4900000000000002</v>
      </c>
      <c r="X846" s="9">
        <f t="shared" si="246"/>
        <v>5</v>
      </c>
      <c r="Y846" s="9">
        <f t="shared" si="251"/>
        <v>24900.000000000004</v>
      </c>
      <c r="Z846" s="11" t="str">
        <f t="shared" si="252"/>
        <v>24.9</v>
      </c>
      <c r="AA846" s="11" t="str">
        <f t="shared" si="253"/>
        <v>k</v>
      </c>
      <c r="AB846" s="16" t="str">
        <f t="shared" si="247"/>
        <v>243</v>
      </c>
      <c r="AC846" s="16" t="str">
        <f t="shared" si="248"/>
        <v>2492</v>
      </c>
      <c r="AE846" s="22">
        <v>2.4</v>
      </c>
      <c r="AF846" s="9">
        <f t="shared" si="254"/>
        <v>2</v>
      </c>
      <c r="AG846" s="10">
        <f t="shared" si="260"/>
        <v>24</v>
      </c>
      <c r="AH846" s="11" t="str">
        <f t="shared" si="255"/>
        <v>24.0</v>
      </c>
      <c r="AI846" s="11" t="str">
        <f t="shared" si="256"/>
        <v>Ohm</v>
      </c>
      <c r="AK846" s="16" t="str">
        <f t="shared" si="257"/>
        <v>24R0</v>
      </c>
    </row>
    <row r="847" spans="15:37" x14ac:dyDescent="0.3">
      <c r="O847" s="16">
        <v>5.9</v>
      </c>
      <c r="P847" s="9">
        <f t="shared" si="245"/>
        <v>6</v>
      </c>
      <c r="Q847" s="9">
        <f t="shared" si="258"/>
        <v>590000</v>
      </c>
      <c r="R847" s="11" t="str">
        <f t="shared" si="249"/>
        <v>590</v>
      </c>
      <c r="S847" s="11" t="str">
        <f t="shared" si="250"/>
        <v>k</v>
      </c>
      <c r="T847" s="16" t="str">
        <f t="shared" si="244"/>
        <v>594</v>
      </c>
      <c r="U847" s="16" t="str">
        <f t="shared" si="259"/>
        <v>5903</v>
      </c>
      <c r="W847" s="16">
        <v>2.5499999999999998</v>
      </c>
      <c r="X847" s="9">
        <f t="shared" si="246"/>
        <v>5</v>
      </c>
      <c r="Y847" s="9">
        <f t="shared" si="251"/>
        <v>25499.999999999996</v>
      </c>
      <c r="Z847" s="11" t="str">
        <f t="shared" si="252"/>
        <v>25.5</v>
      </c>
      <c r="AA847" s="11" t="str">
        <f t="shared" si="253"/>
        <v>k</v>
      </c>
      <c r="AB847" s="16" t="str">
        <f t="shared" si="247"/>
        <v>253</v>
      </c>
      <c r="AC847" s="16" t="str">
        <f t="shared" si="248"/>
        <v>2552</v>
      </c>
      <c r="AE847" s="22">
        <v>2.4300000000000002</v>
      </c>
      <c r="AF847" s="9">
        <f t="shared" si="254"/>
        <v>2</v>
      </c>
      <c r="AG847" s="10">
        <f t="shared" si="260"/>
        <v>24.300000000000004</v>
      </c>
      <c r="AH847" s="11" t="str">
        <f t="shared" si="255"/>
        <v>24.3</v>
      </c>
      <c r="AI847" s="11" t="str">
        <f t="shared" si="256"/>
        <v>Ohm</v>
      </c>
      <c r="AK847" s="16" t="str">
        <f t="shared" si="257"/>
        <v>24R3</v>
      </c>
    </row>
    <row r="848" spans="15:37" x14ac:dyDescent="0.3">
      <c r="O848" s="16">
        <v>6.04</v>
      </c>
      <c r="P848" s="9">
        <f t="shared" si="245"/>
        <v>6</v>
      </c>
      <c r="Q848" s="9">
        <f t="shared" si="258"/>
        <v>604000</v>
      </c>
      <c r="R848" s="11" t="str">
        <f t="shared" si="249"/>
        <v>604</v>
      </c>
      <c r="S848" s="11" t="str">
        <f t="shared" si="250"/>
        <v>k</v>
      </c>
      <c r="T848" s="16" t="str">
        <f t="shared" si="244"/>
        <v>604</v>
      </c>
      <c r="U848" s="16" t="str">
        <f t="shared" si="259"/>
        <v>6043</v>
      </c>
      <c r="W848" s="16">
        <v>2.61</v>
      </c>
      <c r="X848" s="9">
        <f t="shared" si="246"/>
        <v>5</v>
      </c>
      <c r="Y848" s="9">
        <f t="shared" si="251"/>
        <v>26100</v>
      </c>
      <c r="Z848" s="11" t="str">
        <f t="shared" si="252"/>
        <v>26.1</v>
      </c>
      <c r="AA848" s="11" t="str">
        <f t="shared" si="253"/>
        <v>k</v>
      </c>
      <c r="AB848" s="16" t="str">
        <f t="shared" si="247"/>
        <v>263</v>
      </c>
      <c r="AC848" s="16" t="str">
        <f t="shared" si="248"/>
        <v>2612</v>
      </c>
      <c r="AE848" s="22">
        <v>2.46</v>
      </c>
      <c r="AF848" s="9">
        <f t="shared" si="254"/>
        <v>2</v>
      </c>
      <c r="AG848" s="10">
        <f t="shared" si="260"/>
        <v>24.6</v>
      </c>
      <c r="AH848" s="11" t="str">
        <f t="shared" si="255"/>
        <v>24.6</v>
      </c>
      <c r="AI848" s="11" t="str">
        <f t="shared" si="256"/>
        <v>Ohm</v>
      </c>
      <c r="AK848" s="16" t="str">
        <f t="shared" si="257"/>
        <v>24R6</v>
      </c>
    </row>
    <row r="849" spans="15:37" x14ac:dyDescent="0.3">
      <c r="O849" s="16">
        <v>6.19</v>
      </c>
      <c r="P849" s="9">
        <f t="shared" si="245"/>
        <v>6</v>
      </c>
      <c r="Q849" s="9">
        <f t="shared" si="258"/>
        <v>619000</v>
      </c>
      <c r="R849" s="11" t="str">
        <f t="shared" si="249"/>
        <v>619</v>
      </c>
      <c r="S849" s="11" t="str">
        <f t="shared" si="250"/>
        <v>k</v>
      </c>
      <c r="T849" s="16" t="str">
        <f t="shared" si="244"/>
        <v>614</v>
      </c>
      <c r="U849" s="16" t="str">
        <f t="shared" si="259"/>
        <v>6193</v>
      </c>
      <c r="W849" s="16">
        <v>2.67</v>
      </c>
      <c r="X849" s="9">
        <f t="shared" si="246"/>
        <v>5</v>
      </c>
      <c r="Y849" s="9">
        <f t="shared" si="251"/>
        <v>26700</v>
      </c>
      <c r="Z849" s="11" t="str">
        <f t="shared" si="252"/>
        <v>26.7</v>
      </c>
      <c r="AA849" s="11" t="str">
        <f t="shared" si="253"/>
        <v>k</v>
      </c>
      <c r="AB849" s="16" t="str">
        <f t="shared" si="247"/>
        <v>263</v>
      </c>
      <c r="AC849" s="16" t="str">
        <f t="shared" si="248"/>
        <v>2672</v>
      </c>
      <c r="AE849" s="22">
        <v>2.4900000000000002</v>
      </c>
      <c r="AF849" s="9">
        <f t="shared" si="254"/>
        <v>2</v>
      </c>
      <c r="AG849" s="10">
        <f t="shared" si="260"/>
        <v>24.900000000000002</v>
      </c>
      <c r="AH849" s="11" t="str">
        <f t="shared" si="255"/>
        <v>24.9</v>
      </c>
      <c r="AI849" s="11" t="str">
        <f t="shared" si="256"/>
        <v>Ohm</v>
      </c>
      <c r="AK849" s="16" t="str">
        <f t="shared" si="257"/>
        <v>24R9</v>
      </c>
    </row>
    <row r="850" spans="15:37" x14ac:dyDescent="0.3">
      <c r="O850" s="16">
        <v>6.34</v>
      </c>
      <c r="P850" s="9">
        <f t="shared" si="245"/>
        <v>6</v>
      </c>
      <c r="Q850" s="9">
        <f t="shared" si="258"/>
        <v>634000</v>
      </c>
      <c r="R850" s="11" t="str">
        <f t="shared" si="249"/>
        <v>634</v>
      </c>
      <c r="S850" s="11" t="str">
        <f t="shared" si="250"/>
        <v>k</v>
      </c>
      <c r="T850" s="16" t="str">
        <f t="shared" si="244"/>
        <v>634</v>
      </c>
      <c r="U850" s="16" t="str">
        <f t="shared" si="259"/>
        <v>6343</v>
      </c>
      <c r="W850" s="16">
        <v>2.7</v>
      </c>
      <c r="X850" s="9">
        <f t="shared" si="246"/>
        <v>5</v>
      </c>
      <c r="Y850" s="9">
        <f t="shared" si="251"/>
        <v>27000</v>
      </c>
      <c r="Z850" s="11" t="str">
        <f t="shared" si="252"/>
        <v>27.0</v>
      </c>
      <c r="AA850" s="11" t="str">
        <f t="shared" si="253"/>
        <v>k</v>
      </c>
      <c r="AB850" s="16" t="str">
        <f t="shared" si="247"/>
        <v>273</v>
      </c>
      <c r="AC850" s="16" t="str">
        <f t="shared" si="248"/>
        <v>2702</v>
      </c>
      <c r="AE850" s="22">
        <v>2.52</v>
      </c>
      <c r="AF850" s="9">
        <f t="shared" si="254"/>
        <v>2</v>
      </c>
      <c r="AG850" s="10">
        <f t="shared" si="260"/>
        <v>25.2</v>
      </c>
      <c r="AH850" s="11" t="str">
        <f t="shared" si="255"/>
        <v>25.2</v>
      </c>
      <c r="AI850" s="11" t="str">
        <f t="shared" si="256"/>
        <v>Ohm</v>
      </c>
      <c r="AK850" s="16" t="str">
        <f t="shared" si="257"/>
        <v>25R2</v>
      </c>
    </row>
    <row r="851" spans="15:37" x14ac:dyDescent="0.3">
      <c r="O851" s="16">
        <v>6.49</v>
      </c>
      <c r="P851" s="9">
        <f t="shared" si="245"/>
        <v>6</v>
      </c>
      <c r="Q851" s="9">
        <f t="shared" si="258"/>
        <v>649000</v>
      </c>
      <c r="R851" s="11" t="str">
        <f t="shared" si="249"/>
        <v>649</v>
      </c>
      <c r="S851" s="11" t="str">
        <f t="shared" si="250"/>
        <v>k</v>
      </c>
      <c r="T851" s="16" t="str">
        <f t="shared" si="244"/>
        <v>644</v>
      </c>
      <c r="U851" s="16" t="str">
        <f t="shared" si="259"/>
        <v>6493</v>
      </c>
      <c r="W851" s="16">
        <v>2.74</v>
      </c>
      <c r="X851" s="9">
        <f t="shared" si="246"/>
        <v>5</v>
      </c>
      <c r="Y851" s="9">
        <f t="shared" si="251"/>
        <v>27400</v>
      </c>
      <c r="Z851" s="11" t="str">
        <f t="shared" si="252"/>
        <v>27.4</v>
      </c>
      <c r="AA851" s="11" t="str">
        <f t="shared" si="253"/>
        <v>k</v>
      </c>
      <c r="AB851" s="16" t="str">
        <f t="shared" si="247"/>
        <v>273</v>
      </c>
      <c r="AC851" s="16" t="str">
        <f t="shared" si="248"/>
        <v>2742</v>
      </c>
      <c r="AE851" s="22">
        <v>2.5499999999999998</v>
      </c>
      <c r="AF851" s="9">
        <f t="shared" si="254"/>
        <v>2</v>
      </c>
      <c r="AG851" s="10">
        <f t="shared" si="260"/>
        <v>25.499999999999996</v>
      </c>
      <c r="AH851" s="11" t="str">
        <f t="shared" si="255"/>
        <v>25.5</v>
      </c>
      <c r="AI851" s="11" t="str">
        <f t="shared" si="256"/>
        <v>Ohm</v>
      </c>
      <c r="AK851" s="16" t="str">
        <f t="shared" si="257"/>
        <v>25R5</v>
      </c>
    </row>
    <row r="852" spans="15:37" x14ac:dyDescent="0.3">
      <c r="O852" s="16">
        <v>6.65</v>
      </c>
      <c r="P852" s="9">
        <f t="shared" si="245"/>
        <v>6</v>
      </c>
      <c r="Q852" s="9">
        <f t="shared" si="258"/>
        <v>665000</v>
      </c>
      <c r="R852" s="11" t="str">
        <f t="shared" si="249"/>
        <v>665</v>
      </c>
      <c r="S852" s="11" t="str">
        <f t="shared" si="250"/>
        <v>k</v>
      </c>
      <c r="T852" s="16" t="str">
        <f t="shared" si="244"/>
        <v>664</v>
      </c>
      <c r="U852" s="16" t="str">
        <f t="shared" si="259"/>
        <v>6653</v>
      </c>
      <c r="W852" s="16">
        <v>2.8</v>
      </c>
      <c r="X852" s="9">
        <f t="shared" si="246"/>
        <v>5</v>
      </c>
      <c r="Y852" s="9">
        <f t="shared" si="251"/>
        <v>28000</v>
      </c>
      <c r="Z852" s="11" t="str">
        <f t="shared" si="252"/>
        <v>28.0</v>
      </c>
      <c r="AA852" s="11" t="str">
        <f t="shared" si="253"/>
        <v>k</v>
      </c>
      <c r="AB852" s="16" t="str">
        <f t="shared" si="247"/>
        <v>283</v>
      </c>
      <c r="AC852" s="16" t="str">
        <f t="shared" si="248"/>
        <v>2802</v>
      </c>
      <c r="AE852" s="22">
        <v>2.58</v>
      </c>
      <c r="AF852" s="9">
        <f t="shared" si="254"/>
        <v>2</v>
      </c>
      <c r="AG852" s="10">
        <f t="shared" si="260"/>
        <v>25.8</v>
      </c>
      <c r="AH852" s="11" t="str">
        <f t="shared" si="255"/>
        <v>25.8</v>
      </c>
      <c r="AI852" s="11" t="str">
        <f t="shared" si="256"/>
        <v>Ohm</v>
      </c>
      <c r="AK852" s="16" t="str">
        <f t="shared" si="257"/>
        <v>25R8</v>
      </c>
    </row>
    <row r="853" spans="15:37" x14ac:dyDescent="0.3">
      <c r="O853" s="16">
        <v>6.81</v>
      </c>
      <c r="P853" s="9">
        <f t="shared" si="245"/>
        <v>6</v>
      </c>
      <c r="Q853" s="9">
        <f t="shared" si="258"/>
        <v>681000</v>
      </c>
      <c r="R853" s="11" t="str">
        <f t="shared" si="249"/>
        <v>681</v>
      </c>
      <c r="S853" s="11" t="str">
        <f t="shared" si="250"/>
        <v>k</v>
      </c>
      <c r="T853" s="16" t="str">
        <f t="shared" si="244"/>
        <v>684</v>
      </c>
      <c r="U853" s="16" t="str">
        <f t="shared" si="259"/>
        <v>6813</v>
      </c>
      <c r="W853" s="16">
        <v>2.87</v>
      </c>
      <c r="X853" s="9">
        <f t="shared" si="246"/>
        <v>5</v>
      </c>
      <c r="Y853" s="9">
        <f t="shared" si="251"/>
        <v>28700</v>
      </c>
      <c r="Z853" s="11" t="str">
        <f t="shared" si="252"/>
        <v>28.7</v>
      </c>
      <c r="AA853" s="11" t="str">
        <f t="shared" si="253"/>
        <v>k</v>
      </c>
      <c r="AB853" s="16" t="str">
        <f t="shared" si="247"/>
        <v>283</v>
      </c>
      <c r="AC853" s="16" t="str">
        <f t="shared" si="248"/>
        <v>2872</v>
      </c>
      <c r="AE853" s="22">
        <v>2.61</v>
      </c>
      <c r="AF853" s="9">
        <f t="shared" si="254"/>
        <v>2</v>
      </c>
      <c r="AG853" s="10">
        <f t="shared" si="260"/>
        <v>26.1</v>
      </c>
      <c r="AH853" s="11" t="str">
        <f t="shared" si="255"/>
        <v>26.1</v>
      </c>
      <c r="AI853" s="11" t="str">
        <f t="shared" si="256"/>
        <v>Ohm</v>
      </c>
      <c r="AK853" s="16" t="str">
        <f t="shared" si="257"/>
        <v>26R1</v>
      </c>
    </row>
    <row r="854" spans="15:37" x14ac:dyDescent="0.3">
      <c r="O854" s="16">
        <v>6.98</v>
      </c>
      <c r="P854" s="9">
        <f t="shared" si="245"/>
        <v>6</v>
      </c>
      <c r="Q854" s="9">
        <f t="shared" si="258"/>
        <v>698000</v>
      </c>
      <c r="R854" s="11" t="str">
        <f t="shared" si="249"/>
        <v>698</v>
      </c>
      <c r="S854" s="11" t="str">
        <f t="shared" si="250"/>
        <v>k</v>
      </c>
      <c r="T854" s="16" t="str">
        <f t="shared" si="244"/>
        <v>694</v>
      </c>
      <c r="U854" s="16" t="str">
        <f t="shared" si="259"/>
        <v>6983</v>
      </c>
      <c r="W854" s="16">
        <v>2.94</v>
      </c>
      <c r="X854" s="9">
        <f t="shared" si="246"/>
        <v>5</v>
      </c>
      <c r="Y854" s="9">
        <f t="shared" si="251"/>
        <v>29400</v>
      </c>
      <c r="Z854" s="11" t="str">
        <f t="shared" si="252"/>
        <v>29.4</v>
      </c>
      <c r="AA854" s="11" t="str">
        <f t="shared" si="253"/>
        <v>k</v>
      </c>
      <c r="AB854" s="16" t="str">
        <f t="shared" si="247"/>
        <v>293</v>
      </c>
      <c r="AC854" s="16" t="str">
        <f t="shared" si="248"/>
        <v>2942</v>
      </c>
      <c r="AE854" s="22">
        <v>2.64</v>
      </c>
      <c r="AF854" s="9">
        <f t="shared" si="254"/>
        <v>2</v>
      </c>
      <c r="AG854" s="10">
        <f t="shared" si="260"/>
        <v>26.4</v>
      </c>
      <c r="AH854" s="11" t="str">
        <f t="shared" si="255"/>
        <v>26.4</v>
      </c>
      <c r="AI854" s="11" t="str">
        <f t="shared" si="256"/>
        <v>Ohm</v>
      </c>
      <c r="AK854" s="16" t="str">
        <f t="shared" si="257"/>
        <v>26R4</v>
      </c>
    </row>
    <row r="855" spans="15:37" x14ac:dyDescent="0.3">
      <c r="O855" s="16">
        <v>7.15</v>
      </c>
      <c r="P855" s="9">
        <f t="shared" si="245"/>
        <v>6</v>
      </c>
      <c r="Q855" s="9">
        <f t="shared" si="258"/>
        <v>715000</v>
      </c>
      <c r="R855" s="11" t="str">
        <f t="shared" si="249"/>
        <v>715</v>
      </c>
      <c r="S855" s="11" t="str">
        <f t="shared" si="250"/>
        <v>k</v>
      </c>
      <c r="T855" s="16" t="str">
        <f t="shared" si="244"/>
        <v>714</v>
      </c>
      <c r="U855" s="16" t="str">
        <f t="shared" si="259"/>
        <v>7153</v>
      </c>
      <c r="W855" s="16">
        <v>3</v>
      </c>
      <c r="X855" s="9">
        <f t="shared" si="246"/>
        <v>5</v>
      </c>
      <c r="Y855" s="9">
        <f t="shared" si="251"/>
        <v>30000</v>
      </c>
      <c r="Z855" s="11" t="str">
        <f t="shared" si="252"/>
        <v>30.0</v>
      </c>
      <c r="AA855" s="11" t="str">
        <f t="shared" si="253"/>
        <v>k</v>
      </c>
      <c r="AB855" s="16" t="str">
        <f t="shared" si="247"/>
        <v>303</v>
      </c>
      <c r="AC855" s="16" t="str">
        <f t="shared" si="248"/>
        <v>3002</v>
      </c>
      <c r="AE855" s="22">
        <v>2.67</v>
      </c>
      <c r="AF855" s="9">
        <f t="shared" si="254"/>
        <v>2</v>
      </c>
      <c r="AG855" s="10">
        <f t="shared" si="260"/>
        <v>26.7</v>
      </c>
      <c r="AH855" s="11" t="str">
        <f t="shared" si="255"/>
        <v>26.7</v>
      </c>
      <c r="AI855" s="11" t="str">
        <f t="shared" si="256"/>
        <v>Ohm</v>
      </c>
      <c r="AK855" s="16" t="str">
        <f t="shared" si="257"/>
        <v>26R7</v>
      </c>
    </row>
    <row r="856" spans="15:37" x14ac:dyDescent="0.3">
      <c r="O856" s="16">
        <v>7.32</v>
      </c>
      <c r="P856" s="9">
        <f t="shared" si="245"/>
        <v>6</v>
      </c>
      <c r="Q856" s="9">
        <f t="shared" si="258"/>
        <v>732000</v>
      </c>
      <c r="R856" s="11" t="str">
        <f t="shared" si="249"/>
        <v>732</v>
      </c>
      <c r="S856" s="11" t="str">
        <f t="shared" si="250"/>
        <v>k</v>
      </c>
      <c r="T856" s="16" t="str">
        <f t="shared" si="244"/>
        <v>734</v>
      </c>
      <c r="U856" s="16" t="str">
        <f t="shared" si="259"/>
        <v>7323</v>
      </c>
      <c r="W856" s="16">
        <v>3.01</v>
      </c>
      <c r="X856" s="9">
        <f t="shared" si="246"/>
        <v>5</v>
      </c>
      <c r="Y856" s="9">
        <f t="shared" si="251"/>
        <v>30100</v>
      </c>
      <c r="Z856" s="11" t="str">
        <f t="shared" si="252"/>
        <v>30.1</v>
      </c>
      <c r="AA856" s="11" t="str">
        <f t="shared" si="253"/>
        <v>k</v>
      </c>
      <c r="AB856" s="16" t="str">
        <f t="shared" si="247"/>
        <v>303</v>
      </c>
      <c r="AC856" s="16" t="str">
        <f t="shared" si="248"/>
        <v>3012</v>
      </c>
      <c r="AE856" s="22">
        <v>2.71</v>
      </c>
      <c r="AF856" s="9">
        <f t="shared" si="254"/>
        <v>2</v>
      </c>
      <c r="AG856" s="10">
        <f t="shared" si="260"/>
        <v>27.1</v>
      </c>
      <c r="AH856" s="11" t="str">
        <f t="shared" si="255"/>
        <v>27.1</v>
      </c>
      <c r="AI856" s="11" t="str">
        <f t="shared" si="256"/>
        <v>Ohm</v>
      </c>
      <c r="AK856" s="16" t="str">
        <f t="shared" si="257"/>
        <v>27R1</v>
      </c>
    </row>
    <row r="857" spans="15:37" x14ac:dyDescent="0.3">
      <c r="O857" s="16">
        <v>7.5</v>
      </c>
      <c r="P857" s="9">
        <f t="shared" si="245"/>
        <v>6</v>
      </c>
      <c r="Q857" s="9">
        <f t="shared" si="258"/>
        <v>750000</v>
      </c>
      <c r="R857" s="11" t="str">
        <f t="shared" si="249"/>
        <v>750</v>
      </c>
      <c r="S857" s="11" t="str">
        <f t="shared" si="250"/>
        <v>k</v>
      </c>
      <c r="T857" s="16" t="str">
        <f t="shared" si="244"/>
        <v>754</v>
      </c>
      <c r="U857" s="16" t="str">
        <f t="shared" si="259"/>
        <v>7503</v>
      </c>
      <c r="W857" s="16">
        <v>3.09</v>
      </c>
      <c r="X857" s="9">
        <f t="shared" si="246"/>
        <v>5</v>
      </c>
      <c r="Y857" s="9">
        <f t="shared" si="251"/>
        <v>30900</v>
      </c>
      <c r="Z857" s="11" t="str">
        <f t="shared" si="252"/>
        <v>30.9</v>
      </c>
      <c r="AA857" s="11" t="str">
        <f t="shared" si="253"/>
        <v>k</v>
      </c>
      <c r="AB857" s="16" t="str">
        <f t="shared" si="247"/>
        <v>303</v>
      </c>
      <c r="AC857" s="16" t="str">
        <f t="shared" si="248"/>
        <v>3092</v>
      </c>
      <c r="AE857" s="22">
        <v>2.74</v>
      </c>
      <c r="AF857" s="9">
        <f t="shared" si="254"/>
        <v>2</v>
      </c>
      <c r="AG857" s="10">
        <f t="shared" si="260"/>
        <v>27.4</v>
      </c>
      <c r="AH857" s="11" t="str">
        <f t="shared" si="255"/>
        <v>27.4</v>
      </c>
      <c r="AI857" s="11" t="str">
        <f t="shared" si="256"/>
        <v>Ohm</v>
      </c>
      <c r="AK857" s="16" t="str">
        <f t="shared" si="257"/>
        <v>27R4</v>
      </c>
    </row>
    <row r="858" spans="15:37" x14ac:dyDescent="0.3">
      <c r="O858" s="16">
        <v>7.68</v>
      </c>
      <c r="P858" s="9">
        <f t="shared" si="245"/>
        <v>6</v>
      </c>
      <c r="Q858" s="9">
        <f t="shared" si="258"/>
        <v>768000</v>
      </c>
      <c r="R858" s="11" t="str">
        <f t="shared" si="249"/>
        <v>768</v>
      </c>
      <c r="S858" s="11" t="str">
        <f t="shared" si="250"/>
        <v>k</v>
      </c>
      <c r="T858" s="16" t="str">
        <f t="shared" si="244"/>
        <v>764</v>
      </c>
      <c r="U858" s="16" t="str">
        <f t="shared" si="259"/>
        <v>7683</v>
      </c>
      <c r="W858" s="16">
        <v>3.16</v>
      </c>
      <c r="X858" s="9">
        <f t="shared" si="246"/>
        <v>5</v>
      </c>
      <c r="Y858" s="9">
        <f t="shared" si="251"/>
        <v>31600</v>
      </c>
      <c r="Z858" s="11" t="str">
        <f t="shared" si="252"/>
        <v>31.6</v>
      </c>
      <c r="AA858" s="11" t="str">
        <f t="shared" si="253"/>
        <v>k</v>
      </c>
      <c r="AB858" s="16" t="str">
        <f t="shared" si="247"/>
        <v>313</v>
      </c>
      <c r="AC858" s="16" t="str">
        <f t="shared" si="248"/>
        <v>3162</v>
      </c>
      <c r="AE858" s="22">
        <v>2.77</v>
      </c>
      <c r="AF858" s="9">
        <f t="shared" si="254"/>
        <v>2</v>
      </c>
      <c r="AG858" s="10">
        <f t="shared" si="260"/>
        <v>27.7</v>
      </c>
      <c r="AH858" s="11" t="str">
        <f t="shared" si="255"/>
        <v>27.7</v>
      </c>
      <c r="AI858" s="11" t="str">
        <f t="shared" si="256"/>
        <v>Ohm</v>
      </c>
      <c r="AK858" s="16" t="str">
        <f t="shared" si="257"/>
        <v>27R7</v>
      </c>
    </row>
    <row r="859" spans="15:37" x14ac:dyDescent="0.3">
      <c r="O859" s="16">
        <v>7.87</v>
      </c>
      <c r="P859" s="9">
        <f t="shared" si="245"/>
        <v>6</v>
      </c>
      <c r="Q859" s="9">
        <f t="shared" si="258"/>
        <v>787000</v>
      </c>
      <c r="R859" s="11" t="str">
        <f t="shared" si="249"/>
        <v>787</v>
      </c>
      <c r="S859" s="11" t="str">
        <f t="shared" si="250"/>
        <v>k</v>
      </c>
      <c r="T859" s="16" t="str">
        <f t="shared" si="244"/>
        <v>784</v>
      </c>
      <c r="U859" s="16" t="str">
        <f t="shared" si="259"/>
        <v>7873</v>
      </c>
      <c r="W859" s="16">
        <v>3.24</v>
      </c>
      <c r="X859" s="9">
        <f t="shared" si="246"/>
        <v>5</v>
      </c>
      <c r="Y859" s="9">
        <f t="shared" si="251"/>
        <v>32400</v>
      </c>
      <c r="Z859" s="11" t="str">
        <f t="shared" si="252"/>
        <v>32.4</v>
      </c>
      <c r="AA859" s="11" t="str">
        <f t="shared" si="253"/>
        <v>k</v>
      </c>
      <c r="AB859" s="16" t="str">
        <f t="shared" si="247"/>
        <v>323</v>
      </c>
      <c r="AC859" s="16" t="str">
        <f t="shared" si="248"/>
        <v>3242</v>
      </c>
      <c r="AE859" s="22">
        <v>2.8</v>
      </c>
      <c r="AF859" s="9">
        <f t="shared" si="254"/>
        <v>2</v>
      </c>
      <c r="AG859" s="10">
        <f t="shared" si="260"/>
        <v>28</v>
      </c>
      <c r="AH859" s="11" t="str">
        <f t="shared" si="255"/>
        <v>28.0</v>
      </c>
      <c r="AI859" s="11" t="str">
        <f t="shared" si="256"/>
        <v>Ohm</v>
      </c>
      <c r="AK859" s="16" t="str">
        <f t="shared" si="257"/>
        <v>28R0</v>
      </c>
    </row>
    <row r="860" spans="15:37" x14ac:dyDescent="0.3">
      <c r="O860" s="16">
        <v>8.06</v>
      </c>
      <c r="P860" s="9">
        <f t="shared" si="245"/>
        <v>6</v>
      </c>
      <c r="Q860" s="9">
        <f t="shared" si="258"/>
        <v>806000.00000000012</v>
      </c>
      <c r="R860" s="11" t="str">
        <f t="shared" si="249"/>
        <v>806</v>
      </c>
      <c r="S860" s="11" t="str">
        <f t="shared" si="250"/>
        <v>k</v>
      </c>
      <c r="T860" s="16" t="str">
        <f t="shared" si="244"/>
        <v>804</v>
      </c>
      <c r="U860" s="16" t="str">
        <f t="shared" si="259"/>
        <v>8063</v>
      </c>
      <c r="W860" s="16">
        <v>3.3</v>
      </c>
      <c r="X860" s="9">
        <f t="shared" si="246"/>
        <v>5</v>
      </c>
      <c r="Y860" s="9">
        <f t="shared" si="251"/>
        <v>33000</v>
      </c>
      <c r="Z860" s="11" t="str">
        <f t="shared" si="252"/>
        <v>33.0</v>
      </c>
      <c r="AA860" s="11" t="str">
        <f t="shared" si="253"/>
        <v>k</v>
      </c>
      <c r="AB860" s="16" t="str">
        <f t="shared" si="247"/>
        <v>333</v>
      </c>
      <c r="AC860" s="16" t="str">
        <f t="shared" si="248"/>
        <v>3302</v>
      </c>
      <c r="AE860" s="22">
        <v>2.84</v>
      </c>
      <c r="AF860" s="9">
        <f t="shared" si="254"/>
        <v>2</v>
      </c>
      <c r="AG860" s="10">
        <f t="shared" si="260"/>
        <v>28.4</v>
      </c>
      <c r="AH860" s="11" t="str">
        <f t="shared" si="255"/>
        <v>28.4</v>
      </c>
      <c r="AI860" s="11" t="str">
        <f t="shared" si="256"/>
        <v>Ohm</v>
      </c>
      <c r="AK860" s="16" t="str">
        <f t="shared" si="257"/>
        <v>28R4</v>
      </c>
    </row>
    <row r="861" spans="15:37" x14ac:dyDescent="0.3">
      <c r="O861" s="16">
        <v>8.25</v>
      </c>
      <c r="P861" s="9">
        <f t="shared" si="245"/>
        <v>6</v>
      </c>
      <c r="Q861" s="9">
        <f t="shared" si="258"/>
        <v>825000</v>
      </c>
      <c r="R861" s="11" t="str">
        <f t="shared" si="249"/>
        <v>825</v>
      </c>
      <c r="S861" s="11" t="str">
        <f t="shared" si="250"/>
        <v>k</v>
      </c>
      <c r="T861" s="16" t="str">
        <f t="shared" si="244"/>
        <v>824</v>
      </c>
      <c r="U861" s="16" t="str">
        <f t="shared" si="259"/>
        <v>8253</v>
      </c>
      <c r="W861" s="16">
        <v>3.32</v>
      </c>
      <c r="X861" s="9">
        <f t="shared" si="246"/>
        <v>5</v>
      </c>
      <c r="Y861" s="9">
        <f t="shared" si="251"/>
        <v>33200</v>
      </c>
      <c r="Z861" s="11" t="str">
        <f t="shared" si="252"/>
        <v>33.2</v>
      </c>
      <c r="AA861" s="11" t="str">
        <f t="shared" si="253"/>
        <v>k</v>
      </c>
      <c r="AB861" s="16" t="str">
        <f t="shared" si="247"/>
        <v>333</v>
      </c>
      <c r="AC861" s="16" t="str">
        <f t="shared" si="248"/>
        <v>3322</v>
      </c>
      <c r="AE861" s="22">
        <v>2.87</v>
      </c>
      <c r="AF861" s="9">
        <f t="shared" si="254"/>
        <v>2</v>
      </c>
      <c r="AG861" s="10">
        <f t="shared" si="260"/>
        <v>28.7</v>
      </c>
      <c r="AH861" s="11" t="str">
        <f t="shared" si="255"/>
        <v>28.7</v>
      </c>
      <c r="AI861" s="11" t="str">
        <f t="shared" si="256"/>
        <v>Ohm</v>
      </c>
      <c r="AK861" s="16" t="str">
        <f t="shared" si="257"/>
        <v>28R7</v>
      </c>
    </row>
    <row r="862" spans="15:37" x14ac:dyDescent="0.3">
      <c r="O862" s="16">
        <v>8.4499999999999993</v>
      </c>
      <c r="P862" s="9">
        <f t="shared" si="245"/>
        <v>6</v>
      </c>
      <c r="Q862" s="9">
        <f t="shared" si="258"/>
        <v>845000</v>
      </c>
      <c r="R862" s="11" t="str">
        <f t="shared" si="249"/>
        <v>845</v>
      </c>
      <c r="S862" s="11" t="str">
        <f t="shared" si="250"/>
        <v>k</v>
      </c>
      <c r="T862" s="16" t="str">
        <f t="shared" si="244"/>
        <v>844</v>
      </c>
      <c r="U862" s="16" t="str">
        <f t="shared" si="259"/>
        <v>8453</v>
      </c>
      <c r="W862" s="16">
        <v>3.4</v>
      </c>
      <c r="X862" s="9">
        <f t="shared" si="246"/>
        <v>5</v>
      </c>
      <c r="Y862" s="9">
        <f t="shared" si="251"/>
        <v>34000</v>
      </c>
      <c r="Z862" s="11" t="str">
        <f t="shared" si="252"/>
        <v>34.0</v>
      </c>
      <c r="AA862" s="11" t="str">
        <f t="shared" si="253"/>
        <v>k</v>
      </c>
      <c r="AB862" s="16" t="str">
        <f t="shared" si="247"/>
        <v>343</v>
      </c>
      <c r="AC862" s="16" t="str">
        <f t="shared" si="248"/>
        <v>3402</v>
      </c>
      <c r="AE862" s="22">
        <v>2.91</v>
      </c>
      <c r="AF862" s="9">
        <f t="shared" si="254"/>
        <v>2</v>
      </c>
      <c r="AG862" s="10">
        <f t="shared" si="260"/>
        <v>29.1</v>
      </c>
      <c r="AH862" s="11" t="str">
        <f t="shared" si="255"/>
        <v>29.1</v>
      </c>
      <c r="AI862" s="11" t="str">
        <f t="shared" si="256"/>
        <v>Ohm</v>
      </c>
      <c r="AK862" s="16" t="str">
        <f t="shared" si="257"/>
        <v>29R1</v>
      </c>
    </row>
    <row r="863" spans="15:37" x14ac:dyDescent="0.3">
      <c r="O863" s="16">
        <v>8.66</v>
      </c>
      <c r="P863" s="9">
        <f t="shared" si="245"/>
        <v>6</v>
      </c>
      <c r="Q863" s="9">
        <f t="shared" si="258"/>
        <v>866000</v>
      </c>
      <c r="R863" s="11" t="str">
        <f t="shared" si="249"/>
        <v>866</v>
      </c>
      <c r="S863" s="11" t="str">
        <f t="shared" si="250"/>
        <v>k</v>
      </c>
      <c r="T863" s="16" t="str">
        <f t="shared" si="244"/>
        <v>864</v>
      </c>
      <c r="U863" s="16" t="str">
        <f t="shared" si="259"/>
        <v>8663</v>
      </c>
      <c r="W863" s="16">
        <v>3.48</v>
      </c>
      <c r="X863" s="9">
        <f t="shared" si="246"/>
        <v>5</v>
      </c>
      <c r="Y863" s="9">
        <f t="shared" si="251"/>
        <v>34800</v>
      </c>
      <c r="Z863" s="11" t="str">
        <f t="shared" si="252"/>
        <v>34.8</v>
      </c>
      <c r="AA863" s="11" t="str">
        <f t="shared" si="253"/>
        <v>k</v>
      </c>
      <c r="AB863" s="16" t="str">
        <f t="shared" si="247"/>
        <v>343</v>
      </c>
      <c r="AC863" s="16" t="str">
        <f t="shared" si="248"/>
        <v>3482</v>
      </c>
      <c r="AE863" s="22">
        <v>2.94</v>
      </c>
      <c r="AF863" s="9">
        <f t="shared" si="254"/>
        <v>2</v>
      </c>
      <c r="AG863" s="10">
        <f t="shared" si="260"/>
        <v>29.4</v>
      </c>
      <c r="AH863" s="11" t="str">
        <f t="shared" si="255"/>
        <v>29.4</v>
      </c>
      <c r="AI863" s="11" t="str">
        <f t="shared" si="256"/>
        <v>Ohm</v>
      </c>
      <c r="AK863" s="16" t="str">
        <f t="shared" si="257"/>
        <v>29R4</v>
      </c>
    </row>
    <row r="864" spans="15:37" x14ac:dyDescent="0.3">
      <c r="O864" s="16">
        <v>8.8699999999999992</v>
      </c>
      <c r="P864" s="9">
        <f t="shared" si="245"/>
        <v>6</v>
      </c>
      <c r="Q864" s="9">
        <f t="shared" si="258"/>
        <v>887000</v>
      </c>
      <c r="R864" s="11" t="str">
        <f t="shared" si="249"/>
        <v>887</v>
      </c>
      <c r="S864" s="11" t="str">
        <f t="shared" si="250"/>
        <v>k</v>
      </c>
      <c r="T864" s="16" t="str">
        <f t="shared" si="244"/>
        <v>884</v>
      </c>
      <c r="U864" s="16" t="str">
        <f t="shared" si="259"/>
        <v>8873</v>
      </c>
      <c r="W864" s="16">
        <v>3.57</v>
      </c>
      <c r="X864" s="9">
        <f t="shared" si="246"/>
        <v>5</v>
      </c>
      <c r="Y864" s="9">
        <f t="shared" si="251"/>
        <v>35700</v>
      </c>
      <c r="Z864" s="11" t="str">
        <f t="shared" si="252"/>
        <v>35.7</v>
      </c>
      <c r="AA864" s="11" t="str">
        <f t="shared" si="253"/>
        <v>k</v>
      </c>
      <c r="AB864" s="16" t="str">
        <f t="shared" si="247"/>
        <v>353</v>
      </c>
      <c r="AC864" s="16" t="str">
        <f t="shared" si="248"/>
        <v>3572</v>
      </c>
      <c r="AE864" s="22">
        <v>2.98</v>
      </c>
      <c r="AF864" s="9">
        <f t="shared" si="254"/>
        <v>2</v>
      </c>
      <c r="AG864" s="10">
        <f t="shared" si="260"/>
        <v>29.8</v>
      </c>
      <c r="AH864" s="11" t="str">
        <f t="shared" si="255"/>
        <v>29.8</v>
      </c>
      <c r="AI864" s="11" t="str">
        <f t="shared" si="256"/>
        <v>Ohm</v>
      </c>
      <c r="AK864" s="16" t="str">
        <f t="shared" si="257"/>
        <v>29R8</v>
      </c>
    </row>
    <row r="865" spans="15:37" x14ac:dyDescent="0.3">
      <c r="O865" s="16">
        <v>9.09</v>
      </c>
      <c r="P865" s="9">
        <f t="shared" si="245"/>
        <v>6</v>
      </c>
      <c r="Q865" s="9">
        <f t="shared" si="258"/>
        <v>909000</v>
      </c>
      <c r="R865" s="11" t="str">
        <f t="shared" si="249"/>
        <v>909</v>
      </c>
      <c r="S865" s="11" t="str">
        <f t="shared" si="250"/>
        <v>k</v>
      </c>
      <c r="T865" s="16" t="str">
        <f t="shared" si="244"/>
        <v>904</v>
      </c>
      <c r="U865" s="16" t="str">
        <f t="shared" si="259"/>
        <v>9093</v>
      </c>
      <c r="W865" s="16">
        <v>3.6</v>
      </c>
      <c r="X865" s="9">
        <f t="shared" si="246"/>
        <v>5</v>
      </c>
      <c r="Y865" s="9">
        <f t="shared" si="251"/>
        <v>36000</v>
      </c>
      <c r="Z865" s="11" t="str">
        <f t="shared" si="252"/>
        <v>36.0</v>
      </c>
      <c r="AA865" s="11" t="str">
        <f t="shared" si="253"/>
        <v>k</v>
      </c>
      <c r="AB865" s="16" t="str">
        <f t="shared" si="247"/>
        <v>363</v>
      </c>
      <c r="AC865" s="16" t="str">
        <f t="shared" si="248"/>
        <v>3602</v>
      </c>
      <c r="AE865" s="22">
        <v>3.01</v>
      </c>
      <c r="AF865" s="9">
        <f t="shared" si="254"/>
        <v>2</v>
      </c>
      <c r="AG865" s="10">
        <f t="shared" si="260"/>
        <v>30.1</v>
      </c>
      <c r="AH865" s="11" t="str">
        <f t="shared" si="255"/>
        <v>30.1</v>
      </c>
      <c r="AI865" s="11" t="str">
        <f t="shared" si="256"/>
        <v>Ohm</v>
      </c>
      <c r="AK865" s="16" t="str">
        <f t="shared" si="257"/>
        <v>30R1</v>
      </c>
    </row>
    <row r="866" spans="15:37" x14ac:dyDescent="0.3">
      <c r="O866" s="16">
        <v>9.31</v>
      </c>
      <c r="P866" s="9">
        <f t="shared" si="245"/>
        <v>6</v>
      </c>
      <c r="Q866" s="9">
        <f t="shared" si="258"/>
        <v>931000</v>
      </c>
      <c r="R866" s="11" t="str">
        <f t="shared" si="249"/>
        <v>931</v>
      </c>
      <c r="S866" s="11" t="str">
        <f t="shared" si="250"/>
        <v>k</v>
      </c>
      <c r="T866" s="16" t="str">
        <f t="shared" si="244"/>
        <v>934</v>
      </c>
      <c r="U866" s="16" t="str">
        <f t="shared" si="259"/>
        <v>9313</v>
      </c>
      <c r="W866" s="16">
        <v>3.65</v>
      </c>
      <c r="X866" s="9">
        <f t="shared" si="246"/>
        <v>5</v>
      </c>
      <c r="Y866" s="9">
        <f t="shared" si="251"/>
        <v>36500</v>
      </c>
      <c r="Z866" s="11" t="str">
        <f t="shared" si="252"/>
        <v>36.5</v>
      </c>
      <c r="AA866" s="11" t="str">
        <f t="shared" si="253"/>
        <v>k</v>
      </c>
      <c r="AB866" s="16" t="str">
        <f t="shared" si="247"/>
        <v>363</v>
      </c>
      <c r="AC866" s="16" t="str">
        <f t="shared" si="248"/>
        <v>3652</v>
      </c>
      <c r="AE866" s="22">
        <v>3.05</v>
      </c>
      <c r="AF866" s="9">
        <f t="shared" si="254"/>
        <v>2</v>
      </c>
      <c r="AG866" s="10">
        <f t="shared" si="260"/>
        <v>30.5</v>
      </c>
      <c r="AH866" s="11" t="str">
        <f t="shared" si="255"/>
        <v>30.5</v>
      </c>
      <c r="AI866" s="11" t="str">
        <f t="shared" si="256"/>
        <v>Ohm</v>
      </c>
      <c r="AK866" s="16" t="str">
        <f t="shared" si="257"/>
        <v>30R5</v>
      </c>
    </row>
    <row r="867" spans="15:37" x14ac:dyDescent="0.3">
      <c r="O867" s="16">
        <v>9.5299999999999994</v>
      </c>
      <c r="P867" s="9">
        <f t="shared" si="245"/>
        <v>6</v>
      </c>
      <c r="Q867" s="9">
        <f t="shared" si="258"/>
        <v>953000</v>
      </c>
      <c r="R867" s="11" t="str">
        <f t="shared" si="249"/>
        <v>953</v>
      </c>
      <c r="S867" s="11" t="str">
        <f t="shared" si="250"/>
        <v>k</v>
      </c>
      <c r="T867" s="16" t="str">
        <f t="shared" si="244"/>
        <v>954</v>
      </c>
      <c r="U867" s="16" t="str">
        <f t="shared" si="259"/>
        <v>9533</v>
      </c>
      <c r="W867" s="16">
        <v>3.74</v>
      </c>
      <c r="X867" s="9">
        <f t="shared" si="246"/>
        <v>5</v>
      </c>
      <c r="Y867" s="9">
        <f t="shared" si="251"/>
        <v>37400</v>
      </c>
      <c r="Z867" s="11" t="str">
        <f t="shared" si="252"/>
        <v>37.4</v>
      </c>
      <c r="AA867" s="11" t="str">
        <f t="shared" si="253"/>
        <v>k</v>
      </c>
      <c r="AB867" s="16" t="str">
        <f t="shared" si="247"/>
        <v>373</v>
      </c>
      <c r="AC867" s="16" t="str">
        <f t="shared" si="248"/>
        <v>3742</v>
      </c>
      <c r="AE867" s="22">
        <v>3.09</v>
      </c>
      <c r="AF867" s="9">
        <f t="shared" si="254"/>
        <v>2</v>
      </c>
      <c r="AG867" s="10">
        <f t="shared" si="260"/>
        <v>30.9</v>
      </c>
      <c r="AH867" s="11" t="str">
        <f t="shared" si="255"/>
        <v>30.9</v>
      </c>
      <c r="AI867" s="11" t="str">
        <f t="shared" si="256"/>
        <v>Ohm</v>
      </c>
      <c r="AK867" s="16" t="str">
        <f t="shared" si="257"/>
        <v>30R9</v>
      </c>
    </row>
    <row r="868" spans="15:37" x14ac:dyDescent="0.3">
      <c r="O868" s="16">
        <v>9.76</v>
      </c>
      <c r="P868" s="9">
        <f t="shared" si="245"/>
        <v>6</v>
      </c>
      <c r="Q868" s="9">
        <f t="shared" si="258"/>
        <v>976000</v>
      </c>
      <c r="R868" s="11" t="str">
        <f t="shared" si="249"/>
        <v>976</v>
      </c>
      <c r="S868" s="11" t="str">
        <f t="shared" si="250"/>
        <v>k</v>
      </c>
      <c r="T868" s="16" t="str">
        <f t="shared" si="244"/>
        <v>974</v>
      </c>
      <c r="U868" s="16" t="str">
        <f t="shared" si="259"/>
        <v>9763</v>
      </c>
      <c r="W868" s="16">
        <v>3.83</v>
      </c>
      <c r="X868" s="9">
        <f t="shared" si="246"/>
        <v>5</v>
      </c>
      <c r="Y868" s="9">
        <f t="shared" si="251"/>
        <v>38300</v>
      </c>
      <c r="Z868" s="11" t="str">
        <f t="shared" si="252"/>
        <v>38.3</v>
      </c>
      <c r="AA868" s="11" t="str">
        <f t="shared" si="253"/>
        <v>k</v>
      </c>
      <c r="AB868" s="16" t="str">
        <f t="shared" si="247"/>
        <v>383</v>
      </c>
      <c r="AC868" s="16" t="str">
        <f t="shared" si="248"/>
        <v>3832</v>
      </c>
      <c r="AE868" s="22">
        <v>3.12</v>
      </c>
      <c r="AF868" s="9">
        <f t="shared" si="254"/>
        <v>2</v>
      </c>
      <c r="AG868" s="10">
        <f t="shared" si="260"/>
        <v>31.2</v>
      </c>
      <c r="AH868" s="11" t="str">
        <f t="shared" si="255"/>
        <v>31.2</v>
      </c>
      <c r="AI868" s="11" t="str">
        <f t="shared" si="256"/>
        <v>Ohm</v>
      </c>
      <c r="AK868" s="16" t="str">
        <f t="shared" si="257"/>
        <v>31R2</v>
      </c>
    </row>
    <row r="869" spans="15:37" x14ac:dyDescent="0.3">
      <c r="O869" s="16">
        <v>1</v>
      </c>
      <c r="P869" s="9">
        <f t="shared" ref="P869:P932" si="261">IF(O869=1,P868+1,P868)</f>
        <v>7</v>
      </c>
      <c r="Q869" s="9">
        <f t="shared" ref="Q869:Q932" si="262">O869*10^P869/10</f>
        <v>1000000</v>
      </c>
      <c r="R869" s="11" t="str">
        <f t="shared" si="249"/>
        <v>1.00</v>
      </c>
      <c r="S869" s="11" t="str">
        <f t="shared" si="250"/>
        <v>M</v>
      </c>
      <c r="T869" s="16" t="str">
        <f t="shared" ref="T869:T932" si="263">IF(P869&lt;2,LEFT(U869,3),LEFT(U869,2)&amp;P869-2)</f>
        <v>105</v>
      </c>
      <c r="U869" s="16" t="str">
        <f t="shared" si="259"/>
        <v>1004</v>
      </c>
      <c r="W869" s="16">
        <v>3.9</v>
      </c>
      <c r="X869" s="9">
        <f t="shared" si="246"/>
        <v>5</v>
      </c>
      <c r="Y869" s="9">
        <f t="shared" si="251"/>
        <v>39000</v>
      </c>
      <c r="Z869" s="11" t="str">
        <f t="shared" si="252"/>
        <v>39.0</v>
      </c>
      <c r="AA869" s="11" t="str">
        <f t="shared" si="253"/>
        <v>k</v>
      </c>
      <c r="AB869" s="16" t="str">
        <f t="shared" si="247"/>
        <v>393</v>
      </c>
      <c r="AC869" s="16" t="str">
        <f t="shared" si="248"/>
        <v>3902</v>
      </c>
      <c r="AE869" s="22">
        <v>3.16</v>
      </c>
      <c r="AF869" s="9">
        <f t="shared" si="254"/>
        <v>2</v>
      </c>
      <c r="AG869" s="10">
        <f t="shared" si="260"/>
        <v>31.6</v>
      </c>
      <c r="AH869" s="11" t="str">
        <f t="shared" si="255"/>
        <v>31.6</v>
      </c>
      <c r="AI869" s="11" t="str">
        <f t="shared" si="256"/>
        <v>Ohm</v>
      </c>
      <c r="AK869" s="16" t="str">
        <f t="shared" si="257"/>
        <v>31R6</v>
      </c>
    </row>
    <row r="870" spans="15:37" x14ac:dyDescent="0.3">
      <c r="O870" s="16">
        <v>1.02</v>
      </c>
      <c r="P870" s="9">
        <f t="shared" si="261"/>
        <v>7</v>
      </c>
      <c r="Q870" s="9">
        <f t="shared" si="262"/>
        <v>1020000</v>
      </c>
      <c r="R870" s="11" t="str">
        <f t="shared" si="249"/>
        <v>1.02</v>
      </c>
      <c r="S870" s="11" t="str">
        <f t="shared" si="250"/>
        <v>M</v>
      </c>
      <c r="T870" s="16" t="str">
        <f t="shared" si="263"/>
        <v>105</v>
      </c>
      <c r="U870" s="16" t="str">
        <f t="shared" si="259"/>
        <v>1024</v>
      </c>
      <c r="W870" s="16">
        <v>3.92</v>
      </c>
      <c r="X870" s="9">
        <f t="shared" si="246"/>
        <v>5</v>
      </c>
      <c r="Y870" s="9">
        <f t="shared" si="251"/>
        <v>39200</v>
      </c>
      <c r="Z870" s="11" t="str">
        <f t="shared" si="252"/>
        <v>39.2</v>
      </c>
      <c r="AA870" s="11" t="str">
        <f t="shared" si="253"/>
        <v>k</v>
      </c>
      <c r="AB870" s="16" t="str">
        <f t="shared" si="247"/>
        <v>393</v>
      </c>
      <c r="AC870" s="16" t="str">
        <f t="shared" si="248"/>
        <v>3922</v>
      </c>
      <c r="AE870" s="22">
        <v>3.2</v>
      </c>
      <c r="AF870" s="9">
        <f t="shared" si="254"/>
        <v>2</v>
      </c>
      <c r="AG870" s="10">
        <f t="shared" si="260"/>
        <v>32</v>
      </c>
      <c r="AH870" s="11" t="str">
        <f t="shared" si="255"/>
        <v>32.0</v>
      </c>
      <c r="AI870" s="11" t="str">
        <f t="shared" si="256"/>
        <v>Ohm</v>
      </c>
      <c r="AK870" s="16" t="str">
        <f t="shared" si="257"/>
        <v>32R0</v>
      </c>
    </row>
    <row r="871" spans="15:37" x14ac:dyDescent="0.3">
      <c r="O871" s="16">
        <v>1.05</v>
      </c>
      <c r="P871" s="9">
        <f t="shared" si="261"/>
        <v>7</v>
      </c>
      <c r="Q871" s="9">
        <f t="shared" si="262"/>
        <v>1050000</v>
      </c>
      <c r="R871" s="11" t="str">
        <f t="shared" si="249"/>
        <v>1.05</v>
      </c>
      <c r="S871" s="11" t="str">
        <f t="shared" si="250"/>
        <v>M</v>
      </c>
      <c r="T871" s="16" t="str">
        <f t="shared" si="263"/>
        <v>105</v>
      </c>
      <c r="U871" s="16" t="str">
        <f t="shared" si="259"/>
        <v>1054</v>
      </c>
      <c r="W871" s="16">
        <v>4.0199999999999996</v>
      </c>
      <c r="X871" s="9">
        <f t="shared" si="246"/>
        <v>5</v>
      </c>
      <c r="Y871" s="9">
        <f t="shared" si="251"/>
        <v>40199.999999999993</v>
      </c>
      <c r="Z871" s="11" t="str">
        <f t="shared" si="252"/>
        <v>40.2</v>
      </c>
      <c r="AA871" s="11" t="str">
        <f t="shared" si="253"/>
        <v>k</v>
      </c>
      <c r="AB871" s="16" t="str">
        <f t="shared" si="247"/>
        <v>403</v>
      </c>
      <c r="AC871" s="16" t="str">
        <f t="shared" si="248"/>
        <v>4022</v>
      </c>
      <c r="AE871" s="22">
        <v>3.24</v>
      </c>
      <c r="AF871" s="9">
        <f t="shared" si="254"/>
        <v>2</v>
      </c>
      <c r="AG871" s="10">
        <f t="shared" si="260"/>
        <v>32.4</v>
      </c>
      <c r="AH871" s="11" t="str">
        <f t="shared" si="255"/>
        <v>32.4</v>
      </c>
      <c r="AI871" s="11" t="str">
        <f t="shared" si="256"/>
        <v>Ohm</v>
      </c>
      <c r="AK871" s="16" t="str">
        <f t="shared" si="257"/>
        <v>32R4</v>
      </c>
    </row>
    <row r="872" spans="15:37" x14ac:dyDescent="0.3">
      <c r="O872" s="16">
        <v>1.07</v>
      </c>
      <c r="P872" s="9">
        <f t="shared" si="261"/>
        <v>7</v>
      </c>
      <c r="Q872" s="9">
        <f t="shared" si="262"/>
        <v>1070000</v>
      </c>
      <c r="R872" s="11" t="str">
        <f t="shared" si="249"/>
        <v>1.07</v>
      </c>
      <c r="S872" s="11" t="str">
        <f t="shared" si="250"/>
        <v>M</v>
      </c>
      <c r="T872" s="16" t="str">
        <f t="shared" si="263"/>
        <v>105</v>
      </c>
      <c r="U872" s="16" t="str">
        <f t="shared" si="259"/>
        <v>1074</v>
      </c>
      <c r="W872" s="16">
        <v>4.12</v>
      </c>
      <c r="X872" s="9">
        <f t="shared" ref="X872:X918" si="264">IF(W872=1,X871+1,X871)</f>
        <v>5</v>
      </c>
      <c r="Y872" s="9">
        <f t="shared" si="251"/>
        <v>41200</v>
      </c>
      <c r="Z872" s="11" t="str">
        <f t="shared" si="252"/>
        <v>41.2</v>
      </c>
      <c r="AA872" s="11" t="str">
        <f t="shared" si="253"/>
        <v>k</v>
      </c>
      <c r="AB872" s="16" t="str">
        <f t="shared" si="247"/>
        <v>413</v>
      </c>
      <c r="AC872" s="16" t="str">
        <f t="shared" si="248"/>
        <v>4122</v>
      </c>
      <c r="AE872" s="22">
        <v>3.28</v>
      </c>
      <c r="AF872" s="9">
        <f t="shared" si="254"/>
        <v>2</v>
      </c>
      <c r="AG872" s="10">
        <f t="shared" si="260"/>
        <v>32.799999999999997</v>
      </c>
      <c r="AH872" s="11" t="str">
        <f t="shared" si="255"/>
        <v>32.8</v>
      </c>
      <c r="AI872" s="11" t="str">
        <f t="shared" si="256"/>
        <v>Ohm</v>
      </c>
      <c r="AK872" s="16" t="str">
        <f t="shared" si="257"/>
        <v>32R8</v>
      </c>
    </row>
    <row r="873" spans="15:37" x14ac:dyDescent="0.3">
      <c r="O873" s="16">
        <v>1.1000000000000001</v>
      </c>
      <c r="P873" s="9">
        <f t="shared" si="261"/>
        <v>7</v>
      </c>
      <c r="Q873" s="9">
        <f t="shared" si="262"/>
        <v>1100000</v>
      </c>
      <c r="R873" s="11" t="str">
        <f t="shared" si="249"/>
        <v>1.10</v>
      </c>
      <c r="S873" s="11" t="str">
        <f t="shared" si="250"/>
        <v>M</v>
      </c>
      <c r="T873" s="16" t="str">
        <f t="shared" si="263"/>
        <v>115</v>
      </c>
      <c r="U873" s="16" t="str">
        <f t="shared" si="259"/>
        <v>1104</v>
      </c>
      <c r="W873" s="16">
        <v>4.22</v>
      </c>
      <c r="X873" s="9">
        <f t="shared" si="264"/>
        <v>5</v>
      </c>
      <c r="Y873" s="9">
        <f t="shared" si="251"/>
        <v>42200</v>
      </c>
      <c r="Z873" s="11" t="str">
        <f t="shared" si="252"/>
        <v>42.2</v>
      </c>
      <c r="AA873" s="11" t="str">
        <f t="shared" si="253"/>
        <v>k</v>
      </c>
      <c r="AB873" s="16" t="str">
        <f t="shared" si="247"/>
        <v>423</v>
      </c>
      <c r="AC873" s="16" t="str">
        <f t="shared" si="248"/>
        <v>4222</v>
      </c>
      <c r="AE873" s="22">
        <v>3.32</v>
      </c>
      <c r="AF873" s="9">
        <f t="shared" si="254"/>
        <v>2</v>
      </c>
      <c r="AG873" s="10">
        <f t="shared" si="260"/>
        <v>33.200000000000003</v>
      </c>
      <c r="AH873" s="11" t="str">
        <f t="shared" si="255"/>
        <v>33.2</v>
      </c>
      <c r="AI873" s="11" t="str">
        <f t="shared" si="256"/>
        <v>Ohm</v>
      </c>
      <c r="AK873" s="16" t="str">
        <f t="shared" si="257"/>
        <v>33R2</v>
      </c>
    </row>
    <row r="874" spans="15:37" x14ac:dyDescent="0.3">
      <c r="O874" s="16">
        <v>1.1299999999999999</v>
      </c>
      <c r="P874" s="9">
        <f t="shared" si="261"/>
        <v>7</v>
      </c>
      <c r="Q874" s="9">
        <f t="shared" si="262"/>
        <v>1129999.9999999998</v>
      </c>
      <c r="R874" s="11" t="str">
        <f t="shared" si="249"/>
        <v>1.13</v>
      </c>
      <c r="S874" s="11" t="str">
        <f t="shared" si="250"/>
        <v>M</v>
      </c>
      <c r="T874" s="16" t="str">
        <f t="shared" si="263"/>
        <v>115</v>
      </c>
      <c r="U874" s="16" t="str">
        <f t="shared" si="259"/>
        <v>1134</v>
      </c>
      <c r="W874" s="16">
        <v>4.3</v>
      </c>
      <c r="X874" s="9">
        <f t="shared" si="264"/>
        <v>5</v>
      </c>
      <c r="Y874" s="9">
        <f t="shared" si="251"/>
        <v>43000</v>
      </c>
      <c r="Z874" s="11" t="str">
        <f t="shared" si="252"/>
        <v>43.0</v>
      </c>
      <c r="AA874" s="11" t="str">
        <f t="shared" si="253"/>
        <v>k</v>
      </c>
      <c r="AB874" s="16" t="str">
        <f t="shared" si="247"/>
        <v>433</v>
      </c>
      <c r="AC874" s="16" t="str">
        <f t="shared" si="248"/>
        <v>4302</v>
      </c>
      <c r="AE874" s="22">
        <v>3.36</v>
      </c>
      <c r="AF874" s="9">
        <f t="shared" si="254"/>
        <v>2</v>
      </c>
      <c r="AG874" s="10">
        <f t="shared" si="260"/>
        <v>33.6</v>
      </c>
      <c r="AH874" s="11" t="str">
        <f t="shared" si="255"/>
        <v>33.6</v>
      </c>
      <c r="AI874" s="11" t="str">
        <f t="shared" si="256"/>
        <v>Ohm</v>
      </c>
      <c r="AK874" s="16" t="str">
        <f t="shared" si="257"/>
        <v>33R6</v>
      </c>
    </row>
    <row r="875" spans="15:37" x14ac:dyDescent="0.3">
      <c r="O875" s="16">
        <v>1.1499999999999999</v>
      </c>
      <c r="P875" s="9">
        <f t="shared" si="261"/>
        <v>7</v>
      </c>
      <c r="Q875" s="9">
        <f t="shared" si="262"/>
        <v>1150000</v>
      </c>
      <c r="R875" s="11" t="str">
        <f t="shared" si="249"/>
        <v>1.15</v>
      </c>
      <c r="S875" s="11" t="str">
        <f t="shared" si="250"/>
        <v>M</v>
      </c>
      <c r="T875" s="16" t="str">
        <f t="shared" si="263"/>
        <v>115</v>
      </c>
      <c r="U875" s="16" t="str">
        <f t="shared" si="259"/>
        <v>1154</v>
      </c>
      <c r="W875" s="16">
        <v>4.32</v>
      </c>
      <c r="X875" s="9">
        <f t="shared" si="264"/>
        <v>5</v>
      </c>
      <c r="Y875" s="9">
        <f t="shared" si="251"/>
        <v>43200</v>
      </c>
      <c r="Z875" s="11" t="str">
        <f t="shared" si="252"/>
        <v>43.2</v>
      </c>
      <c r="AA875" s="11" t="str">
        <f t="shared" si="253"/>
        <v>k</v>
      </c>
      <c r="AB875" s="16" t="str">
        <f t="shared" si="247"/>
        <v>433</v>
      </c>
      <c r="AC875" s="16" t="str">
        <f t="shared" si="248"/>
        <v>4322</v>
      </c>
      <c r="AE875" s="22">
        <v>3.4</v>
      </c>
      <c r="AF875" s="9">
        <f t="shared" si="254"/>
        <v>2</v>
      </c>
      <c r="AG875" s="10">
        <f t="shared" si="260"/>
        <v>34</v>
      </c>
      <c r="AH875" s="11" t="str">
        <f t="shared" si="255"/>
        <v>34.0</v>
      </c>
      <c r="AI875" s="11" t="str">
        <f t="shared" si="256"/>
        <v>Ohm</v>
      </c>
      <c r="AK875" s="16" t="str">
        <f t="shared" si="257"/>
        <v>34R0</v>
      </c>
    </row>
    <row r="876" spans="15:37" x14ac:dyDescent="0.3">
      <c r="O876" s="16">
        <v>1.18</v>
      </c>
      <c r="P876" s="9">
        <f t="shared" si="261"/>
        <v>7</v>
      </c>
      <c r="Q876" s="9">
        <f t="shared" si="262"/>
        <v>1180000</v>
      </c>
      <c r="R876" s="11" t="str">
        <f t="shared" si="249"/>
        <v>1.18</v>
      </c>
      <c r="S876" s="11" t="str">
        <f t="shared" si="250"/>
        <v>M</v>
      </c>
      <c r="T876" s="16" t="str">
        <f t="shared" si="263"/>
        <v>115</v>
      </c>
      <c r="U876" s="16" t="str">
        <f t="shared" si="259"/>
        <v>1184</v>
      </c>
      <c r="W876" s="16">
        <v>4.42</v>
      </c>
      <c r="X876" s="9">
        <f t="shared" si="264"/>
        <v>5</v>
      </c>
      <c r="Y876" s="9">
        <f t="shared" si="251"/>
        <v>44200</v>
      </c>
      <c r="Z876" s="11" t="str">
        <f t="shared" si="252"/>
        <v>44.2</v>
      </c>
      <c r="AA876" s="11" t="str">
        <f t="shared" si="253"/>
        <v>k</v>
      </c>
      <c r="AB876" s="16" t="str">
        <f t="shared" si="247"/>
        <v>443</v>
      </c>
      <c r="AC876" s="16" t="str">
        <f t="shared" si="248"/>
        <v>4422</v>
      </c>
      <c r="AE876" s="22">
        <v>3.44</v>
      </c>
      <c r="AF876" s="9">
        <f t="shared" si="254"/>
        <v>2</v>
      </c>
      <c r="AG876" s="10">
        <f t="shared" si="260"/>
        <v>34.4</v>
      </c>
      <c r="AH876" s="11" t="str">
        <f t="shared" si="255"/>
        <v>34.4</v>
      </c>
      <c r="AI876" s="11" t="str">
        <f t="shared" si="256"/>
        <v>Ohm</v>
      </c>
      <c r="AK876" s="16" t="str">
        <f t="shared" si="257"/>
        <v>34R4</v>
      </c>
    </row>
    <row r="877" spans="15:37" x14ac:dyDescent="0.3">
      <c r="O877" s="16">
        <v>1.21</v>
      </c>
      <c r="P877" s="9">
        <f t="shared" si="261"/>
        <v>7</v>
      </c>
      <c r="Q877" s="9">
        <f t="shared" si="262"/>
        <v>1210000</v>
      </c>
      <c r="R877" s="11" t="str">
        <f t="shared" si="249"/>
        <v>1.21</v>
      </c>
      <c r="S877" s="11" t="str">
        <f t="shared" si="250"/>
        <v>M</v>
      </c>
      <c r="T877" s="16" t="str">
        <f t="shared" si="263"/>
        <v>125</v>
      </c>
      <c r="U877" s="16" t="str">
        <f t="shared" si="259"/>
        <v>1214</v>
      </c>
      <c r="W877" s="16">
        <v>4.53</v>
      </c>
      <c r="X877" s="9">
        <f t="shared" si="264"/>
        <v>5</v>
      </c>
      <c r="Y877" s="9">
        <f t="shared" si="251"/>
        <v>45300</v>
      </c>
      <c r="Z877" s="11" t="str">
        <f t="shared" si="252"/>
        <v>45.3</v>
      </c>
      <c r="AA877" s="11" t="str">
        <f t="shared" si="253"/>
        <v>k</v>
      </c>
      <c r="AB877" s="16" t="str">
        <f t="shared" si="247"/>
        <v>453</v>
      </c>
      <c r="AC877" s="16" t="str">
        <f t="shared" si="248"/>
        <v>4532</v>
      </c>
      <c r="AE877" s="22">
        <v>3.48</v>
      </c>
      <c r="AF877" s="9">
        <f t="shared" si="254"/>
        <v>2</v>
      </c>
      <c r="AG877" s="10">
        <f t="shared" si="260"/>
        <v>34.799999999999997</v>
      </c>
      <c r="AH877" s="11" t="str">
        <f t="shared" si="255"/>
        <v>34.8</v>
      </c>
      <c r="AI877" s="11" t="str">
        <f t="shared" si="256"/>
        <v>Ohm</v>
      </c>
      <c r="AK877" s="16" t="str">
        <f t="shared" si="257"/>
        <v>34R8</v>
      </c>
    </row>
    <row r="878" spans="15:37" x14ac:dyDescent="0.3">
      <c r="O878" s="16">
        <v>1.24</v>
      </c>
      <c r="P878" s="9">
        <f t="shared" si="261"/>
        <v>7</v>
      </c>
      <c r="Q878" s="9">
        <f t="shared" si="262"/>
        <v>1240000</v>
      </c>
      <c r="R878" s="11" t="str">
        <f t="shared" si="249"/>
        <v>1.24</v>
      </c>
      <c r="S878" s="11" t="str">
        <f t="shared" si="250"/>
        <v>M</v>
      </c>
      <c r="T878" s="16" t="str">
        <f t="shared" si="263"/>
        <v>125</v>
      </c>
      <c r="U878" s="16" t="str">
        <f t="shared" si="259"/>
        <v>1244</v>
      </c>
      <c r="W878" s="16">
        <v>4.6399999999999997</v>
      </c>
      <c r="X878" s="9">
        <f t="shared" si="264"/>
        <v>5</v>
      </c>
      <c r="Y878" s="9">
        <f t="shared" si="251"/>
        <v>46399.999999999993</v>
      </c>
      <c r="Z878" s="11" t="str">
        <f t="shared" si="252"/>
        <v>46.4</v>
      </c>
      <c r="AA878" s="11" t="str">
        <f t="shared" si="253"/>
        <v>k</v>
      </c>
      <c r="AB878" s="16" t="str">
        <f t="shared" si="247"/>
        <v>463</v>
      </c>
      <c r="AC878" s="16" t="str">
        <f t="shared" si="248"/>
        <v>4642</v>
      </c>
      <c r="AE878" s="22">
        <v>3.52</v>
      </c>
      <c r="AF878" s="9">
        <f t="shared" si="254"/>
        <v>2</v>
      </c>
      <c r="AG878" s="10">
        <f t="shared" si="260"/>
        <v>35.200000000000003</v>
      </c>
      <c r="AH878" s="11" t="str">
        <f t="shared" si="255"/>
        <v>35.2</v>
      </c>
      <c r="AI878" s="11" t="str">
        <f t="shared" si="256"/>
        <v>Ohm</v>
      </c>
      <c r="AK878" s="16" t="str">
        <f t="shared" si="257"/>
        <v>35R2</v>
      </c>
    </row>
    <row r="879" spans="15:37" x14ac:dyDescent="0.3">
      <c r="O879" s="16">
        <v>1.27</v>
      </c>
      <c r="P879" s="9">
        <f t="shared" si="261"/>
        <v>7</v>
      </c>
      <c r="Q879" s="9">
        <f t="shared" si="262"/>
        <v>1270000</v>
      </c>
      <c r="R879" s="11" t="str">
        <f t="shared" si="249"/>
        <v>1.27</v>
      </c>
      <c r="S879" s="11" t="str">
        <f t="shared" si="250"/>
        <v>M</v>
      </c>
      <c r="T879" s="16" t="str">
        <f t="shared" si="263"/>
        <v>125</v>
      </c>
      <c r="U879" s="16" t="str">
        <f t="shared" si="259"/>
        <v>1274</v>
      </c>
      <c r="W879" s="16">
        <v>4.7</v>
      </c>
      <c r="X879" s="9">
        <f t="shared" si="264"/>
        <v>5</v>
      </c>
      <c r="Y879" s="9">
        <f t="shared" si="251"/>
        <v>47000</v>
      </c>
      <c r="Z879" s="11" t="str">
        <f t="shared" si="252"/>
        <v>47.0</v>
      </c>
      <c r="AA879" s="11" t="str">
        <f t="shared" si="253"/>
        <v>k</v>
      </c>
      <c r="AB879" s="16" t="str">
        <f t="shared" si="247"/>
        <v>473</v>
      </c>
      <c r="AC879" s="16" t="str">
        <f t="shared" si="248"/>
        <v>4702</v>
      </c>
      <c r="AE879" s="22">
        <v>3.57</v>
      </c>
      <c r="AF879" s="9">
        <f t="shared" si="254"/>
        <v>2</v>
      </c>
      <c r="AG879" s="10">
        <f t="shared" si="260"/>
        <v>35.700000000000003</v>
      </c>
      <c r="AH879" s="11" t="str">
        <f t="shared" si="255"/>
        <v>35.7</v>
      </c>
      <c r="AI879" s="11" t="str">
        <f t="shared" si="256"/>
        <v>Ohm</v>
      </c>
      <c r="AK879" s="16" t="str">
        <f t="shared" si="257"/>
        <v>35R7</v>
      </c>
    </row>
    <row r="880" spans="15:37" x14ac:dyDescent="0.3">
      <c r="O880" s="16">
        <v>1.3</v>
      </c>
      <c r="P880" s="9">
        <f t="shared" si="261"/>
        <v>7</v>
      </c>
      <c r="Q880" s="9">
        <f t="shared" si="262"/>
        <v>1300000</v>
      </c>
      <c r="R880" s="11" t="str">
        <f t="shared" si="249"/>
        <v>1.30</v>
      </c>
      <c r="S880" s="11" t="str">
        <f t="shared" si="250"/>
        <v>M</v>
      </c>
      <c r="T880" s="16" t="str">
        <f t="shared" si="263"/>
        <v>135</v>
      </c>
      <c r="U880" s="16" t="str">
        <f t="shared" si="259"/>
        <v>1304</v>
      </c>
      <c r="W880" s="16">
        <v>4.75</v>
      </c>
      <c r="X880" s="9">
        <f t="shared" si="264"/>
        <v>5</v>
      </c>
      <c r="Y880" s="9">
        <f t="shared" si="251"/>
        <v>47500</v>
      </c>
      <c r="Z880" s="11" t="str">
        <f t="shared" si="252"/>
        <v>47.5</v>
      </c>
      <c r="AA880" s="11" t="str">
        <f t="shared" si="253"/>
        <v>k</v>
      </c>
      <c r="AB880" s="16" t="str">
        <f t="shared" si="247"/>
        <v>473</v>
      </c>
      <c r="AC880" s="16" t="str">
        <f t="shared" si="248"/>
        <v>4752</v>
      </c>
      <c r="AE880" s="22">
        <v>3.61</v>
      </c>
      <c r="AF880" s="9">
        <f t="shared" si="254"/>
        <v>2</v>
      </c>
      <c r="AG880" s="10">
        <f t="shared" si="260"/>
        <v>36.1</v>
      </c>
      <c r="AH880" s="11" t="str">
        <f t="shared" si="255"/>
        <v>36.1</v>
      </c>
      <c r="AI880" s="11" t="str">
        <f t="shared" si="256"/>
        <v>Ohm</v>
      </c>
      <c r="AK880" s="16" t="str">
        <f t="shared" si="257"/>
        <v>36R1</v>
      </c>
    </row>
    <row r="881" spans="15:37" x14ac:dyDescent="0.3">
      <c r="O881" s="16">
        <v>1.33</v>
      </c>
      <c r="P881" s="9">
        <f t="shared" si="261"/>
        <v>7</v>
      </c>
      <c r="Q881" s="9">
        <f t="shared" si="262"/>
        <v>1330000</v>
      </c>
      <c r="R881" s="11" t="str">
        <f t="shared" si="249"/>
        <v>1.33</v>
      </c>
      <c r="S881" s="11" t="str">
        <f t="shared" si="250"/>
        <v>M</v>
      </c>
      <c r="T881" s="16" t="str">
        <f t="shared" si="263"/>
        <v>135</v>
      </c>
      <c r="U881" s="16" t="str">
        <f t="shared" si="259"/>
        <v>1334</v>
      </c>
      <c r="W881" s="16">
        <v>4.87</v>
      </c>
      <c r="X881" s="9">
        <f t="shared" si="264"/>
        <v>5</v>
      </c>
      <c r="Y881" s="9">
        <f t="shared" si="251"/>
        <v>48700</v>
      </c>
      <c r="Z881" s="11" t="str">
        <f t="shared" si="252"/>
        <v>48.7</v>
      </c>
      <c r="AA881" s="11" t="str">
        <f t="shared" si="253"/>
        <v>k</v>
      </c>
      <c r="AB881" s="16" t="str">
        <f t="shared" si="247"/>
        <v>483</v>
      </c>
      <c r="AC881" s="16" t="str">
        <f t="shared" si="248"/>
        <v>4872</v>
      </c>
      <c r="AE881" s="22">
        <v>3.65</v>
      </c>
      <c r="AF881" s="9">
        <f t="shared" si="254"/>
        <v>2</v>
      </c>
      <c r="AG881" s="10">
        <f t="shared" si="260"/>
        <v>36.5</v>
      </c>
      <c r="AH881" s="11" t="str">
        <f t="shared" si="255"/>
        <v>36.5</v>
      </c>
      <c r="AI881" s="11" t="str">
        <f t="shared" si="256"/>
        <v>Ohm</v>
      </c>
      <c r="AK881" s="16" t="str">
        <f t="shared" si="257"/>
        <v>36R5</v>
      </c>
    </row>
    <row r="882" spans="15:37" x14ac:dyDescent="0.3">
      <c r="O882" s="16">
        <v>1.37</v>
      </c>
      <c r="P882" s="9">
        <f t="shared" si="261"/>
        <v>7</v>
      </c>
      <c r="Q882" s="9">
        <f t="shared" si="262"/>
        <v>1370000.0000000002</v>
      </c>
      <c r="R882" s="11" t="str">
        <f t="shared" si="249"/>
        <v>1.37</v>
      </c>
      <c r="S882" s="11" t="str">
        <f t="shared" si="250"/>
        <v>M</v>
      </c>
      <c r="T882" s="16" t="str">
        <f t="shared" si="263"/>
        <v>135</v>
      </c>
      <c r="U882" s="16" t="str">
        <f t="shared" si="259"/>
        <v>1374</v>
      </c>
      <c r="W882" s="16">
        <v>4.99</v>
      </c>
      <c r="X882" s="9">
        <f t="shared" si="264"/>
        <v>5</v>
      </c>
      <c r="Y882" s="9">
        <f t="shared" si="251"/>
        <v>49900</v>
      </c>
      <c r="Z882" s="11" t="str">
        <f t="shared" si="252"/>
        <v>49.9</v>
      </c>
      <c r="AA882" s="11" t="str">
        <f t="shared" si="253"/>
        <v>k</v>
      </c>
      <c r="AB882" s="16" t="str">
        <f t="shared" si="247"/>
        <v>493</v>
      </c>
      <c r="AC882" s="16" t="str">
        <f t="shared" si="248"/>
        <v>4992</v>
      </c>
      <c r="AE882" s="22">
        <v>3.7</v>
      </c>
      <c r="AF882" s="9">
        <f t="shared" si="254"/>
        <v>2</v>
      </c>
      <c r="AG882" s="10">
        <f t="shared" si="260"/>
        <v>37</v>
      </c>
      <c r="AH882" s="11" t="str">
        <f t="shared" si="255"/>
        <v>37.0</v>
      </c>
      <c r="AI882" s="11" t="str">
        <f t="shared" si="256"/>
        <v>Ohm</v>
      </c>
      <c r="AK882" s="16" t="str">
        <f t="shared" si="257"/>
        <v>37R0</v>
      </c>
    </row>
    <row r="883" spans="15:37" x14ac:dyDescent="0.3">
      <c r="O883" s="16">
        <v>1.4</v>
      </c>
      <c r="P883" s="9">
        <f t="shared" si="261"/>
        <v>7</v>
      </c>
      <c r="Q883" s="9">
        <f t="shared" si="262"/>
        <v>1400000</v>
      </c>
      <c r="R883" s="11" t="str">
        <f t="shared" si="249"/>
        <v>1.40</v>
      </c>
      <c r="S883" s="11" t="str">
        <f t="shared" si="250"/>
        <v>M</v>
      </c>
      <c r="T883" s="16" t="str">
        <f t="shared" si="263"/>
        <v>145</v>
      </c>
      <c r="U883" s="16" t="str">
        <f t="shared" si="259"/>
        <v>1404</v>
      </c>
      <c r="W883" s="16">
        <v>5.0999999999999996</v>
      </c>
      <c r="X883" s="9">
        <f t="shared" si="264"/>
        <v>5</v>
      </c>
      <c r="Y883" s="9">
        <f t="shared" si="251"/>
        <v>50999.999999999993</v>
      </c>
      <c r="Z883" s="11" t="str">
        <f t="shared" si="252"/>
        <v>51.0</v>
      </c>
      <c r="AA883" s="11" t="str">
        <f t="shared" si="253"/>
        <v>k</v>
      </c>
      <c r="AB883" s="16" t="str">
        <f t="shared" si="247"/>
        <v>513</v>
      </c>
      <c r="AC883" s="16" t="str">
        <f t="shared" si="248"/>
        <v>5102</v>
      </c>
      <c r="AE883" s="22">
        <v>3.74</v>
      </c>
      <c r="AF883" s="9">
        <f t="shared" si="254"/>
        <v>2</v>
      </c>
      <c r="AG883" s="10">
        <f t="shared" si="260"/>
        <v>37.4</v>
      </c>
      <c r="AH883" s="11" t="str">
        <f t="shared" si="255"/>
        <v>37.4</v>
      </c>
      <c r="AI883" s="11" t="str">
        <f t="shared" si="256"/>
        <v>Ohm</v>
      </c>
      <c r="AK883" s="16" t="str">
        <f t="shared" si="257"/>
        <v>37R4</v>
      </c>
    </row>
    <row r="884" spans="15:37" x14ac:dyDescent="0.3">
      <c r="O884" s="16">
        <v>1.43</v>
      </c>
      <c r="P884" s="9">
        <f t="shared" si="261"/>
        <v>7</v>
      </c>
      <c r="Q884" s="9">
        <f t="shared" si="262"/>
        <v>1430000</v>
      </c>
      <c r="R884" s="11" t="str">
        <f t="shared" si="249"/>
        <v>1.43</v>
      </c>
      <c r="S884" s="11" t="str">
        <f t="shared" si="250"/>
        <v>M</v>
      </c>
      <c r="T884" s="16" t="str">
        <f t="shared" si="263"/>
        <v>145</v>
      </c>
      <c r="U884" s="16" t="str">
        <f t="shared" si="259"/>
        <v>1434</v>
      </c>
      <c r="W884" s="16">
        <v>5.1100000000000003</v>
      </c>
      <c r="X884" s="9">
        <f t="shared" si="264"/>
        <v>5</v>
      </c>
      <c r="Y884" s="9">
        <f t="shared" si="251"/>
        <v>51100.000000000007</v>
      </c>
      <c r="Z884" s="11" t="str">
        <f t="shared" si="252"/>
        <v>51.1</v>
      </c>
      <c r="AA884" s="11" t="str">
        <f t="shared" si="253"/>
        <v>k</v>
      </c>
      <c r="AB884" s="16" t="str">
        <f t="shared" si="247"/>
        <v>513</v>
      </c>
      <c r="AC884" s="16" t="str">
        <f t="shared" si="248"/>
        <v>5112</v>
      </c>
      <c r="AE884" s="22">
        <v>3.79</v>
      </c>
      <c r="AF884" s="9">
        <f t="shared" si="254"/>
        <v>2</v>
      </c>
      <c r="AG884" s="10">
        <f t="shared" si="260"/>
        <v>37.9</v>
      </c>
      <c r="AH884" s="11" t="str">
        <f t="shared" si="255"/>
        <v>37.9</v>
      </c>
      <c r="AI884" s="11" t="str">
        <f t="shared" si="256"/>
        <v>Ohm</v>
      </c>
      <c r="AK884" s="16" t="str">
        <f t="shared" si="257"/>
        <v>37R9</v>
      </c>
    </row>
    <row r="885" spans="15:37" x14ac:dyDescent="0.3">
      <c r="O885" s="16">
        <v>1.47</v>
      </c>
      <c r="P885" s="9">
        <f t="shared" si="261"/>
        <v>7</v>
      </c>
      <c r="Q885" s="9">
        <f t="shared" si="262"/>
        <v>1470000</v>
      </c>
      <c r="R885" s="11" t="str">
        <f t="shared" si="249"/>
        <v>1.47</v>
      </c>
      <c r="S885" s="11" t="str">
        <f t="shared" si="250"/>
        <v>M</v>
      </c>
      <c r="T885" s="16" t="str">
        <f t="shared" si="263"/>
        <v>145</v>
      </c>
      <c r="U885" s="16" t="str">
        <f t="shared" si="259"/>
        <v>1474</v>
      </c>
      <c r="W885" s="16">
        <v>5.23</v>
      </c>
      <c r="X885" s="9">
        <f t="shared" si="264"/>
        <v>5</v>
      </c>
      <c r="Y885" s="9">
        <f t="shared" si="251"/>
        <v>52300.000000000007</v>
      </c>
      <c r="Z885" s="11" t="str">
        <f t="shared" si="252"/>
        <v>52.3</v>
      </c>
      <c r="AA885" s="11" t="str">
        <f t="shared" si="253"/>
        <v>k</v>
      </c>
      <c r="AB885" s="16" t="str">
        <f t="shared" si="247"/>
        <v>523</v>
      </c>
      <c r="AC885" s="16" t="str">
        <f t="shared" si="248"/>
        <v>5232</v>
      </c>
      <c r="AE885" s="22">
        <v>3.83</v>
      </c>
      <c r="AF885" s="9">
        <f t="shared" si="254"/>
        <v>2</v>
      </c>
      <c r="AG885" s="10">
        <f t="shared" si="260"/>
        <v>38.299999999999997</v>
      </c>
      <c r="AH885" s="11" t="str">
        <f t="shared" si="255"/>
        <v>38.3</v>
      </c>
      <c r="AI885" s="11" t="str">
        <f t="shared" si="256"/>
        <v>Ohm</v>
      </c>
      <c r="AK885" s="16" t="str">
        <f t="shared" si="257"/>
        <v>38R3</v>
      </c>
    </row>
    <row r="886" spans="15:37" x14ac:dyDescent="0.3">
      <c r="O886" s="16">
        <v>1.5</v>
      </c>
      <c r="P886" s="9">
        <f t="shared" si="261"/>
        <v>7</v>
      </c>
      <c r="Q886" s="9">
        <f t="shared" si="262"/>
        <v>1500000</v>
      </c>
      <c r="R886" s="11" t="str">
        <f t="shared" si="249"/>
        <v>1.50</v>
      </c>
      <c r="S886" s="11" t="str">
        <f t="shared" si="250"/>
        <v>M</v>
      </c>
      <c r="T886" s="16" t="str">
        <f t="shared" si="263"/>
        <v>155</v>
      </c>
      <c r="U886" s="16" t="str">
        <f t="shared" si="259"/>
        <v>1504</v>
      </c>
      <c r="W886" s="16">
        <v>5.36</v>
      </c>
      <c r="X886" s="9">
        <f t="shared" si="264"/>
        <v>5</v>
      </c>
      <c r="Y886" s="9">
        <f t="shared" si="251"/>
        <v>53600</v>
      </c>
      <c r="Z886" s="11" t="str">
        <f t="shared" si="252"/>
        <v>53.6</v>
      </c>
      <c r="AA886" s="11" t="str">
        <f t="shared" si="253"/>
        <v>k</v>
      </c>
      <c r="AB886" s="16" t="str">
        <f t="shared" si="247"/>
        <v>533</v>
      </c>
      <c r="AC886" s="16" t="str">
        <f t="shared" si="248"/>
        <v>5362</v>
      </c>
      <c r="AE886" s="22">
        <v>3.88</v>
      </c>
      <c r="AF886" s="9">
        <f t="shared" si="254"/>
        <v>2</v>
      </c>
      <c r="AG886" s="10">
        <f t="shared" si="260"/>
        <v>38.799999999999997</v>
      </c>
      <c r="AH886" s="11" t="str">
        <f t="shared" si="255"/>
        <v>38.8</v>
      </c>
      <c r="AI886" s="11" t="str">
        <f t="shared" si="256"/>
        <v>Ohm</v>
      </c>
      <c r="AK886" s="16" t="str">
        <f t="shared" si="257"/>
        <v>38R8</v>
      </c>
    </row>
    <row r="887" spans="15:37" x14ac:dyDescent="0.3">
      <c r="O887" s="16">
        <v>1.54</v>
      </c>
      <c r="P887" s="9">
        <f t="shared" si="261"/>
        <v>7</v>
      </c>
      <c r="Q887" s="9">
        <f t="shared" si="262"/>
        <v>1540000</v>
      </c>
      <c r="R887" s="11" t="str">
        <f t="shared" si="249"/>
        <v>1.54</v>
      </c>
      <c r="S887" s="11" t="str">
        <f t="shared" si="250"/>
        <v>M</v>
      </c>
      <c r="T887" s="16" t="str">
        <f t="shared" si="263"/>
        <v>155</v>
      </c>
      <c r="U887" s="16" t="str">
        <f t="shared" si="259"/>
        <v>1544</v>
      </c>
      <c r="W887" s="16">
        <v>5.49</v>
      </c>
      <c r="X887" s="9">
        <f t="shared" si="264"/>
        <v>5</v>
      </c>
      <c r="Y887" s="9">
        <f t="shared" si="251"/>
        <v>54900</v>
      </c>
      <c r="Z887" s="11" t="str">
        <f t="shared" si="252"/>
        <v>54.9</v>
      </c>
      <c r="AA887" s="11" t="str">
        <f t="shared" si="253"/>
        <v>k</v>
      </c>
      <c r="AB887" s="16" t="str">
        <f t="shared" si="247"/>
        <v>543</v>
      </c>
      <c r="AC887" s="16" t="str">
        <f t="shared" si="248"/>
        <v>5492</v>
      </c>
      <c r="AE887" s="22">
        <v>3.92</v>
      </c>
      <c r="AF887" s="9">
        <f t="shared" si="254"/>
        <v>2</v>
      </c>
      <c r="AG887" s="10">
        <f t="shared" si="260"/>
        <v>39.200000000000003</v>
      </c>
      <c r="AH887" s="11" t="str">
        <f t="shared" si="255"/>
        <v>39.2</v>
      </c>
      <c r="AI887" s="11" t="str">
        <f t="shared" si="256"/>
        <v>Ohm</v>
      </c>
      <c r="AK887" s="16" t="str">
        <f t="shared" si="257"/>
        <v>39R2</v>
      </c>
    </row>
    <row r="888" spans="15:37" x14ac:dyDescent="0.3">
      <c r="O888" s="16">
        <v>1.58</v>
      </c>
      <c r="P888" s="9">
        <f t="shared" si="261"/>
        <v>7</v>
      </c>
      <c r="Q888" s="9">
        <f t="shared" si="262"/>
        <v>1580000</v>
      </c>
      <c r="R888" s="11" t="str">
        <f t="shared" si="249"/>
        <v>1.58</v>
      </c>
      <c r="S888" s="11" t="str">
        <f t="shared" si="250"/>
        <v>M</v>
      </c>
      <c r="T888" s="16" t="str">
        <f t="shared" si="263"/>
        <v>155</v>
      </c>
      <c r="U888" s="16" t="str">
        <f t="shared" si="259"/>
        <v>1584</v>
      </c>
      <c r="W888" s="16">
        <v>5.6</v>
      </c>
      <c r="X888" s="9">
        <f t="shared" si="264"/>
        <v>5</v>
      </c>
      <c r="Y888" s="9">
        <f t="shared" si="251"/>
        <v>56000</v>
      </c>
      <c r="Z888" s="11" t="str">
        <f t="shared" si="252"/>
        <v>56.0</v>
      </c>
      <c r="AA888" s="11" t="str">
        <f t="shared" si="253"/>
        <v>k</v>
      </c>
      <c r="AB888" s="16" t="str">
        <f t="shared" ref="AB888:AB951" si="265">IF(X888&lt;2,LEFT(AC888,3),LEFT(AC888,2)&amp;X888-2)</f>
        <v>563</v>
      </c>
      <c r="AC888" s="16" t="str">
        <f t="shared" ref="AC888:AC951" si="266">IF(X888&lt;0,"R0"&amp;LEFT(Z888,2),IF(X888&lt;1,"R"&amp;Z888,IF(X888&lt;3,SUBSTITUTE(Z888,".","R"),LEFT(_xlfn.VALUETOTEXT(Y888),3)&amp;X888-3)))</f>
        <v>5602</v>
      </c>
      <c r="AE888" s="22">
        <v>3.97</v>
      </c>
      <c r="AF888" s="9">
        <f t="shared" si="254"/>
        <v>2</v>
      </c>
      <c r="AG888" s="10">
        <f t="shared" si="260"/>
        <v>39.700000000000003</v>
      </c>
      <c r="AH888" s="11" t="str">
        <f t="shared" si="255"/>
        <v>39.7</v>
      </c>
      <c r="AI888" s="11" t="str">
        <f t="shared" si="256"/>
        <v>Ohm</v>
      </c>
      <c r="AK888" s="16" t="str">
        <f t="shared" si="257"/>
        <v>39R7</v>
      </c>
    </row>
    <row r="889" spans="15:37" x14ac:dyDescent="0.3">
      <c r="O889" s="16">
        <v>1.62</v>
      </c>
      <c r="P889" s="9">
        <f t="shared" si="261"/>
        <v>7</v>
      </c>
      <c r="Q889" s="9">
        <f t="shared" si="262"/>
        <v>1620000.0000000002</v>
      </c>
      <c r="R889" s="11" t="str">
        <f t="shared" si="249"/>
        <v>1.62</v>
      </c>
      <c r="S889" s="11" t="str">
        <f t="shared" si="250"/>
        <v>M</v>
      </c>
      <c r="T889" s="16" t="str">
        <f t="shared" si="263"/>
        <v>165</v>
      </c>
      <c r="U889" s="16" t="str">
        <f t="shared" si="259"/>
        <v>1624</v>
      </c>
      <c r="W889" s="16">
        <v>5.62</v>
      </c>
      <c r="X889" s="9">
        <f t="shared" si="264"/>
        <v>5</v>
      </c>
      <c r="Y889" s="9">
        <f t="shared" si="251"/>
        <v>56200</v>
      </c>
      <c r="Z889" s="11" t="str">
        <f t="shared" si="252"/>
        <v>56.2</v>
      </c>
      <c r="AA889" s="11" t="str">
        <f t="shared" si="253"/>
        <v>k</v>
      </c>
      <c r="AB889" s="16" t="str">
        <f t="shared" si="265"/>
        <v>563</v>
      </c>
      <c r="AC889" s="16" t="str">
        <f t="shared" si="266"/>
        <v>5622</v>
      </c>
      <c r="AE889" s="22">
        <v>4.0199999999999996</v>
      </c>
      <c r="AF889" s="9">
        <f t="shared" si="254"/>
        <v>2</v>
      </c>
      <c r="AG889" s="10">
        <f t="shared" si="260"/>
        <v>40.199999999999996</v>
      </c>
      <c r="AH889" s="11" t="str">
        <f t="shared" si="255"/>
        <v>40.2</v>
      </c>
      <c r="AI889" s="11" t="str">
        <f t="shared" si="256"/>
        <v>Ohm</v>
      </c>
      <c r="AK889" s="16" t="str">
        <f t="shared" si="257"/>
        <v>40R2</v>
      </c>
    </row>
    <row r="890" spans="15:37" x14ac:dyDescent="0.3">
      <c r="O890" s="16">
        <v>1.65</v>
      </c>
      <c r="P890" s="9">
        <f t="shared" si="261"/>
        <v>7</v>
      </c>
      <c r="Q890" s="9">
        <f t="shared" si="262"/>
        <v>1650000</v>
      </c>
      <c r="R890" s="11" t="str">
        <f t="shared" si="249"/>
        <v>1.65</v>
      </c>
      <c r="S890" s="11" t="str">
        <f t="shared" si="250"/>
        <v>M</v>
      </c>
      <c r="T890" s="16" t="str">
        <f t="shared" si="263"/>
        <v>165</v>
      </c>
      <c r="U890" s="16" t="str">
        <f t="shared" si="259"/>
        <v>1654</v>
      </c>
      <c r="W890" s="16">
        <v>5.76</v>
      </c>
      <c r="X890" s="9">
        <f t="shared" si="264"/>
        <v>5</v>
      </c>
      <c r="Y890" s="9">
        <f t="shared" si="251"/>
        <v>57600</v>
      </c>
      <c r="Z890" s="11" t="str">
        <f t="shared" si="252"/>
        <v>57.6</v>
      </c>
      <c r="AA890" s="11" t="str">
        <f t="shared" si="253"/>
        <v>k</v>
      </c>
      <c r="AB890" s="16" t="str">
        <f t="shared" si="265"/>
        <v>573</v>
      </c>
      <c r="AC890" s="16" t="str">
        <f t="shared" si="266"/>
        <v>5762</v>
      </c>
      <c r="AE890" s="22">
        <v>4.07</v>
      </c>
      <c r="AF890" s="9">
        <f t="shared" si="254"/>
        <v>2</v>
      </c>
      <c r="AG890" s="10">
        <f t="shared" si="260"/>
        <v>40.700000000000003</v>
      </c>
      <c r="AH890" s="11" t="str">
        <f t="shared" si="255"/>
        <v>40.7</v>
      </c>
      <c r="AI890" s="11" t="str">
        <f t="shared" si="256"/>
        <v>Ohm</v>
      </c>
      <c r="AK890" s="16" t="str">
        <f t="shared" si="257"/>
        <v>40R7</v>
      </c>
    </row>
    <row r="891" spans="15:37" x14ac:dyDescent="0.3">
      <c r="O891" s="16">
        <v>1.69</v>
      </c>
      <c r="P891" s="9">
        <f t="shared" si="261"/>
        <v>7</v>
      </c>
      <c r="Q891" s="9">
        <f t="shared" si="262"/>
        <v>1690000</v>
      </c>
      <c r="R891" s="11" t="str">
        <f t="shared" si="249"/>
        <v>1.69</v>
      </c>
      <c r="S891" s="11" t="str">
        <f t="shared" si="250"/>
        <v>M</v>
      </c>
      <c r="T891" s="16" t="str">
        <f t="shared" si="263"/>
        <v>165</v>
      </c>
      <c r="U891" s="16" t="str">
        <f t="shared" si="259"/>
        <v>1694</v>
      </c>
      <c r="W891" s="16">
        <v>5.9</v>
      </c>
      <c r="X891" s="9">
        <f t="shared" si="264"/>
        <v>5</v>
      </c>
      <c r="Y891" s="9">
        <f t="shared" si="251"/>
        <v>59000</v>
      </c>
      <c r="Z891" s="11" t="str">
        <f t="shared" si="252"/>
        <v>59.0</v>
      </c>
      <c r="AA891" s="11" t="str">
        <f t="shared" si="253"/>
        <v>k</v>
      </c>
      <c r="AB891" s="16" t="str">
        <f t="shared" si="265"/>
        <v>593</v>
      </c>
      <c r="AC891" s="16" t="str">
        <f t="shared" si="266"/>
        <v>5902</v>
      </c>
      <c r="AE891" s="22">
        <v>4.12</v>
      </c>
      <c r="AF891" s="9">
        <f t="shared" si="254"/>
        <v>2</v>
      </c>
      <c r="AG891" s="10">
        <f t="shared" si="260"/>
        <v>41.2</v>
      </c>
      <c r="AH891" s="11" t="str">
        <f t="shared" si="255"/>
        <v>41.2</v>
      </c>
      <c r="AI891" s="11" t="str">
        <f t="shared" si="256"/>
        <v>Ohm</v>
      </c>
      <c r="AK891" s="16" t="str">
        <f t="shared" si="257"/>
        <v>41R2</v>
      </c>
    </row>
    <row r="892" spans="15:37" x14ac:dyDescent="0.3">
      <c r="O892" s="16">
        <v>1.74</v>
      </c>
      <c r="P892" s="9">
        <f t="shared" si="261"/>
        <v>7</v>
      </c>
      <c r="Q892" s="9">
        <f t="shared" si="262"/>
        <v>1740000</v>
      </c>
      <c r="R892" s="11" t="str">
        <f t="shared" si="249"/>
        <v>1.74</v>
      </c>
      <c r="S892" s="11" t="str">
        <f t="shared" si="250"/>
        <v>M</v>
      </c>
      <c r="T892" s="16" t="str">
        <f t="shared" si="263"/>
        <v>175</v>
      </c>
      <c r="U892" s="16" t="str">
        <f t="shared" si="259"/>
        <v>1744</v>
      </c>
      <c r="W892" s="16">
        <v>6.04</v>
      </c>
      <c r="X892" s="9">
        <f t="shared" si="264"/>
        <v>5</v>
      </c>
      <c r="Y892" s="9">
        <f t="shared" si="251"/>
        <v>60400</v>
      </c>
      <c r="Z892" s="11" t="str">
        <f t="shared" si="252"/>
        <v>60.4</v>
      </c>
      <c r="AA892" s="11" t="str">
        <f t="shared" si="253"/>
        <v>k</v>
      </c>
      <c r="AB892" s="16" t="str">
        <f t="shared" si="265"/>
        <v>603</v>
      </c>
      <c r="AC892" s="16" t="str">
        <f t="shared" si="266"/>
        <v>6042</v>
      </c>
      <c r="AE892" s="22">
        <v>4.17</v>
      </c>
      <c r="AF892" s="9">
        <f t="shared" si="254"/>
        <v>2</v>
      </c>
      <c r="AG892" s="10">
        <f t="shared" si="260"/>
        <v>41.7</v>
      </c>
      <c r="AH892" s="11" t="str">
        <f t="shared" si="255"/>
        <v>41.7</v>
      </c>
      <c r="AI892" s="11" t="str">
        <f t="shared" si="256"/>
        <v>Ohm</v>
      </c>
      <c r="AK892" s="16" t="str">
        <f t="shared" si="257"/>
        <v>41R7</v>
      </c>
    </row>
    <row r="893" spans="15:37" x14ac:dyDescent="0.3">
      <c r="O893" s="16">
        <v>1.78</v>
      </c>
      <c r="P893" s="9">
        <f t="shared" si="261"/>
        <v>7</v>
      </c>
      <c r="Q893" s="9">
        <f t="shared" si="262"/>
        <v>1780000</v>
      </c>
      <c r="R893" s="11" t="str">
        <f t="shared" si="249"/>
        <v>1.78</v>
      </c>
      <c r="S893" s="11" t="str">
        <f t="shared" si="250"/>
        <v>M</v>
      </c>
      <c r="T893" s="16" t="str">
        <f t="shared" si="263"/>
        <v>175</v>
      </c>
      <c r="U893" s="16" t="str">
        <f t="shared" si="259"/>
        <v>1784</v>
      </c>
      <c r="W893" s="16">
        <v>6.19</v>
      </c>
      <c r="X893" s="9">
        <f t="shared" si="264"/>
        <v>5</v>
      </c>
      <c r="Y893" s="9">
        <f t="shared" si="251"/>
        <v>61900</v>
      </c>
      <c r="Z893" s="11" t="str">
        <f t="shared" si="252"/>
        <v>61.9</v>
      </c>
      <c r="AA893" s="11" t="str">
        <f t="shared" si="253"/>
        <v>k</v>
      </c>
      <c r="AB893" s="16" t="str">
        <f t="shared" si="265"/>
        <v>613</v>
      </c>
      <c r="AC893" s="16" t="str">
        <f t="shared" si="266"/>
        <v>6192</v>
      </c>
      <c r="AE893" s="22">
        <v>4.22</v>
      </c>
      <c r="AF893" s="9">
        <f t="shared" si="254"/>
        <v>2</v>
      </c>
      <c r="AG893" s="10">
        <f t="shared" si="260"/>
        <v>42.2</v>
      </c>
      <c r="AH893" s="11" t="str">
        <f t="shared" si="255"/>
        <v>42.2</v>
      </c>
      <c r="AI893" s="11" t="str">
        <f t="shared" si="256"/>
        <v>Ohm</v>
      </c>
      <c r="AK893" s="16" t="str">
        <f t="shared" si="257"/>
        <v>42R2</v>
      </c>
    </row>
    <row r="894" spans="15:37" x14ac:dyDescent="0.3">
      <c r="O894" s="16">
        <v>1.82</v>
      </c>
      <c r="P894" s="9">
        <f t="shared" si="261"/>
        <v>7</v>
      </c>
      <c r="Q894" s="9">
        <f t="shared" si="262"/>
        <v>1820000</v>
      </c>
      <c r="R894" s="11" t="str">
        <f t="shared" si="249"/>
        <v>1.82</v>
      </c>
      <c r="S894" s="11" t="str">
        <f t="shared" si="250"/>
        <v>M</v>
      </c>
      <c r="T894" s="16" t="str">
        <f t="shared" si="263"/>
        <v>185</v>
      </c>
      <c r="U894" s="16" t="str">
        <f t="shared" si="259"/>
        <v>1824</v>
      </c>
      <c r="W894" s="16">
        <v>6.2</v>
      </c>
      <c r="X894" s="9">
        <f t="shared" si="264"/>
        <v>5</v>
      </c>
      <c r="Y894" s="9">
        <f t="shared" si="251"/>
        <v>62000</v>
      </c>
      <c r="Z894" s="11" t="str">
        <f t="shared" si="252"/>
        <v>62.0</v>
      </c>
      <c r="AA894" s="11" t="str">
        <f t="shared" si="253"/>
        <v>k</v>
      </c>
      <c r="AB894" s="16" t="str">
        <f t="shared" si="265"/>
        <v>623</v>
      </c>
      <c r="AC894" s="16" t="str">
        <f t="shared" si="266"/>
        <v>6202</v>
      </c>
      <c r="AE894" s="22">
        <v>4.2699999999999996</v>
      </c>
      <c r="AF894" s="9">
        <f t="shared" si="254"/>
        <v>2</v>
      </c>
      <c r="AG894" s="10">
        <f t="shared" si="260"/>
        <v>42.699999999999996</v>
      </c>
      <c r="AH894" s="11" t="str">
        <f t="shared" si="255"/>
        <v>42.7</v>
      </c>
      <c r="AI894" s="11" t="str">
        <f t="shared" si="256"/>
        <v>Ohm</v>
      </c>
      <c r="AK894" s="16" t="str">
        <f t="shared" si="257"/>
        <v>42R7</v>
      </c>
    </row>
    <row r="895" spans="15:37" x14ac:dyDescent="0.3">
      <c r="O895" s="16">
        <v>1.87</v>
      </c>
      <c r="P895" s="9">
        <f t="shared" si="261"/>
        <v>7</v>
      </c>
      <c r="Q895" s="9">
        <f t="shared" si="262"/>
        <v>1870000</v>
      </c>
      <c r="R895" s="11" t="str">
        <f t="shared" si="249"/>
        <v>1.87</v>
      </c>
      <c r="S895" s="11" t="str">
        <f t="shared" si="250"/>
        <v>M</v>
      </c>
      <c r="T895" s="16" t="str">
        <f t="shared" si="263"/>
        <v>185</v>
      </c>
      <c r="U895" s="16" t="str">
        <f t="shared" si="259"/>
        <v>1874</v>
      </c>
      <c r="W895" s="16">
        <v>6.34</v>
      </c>
      <c r="X895" s="9">
        <f t="shared" si="264"/>
        <v>5</v>
      </c>
      <c r="Y895" s="9">
        <f t="shared" si="251"/>
        <v>63400</v>
      </c>
      <c r="Z895" s="11" t="str">
        <f t="shared" si="252"/>
        <v>63.4</v>
      </c>
      <c r="AA895" s="11" t="str">
        <f t="shared" si="253"/>
        <v>k</v>
      </c>
      <c r="AB895" s="16" t="str">
        <f t="shared" si="265"/>
        <v>633</v>
      </c>
      <c r="AC895" s="16" t="str">
        <f t="shared" si="266"/>
        <v>6342</v>
      </c>
      <c r="AE895" s="22">
        <v>4.32</v>
      </c>
      <c r="AF895" s="9">
        <f t="shared" si="254"/>
        <v>2</v>
      </c>
      <c r="AG895" s="10">
        <f t="shared" si="260"/>
        <v>43.2</v>
      </c>
      <c r="AH895" s="11" t="str">
        <f t="shared" si="255"/>
        <v>43.2</v>
      </c>
      <c r="AI895" s="11" t="str">
        <f t="shared" si="256"/>
        <v>Ohm</v>
      </c>
      <c r="AK895" s="16" t="str">
        <f t="shared" si="257"/>
        <v>43R2</v>
      </c>
    </row>
    <row r="896" spans="15:37" x14ac:dyDescent="0.3">
      <c r="O896" s="16">
        <v>1.91</v>
      </c>
      <c r="P896" s="9">
        <f t="shared" si="261"/>
        <v>7</v>
      </c>
      <c r="Q896" s="9">
        <f t="shared" si="262"/>
        <v>1910000</v>
      </c>
      <c r="R896" s="11" t="str">
        <f t="shared" si="249"/>
        <v>1.91</v>
      </c>
      <c r="S896" s="11" t="str">
        <f t="shared" si="250"/>
        <v>M</v>
      </c>
      <c r="T896" s="16" t="str">
        <f t="shared" si="263"/>
        <v>195</v>
      </c>
      <c r="U896" s="16" t="str">
        <f t="shared" si="259"/>
        <v>1914</v>
      </c>
      <c r="W896" s="16">
        <v>6.49</v>
      </c>
      <c r="X896" s="9">
        <f t="shared" si="264"/>
        <v>5</v>
      </c>
      <c r="Y896" s="9">
        <f t="shared" si="251"/>
        <v>64900</v>
      </c>
      <c r="Z896" s="11" t="str">
        <f t="shared" si="252"/>
        <v>64.9</v>
      </c>
      <c r="AA896" s="11" t="str">
        <f t="shared" si="253"/>
        <v>k</v>
      </c>
      <c r="AB896" s="16" t="str">
        <f t="shared" si="265"/>
        <v>643</v>
      </c>
      <c r="AC896" s="16" t="str">
        <f t="shared" si="266"/>
        <v>6492</v>
      </c>
      <c r="AE896" s="22">
        <v>4.37</v>
      </c>
      <c r="AF896" s="9">
        <f t="shared" si="254"/>
        <v>2</v>
      </c>
      <c r="AG896" s="10">
        <f t="shared" si="260"/>
        <v>43.7</v>
      </c>
      <c r="AH896" s="11" t="str">
        <f t="shared" si="255"/>
        <v>43.7</v>
      </c>
      <c r="AI896" s="11" t="str">
        <f t="shared" si="256"/>
        <v>Ohm</v>
      </c>
      <c r="AK896" s="16" t="str">
        <f t="shared" si="257"/>
        <v>43R7</v>
      </c>
    </row>
    <row r="897" spans="15:37" x14ac:dyDescent="0.3">
      <c r="O897" s="16">
        <v>1.96</v>
      </c>
      <c r="P897" s="9">
        <f t="shared" si="261"/>
        <v>7</v>
      </c>
      <c r="Q897" s="9">
        <f t="shared" si="262"/>
        <v>1960000</v>
      </c>
      <c r="R897" s="11" t="str">
        <f t="shared" si="249"/>
        <v>1.96</v>
      </c>
      <c r="S897" s="11" t="str">
        <f t="shared" si="250"/>
        <v>M</v>
      </c>
      <c r="T897" s="16" t="str">
        <f t="shared" si="263"/>
        <v>195</v>
      </c>
      <c r="U897" s="16" t="str">
        <f t="shared" si="259"/>
        <v>1964</v>
      </c>
      <c r="W897" s="16">
        <v>6.65</v>
      </c>
      <c r="X897" s="9">
        <f t="shared" si="264"/>
        <v>5</v>
      </c>
      <c r="Y897" s="9">
        <f t="shared" si="251"/>
        <v>66500</v>
      </c>
      <c r="Z897" s="11" t="str">
        <f t="shared" si="252"/>
        <v>66.5</v>
      </c>
      <c r="AA897" s="11" t="str">
        <f t="shared" si="253"/>
        <v>k</v>
      </c>
      <c r="AB897" s="16" t="str">
        <f t="shared" si="265"/>
        <v>663</v>
      </c>
      <c r="AC897" s="16" t="str">
        <f t="shared" si="266"/>
        <v>6652</v>
      </c>
      <c r="AE897" s="22">
        <v>4.42</v>
      </c>
      <c r="AF897" s="9">
        <f t="shared" si="254"/>
        <v>2</v>
      </c>
      <c r="AG897" s="10">
        <f t="shared" si="260"/>
        <v>44.2</v>
      </c>
      <c r="AH897" s="11" t="str">
        <f t="shared" si="255"/>
        <v>44.2</v>
      </c>
      <c r="AI897" s="11" t="str">
        <f t="shared" si="256"/>
        <v>Ohm</v>
      </c>
      <c r="AK897" s="16" t="str">
        <f t="shared" si="257"/>
        <v>44R2</v>
      </c>
    </row>
    <row r="898" spans="15:37" x14ac:dyDescent="0.3">
      <c r="O898" s="16">
        <v>2</v>
      </c>
      <c r="P898" s="9">
        <f t="shared" si="261"/>
        <v>7</v>
      </c>
      <c r="Q898" s="9">
        <f t="shared" si="262"/>
        <v>2000000</v>
      </c>
      <c r="R898" s="11" t="str">
        <f t="shared" si="249"/>
        <v>2.00</v>
      </c>
      <c r="S898" s="11" t="str">
        <f t="shared" si="250"/>
        <v>M</v>
      </c>
      <c r="T898" s="16" t="str">
        <f t="shared" si="263"/>
        <v>205</v>
      </c>
      <c r="U898" s="16" t="str">
        <f t="shared" si="259"/>
        <v>2004</v>
      </c>
      <c r="W898" s="16">
        <v>6.8</v>
      </c>
      <c r="X898" s="9">
        <f t="shared" si="264"/>
        <v>5</v>
      </c>
      <c r="Y898" s="9">
        <f t="shared" si="251"/>
        <v>68000</v>
      </c>
      <c r="Z898" s="11" t="str">
        <f t="shared" si="252"/>
        <v>68.0</v>
      </c>
      <c r="AA898" s="11" t="str">
        <f t="shared" si="253"/>
        <v>k</v>
      </c>
      <c r="AB898" s="16" t="str">
        <f t="shared" si="265"/>
        <v>683</v>
      </c>
      <c r="AC898" s="16" t="str">
        <f t="shared" si="266"/>
        <v>6802</v>
      </c>
      <c r="AE898" s="22">
        <v>4.4800000000000004</v>
      </c>
      <c r="AF898" s="9">
        <f t="shared" si="254"/>
        <v>2</v>
      </c>
      <c r="AG898" s="10">
        <f t="shared" si="260"/>
        <v>44.800000000000004</v>
      </c>
      <c r="AH898" s="11" t="str">
        <f t="shared" si="255"/>
        <v>44.8</v>
      </c>
      <c r="AI898" s="11" t="str">
        <f t="shared" si="256"/>
        <v>Ohm</v>
      </c>
      <c r="AK898" s="16" t="str">
        <f t="shared" si="257"/>
        <v>44R8</v>
      </c>
    </row>
    <row r="899" spans="15:37" x14ac:dyDescent="0.3">
      <c r="O899" s="16">
        <v>2.0499999999999998</v>
      </c>
      <c r="P899" s="9">
        <f t="shared" si="261"/>
        <v>7</v>
      </c>
      <c r="Q899" s="9">
        <f t="shared" si="262"/>
        <v>2050000</v>
      </c>
      <c r="R899" s="11" t="str">
        <f t="shared" si="249"/>
        <v>2.05</v>
      </c>
      <c r="S899" s="11" t="str">
        <f t="shared" si="250"/>
        <v>M</v>
      </c>
      <c r="T899" s="16" t="str">
        <f t="shared" si="263"/>
        <v>205</v>
      </c>
      <c r="U899" s="16" t="str">
        <f t="shared" si="259"/>
        <v>2054</v>
      </c>
      <c r="W899" s="16">
        <v>6.81</v>
      </c>
      <c r="X899" s="9">
        <f t="shared" si="264"/>
        <v>5</v>
      </c>
      <c r="Y899" s="9">
        <f t="shared" si="251"/>
        <v>68100</v>
      </c>
      <c r="Z899" s="11" t="str">
        <f t="shared" si="252"/>
        <v>68.1</v>
      </c>
      <c r="AA899" s="11" t="str">
        <f t="shared" si="253"/>
        <v>k</v>
      </c>
      <c r="AB899" s="16" t="str">
        <f t="shared" si="265"/>
        <v>683</v>
      </c>
      <c r="AC899" s="16" t="str">
        <f t="shared" si="266"/>
        <v>6812</v>
      </c>
      <c r="AE899" s="22">
        <v>4.53</v>
      </c>
      <c r="AF899" s="9">
        <f t="shared" si="254"/>
        <v>2</v>
      </c>
      <c r="AG899" s="10">
        <f t="shared" si="260"/>
        <v>45.3</v>
      </c>
      <c r="AH899" s="11" t="str">
        <f t="shared" si="255"/>
        <v>45.3</v>
      </c>
      <c r="AI899" s="11" t="str">
        <f t="shared" si="256"/>
        <v>Ohm</v>
      </c>
      <c r="AK899" s="16" t="str">
        <f t="shared" si="257"/>
        <v>45R3</v>
      </c>
    </row>
    <row r="900" spans="15:37" x14ac:dyDescent="0.3">
      <c r="O900" s="16">
        <v>2.1</v>
      </c>
      <c r="P900" s="9">
        <f t="shared" si="261"/>
        <v>7</v>
      </c>
      <c r="Q900" s="9">
        <f t="shared" si="262"/>
        <v>2100000</v>
      </c>
      <c r="R900" s="11" t="str">
        <f t="shared" si="249"/>
        <v>2.10</v>
      </c>
      <c r="S900" s="11" t="str">
        <f t="shared" si="250"/>
        <v>M</v>
      </c>
      <c r="T900" s="16" t="str">
        <f t="shared" si="263"/>
        <v>215</v>
      </c>
      <c r="U900" s="16" t="str">
        <f t="shared" si="259"/>
        <v>2104</v>
      </c>
      <c r="W900" s="16">
        <v>6.98</v>
      </c>
      <c r="X900" s="9">
        <f t="shared" si="264"/>
        <v>5</v>
      </c>
      <c r="Y900" s="9">
        <f t="shared" si="251"/>
        <v>69800</v>
      </c>
      <c r="Z900" s="11" t="str">
        <f t="shared" si="252"/>
        <v>69.8</v>
      </c>
      <c r="AA900" s="11" t="str">
        <f t="shared" si="253"/>
        <v>k</v>
      </c>
      <c r="AB900" s="16" t="str">
        <f t="shared" si="265"/>
        <v>693</v>
      </c>
      <c r="AC900" s="16" t="str">
        <f t="shared" si="266"/>
        <v>6982</v>
      </c>
      <c r="AE900" s="22">
        <v>4.59</v>
      </c>
      <c r="AF900" s="9">
        <f t="shared" si="254"/>
        <v>2</v>
      </c>
      <c r="AG900" s="10">
        <f t="shared" si="260"/>
        <v>45.9</v>
      </c>
      <c r="AH900" s="11" t="str">
        <f t="shared" si="255"/>
        <v>45.9</v>
      </c>
      <c r="AI900" s="11" t="str">
        <f t="shared" si="256"/>
        <v>Ohm</v>
      </c>
      <c r="AK900" s="16" t="str">
        <f t="shared" si="257"/>
        <v>45R9</v>
      </c>
    </row>
    <row r="901" spans="15:37" x14ac:dyDescent="0.3">
      <c r="O901" s="16">
        <v>2.15</v>
      </c>
      <c r="P901" s="9">
        <f t="shared" si="261"/>
        <v>7</v>
      </c>
      <c r="Q901" s="9">
        <f t="shared" si="262"/>
        <v>2150000</v>
      </c>
      <c r="R901" s="11" t="str">
        <f t="shared" ref="R901:R964" si="267">TEXT(Q901*_xlfn.XLOOKUP(P901,Index_Table,D_List),SUBSTITUTE(_xlfn.XLOOKUP(P901,Index_Table,T_List),"""",""))</f>
        <v>2.15</v>
      </c>
      <c r="S901" s="11" t="str">
        <f t="shared" ref="S901:S965" si="268">_xlfn.XLOOKUP(P901,Index_Table,Sym_List)</f>
        <v>M</v>
      </c>
      <c r="T901" s="16" t="str">
        <f t="shared" si="263"/>
        <v>215</v>
      </c>
      <c r="U901" s="16" t="str">
        <f t="shared" si="259"/>
        <v>2154</v>
      </c>
      <c r="W901" s="16">
        <v>7.15</v>
      </c>
      <c r="X901" s="9">
        <f t="shared" si="264"/>
        <v>5</v>
      </c>
      <c r="Y901" s="9">
        <f t="shared" ref="Y901:Y964" si="269">W901*10^X901/10</f>
        <v>71500</v>
      </c>
      <c r="Z901" s="11" t="str">
        <f t="shared" ref="Z901:Z964" si="270">TEXT(Y901*_xlfn.XLOOKUP(X901,Index_Table,D_List),SUBSTITUTE(_xlfn.XLOOKUP(X901,Index_Table,T_List),"""",""))</f>
        <v>71.5</v>
      </c>
      <c r="AA901" s="11" t="str">
        <f t="shared" ref="AA901:AA964" si="271">_xlfn.XLOOKUP(X901,Index_Table,Sym_List)</f>
        <v>k</v>
      </c>
      <c r="AB901" s="16" t="str">
        <f t="shared" si="265"/>
        <v>713</v>
      </c>
      <c r="AC901" s="16" t="str">
        <f t="shared" si="266"/>
        <v>7152</v>
      </c>
      <c r="AE901" s="22">
        <v>4.6399999999999997</v>
      </c>
      <c r="AF901" s="9">
        <f t="shared" ref="AF901:AF964" si="272">IF(AE901=1,AF900+1,AF900)</f>
        <v>2</v>
      </c>
      <c r="AG901" s="10">
        <f t="shared" si="260"/>
        <v>46.399999999999991</v>
      </c>
      <c r="AH901" s="11" t="str">
        <f t="shared" ref="AH901:AH964" si="273">TEXT(AG901*_xlfn.XLOOKUP(AF901,Index_Table,D_List),SUBSTITUTE(_xlfn.XLOOKUP(AF901,Index_Table,T_List),"""",""))</f>
        <v>46.4</v>
      </c>
      <c r="AI901" s="11" t="str">
        <f t="shared" ref="AI901:AI964" si="274">_xlfn.XLOOKUP(AF901,Index_Table,Sym_List)</f>
        <v>Ohm</v>
      </c>
      <c r="AK901" s="16" t="str">
        <f t="shared" ref="AK901:AK964" si="275">IF(AF901&gt;2,LEFT(_xlfn.VALUETOTEXT(AG901),3)&amp;AF901-3,SUBSTITUTE(AH901,".","R"))</f>
        <v>46R4</v>
      </c>
    </row>
    <row r="902" spans="15:37" x14ac:dyDescent="0.3">
      <c r="O902" s="16">
        <v>2.21</v>
      </c>
      <c r="P902" s="9">
        <f t="shared" si="261"/>
        <v>7</v>
      </c>
      <c r="Q902" s="9">
        <f t="shared" si="262"/>
        <v>2210000</v>
      </c>
      <c r="R902" s="11" t="str">
        <f t="shared" si="267"/>
        <v>2.21</v>
      </c>
      <c r="S902" s="11" t="str">
        <f t="shared" si="268"/>
        <v>M</v>
      </c>
      <c r="T902" s="16" t="str">
        <f t="shared" si="263"/>
        <v>225</v>
      </c>
      <c r="U902" s="16" t="str">
        <f t="shared" ref="U902:U965" si="276">IF(P902&lt;0,"R0"&amp;LEFT(R902,2),IF(P902&lt;1,"R"&amp;R902,IF(P902&lt;3,SUBSTITUTE(R902,".","R"),LEFT(_xlfn.VALUETOTEXT(Q902),3)&amp;P902-3)))</f>
        <v>2214</v>
      </c>
      <c r="W902" s="16">
        <v>7.32</v>
      </c>
      <c r="X902" s="9">
        <f t="shared" si="264"/>
        <v>5</v>
      </c>
      <c r="Y902" s="9">
        <f t="shared" si="269"/>
        <v>73200</v>
      </c>
      <c r="Z902" s="11" t="str">
        <f t="shared" si="270"/>
        <v>73.2</v>
      </c>
      <c r="AA902" s="11" t="str">
        <f t="shared" si="271"/>
        <v>k</v>
      </c>
      <c r="AB902" s="16" t="str">
        <f t="shared" si="265"/>
        <v>733</v>
      </c>
      <c r="AC902" s="16" t="str">
        <f t="shared" si="266"/>
        <v>7322</v>
      </c>
      <c r="AE902" s="22">
        <v>4.7</v>
      </c>
      <c r="AF902" s="9">
        <f t="shared" si="272"/>
        <v>2</v>
      </c>
      <c r="AG902" s="10">
        <f t="shared" si="260"/>
        <v>47</v>
      </c>
      <c r="AH902" s="11" t="str">
        <f t="shared" si="273"/>
        <v>47.0</v>
      </c>
      <c r="AI902" s="11" t="str">
        <f t="shared" si="274"/>
        <v>Ohm</v>
      </c>
      <c r="AK902" s="16" t="str">
        <f t="shared" si="275"/>
        <v>47R0</v>
      </c>
    </row>
    <row r="903" spans="15:37" x14ac:dyDescent="0.3">
      <c r="O903" s="16">
        <v>2.2599999999999998</v>
      </c>
      <c r="P903" s="9">
        <f t="shared" si="261"/>
        <v>7</v>
      </c>
      <c r="Q903" s="9">
        <f t="shared" si="262"/>
        <v>2259999.9999999995</v>
      </c>
      <c r="R903" s="11" t="str">
        <f t="shared" si="267"/>
        <v>2.26</v>
      </c>
      <c r="S903" s="11" t="str">
        <f t="shared" si="268"/>
        <v>M</v>
      </c>
      <c r="T903" s="16" t="str">
        <f t="shared" si="263"/>
        <v>225</v>
      </c>
      <c r="U903" s="16" t="str">
        <f t="shared" si="276"/>
        <v>2264</v>
      </c>
      <c r="W903" s="16">
        <v>7.5</v>
      </c>
      <c r="X903" s="9">
        <f t="shared" si="264"/>
        <v>5</v>
      </c>
      <c r="Y903" s="9">
        <f t="shared" si="269"/>
        <v>75000</v>
      </c>
      <c r="Z903" s="11" t="str">
        <f t="shared" si="270"/>
        <v>75.0</v>
      </c>
      <c r="AA903" s="11" t="str">
        <f t="shared" si="271"/>
        <v>k</v>
      </c>
      <c r="AB903" s="16" t="str">
        <f t="shared" si="265"/>
        <v>753</v>
      </c>
      <c r="AC903" s="16" t="str">
        <f t="shared" si="266"/>
        <v>7502</v>
      </c>
      <c r="AE903" s="22">
        <v>4.75</v>
      </c>
      <c r="AF903" s="9">
        <f t="shared" si="272"/>
        <v>2</v>
      </c>
      <c r="AG903" s="10">
        <f t="shared" ref="AG903:AG965" si="277">AE903*10^AF903/10</f>
        <v>47.5</v>
      </c>
      <c r="AH903" s="11" t="str">
        <f t="shared" si="273"/>
        <v>47.5</v>
      </c>
      <c r="AI903" s="11" t="str">
        <f t="shared" si="274"/>
        <v>Ohm</v>
      </c>
      <c r="AK903" s="16" t="str">
        <f t="shared" si="275"/>
        <v>47R5</v>
      </c>
    </row>
    <row r="904" spans="15:37" x14ac:dyDescent="0.3">
      <c r="O904" s="16">
        <v>2.3199999999999998</v>
      </c>
      <c r="P904" s="9">
        <f t="shared" si="261"/>
        <v>7</v>
      </c>
      <c r="Q904" s="9">
        <f t="shared" si="262"/>
        <v>2320000</v>
      </c>
      <c r="R904" s="11" t="str">
        <f t="shared" si="267"/>
        <v>2.32</v>
      </c>
      <c r="S904" s="11" t="str">
        <f t="shared" si="268"/>
        <v>M</v>
      </c>
      <c r="T904" s="16" t="str">
        <f t="shared" si="263"/>
        <v>235</v>
      </c>
      <c r="U904" s="16" t="str">
        <f t="shared" si="276"/>
        <v>2324</v>
      </c>
      <c r="W904" s="16">
        <v>7.68</v>
      </c>
      <c r="X904" s="9">
        <f t="shared" si="264"/>
        <v>5</v>
      </c>
      <c r="Y904" s="9">
        <f t="shared" si="269"/>
        <v>76800</v>
      </c>
      <c r="Z904" s="11" t="str">
        <f t="shared" si="270"/>
        <v>76.8</v>
      </c>
      <c r="AA904" s="11" t="str">
        <f t="shared" si="271"/>
        <v>k</v>
      </c>
      <c r="AB904" s="16" t="str">
        <f t="shared" si="265"/>
        <v>763</v>
      </c>
      <c r="AC904" s="16" t="str">
        <f t="shared" si="266"/>
        <v>7682</v>
      </c>
      <c r="AE904" s="22">
        <v>4.8099999999999996</v>
      </c>
      <c r="AF904" s="9">
        <f t="shared" si="272"/>
        <v>2</v>
      </c>
      <c r="AG904" s="10">
        <f t="shared" si="277"/>
        <v>48.099999999999994</v>
      </c>
      <c r="AH904" s="11" t="str">
        <f t="shared" si="273"/>
        <v>48.1</v>
      </c>
      <c r="AI904" s="11" t="str">
        <f t="shared" si="274"/>
        <v>Ohm</v>
      </c>
      <c r="AK904" s="16" t="str">
        <f t="shared" si="275"/>
        <v>48R1</v>
      </c>
    </row>
    <row r="905" spans="15:37" x14ac:dyDescent="0.3">
      <c r="O905" s="16">
        <v>2.37</v>
      </c>
      <c r="P905" s="9">
        <f t="shared" si="261"/>
        <v>7</v>
      </c>
      <c r="Q905" s="9">
        <f t="shared" si="262"/>
        <v>2370000</v>
      </c>
      <c r="R905" s="11" t="str">
        <f t="shared" si="267"/>
        <v>2.37</v>
      </c>
      <c r="S905" s="11" t="str">
        <f t="shared" si="268"/>
        <v>M</v>
      </c>
      <c r="T905" s="16" t="str">
        <f t="shared" si="263"/>
        <v>235</v>
      </c>
      <c r="U905" s="16" t="str">
        <f t="shared" si="276"/>
        <v>2374</v>
      </c>
      <c r="W905" s="16">
        <v>7.87</v>
      </c>
      <c r="X905" s="9">
        <f t="shared" si="264"/>
        <v>5</v>
      </c>
      <c r="Y905" s="9">
        <f t="shared" si="269"/>
        <v>78700</v>
      </c>
      <c r="Z905" s="11" t="str">
        <f t="shared" si="270"/>
        <v>78.7</v>
      </c>
      <c r="AA905" s="11" t="str">
        <f t="shared" si="271"/>
        <v>k</v>
      </c>
      <c r="AB905" s="16" t="str">
        <f t="shared" si="265"/>
        <v>783</v>
      </c>
      <c r="AC905" s="16" t="str">
        <f t="shared" si="266"/>
        <v>7872</v>
      </c>
      <c r="AE905" s="22">
        <v>4.87</v>
      </c>
      <c r="AF905" s="9">
        <f t="shared" si="272"/>
        <v>2</v>
      </c>
      <c r="AG905" s="10">
        <f t="shared" si="277"/>
        <v>48.7</v>
      </c>
      <c r="AH905" s="11" t="str">
        <f t="shared" si="273"/>
        <v>48.7</v>
      </c>
      <c r="AI905" s="11" t="str">
        <f t="shared" si="274"/>
        <v>Ohm</v>
      </c>
      <c r="AK905" s="16" t="str">
        <f t="shared" si="275"/>
        <v>48R7</v>
      </c>
    </row>
    <row r="906" spans="15:37" x14ac:dyDescent="0.3">
      <c r="O906" s="16">
        <v>2.4300000000000002</v>
      </c>
      <c r="P906" s="9">
        <f t="shared" si="261"/>
        <v>7</v>
      </c>
      <c r="Q906" s="9">
        <f t="shared" si="262"/>
        <v>2430000</v>
      </c>
      <c r="R906" s="11" t="str">
        <f t="shared" si="267"/>
        <v>2.43</v>
      </c>
      <c r="S906" s="11" t="str">
        <f t="shared" si="268"/>
        <v>M</v>
      </c>
      <c r="T906" s="16" t="str">
        <f t="shared" si="263"/>
        <v>245</v>
      </c>
      <c r="U906" s="16" t="str">
        <f t="shared" si="276"/>
        <v>2434</v>
      </c>
      <c r="W906" s="16">
        <v>8.06</v>
      </c>
      <c r="X906" s="9">
        <f t="shared" si="264"/>
        <v>5</v>
      </c>
      <c r="Y906" s="9">
        <f t="shared" si="269"/>
        <v>80600</v>
      </c>
      <c r="Z906" s="11" t="str">
        <f t="shared" si="270"/>
        <v>80.6</v>
      </c>
      <c r="AA906" s="11" t="str">
        <f t="shared" si="271"/>
        <v>k</v>
      </c>
      <c r="AB906" s="16" t="str">
        <f t="shared" si="265"/>
        <v>803</v>
      </c>
      <c r="AC906" s="16" t="str">
        <f t="shared" si="266"/>
        <v>8062</v>
      </c>
      <c r="AE906" s="22">
        <v>4.93</v>
      </c>
      <c r="AF906" s="9">
        <f t="shared" si="272"/>
        <v>2</v>
      </c>
      <c r="AG906" s="10">
        <f t="shared" si="277"/>
        <v>49.3</v>
      </c>
      <c r="AH906" s="11" t="str">
        <f t="shared" si="273"/>
        <v>49.3</v>
      </c>
      <c r="AI906" s="11" t="str">
        <f t="shared" si="274"/>
        <v>Ohm</v>
      </c>
      <c r="AK906" s="16" t="str">
        <f t="shared" si="275"/>
        <v>49R3</v>
      </c>
    </row>
    <row r="907" spans="15:37" x14ac:dyDescent="0.3">
      <c r="O907" s="16">
        <v>2.4900000000000002</v>
      </c>
      <c r="P907" s="9">
        <f t="shared" si="261"/>
        <v>7</v>
      </c>
      <c r="Q907" s="9">
        <f t="shared" si="262"/>
        <v>2490000.0000000005</v>
      </c>
      <c r="R907" s="11" t="str">
        <f t="shared" si="267"/>
        <v>2.49</v>
      </c>
      <c r="S907" s="11" t="str">
        <f t="shared" si="268"/>
        <v>M</v>
      </c>
      <c r="T907" s="16" t="str">
        <f t="shared" si="263"/>
        <v>245</v>
      </c>
      <c r="U907" s="16" t="str">
        <f t="shared" si="276"/>
        <v>2494</v>
      </c>
      <c r="W907" s="16">
        <v>8.1999999999999993</v>
      </c>
      <c r="X907" s="9">
        <f t="shared" si="264"/>
        <v>5</v>
      </c>
      <c r="Y907" s="9">
        <f t="shared" si="269"/>
        <v>81999.999999999985</v>
      </c>
      <c r="Z907" s="11" t="str">
        <f t="shared" si="270"/>
        <v>82.0</v>
      </c>
      <c r="AA907" s="11" t="str">
        <f t="shared" si="271"/>
        <v>k</v>
      </c>
      <c r="AB907" s="16" t="str">
        <f t="shared" si="265"/>
        <v>823</v>
      </c>
      <c r="AC907" s="16" t="str">
        <f t="shared" si="266"/>
        <v>8202</v>
      </c>
      <c r="AE907" s="22">
        <v>4.99</v>
      </c>
      <c r="AF907" s="9">
        <f t="shared" si="272"/>
        <v>2</v>
      </c>
      <c r="AG907" s="10">
        <f t="shared" si="277"/>
        <v>49.9</v>
      </c>
      <c r="AH907" s="11" t="str">
        <f t="shared" si="273"/>
        <v>49.9</v>
      </c>
      <c r="AI907" s="11" t="str">
        <f t="shared" si="274"/>
        <v>Ohm</v>
      </c>
      <c r="AK907" s="16" t="str">
        <f t="shared" si="275"/>
        <v>49R9</v>
      </c>
    </row>
    <row r="908" spans="15:37" x14ac:dyDescent="0.3">
      <c r="O908" s="16">
        <v>2.5499999999999998</v>
      </c>
      <c r="P908" s="9">
        <f t="shared" si="261"/>
        <v>7</v>
      </c>
      <c r="Q908" s="9">
        <f t="shared" si="262"/>
        <v>2550000</v>
      </c>
      <c r="R908" s="11" t="str">
        <f t="shared" si="267"/>
        <v>2.55</v>
      </c>
      <c r="S908" s="11" t="str">
        <f t="shared" si="268"/>
        <v>M</v>
      </c>
      <c r="T908" s="16" t="str">
        <f t="shared" si="263"/>
        <v>255</v>
      </c>
      <c r="U908" s="16" t="str">
        <f t="shared" si="276"/>
        <v>2554</v>
      </c>
      <c r="W908" s="16">
        <v>8.25</v>
      </c>
      <c r="X908" s="9">
        <f t="shared" si="264"/>
        <v>5</v>
      </c>
      <c r="Y908" s="9">
        <f t="shared" si="269"/>
        <v>82500</v>
      </c>
      <c r="Z908" s="11" t="str">
        <f t="shared" si="270"/>
        <v>82.5</v>
      </c>
      <c r="AA908" s="11" t="str">
        <f t="shared" si="271"/>
        <v>k</v>
      </c>
      <c r="AB908" s="16" t="str">
        <f t="shared" si="265"/>
        <v>823</v>
      </c>
      <c r="AC908" s="16" t="str">
        <f t="shared" si="266"/>
        <v>8252</v>
      </c>
      <c r="AE908" s="22">
        <v>5.05</v>
      </c>
      <c r="AF908" s="9">
        <f t="shared" si="272"/>
        <v>2</v>
      </c>
      <c r="AG908" s="10">
        <f t="shared" si="277"/>
        <v>50.5</v>
      </c>
      <c r="AH908" s="11" t="str">
        <f t="shared" si="273"/>
        <v>50.5</v>
      </c>
      <c r="AI908" s="11" t="str">
        <f t="shared" si="274"/>
        <v>Ohm</v>
      </c>
      <c r="AK908" s="16" t="str">
        <f t="shared" si="275"/>
        <v>50R5</v>
      </c>
    </row>
    <row r="909" spans="15:37" x14ac:dyDescent="0.3">
      <c r="O909" s="16">
        <v>2.61</v>
      </c>
      <c r="P909" s="9">
        <f t="shared" si="261"/>
        <v>7</v>
      </c>
      <c r="Q909" s="9">
        <f t="shared" si="262"/>
        <v>2610000</v>
      </c>
      <c r="R909" s="11" t="str">
        <f t="shared" si="267"/>
        <v>2.61</v>
      </c>
      <c r="S909" s="11" t="str">
        <f t="shared" si="268"/>
        <v>M</v>
      </c>
      <c r="T909" s="16" t="str">
        <f t="shared" si="263"/>
        <v>265</v>
      </c>
      <c r="U909" s="16" t="str">
        <f t="shared" si="276"/>
        <v>2614</v>
      </c>
      <c r="W909" s="16">
        <v>8.4499999999999993</v>
      </c>
      <c r="X909" s="9">
        <f t="shared" si="264"/>
        <v>5</v>
      </c>
      <c r="Y909" s="9">
        <f t="shared" si="269"/>
        <v>84499.999999999985</v>
      </c>
      <c r="Z909" s="11" t="str">
        <f t="shared" si="270"/>
        <v>84.5</v>
      </c>
      <c r="AA909" s="11" t="str">
        <f t="shared" si="271"/>
        <v>k</v>
      </c>
      <c r="AB909" s="16" t="str">
        <f t="shared" si="265"/>
        <v>843</v>
      </c>
      <c r="AC909" s="16" t="str">
        <f t="shared" si="266"/>
        <v>8452</v>
      </c>
      <c r="AE909" s="22">
        <v>5.1100000000000003</v>
      </c>
      <c r="AF909" s="9">
        <f t="shared" si="272"/>
        <v>2</v>
      </c>
      <c r="AG909" s="10">
        <f t="shared" si="277"/>
        <v>51.100000000000009</v>
      </c>
      <c r="AH909" s="11" t="str">
        <f t="shared" si="273"/>
        <v>51.1</v>
      </c>
      <c r="AI909" s="11" t="str">
        <f t="shared" si="274"/>
        <v>Ohm</v>
      </c>
      <c r="AK909" s="16" t="str">
        <f t="shared" si="275"/>
        <v>51R1</v>
      </c>
    </row>
    <row r="910" spans="15:37" x14ac:dyDescent="0.3">
      <c r="O910" s="16">
        <v>2.67</v>
      </c>
      <c r="P910" s="9">
        <f t="shared" si="261"/>
        <v>7</v>
      </c>
      <c r="Q910" s="9">
        <f t="shared" si="262"/>
        <v>2670000</v>
      </c>
      <c r="R910" s="11" t="str">
        <f t="shared" si="267"/>
        <v>2.67</v>
      </c>
      <c r="S910" s="11" t="str">
        <f t="shared" si="268"/>
        <v>M</v>
      </c>
      <c r="T910" s="16" t="str">
        <f t="shared" si="263"/>
        <v>265</v>
      </c>
      <c r="U910" s="16" t="str">
        <f t="shared" si="276"/>
        <v>2674</v>
      </c>
      <c r="W910" s="16">
        <v>8.66</v>
      </c>
      <c r="X910" s="9">
        <f t="shared" si="264"/>
        <v>5</v>
      </c>
      <c r="Y910" s="9">
        <f t="shared" si="269"/>
        <v>86600</v>
      </c>
      <c r="Z910" s="11" t="str">
        <f t="shared" si="270"/>
        <v>86.6</v>
      </c>
      <c r="AA910" s="11" t="str">
        <f t="shared" si="271"/>
        <v>k</v>
      </c>
      <c r="AB910" s="16" t="str">
        <f t="shared" si="265"/>
        <v>863</v>
      </c>
      <c r="AC910" s="16" t="str">
        <f t="shared" si="266"/>
        <v>8662</v>
      </c>
      <c r="AE910" s="22">
        <v>5.17</v>
      </c>
      <c r="AF910" s="9">
        <f t="shared" si="272"/>
        <v>2</v>
      </c>
      <c r="AG910" s="10">
        <f t="shared" si="277"/>
        <v>51.7</v>
      </c>
      <c r="AH910" s="11" t="str">
        <f t="shared" si="273"/>
        <v>51.7</v>
      </c>
      <c r="AI910" s="11" t="str">
        <f t="shared" si="274"/>
        <v>Ohm</v>
      </c>
      <c r="AK910" s="16" t="str">
        <f t="shared" si="275"/>
        <v>51R7</v>
      </c>
    </row>
    <row r="911" spans="15:37" x14ac:dyDescent="0.3">
      <c r="O911" s="16">
        <v>2.74</v>
      </c>
      <c r="P911" s="9">
        <f t="shared" si="261"/>
        <v>7</v>
      </c>
      <c r="Q911" s="9">
        <f t="shared" si="262"/>
        <v>2740000.0000000005</v>
      </c>
      <c r="R911" s="11" t="str">
        <f t="shared" si="267"/>
        <v>2.74</v>
      </c>
      <c r="S911" s="11" t="str">
        <f t="shared" si="268"/>
        <v>M</v>
      </c>
      <c r="T911" s="16" t="str">
        <f t="shared" si="263"/>
        <v>275</v>
      </c>
      <c r="U911" s="16" t="str">
        <f t="shared" si="276"/>
        <v>2744</v>
      </c>
      <c r="W911" s="16">
        <v>8.8699999999999992</v>
      </c>
      <c r="X911" s="9">
        <f t="shared" si="264"/>
        <v>5</v>
      </c>
      <c r="Y911" s="9">
        <f t="shared" si="269"/>
        <v>88699.999999999985</v>
      </c>
      <c r="Z911" s="11" t="str">
        <f t="shared" si="270"/>
        <v>88.7</v>
      </c>
      <c r="AA911" s="11" t="str">
        <f t="shared" si="271"/>
        <v>k</v>
      </c>
      <c r="AB911" s="16" t="str">
        <f t="shared" si="265"/>
        <v>883</v>
      </c>
      <c r="AC911" s="16" t="str">
        <f t="shared" si="266"/>
        <v>8872</v>
      </c>
      <c r="AE911" s="22">
        <v>5.23</v>
      </c>
      <c r="AF911" s="9">
        <f t="shared" si="272"/>
        <v>2</v>
      </c>
      <c r="AG911" s="10">
        <f t="shared" si="277"/>
        <v>52.3</v>
      </c>
      <c r="AH911" s="11" t="str">
        <f t="shared" si="273"/>
        <v>52.3</v>
      </c>
      <c r="AI911" s="11" t="str">
        <f t="shared" si="274"/>
        <v>Ohm</v>
      </c>
      <c r="AK911" s="16" t="str">
        <f t="shared" si="275"/>
        <v>52R3</v>
      </c>
    </row>
    <row r="912" spans="15:37" x14ac:dyDescent="0.3">
      <c r="O912" s="16">
        <v>2.8</v>
      </c>
      <c r="P912" s="9">
        <f t="shared" si="261"/>
        <v>7</v>
      </c>
      <c r="Q912" s="9">
        <f t="shared" si="262"/>
        <v>2800000</v>
      </c>
      <c r="R912" s="11" t="str">
        <f t="shared" si="267"/>
        <v>2.80</v>
      </c>
      <c r="S912" s="11" t="str">
        <f t="shared" si="268"/>
        <v>M</v>
      </c>
      <c r="T912" s="16" t="str">
        <f t="shared" si="263"/>
        <v>285</v>
      </c>
      <c r="U912" s="16" t="str">
        <f t="shared" si="276"/>
        <v>2804</v>
      </c>
      <c r="W912" s="16">
        <v>9.09</v>
      </c>
      <c r="X912" s="9">
        <f t="shared" si="264"/>
        <v>5</v>
      </c>
      <c r="Y912" s="9">
        <f t="shared" si="269"/>
        <v>90900</v>
      </c>
      <c r="Z912" s="11" t="str">
        <f t="shared" si="270"/>
        <v>90.9</v>
      </c>
      <c r="AA912" s="11" t="str">
        <f t="shared" si="271"/>
        <v>k</v>
      </c>
      <c r="AB912" s="16" t="str">
        <f t="shared" si="265"/>
        <v>903</v>
      </c>
      <c r="AC912" s="16" t="str">
        <f t="shared" si="266"/>
        <v>9092</v>
      </c>
      <c r="AE912" s="22">
        <v>5.3</v>
      </c>
      <c r="AF912" s="9">
        <f t="shared" si="272"/>
        <v>2</v>
      </c>
      <c r="AG912" s="10">
        <f t="shared" si="277"/>
        <v>53</v>
      </c>
      <c r="AH912" s="11" t="str">
        <f t="shared" si="273"/>
        <v>53.0</v>
      </c>
      <c r="AI912" s="11" t="str">
        <f t="shared" si="274"/>
        <v>Ohm</v>
      </c>
      <c r="AK912" s="16" t="str">
        <f t="shared" si="275"/>
        <v>53R0</v>
      </c>
    </row>
    <row r="913" spans="15:37" x14ac:dyDescent="0.3">
      <c r="O913" s="16">
        <v>2.87</v>
      </c>
      <c r="P913" s="9">
        <f t="shared" si="261"/>
        <v>7</v>
      </c>
      <c r="Q913" s="9">
        <f t="shared" si="262"/>
        <v>2870000</v>
      </c>
      <c r="R913" s="11" t="str">
        <f t="shared" si="267"/>
        <v>2.87</v>
      </c>
      <c r="S913" s="11" t="str">
        <f t="shared" si="268"/>
        <v>M</v>
      </c>
      <c r="T913" s="16" t="str">
        <f t="shared" si="263"/>
        <v>285</v>
      </c>
      <c r="U913" s="16" t="str">
        <f t="shared" si="276"/>
        <v>2874</v>
      </c>
      <c r="W913" s="16">
        <v>9.1</v>
      </c>
      <c r="X913" s="9">
        <f t="shared" si="264"/>
        <v>5</v>
      </c>
      <c r="Y913" s="9">
        <f t="shared" si="269"/>
        <v>91000</v>
      </c>
      <c r="Z913" s="11" t="str">
        <f t="shared" si="270"/>
        <v>91.0</v>
      </c>
      <c r="AA913" s="11" t="str">
        <f t="shared" si="271"/>
        <v>k</v>
      </c>
      <c r="AB913" s="16" t="str">
        <f t="shared" si="265"/>
        <v>913</v>
      </c>
      <c r="AC913" s="16" t="str">
        <f t="shared" si="266"/>
        <v>9102</v>
      </c>
      <c r="AE913" s="22">
        <v>5.36</v>
      </c>
      <c r="AF913" s="9">
        <f t="shared" si="272"/>
        <v>2</v>
      </c>
      <c r="AG913" s="10">
        <f t="shared" si="277"/>
        <v>53.6</v>
      </c>
      <c r="AH913" s="11" t="str">
        <f t="shared" si="273"/>
        <v>53.6</v>
      </c>
      <c r="AI913" s="11" t="str">
        <f t="shared" si="274"/>
        <v>Ohm</v>
      </c>
      <c r="AK913" s="16" t="str">
        <f t="shared" si="275"/>
        <v>53R6</v>
      </c>
    </row>
    <row r="914" spans="15:37" x14ac:dyDescent="0.3">
      <c r="O914" s="16">
        <v>2.94</v>
      </c>
      <c r="P914" s="9">
        <f t="shared" si="261"/>
        <v>7</v>
      </c>
      <c r="Q914" s="9">
        <f t="shared" si="262"/>
        <v>2940000</v>
      </c>
      <c r="R914" s="11" t="str">
        <f t="shared" si="267"/>
        <v>2.94</v>
      </c>
      <c r="S914" s="11" t="str">
        <f t="shared" si="268"/>
        <v>M</v>
      </c>
      <c r="T914" s="16" t="str">
        <f t="shared" si="263"/>
        <v>295</v>
      </c>
      <c r="U914" s="16" t="str">
        <f t="shared" si="276"/>
        <v>2944</v>
      </c>
      <c r="W914" s="16">
        <v>9.31</v>
      </c>
      <c r="X914" s="9">
        <f t="shared" si="264"/>
        <v>5</v>
      </c>
      <c r="Y914" s="9">
        <f t="shared" si="269"/>
        <v>93100</v>
      </c>
      <c r="Z914" s="11" t="str">
        <f t="shared" si="270"/>
        <v>93.1</v>
      </c>
      <c r="AA914" s="11" t="str">
        <f t="shared" si="271"/>
        <v>k</v>
      </c>
      <c r="AB914" s="16" t="str">
        <f t="shared" si="265"/>
        <v>933</v>
      </c>
      <c r="AC914" s="16" t="str">
        <f t="shared" si="266"/>
        <v>9312</v>
      </c>
      <c r="AE914" s="22">
        <v>5.42</v>
      </c>
      <c r="AF914" s="9">
        <f t="shared" si="272"/>
        <v>2</v>
      </c>
      <c r="AG914" s="10">
        <f t="shared" si="277"/>
        <v>54.2</v>
      </c>
      <c r="AH914" s="11" t="str">
        <f t="shared" si="273"/>
        <v>54.2</v>
      </c>
      <c r="AI914" s="11" t="str">
        <f t="shared" si="274"/>
        <v>Ohm</v>
      </c>
      <c r="AK914" s="16" t="str">
        <f t="shared" si="275"/>
        <v>54R2</v>
      </c>
    </row>
    <row r="915" spans="15:37" x14ac:dyDescent="0.3">
      <c r="O915" s="16">
        <v>3.01</v>
      </c>
      <c r="P915" s="9">
        <f t="shared" si="261"/>
        <v>7</v>
      </c>
      <c r="Q915" s="9">
        <f t="shared" si="262"/>
        <v>3009999.9999999995</v>
      </c>
      <c r="R915" s="11" t="str">
        <f t="shared" si="267"/>
        <v>3.01</v>
      </c>
      <c r="S915" s="11" t="str">
        <f t="shared" si="268"/>
        <v>M</v>
      </c>
      <c r="T915" s="16" t="str">
        <f t="shared" si="263"/>
        <v>305</v>
      </c>
      <c r="U915" s="16" t="str">
        <f t="shared" si="276"/>
        <v>3014</v>
      </c>
      <c r="W915" s="16">
        <v>9.5299999999999994</v>
      </c>
      <c r="X915" s="9">
        <f t="shared" si="264"/>
        <v>5</v>
      </c>
      <c r="Y915" s="9">
        <f t="shared" si="269"/>
        <v>95299.999999999985</v>
      </c>
      <c r="Z915" s="11" t="str">
        <f t="shared" si="270"/>
        <v>95.3</v>
      </c>
      <c r="AA915" s="11" t="str">
        <f t="shared" si="271"/>
        <v>k</v>
      </c>
      <c r="AB915" s="16" t="str">
        <f t="shared" si="265"/>
        <v>953</v>
      </c>
      <c r="AC915" s="16" t="str">
        <f t="shared" si="266"/>
        <v>9532</v>
      </c>
      <c r="AE915" s="22">
        <v>5.49</v>
      </c>
      <c r="AF915" s="9">
        <f t="shared" si="272"/>
        <v>2</v>
      </c>
      <c r="AG915" s="10">
        <f t="shared" si="277"/>
        <v>54.9</v>
      </c>
      <c r="AH915" s="11" t="str">
        <f t="shared" si="273"/>
        <v>54.9</v>
      </c>
      <c r="AI915" s="11" t="str">
        <f t="shared" si="274"/>
        <v>Ohm</v>
      </c>
      <c r="AK915" s="16" t="str">
        <f t="shared" si="275"/>
        <v>54R9</v>
      </c>
    </row>
    <row r="916" spans="15:37" x14ac:dyDescent="0.3">
      <c r="O916" s="16">
        <v>3.09</v>
      </c>
      <c r="P916" s="9">
        <f t="shared" si="261"/>
        <v>7</v>
      </c>
      <c r="Q916" s="9">
        <f t="shared" si="262"/>
        <v>3090000</v>
      </c>
      <c r="R916" s="11" t="str">
        <f t="shared" si="267"/>
        <v>3.09</v>
      </c>
      <c r="S916" s="11" t="str">
        <f t="shared" si="268"/>
        <v>M</v>
      </c>
      <c r="T916" s="16" t="str">
        <f t="shared" si="263"/>
        <v>305</v>
      </c>
      <c r="U916" s="16" t="str">
        <f t="shared" si="276"/>
        <v>3094</v>
      </c>
      <c r="W916" s="16">
        <v>9.76</v>
      </c>
      <c r="X916" s="9">
        <f t="shared" si="264"/>
        <v>5</v>
      </c>
      <c r="Y916" s="9">
        <f t="shared" si="269"/>
        <v>97600</v>
      </c>
      <c r="Z916" s="11" t="str">
        <f t="shared" si="270"/>
        <v>97.6</v>
      </c>
      <c r="AA916" s="11" t="str">
        <f t="shared" si="271"/>
        <v>k</v>
      </c>
      <c r="AB916" s="16" t="str">
        <f t="shared" si="265"/>
        <v>973</v>
      </c>
      <c r="AC916" s="16" t="str">
        <f t="shared" si="266"/>
        <v>9762</v>
      </c>
      <c r="AE916" s="22">
        <v>5.56</v>
      </c>
      <c r="AF916" s="9">
        <f t="shared" si="272"/>
        <v>2</v>
      </c>
      <c r="AG916" s="10">
        <f t="shared" si="277"/>
        <v>55.6</v>
      </c>
      <c r="AH916" s="11" t="str">
        <f t="shared" si="273"/>
        <v>55.6</v>
      </c>
      <c r="AI916" s="11" t="str">
        <f t="shared" si="274"/>
        <v>Ohm</v>
      </c>
      <c r="AK916" s="16" t="str">
        <f t="shared" si="275"/>
        <v>55R6</v>
      </c>
    </row>
    <row r="917" spans="15:37" x14ac:dyDescent="0.3">
      <c r="O917" s="16">
        <v>3.16</v>
      </c>
      <c r="P917" s="9">
        <f t="shared" si="261"/>
        <v>7</v>
      </c>
      <c r="Q917" s="9">
        <f t="shared" si="262"/>
        <v>3160000</v>
      </c>
      <c r="R917" s="11" t="str">
        <f t="shared" si="267"/>
        <v>3.16</v>
      </c>
      <c r="S917" s="11" t="str">
        <f t="shared" si="268"/>
        <v>M</v>
      </c>
      <c r="T917" s="16" t="str">
        <f t="shared" si="263"/>
        <v>315</v>
      </c>
      <c r="U917" s="16" t="str">
        <f t="shared" si="276"/>
        <v>3164</v>
      </c>
      <c r="W917" s="16">
        <v>1</v>
      </c>
      <c r="X917" s="9">
        <f t="shared" si="264"/>
        <v>6</v>
      </c>
      <c r="Y917" s="9">
        <f t="shared" si="269"/>
        <v>100000</v>
      </c>
      <c r="Z917" s="11" t="str">
        <f t="shared" si="270"/>
        <v>100</v>
      </c>
      <c r="AA917" s="11" t="str">
        <f t="shared" si="271"/>
        <v>k</v>
      </c>
      <c r="AB917" s="16" t="str">
        <f t="shared" si="265"/>
        <v>104</v>
      </c>
      <c r="AC917" s="16" t="str">
        <f t="shared" si="266"/>
        <v>1003</v>
      </c>
      <c r="AE917" s="22">
        <v>5.62</v>
      </c>
      <c r="AF917" s="9">
        <f t="shared" si="272"/>
        <v>2</v>
      </c>
      <c r="AG917" s="10">
        <f t="shared" si="277"/>
        <v>56.2</v>
      </c>
      <c r="AH917" s="11" t="str">
        <f t="shared" si="273"/>
        <v>56.2</v>
      </c>
      <c r="AI917" s="11" t="str">
        <f t="shared" si="274"/>
        <v>Ohm</v>
      </c>
      <c r="AK917" s="16" t="str">
        <f t="shared" si="275"/>
        <v>56R2</v>
      </c>
    </row>
    <row r="918" spans="15:37" x14ac:dyDescent="0.3">
      <c r="O918" s="16">
        <v>3.24</v>
      </c>
      <c r="P918" s="9">
        <f t="shared" si="261"/>
        <v>7</v>
      </c>
      <c r="Q918" s="9">
        <f t="shared" si="262"/>
        <v>3240000.0000000005</v>
      </c>
      <c r="R918" s="11" t="str">
        <f t="shared" si="267"/>
        <v>3.24</v>
      </c>
      <c r="S918" s="11" t="str">
        <f t="shared" si="268"/>
        <v>M</v>
      </c>
      <c r="T918" s="16" t="str">
        <f t="shared" si="263"/>
        <v>325</v>
      </c>
      <c r="U918" s="16" t="str">
        <f t="shared" si="276"/>
        <v>3244</v>
      </c>
      <c r="W918" s="16">
        <v>1.02</v>
      </c>
      <c r="X918" s="9">
        <f t="shared" si="264"/>
        <v>6</v>
      </c>
      <c r="Y918" s="9">
        <f t="shared" si="269"/>
        <v>102000</v>
      </c>
      <c r="Z918" s="11" t="str">
        <f t="shared" si="270"/>
        <v>102</v>
      </c>
      <c r="AA918" s="11" t="str">
        <f t="shared" si="271"/>
        <v>k</v>
      </c>
      <c r="AB918" s="16" t="str">
        <f t="shared" si="265"/>
        <v>104</v>
      </c>
      <c r="AC918" s="16" t="str">
        <f t="shared" si="266"/>
        <v>1023</v>
      </c>
      <c r="AE918" s="22">
        <v>5.69</v>
      </c>
      <c r="AF918" s="9">
        <f t="shared" si="272"/>
        <v>2</v>
      </c>
      <c r="AG918" s="10">
        <f t="shared" si="277"/>
        <v>56.9</v>
      </c>
      <c r="AH918" s="11" t="str">
        <f t="shared" si="273"/>
        <v>56.9</v>
      </c>
      <c r="AI918" s="11" t="str">
        <f t="shared" si="274"/>
        <v>Ohm</v>
      </c>
      <c r="AK918" s="16" t="str">
        <f t="shared" si="275"/>
        <v>56R9</v>
      </c>
    </row>
    <row r="919" spans="15:37" x14ac:dyDescent="0.3">
      <c r="O919" s="16">
        <v>3.32</v>
      </c>
      <c r="P919" s="9">
        <f t="shared" si="261"/>
        <v>7</v>
      </c>
      <c r="Q919" s="9">
        <f t="shared" si="262"/>
        <v>3320000</v>
      </c>
      <c r="R919" s="11" t="str">
        <f t="shared" si="267"/>
        <v>3.32</v>
      </c>
      <c r="S919" s="11" t="str">
        <f t="shared" si="268"/>
        <v>M</v>
      </c>
      <c r="T919" s="16" t="str">
        <f t="shared" si="263"/>
        <v>335</v>
      </c>
      <c r="U919" s="16" t="str">
        <f t="shared" si="276"/>
        <v>3324</v>
      </c>
      <c r="W919" s="16">
        <v>1.05</v>
      </c>
      <c r="X919" s="9">
        <f>IF(W919=1,X918+1,X918)</f>
        <v>6</v>
      </c>
      <c r="Y919" s="9">
        <f t="shared" si="269"/>
        <v>105000</v>
      </c>
      <c r="Z919" s="11" t="str">
        <f t="shared" si="270"/>
        <v>105</v>
      </c>
      <c r="AA919" s="11" t="str">
        <f t="shared" si="271"/>
        <v>k</v>
      </c>
      <c r="AB919" s="16" t="str">
        <f t="shared" si="265"/>
        <v>104</v>
      </c>
      <c r="AC919" s="16" t="str">
        <f t="shared" si="266"/>
        <v>1053</v>
      </c>
      <c r="AE919" s="22">
        <v>5.76</v>
      </c>
      <c r="AF919" s="9">
        <f t="shared" si="272"/>
        <v>2</v>
      </c>
      <c r="AG919" s="10">
        <f t="shared" si="277"/>
        <v>57.6</v>
      </c>
      <c r="AH919" s="11" t="str">
        <f t="shared" si="273"/>
        <v>57.6</v>
      </c>
      <c r="AI919" s="11" t="str">
        <f t="shared" si="274"/>
        <v>Ohm</v>
      </c>
      <c r="AK919" s="16" t="str">
        <f t="shared" si="275"/>
        <v>57R6</v>
      </c>
    </row>
    <row r="920" spans="15:37" x14ac:dyDescent="0.3">
      <c r="O920" s="16">
        <v>3.4</v>
      </c>
      <c r="P920" s="9">
        <f t="shared" si="261"/>
        <v>7</v>
      </c>
      <c r="Q920" s="9">
        <f t="shared" si="262"/>
        <v>3400000</v>
      </c>
      <c r="R920" s="11" t="str">
        <f t="shared" si="267"/>
        <v>3.40</v>
      </c>
      <c r="S920" s="11" t="str">
        <f t="shared" si="268"/>
        <v>M</v>
      </c>
      <c r="T920" s="16" t="str">
        <f t="shared" si="263"/>
        <v>345</v>
      </c>
      <c r="U920" s="16" t="str">
        <f t="shared" si="276"/>
        <v>3404</v>
      </c>
      <c r="W920" s="16">
        <v>1.07</v>
      </c>
      <c r="X920" s="9">
        <f>IF(W920=1,X919+1,X919)</f>
        <v>6</v>
      </c>
      <c r="Y920" s="9">
        <f t="shared" si="269"/>
        <v>107000</v>
      </c>
      <c r="Z920" s="11" t="str">
        <f t="shared" si="270"/>
        <v>107</v>
      </c>
      <c r="AA920" s="11" t="str">
        <f t="shared" si="271"/>
        <v>k</v>
      </c>
      <c r="AB920" s="16" t="str">
        <f t="shared" si="265"/>
        <v>104</v>
      </c>
      <c r="AC920" s="16" t="str">
        <f t="shared" si="266"/>
        <v>1073</v>
      </c>
      <c r="AE920" s="22">
        <v>5.83</v>
      </c>
      <c r="AF920" s="9">
        <f t="shared" si="272"/>
        <v>2</v>
      </c>
      <c r="AG920" s="10">
        <f t="shared" si="277"/>
        <v>58.3</v>
      </c>
      <c r="AH920" s="11" t="str">
        <f t="shared" si="273"/>
        <v>58.3</v>
      </c>
      <c r="AI920" s="11" t="str">
        <f t="shared" si="274"/>
        <v>Ohm</v>
      </c>
      <c r="AK920" s="16" t="str">
        <f t="shared" si="275"/>
        <v>58R3</v>
      </c>
    </row>
    <row r="921" spans="15:37" x14ac:dyDescent="0.3">
      <c r="O921" s="16">
        <v>3.48</v>
      </c>
      <c r="P921" s="9">
        <f t="shared" si="261"/>
        <v>7</v>
      </c>
      <c r="Q921" s="9">
        <f t="shared" si="262"/>
        <v>3480000</v>
      </c>
      <c r="R921" s="11" t="str">
        <f t="shared" si="267"/>
        <v>3.48</v>
      </c>
      <c r="S921" s="11" t="str">
        <f t="shared" si="268"/>
        <v>M</v>
      </c>
      <c r="T921" s="16" t="str">
        <f t="shared" si="263"/>
        <v>345</v>
      </c>
      <c r="U921" s="16" t="str">
        <f t="shared" si="276"/>
        <v>3484</v>
      </c>
      <c r="W921" s="16">
        <v>1.1000000000000001</v>
      </c>
      <c r="X921" s="9">
        <f>IF(W921=1,X920+1,X920)</f>
        <v>6</v>
      </c>
      <c r="Y921" s="9">
        <f t="shared" si="269"/>
        <v>110000</v>
      </c>
      <c r="Z921" s="11" t="str">
        <f t="shared" si="270"/>
        <v>110</v>
      </c>
      <c r="AA921" s="11" t="str">
        <f t="shared" si="271"/>
        <v>k</v>
      </c>
      <c r="AB921" s="16" t="str">
        <f t="shared" si="265"/>
        <v>114</v>
      </c>
      <c r="AC921" s="16" t="str">
        <f t="shared" si="266"/>
        <v>1103</v>
      </c>
      <c r="AE921" s="22">
        <v>5.9</v>
      </c>
      <c r="AF921" s="9">
        <f t="shared" si="272"/>
        <v>2</v>
      </c>
      <c r="AG921" s="10">
        <f t="shared" si="277"/>
        <v>59</v>
      </c>
      <c r="AH921" s="11" t="str">
        <f t="shared" si="273"/>
        <v>59.0</v>
      </c>
      <c r="AI921" s="11" t="str">
        <f t="shared" si="274"/>
        <v>Ohm</v>
      </c>
      <c r="AK921" s="16" t="str">
        <f t="shared" si="275"/>
        <v>59R0</v>
      </c>
    </row>
    <row r="922" spans="15:37" x14ac:dyDescent="0.3">
      <c r="O922" s="16">
        <v>3.57</v>
      </c>
      <c r="P922" s="9">
        <f t="shared" si="261"/>
        <v>7</v>
      </c>
      <c r="Q922" s="9">
        <f t="shared" si="262"/>
        <v>3570000</v>
      </c>
      <c r="R922" s="11" t="str">
        <f t="shared" si="267"/>
        <v>3.57</v>
      </c>
      <c r="S922" s="11" t="str">
        <f t="shared" si="268"/>
        <v>M</v>
      </c>
      <c r="T922" s="16" t="str">
        <f t="shared" si="263"/>
        <v>355</v>
      </c>
      <c r="U922" s="16" t="str">
        <f t="shared" si="276"/>
        <v>3574</v>
      </c>
      <c r="W922" s="16">
        <v>1.1299999999999999</v>
      </c>
      <c r="X922" s="9">
        <f t="shared" ref="X922:X985" si="278">IF(W922=1,X921+1,X921)</f>
        <v>6</v>
      </c>
      <c r="Y922" s="9">
        <f t="shared" si="269"/>
        <v>113000</v>
      </c>
      <c r="Z922" s="11" t="str">
        <f t="shared" si="270"/>
        <v>113</v>
      </c>
      <c r="AA922" s="11" t="str">
        <f t="shared" si="271"/>
        <v>k</v>
      </c>
      <c r="AB922" s="16" t="str">
        <f t="shared" si="265"/>
        <v>114</v>
      </c>
      <c r="AC922" s="16" t="str">
        <f t="shared" si="266"/>
        <v>1133</v>
      </c>
      <c r="AE922" s="22">
        <v>5.97</v>
      </c>
      <c r="AF922" s="9">
        <f t="shared" si="272"/>
        <v>2</v>
      </c>
      <c r="AG922" s="10">
        <f t="shared" si="277"/>
        <v>59.7</v>
      </c>
      <c r="AH922" s="11" t="str">
        <f t="shared" si="273"/>
        <v>59.7</v>
      </c>
      <c r="AI922" s="11" t="str">
        <f t="shared" si="274"/>
        <v>Ohm</v>
      </c>
      <c r="AK922" s="16" t="str">
        <f t="shared" si="275"/>
        <v>59R7</v>
      </c>
    </row>
    <row r="923" spans="15:37" x14ac:dyDescent="0.3">
      <c r="O923" s="16">
        <v>3.65</v>
      </c>
      <c r="P923" s="9">
        <f t="shared" si="261"/>
        <v>7</v>
      </c>
      <c r="Q923" s="9">
        <f t="shared" si="262"/>
        <v>3650000</v>
      </c>
      <c r="R923" s="11" t="str">
        <f t="shared" si="267"/>
        <v>3.65</v>
      </c>
      <c r="S923" s="11" t="str">
        <f t="shared" si="268"/>
        <v>M</v>
      </c>
      <c r="T923" s="16" t="str">
        <f t="shared" si="263"/>
        <v>365</v>
      </c>
      <c r="U923" s="16" t="str">
        <f t="shared" si="276"/>
        <v>3654</v>
      </c>
      <c r="W923" s="16">
        <v>1.1499999999999999</v>
      </c>
      <c r="X923" s="9">
        <f t="shared" si="278"/>
        <v>6</v>
      </c>
      <c r="Y923" s="9">
        <f t="shared" si="269"/>
        <v>115000</v>
      </c>
      <c r="Z923" s="11" t="str">
        <f t="shared" si="270"/>
        <v>115</v>
      </c>
      <c r="AA923" s="11" t="str">
        <f t="shared" si="271"/>
        <v>k</v>
      </c>
      <c r="AB923" s="16" t="str">
        <f t="shared" si="265"/>
        <v>114</v>
      </c>
      <c r="AC923" s="16" t="str">
        <f t="shared" si="266"/>
        <v>1153</v>
      </c>
      <c r="AE923" s="22">
        <v>6.04</v>
      </c>
      <c r="AF923" s="9">
        <f t="shared" si="272"/>
        <v>2</v>
      </c>
      <c r="AG923" s="10">
        <f t="shared" si="277"/>
        <v>60.4</v>
      </c>
      <c r="AH923" s="11" t="str">
        <f t="shared" si="273"/>
        <v>60.4</v>
      </c>
      <c r="AI923" s="11" t="str">
        <f t="shared" si="274"/>
        <v>Ohm</v>
      </c>
      <c r="AK923" s="16" t="str">
        <f t="shared" si="275"/>
        <v>60R4</v>
      </c>
    </row>
    <row r="924" spans="15:37" x14ac:dyDescent="0.3">
      <c r="O924" s="16">
        <v>3.74</v>
      </c>
      <c r="P924" s="9">
        <f t="shared" si="261"/>
        <v>7</v>
      </c>
      <c r="Q924" s="9">
        <f t="shared" si="262"/>
        <v>3740000</v>
      </c>
      <c r="R924" s="11" t="str">
        <f t="shared" si="267"/>
        <v>3.74</v>
      </c>
      <c r="S924" s="11" t="str">
        <f t="shared" si="268"/>
        <v>M</v>
      </c>
      <c r="T924" s="16" t="str">
        <f t="shared" si="263"/>
        <v>375</v>
      </c>
      <c r="U924" s="16" t="str">
        <f t="shared" si="276"/>
        <v>3744</v>
      </c>
      <c r="W924" s="16">
        <v>1.18</v>
      </c>
      <c r="X924" s="9">
        <f t="shared" si="278"/>
        <v>6</v>
      </c>
      <c r="Y924" s="9">
        <f t="shared" si="269"/>
        <v>118000</v>
      </c>
      <c r="Z924" s="11" t="str">
        <f t="shared" si="270"/>
        <v>118</v>
      </c>
      <c r="AA924" s="11" t="str">
        <f t="shared" si="271"/>
        <v>k</v>
      </c>
      <c r="AB924" s="16" t="str">
        <f t="shared" si="265"/>
        <v>114</v>
      </c>
      <c r="AC924" s="16" t="str">
        <f t="shared" si="266"/>
        <v>1183</v>
      </c>
      <c r="AE924" s="22">
        <v>6.12</v>
      </c>
      <c r="AF924" s="9">
        <f t="shared" si="272"/>
        <v>2</v>
      </c>
      <c r="AG924" s="10">
        <f t="shared" si="277"/>
        <v>61.2</v>
      </c>
      <c r="AH924" s="11" t="str">
        <f t="shared" si="273"/>
        <v>61.2</v>
      </c>
      <c r="AI924" s="11" t="str">
        <f t="shared" si="274"/>
        <v>Ohm</v>
      </c>
      <c r="AK924" s="16" t="str">
        <f t="shared" si="275"/>
        <v>61R2</v>
      </c>
    </row>
    <row r="925" spans="15:37" x14ac:dyDescent="0.3">
      <c r="O925" s="16">
        <v>3.83</v>
      </c>
      <c r="P925" s="9">
        <f t="shared" si="261"/>
        <v>7</v>
      </c>
      <c r="Q925" s="9">
        <f t="shared" si="262"/>
        <v>3830000</v>
      </c>
      <c r="R925" s="11" t="str">
        <f t="shared" si="267"/>
        <v>3.83</v>
      </c>
      <c r="S925" s="11" t="str">
        <f t="shared" si="268"/>
        <v>M</v>
      </c>
      <c r="T925" s="16" t="str">
        <f t="shared" si="263"/>
        <v>385</v>
      </c>
      <c r="U925" s="16" t="str">
        <f t="shared" si="276"/>
        <v>3834</v>
      </c>
      <c r="W925" s="16">
        <v>1.2</v>
      </c>
      <c r="X925" s="9">
        <f t="shared" si="278"/>
        <v>6</v>
      </c>
      <c r="Y925" s="9">
        <f t="shared" si="269"/>
        <v>120000</v>
      </c>
      <c r="Z925" s="11" t="str">
        <f t="shared" si="270"/>
        <v>120</v>
      </c>
      <c r="AA925" s="11" t="str">
        <f t="shared" si="271"/>
        <v>k</v>
      </c>
      <c r="AB925" s="16" t="str">
        <f t="shared" si="265"/>
        <v>124</v>
      </c>
      <c r="AC925" s="16" t="str">
        <f t="shared" si="266"/>
        <v>1203</v>
      </c>
      <c r="AE925" s="22">
        <v>6.19</v>
      </c>
      <c r="AF925" s="9">
        <f t="shared" si="272"/>
        <v>2</v>
      </c>
      <c r="AG925" s="10">
        <f t="shared" si="277"/>
        <v>61.9</v>
      </c>
      <c r="AH925" s="11" t="str">
        <f t="shared" si="273"/>
        <v>61.9</v>
      </c>
      <c r="AI925" s="11" t="str">
        <f t="shared" si="274"/>
        <v>Ohm</v>
      </c>
      <c r="AK925" s="16" t="str">
        <f t="shared" si="275"/>
        <v>61R9</v>
      </c>
    </row>
    <row r="926" spans="15:37" x14ac:dyDescent="0.3">
      <c r="O926" s="16">
        <v>3.92</v>
      </c>
      <c r="P926" s="9">
        <f t="shared" si="261"/>
        <v>7</v>
      </c>
      <c r="Q926" s="9">
        <f t="shared" si="262"/>
        <v>3920000</v>
      </c>
      <c r="R926" s="11" t="str">
        <f t="shared" si="267"/>
        <v>3.92</v>
      </c>
      <c r="S926" s="11" t="str">
        <f t="shared" si="268"/>
        <v>M</v>
      </c>
      <c r="T926" s="16" t="str">
        <f t="shared" si="263"/>
        <v>395</v>
      </c>
      <c r="U926" s="16" t="str">
        <f t="shared" si="276"/>
        <v>3924</v>
      </c>
      <c r="W926" s="16">
        <v>1.21</v>
      </c>
      <c r="X926" s="9">
        <f t="shared" si="278"/>
        <v>6</v>
      </c>
      <c r="Y926" s="9">
        <f t="shared" si="269"/>
        <v>121000</v>
      </c>
      <c r="Z926" s="11" t="str">
        <f t="shared" si="270"/>
        <v>121</v>
      </c>
      <c r="AA926" s="11" t="str">
        <f t="shared" si="271"/>
        <v>k</v>
      </c>
      <c r="AB926" s="16" t="str">
        <f t="shared" si="265"/>
        <v>124</v>
      </c>
      <c r="AC926" s="16" t="str">
        <f t="shared" si="266"/>
        <v>1213</v>
      </c>
      <c r="AE926" s="22">
        <v>6.26</v>
      </c>
      <c r="AF926" s="9">
        <f t="shared" si="272"/>
        <v>2</v>
      </c>
      <c r="AG926" s="10">
        <f t="shared" si="277"/>
        <v>62.6</v>
      </c>
      <c r="AH926" s="11" t="str">
        <f t="shared" si="273"/>
        <v>62.6</v>
      </c>
      <c r="AI926" s="11" t="str">
        <f t="shared" si="274"/>
        <v>Ohm</v>
      </c>
      <c r="AK926" s="16" t="str">
        <f t="shared" si="275"/>
        <v>62R6</v>
      </c>
    </row>
    <row r="927" spans="15:37" x14ac:dyDescent="0.3">
      <c r="O927" s="16">
        <v>4.0199999999999996</v>
      </c>
      <c r="P927" s="9">
        <f t="shared" si="261"/>
        <v>7</v>
      </c>
      <c r="Q927" s="9">
        <f t="shared" si="262"/>
        <v>4019999.9999999991</v>
      </c>
      <c r="R927" s="11" t="str">
        <f t="shared" si="267"/>
        <v>4.02</v>
      </c>
      <c r="S927" s="11" t="str">
        <f t="shared" si="268"/>
        <v>M</v>
      </c>
      <c r="T927" s="16" t="str">
        <f t="shared" si="263"/>
        <v>405</v>
      </c>
      <c r="U927" s="16" t="str">
        <f t="shared" si="276"/>
        <v>4024</v>
      </c>
      <c r="W927" s="16">
        <v>1.24</v>
      </c>
      <c r="X927" s="9">
        <f t="shared" si="278"/>
        <v>6</v>
      </c>
      <c r="Y927" s="9">
        <f t="shared" si="269"/>
        <v>124000</v>
      </c>
      <c r="Z927" s="11" t="str">
        <f t="shared" si="270"/>
        <v>124</v>
      </c>
      <c r="AA927" s="11" t="str">
        <f t="shared" si="271"/>
        <v>k</v>
      </c>
      <c r="AB927" s="16" t="str">
        <f t="shared" si="265"/>
        <v>124</v>
      </c>
      <c r="AC927" s="16" t="str">
        <f t="shared" si="266"/>
        <v>1243</v>
      </c>
      <c r="AE927" s="22">
        <v>6.34</v>
      </c>
      <c r="AF927" s="9">
        <f t="shared" si="272"/>
        <v>2</v>
      </c>
      <c r="AG927" s="10">
        <f t="shared" si="277"/>
        <v>63.4</v>
      </c>
      <c r="AH927" s="11" t="str">
        <f t="shared" si="273"/>
        <v>63.4</v>
      </c>
      <c r="AI927" s="11" t="str">
        <f t="shared" si="274"/>
        <v>Ohm</v>
      </c>
      <c r="AK927" s="16" t="str">
        <f t="shared" si="275"/>
        <v>63R4</v>
      </c>
    </row>
    <row r="928" spans="15:37" x14ac:dyDescent="0.3">
      <c r="O928" s="16">
        <v>4.12</v>
      </c>
      <c r="P928" s="9">
        <f t="shared" si="261"/>
        <v>7</v>
      </c>
      <c r="Q928" s="9">
        <f t="shared" si="262"/>
        <v>4120000</v>
      </c>
      <c r="R928" s="11" t="str">
        <f t="shared" si="267"/>
        <v>4.12</v>
      </c>
      <c r="S928" s="11" t="str">
        <f t="shared" si="268"/>
        <v>M</v>
      </c>
      <c r="T928" s="16" t="str">
        <f t="shared" si="263"/>
        <v>415</v>
      </c>
      <c r="U928" s="16" t="str">
        <f t="shared" si="276"/>
        <v>4124</v>
      </c>
      <c r="W928" s="16">
        <v>1.27</v>
      </c>
      <c r="X928" s="9">
        <f t="shared" si="278"/>
        <v>6</v>
      </c>
      <c r="Y928" s="9">
        <f t="shared" si="269"/>
        <v>127000</v>
      </c>
      <c r="Z928" s="11" t="str">
        <f t="shared" si="270"/>
        <v>127</v>
      </c>
      <c r="AA928" s="11" t="str">
        <f t="shared" si="271"/>
        <v>k</v>
      </c>
      <c r="AB928" s="16" t="str">
        <f t="shared" si="265"/>
        <v>124</v>
      </c>
      <c r="AC928" s="16" t="str">
        <f t="shared" si="266"/>
        <v>1273</v>
      </c>
      <c r="AE928" s="22">
        <v>6.42</v>
      </c>
      <c r="AF928" s="9">
        <f t="shared" si="272"/>
        <v>2</v>
      </c>
      <c r="AG928" s="10">
        <f t="shared" si="277"/>
        <v>64.2</v>
      </c>
      <c r="AH928" s="11" t="str">
        <f t="shared" si="273"/>
        <v>64.2</v>
      </c>
      <c r="AI928" s="11" t="str">
        <f t="shared" si="274"/>
        <v>Ohm</v>
      </c>
      <c r="AK928" s="16" t="str">
        <f t="shared" si="275"/>
        <v>64R2</v>
      </c>
    </row>
    <row r="929" spans="15:37" x14ac:dyDescent="0.3">
      <c r="O929" s="16">
        <v>4.22</v>
      </c>
      <c r="P929" s="9">
        <f t="shared" si="261"/>
        <v>7</v>
      </c>
      <c r="Q929" s="9">
        <f t="shared" si="262"/>
        <v>4220000</v>
      </c>
      <c r="R929" s="11" t="str">
        <f t="shared" si="267"/>
        <v>4.22</v>
      </c>
      <c r="S929" s="11" t="str">
        <f t="shared" si="268"/>
        <v>M</v>
      </c>
      <c r="T929" s="16" t="str">
        <f t="shared" si="263"/>
        <v>425</v>
      </c>
      <c r="U929" s="16" t="str">
        <f t="shared" si="276"/>
        <v>4224</v>
      </c>
      <c r="W929" s="16">
        <v>1.3</v>
      </c>
      <c r="X929" s="9">
        <f t="shared" si="278"/>
        <v>6</v>
      </c>
      <c r="Y929" s="9">
        <f t="shared" si="269"/>
        <v>130000</v>
      </c>
      <c r="Z929" s="11" t="str">
        <f t="shared" si="270"/>
        <v>130</v>
      </c>
      <c r="AA929" s="11" t="str">
        <f t="shared" si="271"/>
        <v>k</v>
      </c>
      <c r="AB929" s="16" t="str">
        <f t="shared" si="265"/>
        <v>134</v>
      </c>
      <c r="AC929" s="16" t="str">
        <f t="shared" si="266"/>
        <v>1303</v>
      </c>
      <c r="AE929" s="22">
        <v>6.49</v>
      </c>
      <c r="AF929" s="9">
        <f t="shared" si="272"/>
        <v>2</v>
      </c>
      <c r="AG929" s="10">
        <f t="shared" si="277"/>
        <v>64.900000000000006</v>
      </c>
      <c r="AH929" s="11" t="str">
        <f t="shared" si="273"/>
        <v>64.9</v>
      </c>
      <c r="AI929" s="11" t="str">
        <f t="shared" si="274"/>
        <v>Ohm</v>
      </c>
      <c r="AK929" s="16" t="str">
        <f t="shared" si="275"/>
        <v>64R9</v>
      </c>
    </row>
    <row r="930" spans="15:37" x14ac:dyDescent="0.3">
      <c r="O930" s="16">
        <v>4.32</v>
      </c>
      <c r="P930" s="9">
        <f t="shared" si="261"/>
        <v>7</v>
      </c>
      <c r="Q930" s="9">
        <f t="shared" si="262"/>
        <v>4320000</v>
      </c>
      <c r="R930" s="11" t="str">
        <f t="shared" si="267"/>
        <v>4.32</v>
      </c>
      <c r="S930" s="11" t="str">
        <f t="shared" si="268"/>
        <v>M</v>
      </c>
      <c r="T930" s="16" t="str">
        <f t="shared" si="263"/>
        <v>435</v>
      </c>
      <c r="U930" s="16" t="str">
        <f t="shared" si="276"/>
        <v>4324</v>
      </c>
      <c r="W930" s="16">
        <v>1.33</v>
      </c>
      <c r="X930" s="9">
        <f t="shared" si="278"/>
        <v>6</v>
      </c>
      <c r="Y930" s="9">
        <f t="shared" si="269"/>
        <v>133000</v>
      </c>
      <c r="Z930" s="11" t="str">
        <f t="shared" si="270"/>
        <v>133</v>
      </c>
      <c r="AA930" s="11" t="str">
        <f t="shared" si="271"/>
        <v>k</v>
      </c>
      <c r="AB930" s="16" t="str">
        <f t="shared" si="265"/>
        <v>134</v>
      </c>
      <c r="AC930" s="16" t="str">
        <f t="shared" si="266"/>
        <v>1333</v>
      </c>
      <c r="AE930" s="22">
        <v>6.57</v>
      </c>
      <c r="AF930" s="9">
        <f t="shared" si="272"/>
        <v>2</v>
      </c>
      <c r="AG930" s="10">
        <f t="shared" si="277"/>
        <v>65.7</v>
      </c>
      <c r="AH930" s="11" t="str">
        <f t="shared" si="273"/>
        <v>65.7</v>
      </c>
      <c r="AI930" s="11" t="str">
        <f t="shared" si="274"/>
        <v>Ohm</v>
      </c>
      <c r="AK930" s="16" t="str">
        <f t="shared" si="275"/>
        <v>65R7</v>
      </c>
    </row>
    <row r="931" spans="15:37" x14ac:dyDescent="0.3">
      <c r="O931" s="16">
        <v>4.42</v>
      </c>
      <c r="P931" s="9">
        <f t="shared" si="261"/>
        <v>7</v>
      </c>
      <c r="Q931" s="9">
        <f t="shared" si="262"/>
        <v>4420000</v>
      </c>
      <c r="R931" s="11" t="str">
        <f t="shared" si="267"/>
        <v>4.42</v>
      </c>
      <c r="S931" s="11" t="str">
        <f t="shared" si="268"/>
        <v>M</v>
      </c>
      <c r="T931" s="16" t="str">
        <f t="shared" si="263"/>
        <v>445</v>
      </c>
      <c r="U931" s="16" t="str">
        <f t="shared" si="276"/>
        <v>4424</v>
      </c>
      <c r="W931" s="16">
        <v>1.37</v>
      </c>
      <c r="X931" s="9">
        <f t="shared" si="278"/>
        <v>6</v>
      </c>
      <c r="Y931" s="9">
        <f t="shared" si="269"/>
        <v>137000</v>
      </c>
      <c r="Z931" s="11" t="str">
        <f t="shared" si="270"/>
        <v>137</v>
      </c>
      <c r="AA931" s="11" t="str">
        <f t="shared" si="271"/>
        <v>k</v>
      </c>
      <c r="AB931" s="16" t="str">
        <f t="shared" si="265"/>
        <v>134</v>
      </c>
      <c r="AC931" s="16" t="str">
        <f t="shared" si="266"/>
        <v>1373</v>
      </c>
      <c r="AE931" s="22">
        <v>6.65</v>
      </c>
      <c r="AF931" s="9">
        <f t="shared" si="272"/>
        <v>2</v>
      </c>
      <c r="AG931" s="10">
        <f t="shared" si="277"/>
        <v>66.5</v>
      </c>
      <c r="AH931" s="11" t="str">
        <f t="shared" si="273"/>
        <v>66.5</v>
      </c>
      <c r="AI931" s="11" t="str">
        <f t="shared" si="274"/>
        <v>Ohm</v>
      </c>
      <c r="AK931" s="16" t="str">
        <f t="shared" si="275"/>
        <v>66R5</v>
      </c>
    </row>
    <row r="932" spans="15:37" x14ac:dyDescent="0.3">
      <c r="O932" s="16">
        <v>4.53</v>
      </c>
      <c r="P932" s="9">
        <f t="shared" si="261"/>
        <v>7</v>
      </c>
      <c r="Q932" s="9">
        <f t="shared" si="262"/>
        <v>4530000</v>
      </c>
      <c r="R932" s="11" t="str">
        <f t="shared" si="267"/>
        <v>4.53</v>
      </c>
      <c r="S932" s="11" t="str">
        <f t="shared" si="268"/>
        <v>M</v>
      </c>
      <c r="T932" s="16" t="str">
        <f t="shared" si="263"/>
        <v>455</v>
      </c>
      <c r="U932" s="16" t="str">
        <f t="shared" si="276"/>
        <v>4534</v>
      </c>
      <c r="W932" s="16">
        <v>1.4</v>
      </c>
      <c r="X932" s="9">
        <f t="shared" si="278"/>
        <v>6</v>
      </c>
      <c r="Y932" s="9">
        <f t="shared" si="269"/>
        <v>140000</v>
      </c>
      <c r="Z932" s="11" t="str">
        <f t="shared" si="270"/>
        <v>140</v>
      </c>
      <c r="AA932" s="11" t="str">
        <f t="shared" si="271"/>
        <v>k</v>
      </c>
      <c r="AB932" s="16" t="str">
        <f t="shared" si="265"/>
        <v>144</v>
      </c>
      <c r="AC932" s="16" t="str">
        <f t="shared" si="266"/>
        <v>1403</v>
      </c>
      <c r="AE932" s="22">
        <v>6.73</v>
      </c>
      <c r="AF932" s="9">
        <f t="shared" si="272"/>
        <v>2</v>
      </c>
      <c r="AG932" s="10">
        <f t="shared" si="277"/>
        <v>67.3</v>
      </c>
      <c r="AH932" s="11" t="str">
        <f t="shared" si="273"/>
        <v>67.3</v>
      </c>
      <c r="AI932" s="11" t="str">
        <f t="shared" si="274"/>
        <v>Ohm</v>
      </c>
      <c r="AK932" s="16" t="str">
        <f t="shared" si="275"/>
        <v>67R3</v>
      </c>
    </row>
    <row r="933" spans="15:37" x14ac:dyDescent="0.3">
      <c r="O933" s="16">
        <v>4.6399999999999997</v>
      </c>
      <c r="P933" s="9">
        <f t="shared" ref="P933:P965" si="279">IF(O933=1,P932+1,P932)</f>
        <v>7</v>
      </c>
      <c r="Q933" s="9">
        <f t="shared" ref="Q933:Q965" si="280">O933*10^P933/10</f>
        <v>4640000</v>
      </c>
      <c r="R933" s="11" t="str">
        <f t="shared" si="267"/>
        <v>4.64</v>
      </c>
      <c r="S933" s="11" t="str">
        <f t="shared" si="268"/>
        <v>M</v>
      </c>
      <c r="T933" s="16" t="str">
        <f t="shared" ref="T933:T964" si="281">IF(P933&lt;2,LEFT(U933,3),LEFT(U933,2)&amp;P933-2)</f>
        <v>465</v>
      </c>
      <c r="U933" s="16" t="str">
        <f t="shared" si="276"/>
        <v>4644</v>
      </c>
      <c r="W933" s="16">
        <v>1.43</v>
      </c>
      <c r="X933" s="9">
        <f t="shared" si="278"/>
        <v>6</v>
      </c>
      <c r="Y933" s="9">
        <f t="shared" si="269"/>
        <v>143000</v>
      </c>
      <c r="Z933" s="11" t="str">
        <f t="shared" si="270"/>
        <v>143</v>
      </c>
      <c r="AA933" s="11" t="str">
        <f t="shared" si="271"/>
        <v>k</v>
      </c>
      <c r="AB933" s="16" t="str">
        <f t="shared" si="265"/>
        <v>144</v>
      </c>
      <c r="AC933" s="16" t="str">
        <f t="shared" si="266"/>
        <v>1433</v>
      </c>
      <c r="AE933" s="22">
        <v>6.81</v>
      </c>
      <c r="AF933" s="9">
        <f t="shared" si="272"/>
        <v>2</v>
      </c>
      <c r="AG933" s="10">
        <f t="shared" si="277"/>
        <v>68.099999999999994</v>
      </c>
      <c r="AH933" s="11" t="str">
        <f t="shared" si="273"/>
        <v>68.1</v>
      </c>
      <c r="AI933" s="11" t="str">
        <f t="shared" si="274"/>
        <v>Ohm</v>
      </c>
      <c r="AK933" s="16" t="str">
        <f t="shared" si="275"/>
        <v>68R1</v>
      </c>
    </row>
    <row r="934" spans="15:37" x14ac:dyDescent="0.3">
      <c r="O934" s="16">
        <v>4.75</v>
      </c>
      <c r="P934" s="9">
        <f t="shared" si="279"/>
        <v>7</v>
      </c>
      <c r="Q934" s="9">
        <f t="shared" si="280"/>
        <v>4750000</v>
      </c>
      <c r="R934" s="11" t="str">
        <f t="shared" si="267"/>
        <v>4.75</v>
      </c>
      <c r="S934" s="11" t="str">
        <f t="shared" si="268"/>
        <v>M</v>
      </c>
      <c r="T934" s="16" t="str">
        <f t="shared" si="281"/>
        <v>475</v>
      </c>
      <c r="U934" s="16" t="str">
        <f t="shared" si="276"/>
        <v>4754</v>
      </c>
      <c r="W934" s="16">
        <v>1.47</v>
      </c>
      <c r="X934" s="9">
        <f t="shared" si="278"/>
        <v>6</v>
      </c>
      <c r="Y934" s="9">
        <f t="shared" si="269"/>
        <v>147000</v>
      </c>
      <c r="Z934" s="11" t="str">
        <f t="shared" si="270"/>
        <v>147</v>
      </c>
      <c r="AA934" s="11" t="str">
        <f t="shared" si="271"/>
        <v>k</v>
      </c>
      <c r="AB934" s="16" t="str">
        <f t="shared" si="265"/>
        <v>144</v>
      </c>
      <c r="AC934" s="16" t="str">
        <f t="shared" si="266"/>
        <v>1473</v>
      </c>
      <c r="AE934" s="22">
        <v>6.9</v>
      </c>
      <c r="AF934" s="9">
        <f t="shared" si="272"/>
        <v>2</v>
      </c>
      <c r="AG934" s="10">
        <f t="shared" si="277"/>
        <v>69</v>
      </c>
      <c r="AH934" s="11" t="str">
        <f t="shared" si="273"/>
        <v>69.0</v>
      </c>
      <c r="AI934" s="11" t="str">
        <f t="shared" si="274"/>
        <v>Ohm</v>
      </c>
      <c r="AK934" s="16" t="str">
        <f t="shared" si="275"/>
        <v>69R0</v>
      </c>
    </row>
    <row r="935" spans="15:37" x14ac:dyDescent="0.3">
      <c r="O935" s="16">
        <v>4.87</v>
      </c>
      <c r="P935" s="9">
        <f t="shared" si="279"/>
        <v>7</v>
      </c>
      <c r="Q935" s="9">
        <f t="shared" si="280"/>
        <v>4870000</v>
      </c>
      <c r="R935" s="11" t="str">
        <f t="shared" si="267"/>
        <v>4.87</v>
      </c>
      <c r="S935" s="11" t="str">
        <f t="shared" si="268"/>
        <v>M</v>
      </c>
      <c r="T935" s="16" t="str">
        <f t="shared" si="281"/>
        <v>485</v>
      </c>
      <c r="U935" s="16" t="str">
        <f t="shared" si="276"/>
        <v>4874</v>
      </c>
      <c r="W935" s="16">
        <v>1.5</v>
      </c>
      <c r="X935" s="9">
        <f t="shared" si="278"/>
        <v>6</v>
      </c>
      <c r="Y935" s="9">
        <f t="shared" si="269"/>
        <v>150000</v>
      </c>
      <c r="Z935" s="11" t="str">
        <f t="shared" si="270"/>
        <v>150</v>
      </c>
      <c r="AA935" s="11" t="str">
        <f t="shared" si="271"/>
        <v>k</v>
      </c>
      <c r="AB935" s="16" t="str">
        <f t="shared" si="265"/>
        <v>154</v>
      </c>
      <c r="AC935" s="16" t="str">
        <f t="shared" si="266"/>
        <v>1503</v>
      </c>
      <c r="AE935" s="22">
        <v>6.98</v>
      </c>
      <c r="AF935" s="9">
        <f t="shared" si="272"/>
        <v>2</v>
      </c>
      <c r="AG935" s="10">
        <f t="shared" si="277"/>
        <v>69.8</v>
      </c>
      <c r="AH935" s="11" t="str">
        <f t="shared" si="273"/>
        <v>69.8</v>
      </c>
      <c r="AI935" s="11" t="str">
        <f t="shared" si="274"/>
        <v>Ohm</v>
      </c>
      <c r="AK935" s="16" t="str">
        <f t="shared" si="275"/>
        <v>69R8</v>
      </c>
    </row>
    <row r="936" spans="15:37" x14ac:dyDescent="0.3">
      <c r="O936" s="16">
        <v>4.99</v>
      </c>
      <c r="P936" s="9">
        <f t="shared" si="279"/>
        <v>7</v>
      </c>
      <c r="Q936" s="9">
        <f t="shared" si="280"/>
        <v>4990000</v>
      </c>
      <c r="R936" s="11" t="str">
        <f t="shared" si="267"/>
        <v>4.99</v>
      </c>
      <c r="S936" s="11" t="str">
        <f t="shared" si="268"/>
        <v>M</v>
      </c>
      <c r="T936" s="16" t="str">
        <f t="shared" si="281"/>
        <v>495</v>
      </c>
      <c r="U936" s="16" t="str">
        <f t="shared" si="276"/>
        <v>4994</v>
      </c>
      <c r="W936" s="16">
        <v>1.54</v>
      </c>
      <c r="X936" s="9">
        <f t="shared" si="278"/>
        <v>6</v>
      </c>
      <c r="Y936" s="9">
        <f t="shared" si="269"/>
        <v>154000</v>
      </c>
      <c r="Z936" s="11" t="str">
        <f t="shared" si="270"/>
        <v>154</v>
      </c>
      <c r="AA936" s="11" t="str">
        <f t="shared" si="271"/>
        <v>k</v>
      </c>
      <c r="AB936" s="16" t="str">
        <f t="shared" si="265"/>
        <v>154</v>
      </c>
      <c r="AC936" s="16" t="str">
        <f t="shared" si="266"/>
        <v>1543</v>
      </c>
      <c r="AE936" s="22">
        <v>7.06</v>
      </c>
      <c r="AF936" s="9">
        <f t="shared" si="272"/>
        <v>2</v>
      </c>
      <c r="AG936" s="10">
        <f t="shared" si="277"/>
        <v>70.599999999999994</v>
      </c>
      <c r="AH936" s="11" t="str">
        <f t="shared" si="273"/>
        <v>70.6</v>
      </c>
      <c r="AI936" s="11" t="str">
        <f t="shared" si="274"/>
        <v>Ohm</v>
      </c>
      <c r="AK936" s="16" t="str">
        <f t="shared" si="275"/>
        <v>70R6</v>
      </c>
    </row>
    <row r="937" spans="15:37" x14ac:dyDescent="0.3">
      <c r="O937" s="16">
        <v>5.1100000000000003</v>
      </c>
      <c r="P937" s="9">
        <f t="shared" si="279"/>
        <v>7</v>
      </c>
      <c r="Q937" s="9">
        <f t="shared" si="280"/>
        <v>5110000</v>
      </c>
      <c r="R937" s="11" t="str">
        <f t="shared" si="267"/>
        <v>5.11</v>
      </c>
      <c r="S937" s="11" t="str">
        <f t="shared" si="268"/>
        <v>M</v>
      </c>
      <c r="T937" s="16" t="str">
        <f t="shared" si="281"/>
        <v>515</v>
      </c>
      <c r="U937" s="16" t="str">
        <f t="shared" si="276"/>
        <v>5114</v>
      </c>
      <c r="W937" s="16">
        <v>1.58</v>
      </c>
      <c r="X937" s="9">
        <f t="shared" si="278"/>
        <v>6</v>
      </c>
      <c r="Y937" s="9">
        <f t="shared" si="269"/>
        <v>158000</v>
      </c>
      <c r="Z937" s="11" t="str">
        <f t="shared" si="270"/>
        <v>158</v>
      </c>
      <c r="AA937" s="11" t="str">
        <f t="shared" si="271"/>
        <v>k</v>
      </c>
      <c r="AB937" s="16" t="str">
        <f t="shared" si="265"/>
        <v>154</v>
      </c>
      <c r="AC937" s="16" t="str">
        <f t="shared" si="266"/>
        <v>1583</v>
      </c>
      <c r="AE937" s="22">
        <v>7.15</v>
      </c>
      <c r="AF937" s="9">
        <f t="shared" si="272"/>
        <v>2</v>
      </c>
      <c r="AG937" s="10">
        <f t="shared" si="277"/>
        <v>71.5</v>
      </c>
      <c r="AH937" s="11" t="str">
        <f t="shared" si="273"/>
        <v>71.5</v>
      </c>
      <c r="AI937" s="11" t="str">
        <f t="shared" si="274"/>
        <v>Ohm</v>
      </c>
      <c r="AK937" s="16" t="str">
        <f t="shared" si="275"/>
        <v>71R5</v>
      </c>
    </row>
    <row r="938" spans="15:37" x14ac:dyDescent="0.3">
      <c r="O938" s="16">
        <v>5.23</v>
      </c>
      <c r="P938" s="9">
        <f t="shared" si="279"/>
        <v>7</v>
      </c>
      <c r="Q938" s="9">
        <f t="shared" si="280"/>
        <v>5230000.0000000009</v>
      </c>
      <c r="R938" s="11" t="str">
        <f t="shared" si="267"/>
        <v>5.23</v>
      </c>
      <c r="S938" s="11" t="str">
        <f t="shared" si="268"/>
        <v>M</v>
      </c>
      <c r="T938" s="16" t="str">
        <f t="shared" si="281"/>
        <v>525</v>
      </c>
      <c r="U938" s="16" t="str">
        <f t="shared" si="276"/>
        <v>5234</v>
      </c>
      <c r="W938" s="16">
        <v>1.6</v>
      </c>
      <c r="X938" s="9">
        <f t="shared" si="278"/>
        <v>6</v>
      </c>
      <c r="Y938" s="9">
        <f t="shared" si="269"/>
        <v>160000</v>
      </c>
      <c r="Z938" s="11" t="str">
        <f t="shared" si="270"/>
        <v>160</v>
      </c>
      <c r="AA938" s="11" t="str">
        <f t="shared" si="271"/>
        <v>k</v>
      </c>
      <c r="AB938" s="16" t="str">
        <f t="shared" si="265"/>
        <v>164</v>
      </c>
      <c r="AC938" s="16" t="str">
        <f t="shared" si="266"/>
        <v>1603</v>
      </c>
      <c r="AE938" s="22">
        <v>7.23</v>
      </c>
      <c r="AF938" s="9">
        <f t="shared" si="272"/>
        <v>2</v>
      </c>
      <c r="AG938" s="10">
        <f t="shared" si="277"/>
        <v>72.3</v>
      </c>
      <c r="AH938" s="11" t="str">
        <f t="shared" si="273"/>
        <v>72.3</v>
      </c>
      <c r="AI938" s="11" t="str">
        <f t="shared" si="274"/>
        <v>Ohm</v>
      </c>
      <c r="AK938" s="16" t="str">
        <f t="shared" si="275"/>
        <v>72R3</v>
      </c>
    </row>
    <row r="939" spans="15:37" x14ac:dyDescent="0.3">
      <c r="O939" s="16">
        <v>5.36</v>
      </c>
      <c r="P939" s="9">
        <f t="shared" si="279"/>
        <v>7</v>
      </c>
      <c r="Q939" s="9">
        <f t="shared" si="280"/>
        <v>5360000</v>
      </c>
      <c r="R939" s="11" t="str">
        <f t="shared" si="267"/>
        <v>5.36</v>
      </c>
      <c r="S939" s="11" t="str">
        <f t="shared" si="268"/>
        <v>M</v>
      </c>
      <c r="T939" s="16" t="str">
        <f t="shared" si="281"/>
        <v>535</v>
      </c>
      <c r="U939" s="16" t="str">
        <f t="shared" si="276"/>
        <v>5364</v>
      </c>
      <c r="W939" s="16">
        <v>1.62</v>
      </c>
      <c r="X939" s="9">
        <f t="shared" si="278"/>
        <v>6</v>
      </c>
      <c r="Y939" s="9">
        <f t="shared" si="269"/>
        <v>162000</v>
      </c>
      <c r="Z939" s="11" t="str">
        <f t="shared" si="270"/>
        <v>162</v>
      </c>
      <c r="AA939" s="11" t="str">
        <f t="shared" si="271"/>
        <v>k</v>
      </c>
      <c r="AB939" s="16" t="str">
        <f t="shared" si="265"/>
        <v>164</v>
      </c>
      <c r="AC939" s="16" t="str">
        <f t="shared" si="266"/>
        <v>1623</v>
      </c>
      <c r="AE939" s="22">
        <v>7.32</v>
      </c>
      <c r="AF939" s="9">
        <f t="shared" si="272"/>
        <v>2</v>
      </c>
      <c r="AG939" s="10">
        <f t="shared" si="277"/>
        <v>73.2</v>
      </c>
      <c r="AH939" s="11" t="str">
        <f t="shared" si="273"/>
        <v>73.2</v>
      </c>
      <c r="AI939" s="11" t="str">
        <f t="shared" si="274"/>
        <v>Ohm</v>
      </c>
      <c r="AK939" s="16" t="str">
        <f t="shared" si="275"/>
        <v>73R2</v>
      </c>
    </row>
    <row r="940" spans="15:37" x14ac:dyDescent="0.3">
      <c r="O940" s="16">
        <v>5.49</v>
      </c>
      <c r="P940" s="9">
        <f t="shared" si="279"/>
        <v>7</v>
      </c>
      <c r="Q940" s="9">
        <f t="shared" si="280"/>
        <v>5490000</v>
      </c>
      <c r="R940" s="11" t="str">
        <f t="shared" si="267"/>
        <v>5.49</v>
      </c>
      <c r="S940" s="11" t="str">
        <f t="shared" si="268"/>
        <v>M</v>
      </c>
      <c r="T940" s="16" t="str">
        <f t="shared" si="281"/>
        <v>545</v>
      </c>
      <c r="U940" s="16" t="str">
        <f t="shared" si="276"/>
        <v>5494</v>
      </c>
      <c r="W940" s="16">
        <v>1.65</v>
      </c>
      <c r="X940" s="9">
        <f t="shared" si="278"/>
        <v>6</v>
      </c>
      <c r="Y940" s="9">
        <f t="shared" si="269"/>
        <v>165000</v>
      </c>
      <c r="Z940" s="11" t="str">
        <f t="shared" si="270"/>
        <v>165</v>
      </c>
      <c r="AA940" s="11" t="str">
        <f t="shared" si="271"/>
        <v>k</v>
      </c>
      <c r="AB940" s="16" t="str">
        <f t="shared" si="265"/>
        <v>164</v>
      </c>
      <c r="AC940" s="16" t="str">
        <f t="shared" si="266"/>
        <v>1653</v>
      </c>
      <c r="AE940" s="22">
        <v>7.41</v>
      </c>
      <c r="AF940" s="9">
        <f t="shared" si="272"/>
        <v>2</v>
      </c>
      <c r="AG940" s="10">
        <f t="shared" si="277"/>
        <v>74.099999999999994</v>
      </c>
      <c r="AH940" s="11" t="str">
        <f t="shared" si="273"/>
        <v>74.1</v>
      </c>
      <c r="AI940" s="11" t="str">
        <f t="shared" si="274"/>
        <v>Ohm</v>
      </c>
      <c r="AK940" s="16" t="str">
        <f t="shared" si="275"/>
        <v>74R1</v>
      </c>
    </row>
    <row r="941" spans="15:37" x14ac:dyDescent="0.3">
      <c r="O941" s="16">
        <v>5.62</v>
      </c>
      <c r="P941" s="9">
        <f t="shared" si="279"/>
        <v>7</v>
      </c>
      <c r="Q941" s="9">
        <f t="shared" si="280"/>
        <v>5620000</v>
      </c>
      <c r="R941" s="11" t="str">
        <f t="shared" si="267"/>
        <v>5.62</v>
      </c>
      <c r="S941" s="11" t="str">
        <f t="shared" si="268"/>
        <v>M</v>
      </c>
      <c r="T941" s="16" t="str">
        <f t="shared" si="281"/>
        <v>565</v>
      </c>
      <c r="U941" s="16" t="str">
        <f t="shared" si="276"/>
        <v>5624</v>
      </c>
      <c r="W941" s="16">
        <v>1.69</v>
      </c>
      <c r="X941" s="9">
        <f t="shared" si="278"/>
        <v>6</v>
      </c>
      <c r="Y941" s="9">
        <f t="shared" si="269"/>
        <v>169000</v>
      </c>
      <c r="Z941" s="11" t="str">
        <f t="shared" si="270"/>
        <v>169</v>
      </c>
      <c r="AA941" s="11" t="str">
        <f t="shared" si="271"/>
        <v>k</v>
      </c>
      <c r="AB941" s="16" t="str">
        <f t="shared" si="265"/>
        <v>164</v>
      </c>
      <c r="AC941" s="16" t="str">
        <f t="shared" si="266"/>
        <v>1693</v>
      </c>
      <c r="AE941" s="22">
        <v>7.5</v>
      </c>
      <c r="AF941" s="9">
        <f t="shared" si="272"/>
        <v>2</v>
      </c>
      <c r="AG941" s="10">
        <f t="shared" si="277"/>
        <v>75</v>
      </c>
      <c r="AH941" s="11" t="str">
        <f t="shared" si="273"/>
        <v>75.0</v>
      </c>
      <c r="AI941" s="11" t="str">
        <f t="shared" si="274"/>
        <v>Ohm</v>
      </c>
      <c r="AK941" s="16" t="str">
        <f t="shared" si="275"/>
        <v>75R0</v>
      </c>
    </row>
    <row r="942" spans="15:37" x14ac:dyDescent="0.3">
      <c r="O942" s="16">
        <v>5.76</v>
      </c>
      <c r="P942" s="9">
        <f t="shared" si="279"/>
        <v>7</v>
      </c>
      <c r="Q942" s="9">
        <f t="shared" si="280"/>
        <v>5760000</v>
      </c>
      <c r="R942" s="11" t="str">
        <f t="shared" si="267"/>
        <v>5.76</v>
      </c>
      <c r="S942" s="11" t="str">
        <f t="shared" si="268"/>
        <v>M</v>
      </c>
      <c r="T942" s="16" t="str">
        <f t="shared" si="281"/>
        <v>575</v>
      </c>
      <c r="U942" s="16" t="str">
        <f t="shared" si="276"/>
        <v>5764</v>
      </c>
      <c r="W942" s="16">
        <v>1.74</v>
      </c>
      <c r="X942" s="9">
        <f t="shared" si="278"/>
        <v>6</v>
      </c>
      <c r="Y942" s="9">
        <f t="shared" si="269"/>
        <v>174000</v>
      </c>
      <c r="Z942" s="11" t="str">
        <f t="shared" si="270"/>
        <v>174</v>
      </c>
      <c r="AA942" s="11" t="str">
        <f t="shared" si="271"/>
        <v>k</v>
      </c>
      <c r="AB942" s="16" t="str">
        <f t="shared" si="265"/>
        <v>174</v>
      </c>
      <c r="AC942" s="16" t="str">
        <f t="shared" si="266"/>
        <v>1743</v>
      </c>
      <c r="AE942" s="22">
        <v>7.59</v>
      </c>
      <c r="AF942" s="9">
        <f t="shared" si="272"/>
        <v>2</v>
      </c>
      <c r="AG942" s="10">
        <f t="shared" si="277"/>
        <v>75.900000000000006</v>
      </c>
      <c r="AH942" s="11" t="str">
        <f t="shared" si="273"/>
        <v>75.9</v>
      </c>
      <c r="AI942" s="11" t="str">
        <f t="shared" si="274"/>
        <v>Ohm</v>
      </c>
      <c r="AK942" s="16" t="str">
        <f t="shared" si="275"/>
        <v>75R9</v>
      </c>
    </row>
    <row r="943" spans="15:37" x14ac:dyDescent="0.3">
      <c r="O943" s="16">
        <v>5.9</v>
      </c>
      <c r="P943" s="9">
        <f t="shared" si="279"/>
        <v>7</v>
      </c>
      <c r="Q943" s="9">
        <f t="shared" si="280"/>
        <v>5900000</v>
      </c>
      <c r="R943" s="11" t="str">
        <f t="shared" si="267"/>
        <v>5.90</v>
      </c>
      <c r="S943" s="11" t="str">
        <f t="shared" si="268"/>
        <v>M</v>
      </c>
      <c r="T943" s="16" t="str">
        <f t="shared" si="281"/>
        <v>595</v>
      </c>
      <c r="U943" s="16" t="str">
        <f t="shared" si="276"/>
        <v>5904</v>
      </c>
      <c r="W943" s="16">
        <v>1.78</v>
      </c>
      <c r="X943" s="9">
        <f t="shared" si="278"/>
        <v>6</v>
      </c>
      <c r="Y943" s="9">
        <f t="shared" si="269"/>
        <v>178000</v>
      </c>
      <c r="Z943" s="11" t="str">
        <f t="shared" si="270"/>
        <v>178</v>
      </c>
      <c r="AA943" s="11" t="str">
        <f t="shared" si="271"/>
        <v>k</v>
      </c>
      <c r="AB943" s="16" t="str">
        <f t="shared" si="265"/>
        <v>174</v>
      </c>
      <c r="AC943" s="16" t="str">
        <f t="shared" si="266"/>
        <v>1783</v>
      </c>
      <c r="AE943" s="22">
        <v>7.68</v>
      </c>
      <c r="AF943" s="9">
        <f t="shared" si="272"/>
        <v>2</v>
      </c>
      <c r="AG943" s="10">
        <f t="shared" si="277"/>
        <v>76.8</v>
      </c>
      <c r="AH943" s="11" t="str">
        <f t="shared" si="273"/>
        <v>76.8</v>
      </c>
      <c r="AI943" s="11" t="str">
        <f t="shared" si="274"/>
        <v>Ohm</v>
      </c>
      <c r="AK943" s="16" t="str">
        <f t="shared" si="275"/>
        <v>76R8</v>
      </c>
    </row>
    <row r="944" spans="15:37" x14ac:dyDescent="0.3">
      <c r="O944" s="16">
        <v>6.04</v>
      </c>
      <c r="P944" s="9">
        <f t="shared" si="279"/>
        <v>7</v>
      </c>
      <c r="Q944" s="9">
        <f t="shared" si="280"/>
        <v>6040000</v>
      </c>
      <c r="R944" s="11" t="str">
        <f t="shared" si="267"/>
        <v>6.04</v>
      </c>
      <c r="S944" s="11" t="str">
        <f t="shared" si="268"/>
        <v>M</v>
      </c>
      <c r="T944" s="16" t="str">
        <f t="shared" si="281"/>
        <v>605</v>
      </c>
      <c r="U944" s="16" t="str">
        <f t="shared" si="276"/>
        <v>6044</v>
      </c>
      <c r="W944" s="16">
        <v>1.8</v>
      </c>
      <c r="X944" s="9">
        <f t="shared" si="278"/>
        <v>6</v>
      </c>
      <c r="Y944" s="9">
        <f t="shared" si="269"/>
        <v>180000</v>
      </c>
      <c r="Z944" s="11" t="str">
        <f t="shared" si="270"/>
        <v>180</v>
      </c>
      <c r="AA944" s="11" t="str">
        <f t="shared" si="271"/>
        <v>k</v>
      </c>
      <c r="AB944" s="16" t="str">
        <f t="shared" si="265"/>
        <v>184</v>
      </c>
      <c r="AC944" s="16" t="str">
        <f t="shared" si="266"/>
        <v>1803</v>
      </c>
      <c r="AE944" s="22">
        <v>7.77</v>
      </c>
      <c r="AF944" s="9">
        <f t="shared" si="272"/>
        <v>2</v>
      </c>
      <c r="AG944" s="10">
        <f t="shared" si="277"/>
        <v>77.7</v>
      </c>
      <c r="AH944" s="11" t="str">
        <f t="shared" si="273"/>
        <v>77.7</v>
      </c>
      <c r="AI944" s="11" t="str">
        <f t="shared" si="274"/>
        <v>Ohm</v>
      </c>
      <c r="AK944" s="16" t="str">
        <f t="shared" si="275"/>
        <v>77R7</v>
      </c>
    </row>
    <row r="945" spans="15:37" x14ac:dyDescent="0.3">
      <c r="O945" s="16">
        <v>6.19</v>
      </c>
      <c r="P945" s="9">
        <f t="shared" si="279"/>
        <v>7</v>
      </c>
      <c r="Q945" s="9">
        <f t="shared" si="280"/>
        <v>6190000.0000000009</v>
      </c>
      <c r="R945" s="11" t="str">
        <f t="shared" si="267"/>
        <v>6.19</v>
      </c>
      <c r="S945" s="11" t="str">
        <f t="shared" si="268"/>
        <v>M</v>
      </c>
      <c r="T945" s="16" t="str">
        <f t="shared" si="281"/>
        <v>615</v>
      </c>
      <c r="U945" s="16" t="str">
        <f t="shared" si="276"/>
        <v>6194</v>
      </c>
      <c r="W945" s="16">
        <v>1.82</v>
      </c>
      <c r="X945" s="9">
        <f t="shared" si="278"/>
        <v>6</v>
      </c>
      <c r="Y945" s="9">
        <f t="shared" si="269"/>
        <v>182000</v>
      </c>
      <c r="Z945" s="11" t="str">
        <f t="shared" si="270"/>
        <v>182</v>
      </c>
      <c r="AA945" s="11" t="str">
        <f t="shared" si="271"/>
        <v>k</v>
      </c>
      <c r="AB945" s="16" t="str">
        <f t="shared" si="265"/>
        <v>184</v>
      </c>
      <c r="AC945" s="16" t="str">
        <f t="shared" si="266"/>
        <v>1823</v>
      </c>
      <c r="AE945" s="22">
        <v>7.87</v>
      </c>
      <c r="AF945" s="9">
        <f t="shared" si="272"/>
        <v>2</v>
      </c>
      <c r="AG945" s="10">
        <f t="shared" si="277"/>
        <v>78.7</v>
      </c>
      <c r="AH945" s="11" t="str">
        <f t="shared" si="273"/>
        <v>78.7</v>
      </c>
      <c r="AI945" s="11" t="str">
        <f t="shared" si="274"/>
        <v>Ohm</v>
      </c>
      <c r="AK945" s="16" t="str">
        <f t="shared" si="275"/>
        <v>78R7</v>
      </c>
    </row>
    <row r="946" spans="15:37" x14ac:dyDescent="0.3">
      <c r="O946" s="16">
        <v>6.34</v>
      </c>
      <c r="P946" s="9">
        <f t="shared" si="279"/>
        <v>7</v>
      </c>
      <c r="Q946" s="9">
        <f t="shared" si="280"/>
        <v>6340000</v>
      </c>
      <c r="R946" s="11" t="str">
        <f t="shared" si="267"/>
        <v>6.34</v>
      </c>
      <c r="S946" s="11" t="str">
        <f t="shared" si="268"/>
        <v>M</v>
      </c>
      <c r="T946" s="16" t="str">
        <f t="shared" si="281"/>
        <v>635</v>
      </c>
      <c r="U946" s="16" t="str">
        <f t="shared" si="276"/>
        <v>6344</v>
      </c>
      <c r="W946" s="16">
        <v>1.87</v>
      </c>
      <c r="X946" s="9">
        <f t="shared" si="278"/>
        <v>6</v>
      </c>
      <c r="Y946" s="9">
        <f t="shared" si="269"/>
        <v>187000</v>
      </c>
      <c r="Z946" s="11" t="str">
        <f t="shared" si="270"/>
        <v>187</v>
      </c>
      <c r="AA946" s="11" t="str">
        <f t="shared" si="271"/>
        <v>k</v>
      </c>
      <c r="AB946" s="16" t="str">
        <f t="shared" si="265"/>
        <v>184</v>
      </c>
      <c r="AC946" s="16" t="str">
        <f t="shared" si="266"/>
        <v>1873</v>
      </c>
      <c r="AE946" s="22">
        <v>7.96</v>
      </c>
      <c r="AF946" s="9">
        <f t="shared" si="272"/>
        <v>2</v>
      </c>
      <c r="AG946" s="10">
        <f t="shared" si="277"/>
        <v>79.599999999999994</v>
      </c>
      <c r="AH946" s="11" t="str">
        <f t="shared" si="273"/>
        <v>79.6</v>
      </c>
      <c r="AI946" s="11" t="str">
        <f t="shared" si="274"/>
        <v>Ohm</v>
      </c>
      <c r="AK946" s="16" t="str">
        <f t="shared" si="275"/>
        <v>79R6</v>
      </c>
    </row>
    <row r="947" spans="15:37" x14ac:dyDescent="0.3">
      <c r="O947" s="16">
        <v>6.49</v>
      </c>
      <c r="P947" s="9">
        <f t="shared" si="279"/>
        <v>7</v>
      </c>
      <c r="Q947" s="9">
        <f t="shared" si="280"/>
        <v>6490000</v>
      </c>
      <c r="R947" s="11" t="str">
        <f t="shared" si="267"/>
        <v>6.49</v>
      </c>
      <c r="S947" s="11" t="str">
        <f t="shared" si="268"/>
        <v>M</v>
      </c>
      <c r="T947" s="16" t="str">
        <f t="shared" si="281"/>
        <v>645</v>
      </c>
      <c r="U947" s="16" t="str">
        <f t="shared" si="276"/>
        <v>6494</v>
      </c>
      <c r="W947" s="16">
        <v>1.91</v>
      </c>
      <c r="X947" s="9">
        <f t="shared" si="278"/>
        <v>6</v>
      </c>
      <c r="Y947" s="9">
        <f t="shared" si="269"/>
        <v>191000</v>
      </c>
      <c r="Z947" s="11" t="str">
        <f t="shared" si="270"/>
        <v>191</v>
      </c>
      <c r="AA947" s="11" t="str">
        <f t="shared" si="271"/>
        <v>k</v>
      </c>
      <c r="AB947" s="16" t="str">
        <f t="shared" si="265"/>
        <v>194</v>
      </c>
      <c r="AC947" s="16" t="str">
        <f t="shared" si="266"/>
        <v>1913</v>
      </c>
      <c r="AE947" s="22">
        <v>8.06</v>
      </c>
      <c r="AF947" s="9">
        <f t="shared" si="272"/>
        <v>2</v>
      </c>
      <c r="AG947" s="10">
        <f t="shared" si="277"/>
        <v>80.599999999999994</v>
      </c>
      <c r="AH947" s="11" t="str">
        <f t="shared" si="273"/>
        <v>80.6</v>
      </c>
      <c r="AI947" s="11" t="str">
        <f t="shared" si="274"/>
        <v>Ohm</v>
      </c>
      <c r="AK947" s="16" t="str">
        <f t="shared" si="275"/>
        <v>80R6</v>
      </c>
    </row>
    <row r="948" spans="15:37" x14ac:dyDescent="0.3">
      <c r="O948" s="16">
        <v>6.65</v>
      </c>
      <c r="P948" s="9">
        <f t="shared" si="279"/>
        <v>7</v>
      </c>
      <c r="Q948" s="9">
        <f t="shared" si="280"/>
        <v>6650000</v>
      </c>
      <c r="R948" s="11" t="str">
        <f t="shared" si="267"/>
        <v>6.65</v>
      </c>
      <c r="S948" s="11" t="str">
        <f t="shared" si="268"/>
        <v>M</v>
      </c>
      <c r="T948" s="16" t="str">
        <f t="shared" si="281"/>
        <v>665</v>
      </c>
      <c r="U948" s="16" t="str">
        <f t="shared" si="276"/>
        <v>6654</v>
      </c>
      <c r="W948" s="16">
        <v>1.96</v>
      </c>
      <c r="X948" s="9">
        <f t="shared" si="278"/>
        <v>6</v>
      </c>
      <c r="Y948" s="9">
        <f t="shared" si="269"/>
        <v>196000</v>
      </c>
      <c r="Z948" s="11" t="str">
        <f t="shared" si="270"/>
        <v>196</v>
      </c>
      <c r="AA948" s="11" t="str">
        <f t="shared" si="271"/>
        <v>k</v>
      </c>
      <c r="AB948" s="16" t="str">
        <f t="shared" si="265"/>
        <v>194</v>
      </c>
      <c r="AC948" s="16" t="str">
        <f t="shared" si="266"/>
        <v>1963</v>
      </c>
      <c r="AE948" s="22">
        <v>8.16</v>
      </c>
      <c r="AF948" s="9">
        <f t="shared" si="272"/>
        <v>2</v>
      </c>
      <c r="AG948" s="10">
        <f t="shared" si="277"/>
        <v>81.599999999999994</v>
      </c>
      <c r="AH948" s="11" t="str">
        <f t="shared" si="273"/>
        <v>81.6</v>
      </c>
      <c r="AI948" s="11" t="str">
        <f t="shared" si="274"/>
        <v>Ohm</v>
      </c>
      <c r="AK948" s="16" t="str">
        <f t="shared" si="275"/>
        <v>81R6</v>
      </c>
    </row>
    <row r="949" spans="15:37" x14ac:dyDescent="0.3">
      <c r="O949" s="16">
        <v>6.81</v>
      </c>
      <c r="P949" s="9">
        <f t="shared" si="279"/>
        <v>7</v>
      </c>
      <c r="Q949" s="9">
        <f t="shared" si="280"/>
        <v>6810000</v>
      </c>
      <c r="R949" s="11" t="str">
        <f t="shared" si="267"/>
        <v>6.81</v>
      </c>
      <c r="S949" s="11" t="str">
        <f t="shared" si="268"/>
        <v>M</v>
      </c>
      <c r="T949" s="16" t="str">
        <f t="shared" si="281"/>
        <v>685</v>
      </c>
      <c r="U949" s="16" t="str">
        <f t="shared" si="276"/>
        <v>6814</v>
      </c>
      <c r="W949" s="16">
        <v>2</v>
      </c>
      <c r="X949" s="9">
        <f t="shared" si="278"/>
        <v>6</v>
      </c>
      <c r="Y949" s="9">
        <f t="shared" si="269"/>
        <v>200000</v>
      </c>
      <c r="Z949" s="11" t="str">
        <f t="shared" si="270"/>
        <v>200</v>
      </c>
      <c r="AA949" s="11" t="str">
        <f t="shared" si="271"/>
        <v>k</v>
      </c>
      <c r="AB949" s="16" t="str">
        <f t="shared" si="265"/>
        <v>204</v>
      </c>
      <c r="AC949" s="16" t="str">
        <f t="shared" si="266"/>
        <v>2003</v>
      </c>
      <c r="AE949" s="22">
        <v>8.25</v>
      </c>
      <c r="AF949" s="9">
        <f t="shared" si="272"/>
        <v>2</v>
      </c>
      <c r="AG949" s="10">
        <f t="shared" si="277"/>
        <v>82.5</v>
      </c>
      <c r="AH949" s="11" t="str">
        <f t="shared" si="273"/>
        <v>82.5</v>
      </c>
      <c r="AI949" s="11" t="str">
        <f t="shared" si="274"/>
        <v>Ohm</v>
      </c>
      <c r="AK949" s="16" t="str">
        <f t="shared" si="275"/>
        <v>82R5</v>
      </c>
    </row>
    <row r="950" spans="15:37" x14ac:dyDescent="0.3">
      <c r="O950" s="16">
        <v>6.98</v>
      </c>
      <c r="P950" s="9">
        <f t="shared" si="279"/>
        <v>7</v>
      </c>
      <c r="Q950" s="9">
        <f t="shared" si="280"/>
        <v>6980000</v>
      </c>
      <c r="R950" s="11" t="str">
        <f t="shared" si="267"/>
        <v>6.98</v>
      </c>
      <c r="S950" s="11" t="str">
        <f t="shared" si="268"/>
        <v>M</v>
      </c>
      <c r="T950" s="16" t="str">
        <f t="shared" si="281"/>
        <v>695</v>
      </c>
      <c r="U950" s="16" t="str">
        <f t="shared" si="276"/>
        <v>6984</v>
      </c>
      <c r="W950" s="16">
        <v>2.0499999999999998</v>
      </c>
      <c r="X950" s="9">
        <f t="shared" si="278"/>
        <v>6</v>
      </c>
      <c r="Y950" s="9">
        <f t="shared" si="269"/>
        <v>204999.99999999997</v>
      </c>
      <c r="Z950" s="11" t="str">
        <f t="shared" si="270"/>
        <v>205</v>
      </c>
      <c r="AA950" s="11" t="str">
        <f t="shared" si="271"/>
        <v>k</v>
      </c>
      <c r="AB950" s="16" t="str">
        <f t="shared" si="265"/>
        <v>204</v>
      </c>
      <c r="AC950" s="16" t="str">
        <f t="shared" si="266"/>
        <v>2053</v>
      </c>
      <c r="AE950" s="22">
        <v>8.35</v>
      </c>
      <c r="AF950" s="9">
        <f t="shared" si="272"/>
        <v>2</v>
      </c>
      <c r="AG950" s="10">
        <f t="shared" si="277"/>
        <v>83.5</v>
      </c>
      <c r="AH950" s="11" t="str">
        <f t="shared" si="273"/>
        <v>83.5</v>
      </c>
      <c r="AI950" s="11" t="str">
        <f t="shared" si="274"/>
        <v>Ohm</v>
      </c>
      <c r="AK950" s="16" t="str">
        <f t="shared" si="275"/>
        <v>83R5</v>
      </c>
    </row>
    <row r="951" spans="15:37" x14ac:dyDescent="0.3">
      <c r="O951" s="16">
        <v>7.15</v>
      </c>
      <c r="P951" s="9">
        <f t="shared" si="279"/>
        <v>7</v>
      </c>
      <c r="Q951" s="9">
        <f t="shared" si="280"/>
        <v>7150000</v>
      </c>
      <c r="R951" s="11" t="str">
        <f t="shared" si="267"/>
        <v>7.15</v>
      </c>
      <c r="S951" s="11" t="str">
        <f t="shared" si="268"/>
        <v>M</v>
      </c>
      <c r="T951" s="16" t="str">
        <f t="shared" si="281"/>
        <v>715</v>
      </c>
      <c r="U951" s="16" t="str">
        <f t="shared" si="276"/>
        <v>7154</v>
      </c>
      <c r="W951" s="16">
        <v>2.1</v>
      </c>
      <c r="X951" s="9">
        <f t="shared" si="278"/>
        <v>6</v>
      </c>
      <c r="Y951" s="9">
        <f t="shared" si="269"/>
        <v>210000</v>
      </c>
      <c r="Z951" s="11" t="str">
        <f t="shared" si="270"/>
        <v>210</v>
      </c>
      <c r="AA951" s="11" t="str">
        <f t="shared" si="271"/>
        <v>k</v>
      </c>
      <c r="AB951" s="16" t="str">
        <f t="shared" si="265"/>
        <v>214</v>
      </c>
      <c r="AC951" s="16" t="str">
        <f t="shared" si="266"/>
        <v>2103</v>
      </c>
      <c r="AE951" s="22">
        <v>8.4499999999999993</v>
      </c>
      <c r="AF951" s="9">
        <f t="shared" si="272"/>
        <v>2</v>
      </c>
      <c r="AG951" s="10">
        <f t="shared" si="277"/>
        <v>84.499999999999986</v>
      </c>
      <c r="AH951" s="11" t="str">
        <f t="shared" si="273"/>
        <v>84.5</v>
      </c>
      <c r="AI951" s="11" t="str">
        <f t="shared" si="274"/>
        <v>Ohm</v>
      </c>
      <c r="AK951" s="16" t="str">
        <f t="shared" si="275"/>
        <v>84R5</v>
      </c>
    </row>
    <row r="952" spans="15:37" x14ac:dyDescent="0.3">
      <c r="O952" s="16">
        <v>7.32</v>
      </c>
      <c r="P952" s="9">
        <f t="shared" si="279"/>
        <v>7</v>
      </c>
      <c r="Q952" s="9">
        <f t="shared" si="280"/>
        <v>7320000</v>
      </c>
      <c r="R952" s="11" t="str">
        <f t="shared" si="267"/>
        <v>7.32</v>
      </c>
      <c r="S952" s="11" t="str">
        <f t="shared" si="268"/>
        <v>M</v>
      </c>
      <c r="T952" s="16" t="str">
        <f t="shared" si="281"/>
        <v>735</v>
      </c>
      <c r="U952" s="16" t="str">
        <f t="shared" si="276"/>
        <v>7324</v>
      </c>
      <c r="W952" s="16">
        <v>2.15</v>
      </c>
      <c r="X952" s="9">
        <f t="shared" si="278"/>
        <v>6</v>
      </c>
      <c r="Y952" s="9">
        <f t="shared" si="269"/>
        <v>215000</v>
      </c>
      <c r="Z952" s="11" t="str">
        <f t="shared" si="270"/>
        <v>215</v>
      </c>
      <c r="AA952" s="11" t="str">
        <f t="shared" si="271"/>
        <v>k</v>
      </c>
      <c r="AB952" s="16" t="str">
        <f t="shared" ref="AB952:AB1015" si="282">IF(X952&lt;2,LEFT(AC952,3),LEFT(AC952,2)&amp;X952-2)</f>
        <v>214</v>
      </c>
      <c r="AC952" s="16" t="str">
        <f t="shared" ref="AC952:AC1015" si="283">IF(X952&lt;0,"R0"&amp;LEFT(Z952,2),IF(X952&lt;1,"R"&amp;Z952,IF(X952&lt;3,SUBSTITUTE(Z952,".","R"),LEFT(_xlfn.VALUETOTEXT(Y952),3)&amp;X952-3)))</f>
        <v>2153</v>
      </c>
      <c r="AE952" s="22">
        <v>8.56</v>
      </c>
      <c r="AF952" s="9">
        <f t="shared" si="272"/>
        <v>2</v>
      </c>
      <c r="AG952" s="10">
        <f t="shared" si="277"/>
        <v>85.6</v>
      </c>
      <c r="AH952" s="11" t="str">
        <f t="shared" si="273"/>
        <v>85.6</v>
      </c>
      <c r="AI952" s="11" t="str">
        <f t="shared" si="274"/>
        <v>Ohm</v>
      </c>
      <c r="AK952" s="16" t="str">
        <f t="shared" si="275"/>
        <v>85R6</v>
      </c>
    </row>
    <row r="953" spans="15:37" x14ac:dyDescent="0.3">
      <c r="O953" s="16">
        <v>7.5</v>
      </c>
      <c r="P953" s="9">
        <f t="shared" si="279"/>
        <v>7</v>
      </c>
      <c r="Q953" s="9">
        <f t="shared" si="280"/>
        <v>7500000</v>
      </c>
      <c r="R953" s="11" t="str">
        <f t="shared" si="267"/>
        <v>7.50</v>
      </c>
      <c r="S953" s="11" t="str">
        <f t="shared" si="268"/>
        <v>M</v>
      </c>
      <c r="T953" s="16" t="str">
        <f t="shared" si="281"/>
        <v>755</v>
      </c>
      <c r="U953" s="16" t="str">
        <f t="shared" si="276"/>
        <v>7504</v>
      </c>
      <c r="W953" s="16">
        <v>2.2000000000000002</v>
      </c>
      <c r="X953" s="9">
        <f t="shared" si="278"/>
        <v>6</v>
      </c>
      <c r="Y953" s="9">
        <f t="shared" si="269"/>
        <v>220000</v>
      </c>
      <c r="Z953" s="11" t="str">
        <f t="shared" si="270"/>
        <v>220</v>
      </c>
      <c r="AA953" s="11" t="str">
        <f t="shared" si="271"/>
        <v>k</v>
      </c>
      <c r="AB953" s="16" t="str">
        <f t="shared" si="282"/>
        <v>224</v>
      </c>
      <c r="AC953" s="16" t="str">
        <f t="shared" si="283"/>
        <v>2203</v>
      </c>
      <c r="AE953" s="22">
        <v>8.66</v>
      </c>
      <c r="AF953" s="9">
        <f t="shared" si="272"/>
        <v>2</v>
      </c>
      <c r="AG953" s="10">
        <f t="shared" si="277"/>
        <v>86.6</v>
      </c>
      <c r="AH953" s="11" t="str">
        <f t="shared" si="273"/>
        <v>86.6</v>
      </c>
      <c r="AI953" s="11" t="str">
        <f t="shared" si="274"/>
        <v>Ohm</v>
      </c>
      <c r="AK953" s="16" t="str">
        <f t="shared" si="275"/>
        <v>86R6</v>
      </c>
    </row>
    <row r="954" spans="15:37" x14ac:dyDescent="0.3">
      <c r="O954" s="16">
        <v>7.68</v>
      </c>
      <c r="P954" s="9">
        <f t="shared" si="279"/>
        <v>7</v>
      </c>
      <c r="Q954" s="9">
        <f t="shared" si="280"/>
        <v>7680000</v>
      </c>
      <c r="R954" s="11" t="str">
        <f t="shared" si="267"/>
        <v>7.68</v>
      </c>
      <c r="S954" s="11" t="str">
        <f t="shared" si="268"/>
        <v>M</v>
      </c>
      <c r="T954" s="16" t="str">
        <f t="shared" si="281"/>
        <v>765</v>
      </c>
      <c r="U954" s="16" t="str">
        <f t="shared" si="276"/>
        <v>7684</v>
      </c>
      <c r="W954" s="16">
        <v>2.21</v>
      </c>
      <c r="X954" s="9">
        <f t="shared" si="278"/>
        <v>6</v>
      </c>
      <c r="Y954" s="9">
        <f t="shared" si="269"/>
        <v>221000</v>
      </c>
      <c r="Z954" s="11" t="str">
        <f t="shared" si="270"/>
        <v>221</v>
      </c>
      <c r="AA954" s="11" t="str">
        <f t="shared" si="271"/>
        <v>k</v>
      </c>
      <c r="AB954" s="16" t="str">
        <f t="shared" si="282"/>
        <v>224</v>
      </c>
      <c r="AC954" s="16" t="str">
        <f t="shared" si="283"/>
        <v>2213</v>
      </c>
      <c r="AE954" s="22">
        <v>8.76</v>
      </c>
      <c r="AF954" s="9">
        <f t="shared" si="272"/>
        <v>2</v>
      </c>
      <c r="AG954" s="10">
        <f t="shared" si="277"/>
        <v>87.6</v>
      </c>
      <c r="AH954" s="11" t="str">
        <f t="shared" si="273"/>
        <v>87.6</v>
      </c>
      <c r="AI954" s="11" t="str">
        <f t="shared" si="274"/>
        <v>Ohm</v>
      </c>
      <c r="AK954" s="16" t="str">
        <f t="shared" si="275"/>
        <v>87R6</v>
      </c>
    </row>
    <row r="955" spans="15:37" x14ac:dyDescent="0.3">
      <c r="O955" s="16">
        <v>7.87</v>
      </c>
      <c r="P955" s="9">
        <f t="shared" si="279"/>
        <v>7</v>
      </c>
      <c r="Q955" s="9">
        <f t="shared" si="280"/>
        <v>7870000</v>
      </c>
      <c r="R955" s="11" t="str">
        <f t="shared" si="267"/>
        <v>7.87</v>
      </c>
      <c r="S955" s="11" t="str">
        <f t="shared" si="268"/>
        <v>M</v>
      </c>
      <c r="T955" s="16" t="str">
        <f t="shared" si="281"/>
        <v>785</v>
      </c>
      <c r="U955" s="16" t="str">
        <f t="shared" si="276"/>
        <v>7874</v>
      </c>
      <c r="W955" s="16">
        <v>2.2599999999999998</v>
      </c>
      <c r="X955" s="9">
        <f t="shared" si="278"/>
        <v>6</v>
      </c>
      <c r="Y955" s="9">
        <f t="shared" si="269"/>
        <v>226000</v>
      </c>
      <c r="Z955" s="11" t="str">
        <f t="shared" si="270"/>
        <v>226</v>
      </c>
      <c r="AA955" s="11" t="str">
        <f t="shared" si="271"/>
        <v>k</v>
      </c>
      <c r="AB955" s="16" t="str">
        <f t="shared" si="282"/>
        <v>224</v>
      </c>
      <c r="AC955" s="16" t="str">
        <f t="shared" si="283"/>
        <v>2263</v>
      </c>
      <c r="AE955" s="22">
        <v>8.8699999999999992</v>
      </c>
      <c r="AF955" s="9">
        <f t="shared" si="272"/>
        <v>2</v>
      </c>
      <c r="AG955" s="10">
        <f t="shared" si="277"/>
        <v>88.699999999999989</v>
      </c>
      <c r="AH955" s="11" t="str">
        <f t="shared" si="273"/>
        <v>88.7</v>
      </c>
      <c r="AI955" s="11" t="str">
        <f t="shared" si="274"/>
        <v>Ohm</v>
      </c>
      <c r="AK955" s="16" t="str">
        <f t="shared" si="275"/>
        <v>88R7</v>
      </c>
    </row>
    <row r="956" spans="15:37" x14ac:dyDescent="0.3">
      <c r="O956" s="16">
        <v>8.06</v>
      </c>
      <c r="P956" s="9">
        <f t="shared" si="279"/>
        <v>7</v>
      </c>
      <c r="Q956" s="9">
        <f t="shared" si="280"/>
        <v>8060000</v>
      </c>
      <c r="R956" s="11" t="str">
        <f t="shared" si="267"/>
        <v>8.06</v>
      </c>
      <c r="S956" s="11" t="str">
        <f t="shared" si="268"/>
        <v>M</v>
      </c>
      <c r="T956" s="16" t="str">
        <f t="shared" si="281"/>
        <v>805</v>
      </c>
      <c r="U956" s="16" t="str">
        <f t="shared" si="276"/>
        <v>8064</v>
      </c>
      <c r="W956" s="16">
        <v>2.3199999999999998</v>
      </c>
      <c r="X956" s="9">
        <f t="shared" si="278"/>
        <v>6</v>
      </c>
      <c r="Y956" s="9">
        <f t="shared" si="269"/>
        <v>232000</v>
      </c>
      <c r="Z956" s="11" t="str">
        <f t="shared" si="270"/>
        <v>232</v>
      </c>
      <c r="AA956" s="11" t="str">
        <f t="shared" si="271"/>
        <v>k</v>
      </c>
      <c r="AB956" s="16" t="str">
        <f t="shared" si="282"/>
        <v>234</v>
      </c>
      <c r="AC956" s="16" t="str">
        <f t="shared" si="283"/>
        <v>2323</v>
      </c>
      <c r="AE956" s="22">
        <v>8.98</v>
      </c>
      <c r="AF956" s="9">
        <f t="shared" si="272"/>
        <v>2</v>
      </c>
      <c r="AG956" s="10">
        <f t="shared" si="277"/>
        <v>89.8</v>
      </c>
      <c r="AH956" s="11" t="str">
        <f t="shared" si="273"/>
        <v>89.8</v>
      </c>
      <c r="AI956" s="11" t="str">
        <f t="shared" si="274"/>
        <v>Ohm</v>
      </c>
      <c r="AK956" s="16" t="str">
        <f t="shared" si="275"/>
        <v>89R8</v>
      </c>
    </row>
    <row r="957" spans="15:37" x14ac:dyDescent="0.3">
      <c r="O957" s="16">
        <v>8.25</v>
      </c>
      <c r="P957" s="9">
        <f t="shared" si="279"/>
        <v>7</v>
      </c>
      <c r="Q957" s="9">
        <f t="shared" si="280"/>
        <v>8250000</v>
      </c>
      <c r="R957" s="11" t="str">
        <f t="shared" si="267"/>
        <v>8.25</v>
      </c>
      <c r="S957" s="11" t="str">
        <f t="shared" si="268"/>
        <v>M</v>
      </c>
      <c r="T957" s="16" t="str">
        <f t="shared" si="281"/>
        <v>825</v>
      </c>
      <c r="U957" s="16" t="str">
        <f t="shared" si="276"/>
        <v>8254</v>
      </c>
      <c r="W957" s="16">
        <v>2.37</v>
      </c>
      <c r="X957" s="9">
        <f t="shared" si="278"/>
        <v>6</v>
      </c>
      <c r="Y957" s="9">
        <f t="shared" si="269"/>
        <v>237000</v>
      </c>
      <c r="Z957" s="11" t="str">
        <f t="shared" si="270"/>
        <v>237</v>
      </c>
      <c r="AA957" s="11" t="str">
        <f t="shared" si="271"/>
        <v>k</v>
      </c>
      <c r="AB957" s="16" t="str">
        <f t="shared" si="282"/>
        <v>234</v>
      </c>
      <c r="AC957" s="16" t="str">
        <f t="shared" si="283"/>
        <v>2373</v>
      </c>
      <c r="AE957" s="22">
        <v>9.09</v>
      </c>
      <c r="AF957" s="9">
        <f t="shared" si="272"/>
        <v>2</v>
      </c>
      <c r="AG957" s="10">
        <f t="shared" si="277"/>
        <v>90.9</v>
      </c>
      <c r="AH957" s="11" t="str">
        <f t="shared" si="273"/>
        <v>90.9</v>
      </c>
      <c r="AI957" s="11" t="str">
        <f t="shared" si="274"/>
        <v>Ohm</v>
      </c>
      <c r="AK957" s="16" t="str">
        <f t="shared" si="275"/>
        <v>90R9</v>
      </c>
    </row>
    <row r="958" spans="15:37" x14ac:dyDescent="0.3">
      <c r="O958" s="16">
        <v>8.4499999999999993</v>
      </c>
      <c r="P958" s="9">
        <f t="shared" si="279"/>
        <v>7</v>
      </c>
      <c r="Q958" s="9">
        <f t="shared" si="280"/>
        <v>8450000</v>
      </c>
      <c r="R958" s="11" t="str">
        <f t="shared" si="267"/>
        <v>8.45</v>
      </c>
      <c r="S958" s="11" t="str">
        <f t="shared" si="268"/>
        <v>M</v>
      </c>
      <c r="T958" s="16" t="str">
        <f t="shared" si="281"/>
        <v>845</v>
      </c>
      <c r="U958" s="16" t="str">
        <f t="shared" si="276"/>
        <v>8454</v>
      </c>
      <c r="W958" s="16">
        <v>2.4</v>
      </c>
      <c r="X958" s="9">
        <f t="shared" si="278"/>
        <v>6</v>
      </c>
      <c r="Y958" s="9">
        <f t="shared" si="269"/>
        <v>240000</v>
      </c>
      <c r="Z958" s="11" t="str">
        <f t="shared" si="270"/>
        <v>240</v>
      </c>
      <c r="AA958" s="11" t="str">
        <f t="shared" si="271"/>
        <v>k</v>
      </c>
      <c r="AB958" s="16" t="str">
        <f t="shared" si="282"/>
        <v>244</v>
      </c>
      <c r="AC958" s="16" t="str">
        <f t="shared" si="283"/>
        <v>2403</v>
      </c>
      <c r="AE958" s="22">
        <v>9.1999999999999993</v>
      </c>
      <c r="AF958" s="9">
        <f t="shared" si="272"/>
        <v>2</v>
      </c>
      <c r="AG958" s="10">
        <f t="shared" si="277"/>
        <v>91.999999999999986</v>
      </c>
      <c r="AH958" s="11" t="str">
        <f t="shared" si="273"/>
        <v>92.0</v>
      </c>
      <c r="AI958" s="11" t="str">
        <f t="shared" si="274"/>
        <v>Ohm</v>
      </c>
      <c r="AK958" s="16" t="str">
        <f t="shared" si="275"/>
        <v>92R0</v>
      </c>
    </row>
    <row r="959" spans="15:37" x14ac:dyDescent="0.3">
      <c r="O959" s="16">
        <v>8.66</v>
      </c>
      <c r="P959" s="9">
        <f t="shared" si="279"/>
        <v>7</v>
      </c>
      <c r="Q959" s="9">
        <f t="shared" si="280"/>
        <v>8660000</v>
      </c>
      <c r="R959" s="11" t="str">
        <f t="shared" si="267"/>
        <v>8.66</v>
      </c>
      <c r="S959" s="11" t="str">
        <f t="shared" si="268"/>
        <v>M</v>
      </c>
      <c r="T959" s="16" t="str">
        <f t="shared" si="281"/>
        <v>865</v>
      </c>
      <c r="U959" s="16" t="str">
        <f t="shared" si="276"/>
        <v>8664</v>
      </c>
      <c r="W959" s="16">
        <v>2.4300000000000002</v>
      </c>
      <c r="X959" s="9">
        <f t="shared" si="278"/>
        <v>6</v>
      </c>
      <c r="Y959" s="9">
        <f t="shared" si="269"/>
        <v>243000</v>
      </c>
      <c r="Z959" s="11" t="str">
        <f t="shared" si="270"/>
        <v>243</v>
      </c>
      <c r="AA959" s="11" t="str">
        <f t="shared" si="271"/>
        <v>k</v>
      </c>
      <c r="AB959" s="16" t="str">
        <f t="shared" si="282"/>
        <v>244</v>
      </c>
      <c r="AC959" s="16" t="str">
        <f t="shared" si="283"/>
        <v>2433</v>
      </c>
      <c r="AE959" s="22">
        <v>9.31</v>
      </c>
      <c r="AF959" s="9">
        <f t="shared" si="272"/>
        <v>2</v>
      </c>
      <c r="AG959" s="10">
        <f t="shared" si="277"/>
        <v>93.1</v>
      </c>
      <c r="AH959" s="11" t="str">
        <f t="shared" si="273"/>
        <v>93.1</v>
      </c>
      <c r="AI959" s="11" t="str">
        <f t="shared" si="274"/>
        <v>Ohm</v>
      </c>
      <c r="AK959" s="16" t="str">
        <f t="shared" si="275"/>
        <v>93R1</v>
      </c>
    </row>
    <row r="960" spans="15:37" x14ac:dyDescent="0.3">
      <c r="O960" s="16">
        <v>8.8699999999999992</v>
      </c>
      <c r="P960" s="9">
        <f t="shared" si="279"/>
        <v>7</v>
      </c>
      <c r="Q960" s="9">
        <f t="shared" si="280"/>
        <v>8869999.9999999981</v>
      </c>
      <c r="R960" s="11" t="str">
        <f t="shared" si="267"/>
        <v>8.87</v>
      </c>
      <c r="S960" s="11" t="str">
        <f t="shared" si="268"/>
        <v>M</v>
      </c>
      <c r="T960" s="16" t="str">
        <f t="shared" si="281"/>
        <v>885</v>
      </c>
      <c r="U960" s="16" t="str">
        <f t="shared" si="276"/>
        <v>8874</v>
      </c>
      <c r="W960" s="16">
        <v>2.4900000000000002</v>
      </c>
      <c r="X960" s="9">
        <f t="shared" si="278"/>
        <v>6</v>
      </c>
      <c r="Y960" s="9">
        <f t="shared" si="269"/>
        <v>249000</v>
      </c>
      <c r="Z960" s="11" t="str">
        <f t="shared" si="270"/>
        <v>249</v>
      </c>
      <c r="AA960" s="11" t="str">
        <f t="shared" si="271"/>
        <v>k</v>
      </c>
      <c r="AB960" s="16" t="str">
        <f t="shared" si="282"/>
        <v>244</v>
      </c>
      <c r="AC960" s="16" t="str">
        <f t="shared" si="283"/>
        <v>2493</v>
      </c>
      <c r="AE960" s="22">
        <v>9.42</v>
      </c>
      <c r="AF960" s="9">
        <f t="shared" si="272"/>
        <v>2</v>
      </c>
      <c r="AG960" s="10">
        <f t="shared" si="277"/>
        <v>94.2</v>
      </c>
      <c r="AH960" s="11" t="str">
        <f t="shared" si="273"/>
        <v>94.2</v>
      </c>
      <c r="AI960" s="11" t="str">
        <f t="shared" si="274"/>
        <v>Ohm</v>
      </c>
      <c r="AK960" s="16" t="str">
        <f t="shared" si="275"/>
        <v>94R2</v>
      </c>
    </row>
    <row r="961" spans="15:37" x14ac:dyDescent="0.3">
      <c r="O961" s="16">
        <v>9.09</v>
      </c>
      <c r="P961" s="9">
        <f t="shared" si="279"/>
        <v>7</v>
      </c>
      <c r="Q961" s="9">
        <f t="shared" si="280"/>
        <v>9090000</v>
      </c>
      <c r="R961" s="11" t="str">
        <f t="shared" si="267"/>
        <v>9.09</v>
      </c>
      <c r="S961" s="11" t="str">
        <f t="shared" si="268"/>
        <v>M</v>
      </c>
      <c r="T961" s="16" t="str">
        <f t="shared" si="281"/>
        <v>905</v>
      </c>
      <c r="U961" s="16" t="str">
        <f t="shared" si="276"/>
        <v>9094</v>
      </c>
      <c r="W961" s="16">
        <v>2.5499999999999998</v>
      </c>
      <c r="X961" s="9">
        <f t="shared" si="278"/>
        <v>6</v>
      </c>
      <c r="Y961" s="9">
        <f t="shared" si="269"/>
        <v>255000</v>
      </c>
      <c r="Z961" s="11" t="str">
        <f t="shared" si="270"/>
        <v>255</v>
      </c>
      <c r="AA961" s="11" t="str">
        <f t="shared" si="271"/>
        <v>k</v>
      </c>
      <c r="AB961" s="16" t="str">
        <f t="shared" si="282"/>
        <v>254</v>
      </c>
      <c r="AC961" s="16" t="str">
        <f t="shared" si="283"/>
        <v>2553</v>
      </c>
      <c r="AE961" s="22">
        <v>9.5299999999999994</v>
      </c>
      <c r="AF961" s="9">
        <f t="shared" si="272"/>
        <v>2</v>
      </c>
      <c r="AG961" s="10">
        <f t="shared" si="277"/>
        <v>95.299999999999983</v>
      </c>
      <c r="AH961" s="11" t="str">
        <f t="shared" si="273"/>
        <v>95.3</v>
      </c>
      <c r="AI961" s="11" t="str">
        <f t="shared" si="274"/>
        <v>Ohm</v>
      </c>
      <c r="AK961" s="16" t="str">
        <f t="shared" si="275"/>
        <v>95R3</v>
      </c>
    </row>
    <row r="962" spans="15:37" x14ac:dyDescent="0.3">
      <c r="O962" s="16">
        <v>9.31</v>
      </c>
      <c r="P962" s="9">
        <f t="shared" si="279"/>
        <v>7</v>
      </c>
      <c r="Q962" s="9">
        <f t="shared" si="280"/>
        <v>9310000</v>
      </c>
      <c r="R962" s="11" t="str">
        <f t="shared" si="267"/>
        <v>9.31</v>
      </c>
      <c r="S962" s="11" t="str">
        <f t="shared" si="268"/>
        <v>M</v>
      </c>
      <c r="T962" s="16" t="str">
        <f t="shared" si="281"/>
        <v>935</v>
      </c>
      <c r="U962" s="16" t="str">
        <f t="shared" si="276"/>
        <v>9314</v>
      </c>
      <c r="W962" s="16">
        <v>2.61</v>
      </c>
      <c r="X962" s="9">
        <f t="shared" si="278"/>
        <v>6</v>
      </c>
      <c r="Y962" s="9">
        <f t="shared" si="269"/>
        <v>261000</v>
      </c>
      <c r="Z962" s="11" t="str">
        <f t="shared" si="270"/>
        <v>261</v>
      </c>
      <c r="AA962" s="11" t="str">
        <f t="shared" si="271"/>
        <v>k</v>
      </c>
      <c r="AB962" s="16" t="str">
        <f t="shared" si="282"/>
        <v>264</v>
      </c>
      <c r="AC962" s="16" t="str">
        <f t="shared" si="283"/>
        <v>2613</v>
      </c>
      <c r="AE962" s="22">
        <v>9.65</v>
      </c>
      <c r="AF962" s="9">
        <f t="shared" si="272"/>
        <v>2</v>
      </c>
      <c r="AG962" s="10">
        <f t="shared" si="277"/>
        <v>96.5</v>
      </c>
      <c r="AH962" s="11" t="str">
        <f t="shared" si="273"/>
        <v>96.5</v>
      </c>
      <c r="AI962" s="11" t="str">
        <f t="shared" si="274"/>
        <v>Ohm</v>
      </c>
      <c r="AK962" s="16" t="str">
        <f t="shared" si="275"/>
        <v>96R5</v>
      </c>
    </row>
    <row r="963" spans="15:37" x14ac:dyDescent="0.3">
      <c r="O963" s="16">
        <v>9.5299999999999994</v>
      </c>
      <c r="P963" s="9">
        <f t="shared" si="279"/>
        <v>7</v>
      </c>
      <c r="Q963" s="9">
        <f t="shared" si="280"/>
        <v>9530000</v>
      </c>
      <c r="R963" s="11" t="str">
        <f t="shared" si="267"/>
        <v>9.53</v>
      </c>
      <c r="S963" s="11" t="str">
        <f t="shared" si="268"/>
        <v>M</v>
      </c>
      <c r="T963" s="16" t="str">
        <f t="shared" si="281"/>
        <v>955</v>
      </c>
      <c r="U963" s="16" t="str">
        <f t="shared" si="276"/>
        <v>9534</v>
      </c>
      <c r="W963" s="16">
        <v>2.67</v>
      </c>
      <c r="X963" s="9">
        <f t="shared" si="278"/>
        <v>6</v>
      </c>
      <c r="Y963" s="9">
        <f t="shared" si="269"/>
        <v>267000</v>
      </c>
      <c r="Z963" s="11" t="str">
        <f t="shared" si="270"/>
        <v>267</v>
      </c>
      <c r="AA963" s="11" t="str">
        <f t="shared" si="271"/>
        <v>k</v>
      </c>
      <c r="AB963" s="16" t="str">
        <f t="shared" si="282"/>
        <v>264</v>
      </c>
      <c r="AC963" s="16" t="str">
        <f t="shared" si="283"/>
        <v>2673</v>
      </c>
      <c r="AE963" s="22">
        <v>9.76</v>
      </c>
      <c r="AF963" s="9">
        <f t="shared" si="272"/>
        <v>2</v>
      </c>
      <c r="AG963" s="10">
        <f t="shared" si="277"/>
        <v>97.6</v>
      </c>
      <c r="AH963" s="11" t="str">
        <f t="shared" si="273"/>
        <v>97.6</v>
      </c>
      <c r="AI963" s="11" t="str">
        <f t="shared" si="274"/>
        <v>Ohm</v>
      </c>
      <c r="AK963" s="16" t="str">
        <f t="shared" si="275"/>
        <v>97R6</v>
      </c>
    </row>
    <row r="964" spans="15:37" x14ac:dyDescent="0.3">
      <c r="O964" s="16">
        <v>9.76</v>
      </c>
      <c r="P964" s="9">
        <f t="shared" si="279"/>
        <v>7</v>
      </c>
      <c r="Q964" s="9">
        <f t="shared" si="280"/>
        <v>9760000</v>
      </c>
      <c r="R964" s="11" t="str">
        <f t="shared" si="267"/>
        <v>9.76</v>
      </c>
      <c r="S964" s="11" t="str">
        <f t="shared" si="268"/>
        <v>M</v>
      </c>
      <c r="T964" s="16" t="str">
        <f t="shared" si="281"/>
        <v>975</v>
      </c>
      <c r="U964" s="16" t="str">
        <f t="shared" si="276"/>
        <v>9764</v>
      </c>
      <c r="W964" s="16">
        <v>2.7</v>
      </c>
      <c r="X964" s="9">
        <f t="shared" si="278"/>
        <v>6</v>
      </c>
      <c r="Y964" s="9">
        <f t="shared" si="269"/>
        <v>270000</v>
      </c>
      <c r="Z964" s="11" t="str">
        <f t="shared" si="270"/>
        <v>270</v>
      </c>
      <c r="AA964" s="11" t="str">
        <f t="shared" si="271"/>
        <v>k</v>
      </c>
      <c r="AB964" s="16" t="str">
        <f t="shared" si="282"/>
        <v>274</v>
      </c>
      <c r="AC964" s="16" t="str">
        <f t="shared" si="283"/>
        <v>2703</v>
      </c>
      <c r="AE964" s="22">
        <v>9.8800000000000008</v>
      </c>
      <c r="AF964" s="9">
        <f t="shared" si="272"/>
        <v>2</v>
      </c>
      <c r="AG964" s="10">
        <f t="shared" si="277"/>
        <v>98.800000000000011</v>
      </c>
      <c r="AH964" s="11" t="str">
        <f t="shared" si="273"/>
        <v>98.8</v>
      </c>
      <c r="AI964" s="11" t="str">
        <f t="shared" si="274"/>
        <v>Ohm</v>
      </c>
      <c r="AK964" s="16" t="str">
        <f t="shared" si="275"/>
        <v>98R8</v>
      </c>
    </row>
    <row r="965" spans="15:37" x14ac:dyDescent="0.3">
      <c r="O965" s="16">
        <v>1</v>
      </c>
      <c r="P965" s="9">
        <f t="shared" si="279"/>
        <v>8</v>
      </c>
      <c r="Q965" s="9">
        <f t="shared" si="280"/>
        <v>10000000</v>
      </c>
      <c r="R965" s="11" t="str">
        <f t="shared" ref="R965" si="284">TEXT(Q965*_xlfn.XLOOKUP(P965,Index_Table,D_List),SUBSTITUTE(_xlfn.XLOOKUP(P965,Index_Table,T_List),"""",""))</f>
        <v>10.0</v>
      </c>
      <c r="S965" s="11" t="str">
        <f t="shared" si="268"/>
        <v>M</v>
      </c>
      <c r="T965" s="16" t="str">
        <f>IF(P965&lt;2,LEFT(U965,3),LEFT(U965,2)&amp;P965-2)</f>
        <v>106</v>
      </c>
      <c r="U965" s="16" t="str">
        <f t="shared" si="276"/>
        <v>1005</v>
      </c>
      <c r="W965" s="16">
        <v>2.74</v>
      </c>
      <c r="X965" s="9">
        <f t="shared" si="278"/>
        <v>6</v>
      </c>
      <c r="Y965" s="9">
        <f t="shared" ref="Y965:Y1028" si="285">W965*10^X965/10</f>
        <v>274000</v>
      </c>
      <c r="Z965" s="11" t="str">
        <f t="shared" ref="Z965:Z1028" si="286">TEXT(Y965*_xlfn.XLOOKUP(X965,Index_Table,D_List),SUBSTITUTE(_xlfn.XLOOKUP(X965,Index_Table,T_List),"""",""))</f>
        <v>274</v>
      </c>
      <c r="AA965" s="11" t="str">
        <f t="shared" ref="AA965:AA1028" si="287">_xlfn.XLOOKUP(X965,Index_Table,Sym_List)</f>
        <v>k</v>
      </c>
      <c r="AB965" s="16" t="str">
        <f t="shared" si="282"/>
        <v>274</v>
      </c>
      <c r="AC965" s="16" t="str">
        <f t="shared" si="283"/>
        <v>2743</v>
      </c>
      <c r="AE965" s="16">
        <v>1</v>
      </c>
      <c r="AF965" s="9">
        <f t="shared" ref="AF965:AF1028" si="288">IF(AE965=1,AF964+1,AF964)</f>
        <v>3</v>
      </c>
      <c r="AG965" s="9">
        <f t="shared" si="277"/>
        <v>100</v>
      </c>
      <c r="AH965" s="11" t="str">
        <f t="shared" ref="AH965:AH1028" si="289">TEXT(AG965*_xlfn.XLOOKUP(AF965,Index_Table,D_List),SUBSTITUTE(_xlfn.XLOOKUP(AF965,Index_Table,T_List),"""",""))</f>
        <v>100</v>
      </c>
      <c r="AI965" s="11" t="str">
        <f t="shared" ref="AI965:AI1028" si="290">_xlfn.XLOOKUP(AF965,Index_Table,Sym_List)</f>
        <v>Ohm</v>
      </c>
      <c r="AK965" s="16" t="str">
        <f t="shared" ref="AK965:AK1028" si="291">IF(AF965&gt;2,LEFT(_xlfn.VALUETOTEXT(AG965),3)&amp;AF965-3,SUBSTITUTE(AH965,".","R"))</f>
        <v>1000</v>
      </c>
    </row>
    <row r="966" spans="15:37" x14ac:dyDescent="0.3">
      <c r="W966" s="16">
        <v>2.8</v>
      </c>
      <c r="X966" s="9">
        <f t="shared" si="278"/>
        <v>6</v>
      </c>
      <c r="Y966" s="9">
        <f t="shared" si="285"/>
        <v>280000</v>
      </c>
      <c r="Z966" s="11" t="str">
        <f t="shared" si="286"/>
        <v>280</v>
      </c>
      <c r="AA966" s="11" t="str">
        <f t="shared" si="287"/>
        <v>k</v>
      </c>
      <c r="AB966" s="16" t="str">
        <f t="shared" si="282"/>
        <v>284</v>
      </c>
      <c r="AC966" s="16" t="str">
        <f t="shared" si="283"/>
        <v>2803</v>
      </c>
      <c r="AE966" s="22">
        <v>1.01</v>
      </c>
      <c r="AF966" s="9">
        <f t="shared" si="288"/>
        <v>3</v>
      </c>
      <c r="AG966" s="9">
        <f>AE966*10^AF966/10</f>
        <v>101</v>
      </c>
      <c r="AH966" s="11" t="str">
        <f t="shared" si="289"/>
        <v>101</v>
      </c>
      <c r="AI966" s="11" t="str">
        <f t="shared" si="290"/>
        <v>Ohm</v>
      </c>
      <c r="AK966" s="16" t="str">
        <f t="shared" si="291"/>
        <v>1010</v>
      </c>
    </row>
    <row r="967" spans="15:37" x14ac:dyDescent="0.3">
      <c r="W967" s="16">
        <v>2.87</v>
      </c>
      <c r="X967" s="9">
        <f t="shared" si="278"/>
        <v>6</v>
      </c>
      <c r="Y967" s="9">
        <f t="shared" si="285"/>
        <v>287000</v>
      </c>
      <c r="Z967" s="11" t="str">
        <f t="shared" si="286"/>
        <v>287</v>
      </c>
      <c r="AA967" s="11" t="str">
        <f t="shared" si="287"/>
        <v>k</v>
      </c>
      <c r="AB967" s="16" t="str">
        <f t="shared" si="282"/>
        <v>284</v>
      </c>
      <c r="AC967" s="16" t="str">
        <f t="shared" si="283"/>
        <v>2873</v>
      </c>
      <c r="AE967" s="22">
        <v>1.02</v>
      </c>
      <c r="AF967" s="9">
        <f t="shared" si="288"/>
        <v>3</v>
      </c>
      <c r="AG967" s="9">
        <f t="shared" ref="AG967:AG1030" si="292">AE967*10^AF967/10</f>
        <v>102</v>
      </c>
      <c r="AH967" s="11" t="str">
        <f t="shared" si="289"/>
        <v>102</v>
      </c>
      <c r="AI967" s="11" t="str">
        <f t="shared" si="290"/>
        <v>Ohm</v>
      </c>
      <c r="AK967" s="16" t="str">
        <f t="shared" si="291"/>
        <v>1020</v>
      </c>
    </row>
    <row r="968" spans="15:37" x14ac:dyDescent="0.3">
      <c r="W968" s="16">
        <v>2.94</v>
      </c>
      <c r="X968" s="9">
        <f t="shared" si="278"/>
        <v>6</v>
      </c>
      <c r="Y968" s="9">
        <f t="shared" si="285"/>
        <v>294000</v>
      </c>
      <c r="Z968" s="11" t="str">
        <f t="shared" si="286"/>
        <v>294</v>
      </c>
      <c r="AA968" s="11" t="str">
        <f t="shared" si="287"/>
        <v>k</v>
      </c>
      <c r="AB968" s="16" t="str">
        <f t="shared" si="282"/>
        <v>294</v>
      </c>
      <c r="AC968" s="16" t="str">
        <f t="shared" si="283"/>
        <v>2943</v>
      </c>
      <c r="AE968" s="22">
        <v>1.04</v>
      </c>
      <c r="AF968" s="9">
        <f t="shared" si="288"/>
        <v>3</v>
      </c>
      <c r="AG968" s="9">
        <f t="shared" si="292"/>
        <v>104</v>
      </c>
      <c r="AH968" s="11" t="str">
        <f t="shared" si="289"/>
        <v>104</v>
      </c>
      <c r="AI968" s="11" t="str">
        <f t="shared" si="290"/>
        <v>Ohm</v>
      </c>
      <c r="AK968" s="16" t="str">
        <f t="shared" si="291"/>
        <v>1040</v>
      </c>
    </row>
    <row r="969" spans="15:37" x14ac:dyDescent="0.3">
      <c r="W969" s="16">
        <v>3</v>
      </c>
      <c r="X969" s="9">
        <f t="shared" si="278"/>
        <v>6</v>
      </c>
      <c r="Y969" s="9">
        <f t="shared" si="285"/>
        <v>300000</v>
      </c>
      <c r="Z969" s="11" t="str">
        <f t="shared" si="286"/>
        <v>300</v>
      </c>
      <c r="AA969" s="11" t="str">
        <f t="shared" si="287"/>
        <v>k</v>
      </c>
      <c r="AB969" s="16" t="str">
        <f t="shared" si="282"/>
        <v>304</v>
      </c>
      <c r="AC969" s="16" t="str">
        <f t="shared" si="283"/>
        <v>3003</v>
      </c>
      <c r="AE969" s="22">
        <v>1.05</v>
      </c>
      <c r="AF969" s="9">
        <f t="shared" si="288"/>
        <v>3</v>
      </c>
      <c r="AG969" s="9">
        <f t="shared" si="292"/>
        <v>105</v>
      </c>
      <c r="AH969" s="11" t="str">
        <f t="shared" si="289"/>
        <v>105</v>
      </c>
      <c r="AI969" s="11" t="str">
        <f t="shared" si="290"/>
        <v>Ohm</v>
      </c>
      <c r="AK969" s="16" t="str">
        <f t="shared" si="291"/>
        <v>1050</v>
      </c>
    </row>
    <row r="970" spans="15:37" x14ac:dyDescent="0.3">
      <c r="W970" s="16">
        <v>3.01</v>
      </c>
      <c r="X970" s="9">
        <f t="shared" si="278"/>
        <v>6</v>
      </c>
      <c r="Y970" s="9">
        <f t="shared" si="285"/>
        <v>301000</v>
      </c>
      <c r="Z970" s="11" t="str">
        <f t="shared" si="286"/>
        <v>301</v>
      </c>
      <c r="AA970" s="11" t="str">
        <f t="shared" si="287"/>
        <v>k</v>
      </c>
      <c r="AB970" s="16" t="str">
        <f t="shared" si="282"/>
        <v>304</v>
      </c>
      <c r="AC970" s="16" t="str">
        <f t="shared" si="283"/>
        <v>3013</v>
      </c>
      <c r="AE970" s="22">
        <v>1.06</v>
      </c>
      <c r="AF970" s="9">
        <f t="shared" si="288"/>
        <v>3</v>
      </c>
      <c r="AG970" s="9">
        <f t="shared" si="292"/>
        <v>106</v>
      </c>
      <c r="AH970" s="11" t="str">
        <f t="shared" si="289"/>
        <v>106</v>
      </c>
      <c r="AI970" s="11" t="str">
        <f t="shared" si="290"/>
        <v>Ohm</v>
      </c>
      <c r="AK970" s="16" t="str">
        <f t="shared" si="291"/>
        <v>1060</v>
      </c>
    </row>
    <row r="971" spans="15:37" x14ac:dyDescent="0.3">
      <c r="W971" s="16">
        <v>3.09</v>
      </c>
      <c r="X971" s="9">
        <f t="shared" si="278"/>
        <v>6</v>
      </c>
      <c r="Y971" s="9">
        <f t="shared" si="285"/>
        <v>309000</v>
      </c>
      <c r="Z971" s="11" t="str">
        <f t="shared" si="286"/>
        <v>309</v>
      </c>
      <c r="AA971" s="11" t="str">
        <f t="shared" si="287"/>
        <v>k</v>
      </c>
      <c r="AB971" s="16" t="str">
        <f t="shared" si="282"/>
        <v>304</v>
      </c>
      <c r="AC971" s="16" t="str">
        <f t="shared" si="283"/>
        <v>3093</v>
      </c>
      <c r="AE971" s="22">
        <v>1.07</v>
      </c>
      <c r="AF971" s="9">
        <f t="shared" si="288"/>
        <v>3</v>
      </c>
      <c r="AG971" s="9">
        <f t="shared" si="292"/>
        <v>107</v>
      </c>
      <c r="AH971" s="11" t="str">
        <f t="shared" si="289"/>
        <v>107</v>
      </c>
      <c r="AI971" s="11" t="str">
        <f t="shared" si="290"/>
        <v>Ohm</v>
      </c>
      <c r="AK971" s="16" t="str">
        <f t="shared" si="291"/>
        <v>1070</v>
      </c>
    </row>
    <row r="972" spans="15:37" x14ac:dyDescent="0.3">
      <c r="W972" s="16">
        <v>3.16</v>
      </c>
      <c r="X972" s="9">
        <f t="shared" si="278"/>
        <v>6</v>
      </c>
      <c r="Y972" s="9">
        <f t="shared" si="285"/>
        <v>316000</v>
      </c>
      <c r="Z972" s="11" t="str">
        <f t="shared" si="286"/>
        <v>316</v>
      </c>
      <c r="AA972" s="11" t="str">
        <f t="shared" si="287"/>
        <v>k</v>
      </c>
      <c r="AB972" s="16" t="str">
        <f t="shared" si="282"/>
        <v>314</v>
      </c>
      <c r="AC972" s="16" t="str">
        <f t="shared" si="283"/>
        <v>3163</v>
      </c>
      <c r="AE972" s="22">
        <v>1.0900000000000001</v>
      </c>
      <c r="AF972" s="9">
        <f t="shared" si="288"/>
        <v>3</v>
      </c>
      <c r="AG972" s="9">
        <f t="shared" si="292"/>
        <v>109</v>
      </c>
      <c r="AH972" s="11" t="str">
        <f t="shared" si="289"/>
        <v>109</v>
      </c>
      <c r="AI972" s="11" t="str">
        <f t="shared" si="290"/>
        <v>Ohm</v>
      </c>
      <c r="AK972" s="16" t="str">
        <f t="shared" si="291"/>
        <v>1090</v>
      </c>
    </row>
    <row r="973" spans="15:37" x14ac:dyDescent="0.3">
      <c r="W973" s="16">
        <v>3.24</v>
      </c>
      <c r="X973" s="9">
        <f t="shared" si="278"/>
        <v>6</v>
      </c>
      <c r="Y973" s="9">
        <f t="shared" si="285"/>
        <v>324000</v>
      </c>
      <c r="Z973" s="11" t="str">
        <f t="shared" si="286"/>
        <v>324</v>
      </c>
      <c r="AA973" s="11" t="str">
        <f t="shared" si="287"/>
        <v>k</v>
      </c>
      <c r="AB973" s="16" t="str">
        <f t="shared" si="282"/>
        <v>324</v>
      </c>
      <c r="AC973" s="16" t="str">
        <f t="shared" si="283"/>
        <v>3243</v>
      </c>
      <c r="AE973" s="22">
        <v>1.1000000000000001</v>
      </c>
      <c r="AF973" s="9">
        <f t="shared" si="288"/>
        <v>3</v>
      </c>
      <c r="AG973" s="9">
        <f t="shared" si="292"/>
        <v>110</v>
      </c>
      <c r="AH973" s="11" t="str">
        <f t="shared" si="289"/>
        <v>110</v>
      </c>
      <c r="AI973" s="11" t="str">
        <f t="shared" si="290"/>
        <v>Ohm</v>
      </c>
      <c r="AK973" s="16" t="str">
        <f t="shared" si="291"/>
        <v>1100</v>
      </c>
    </row>
    <row r="974" spans="15:37" x14ac:dyDescent="0.3">
      <c r="W974" s="16">
        <v>3.3</v>
      </c>
      <c r="X974" s="9">
        <f t="shared" si="278"/>
        <v>6</v>
      </c>
      <c r="Y974" s="9">
        <f t="shared" si="285"/>
        <v>330000</v>
      </c>
      <c r="Z974" s="11" t="str">
        <f t="shared" si="286"/>
        <v>330</v>
      </c>
      <c r="AA974" s="11" t="str">
        <f t="shared" si="287"/>
        <v>k</v>
      </c>
      <c r="AB974" s="16" t="str">
        <f t="shared" si="282"/>
        <v>334</v>
      </c>
      <c r="AC974" s="16" t="str">
        <f t="shared" si="283"/>
        <v>3303</v>
      </c>
      <c r="AE974" s="22">
        <v>1.1100000000000001</v>
      </c>
      <c r="AF974" s="9">
        <f t="shared" si="288"/>
        <v>3</v>
      </c>
      <c r="AG974" s="9">
        <f t="shared" si="292"/>
        <v>111</v>
      </c>
      <c r="AH974" s="11" t="str">
        <f t="shared" si="289"/>
        <v>111</v>
      </c>
      <c r="AI974" s="11" t="str">
        <f t="shared" si="290"/>
        <v>Ohm</v>
      </c>
      <c r="AK974" s="16" t="str">
        <f t="shared" si="291"/>
        <v>1110</v>
      </c>
    </row>
    <row r="975" spans="15:37" x14ac:dyDescent="0.3">
      <c r="W975" s="16">
        <v>3.32</v>
      </c>
      <c r="X975" s="9">
        <f t="shared" si="278"/>
        <v>6</v>
      </c>
      <c r="Y975" s="9">
        <f t="shared" si="285"/>
        <v>332000</v>
      </c>
      <c r="Z975" s="11" t="str">
        <f t="shared" si="286"/>
        <v>332</v>
      </c>
      <c r="AA975" s="11" t="str">
        <f t="shared" si="287"/>
        <v>k</v>
      </c>
      <c r="AB975" s="16" t="str">
        <f t="shared" si="282"/>
        <v>334</v>
      </c>
      <c r="AC975" s="16" t="str">
        <f t="shared" si="283"/>
        <v>3323</v>
      </c>
      <c r="AE975" s="22">
        <v>1.1299999999999999</v>
      </c>
      <c r="AF975" s="9">
        <f t="shared" si="288"/>
        <v>3</v>
      </c>
      <c r="AG975" s="9">
        <f t="shared" si="292"/>
        <v>113</v>
      </c>
      <c r="AH975" s="11" t="str">
        <f t="shared" si="289"/>
        <v>113</v>
      </c>
      <c r="AI975" s="11" t="str">
        <f t="shared" si="290"/>
        <v>Ohm</v>
      </c>
      <c r="AK975" s="16" t="str">
        <f t="shared" si="291"/>
        <v>1130</v>
      </c>
    </row>
    <row r="976" spans="15:37" x14ac:dyDescent="0.3">
      <c r="W976" s="16">
        <v>3.4</v>
      </c>
      <c r="X976" s="9">
        <f t="shared" si="278"/>
        <v>6</v>
      </c>
      <c r="Y976" s="9">
        <f t="shared" si="285"/>
        <v>340000</v>
      </c>
      <c r="Z976" s="11" t="str">
        <f t="shared" si="286"/>
        <v>340</v>
      </c>
      <c r="AA976" s="11" t="str">
        <f t="shared" si="287"/>
        <v>k</v>
      </c>
      <c r="AB976" s="16" t="str">
        <f t="shared" si="282"/>
        <v>344</v>
      </c>
      <c r="AC976" s="16" t="str">
        <f t="shared" si="283"/>
        <v>3403</v>
      </c>
      <c r="AE976" s="22">
        <v>1.1399999999999999</v>
      </c>
      <c r="AF976" s="9">
        <f t="shared" si="288"/>
        <v>3</v>
      </c>
      <c r="AG976" s="9">
        <f t="shared" si="292"/>
        <v>114</v>
      </c>
      <c r="AH976" s="11" t="str">
        <f t="shared" si="289"/>
        <v>114</v>
      </c>
      <c r="AI976" s="11" t="str">
        <f t="shared" si="290"/>
        <v>Ohm</v>
      </c>
      <c r="AK976" s="16" t="str">
        <f t="shared" si="291"/>
        <v>1140</v>
      </c>
    </row>
    <row r="977" spans="23:37" x14ac:dyDescent="0.3">
      <c r="W977" s="16">
        <v>3.48</v>
      </c>
      <c r="X977" s="9">
        <f t="shared" si="278"/>
        <v>6</v>
      </c>
      <c r="Y977" s="9">
        <f t="shared" si="285"/>
        <v>348000</v>
      </c>
      <c r="Z977" s="11" t="str">
        <f t="shared" si="286"/>
        <v>348</v>
      </c>
      <c r="AA977" s="11" t="str">
        <f t="shared" si="287"/>
        <v>k</v>
      </c>
      <c r="AB977" s="16" t="str">
        <f t="shared" si="282"/>
        <v>344</v>
      </c>
      <c r="AC977" s="16" t="str">
        <f t="shared" si="283"/>
        <v>3483</v>
      </c>
      <c r="AE977" s="22">
        <v>1.1499999999999999</v>
      </c>
      <c r="AF977" s="9">
        <f t="shared" si="288"/>
        <v>3</v>
      </c>
      <c r="AG977" s="9">
        <f t="shared" si="292"/>
        <v>115</v>
      </c>
      <c r="AH977" s="11" t="str">
        <f t="shared" si="289"/>
        <v>115</v>
      </c>
      <c r="AI977" s="11" t="str">
        <f t="shared" si="290"/>
        <v>Ohm</v>
      </c>
      <c r="AK977" s="16" t="str">
        <f t="shared" si="291"/>
        <v>1150</v>
      </c>
    </row>
    <row r="978" spans="23:37" x14ac:dyDescent="0.3">
      <c r="W978" s="16">
        <v>3.57</v>
      </c>
      <c r="X978" s="9">
        <f t="shared" si="278"/>
        <v>6</v>
      </c>
      <c r="Y978" s="9">
        <f t="shared" si="285"/>
        <v>357000</v>
      </c>
      <c r="Z978" s="11" t="str">
        <f t="shared" si="286"/>
        <v>357</v>
      </c>
      <c r="AA978" s="11" t="str">
        <f t="shared" si="287"/>
        <v>k</v>
      </c>
      <c r="AB978" s="16" t="str">
        <f t="shared" si="282"/>
        <v>354</v>
      </c>
      <c r="AC978" s="16" t="str">
        <f t="shared" si="283"/>
        <v>3573</v>
      </c>
      <c r="AE978" s="22">
        <v>1.17</v>
      </c>
      <c r="AF978" s="9">
        <f t="shared" si="288"/>
        <v>3</v>
      </c>
      <c r="AG978" s="9">
        <f t="shared" si="292"/>
        <v>117</v>
      </c>
      <c r="AH978" s="11" t="str">
        <f t="shared" si="289"/>
        <v>117</v>
      </c>
      <c r="AI978" s="11" t="str">
        <f t="shared" si="290"/>
        <v>Ohm</v>
      </c>
      <c r="AK978" s="16" t="str">
        <f t="shared" si="291"/>
        <v>1170</v>
      </c>
    </row>
    <row r="979" spans="23:37" x14ac:dyDescent="0.3">
      <c r="W979" s="16">
        <v>3.6</v>
      </c>
      <c r="X979" s="9">
        <f t="shared" si="278"/>
        <v>6</v>
      </c>
      <c r="Y979" s="9">
        <f t="shared" si="285"/>
        <v>360000</v>
      </c>
      <c r="Z979" s="11" t="str">
        <f t="shared" si="286"/>
        <v>360</v>
      </c>
      <c r="AA979" s="11" t="str">
        <f t="shared" si="287"/>
        <v>k</v>
      </c>
      <c r="AB979" s="16" t="str">
        <f t="shared" si="282"/>
        <v>364</v>
      </c>
      <c r="AC979" s="16" t="str">
        <f t="shared" si="283"/>
        <v>3603</v>
      </c>
      <c r="AE979" s="22">
        <v>1.18</v>
      </c>
      <c r="AF979" s="9">
        <f t="shared" si="288"/>
        <v>3</v>
      </c>
      <c r="AG979" s="9">
        <f t="shared" si="292"/>
        <v>118</v>
      </c>
      <c r="AH979" s="11" t="str">
        <f t="shared" si="289"/>
        <v>118</v>
      </c>
      <c r="AI979" s="11" t="str">
        <f t="shared" si="290"/>
        <v>Ohm</v>
      </c>
      <c r="AK979" s="16" t="str">
        <f t="shared" si="291"/>
        <v>1180</v>
      </c>
    </row>
    <row r="980" spans="23:37" x14ac:dyDescent="0.3">
      <c r="W980" s="16">
        <v>3.65</v>
      </c>
      <c r="X980" s="9">
        <f t="shared" si="278"/>
        <v>6</v>
      </c>
      <c r="Y980" s="9">
        <f t="shared" si="285"/>
        <v>365000</v>
      </c>
      <c r="Z980" s="11" t="str">
        <f t="shared" si="286"/>
        <v>365</v>
      </c>
      <c r="AA980" s="11" t="str">
        <f t="shared" si="287"/>
        <v>k</v>
      </c>
      <c r="AB980" s="16" t="str">
        <f t="shared" si="282"/>
        <v>364</v>
      </c>
      <c r="AC980" s="16" t="str">
        <f t="shared" si="283"/>
        <v>3653</v>
      </c>
      <c r="AE980" s="22">
        <v>1.2</v>
      </c>
      <c r="AF980" s="9">
        <f t="shared" si="288"/>
        <v>3</v>
      </c>
      <c r="AG980" s="9">
        <f t="shared" si="292"/>
        <v>120</v>
      </c>
      <c r="AH980" s="11" t="str">
        <f t="shared" si="289"/>
        <v>120</v>
      </c>
      <c r="AI980" s="11" t="str">
        <f t="shared" si="290"/>
        <v>Ohm</v>
      </c>
      <c r="AK980" s="16" t="str">
        <f t="shared" si="291"/>
        <v>1200</v>
      </c>
    </row>
    <row r="981" spans="23:37" x14ac:dyDescent="0.3">
      <c r="W981" s="16">
        <v>3.74</v>
      </c>
      <c r="X981" s="9">
        <f t="shared" si="278"/>
        <v>6</v>
      </c>
      <c r="Y981" s="9">
        <f t="shared" si="285"/>
        <v>374000</v>
      </c>
      <c r="Z981" s="11" t="str">
        <f t="shared" si="286"/>
        <v>374</v>
      </c>
      <c r="AA981" s="11" t="str">
        <f t="shared" si="287"/>
        <v>k</v>
      </c>
      <c r="AB981" s="16" t="str">
        <f t="shared" si="282"/>
        <v>374</v>
      </c>
      <c r="AC981" s="16" t="str">
        <f t="shared" si="283"/>
        <v>3743</v>
      </c>
      <c r="AE981" s="22">
        <v>1.21</v>
      </c>
      <c r="AF981" s="9">
        <f t="shared" si="288"/>
        <v>3</v>
      </c>
      <c r="AG981" s="9">
        <f t="shared" si="292"/>
        <v>121</v>
      </c>
      <c r="AH981" s="11" t="str">
        <f t="shared" si="289"/>
        <v>121</v>
      </c>
      <c r="AI981" s="11" t="str">
        <f t="shared" si="290"/>
        <v>Ohm</v>
      </c>
      <c r="AK981" s="16" t="str">
        <f t="shared" si="291"/>
        <v>1210</v>
      </c>
    </row>
    <row r="982" spans="23:37" x14ac:dyDescent="0.3">
      <c r="W982" s="16">
        <v>3.83</v>
      </c>
      <c r="X982" s="9">
        <f t="shared" si="278"/>
        <v>6</v>
      </c>
      <c r="Y982" s="9">
        <f t="shared" si="285"/>
        <v>383000</v>
      </c>
      <c r="Z982" s="11" t="str">
        <f t="shared" si="286"/>
        <v>383</v>
      </c>
      <c r="AA982" s="11" t="str">
        <f t="shared" si="287"/>
        <v>k</v>
      </c>
      <c r="AB982" s="16" t="str">
        <f t="shared" si="282"/>
        <v>384</v>
      </c>
      <c r="AC982" s="16" t="str">
        <f t="shared" si="283"/>
        <v>3833</v>
      </c>
      <c r="AE982" s="22">
        <v>1.23</v>
      </c>
      <c r="AF982" s="9">
        <f t="shared" si="288"/>
        <v>3</v>
      </c>
      <c r="AG982" s="9">
        <f t="shared" si="292"/>
        <v>123</v>
      </c>
      <c r="AH982" s="11" t="str">
        <f t="shared" si="289"/>
        <v>123</v>
      </c>
      <c r="AI982" s="11" t="str">
        <f t="shared" si="290"/>
        <v>Ohm</v>
      </c>
      <c r="AK982" s="16" t="str">
        <f t="shared" si="291"/>
        <v>1230</v>
      </c>
    </row>
    <row r="983" spans="23:37" x14ac:dyDescent="0.3">
      <c r="W983" s="16">
        <v>3.9</v>
      </c>
      <c r="X983" s="9">
        <f t="shared" si="278"/>
        <v>6</v>
      </c>
      <c r="Y983" s="9">
        <f t="shared" si="285"/>
        <v>390000</v>
      </c>
      <c r="Z983" s="11" t="str">
        <f t="shared" si="286"/>
        <v>390</v>
      </c>
      <c r="AA983" s="11" t="str">
        <f t="shared" si="287"/>
        <v>k</v>
      </c>
      <c r="AB983" s="16" t="str">
        <f t="shared" si="282"/>
        <v>394</v>
      </c>
      <c r="AC983" s="16" t="str">
        <f t="shared" si="283"/>
        <v>3903</v>
      </c>
      <c r="AE983" s="22">
        <v>1.24</v>
      </c>
      <c r="AF983" s="9">
        <f t="shared" si="288"/>
        <v>3</v>
      </c>
      <c r="AG983" s="9">
        <f t="shared" si="292"/>
        <v>124</v>
      </c>
      <c r="AH983" s="11" t="str">
        <f t="shared" si="289"/>
        <v>124</v>
      </c>
      <c r="AI983" s="11" t="str">
        <f t="shared" si="290"/>
        <v>Ohm</v>
      </c>
      <c r="AK983" s="16" t="str">
        <f t="shared" si="291"/>
        <v>1240</v>
      </c>
    </row>
    <row r="984" spans="23:37" x14ac:dyDescent="0.3">
      <c r="W984" s="16">
        <v>3.92</v>
      </c>
      <c r="X984" s="9">
        <f t="shared" si="278"/>
        <v>6</v>
      </c>
      <c r="Y984" s="9">
        <f t="shared" si="285"/>
        <v>392000</v>
      </c>
      <c r="Z984" s="11" t="str">
        <f t="shared" si="286"/>
        <v>392</v>
      </c>
      <c r="AA984" s="11" t="str">
        <f t="shared" si="287"/>
        <v>k</v>
      </c>
      <c r="AB984" s="16" t="str">
        <f t="shared" si="282"/>
        <v>394</v>
      </c>
      <c r="AC984" s="16" t="str">
        <f t="shared" si="283"/>
        <v>3923</v>
      </c>
      <c r="AE984" s="22">
        <v>1.26</v>
      </c>
      <c r="AF984" s="9">
        <f t="shared" si="288"/>
        <v>3</v>
      </c>
      <c r="AG984" s="9">
        <f t="shared" si="292"/>
        <v>126</v>
      </c>
      <c r="AH984" s="11" t="str">
        <f t="shared" si="289"/>
        <v>126</v>
      </c>
      <c r="AI984" s="11" t="str">
        <f t="shared" si="290"/>
        <v>Ohm</v>
      </c>
      <c r="AK984" s="16" t="str">
        <f t="shared" si="291"/>
        <v>1260</v>
      </c>
    </row>
    <row r="985" spans="23:37" x14ac:dyDescent="0.3">
      <c r="W985" s="16">
        <v>4.0199999999999996</v>
      </c>
      <c r="X985" s="9">
        <f t="shared" si="278"/>
        <v>6</v>
      </c>
      <c r="Y985" s="9">
        <f t="shared" si="285"/>
        <v>401999.99999999994</v>
      </c>
      <c r="Z985" s="11" t="str">
        <f t="shared" si="286"/>
        <v>402</v>
      </c>
      <c r="AA985" s="11" t="str">
        <f t="shared" si="287"/>
        <v>k</v>
      </c>
      <c r="AB985" s="16" t="str">
        <f t="shared" si="282"/>
        <v>404</v>
      </c>
      <c r="AC985" s="16" t="str">
        <f t="shared" si="283"/>
        <v>4023</v>
      </c>
      <c r="AE985" s="22">
        <v>1.27</v>
      </c>
      <c r="AF985" s="9">
        <f t="shared" si="288"/>
        <v>3</v>
      </c>
      <c r="AG985" s="9">
        <f t="shared" si="292"/>
        <v>127</v>
      </c>
      <c r="AH985" s="11" t="str">
        <f t="shared" si="289"/>
        <v>127</v>
      </c>
      <c r="AI985" s="11" t="str">
        <f t="shared" si="290"/>
        <v>Ohm</v>
      </c>
      <c r="AK985" s="16" t="str">
        <f t="shared" si="291"/>
        <v>1270</v>
      </c>
    </row>
    <row r="986" spans="23:37" x14ac:dyDescent="0.3">
      <c r="W986" s="16">
        <v>4.12</v>
      </c>
      <c r="X986" s="9">
        <f t="shared" ref="X986:X1032" si="293">IF(W986=1,X985+1,X985)</f>
        <v>6</v>
      </c>
      <c r="Y986" s="9">
        <f t="shared" si="285"/>
        <v>412000</v>
      </c>
      <c r="Z986" s="11" t="str">
        <f t="shared" si="286"/>
        <v>412</v>
      </c>
      <c r="AA986" s="11" t="str">
        <f t="shared" si="287"/>
        <v>k</v>
      </c>
      <c r="AB986" s="16" t="str">
        <f t="shared" si="282"/>
        <v>414</v>
      </c>
      <c r="AC986" s="16" t="str">
        <f t="shared" si="283"/>
        <v>4123</v>
      </c>
      <c r="AE986" s="22">
        <v>1.29</v>
      </c>
      <c r="AF986" s="9">
        <f t="shared" si="288"/>
        <v>3</v>
      </c>
      <c r="AG986" s="9">
        <f t="shared" si="292"/>
        <v>129</v>
      </c>
      <c r="AH986" s="11" t="str">
        <f t="shared" si="289"/>
        <v>129</v>
      </c>
      <c r="AI986" s="11" t="str">
        <f t="shared" si="290"/>
        <v>Ohm</v>
      </c>
      <c r="AK986" s="16" t="str">
        <f t="shared" si="291"/>
        <v>1290</v>
      </c>
    </row>
    <row r="987" spans="23:37" x14ac:dyDescent="0.3">
      <c r="W987" s="16">
        <v>4.22</v>
      </c>
      <c r="X987" s="9">
        <f t="shared" si="293"/>
        <v>6</v>
      </c>
      <c r="Y987" s="9">
        <f t="shared" si="285"/>
        <v>422000</v>
      </c>
      <c r="Z987" s="11" t="str">
        <f t="shared" si="286"/>
        <v>422</v>
      </c>
      <c r="AA987" s="11" t="str">
        <f t="shared" si="287"/>
        <v>k</v>
      </c>
      <c r="AB987" s="16" t="str">
        <f t="shared" si="282"/>
        <v>424</v>
      </c>
      <c r="AC987" s="16" t="str">
        <f t="shared" si="283"/>
        <v>4223</v>
      </c>
      <c r="AE987" s="22">
        <v>1.3</v>
      </c>
      <c r="AF987" s="9">
        <f t="shared" si="288"/>
        <v>3</v>
      </c>
      <c r="AG987" s="9">
        <f t="shared" si="292"/>
        <v>130</v>
      </c>
      <c r="AH987" s="11" t="str">
        <f t="shared" si="289"/>
        <v>130</v>
      </c>
      <c r="AI987" s="11" t="str">
        <f t="shared" si="290"/>
        <v>Ohm</v>
      </c>
      <c r="AK987" s="16" t="str">
        <f t="shared" si="291"/>
        <v>1300</v>
      </c>
    </row>
    <row r="988" spans="23:37" x14ac:dyDescent="0.3">
      <c r="W988" s="16">
        <v>4.3</v>
      </c>
      <c r="X988" s="9">
        <f t="shared" si="293"/>
        <v>6</v>
      </c>
      <c r="Y988" s="9">
        <f t="shared" si="285"/>
        <v>430000</v>
      </c>
      <c r="Z988" s="11" t="str">
        <f t="shared" si="286"/>
        <v>430</v>
      </c>
      <c r="AA988" s="11" t="str">
        <f t="shared" si="287"/>
        <v>k</v>
      </c>
      <c r="AB988" s="16" t="str">
        <f t="shared" si="282"/>
        <v>434</v>
      </c>
      <c r="AC988" s="16" t="str">
        <f t="shared" si="283"/>
        <v>4303</v>
      </c>
      <c r="AE988" s="22">
        <v>1.32</v>
      </c>
      <c r="AF988" s="9">
        <f t="shared" si="288"/>
        <v>3</v>
      </c>
      <c r="AG988" s="9">
        <f t="shared" si="292"/>
        <v>132</v>
      </c>
      <c r="AH988" s="11" t="str">
        <f t="shared" si="289"/>
        <v>132</v>
      </c>
      <c r="AI988" s="11" t="str">
        <f t="shared" si="290"/>
        <v>Ohm</v>
      </c>
      <c r="AK988" s="16" t="str">
        <f t="shared" si="291"/>
        <v>1320</v>
      </c>
    </row>
    <row r="989" spans="23:37" x14ac:dyDescent="0.3">
      <c r="W989" s="16">
        <v>4.32</v>
      </c>
      <c r="X989" s="9">
        <f t="shared" si="293"/>
        <v>6</v>
      </c>
      <c r="Y989" s="9">
        <f t="shared" si="285"/>
        <v>432000</v>
      </c>
      <c r="Z989" s="11" t="str">
        <f t="shared" si="286"/>
        <v>432</v>
      </c>
      <c r="AA989" s="11" t="str">
        <f t="shared" si="287"/>
        <v>k</v>
      </c>
      <c r="AB989" s="16" t="str">
        <f t="shared" si="282"/>
        <v>434</v>
      </c>
      <c r="AC989" s="16" t="str">
        <f t="shared" si="283"/>
        <v>4323</v>
      </c>
      <c r="AE989" s="22">
        <v>1.33</v>
      </c>
      <c r="AF989" s="9">
        <f t="shared" si="288"/>
        <v>3</v>
      </c>
      <c r="AG989" s="9">
        <f t="shared" si="292"/>
        <v>133</v>
      </c>
      <c r="AH989" s="11" t="str">
        <f t="shared" si="289"/>
        <v>133</v>
      </c>
      <c r="AI989" s="11" t="str">
        <f t="shared" si="290"/>
        <v>Ohm</v>
      </c>
      <c r="AK989" s="16" t="str">
        <f t="shared" si="291"/>
        <v>1330</v>
      </c>
    </row>
    <row r="990" spans="23:37" x14ac:dyDescent="0.3">
      <c r="W990" s="16">
        <v>4.42</v>
      </c>
      <c r="X990" s="9">
        <f t="shared" si="293"/>
        <v>6</v>
      </c>
      <c r="Y990" s="9">
        <f t="shared" si="285"/>
        <v>442000</v>
      </c>
      <c r="Z990" s="11" t="str">
        <f t="shared" si="286"/>
        <v>442</v>
      </c>
      <c r="AA990" s="11" t="str">
        <f t="shared" si="287"/>
        <v>k</v>
      </c>
      <c r="AB990" s="16" t="str">
        <f t="shared" si="282"/>
        <v>444</v>
      </c>
      <c r="AC990" s="16" t="str">
        <f t="shared" si="283"/>
        <v>4423</v>
      </c>
      <c r="AE990" s="22">
        <v>1.35</v>
      </c>
      <c r="AF990" s="9">
        <f t="shared" si="288"/>
        <v>3</v>
      </c>
      <c r="AG990" s="9">
        <f t="shared" si="292"/>
        <v>135</v>
      </c>
      <c r="AH990" s="11" t="str">
        <f t="shared" si="289"/>
        <v>135</v>
      </c>
      <c r="AI990" s="11" t="str">
        <f t="shared" si="290"/>
        <v>Ohm</v>
      </c>
      <c r="AK990" s="16" t="str">
        <f t="shared" si="291"/>
        <v>1350</v>
      </c>
    </row>
    <row r="991" spans="23:37" x14ac:dyDescent="0.3">
      <c r="W991" s="16">
        <v>4.53</v>
      </c>
      <c r="X991" s="9">
        <f t="shared" si="293"/>
        <v>6</v>
      </c>
      <c r="Y991" s="9">
        <f t="shared" si="285"/>
        <v>453000</v>
      </c>
      <c r="Z991" s="11" t="str">
        <f t="shared" si="286"/>
        <v>453</v>
      </c>
      <c r="AA991" s="11" t="str">
        <f t="shared" si="287"/>
        <v>k</v>
      </c>
      <c r="AB991" s="16" t="str">
        <f t="shared" si="282"/>
        <v>454</v>
      </c>
      <c r="AC991" s="16" t="str">
        <f t="shared" si="283"/>
        <v>4533</v>
      </c>
      <c r="AE991" s="22">
        <v>1.37</v>
      </c>
      <c r="AF991" s="9">
        <f t="shared" si="288"/>
        <v>3</v>
      </c>
      <c r="AG991" s="9">
        <f t="shared" si="292"/>
        <v>137</v>
      </c>
      <c r="AH991" s="11" t="str">
        <f t="shared" si="289"/>
        <v>137</v>
      </c>
      <c r="AI991" s="11" t="str">
        <f t="shared" si="290"/>
        <v>Ohm</v>
      </c>
      <c r="AK991" s="16" t="str">
        <f t="shared" si="291"/>
        <v>1370</v>
      </c>
    </row>
    <row r="992" spans="23:37" x14ac:dyDescent="0.3">
      <c r="W992" s="16">
        <v>4.6399999999999997</v>
      </c>
      <c r="X992" s="9">
        <f t="shared" si="293"/>
        <v>6</v>
      </c>
      <c r="Y992" s="9">
        <f t="shared" si="285"/>
        <v>464000</v>
      </c>
      <c r="Z992" s="11" t="str">
        <f t="shared" si="286"/>
        <v>464</v>
      </c>
      <c r="AA992" s="11" t="str">
        <f t="shared" si="287"/>
        <v>k</v>
      </c>
      <c r="AB992" s="16" t="str">
        <f t="shared" si="282"/>
        <v>464</v>
      </c>
      <c r="AC992" s="16" t="str">
        <f t="shared" si="283"/>
        <v>4643</v>
      </c>
      <c r="AE992" s="22">
        <v>1.38</v>
      </c>
      <c r="AF992" s="9">
        <f t="shared" si="288"/>
        <v>3</v>
      </c>
      <c r="AG992" s="9">
        <f t="shared" si="292"/>
        <v>138</v>
      </c>
      <c r="AH992" s="11" t="str">
        <f t="shared" si="289"/>
        <v>138</v>
      </c>
      <c r="AI992" s="11" t="str">
        <f t="shared" si="290"/>
        <v>Ohm</v>
      </c>
      <c r="AK992" s="16" t="str">
        <f t="shared" si="291"/>
        <v>1380</v>
      </c>
    </row>
    <row r="993" spans="23:37" x14ac:dyDescent="0.3">
      <c r="W993" s="16">
        <v>4.7</v>
      </c>
      <c r="X993" s="9">
        <f t="shared" si="293"/>
        <v>6</v>
      </c>
      <c r="Y993" s="9">
        <f t="shared" si="285"/>
        <v>470000</v>
      </c>
      <c r="Z993" s="11" t="str">
        <f t="shared" si="286"/>
        <v>470</v>
      </c>
      <c r="AA993" s="11" t="str">
        <f t="shared" si="287"/>
        <v>k</v>
      </c>
      <c r="AB993" s="16" t="str">
        <f t="shared" si="282"/>
        <v>474</v>
      </c>
      <c r="AC993" s="16" t="str">
        <f t="shared" si="283"/>
        <v>4703</v>
      </c>
      <c r="AE993" s="22">
        <v>1.4</v>
      </c>
      <c r="AF993" s="9">
        <f t="shared" si="288"/>
        <v>3</v>
      </c>
      <c r="AG993" s="9">
        <f t="shared" si="292"/>
        <v>140</v>
      </c>
      <c r="AH993" s="11" t="str">
        <f t="shared" si="289"/>
        <v>140</v>
      </c>
      <c r="AI993" s="11" t="str">
        <f t="shared" si="290"/>
        <v>Ohm</v>
      </c>
      <c r="AK993" s="16" t="str">
        <f t="shared" si="291"/>
        <v>1400</v>
      </c>
    </row>
    <row r="994" spans="23:37" x14ac:dyDescent="0.3">
      <c r="W994" s="16">
        <v>4.75</v>
      </c>
      <c r="X994" s="9">
        <f t="shared" si="293"/>
        <v>6</v>
      </c>
      <c r="Y994" s="9">
        <f t="shared" si="285"/>
        <v>475000</v>
      </c>
      <c r="Z994" s="11" t="str">
        <f t="shared" si="286"/>
        <v>475</v>
      </c>
      <c r="AA994" s="11" t="str">
        <f t="shared" si="287"/>
        <v>k</v>
      </c>
      <c r="AB994" s="16" t="str">
        <f t="shared" si="282"/>
        <v>474</v>
      </c>
      <c r="AC994" s="16" t="str">
        <f t="shared" si="283"/>
        <v>4753</v>
      </c>
      <c r="AE994" s="22">
        <v>1.42</v>
      </c>
      <c r="AF994" s="9">
        <f t="shared" si="288"/>
        <v>3</v>
      </c>
      <c r="AG994" s="9">
        <f t="shared" si="292"/>
        <v>142</v>
      </c>
      <c r="AH994" s="11" t="str">
        <f t="shared" si="289"/>
        <v>142</v>
      </c>
      <c r="AI994" s="11" t="str">
        <f t="shared" si="290"/>
        <v>Ohm</v>
      </c>
      <c r="AK994" s="16" t="str">
        <f t="shared" si="291"/>
        <v>1420</v>
      </c>
    </row>
    <row r="995" spans="23:37" x14ac:dyDescent="0.3">
      <c r="W995" s="16">
        <v>4.87</v>
      </c>
      <c r="X995" s="9">
        <f t="shared" si="293"/>
        <v>6</v>
      </c>
      <c r="Y995" s="9">
        <f t="shared" si="285"/>
        <v>487000</v>
      </c>
      <c r="Z995" s="11" t="str">
        <f t="shared" si="286"/>
        <v>487</v>
      </c>
      <c r="AA995" s="11" t="str">
        <f t="shared" si="287"/>
        <v>k</v>
      </c>
      <c r="AB995" s="16" t="str">
        <f t="shared" si="282"/>
        <v>484</v>
      </c>
      <c r="AC995" s="16" t="str">
        <f t="shared" si="283"/>
        <v>4873</v>
      </c>
      <c r="AE995" s="22">
        <v>1.43</v>
      </c>
      <c r="AF995" s="9">
        <f t="shared" si="288"/>
        <v>3</v>
      </c>
      <c r="AG995" s="9">
        <f t="shared" si="292"/>
        <v>143</v>
      </c>
      <c r="AH995" s="11" t="str">
        <f t="shared" si="289"/>
        <v>143</v>
      </c>
      <c r="AI995" s="11" t="str">
        <f t="shared" si="290"/>
        <v>Ohm</v>
      </c>
      <c r="AK995" s="16" t="str">
        <f t="shared" si="291"/>
        <v>1430</v>
      </c>
    </row>
    <row r="996" spans="23:37" x14ac:dyDescent="0.3">
      <c r="W996" s="16">
        <v>4.99</v>
      </c>
      <c r="X996" s="9">
        <f t="shared" si="293"/>
        <v>6</v>
      </c>
      <c r="Y996" s="9">
        <f t="shared" si="285"/>
        <v>499000</v>
      </c>
      <c r="Z996" s="11" t="str">
        <f t="shared" si="286"/>
        <v>499</v>
      </c>
      <c r="AA996" s="11" t="str">
        <f t="shared" si="287"/>
        <v>k</v>
      </c>
      <c r="AB996" s="16" t="str">
        <f t="shared" si="282"/>
        <v>494</v>
      </c>
      <c r="AC996" s="16" t="str">
        <f t="shared" si="283"/>
        <v>4993</v>
      </c>
      <c r="AE996" s="22">
        <v>1.45</v>
      </c>
      <c r="AF996" s="9">
        <f t="shared" si="288"/>
        <v>3</v>
      </c>
      <c r="AG996" s="9">
        <f t="shared" si="292"/>
        <v>145</v>
      </c>
      <c r="AH996" s="11" t="str">
        <f t="shared" si="289"/>
        <v>145</v>
      </c>
      <c r="AI996" s="11" t="str">
        <f t="shared" si="290"/>
        <v>Ohm</v>
      </c>
      <c r="AK996" s="16" t="str">
        <f t="shared" si="291"/>
        <v>1450</v>
      </c>
    </row>
    <row r="997" spans="23:37" x14ac:dyDescent="0.3">
      <c r="W997" s="16">
        <v>5.0999999999999996</v>
      </c>
      <c r="X997" s="9">
        <f t="shared" si="293"/>
        <v>6</v>
      </c>
      <c r="Y997" s="9">
        <f t="shared" si="285"/>
        <v>510000</v>
      </c>
      <c r="Z997" s="11" t="str">
        <f t="shared" si="286"/>
        <v>510</v>
      </c>
      <c r="AA997" s="11" t="str">
        <f t="shared" si="287"/>
        <v>k</v>
      </c>
      <c r="AB997" s="16" t="str">
        <f t="shared" si="282"/>
        <v>514</v>
      </c>
      <c r="AC997" s="16" t="str">
        <f t="shared" si="283"/>
        <v>5103</v>
      </c>
      <c r="AE997" s="22">
        <v>1.47</v>
      </c>
      <c r="AF997" s="9">
        <f t="shared" si="288"/>
        <v>3</v>
      </c>
      <c r="AG997" s="9">
        <f t="shared" si="292"/>
        <v>147</v>
      </c>
      <c r="AH997" s="11" t="str">
        <f t="shared" si="289"/>
        <v>147</v>
      </c>
      <c r="AI997" s="11" t="str">
        <f t="shared" si="290"/>
        <v>Ohm</v>
      </c>
      <c r="AK997" s="16" t="str">
        <f t="shared" si="291"/>
        <v>1470</v>
      </c>
    </row>
    <row r="998" spans="23:37" x14ac:dyDescent="0.3">
      <c r="W998" s="16">
        <v>5.1100000000000003</v>
      </c>
      <c r="X998" s="9">
        <f t="shared" si="293"/>
        <v>6</v>
      </c>
      <c r="Y998" s="9">
        <f t="shared" si="285"/>
        <v>511000</v>
      </c>
      <c r="Z998" s="11" t="str">
        <f t="shared" si="286"/>
        <v>511</v>
      </c>
      <c r="AA998" s="11" t="str">
        <f t="shared" si="287"/>
        <v>k</v>
      </c>
      <c r="AB998" s="16" t="str">
        <f t="shared" si="282"/>
        <v>514</v>
      </c>
      <c r="AC998" s="16" t="str">
        <f t="shared" si="283"/>
        <v>5113</v>
      </c>
      <c r="AE998" s="22">
        <v>1.49</v>
      </c>
      <c r="AF998" s="9">
        <f t="shared" si="288"/>
        <v>3</v>
      </c>
      <c r="AG998" s="9">
        <f t="shared" si="292"/>
        <v>149</v>
      </c>
      <c r="AH998" s="11" t="str">
        <f t="shared" si="289"/>
        <v>149</v>
      </c>
      <c r="AI998" s="11" t="str">
        <f t="shared" si="290"/>
        <v>Ohm</v>
      </c>
      <c r="AK998" s="16" t="str">
        <f t="shared" si="291"/>
        <v>1490</v>
      </c>
    </row>
    <row r="999" spans="23:37" x14ac:dyDescent="0.3">
      <c r="W999" s="16">
        <v>5.23</v>
      </c>
      <c r="X999" s="9">
        <f t="shared" si="293"/>
        <v>6</v>
      </c>
      <c r="Y999" s="9">
        <f t="shared" si="285"/>
        <v>523000</v>
      </c>
      <c r="Z999" s="11" t="str">
        <f t="shared" si="286"/>
        <v>523</v>
      </c>
      <c r="AA999" s="11" t="str">
        <f t="shared" si="287"/>
        <v>k</v>
      </c>
      <c r="AB999" s="16" t="str">
        <f t="shared" si="282"/>
        <v>524</v>
      </c>
      <c r="AC999" s="16" t="str">
        <f t="shared" si="283"/>
        <v>5233</v>
      </c>
      <c r="AE999" s="22">
        <v>1.5</v>
      </c>
      <c r="AF999" s="9">
        <f t="shared" si="288"/>
        <v>3</v>
      </c>
      <c r="AG999" s="9">
        <f t="shared" si="292"/>
        <v>150</v>
      </c>
      <c r="AH999" s="11" t="str">
        <f t="shared" si="289"/>
        <v>150</v>
      </c>
      <c r="AI999" s="11" t="str">
        <f t="shared" si="290"/>
        <v>Ohm</v>
      </c>
      <c r="AK999" s="16" t="str">
        <f t="shared" si="291"/>
        <v>1500</v>
      </c>
    </row>
    <row r="1000" spans="23:37" x14ac:dyDescent="0.3">
      <c r="W1000" s="16">
        <v>5.36</v>
      </c>
      <c r="X1000" s="9">
        <f t="shared" si="293"/>
        <v>6</v>
      </c>
      <c r="Y1000" s="9">
        <f t="shared" si="285"/>
        <v>536000</v>
      </c>
      <c r="Z1000" s="11" t="str">
        <f t="shared" si="286"/>
        <v>536</v>
      </c>
      <c r="AA1000" s="11" t="str">
        <f t="shared" si="287"/>
        <v>k</v>
      </c>
      <c r="AB1000" s="16" t="str">
        <f t="shared" si="282"/>
        <v>534</v>
      </c>
      <c r="AC1000" s="16" t="str">
        <f t="shared" si="283"/>
        <v>5363</v>
      </c>
      <c r="AE1000" s="22">
        <v>1.52</v>
      </c>
      <c r="AF1000" s="9">
        <f t="shared" si="288"/>
        <v>3</v>
      </c>
      <c r="AG1000" s="9">
        <f t="shared" si="292"/>
        <v>152</v>
      </c>
      <c r="AH1000" s="11" t="str">
        <f t="shared" si="289"/>
        <v>152</v>
      </c>
      <c r="AI1000" s="11" t="str">
        <f t="shared" si="290"/>
        <v>Ohm</v>
      </c>
      <c r="AK1000" s="16" t="str">
        <f t="shared" si="291"/>
        <v>1520</v>
      </c>
    </row>
    <row r="1001" spans="23:37" x14ac:dyDescent="0.3">
      <c r="W1001" s="16">
        <v>5.49</v>
      </c>
      <c r="X1001" s="9">
        <f t="shared" si="293"/>
        <v>6</v>
      </c>
      <c r="Y1001" s="9">
        <f t="shared" si="285"/>
        <v>549000</v>
      </c>
      <c r="Z1001" s="11" t="str">
        <f t="shared" si="286"/>
        <v>549</v>
      </c>
      <c r="AA1001" s="11" t="str">
        <f t="shared" si="287"/>
        <v>k</v>
      </c>
      <c r="AB1001" s="16" t="str">
        <f t="shared" si="282"/>
        <v>544</v>
      </c>
      <c r="AC1001" s="16" t="str">
        <f t="shared" si="283"/>
        <v>5493</v>
      </c>
      <c r="AE1001" s="22">
        <v>1.54</v>
      </c>
      <c r="AF1001" s="9">
        <f t="shared" si="288"/>
        <v>3</v>
      </c>
      <c r="AG1001" s="9">
        <f t="shared" si="292"/>
        <v>154</v>
      </c>
      <c r="AH1001" s="11" t="str">
        <f t="shared" si="289"/>
        <v>154</v>
      </c>
      <c r="AI1001" s="11" t="str">
        <f t="shared" si="290"/>
        <v>Ohm</v>
      </c>
      <c r="AK1001" s="16" t="str">
        <f t="shared" si="291"/>
        <v>1540</v>
      </c>
    </row>
    <row r="1002" spans="23:37" x14ac:dyDescent="0.3">
      <c r="W1002" s="16">
        <v>5.6</v>
      </c>
      <c r="X1002" s="9">
        <f t="shared" si="293"/>
        <v>6</v>
      </c>
      <c r="Y1002" s="9">
        <f t="shared" si="285"/>
        <v>560000</v>
      </c>
      <c r="Z1002" s="11" t="str">
        <f t="shared" si="286"/>
        <v>560</v>
      </c>
      <c r="AA1002" s="11" t="str">
        <f t="shared" si="287"/>
        <v>k</v>
      </c>
      <c r="AB1002" s="16" t="str">
        <f t="shared" si="282"/>
        <v>564</v>
      </c>
      <c r="AC1002" s="16" t="str">
        <f t="shared" si="283"/>
        <v>5603</v>
      </c>
      <c r="AE1002" s="22">
        <v>1.56</v>
      </c>
      <c r="AF1002" s="9">
        <f t="shared" si="288"/>
        <v>3</v>
      </c>
      <c r="AG1002" s="9">
        <f t="shared" si="292"/>
        <v>156</v>
      </c>
      <c r="AH1002" s="11" t="str">
        <f t="shared" si="289"/>
        <v>156</v>
      </c>
      <c r="AI1002" s="11" t="str">
        <f t="shared" si="290"/>
        <v>Ohm</v>
      </c>
      <c r="AK1002" s="16" t="str">
        <f t="shared" si="291"/>
        <v>1560</v>
      </c>
    </row>
    <row r="1003" spans="23:37" x14ac:dyDescent="0.3">
      <c r="W1003" s="16">
        <v>5.62</v>
      </c>
      <c r="X1003" s="9">
        <f t="shared" si="293"/>
        <v>6</v>
      </c>
      <c r="Y1003" s="9">
        <f t="shared" si="285"/>
        <v>562000</v>
      </c>
      <c r="Z1003" s="11" t="str">
        <f t="shared" si="286"/>
        <v>562</v>
      </c>
      <c r="AA1003" s="11" t="str">
        <f t="shared" si="287"/>
        <v>k</v>
      </c>
      <c r="AB1003" s="16" t="str">
        <f t="shared" si="282"/>
        <v>564</v>
      </c>
      <c r="AC1003" s="16" t="str">
        <f t="shared" si="283"/>
        <v>5623</v>
      </c>
      <c r="AE1003" s="22">
        <v>1.58</v>
      </c>
      <c r="AF1003" s="9">
        <f t="shared" si="288"/>
        <v>3</v>
      </c>
      <c r="AG1003" s="9">
        <f t="shared" si="292"/>
        <v>158</v>
      </c>
      <c r="AH1003" s="11" t="str">
        <f t="shared" si="289"/>
        <v>158</v>
      </c>
      <c r="AI1003" s="11" t="str">
        <f t="shared" si="290"/>
        <v>Ohm</v>
      </c>
      <c r="AK1003" s="16" t="str">
        <f t="shared" si="291"/>
        <v>1580</v>
      </c>
    </row>
    <row r="1004" spans="23:37" x14ac:dyDescent="0.3">
      <c r="W1004" s="16">
        <v>5.76</v>
      </c>
      <c r="X1004" s="9">
        <f t="shared" si="293"/>
        <v>6</v>
      </c>
      <c r="Y1004" s="9">
        <f t="shared" si="285"/>
        <v>576000</v>
      </c>
      <c r="Z1004" s="11" t="str">
        <f t="shared" si="286"/>
        <v>576</v>
      </c>
      <c r="AA1004" s="11" t="str">
        <f t="shared" si="287"/>
        <v>k</v>
      </c>
      <c r="AB1004" s="16" t="str">
        <f t="shared" si="282"/>
        <v>574</v>
      </c>
      <c r="AC1004" s="16" t="str">
        <f t="shared" si="283"/>
        <v>5763</v>
      </c>
      <c r="AE1004" s="22">
        <v>1.6</v>
      </c>
      <c r="AF1004" s="9">
        <f t="shared" si="288"/>
        <v>3</v>
      </c>
      <c r="AG1004" s="9">
        <f t="shared" si="292"/>
        <v>160</v>
      </c>
      <c r="AH1004" s="11" t="str">
        <f t="shared" si="289"/>
        <v>160</v>
      </c>
      <c r="AI1004" s="11" t="str">
        <f t="shared" si="290"/>
        <v>Ohm</v>
      </c>
      <c r="AK1004" s="16" t="str">
        <f t="shared" si="291"/>
        <v>1600</v>
      </c>
    </row>
    <row r="1005" spans="23:37" x14ac:dyDescent="0.3">
      <c r="W1005" s="16">
        <v>5.9</v>
      </c>
      <c r="X1005" s="9">
        <f t="shared" si="293"/>
        <v>6</v>
      </c>
      <c r="Y1005" s="9">
        <f t="shared" si="285"/>
        <v>590000</v>
      </c>
      <c r="Z1005" s="11" t="str">
        <f t="shared" si="286"/>
        <v>590</v>
      </c>
      <c r="AA1005" s="11" t="str">
        <f t="shared" si="287"/>
        <v>k</v>
      </c>
      <c r="AB1005" s="16" t="str">
        <f t="shared" si="282"/>
        <v>594</v>
      </c>
      <c r="AC1005" s="16" t="str">
        <f t="shared" si="283"/>
        <v>5903</v>
      </c>
      <c r="AE1005" s="22">
        <v>1.62</v>
      </c>
      <c r="AF1005" s="9">
        <f t="shared" si="288"/>
        <v>3</v>
      </c>
      <c r="AG1005" s="9">
        <f t="shared" si="292"/>
        <v>162</v>
      </c>
      <c r="AH1005" s="11" t="str">
        <f t="shared" si="289"/>
        <v>162</v>
      </c>
      <c r="AI1005" s="11" t="str">
        <f t="shared" si="290"/>
        <v>Ohm</v>
      </c>
      <c r="AK1005" s="16" t="str">
        <f t="shared" si="291"/>
        <v>1620</v>
      </c>
    </row>
    <row r="1006" spans="23:37" x14ac:dyDescent="0.3">
      <c r="W1006" s="16">
        <v>6.04</v>
      </c>
      <c r="X1006" s="9">
        <f t="shared" si="293"/>
        <v>6</v>
      </c>
      <c r="Y1006" s="9">
        <f t="shared" si="285"/>
        <v>604000</v>
      </c>
      <c r="Z1006" s="11" t="str">
        <f t="shared" si="286"/>
        <v>604</v>
      </c>
      <c r="AA1006" s="11" t="str">
        <f t="shared" si="287"/>
        <v>k</v>
      </c>
      <c r="AB1006" s="16" t="str">
        <f t="shared" si="282"/>
        <v>604</v>
      </c>
      <c r="AC1006" s="16" t="str">
        <f t="shared" si="283"/>
        <v>6043</v>
      </c>
      <c r="AE1006" s="22">
        <v>1.64</v>
      </c>
      <c r="AF1006" s="9">
        <f t="shared" si="288"/>
        <v>3</v>
      </c>
      <c r="AG1006" s="9">
        <f t="shared" si="292"/>
        <v>164</v>
      </c>
      <c r="AH1006" s="11" t="str">
        <f t="shared" si="289"/>
        <v>164</v>
      </c>
      <c r="AI1006" s="11" t="str">
        <f t="shared" si="290"/>
        <v>Ohm</v>
      </c>
      <c r="AK1006" s="16" t="str">
        <f t="shared" si="291"/>
        <v>1640</v>
      </c>
    </row>
    <row r="1007" spans="23:37" x14ac:dyDescent="0.3">
      <c r="W1007" s="16">
        <v>6.19</v>
      </c>
      <c r="X1007" s="9">
        <f t="shared" si="293"/>
        <v>6</v>
      </c>
      <c r="Y1007" s="9">
        <f t="shared" si="285"/>
        <v>619000</v>
      </c>
      <c r="Z1007" s="11" t="str">
        <f t="shared" si="286"/>
        <v>619</v>
      </c>
      <c r="AA1007" s="11" t="str">
        <f t="shared" si="287"/>
        <v>k</v>
      </c>
      <c r="AB1007" s="16" t="str">
        <f t="shared" si="282"/>
        <v>614</v>
      </c>
      <c r="AC1007" s="16" t="str">
        <f t="shared" si="283"/>
        <v>6193</v>
      </c>
      <c r="AE1007" s="22">
        <v>1.65</v>
      </c>
      <c r="AF1007" s="9">
        <f t="shared" si="288"/>
        <v>3</v>
      </c>
      <c r="AG1007" s="9">
        <f t="shared" si="292"/>
        <v>165</v>
      </c>
      <c r="AH1007" s="11" t="str">
        <f t="shared" si="289"/>
        <v>165</v>
      </c>
      <c r="AI1007" s="11" t="str">
        <f t="shared" si="290"/>
        <v>Ohm</v>
      </c>
      <c r="AK1007" s="16" t="str">
        <f t="shared" si="291"/>
        <v>1650</v>
      </c>
    </row>
    <row r="1008" spans="23:37" x14ac:dyDescent="0.3">
      <c r="W1008" s="16">
        <v>6.2</v>
      </c>
      <c r="X1008" s="9">
        <f t="shared" si="293"/>
        <v>6</v>
      </c>
      <c r="Y1008" s="9">
        <f t="shared" si="285"/>
        <v>620000</v>
      </c>
      <c r="Z1008" s="11" t="str">
        <f t="shared" si="286"/>
        <v>620</v>
      </c>
      <c r="AA1008" s="11" t="str">
        <f t="shared" si="287"/>
        <v>k</v>
      </c>
      <c r="AB1008" s="16" t="str">
        <f t="shared" si="282"/>
        <v>624</v>
      </c>
      <c r="AC1008" s="16" t="str">
        <f t="shared" si="283"/>
        <v>6203</v>
      </c>
      <c r="AE1008" s="22">
        <v>1.67</v>
      </c>
      <c r="AF1008" s="9">
        <f t="shared" si="288"/>
        <v>3</v>
      </c>
      <c r="AG1008" s="9">
        <f t="shared" si="292"/>
        <v>167</v>
      </c>
      <c r="AH1008" s="11" t="str">
        <f t="shared" si="289"/>
        <v>167</v>
      </c>
      <c r="AI1008" s="11" t="str">
        <f t="shared" si="290"/>
        <v>Ohm</v>
      </c>
      <c r="AK1008" s="16" t="str">
        <f t="shared" si="291"/>
        <v>1670</v>
      </c>
    </row>
    <row r="1009" spans="23:37" x14ac:dyDescent="0.3">
      <c r="W1009" s="16">
        <v>6.34</v>
      </c>
      <c r="X1009" s="9">
        <f t="shared" si="293"/>
        <v>6</v>
      </c>
      <c r="Y1009" s="9">
        <f t="shared" si="285"/>
        <v>634000</v>
      </c>
      <c r="Z1009" s="11" t="str">
        <f t="shared" si="286"/>
        <v>634</v>
      </c>
      <c r="AA1009" s="11" t="str">
        <f t="shared" si="287"/>
        <v>k</v>
      </c>
      <c r="AB1009" s="16" t="str">
        <f t="shared" si="282"/>
        <v>634</v>
      </c>
      <c r="AC1009" s="16" t="str">
        <f t="shared" si="283"/>
        <v>6343</v>
      </c>
      <c r="AE1009" s="22">
        <v>1.69</v>
      </c>
      <c r="AF1009" s="9">
        <f t="shared" si="288"/>
        <v>3</v>
      </c>
      <c r="AG1009" s="9">
        <f t="shared" si="292"/>
        <v>169</v>
      </c>
      <c r="AH1009" s="11" t="str">
        <f t="shared" si="289"/>
        <v>169</v>
      </c>
      <c r="AI1009" s="11" t="str">
        <f t="shared" si="290"/>
        <v>Ohm</v>
      </c>
      <c r="AK1009" s="16" t="str">
        <f t="shared" si="291"/>
        <v>1690</v>
      </c>
    </row>
    <row r="1010" spans="23:37" x14ac:dyDescent="0.3">
      <c r="W1010" s="16">
        <v>6.49</v>
      </c>
      <c r="X1010" s="9">
        <f t="shared" si="293"/>
        <v>6</v>
      </c>
      <c r="Y1010" s="9">
        <f t="shared" si="285"/>
        <v>649000</v>
      </c>
      <c r="Z1010" s="11" t="str">
        <f t="shared" si="286"/>
        <v>649</v>
      </c>
      <c r="AA1010" s="11" t="str">
        <f t="shared" si="287"/>
        <v>k</v>
      </c>
      <c r="AB1010" s="16" t="str">
        <f t="shared" si="282"/>
        <v>644</v>
      </c>
      <c r="AC1010" s="16" t="str">
        <f t="shared" si="283"/>
        <v>6493</v>
      </c>
      <c r="AE1010" s="22">
        <v>1.72</v>
      </c>
      <c r="AF1010" s="9">
        <f t="shared" si="288"/>
        <v>3</v>
      </c>
      <c r="AG1010" s="9">
        <f t="shared" si="292"/>
        <v>172</v>
      </c>
      <c r="AH1010" s="11" t="str">
        <f t="shared" si="289"/>
        <v>172</v>
      </c>
      <c r="AI1010" s="11" t="str">
        <f t="shared" si="290"/>
        <v>Ohm</v>
      </c>
      <c r="AK1010" s="16" t="str">
        <f t="shared" si="291"/>
        <v>1720</v>
      </c>
    </row>
    <row r="1011" spans="23:37" x14ac:dyDescent="0.3">
      <c r="W1011" s="16">
        <v>6.65</v>
      </c>
      <c r="X1011" s="9">
        <f t="shared" si="293"/>
        <v>6</v>
      </c>
      <c r="Y1011" s="9">
        <f t="shared" si="285"/>
        <v>665000</v>
      </c>
      <c r="Z1011" s="11" t="str">
        <f t="shared" si="286"/>
        <v>665</v>
      </c>
      <c r="AA1011" s="11" t="str">
        <f t="shared" si="287"/>
        <v>k</v>
      </c>
      <c r="AB1011" s="16" t="str">
        <f t="shared" si="282"/>
        <v>664</v>
      </c>
      <c r="AC1011" s="16" t="str">
        <f t="shared" si="283"/>
        <v>6653</v>
      </c>
      <c r="AE1011" s="22">
        <v>1.74</v>
      </c>
      <c r="AF1011" s="9">
        <f t="shared" si="288"/>
        <v>3</v>
      </c>
      <c r="AG1011" s="9">
        <f t="shared" si="292"/>
        <v>174</v>
      </c>
      <c r="AH1011" s="11" t="str">
        <f t="shared" si="289"/>
        <v>174</v>
      </c>
      <c r="AI1011" s="11" t="str">
        <f t="shared" si="290"/>
        <v>Ohm</v>
      </c>
      <c r="AK1011" s="16" t="str">
        <f t="shared" si="291"/>
        <v>1740</v>
      </c>
    </row>
    <row r="1012" spans="23:37" x14ac:dyDescent="0.3">
      <c r="W1012" s="16">
        <v>6.8</v>
      </c>
      <c r="X1012" s="9">
        <f t="shared" si="293"/>
        <v>6</v>
      </c>
      <c r="Y1012" s="9">
        <f t="shared" si="285"/>
        <v>680000</v>
      </c>
      <c r="Z1012" s="11" t="str">
        <f t="shared" si="286"/>
        <v>680</v>
      </c>
      <c r="AA1012" s="11" t="str">
        <f t="shared" si="287"/>
        <v>k</v>
      </c>
      <c r="AB1012" s="16" t="str">
        <f t="shared" si="282"/>
        <v>684</v>
      </c>
      <c r="AC1012" s="16" t="str">
        <f t="shared" si="283"/>
        <v>6803</v>
      </c>
      <c r="AE1012" s="22">
        <v>1.76</v>
      </c>
      <c r="AF1012" s="9">
        <f t="shared" si="288"/>
        <v>3</v>
      </c>
      <c r="AG1012" s="9">
        <f t="shared" si="292"/>
        <v>176</v>
      </c>
      <c r="AH1012" s="11" t="str">
        <f t="shared" si="289"/>
        <v>176</v>
      </c>
      <c r="AI1012" s="11" t="str">
        <f t="shared" si="290"/>
        <v>Ohm</v>
      </c>
      <c r="AK1012" s="16" t="str">
        <f t="shared" si="291"/>
        <v>1760</v>
      </c>
    </row>
    <row r="1013" spans="23:37" x14ac:dyDescent="0.3">
      <c r="W1013" s="16">
        <v>6.81</v>
      </c>
      <c r="X1013" s="9">
        <f t="shared" si="293"/>
        <v>6</v>
      </c>
      <c r="Y1013" s="9">
        <f t="shared" si="285"/>
        <v>681000</v>
      </c>
      <c r="Z1013" s="11" t="str">
        <f t="shared" si="286"/>
        <v>681</v>
      </c>
      <c r="AA1013" s="11" t="str">
        <f t="shared" si="287"/>
        <v>k</v>
      </c>
      <c r="AB1013" s="16" t="str">
        <f t="shared" si="282"/>
        <v>684</v>
      </c>
      <c r="AC1013" s="16" t="str">
        <f t="shared" si="283"/>
        <v>6813</v>
      </c>
      <c r="AE1013" s="22">
        <v>1.78</v>
      </c>
      <c r="AF1013" s="9">
        <f t="shared" si="288"/>
        <v>3</v>
      </c>
      <c r="AG1013" s="9">
        <f t="shared" si="292"/>
        <v>178</v>
      </c>
      <c r="AH1013" s="11" t="str">
        <f t="shared" si="289"/>
        <v>178</v>
      </c>
      <c r="AI1013" s="11" t="str">
        <f t="shared" si="290"/>
        <v>Ohm</v>
      </c>
      <c r="AK1013" s="16" t="str">
        <f t="shared" si="291"/>
        <v>1780</v>
      </c>
    </row>
    <row r="1014" spans="23:37" x14ac:dyDescent="0.3">
      <c r="W1014" s="16">
        <v>6.98</v>
      </c>
      <c r="X1014" s="9">
        <f t="shared" si="293"/>
        <v>6</v>
      </c>
      <c r="Y1014" s="9">
        <f t="shared" si="285"/>
        <v>698000</v>
      </c>
      <c r="Z1014" s="11" t="str">
        <f t="shared" si="286"/>
        <v>698</v>
      </c>
      <c r="AA1014" s="11" t="str">
        <f t="shared" si="287"/>
        <v>k</v>
      </c>
      <c r="AB1014" s="16" t="str">
        <f t="shared" si="282"/>
        <v>694</v>
      </c>
      <c r="AC1014" s="16" t="str">
        <f t="shared" si="283"/>
        <v>6983</v>
      </c>
      <c r="AE1014" s="22">
        <v>1.8</v>
      </c>
      <c r="AF1014" s="9">
        <f t="shared" si="288"/>
        <v>3</v>
      </c>
      <c r="AG1014" s="9">
        <f t="shared" si="292"/>
        <v>180</v>
      </c>
      <c r="AH1014" s="11" t="str">
        <f t="shared" si="289"/>
        <v>180</v>
      </c>
      <c r="AI1014" s="11" t="str">
        <f t="shared" si="290"/>
        <v>Ohm</v>
      </c>
      <c r="AK1014" s="16" t="str">
        <f t="shared" si="291"/>
        <v>1800</v>
      </c>
    </row>
    <row r="1015" spans="23:37" x14ac:dyDescent="0.3">
      <c r="W1015" s="16">
        <v>7.15</v>
      </c>
      <c r="X1015" s="9">
        <f t="shared" si="293"/>
        <v>6</v>
      </c>
      <c r="Y1015" s="9">
        <f t="shared" si="285"/>
        <v>715000</v>
      </c>
      <c r="Z1015" s="11" t="str">
        <f t="shared" si="286"/>
        <v>715</v>
      </c>
      <c r="AA1015" s="11" t="str">
        <f t="shared" si="287"/>
        <v>k</v>
      </c>
      <c r="AB1015" s="16" t="str">
        <f t="shared" si="282"/>
        <v>714</v>
      </c>
      <c r="AC1015" s="16" t="str">
        <f t="shared" si="283"/>
        <v>7153</v>
      </c>
      <c r="AE1015" s="22">
        <v>1.82</v>
      </c>
      <c r="AF1015" s="9">
        <f t="shared" si="288"/>
        <v>3</v>
      </c>
      <c r="AG1015" s="9">
        <f t="shared" si="292"/>
        <v>182</v>
      </c>
      <c r="AH1015" s="11" t="str">
        <f t="shared" si="289"/>
        <v>182</v>
      </c>
      <c r="AI1015" s="11" t="str">
        <f t="shared" si="290"/>
        <v>Ohm</v>
      </c>
      <c r="AK1015" s="16" t="str">
        <f t="shared" si="291"/>
        <v>1820</v>
      </c>
    </row>
    <row r="1016" spans="23:37" x14ac:dyDescent="0.3">
      <c r="W1016" s="16">
        <v>7.32</v>
      </c>
      <c r="X1016" s="9">
        <f t="shared" si="293"/>
        <v>6</v>
      </c>
      <c r="Y1016" s="9">
        <f t="shared" si="285"/>
        <v>732000</v>
      </c>
      <c r="Z1016" s="11" t="str">
        <f t="shared" si="286"/>
        <v>732</v>
      </c>
      <c r="AA1016" s="11" t="str">
        <f t="shared" si="287"/>
        <v>k</v>
      </c>
      <c r="AB1016" s="16" t="str">
        <f t="shared" ref="AB1016:AB1079" si="294">IF(X1016&lt;2,LEFT(AC1016,3),LEFT(AC1016,2)&amp;X1016-2)</f>
        <v>734</v>
      </c>
      <c r="AC1016" s="16" t="str">
        <f t="shared" ref="AC1016:AC1079" si="295">IF(X1016&lt;0,"R0"&amp;LEFT(Z1016,2),IF(X1016&lt;1,"R"&amp;Z1016,IF(X1016&lt;3,SUBSTITUTE(Z1016,".","R"),LEFT(_xlfn.VALUETOTEXT(Y1016),3)&amp;X1016-3)))</f>
        <v>7323</v>
      </c>
      <c r="AE1016" s="22">
        <v>1.84</v>
      </c>
      <c r="AF1016" s="9">
        <f t="shared" si="288"/>
        <v>3</v>
      </c>
      <c r="AG1016" s="9">
        <f t="shared" si="292"/>
        <v>184</v>
      </c>
      <c r="AH1016" s="11" t="str">
        <f t="shared" si="289"/>
        <v>184</v>
      </c>
      <c r="AI1016" s="11" t="str">
        <f t="shared" si="290"/>
        <v>Ohm</v>
      </c>
      <c r="AK1016" s="16" t="str">
        <f t="shared" si="291"/>
        <v>1840</v>
      </c>
    </row>
    <row r="1017" spans="23:37" x14ac:dyDescent="0.3">
      <c r="W1017" s="16">
        <v>7.5</v>
      </c>
      <c r="X1017" s="9">
        <f t="shared" si="293"/>
        <v>6</v>
      </c>
      <c r="Y1017" s="9">
        <f t="shared" si="285"/>
        <v>750000</v>
      </c>
      <c r="Z1017" s="11" t="str">
        <f t="shared" si="286"/>
        <v>750</v>
      </c>
      <c r="AA1017" s="11" t="str">
        <f t="shared" si="287"/>
        <v>k</v>
      </c>
      <c r="AB1017" s="16" t="str">
        <f t="shared" si="294"/>
        <v>754</v>
      </c>
      <c r="AC1017" s="16" t="str">
        <f t="shared" si="295"/>
        <v>7503</v>
      </c>
      <c r="AE1017" s="22">
        <v>1.87</v>
      </c>
      <c r="AF1017" s="9">
        <f t="shared" si="288"/>
        <v>3</v>
      </c>
      <c r="AG1017" s="9">
        <f t="shared" si="292"/>
        <v>187</v>
      </c>
      <c r="AH1017" s="11" t="str">
        <f t="shared" si="289"/>
        <v>187</v>
      </c>
      <c r="AI1017" s="11" t="str">
        <f t="shared" si="290"/>
        <v>Ohm</v>
      </c>
      <c r="AK1017" s="16" t="str">
        <f t="shared" si="291"/>
        <v>1870</v>
      </c>
    </row>
    <row r="1018" spans="23:37" x14ac:dyDescent="0.3">
      <c r="W1018" s="16">
        <v>7.68</v>
      </c>
      <c r="X1018" s="9">
        <f t="shared" si="293"/>
        <v>6</v>
      </c>
      <c r="Y1018" s="9">
        <f t="shared" si="285"/>
        <v>768000</v>
      </c>
      <c r="Z1018" s="11" t="str">
        <f t="shared" si="286"/>
        <v>768</v>
      </c>
      <c r="AA1018" s="11" t="str">
        <f t="shared" si="287"/>
        <v>k</v>
      </c>
      <c r="AB1018" s="16" t="str">
        <f t="shared" si="294"/>
        <v>764</v>
      </c>
      <c r="AC1018" s="16" t="str">
        <f t="shared" si="295"/>
        <v>7683</v>
      </c>
      <c r="AE1018" s="22">
        <v>1.89</v>
      </c>
      <c r="AF1018" s="9">
        <f t="shared" si="288"/>
        <v>3</v>
      </c>
      <c r="AG1018" s="9">
        <f t="shared" si="292"/>
        <v>189</v>
      </c>
      <c r="AH1018" s="11" t="str">
        <f t="shared" si="289"/>
        <v>189</v>
      </c>
      <c r="AI1018" s="11" t="str">
        <f t="shared" si="290"/>
        <v>Ohm</v>
      </c>
      <c r="AK1018" s="16" t="str">
        <f t="shared" si="291"/>
        <v>1890</v>
      </c>
    </row>
    <row r="1019" spans="23:37" x14ac:dyDescent="0.3">
      <c r="W1019" s="16">
        <v>7.87</v>
      </c>
      <c r="X1019" s="9">
        <f t="shared" si="293"/>
        <v>6</v>
      </c>
      <c r="Y1019" s="9">
        <f t="shared" si="285"/>
        <v>787000</v>
      </c>
      <c r="Z1019" s="11" t="str">
        <f t="shared" si="286"/>
        <v>787</v>
      </c>
      <c r="AA1019" s="11" t="str">
        <f t="shared" si="287"/>
        <v>k</v>
      </c>
      <c r="AB1019" s="16" t="str">
        <f t="shared" si="294"/>
        <v>784</v>
      </c>
      <c r="AC1019" s="16" t="str">
        <f t="shared" si="295"/>
        <v>7873</v>
      </c>
      <c r="AE1019" s="22">
        <v>1.91</v>
      </c>
      <c r="AF1019" s="9">
        <f t="shared" si="288"/>
        <v>3</v>
      </c>
      <c r="AG1019" s="9">
        <f t="shared" si="292"/>
        <v>191</v>
      </c>
      <c r="AH1019" s="11" t="str">
        <f t="shared" si="289"/>
        <v>191</v>
      </c>
      <c r="AI1019" s="11" t="str">
        <f t="shared" si="290"/>
        <v>Ohm</v>
      </c>
      <c r="AK1019" s="16" t="str">
        <f t="shared" si="291"/>
        <v>1910</v>
      </c>
    </row>
    <row r="1020" spans="23:37" x14ac:dyDescent="0.3">
      <c r="W1020" s="16">
        <v>8.06</v>
      </c>
      <c r="X1020" s="9">
        <f t="shared" si="293"/>
        <v>6</v>
      </c>
      <c r="Y1020" s="9">
        <f t="shared" si="285"/>
        <v>806000.00000000012</v>
      </c>
      <c r="Z1020" s="11" t="str">
        <f t="shared" si="286"/>
        <v>806</v>
      </c>
      <c r="AA1020" s="11" t="str">
        <f t="shared" si="287"/>
        <v>k</v>
      </c>
      <c r="AB1020" s="16" t="str">
        <f t="shared" si="294"/>
        <v>804</v>
      </c>
      <c r="AC1020" s="16" t="str">
        <f t="shared" si="295"/>
        <v>8063</v>
      </c>
      <c r="AE1020" s="22">
        <v>1.93</v>
      </c>
      <c r="AF1020" s="9">
        <f t="shared" si="288"/>
        <v>3</v>
      </c>
      <c r="AG1020" s="9">
        <f t="shared" si="292"/>
        <v>193</v>
      </c>
      <c r="AH1020" s="11" t="str">
        <f t="shared" si="289"/>
        <v>193</v>
      </c>
      <c r="AI1020" s="11" t="str">
        <f t="shared" si="290"/>
        <v>Ohm</v>
      </c>
      <c r="AK1020" s="16" t="str">
        <f t="shared" si="291"/>
        <v>1930</v>
      </c>
    </row>
    <row r="1021" spans="23:37" x14ac:dyDescent="0.3">
      <c r="W1021" s="16">
        <v>8.1999999999999993</v>
      </c>
      <c r="X1021" s="9">
        <f t="shared" si="293"/>
        <v>6</v>
      </c>
      <c r="Y1021" s="9">
        <f t="shared" si="285"/>
        <v>819999.99999999988</v>
      </c>
      <c r="Z1021" s="11" t="str">
        <f t="shared" si="286"/>
        <v>820</v>
      </c>
      <c r="AA1021" s="11" t="str">
        <f t="shared" si="287"/>
        <v>k</v>
      </c>
      <c r="AB1021" s="16" t="str">
        <f t="shared" si="294"/>
        <v>824</v>
      </c>
      <c r="AC1021" s="16" t="str">
        <f t="shared" si="295"/>
        <v>8203</v>
      </c>
      <c r="AE1021" s="22">
        <v>1.96</v>
      </c>
      <c r="AF1021" s="9">
        <f t="shared" si="288"/>
        <v>3</v>
      </c>
      <c r="AG1021" s="9">
        <f t="shared" si="292"/>
        <v>196</v>
      </c>
      <c r="AH1021" s="11" t="str">
        <f t="shared" si="289"/>
        <v>196</v>
      </c>
      <c r="AI1021" s="11" t="str">
        <f t="shared" si="290"/>
        <v>Ohm</v>
      </c>
      <c r="AK1021" s="16" t="str">
        <f t="shared" si="291"/>
        <v>1960</v>
      </c>
    </row>
    <row r="1022" spans="23:37" x14ac:dyDescent="0.3">
      <c r="W1022" s="16">
        <v>8.25</v>
      </c>
      <c r="X1022" s="9">
        <f t="shared" si="293"/>
        <v>6</v>
      </c>
      <c r="Y1022" s="9">
        <f t="shared" si="285"/>
        <v>825000</v>
      </c>
      <c r="Z1022" s="11" t="str">
        <f t="shared" si="286"/>
        <v>825</v>
      </c>
      <c r="AA1022" s="11" t="str">
        <f t="shared" si="287"/>
        <v>k</v>
      </c>
      <c r="AB1022" s="16" t="str">
        <f t="shared" si="294"/>
        <v>824</v>
      </c>
      <c r="AC1022" s="16" t="str">
        <f t="shared" si="295"/>
        <v>8253</v>
      </c>
      <c r="AE1022" s="22">
        <v>1.98</v>
      </c>
      <c r="AF1022" s="9">
        <f t="shared" si="288"/>
        <v>3</v>
      </c>
      <c r="AG1022" s="9">
        <f t="shared" si="292"/>
        <v>198</v>
      </c>
      <c r="AH1022" s="11" t="str">
        <f t="shared" si="289"/>
        <v>198</v>
      </c>
      <c r="AI1022" s="11" t="str">
        <f t="shared" si="290"/>
        <v>Ohm</v>
      </c>
      <c r="AK1022" s="16" t="str">
        <f t="shared" si="291"/>
        <v>1980</v>
      </c>
    </row>
    <row r="1023" spans="23:37" x14ac:dyDescent="0.3">
      <c r="W1023" s="16">
        <v>8.4499999999999993</v>
      </c>
      <c r="X1023" s="9">
        <f t="shared" si="293"/>
        <v>6</v>
      </c>
      <c r="Y1023" s="9">
        <f t="shared" si="285"/>
        <v>845000</v>
      </c>
      <c r="Z1023" s="11" t="str">
        <f t="shared" si="286"/>
        <v>845</v>
      </c>
      <c r="AA1023" s="11" t="str">
        <f t="shared" si="287"/>
        <v>k</v>
      </c>
      <c r="AB1023" s="16" t="str">
        <f t="shared" si="294"/>
        <v>844</v>
      </c>
      <c r="AC1023" s="16" t="str">
        <f t="shared" si="295"/>
        <v>8453</v>
      </c>
      <c r="AE1023" s="22">
        <v>2</v>
      </c>
      <c r="AF1023" s="9">
        <f t="shared" si="288"/>
        <v>3</v>
      </c>
      <c r="AG1023" s="9">
        <f t="shared" si="292"/>
        <v>200</v>
      </c>
      <c r="AH1023" s="11" t="str">
        <f t="shared" si="289"/>
        <v>200</v>
      </c>
      <c r="AI1023" s="11" t="str">
        <f t="shared" si="290"/>
        <v>Ohm</v>
      </c>
      <c r="AK1023" s="16" t="str">
        <f t="shared" si="291"/>
        <v>2000</v>
      </c>
    </row>
    <row r="1024" spans="23:37" x14ac:dyDescent="0.3">
      <c r="W1024" s="16">
        <v>8.66</v>
      </c>
      <c r="X1024" s="9">
        <f t="shared" si="293"/>
        <v>6</v>
      </c>
      <c r="Y1024" s="9">
        <f t="shared" si="285"/>
        <v>866000</v>
      </c>
      <c r="Z1024" s="11" t="str">
        <f t="shared" si="286"/>
        <v>866</v>
      </c>
      <c r="AA1024" s="11" t="str">
        <f t="shared" si="287"/>
        <v>k</v>
      </c>
      <c r="AB1024" s="16" t="str">
        <f t="shared" si="294"/>
        <v>864</v>
      </c>
      <c r="AC1024" s="16" t="str">
        <f t="shared" si="295"/>
        <v>8663</v>
      </c>
      <c r="AE1024" s="22">
        <v>2.0299999999999998</v>
      </c>
      <c r="AF1024" s="9">
        <f t="shared" si="288"/>
        <v>3</v>
      </c>
      <c r="AG1024" s="9">
        <f t="shared" si="292"/>
        <v>202.99999999999997</v>
      </c>
      <c r="AH1024" s="11" t="str">
        <f t="shared" si="289"/>
        <v>203</v>
      </c>
      <c r="AI1024" s="11" t="str">
        <f t="shared" si="290"/>
        <v>Ohm</v>
      </c>
      <c r="AK1024" s="16" t="str">
        <f t="shared" si="291"/>
        <v>2030</v>
      </c>
    </row>
    <row r="1025" spans="23:37" x14ac:dyDescent="0.3">
      <c r="W1025" s="16">
        <v>8.8699999999999992</v>
      </c>
      <c r="X1025" s="9">
        <f t="shared" si="293"/>
        <v>6</v>
      </c>
      <c r="Y1025" s="9">
        <f t="shared" si="285"/>
        <v>887000</v>
      </c>
      <c r="Z1025" s="11" t="str">
        <f t="shared" si="286"/>
        <v>887</v>
      </c>
      <c r="AA1025" s="11" t="str">
        <f t="shared" si="287"/>
        <v>k</v>
      </c>
      <c r="AB1025" s="16" t="str">
        <f t="shared" si="294"/>
        <v>884</v>
      </c>
      <c r="AC1025" s="16" t="str">
        <f t="shared" si="295"/>
        <v>8873</v>
      </c>
      <c r="AE1025" s="22">
        <v>2.0499999999999998</v>
      </c>
      <c r="AF1025" s="9">
        <f t="shared" si="288"/>
        <v>3</v>
      </c>
      <c r="AG1025" s="9">
        <f t="shared" si="292"/>
        <v>205</v>
      </c>
      <c r="AH1025" s="11" t="str">
        <f t="shared" si="289"/>
        <v>205</v>
      </c>
      <c r="AI1025" s="11" t="str">
        <f t="shared" si="290"/>
        <v>Ohm</v>
      </c>
      <c r="AK1025" s="16" t="str">
        <f t="shared" si="291"/>
        <v>2050</v>
      </c>
    </row>
    <row r="1026" spans="23:37" x14ac:dyDescent="0.3">
      <c r="W1026" s="16">
        <v>9.09</v>
      </c>
      <c r="X1026" s="9">
        <f t="shared" si="293"/>
        <v>6</v>
      </c>
      <c r="Y1026" s="9">
        <f t="shared" si="285"/>
        <v>909000</v>
      </c>
      <c r="Z1026" s="11" t="str">
        <f t="shared" si="286"/>
        <v>909</v>
      </c>
      <c r="AA1026" s="11" t="str">
        <f t="shared" si="287"/>
        <v>k</v>
      </c>
      <c r="AB1026" s="16" t="str">
        <f t="shared" si="294"/>
        <v>904</v>
      </c>
      <c r="AC1026" s="16" t="str">
        <f t="shared" si="295"/>
        <v>9093</v>
      </c>
      <c r="AE1026" s="22">
        <v>2.08</v>
      </c>
      <c r="AF1026" s="9">
        <f t="shared" si="288"/>
        <v>3</v>
      </c>
      <c r="AG1026" s="9">
        <f t="shared" si="292"/>
        <v>208</v>
      </c>
      <c r="AH1026" s="11" t="str">
        <f t="shared" si="289"/>
        <v>208</v>
      </c>
      <c r="AI1026" s="11" t="str">
        <f t="shared" si="290"/>
        <v>Ohm</v>
      </c>
      <c r="AK1026" s="16" t="str">
        <f t="shared" si="291"/>
        <v>2080</v>
      </c>
    </row>
    <row r="1027" spans="23:37" x14ac:dyDescent="0.3">
      <c r="W1027" s="16">
        <v>9.1</v>
      </c>
      <c r="X1027" s="9">
        <f t="shared" si="293"/>
        <v>6</v>
      </c>
      <c r="Y1027" s="9">
        <f t="shared" si="285"/>
        <v>910000</v>
      </c>
      <c r="Z1027" s="11" t="str">
        <f t="shared" si="286"/>
        <v>910</v>
      </c>
      <c r="AA1027" s="11" t="str">
        <f t="shared" si="287"/>
        <v>k</v>
      </c>
      <c r="AB1027" s="16" t="str">
        <f t="shared" si="294"/>
        <v>914</v>
      </c>
      <c r="AC1027" s="16" t="str">
        <f t="shared" si="295"/>
        <v>9103</v>
      </c>
      <c r="AE1027" s="22">
        <v>2.1</v>
      </c>
      <c r="AF1027" s="9">
        <f t="shared" si="288"/>
        <v>3</v>
      </c>
      <c r="AG1027" s="9">
        <f t="shared" si="292"/>
        <v>210</v>
      </c>
      <c r="AH1027" s="11" t="str">
        <f t="shared" si="289"/>
        <v>210</v>
      </c>
      <c r="AI1027" s="11" t="str">
        <f t="shared" si="290"/>
        <v>Ohm</v>
      </c>
      <c r="AK1027" s="16" t="str">
        <f t="shared" si="291"/>
        <v>2100</v>
      </c>
    </row>
    <row r="1028" spans="23:37" x14ac:dyDescent="0.3">
      <c r="W1028" s="16">
        <v>9.31</v>
      </c>
      <c r="X1028" s="9">
        <f t="shared" si="293"/>
        <v>6</v>
      </c>
      <c r="Y1028" s="9">
        <f t="shared" si="285"/>
        <v>931000</v>
      </c>
      <c r="Z1028" s="11" t="str">
        <f t="shared" si="286"/>
        <v>931</v>
      </c>
      <c r="AA1028" s="11" t="str">
        <f t="shared" si="287"/>
        <v>k</v>
      </c>
      <c r="AB1028" s="16" t="str">
        <f t="shared" si="294"/>
        <v>934</v>
      </c>
      <c r="AC1028" s="16" t="str">
        <f t="shared" si="295"/>
        <v>9313</v>
      </c>
      <c r="AE1028" s="22">
        <v>2.13</v>
      </c>
      <c r="AF1028" s="9">
        <f t="shared" si="288"/>
        <v>3</v>
      </c>
      <c r="AG1028" s="9">
        <f t="shared" si="292"/>
        <v>213</v>
      </c>
      <c r="AH1028" s="11" t="str">
        <f t="shared" si="289"/>
        <v>213</v>
      </c>
      <c r="AI1028" s="11" t="str">
        <f t="shared" si="290"/>
        <v>Ohm</v>
      </c>
      <c r="AK1028" s="16" t="str">
        <f t="shared" si="291"/>
        <v>2130</v>
      </c>
    </row>
    <row r="1029" spans="23:37" x14ac:dyDescent="0.3">
      <c r="W1029" s="16">
        <v>9.5299999999999994</v>
      </c>
      <c r="X1029" s="9">
        <f t="shared" si="293"/>
        <v>6</v>
      </c>
      <c r="Y1029" s="9">
        <f t="shared" ref="Y1029:Y1092" si="296">W1029*10^X1029/10</f>
        <v>953000</v>
      </c>
      <c r="Z1029" s="11" t="str">
        <f t="shared" ref="Z1029:Z1092" si="297">TEXT(Y1029*_xlfn.XLOOKUP(X1029,Index_Table,D_List),SUBSTITUTE(_xlfn.XLOOKUP(X1029,Index_Table,T_List),"""",""))</f>
        <v>953</v>
      </c>
      <c r="AA1029" s="11" t="str">
        <f t="shared" ref="AA1029:AA1092" si="298">_xlfn.XLOOKUP(X1029,Index_Table,Sym_List)</f>
        <v>k</v>
      </c>
      <c r="AB1029" s="16" t="str">
        <f t="shared" si="294"/>
        <v>954</v>
      </c>
      <c r="AC1029" s="16" t="str">
        <f t="shared" si="295"/>
        <v>9533</v>
      </c>
      <c r="AE1029" s="22">
        <v>2.15</v>
      </c>
      <c r="AF1029" s="9">
        <f t="shared" ref="AF1029:AF1092" si="299">IF(AE1029=1,AF1028+1,AF1028)</f>
        <v>3</v>
      </c>
      <c r="AG1029" s="9">
        <f t="shared" si="292"/>
        <v>215</v>
      </c>
      <c r="AH1029" s="11" t="str">
        <f t="shared" ref="AH1029:AH1092" si="300">TEXT(AG1029*_xlfn.XLOOKUP(AF1029,Index_Table,D_List),SUBSTITUTE(_xlfn.XLOOKUP(AF1029,Index_Table,T_List),"""",""))</f>
        <v>215</v>
      </c>
      <c r="AI1029" s="11" t="str">
        <f t="shared" ref="AI1029:AI1092" si="301">_xlfn.XLOOKUP(AF1029,Index_Table,Sym_List)</f>
        <v>Ohm</v>
      </c>
      <c r="AK1029" s="16" t="str">
        <f t="shared" ref="AK1029:AK1092" si="302">IF(AF1029&gt;2,LEFT(_xlfn.VALUETOTEXT(AG1029),3)&amp;AF1029-3,SUBSTITUTE(AH1029,".","R"))</f>
        <v>2150</v>
      </c>
    </row>
    <row r="1030" spans="23:37" x14ac:dyDescent="0.3">
      <c r="W1030" s="16">
        <v>9.76</v>
      </c>
      <c r="X1030" s="9">
        <f t="shared" si="293"/>
        <v>6</v>
      </c>
      <c r="Y1030" s="9">
        <f t="shared" si="296"/>
        <v>976000</v>
      </c>
      <c r="Z1030" s="11" t="str">
        <f t="shared" si="297"/>
        <v>976</v>
      </c>
      <c r="AA1030" s="11" t="str">
        <f t="shared" si="298"/>
        <v>k</v>
      </c>
      <c r="AB1030" s="16" t="str">
        <f t="shared" si="294"/>
        <v>974</v>
      </c>
      <c r="AC1030" s="16" t="str">
        <f t="shared" si="295"/>
        <v>9763</v>
      </c>
      <c r="AE1030" s="22">
        <v>2.1800000000000002</v>
      </c>
      <c r="AF1030" s="9">
        <f t="shared" si="299"/>
        <v>3</v>
      </c>
      <c r="AG1030" s="9">
        <f t="shared" si="292"/>
        <v>218</v>
      </c>
      <c r="AH1030" s="11" t="str">
        <f t="shared" si="300"/>
        <v>218</v>
      </c>
      <c r="AI1030" s="11" t="str">
        <f t="shared" si="301"/>
        <v>Ohm</v>
      </c>
      <c r="AK1030" s="16" t="str">
        <f t="shared" si="302"/>
        <v>2180</v>
      </c>
    </row>
    <row r="1031" spans="23:37" x14ac:dyDescent="0.3">
      <c r="W1031" s="16">
        <v>1</v>
      </c>
      <c r="X1031" s="9">
        <f t="shared" si="293"/>
        <v>7</v>
      </c>
      <c r="Y1031" s="9">
        <f t="shared" si="296"/>
        <v>1000000</v>
      </c>
      <c r="Z1031" s="11" t="str">
        <f t="shared" si="297"/>
        <v>1.00</v>
      </c>
      <c r="AA1031" s="11" t="str">
        <f t="shared" si="298"/>
        <v>M</v>
      </c>
      <c r="AB1031" s="16" t="str">
        <f t="shared" si="294"/>
        <v>105</v>
      </c>
      <c r="AC1031" s="16" t="str">
        <f t="shared" si="295"/>
        <v>1004</v>
      </c>
      <c r="AE1031" s="22">
        <v>2.21</v>
      </c>
      <c r="AF1031" s="9">
        <f t="shared" si="299"/>
        <v>3</v>
      </c>
      <c r="AG1031" s="9">
        <f t="shared" ref="AG1031:AG1094" si="303">AE1031*10^AF1031/10</f>
        <v>221</v>
      </c>
      <c r="AH1031" s="11" t="str">
        <f t="shared" si="300"/>
        <v>221</v>
      </c>
      <c r="AI1031" s="11" t="str">
        <f t="shared" si="301"/>
        <v>Ohm</v>
      </c>
      <c r="AK1031" s="16" t="str">
        <f t="shared" si="302"/>
        <v>2210</v>
      </c>
    </row>
    <row r="1032" spans="23:37" x14ac:dyDescent="0.3">
      <c r="W1032" s="16">
        <v>1.02</v>
      </c>
      <c r="X1032" s="9">
        <f t="shared" si="293"/>
        <v>7</v>
      </c>
      <c r="Y1032" s="9">
        <f t="shared" si="296"/>
        <v>1020000</v>
      </c>
      <c r="Z1032" s="11" t="str">
        <f t="shared" si="297"/>
        <v>1.02</v>
      </c>
      <c r="AA1032" s="11" t="str">
        <f t="shared" si="298"/>
        <v>M</v>
      </c>
      <c r="AB1032" s="16" t="str">
        <f t="shared" si="294"/>
        <v>105</v>
      </c>
      <c r="AC1032" s="16" t="str">
        <f t="shared" si="295"/>
        <v>1024</v>
      </c>
      <c r="AE1032" s="22">
        <v>2.23</v>
      </c>
      <c r="AF1032" s="9">
        <f t="shared" si="299"/>
        <v>3</v>
      </c>
      <c r="AG1032" s="9">
        <f t="shared" si="303"/>
        <v>223</v>
      </c>
      <c r="AH1032" s="11" t="str">
        <f t="shared" si="300"/>
        <v>223</v>
      </c>
      <c r="AI1032" s="11" t="str">
        <f t="shared" si="301"/>
        <v>Ohm</v>
      </c>
      <c r="AK1032" s="16" t="str">
        <f t="shared" si="302"/>
        <v>2230</v>
      </c>
    </row>
    <row r="1033" spans="23:37" x14ac:dyDescent="0.3">
      <c r="W1033" s="16">
        <v>1.05</v>
      </c>
      <c r="X1033" s="9">
        <f>IF(W1033=1,X1032+1,X1032)</f>
        <v>7</v>
      </c>
      <c r="Y1033" s="9">
        <f t="shared" si="296"/>
        <v>1050000</v>
      </c>
      <c r="Z1033" s="11" t="str">
        <f t="shared" si="297"/>
        <v>1.05</v>
      </c>
      <c r="AA1033" s="11" t="str">
        <f t="shared" si="298"/>
        <v>M</v>
      </c>
      <c r="AB1033" s="16" t="str">
        <f t="shared" si="294"/>
        <v>105</v>
      </c>
      <c r="AC1033" s="16" t="str">
        <f t="shared" si="295"/>
        <v>1054</v>
      </c>
      <c r="AE1033" s="22">
        <v>2.2599999999999998</v>
      </c>
      <c r="AF1033" s="9">
        <f t="shared" si="299"/>
        <v>3</v>
      </c>
      <c r="AG1033" s="9">
        <f t="shared" si="303"/>
        <v>226</v>
      </c>
      <c r="AH1033" s="11" t="str">
        <f t="shared" si="300"/>
        <v>226</v>
      </c>
      <c r="AI1033" s="11" t="str">
        <f t="shared" si="301"/>
        <v>Ohm</v>
      </c>
      <c r="AK1033" s="16" t="str">
        <f t="shared" si="302"/>
        <v>2260</v>
      </c>
    </row>
    <row r="1034" spans="23:37" x14ac:dyDescent="0.3">
      <c r="W1034" s="16">
        <v>1.07</v>
      </c>
      <c r="X1034" s="9">
        <f>IF(W1034=1,X1033+1,X1033)</f>
        <v>7</v>
      </c>
      <c r="Y1034" s="9">
        <f t="shared" si="296"/>
        <v>1070000</v>
      </c>
      <c r="Z1034" s="11" t="str">
        <f t="shared" si="297"/>
        <v>1.07</v>
      </c>
      <c r="AA1034" s="11" t="str">
        <f t="shared" si="298"/>
        <v>M</v>
      </c>
      <c r="AB1034" s="16" t="str">
        <f t="shared" si="294"/>
        <v>105</v>
      </c>
      <c r="AC1034" s="16" t="str">
        <f t="shared" si="295"/>
        <v>1074</v>
      </c>
      <c r="AE1034" s="22">
        <v>2.29</v>
      </c>
      <c r="AF1034" s="9">
        <f t="shared" si="299"/>
        <v>3</v>
      </c>
      <c r="AG1034" s="9">
        <f t="shared" si="303"/>
        <v>229</v>
      </c>
      <c r="AH1034" s="11" t="str">
        <f t="shared" si="300"/>
        <v>229</v>
      </c>
      <c r="AI1034" s="11" t="str">
        <f t="shared" si="301"/>
        <v>Ohm</v>
      </c>
      <c r="AK1034" s="16" t="str">
        <f t="shared" si="302"/>
        <v>2290</v>
      </c>
    </row>
    <row r="1035" spans="23:37" x14ac:dyDescent="0.3">
      <c r="W1035" s="16">
        <v>1.1000000000000001</v>
      </c>
      <c r="X1035" s="9">
        <f>IF(W1035=1,X1034+1,X1034)</f>
        <v>7</v>
      </c>
      <c r="Y1035" s="9">
        <f t="shared" si="296"/>
        <v>1100000</v>
      </c>
      <c r="Z1035" s="11" t="str">
        <f t="shared" si="297"/>
        <v>1.10</v>
      </c>
      <c r="AA1035" s="11" t="str">
        <f t="shared" si="298"/>
        <v>M</v>
      </c>
      <c r="AB1035" s="16" t="str">
        <f t="shared" si="294"/>
        <v>115</v>
      </c>
      <c r="AC1035" s="16" t="str">
        <f t="shared" si="295"/>
        <v>1104</v>
      </c>
      <c r="AE1035" s="22">
        <v>2.3199999999999998</v>
      </c>
      <c r="AF1035" s="9">
        <f t="shared" si="299"/>
        <v>3</v>
      </c>
      <c r="AG1035" s="9">
        <f t="shared" si="303"/>
        <v>232</v>
      </c>
      <c r="AH1035" s="11" t="str">
        <f t="shared" si="300"/>
        <v>232</v>
      </c>
      <c r="AI1035" s="11" t="str">
        <f t="shared" si="301"/>
        <v>Ohm</v>
      </c>
      <c r="AK1035" s="16" t="str">
        <f t="shared" si="302"/>
        <v>2320</v>
      </c>
    </row>
    <row r="1036" spans="23:37" x14ac:dyDescent="0.3">
      <c r="W1036" s="16">
        <v>1.1299999999999999</v>
      </c>
      <c r="X1036" s="9">
        <f t="shared" ref="X1036:X1099" si="304">IF(W1036=1,X1035+1,X1035)</f>
        <v>7</v>
      </c>
      <c r="Y1036" s="9">
        <f t="shared" si="296"/>
        <v>1129999.9999999998</v>
      </c>
      <c r="Z1036" s="11" t="str">
        <f t="shared" si="297"/>
        <v>1.13</v>
      </c>
      <c r="AA1036" s="11" t="str">
        <f t="shared" si="298"/>
        <v>M</v>
      </c>
      <c r="AB1036" s="16" t="str">
        <f t="shared" si="294"/>
        <v>115</v>
      </c>
      <c r="AC1036" s="16" t="str">
        <f t="shared" si="295"/>
        <v>1134</v>
      </c>
      <c r="AE1036" s="22">
        <v>2.34</v>
      </c>
      <c r="AF1036" s="9">
        <f t="shared" si="299"/>
        <v>3</v>
      </c>
      <c r="AG1036" s="9">
        <f t="shared" si="303"/>
        <v>234</v>
      </c>
      <c r="AH1036" s="11" t="str">
        <f t="shared" si="300"/>
        <v>234</v>
      </c>
      <c r="AI1036" s="11" t="str">
        <f t="shared" si="301"/>
        <v>Ohm</v>
      </c>
      <c r="AK1036" s="16" t="str">
        <f t="shared" si="302"/>
        <v>2340</v>
      </c>
    </row>
    <row r="1037" spans="23:37" x14ac:dyDescent="0.3">
      <c r="W1037" s="16">
        <v>1.1499999999999999</v>
      </c>
      <c r="X1037" s="9">
        <f t="shared" si="304"/>
        <v>7</v>
      </c>
      <c r="Y1037" s="9">
        <f t="shared" si="296"/>
        <v>1150000</v>
      </c>
      <c r="Z1037" s="11" t="str">
        <f t="shared" si="297"/>
        <v>1.15</v>
      </c>
      <c r="AA1037" s="11" t="str">
        <f t="shared" si="298"/>
        <v>M</v>
      </c>
      <c r="AB1037" s="16" t="str">
        <f t="shared" si="294"/>
        <v>115</v>
      </c>
      <c r="AC1037" s="16" t="str">
        <f t="shared" si="295"/>
        <v>1154</v>
      </c>
      <c r="AE1037" s="22">
        <v>2.37</v>
      </c>
      <c r="AF1037" s="9">
        <f t="shared" si="299"/>
        <v>3</v>
      </c>
      <c r="AG1037" s="9">
        <f t="shared" si="303"/>
        <v>237</v>
      </c>
      <c r="AH1037" s="11" t="str">
        <f t="shared" si="300"/>
        <v>237</v>
      </c>
      <c r="AI1037" s="11" t="str">
        <f t="shared" si="301"/>
        <v>Ohm</v>
      </c>
      <c r="AK1037" s="16" t="str">
        <f t="shared" si="302"/>
        <v>2370</v>
      </c>
    </row>
    <row r="1038" spans="23:37" x14ac:dyDescent="0.3">
      <c r="W1038" s="16">
        <v>1.18</v>
      </c>
      <c r="X1038" s="9">
        <f t="shared" si="304"/>
        <v>7</v>
      </c>
      <c r="Y1038" s="9">
        <f t="shared" si="296"/>
        <v>1180000</v>
      </c>
      <c r="Z1038" s="11" t="str">
        <f t="shared" si="297"/>
        <v>1.18</v>
      </c>
      <c r="AA1038" s="11" t="str">
        <f t="shared" si="298"/>
        <v>M</v>
      </c>
      <c r="AB1038" s="16" t="str">
        <f t="shared" si="294"/>
        <v>115</v>
      </c>
      <c r="AC1038" s="16" t="str">
        <f t="shared" si="295"/>
        <v>1184</v>
      </c>
      <c r="AE1038" s="22">
        <v>2.4</v>
      </c>
      <c r="AF1038" s="9">
        <f t="shared" si="299"/>
        <v>3</v>
      </c>
      <c r="AG1038" s="9">
        <f t="shared" si="303"/>
        <v>240</v>
      </c>
      <c r="AH1038" s="11" t="str">
        <f t="shared" si="300"/>
        <v>240</v>
      </c>
      <c r="AI1038" s="11" t="str">
        <f t="shared" si="301"/>
        <v>Ohm</v>
      </c>
      <c r="AK1038" s="16" t="str">
        <f t="shared" si="302"/>
        <v>2400</v>
      </c>
    </row>
    <row r="1039" spans="23:37" x14ac:dyDescent="0.3">
      <c r="W1039" s="16">
        <v>1.2</v>
      </c>
      <c r="X1039" s="9">
        <f t="shared" si="304"/>
        <v>7</v>
      </c>
      <c r="Y1039" s="9">
        <f t="shared" si="296"/>
        <v>1200000</v>
      </c>
      <c r="Z1039" s="11" t="str">
        <f t="shared" si="297"/>
        <v>1.20</v>
      </c>
      <c r="AA1039" s="11" t="str">
        <f t="shared" si="298"/>
        <v>M</v>
      </c>
      <c r="AB1039" s="16" t="str">
        <f t="shared" si="294"/>
        <v>125</v>
      </c>
      <c r="AC1039" s="16" t="str">
        <f t="shared" si="295"/>
        <v>1204</v>
      </c>
      <c r="AE1039" s="22">
        <v>2.4300000000000002</v>
      </c>
      <c r="AF1039" s="9">
        <f t="shared" si="299"/>
        <v>3</v>
      </c>
      <c r="AG1039" s="9">
        <f t="shared" si="303"/>
        <v>243</v>
      </c>
      <c r="AH1039" s="11" t="str">
        <f t="shared" si="300"/>
        <v>243</v>
      </c>
      <c r="AI1039" s="11" t="str">
        <f t="shared" si="301"/>
        <v>Ohm</v>
      </c>
      <c r="AK1039" s="16" t="str">
        <f t="shared" si="302"/>
        <v>2430</v>
      </c>
    </row>
    <row r="1040" spans="23:37" x14ac:dyDescent="0.3">
      <c r="W1040" s="16">
        <v>1.21</v>
      </c>
      <c r="X1040" s="9">
        <f t="shared" si="304"/>
        <v>7</v>
      </c>
      <c r="Y1040" s="9">
        <f t="shared" si="296"/>
        <v>1210000</v>
      </c>
      <c r="Z1040" s="11" t="str">
        <f t="shared" si="297"/>
        <v>1.21</v>
      </c>
      <c r="AA1040" s="11" t="str">
        <f t="shared" si="298"/>
        <v>M</v>
      </c>
      <c r="AB1040" s="16" t="str">
        <f t="shared" si="294"/>
        <v>125</v>
      </c>
      <c r="AC1040" s="16" t="str">
        <f t="shared" si="295"/>
        <v>1214</v>
      </c>
      <c r="AE1040" s="22">
        <v>2.46</v>
      </c>
      <c r="AF1040" s="9">
        <f t="shared" si="299"/>
        <v>3</v>
      </c>
      <c r="AG1040" s="9">
        <f t="shared" si="303"/>
        <v>246</v>
      </c>
      <c r="AH1040" s="11" t="str">
        <f t="shared" si="300"/>
        <v>246</v>
      </c>
      <c r="AI1040" s="11" t="str">
        <f t="shared" si="301"/>
        <v>Ohm</v>
      </c>
      <c r="AK1040" s="16" t="str">
        <f t="shared" si="302"/>
        <v>2460</v>
      </c>
    </row>
    <row r="1041" spans="23:37" x14ac:dyDescent="0.3">
      <c r="W1041" s="16">
        <v>1.24</v>
      </c>
      <c r="X1041" s="9">
        <f t="shared" si="304"/>
        <v>7</v>
      </c>
      <c r="Y1041" s="9">
        <f t="shared" si="296"/>
        <v>1240000</v>
      </c>
      <c r="Z1041" s="11" t="str">
        <f t="shared" si="297"/>
        <v>1.24</v>
      </c>
      <c r="AA1041" s="11" t="str">
        <f t="shared" si="298"/>
        <v>M</v>
      </c>
      <c r="AB1041" s="16" t="str">
        <f t="shared" si="294"/>
        <v>125</v>
      </c>
      <c r="AC1041" s="16" t="str">
        <f t="shared" si="295"/>
        <v>1244</v>
      </c>
      <c r="AE1041" s="22">
        <v>2.4900000000000002</v>
      </c>
      <c r="AF1041" s="9">
        <f t="shared" si="299"/>
        <v>3</v>
      </c>
      <c r="AG1041" s="9">
        <f t="shared" si="303"/>
        <v>249</v>
      </c>
      <c r="AH1041" s="11" t="str">
        <f t="shared" si="300"/>
        <v>249</v>
      </c>
      <c r="AI1041" s="11" t="str">
        <f t="shared" si="301"/>
        <v>Ohm</v>
      </c>
      <c r="AK1041" s="16" t="str">
        <f t="shared" si="302"/>
        <v>2490</v>
      </c>
    </row>
    <row r="1042" spans="23:37" x14ac:dyDescent="0.3">
      <c r="W1042" s="16">
        <v>1.27</v>
      </c>
      <c r="X1042" s="9">
        <f t="shared" si="304"/>
        <v>7</v>
      </c>
      <c r="Y1042" s="9">
        <f t="shared" si="296"/>
        <v>1270000</v>
      </c>
      <c r="Z1042" s="11" t="str">
        <f t="shared" si="297"/>
        <v>1.27</v>
      </c>
      <c r="AA1042" s="11" t="str">
        <f t="shared" si="298"/>
        <v>M</v>
      </c>
      <c r="AB1042" s="16" t="str">
        <f t="shared" si="294"/>
        <v>125</v>
      </c>
      <c r="AC1042" s="16" t="str">
        <f t="shared" si="295"/>
        <v>1274</v>
      </c>
      <c r="AE1042" s="22">
        <v>2.52</v>
      </c>
      <c r="AF1042" s="9">
        <f t="shared" si="299"/>
        <v>3</v>
      </c>
      <c r="AG1042" s="9">
        <f t="shared" si="303"/>
        <v>252</v>
      </c>
      <c r="AH1042" s="11" t="str">
        <f t="shared" si="300"/>
        <v>252</v>
      </c>
      <c r="AI1042" s="11" t="str">
        <f t="shared" si="301"/>
        <v>Ohm</v>
      </c>
      <c r="AK1042" s="16" t="str">
        <f t="shared" si="302"/>
        <v>2520</v>
      </c>
    </row>
    <row r="1043" spans="23:37" x14ac:dyDescent="0.3">
      <c r="W1043" s="16">
        <v>1.3</v>
      </c>
      <c r="X1043" s="9">
        <f t="shared" si="304"/>
        <v>7</v>
      </c>
      <c r="Y1043" s="9">
        <f t="shared" si="296"/>
        <v>1300000</v>
      </c>
      <c r="Z1043" s="11" t="str">
        <f t="shared" si="297"/>
        <v>1.30</v>
      </c>
      <c r="AA1043" s="11" t="str">
        <f t="shared" si="298"/>
        <v>M</v>
      </c>
      <c r="AB1043" s="16" t="str">
        <f t="shared" si="294"/>
        <v>135</v>
      </c>
      <c r="AC1043" s="16" t="str">
        <f t="shared" si="295"/>
        <v>1304</v>
      </c>
      <c r="AE1043" s="22">
        <v>2.5499999999999998</v>
      </c>
      <c r="AF1043" s="9">
        <f t="shared" si="299"/>
        <v>3</v>
      </c>
      <c r="AG1043" s="9">
        <f t="shared" si="303"/>
        <v>255</v>
      </c>
      <c r="AH1043" s="11" t="str">
        <f t="shared" si="300"/>
        <v>255</v>
      </c>
      <c r="AI1043" s="11" t="str">
        <f t="shared" si="301"/>
        <v>Ohm</v>
      </c>
      <c r="AK1043" s="16" t="str">
        <f t="shared" si="302"/>
        <v>2550</v>
      </c>
    </row>
    <row r="1044" spans="23:37" x14ac:dyDescent="0.3">
      <c r="W1044" s="16">
        <v>1.33</v>
      </c>
      <c r="X1044" s="9">
        <f t="shared" si="304"/>
        <v>7</v>
      </c>
      <c r="Y1044" s="9">
        <f t="shared" si="296"/>
        <v>1330000</v>
      </c>
      <c r="Z1044" s="11" t="str">
        <f t="shared" si="297"/>
        <v>1.33</v>
      </c>
      <c r="AA1044" s="11" t="str">
        <f t="shared" si="298"/>
        <v>M</v>
      </c>
      <c r="AB1044" s="16" t="str">
        <f t="shared" si="294"/>
        <v>135</v>
      </c>
      <c r="AC1044" s="16" t="str">
        <f t="shared" si="295"/>
        <v>1334</v>
      </c>
      <c r="AE1044" s="22">
        <v>2.58</v>
      </c>
      <c r="AF1044" s="9">
        <f t="shared" si="299"/>
        <v>3</v>
      </c>
      <c r="AG1044" s="9">
        <f t="shared" si="303"/>
        <v>258</v>
      </c>
      <c r="AH1044" s="11" t="str">
        <f t="shared" si="300"/>
        <v>258</v>
      </c>
      <c r="AI1044" s="11" t="str">
        <f t="shared" si="301"/>
        <v>Ohm</v>
      </c>
      <c r="AK1044" s="16" t="str">
        <f t="shared" si="302"/>
        <v>2580</v>
      </c>
    </row>
    <row r="1045" spans="23:37" x14ac:dyDescent="0.3">
      <c r="W1045" s="16">
        <v>1.37</v>
      </c>
      <c r="X1045" s="9">
        <f t="shared" si="304"/>
        <v>7</v>
      </c>
      <c r="Y1045" s="9">
        <f t="shared" si="296"/>
        <v>1370000.0000000002</v>
      </c>
      <c r="Z1045" s="11" t="str">
        <f t="shared" si="297"/>
        <v>1.37</v>
      </c>
      <c r="AA1045" s="11" t="str">
        <f t="shared" si="298"/>
        <v>M</v>
      </c>
      <c r="AB1045" s="16" t="str">
        <f t="shared" si="294"/>
        <v>135</v>
      </c>
      <c r="AC1045" s="16" t="str">
        <f t="shared" si="295"/>
        <v>1374</v>
      </c>
      <c r="AE1045" s="22">
        <v>2.61</v>
      </c>
      <c r="AF1045" s="9">
        <f t="shared" si="299"/>
        <v>3</v>
      </c>
      <c r="AG1045" s="9">
        <f t="shared" si="303"/>
        <v>261</v>
      </c>
      <c r="AH1045" s="11" t="str">
        <f t="shared" si="300"/>
        <v>261</v>
      </c>
      <c r="AI1045" s="11" t="str">
        <f t="shared" si="301"/>
        <v>Ohm</v>
      </c>
      <c r="AK1045" s="16" t="str">
        <f t="shared" si="302"/>
        <v>2610</v>
      </c>
    </row>
    <row r="1046" spans="23:37" x14ac:dyDescent="0.3">
      <c r="W1046" s="16">
        <v>1.4</v>
      </c>
      <c r="X1046" s="9">
        <f t="shared" si="304"/>
        <v>7</v>
      </c>
      <c r="Y1046" s="9">
        <f t="shared" si="296"/>
        <v>1400000</v>
      </c>
      <c r="Z1046" s="11" t="str">
        <f t="shared" si="297"/>
        <v>1.40</v>
      </c>
      <c r="AA1046" s="11" t="str">
        <f t="shared" si="298"/>
        <v>M</v>
      </c>
      <c r="AB1046" s="16" t="str">
        <f t="shared" si="294"/>
        <v>145</v>
      </c>
      <c r="AC1046" s="16" t="str">
        <f t="shared" si="295"/>
        <v>1404</v>
      </c>
      <c r="AE1046" s="22">
        <v>2.64</v>
      </c>
      <c r="AF1046" s="9">
        <f t="shared" si="299"/>
        <v>3</v>
      </c>
      <c r="AG1046" s="9">
        <f t="shared" si="303"/>
        <v>264</v>
      </c>
      <c r="AH1046" s="11" t="str">
        <f t="shared" si="300"/>
        <v>264</v>
      </c>
      <c r="AI1046" s="11" t="str">
        <f t="shared" si="301"/>
        <v>Ohm</v>
      </c>
      <c r="AK1046" s="16" t="str">
        <f t="shared" si="302"/>
        <v>2640</v>
      </c>
    </row>
    <row r="1047" spans="23:37" x14ac:dyDescent="0.3">
      <c r="W1047" s="16">
        <v>1.43</v>
      </c>
      <c r="X1047" s="9">
        <f t="shared" si="304"/>
        <v>7</v>
      </c>
      <c r="Y1047" s="9">
        <f t="shared" si="296"/>
        <v>1430000</v>
      </c>
      <c r="Z1047" s="11" t="str">
        <f t="shared" si="297"/>
        <v>1.43</v>
      </c>
      <c r="AA1047" s="11" t="str">
        <f t="shared" si="298"/>
        <v>M</v>
      </c>
      <c r="AB1047" s="16" t="str">
        <f t="shared" si="294"/>
        <v>145</v>
      </c>
      <c r="AC1047" s="16" t="str">
        <f t="shared" si="295"/>
        <v>1434</v>
      </c>
      <c r="AE1047" s="22">
        <v>2.67</v>
      </c>
      <c r="AF1047" s="9">
        <f t="shared" si="299"/>
        <v>3</v>
      </c>
      <c r="AG1047" s="9">
        <f t="shared" si="303"/>
        <v>267</v>
      </c>
      <c r="AH1047" s="11" t="str">
        <f t="shared" si="300"/>
        <v>267</v>
      </c>
      <c r="AI1047" s="11" t="str">
        <f t="shared" si="301"/>
        <v>Ohm</v>
      </c>
      <c r="AK1047" s="16" t="str">
        <f t="shared" si="302"/>
        <v>2670</v>
      </c>
    </row>
    <row r="1048" spans="23:37" x14ac:dyDescent="0.3">
      <c r="W1048" s="16">
        <v>1.47</v>
      </c>
      <c r="X1048" s="9">
        <f t="shared" si="304"/>
        <v>7</v>
      </c>
      <c r="Y1048" s="9">
        <f t="shared" si="296"/>
        <v>1470000</v>
      </c>
      <c r="Z1048" s="11" t="str">
        <f t="shared" si="297"/>
        <v>1.47</v>
      </c>
      <c r="AA1048" s="11" t="str">
        <f t="shared" si="298"/>
        <v>M</v>
      </c>
      <c r="AB1048" s="16" t="str">
        <f t="shared" si="294"/>
        <v>145</v>
      </c>
      <c r="AC1048" s="16" t="str">
        <f t="shared" si="295"/>
        <v>1474</v>
      </c>
      <c r="AE1048" s="22">
        <v>2.71</v>
      </c>
      <c r="AF1048" s="9">
        <f t="shared" si="299"/>
        <v>3</v>
      </c>
      <c r="AG1048" s="9">
        <f t="shared" si="303"/>
        <v>271</v>
      </c>
      <c r="AH1048" s="11" t="str">
        <f t="shared" si="300"/>
        <v>271</v>
      </c>
      <c r="AI1048" s="11" t="str">
        <f t="shared" si="301"/>
        <v>Ohm</v>
      </c>
      <c r="AK1048" s="16" t="str">
        <f t="shared" si="302"/>
        <v>2710</v>
      </c>
    </row>
    <row r="1049" spans="23:37" x14ac:dyDescent="0.3">
      <c r="W1049" s="16">
        <v>1.5</v>
      </c>
      <c r="X1049" s="9">
        <f t="shared" si="304"/>
        <v>7</v>
      </c>
      <c r="Y1049" s="9">
        <f t="shared" si="296"/>
        <v>1500000</v>
      </c>
      <c r="Z1049" s="11" t="str">
        <f t="shared" si="297"/>
        <v>1.50</v>
      </c>
      <c r="AA1049" s="11" t="str">
        <f t="shared" si="298"/>
        <v>M</v>
      </c>
      <c r="AB1049" s="16" t="str">
        <f t="shared" si="294"/>
        <v>155</v>
      </c>
      <c r="AC1049" s="16" t="str">
        <f t="shared" si="295"/>
        <v>1504</v>
      </c>
      <c r="AE1049" s="22">
        <v>2.74</v>
      </c>
      <c r="AF1049" s="9">
        <f t="shared" si="299"/>
        <v>3</v>
      </c>
      <c r="AG1049" s="9">
        <f t="shared" si="303"/>
        <v>274</v>
      </c>
      <c r="AH1049" s="11" t="str">
        <f t="shared" si="300"/>
        <v>274</v>
      </c>
      <c r="AI1049" s="11" t="str">
        <f t="shared" si="301"/>
        <v>Ohm</v>
      </c>
      <c r="AK1049" s="16" t="str">
        <f t="shared" si="302"/>
        <v>2740</v>
      </c>
    </row>
    <row r="1050" spans="23:37" x14ac:dyDescent="0.3">
      <c r="W1050" s="16">
        <v>1.54</v>
      </c>
      <c r="X1050" s="9">
        <f t="shared" si="304"/>
        <v>7</v>
      </c>
      <c r="Y1050" s="9">
        <f t="shared" si="296"/>
        <v>1540000</v>
      </c>
      <c r="Z1050" s="11" t="str">
        <f t="shared" si="297"/>
        <v>1.54</v>
      </c>
      <c r="AA1050" s="11" t="str">
        <f t="shared" si="298"/>
        <v>M</v>
      </c>
      <c r="AB1050" s="16" t="str">
        <f t="shared" si="294"/>
        <v>155</v>
      </c>
      <c r="AC1050" s="16" t="str">
        <f t="shared" si="295"/>
        <v>1544</v>
      </c>
      <c r="AE1050" s="22">
        <v>2.77</v>
      </c>
      <c r="AF1050" s="9">
        <f t="shared" si="299"/>
        <v>3</v>
      </c>
      <c r="AG1050" s="9">
        <f t="shared" si="303"/>
        <v>277</v>
      </c>
      <c r="AH1050" s="11" t="str">
        <f t="shared" si="300"/>
        <v>277</v>
      </c>
      <c r="AI1050" s="11" t="str">
        <f t="shared" si="301"/>
        <v>Ohm</v>
      </c>
      <c r="AK1050" s="16" t="str">
        <f t="shared" si="302"/>
        <v>2770</v>
      </c>
    </row>
    <row r="1051" spans="23:37" x14ac:dyDescent="0.3">
      <c r="W1051" s="16">
        <v>1.58</v>
      </c>
      <c r="X1051" s="9">
        <f t="shared" si="304"/>
        <v>7</v>
      </c>
      <c r="Y1051" s="9">
        <f t="shared" si="296"/>
        <v>1580000</v>
      </c>
      <c r="Z1051" s="11" t="str">
        <f t="shared" si="297"/>
        <v>1.58</v>
      </c>
      <c r="AA1051" s="11" t="str">
        <f t="shared" si="298"/>
        <v>M</v>
      </c>
      <c r="AB1051" s="16" t="str">
        <f t="shared" si="294"/>
        <v>155</v>
      </c>
      <c r="AC1051" s="16" t="str">
        <f t="shared" si="295"/>
        <v>1584</v>
      </c>
      <c r="AE1051" s="22">
        <v>2.8</v>
      </c>
      <c r="AF1051" s="9">
        <f t="shared" si="299"/>
        <v>3</v>
      </c>
      <c r="AG1051" s="9">
        <f t="shared" si="303"/>
        <v>280</v>
      </c>
      <c r="AH1051" s="11" t="str">
        <f t="shared" si="300"/>
        <v>280</v>
      </c>
      <c r="AI1051" s="11" t="str">
        <f t="shared" si="301"/>
        <v>Ohm</v>
      </c>
      <c r="AK1051" s="16" t="str">
        <f t="shared" si="302"/>
        <v>2800</v>
      </c>
    </row>
    <row r="1052" spans="23:37" x14ac:dyDescent="0.3">
      <c r="W1052" s="16">
        <v>1.6</v>
      </c>
      <c r="X1052" s="9">
        <f t="shared" si="304"/>
        <v>7</v>
      </c>
      <c r="Y1052" s="9">
        <f t="shared" si="296"/>
        <v>1600000</v>
      </c>
      <c r="Z1052" s="11" t="str">
        <f t="shared" si="297"/>
        <v>1.60</v>
      </c>
      <c r="AA1052" s="11" t="str">
        <f t="shared" si="298"/>
        <v>M</v>
      </c>
      <c r="AB1052" s="16" t="str">
        <f t="shared" si="294"/>
        <v>165</v>
      </c>
      <c r="AC1052" s="16" t="str">
        <f t="shared" si="295"/>
        <v>1604</v>
      </c>
      <c r="AE1052" s="22">
        <v>2.84</v>
      </c>
      <c r="AF1052" s="9">
        <f t="shared" si="299"/>
        <v>3</v>
      </c>
      <c r="AG1052" s="9">
        <f t="shared" si="303"/>
        <v>284</v>
      </c>
      <c r="AH1052" s="11" t="str">
        <f t="shared" si="300"/>
        <v>284</v>
      </c>
      <c r="AI1052" s="11" t="str">
        <f t="shared" si="301"/>
        <v>Ohm</v>
      </c>
      <c r="AK1052" s="16" t="str">
        <f t="shared" si="302"/>
        <v>2840</v>
      </c>
    </row>
    <row r="1053" spans="23:37" x14ac:dyDescent="0.3">
      <c r="W1053" s="16">
        <v>1.62</v>
      </c>
      <c r="X1053" s="9">
        <f t="shared" si="304"/>
        <v>7</v>
      </c>
      <c r="Y1053" s="9">
        <f t="shared" si="296"/>
        <v>1620000.0000000002</v>
      </c>
      <c r="Z1053" s="11" t="str">
        <f t="shared" si="297"/>
        <v>1.62</v>
      </c>
      <c r="AA1053" s="11" t="str">
        <f t="shared" si="298"/>
        <v>M</v>
      </c>
      <c r="AB1053" s="16" t="str">
        <f t="shared" si="294"/>
        <v>165</v>
      </c>
      <c r="AC1053" s="16" t="str">
        <f t="shared" si="295"/>
        <v>1624</v>
      </c>
      <c r="AE1053" s="22">
        <v>2.87</v>
      </c>
      <c r="AF1053" s="9">
        <f t="shared" si="299"/>
        <v>3</v>
      </c>
      <c r="AG1053" s="9">
        <f t="shared" si="303"/>
        <v>287</v>
      </c>
      <c r="AH1053" s="11" t="str">
        <f t="shared" si="300"/>
        <v>287</v>
      </c>
      <c r="AI1053" s="11" t="str">
        <f t="shared" si="301"/>
        <v>Ohm</v>
      </c>
      <c r="AK1053" s="16" t="str">
        <f t="shared" si="302"/>
        <v>2870</v>
      </c>
    </row>
    <row r="1054" spans="23:37" x14ac:dyDescent="0.3">
      <c r="W1054" s="16">
        <v>1.65</v>
      </c>
      <c r="X1054" s="9">
        <f t="shared" si="304"/>
        <v>7</v>
      </c>
      <c r="Y1054" s="9">
        <f t="shared" si="296"/>
        <v>1650000</v>
      </c>
      <c r="Z1054" s="11" t="str">
        <f t="shared" si="297"/>
        <v>1.65</v>
      </c>
      <c r="AA1054" s="11" t="str">
        <f t="shared" si="298"/>
        <v>M</v>
      </c>
      <c r="AB1054" s="16" t="str">
        <f t="shared" si="294"/>
        <v>165</v>
      </c>
      <c r="AC1054" s="16" t="str">
        <f t="shared" si="295"/>
        <v>1654</v>
      </c>
      <c r="AE1054" s="22">
        <v>2.91</v>
      </c>
      <c r="AF1054" s="9">
        <f t="shared" si="299"/>
        <v>3</v>
      </c>
      <c r="AG1054" s="9">
        <f t="shared" si="303"/>
        <v>291</v>
      </c>
      <c r="AH1054" s="11" t="str">
        <f t="shared" si="300"/>
        <v>291</v>
      </c>
      <c r="AI1054" s="11" t="str">
        <f t="shared" si="301"/>
        <v>Ohm</v>
      </c>
      <c r="AK1054" s="16" t="str">
        <f t="shared" si="302"/>
        <v>2910</v>
      </c>
    </row>
    <row r="1055" spans="23:37" x14ac:dyDescent="0.3">
      <c r="W1055" s="16">
        <v>1.69</v>
      </c>
      <c r="X1055" s="9">
        <f t="shared" si="304"/>
        <v>7</v>
      </c>
      <c r="Y1055" s="9">
        <f t="shared" si="296"/>
        <v>1690000</v>
      </c>
      <c r="Z1055" s="11" t="str">
        <f t="shared" si="297"/>
        <v>1.69</v>
      </c>
      <c r="AA1055" s="11" t="str">
        <f t="shared" si="298"/>
        <v>M</v>
      </c>
      <c r="AB1055" s="16" t="str">
        <f t="shared" si="294"/>
        <v>165</v>
      </c>
      <c r="AC1055" s="16" t="str">
        <f t="shared" si="295"/>
        <v>1694</v>
      </c>
      <c r="AE1055" s="22">
        <v>2.94</v>
      </c>
      <c r="AF1055" s="9">
        <f t="shared" si="299"/>
        <v>3</v>
      </c>
      <c r="AG1055" s="9">
        <f t="shared" si="303"/>
        <v>294</v>
      </c>
      <c r="AH1055" s="11" t="str">
        <f t="shared" si="300"/>
        <v>294</v>
      </c>
      <c r="AI1055" s="11" t="str">
        <f t="shared" si="301"/>
        <v>Ohm</v>
      </c>
      <c r="AK1055" s="16" t="str">
        <f t="shared" si="302"/>
        <v>2940</v>
      </c>
    </row>
    <row r="1056" spans="23:37" x14ac:dyDescent="0.3">
      <c r="W1056" s="16">
        <v>1.74</v>
      </c>
      <c r="X1056" s="9">
        <f t="shared" si="304"/>
        <v>7</v>
      </c>
      <c r="Y1056" s="9">
        <f t="shared" si="296"/>
        <v>1740000</v>
      </c>
      <c r="Z1056" s="11" t="str">
        <f t="shared" si="297"/>
        <v>1.74</v>
      </c>
      <c r="AA1056" s="11" t="str">
        <f t="shared" si="298"/>
        <v>M</v>
      </c>
      <c r="AB1056" s="16" t="str">
        <f t="shared" si="294"/>
        <v>175</v>
      </c>
      <c r="AC1056" s="16" t="str">
        <f t="shared" si="295"/>
        <v>1744</v>
      </c>
      <c r="AE1056" s="22">
        <v>2.98</v>
      </c>
      <c r="AF1056" s="9">
        <f t="shared" si="299"/>
        <v>3</v>
      </c>
      <c r="AG1056" s="9">
        <f t="shared" si="303"/>
        <v>298</v>
      </c>
      <c r="AH1056" s="11" t="str">
        <f t="shared" si="300"/>
        <v>298</v>
      </c>
      <c r="AI1056" s="11" t="str">
        <f t="shared" si="301"/>
        <v>Ohm</v>
      </c>
      <c r="AK1056" s="16" t="str">
        <f t="shared" si="302"/>
        <v>2980</v>
      </c>
    </row>
    <row r="1057" spans="23:37" x14ac:dyDescent="0.3">
      <c r="W1057" s="16">
        <v>1.78</v>
      </c>
      <c r="X1057" s="9">
        <f t="shared" si="304"/>
        <v>7</v>
      </c>
      <c r="Y1057" s="9">
        <f t="shared" si="296"/>
        <v>1780000</v>
      </c>
      <c r="Z1057" s="11" t="str">
        <f t="shared" si="297"/>
        <v>1.78</v>
      </c>
      <c r="AA1057" s="11" t="str">
        <f t="shared" si="298"/>
        <v>M</v>
      </c>
      <c r="AB1057" s="16" t="str">
        <f t="shared" si="294"/>
        <v>175</v>
      </c>
      <c r="AC1057" s="16" t="str">
        <f t="shared" si="295"/>
        <v>1784</v>
      </c>
      <c r="AE1057" s="22">
        <v>3.01</v>
      </c>
      <c r="AF1057" s="9">
        <f t="shared" si="299"/>
        <v>3</v>
      </c>
      <c r="AG1057" s="9">
        <f t="shared" si="303"/>
        <v>301</v>
      </c>
      <c r="AH1057" s="11" t="str">
        <f t="shared" si="300"/>
        <v>301</v>
      </c>
      <c r="AI1057" s="11" t="str">
        <f t="shared" si="301"/>
        <v>Ohm</v>
      </c>
      <c r="AK1057" s="16" t="str">
        <f t="shared" si="302"/>
        <v>3010</v>
      </c>
    </row>
    <row r="1058" spans="23:37" x14ac:dyDescent="0.3">
      <c r="W1058" s="16">
        <v>1.8</v>
      </c>
      <c r="X1058" s="9">
        <f t="shared" si="304"/>
        <v>7</v>
      </c>
      <c r="Y1058" s="9">
        <f t="shared" si="296"/>
        <v>1800000</v>
      </c>
      <c r="Z1058" s="11" t="str">
        <f t="shared" si="297"/>
        <v>1.80</v>
      </c>
      <c r="AA1058" s="11" t="str">
        <f t="shared" si="298"/>
        <v>M</v>
      </c>
      <c r="AB1058" s="16" t="str">
        <f t="shared" si="294"/>
        <v>185</v>
      </c>
      <c r="AC1058" s="16" t="str">
        <f t="shared" si="295"/>
        <v>1804</v>
      </c>
      <c r="AE1058" s="22">
        <v>3.05</v>
      </c>
      <c r="AF1058" s="9">
        <f t="shared" si="299"/>
        <v>3</v>
      </c>
      <c r="AG1058" s="9">
        <f t="shared" si="303"/>
        <v>305</v>
      </c>
      <c r="AH1058" s="11" t="str">
        <f t="shared" si="300"/>
        <v>305</v>
      </c>
      <c r="AI1058" s="11" t="str">
        <f t="shared" si="301"/>
        <v>Ohm</v>
      </c>
      <c r="AK1058" s="16" t="str">
        <f t="shared" si="302"/>
        <v>3050</v>
      </c>
    </row>
    <row r="1059" spans="23:37" x14ac:dyDescent="0.3">
      <c r="W1059" s="16">
        <v>1.82</v>
      </c>
      <c r="X1059" s="9">
        <f t="shared" si="304"/>
        <v>7</v>
      </c>
      <c r="Y1059" s="9">
        <f t="shared" si="296"/>
        <v>1820000</v>
      </c>
      <c r="Z1059" s="11" t="str">
        <f t="shared" si="297"/>
        <v>1.82</v>
      </c>
      <c r="AA1059" s="11" t="str">
        <f t="shared" si="298"/>
        <v>M</v>
      </c>
      <c r="AB1059" s="16" t="str">
        <f t="shared" si="294"/>
        <v>185</v>
      </c>
      <c r="AC1059" s="16" t="str">
        <f t="shared" si="295"/>
        <v>1824</v>
      </c>
      <c r="AE1059" s="22">
        <v>3.09</v>
      </c>
      <c r="AF1059" s="9">
        <f t="shared" si="299"/>
        <v>3</v>
      </c>
      <c r="AG1059" s="9">
        <f t="shared" si="303"/>
        <v>309</v>
      </c>
      <c r="AH1059" s="11" t="str">
        <f t="shared" si="300"/>
        <v>309</v>
      </c>
      <c r="AI1059" s="11" t="str">
        <f t="shared" si="301"/>
        <v>Ohm</v>
      </c>
      <c r="AK1059" s="16" t="str">
        <f t="shared" si="302"/>
        <v>3090</v>
      </c>
    </row>
    <row r="1060" spans="23:37" x14ac:dyDescent="0.3">
      <c r="W1060" s="16">
        <v>1.87</v>
      </c>
      <c r="X1060" s="9">
        <f t="shared" si="304"/>
        <v>7</v>
      </c>
      <c r="Y1060" s="9">
        <f t="shared" si="296"/>
        <v>1870000</v>
      </c>
      <c r="Z1060" s="11" t="str">
        <f t="shared" si="297"/>
        <v>1.87</v>
      </c>
      <c r="AA1060" s="11" t="str">
        <f t="shared" si="298"/>
        <v>M</v>
      </c>
      <c r="AB1060" s="16" t="str">
        <f t="shared" si="294"/>
        <v>185</v>
      </c>
      <c r="AC1060" s="16" t="str">
        <f t="shared" si="295"/>
        <v>1874</v>
      </c>
      <c r="AE1060" s="22">
        <v>3.12</v>
      </c>
      <c r="AF1060" s="9">
        <f t="shared" si="299"/>
        <v>3</v>
      </c>
      <c r="AG1060" s="9">
        <f t="shared" si="303"/>
        <v>312</v>
      </c>
      <c r="AH1060" s="11" t="str">
        <f t="shared" si="300"/>
        <v>312</v>
      </c>
      <c r="AI1060" s="11" t="str">
        <f t="shared" si="301"/>
        <v>Ohm</v>
      </c>
      <c r="AK1060" s="16" t="str">
        <f t="shared" si="302"/>
        <v>3120</v>
      </c>
    </row>
    <row r="1061" spans="23:37" x14ac:dyDescent="0.3">
      <c r="W1061" s="16">
        <v>1.91</v>
      </c>
      <c r="X1061" s="9">
        <f t="shared" si="304"/>
        <v>7</v>
      </c>
      <c r="Y1061" s="9">
        <f t="shared" si="296"/>
        <v>1910000</v>
      </c>
      <c r="Z1061" s="11" t="str">
        <f t="shared" si="297"/>
        <v>1.91</v>
      </c>
      <c r="AA1061" s="11" t="str">
        <f t="shared" si="298"/>
        <v>M</v>
      </c>
      <c r="AB1061" s="16" t="str">
        <f t="shared" si="294"/>
        <v>195</v>
      </c>
      <c r="AC1061" s="16" t="str">
        <f t="shared" si="295"/>
        <v>1914</v>
      </c>
      <c r="AE1061" s="22">
        <v>3.16</v>
      </c>
      <c r="AF1061" s="9">
        <f t="shared" si="299"/>
        <v>3</v>
      </c>
      <c r="AG1061" s="9">
        <f t="shared" si="303"/>
        <v>316</v>
      </c>
      <c r="AH1061" s="11" t="str">
        <f t="shared" si="300"/>
        <v>316</v>
      </c>
      <c r="AI1061" s="11" t="str">
        <f t="shared" si="301"/>
        <v>Ohm</v>
      </c>
      <c r="AK1061" s="16" t="str">
        <f t="shared" si="302"/>
        <v>3160</v>
      </c>
    </row>
    <row r="1062" spans="23:37" x14ac:dyDescent="0.3">
      <c r="W1062" s="16">
        <v>1.96</v>
      </c>
      <c r="X1062" s="9">
        <f t="shared" si="304"/>
        <v>7</v>
      </c>
      <c r="Y1062" s="9">
        <f t="shared" si="296"/>
        <v>1960000</v>
      </c>
      <c r="Z1062" s="11" t="str">
        <f t="shared" si="297"/>
        <v>1.96</v>
      </c>
      <c r="AA1062" s="11" t="str">
        <f t="shared" si="298"/>
        <v>M</v>
      </c>
      <c r="AB1062" s="16" t="str">
        <f t="shared" si="294"/>
        <v>195</v>
      </c>
      <c r="AC1062" s="16" t="str">
        <f t="shared" si="295"/>
        <v>1964</v>
      </c>
      <c r="AE1062" s="22">
        <v>3.2</v>
      </c>
      <c r="AF1062" s="9">
        <f t="shared" si="299"/>
        <v>3</v>
      </c>
      <c r="AG1062" s="9">
        <f t="shared" si="303"/>
        <v>320</v>
      </c>
      <c r="AH1062" s="11" t="str">
        <f t="shared" si="300"/>
        <v>320</v>
      </c>
      <c r="AI1062" s="11" t="str">
        <f t="shared" si="301"/>
        <v>Ohm</v>
      </c>
      <c r="AK1062" s="16" t="str">
        <f t="shared" si="302"/>
        <v>3200</v>
      </c>
    </row>
    <row r="1063" spans="23:37" x14ac:dyDescent="0.3">
      <c r="W1063" s="16">
        <v>2</v>
      </c>
      <c r="X1063" s="9">
        <f t="shared" si="304"/>
        <v>7</v>
      </c>
      <c r="Y1063" s="9">
        <f t="shared" si="296"/>
        <v>2000000</v>
      </c>
      <c r="Z1063" s="11" t="str">
        <f t="shared" si="297"/>
        <v>2.00</v>
      </c>
      <c r="AA1063" s="11" t="str">
        <f t="shared" si="298"/>
        <v>M</v>
      </c>
      <c r="AB1063" s="16" t="str">
        <f t="shared" si="294"/>
        <v>205</v>
      </c>
      <c r="AC1063" s="16" t="str">
        <f t="shared" si="295"/>
        <v>2004</v>
      </c>
      <c r="AE1063" s="22">
        <v>3.24</v>
      </c>
      <c r="AF1063" s="9">
        <f t="shared" si="299"/>
        <v>3</v>
      </c>
      <c r="AG1063" s="9">
        <f t="shared" si="303"/>
        <v>324</v>
      </c>
      <c r="AH1063" s="11" t="str">
        <f t="shared" si="300"/>
        <v>324</v>
      </c>
      <c r="AI1063" s="11" t="str">
        <f t="shared" si="301"/>
        <v>Ohm</v>
      </c>
      <c r="AK1063" s="16" t="str">
        <f t="shared" si="302"/>
        <v>3240</v>
      </c>
    </row>
    <row r="1064" spans="23:37" x14ac:dyDescent="0.3">
      <c r="W1064" s="16">
        <v>2.0499999999999998</v>
      </c>
      <c r="X1064" s="9">
        <f t="shared" si="304"/>
        <v>7</v>
      </c>
      <c r="Y1064" s="9">
        <f t="shared" si="296"/>
        <v>2050000</v>
      </c>
      <c r="Z1064" s="11" t="str">
        <f t="shared" si="297"/>
        <v>2.05</v>
      </c>
      <c r="AA1064" s="11" t="str">
        <f t="shared" si="298"/>
        <v>M</v>
      </c>
      <c r="AB1064" s="16" t="str">
        <f t="shared" si="294"/>
        <v>205</v>
      </c>
      <c r="AC1064" s="16" t="str">
        <f t="shared" si="295"/>
        <v>2054</v>
      </c>
      <c r="AE1064" s="22">
        <v>3.28</v>
      </c>
      <c r="AF1064" s="9">
        <f t="shared" si="299"/>
        <v>3</v>
      </c>
      <c r="AG1064" s="9">
        <f t="shared" si="303"/>
        <v>328</v>
      </c>
      <c r="AH1064" s="11" t="str">
        <f t="shared" si="300"/>
        <v>328</v>
      </c>
      <c r="AI1064" s="11" t="str">
        <f t="shared" si="301"/>
        <v>Ohm</v>
      </c>
      <c r="AK1064" s="16" t="str">
        <f t="shared" si="302"/>
        <v>3280</v>
      </c>
    </row>
    <row r="1065" spans="23:37" x14ac:dyDescent="0.3">
      <c r="W1065" s="16">
        <v>2.1</v>
      </c>
      <c r="X1065" s="9">
        <f t="shared" si="304"/>
        <v>7</v>
      </c>
      <c r="Y1065" s="9">
        <f t="shared" si="296"/>
        <v>2100000</v>
      </c>
      <c r="Z1065" s="11" t="str">
        <f t="shared" si="297"/>
        <v>2.10</v>
      </c>
      <c r="AA1065" s="11" t="str">
        <f t="shared" si="298"/>
        <v>M</v>
      </c>
      <c r="AB1065" s="16" t="str">
        <f t="shared" si="294"/>
        <v>215</v>
      </c>
      <c r="AC1065" s="16" t="str">
        <f t="shared" si="295"/>
        <v>2104</v>
      </c>
      <c r="AE1065" s="22">
        <v>3.32</v>
      </c>
      <c r="AF1065" s="9">
        <f t="shared" si="299"/>
        <v>3</v>
      </c>
      <c r="AG1065" s="9">
        <f t="shared" si="303"/>
        <v>332</v>
      </c>
      <c r="AH1065" s="11" t="str">
        <f t="shared" si="300"/>
        <v>332</v>
      </c>
      <c r="AI1065" s="11" t="str">
        <f t="shared" si="301"/>
        <v>Ohm</v>
      </c>
      <c r="AK1065" s="16" t="str">
        <f t="shared" si="302"/>
        <v>3320</v>
      </c>
    </row>
    <row r="1066" spans="23:37" x14ac:dyDescent="0.3">
      <c r="W1066" s="16">
        <v>2.15</v>
      </c>
      <c r="X1066" s="9">
        <f t="shared" si="304"/>
        <v>7</v>
      </c>
      <c r="Y1066" s="9">
        <f t="shared" si="296"/>
        <v>2150000</v>
      </c>
      <c r="Z1066" s="11" t="str">
        <f t="shared" si="297"/>
        <v>2.15</v>
      </c>
      <c r="AA1066" s="11" t="str">
        <f t="shared" si="298"/>
        <v>M</v>
      </c>
      <c r="AB1066" s="16" t="str">
        <f t="shared" si="294"/>
        <v>215</v>
      </c>
      <c r="AC1066" s="16" t="str">
        <f t="shared" si="295"/>
        <v>2154</v>
      </c>
      <c r="AE1066" s="22">
        <v>3.36</v>
      </c>
      <c r="AF1066" s="9">
        <f t="shared" si="299"/>
        <v>3</v>
      </c>
      <c r="AG1066" s="9">
        <f t="shared" si="303"/>
        <v>336</v>
      </c>
      <c r="AH1066" s="11" t="str">
        <f t="shared" si="300"/>
        <v>336</v>
      </c>
      <c r="AI1066" s="11" t="str">
        <f t="shared" si="301"/>
        <v>Ohm</v>
      </c>
      <c r="AK1066" s="16" t="str">
        <f t="shared" si="302"/>
        <v>3360</v>
      </c>
    </row>
    <row r="1067" spans="23:37" x14ac:dyDescent="0.3">
      <c r="W1067" s="16">
        <v>2.2000000000000002</v>
      </c>
      <c r="X1067" s="9">
        <f t="shared" si="304"/>
        <v>7</v>
      </c>
      <c r="Y1067" s="9">
        <f t="shared" si="296"/>
        <v>2200000</v>
      </c>
      <c r="Z1067" s="11" t="str">
        <f t="shared" si="297"/>
        <v>2.20</v>
      </c>
      <c r="AA1067" s="11" t="str">
        <f t="shared" si="298"/>
        <v>M</v>
      </c>
      <c r="AB1067" s="16" t="str">
        <f t="shared" si="294"/>
        <v>225</v>
      </c>
      <c r="AC1067" s="16" t="str">
        <f t="shared" si="295"/>
        <v>2204</v>
      </c>
      <c r="AE1067" s="22">
        <v>3.4</v>
      </c>
      <c r="AF1067" s="9">
        <f t="shared" si="299"/>
        <v>3</v>
      </c>
      <c r="AG1067" s="9">
        <f t="shared" si="303"/>
        <v>340</v>
      </c>
      <c r="AH1067" s="11" t="str">
        <f t="shared" si="300"/>
        <v>340</v>
      </c>
      <c r="AI1067" s="11" t="str">
        <f t="shared" si="301"/>
        <v>Ohm</v>
      </c>
      <c r="AK1067" s="16" t="str">
        <f t="shared" si="302"/>
        <v>3400</v>
      </c>
    </row>
    <row r="1068" spans="23:37" x14ac:dyDescent="0.3">
      <c r="W1068" s="16">
        <v>2.21</v>
      </c>
      <c r="X1068" s="9">
        <f t="shared" si="304"/>
        <v>7</v>
      </c>
      <c r="Y1068" s="9">
        <f t="shared" si="296"/>
        <v>2210000</v>
      </c>
      <c r="Z1068" s="11" t="str">
        <f t="shared" si="297"/>
        <v>2.21</v>
      </c>
      <c r="AA1068" s="11" t="str">
        <f t="shared" si="298"/>
        <v>M</v>
      </c>
      <c r="AB1068" s="16" t="str">
        <f t="shared" si="294"/>
        <v>225</v>
      </c>
      <c r="AC1068" s="16" t="str">
        <f t="shared" si="295"/>
        <v>2214</v>
      </c>
      <c r="AE1068" s="22">
        <v>3.44</v>
      </c>
      <c r="AF1068" s="9">
        <f t="shared" si="299"/>
        <v>3</v>
      </c>
      <c r="AG1068" s="9">
        <f t="shared" si="303"/>
        <v>344</v>
      </c>
      <c r="AH1068" s="11" t="str">
        <f t="shared" si="300"/>
        <v>344</v>
      </c>
      <c r="AI1068" s="11" t="str">
        <f t="shared" si="301"/>
        <v>Ohm</v>
      </c>
      <c r="AK1068" s="16" t="str">
        <f t="shared" si="302"/>
        <v>3440</v>
      </c>
    </row>
    <row r="1069" spans="23:37" x14ac:dyDescent="0.3">
      <c r="W1069" s="16">
        <v>2.2599999999999998</v>
      </c>
      <c r="X1069" s="9">
        <f t="shared" si="304"/>
        <v>7</v>
      </c>
      <c r="Y1069" s="9">
        <f t="shared" si="296"/>
        <v>2259999.9999999995</v>
      </c>
      <c r="Z1069" s="11" t="str">
        <f t="shared" si="297"/>
        <v>2.26</v>
      </c>
      <c r="AA1069" s="11" t="str">
        <f t="shared" si="298"/>
        <v>M</v>
      </c>
      <c r="AB1069" s="16" t="str">
        <f t="shared" si="294"/>
        <v>225</v>
      </c>
      <c r="AC1069" s="16" t="str">
        <f t="shared" si="295"/>
        <v>2264</v>
      </c>
      <c r="AE1069" s="22">
        <v>3.48</v>
      </c>
      <c r="AF1069" s="9">
        <f t="shared" si="299"/>
        <v>3</v>
      </c>
      <c r="AG1069" s="9">
        <f t="shared" si="303"/>
        <v>348</v>
      </c>
      <c r="AH1069" s="11" t="str">
        <f t="shared" si="300"/>
        <v>348</v>
      </c>
      <c r="AI1069" s="11" t="str">
        <f t="shared" si="301"/>
        <v>Ohm</v>
      </c>
      <c r="AK1069" s="16" t="str">
        <f t="shared" si="302"/>
        <v>3480</v>
      </c>
    </row>
    <row r="1070" spans="23:37" x14ac:dyDescent="0.3">
      <c r="W1070" s="16">
        <v>2.3199999999999998</v>
      </c>
      <c r="X1070" s="9">
        <f t="shared" si="304"/>
        <v>7</v>
      </c>
      <c r="Y1070" s="9">
        <f t="shared" si="296"/>
        <v>2320000</v>
      </c>
      <c r="Z1070" s="11" t="str">
        <f t="shared" si="297"/>
        <v>2.32</v>
      </c>
      <c r="AA1070" s="11" t="str">
        <f t="shared" si="298"/>
        <v>M</v>
      </c>
      <c r="AB1070" s="16" t="str">
        <f t="shared" si="294"/>
        <v>235</v>
      </c>
      <c r="AC1070" s="16" t="str">
        <f t="shared" si="295"/>
        <v>2324</v>
      </c>
      <c r="AE1070" s="22">
        <v>3.52</v>
      </c>
      <c r="AF1070" s="9">
        <f t="shared" si="299"/>
        <v>3</v>
      </c>
      <c r="AG1070" s="9">
        <f t="shared" si="303"/>
        <v>352</v>
      </c>
      <c r="AH1070" s="11" t="str">
        <f t="shared" si="300"/>
        <v>352</v>
      </c>
      <c r="AI1070" s="11" t="str">
        <f t="shared" si="301"/>
        <v>Ohm</v>
      </c>
      <c r="AK1070" s="16" t="str">
        <f t="shared" si="302"/>
        <v>3520</v>
      </c>
    </row>
    <row r="1071" spans="23:37" x14ac:dyDescent="0.3">
      <c r="W1071" s="16">
        <v>2.37</v>
      </c>
      <c r="X1071" s="9">
        <f t="shared" si="304"/>
        <v>7</v>
      </c>
      <c r="Y1071" s="9">
        <f t="shared" si="296"/>
        <v>2370000</v>
      </c>
      <c r="Z1071" s="11" t="str">
        <f t="shared" si="297"/>
        <v>2.37</v>
      </c>
      <c r="AA1071" s="11" t="str">
        <f t="shared" si="298"/>
        <v>M</v>
      </c>
      <c r="AB1071" s="16" t="str">
        <f t="shared" si="294"/>
        <v>235</v>
      </c>
      <c r="AC1071" s="16" t="str">
        <f t="shared" si="295"/>
        <v>2374</v>
      </c>
      <c r="AE1071" s="22">
        <v>3.57</v>
      </c>
      <c r="AF1071" s="9">
        <f t="shared" si="299"/>
        <v>3</v>
      </c>
      <c r="AG1071" s="9">
        <f t="shared" si="303"/>
        <v>357</v>
      </c>
      <c r="AH1071" s="11" t="str">
        <f t="shared" si="300"/>
        <v>357</v>
      </c>
      <c r="AI1071" s="11" t="str">
        <f t="shared" si="301"/>
        <v>Ohm</v>
      </c>
      <c r="AK1071" s="16" t="str">
        <f t="shared" si="302"/>
        <v>3570</v>
      </c>
    </row>
    <row r="1072" spans="23:37" x14ac:dyDescent="0.3">
      <c r="W1072" s="16">
        <v>2.4</v>
      </c>
      <c r="X1072" s="9">
        <f t="shared" si="304"/>
        <v>7</v>
      </c>
      <c r="Y1072" s="9">
        <f t="shared" si="296"/>
        <v>2400000</v>
      </c>
      <c r="Z1072" s="11" t="str">
        <f t="shared" si="297"/>
        <v>2.40</v>
      </c>
      <c r="AA1072" s="11" t="str">
        <f t="shared" si="298"/>
        <v>M</v>
      </c>
      <c r="AB1072" s="16" t="str">
        <f t="shared" si="294"/>
        <v>245</v>
      </c>
      <c r="AC1072" s="16" t="str">
        <f t="shared" si="295"/>
        <v>2404</v>
      </c>
      <c r="AE1072" s="22">
        <v>3.61</v>
      </c>
      <c r="AF1072" s="9">
        <f t="shared" si="299"/>
        <v>3</v>
      </c>
      <c r="AG1072" s="9">
        <f t="shared" si="303"/>
        <v>361</v>
      </c>
      <c r="AH1072" s="11" t="str">
        <f t="shared" si="300"/>
        <v>361</v>
      </c>
      <c r="AI1072" s="11" t="str">
        <f t="shared" si="301"/>
        <v>Ohm</v>
      </c>
      <c r="AK1072" s="16" t="str">
        <f t="shared" si="302"/>
        <v>3610</v>
      </c>
    </row>
    <row r="1073" spans="23:37" x14ac:dyDescent="0.3">
      <c r="W1073" s="16">
        <v>2.4300000000000002</v>
      </c>
      <c r="X1073" s="9">
        <f t="shared" si="304"/>
        <v>7</v>
      </c>
      <c r="Y1073" s="9">
        <f t="shared" si="296"/>
        <v>2430000</v>
      </c>
      <c r="Z1073" s="11" t="str">
        <f t="shared" si="297"/>
        <v>2.43</v>
      </c>
      <c r="AA1073" s="11" t="str">
        <f t="shared" si="298"/>
        <v>M</v>
      </c>
      <c r="AB1073" s="16" t="str">
        <f t="shared" si="294"/>
        <v>245</v>
      </c>
      <c r="AC1073" s="16" t="str">
        <f t="shared" si="295"/>
        <v>2434</v>
      </c>
      <c r="AE1073" s="22">
        <v>3.65</v>
      </c>
      <c r="AF1073" s="9">
        <f t="shared" si="299"/>
        <v>3</v>
      </c>
      <c r="AG1073" s="9">
        <f t="shared" si="303"/>
        <v>365</v>
      </c>
      <c r="AH1073" s="11" t="str">
        <f t="shared" si="300"/>
        <v>365</v>
      </c>
      <c r="AI1073" s="11" t="str">
        <f t="shared" si="301"/>
        <v>Ohm</v>
      </c>
      <c r="AK1073" s="16" t="str">
        <f t="shared" si="302"/>
        <v>3650</v>
      </c>
    </row>
    <row r="1074" spans="23:37" x14ac:dyDescent="0.3">
      <c r="W1074" s="16">
        <v>2.4900000000000002</v>
      </c>
      <c r="X1074" s="9">
        <f t="shared" si="304"/>
        <v>7</v>
      </c>
      <c r="Y1074" s="9">
        <f t="shared" si="296"/>
        <v>2490000.0000000005</v>
      </c>
      <c r="Z1074" s="11" t="str">
        <f t="shared" si="297"/>
        <v>2.49</v>
      </c>
      <c r="AA1074" s="11" t="str">
        <f t="shared" si="298"/>
        <v>M</v>
      </c>
      <c r="AB1074" s="16" t="str">
        <f t="shared" si="294"/>
        <v>245</v>
      </c>
      <c r="AC1074" s="16" t="str">
        <f t="shared" si="295"/>
        <v>2494</v>
      </c>
      <c r="AE1074" s="22">
        <v>3.7</v>
      </c>
      <c r="AF1074" s="9">
        <f t="shared" si="299"/>
        <v>3</v>
      </c>
      <c r="AG1074" s="9">
        <f t="shared" si="303"/>
        <v>370</v>
      </c>
      <c r="AH1074" s="11" t="str">
        <f t="shared" si="300"/>
        <v>370</v>
      </c>
      <c r="AI1074" s="11" t="str">
        <f t="shared" si="301"/>
        <v>Ohm</v>
      </c>
      <c r="AK1074" s="16" t="str">
        <f t="shared" si="302"/>
        <v>3700</v>
      </c>
    </row>
    <row r="1075" spans="23:37" x14ac:dyDescent="0.3">
      <c r="W1075" s="16">
        <v>2.5499999999999998</v>
      </c>
      <c r="X1075" s="9">
        <f t="shared" si="304"/>
        <v>7</v>
      </c>
      <c r="Y1075" s="9">
        <f t="shared" si="296"/>
        <v>2550000</v>
      </c>
      <c r="Z1075" s="11" t="str">
        <f t="shared" si="297"/>
        <v>2.55</v>
      </c>
      <c r="AA1075" s="11" t="str">
        <f t="shared" si="298"/>
        <v>M</v>
      </c>
      <c r="AB1075" s="16" t="str">
        <f t="shared" si="294"/>
        <v>255</v>
      </c>
      <c r="AC1075" s="16" t="str">
        <f t="shared" si="295"/>
        <v>2554</v>
      </c>
      <c r="AE1075" s="22">
        <v>3.74</v>
      </c>
      <c r="AF1075" s="9">
        <f t="shared" si="299"/>
        <v>3</v>
      </c>
      <c r="AG1075" s="9">
        <f t="shared" si="303"/>
        <v>374</v>
      </c>
      <c r="AH1075" s="11" t="str">
        <f t="shared" si="300"/>
        <v>374</v>
      </c>
      <c r="AI1075" s="11" t="str">
        <f t="shared" si="301"/>
        <v>Ohm</v>
      </c>
      <c r="AK1075" s="16" t="str">
        <f t="shared" si="302"/>
        <v>3740</v>
      </c>
    </row>
    <row r="1076" spans="23:37" x14ac:dyDescent="0.3">
      <c r="W1076" s="16">
        <v>2.61</v>
      </c>
      <c r="X1076" s="9">
        <f t="shared" si="304"/>
        <v>7</v>
      </c>
      <c r="Y1076" s="9">
        <f t="shared" si="296"/>
        <v>2610000</v>
      </c>
      <c r="Z1076" s="11" t="str">
        <f t="shared" si="297"/>
        <v>2.61</v>
      </c>
      <c r="AA1076" s="11" t="str">
        <f t="shared" si="298"/>
        <v>M</v>
      </c>
      <c r="AB1076" s="16" t="str">
        <f t="shared" si="294"/>
        <v>265</v>
      </c>
      <c r="AC1076" s="16" t="str">
        <f t="shared" si="295"/>
        <v>2614</v>
      </c>
      <c r="AE1076" s="22">
        <v>3.79</v>
      </c>
      <c r="AF1076" s="9">
        <f t="shared" si="299"/>
        <v>3</v>
      </c>
      <c r="AG1076" s="9">
        <f t="shared" si="303"/>
        <v>379</v>
      </c>
      <c r="AH1076" s="11" t="str">
        <f t="shared" si="300"/>
        <v>379</v>
      </c>
      <c r="AI1076" s="11" t="str">
        <f t="shared" si="301"/>
        <v>Ohm</v>
      </c>
      <c r="AK1076" s="16" t="str">
        <f t="shared" si="302"/>
        <v>3790</v>
      </c>
    </row>
    <row r="1077" spans="23:37" x14ac:dyDescent="0.3">
      <c r="W1077" s="16">
        <v>2.67</v>
      </c>
      <c r="X1077" s="9">
        <f t="shared" si="304"/>
        <v>7</v>
      </c>
      <c r="Y1077" s="9">
        <f t="shared" si="296"/>
        <v>2670000</v>
      </c>
      <c r="Z1077" s="11" t="str">
        <f t="shared" si="297"/>
        <v>2.67</v>
      </c>
      <c r="AA1077" s="11" t="str">
        <f t="shared" si="298"/>
        <v>M</v>
      </c>
      <c r="AB1077" s="16" t="str">
        <f t="shared" si="294"/>
        <v>265</v>
      </c>
      <c r="AC1077" s="16" t="str">
        <f t="shared" si="295"/>
        <v>2674</v>
      </c>
      <c r="AE1077" s="22">
        <v>3.83</v>
      </c>
      <c r="AF1077" s="9">
        <f t="shared" si="299"/>
        <v>3</v>
      </c>
      <c r="AG1077" s="9">
        <f t="shared" si="303"/>
        <v>383</v>
      </c>
      <c r="AH1077" s="11" t="str">
        <f t="shared" si="300"/>
        <v>383</v>
      </c>
      <c r="AI1077" s="11" t="str">
        <f t="shared" si="301"/>
        <v>Ohm</v>
      </c>
      <c r="AK1077" s="16" t="str">
        <f t="shared" si="302"/>
        <v>3830</v>
      </c>
    </row>
    <row r="1078" spans="23:37" x14ac:dyDescent="0.3">
      <c r="W1078" s="16">
        <v>2.7</v>
      </c>
      <c r="X1078" s="9">
        <f t="shared" si="304"/>
        <v>7</v>
      </c>
      <c r="Y1078" s="9">
        <f t="shared" si="296"/>
        <v>2700000</v>
      </c>
      <c r="Z1078" s="11" t="str">
        <f t="shared" si="297"/>
        <v>2.70</v>
      </c>
      <c r="AA1078" s="11" t="str">
        <f t="shared" si="298"/>
        <v>M</v>
      </c>
      <c r="AB1078" s="16" t="str">
        <f t="shared" si="294"/>
        <v>275</v>
      </c>
      <c r="AC1078" s="16" t="str">
        <f t="shared" si="295"/>
        <v>2704</v>
      </c>
      <c r="AE1078" s="22">
        <v>3.88</v>
      </c>
      <c r="AF1078" s="9">
        <f t="shared" si="299"/>
        <v>3</v>
      </c>
      <c r="AG1078" s="9">
        <f t="shared" si="303"/>
        <v>388</v>
      </c>
      <c r="AH1078" s="11" t="str">
        <f t="shared" si="300"/>
        <v>388</v>
      </c>
      <c r="AI1078" s="11" t="str">
        <f t="shared" si="301"/>
        <v>Ohm</v>
      </c>
      <c r="AK1078" s="16" t="str">
        <f t="shared" si="302"/>
        <v>3880</v>
      </c>
    </row>
    <row r="1079" spans="23:37" x14ac:dyDescent="0.3">
      <c r="W1079" s="16">
        <v>2.74</v>
      </c>
      <c r="X1079" s="9">
        <f t="shared" si="304"/>
        <v>7</v>
      </c>
      <c r="Y1079" s="9">
        <f t="shared" si="296"/>
        <v>2740000.0000000005</v>
      </c>
      <c r="Z1079" s="11" t="str">
        <f t="shared" si="297"/>
        <v>2.74</v>
      </c>
      <c r="AA1079" s="11" t="str">
        <f t="shared" si="298"/>
        <v>M</v>
      </c>
      <c r="AB1079" s="16" t="str">
        <f t="shared" si="294"/>
        <v>275</v>
      </c>
      <c r="AC1079" s="16" t="str">
        <f t="shared" si="295"/>
        <v>2744</v>
      </c>
      <c r="AE1079" s="22">
        <v>3.92</v>
      </c>
      <c r="AF1079" s="9">
        <f t="shared" si="299"/>
        <v>3</v>
      </c>
      <c r="AG1079" s="9">
        <f t="shared" si="303"/>
        <v>392</v>
      </c>
      <c r="AH1079" s="11" t="str">
        <f t="shared" si="300"/>
        <v>392</v>
      </c>
      <c r="AI1079" s="11" t="str">
        <f t="shared" si="301"/>
        <v>Ohm</v>
      </c>
      <c r="AK1079" s="16" t="str">
        <f t="shared" si="302"/>
        <v>3920</v>
      </c>
    </row>
    <row r="1080" spans="23:37" x14ac:dyDescent="0.3">
      <c r="W1080" s="16">
        <v>2.8</v>
      </c>
      <c r="X1080" s="9">
        <f t="shared" si="304"/>
        <v>7</v>
      </c>
      <c r="Y1080" s="9">
        <f t="shared" si="296"/>
        <v>2800000</v>
      </c>
      <c r="Z1080" s="11" t="str">
        <f t="shared" si="297"/>
        <v>2.80</v>
      </c>
      <c r="AA1080" s="11" t="str">
        <f t="shared" si="298"/>
        <v>M</v>
      </c>
      <c r="AB1080" s="16" t="str">
        <f t="shared" ref="AB1080:AB1143" si="305">IF(X1080&lt;2,LEFT(AC1080,3),LEFT(AC1080,2)&amp;X1080-2)</f>
        <v>285</v>
      </c>
      <c r="AC1080" s="16" t="str">
        <f t="shared" ref="AC1080:AC1143" si="306">IF(X1080&lt;0,"R0"&amp;LEFT(Z1080,2),IF(X1080&lt;1,"R"&amp;Z1080,IF(X1080&lt;3,SUBSTITUTE(Z1080,".","R"),LEFT(_xlfn.VALUETOTEXT(Y1080),3)&amp;X1080-3)))</f>
        <v>2804</v>
      </c>
      <c r="AE1080" s="22">
        <v>3.97</v>
      </c>
      <c r="AF1080" s="9">
        <f t="shared" si="299"/>
        <v>3</v>
      </c>
      <c r="AG1080" s="9">
        <f t="shared" si="303"/>
        <v>397</v>
      </c>
      <c r="AH1080" s="11" t="str">
        <f t="shared" si="300"/>
        <v>397</v>
      </c>
      <c r="AI1080" s="11" t="str">
        <f t="shared" si="301"/>
        <v>Ohm</v>
      </c>
      <c r="AK1080" s="16" t="str">
        <f t="shared" si="302"/>
        <v>3970</v>
      </c>
    </row>
    <row r="1081" spans="23:37" x14ac:dyDescent="0.3">
      <c r="W1081" s="16">
        <v>2.87</v>
      </c>
      <c r="X1081" s="9">
        <f t="shared" si="304"/>
        <v>7</v>
      </c>
      <c r="Y1081" s="9">
        <f t="shared" si="296"/>
        <v>2870000</v>
      </c>
      <c r="Z1081" s="11" t="str">
        <f t="shared" si="297"/>
        <v>2.87</v>
      </c>
      <c r="AA1081" s="11" t="str">
        <f t="shared" si="298"/>
        <v>M</v>
      </c>
      <c r="AB1081" s="16" t="str">
        <f t="shared" si="305"/>
        <v>285</v>
      </c>
      <c r="AC1081" s="16" t="str">
        <f t="shared" si="306"/>
        <v>2874</v>
      </c>
      <c r="AE1081" s="22">
        <v>4.0199999999999996</v>
      </c>
      <c r="AF1081" s="9">
        <f t="shared" si="299"/>
        <v>3</v>
      </c>
      <c r="AG1081" s="9">
        <f t="shared" si="303"/>
        <v>401.99999999999994</v>
      </c>
      <c r="AH1081" s="11" t="str">
        <f t="shared" si="300"/>
        <v>402</v>
      </c>
      <c r="AI1081" s="11" t="str">
        <f t="shared" si="301"/>
        <v>Ohm</v>
      </c>
      <c r="AK1081" s="16" t="str">
        <f t="shared" si="302"/>
        <v>4020</v>
      </c>
    </row>
    <row r="1082" spans="23:37" x14ac:dyDescent="0.3">
      <c r="W1082" s="16">
        <v>2.94</v>
      </c>
      <c r="X1082" s="9">
        <f t="shared" si="304"/>
        <v>7</v>
      </c>
      <c r="Y1082" s="9">
        <f t="shared" si="296"/>
        <v>2940000</v>
      </c>
      <c r="Z1082" s="11" t="str">
        <f t="shared" si="297"/>
        <v>2.94</v>
      </c>
      <c r="AA1082" s="11" t="str">
        <f t="shared" si="298"/>
        <v>M</v>
      </c>
      <c r="AB1082" s="16" t="str">
        <f t="shared" si="305"/>
        <v>295</v>
      </c>
      <c r="AC1082" s="16" t="str">
        <f t="shared" si="306"/>
        <v>2944</v>
      </c>
      <c r="AE1082" s="22">
        <v>4.07</v>
      </c>
      <c r="AF1082" s="9">
        <f t="shared" si="299"/>
        <v>3</v>
      </c>
      <c r="AG1082" s="9">
        <f t="shared" si="303"/>
        <v>407.00000000000006</v>
      </c>
      <c r="AH1082" s="11" t="str">
        <f t="shared" si="300"/>
        <v>407</v>
      </c>
      <c r="AI1082" s="11" t="str">
        <f t="shared" si="301"/>
        <v>Ohm</v>
      </c>
      <c r="AK1082" s="16" t="str">
        <f t="shared" si="302"/>
        <v>4070</v>
      </c>
    </row>
    <row r="1083" spans="23:37" x14ac:dyDescent="0.3">
      <c r="W1083" s="16">
        <v>3</v>
      </c>
      <c r="X1083" s="9">
        <f t="shared" si="304"/>
        <v>7</v>
      </c>
      <c r="Y1083" s="9">
        <f t="shared" si="296"/>
        <v>3000000</v>
      </c>
      <c r="Z1083" s="11" t="str">
        <f t="shared" si="297"/>
        <v>3.00</v>
      </c>
      <c r="AA1083" s="11" t="str">
        <f t="shared" si="298"/>
        <v>M</v>
      </c>
      <c r="AB1083" s="16" t="str">
        <f t="shared" si="305"/>
        <v>305</v>
      </c>
      <c r="AC1083" s="16" t="str">
        <f t="shared" si="306"/>
        <v>3004</v>
      </c>
      <c r="AE1083" s="22">
        <v>4.12</v>
      </c>
      <c r="AF1083" s="9">
        <f t="shared" si="299"/>
        <v>3</v>
      </c>
      <c r="AG1083" s="9">
        <f t="shared" si="303"/>
        <v>412</v>
      </c>
      <c r="AH1083" s="11" t="str">
        <f t="shared" si="300"/>
        <v>412</v>
      </c>
      <c r="AI1083" s="11" t="str">
        <f t="shared" si="301"/>
        <v>Ohm</v>
      </c>
      <c r="AK1083" s="16" t="str">
        <f t="shared" si="302"/>
        <v>4120</v>
      </c>
    </row>
    <row r="1084" spans="23:37" x14ac:dyDescent="0.3">
      <c r="W1084" s="16">
        <v>3.01</v>
      </c>
      <c r="X1084" s="9">
        <f t="shared" si="304"/>
        <v>7</v>
      </c>
      <c r="Y1084" s="9">
        <f t="shared" si="296"/>
        <v>3009999.9999999995</v>
      </c>
      <c r="Z1084" s="11" t="str">
        <f t="shared" si="297"/>
        <v>3.01</v>
      </c>
      <c r="AA1084" s="11" t="str">
        <f t="shared" si="298"/>
        <v>M</v>
      </c>
      <c r="AB1084" s="16" t="str">
        <f t="shared" si="305"/>
        <v>305</v>
      </c>
      <c r="AC1084" s="16" t="str">
        <f t="shared" si="306"/>
        <v>3014</v>
      </c>
      <c r="AE1084" s="22">
        <v>4.17</v>
      </c>
      <c r="AF1084" s="9">
        <f t="shared" si="299"/>
        <v>3</v>
      </c>
      <c r="AG1084" s="9">
        <f t="shared" si="303"/>
        <v>417</v>
      </c>
      <c r="AH1084" s="11" t="str">
        <f t="shared" si="300"/>
        <v>417</v>
      </c>
      <c r="AI1084" s="11" t="str">
        <f t="shared" si="301"/>
        <v>Ohm</v>
      </c>
      <c r="AK1084" s="16" t="str">
        <f t="shared" si="302"/>
        <v>4170</v>
      </c>
    </row>
    <row r="1085" spans="23:37" x14ac:dyDescent="0.3">
      <c r="W1085" s="16">
        <v>3.09</v>
      </c>
      <c r="X1085" s="9">
        <f t="shared" si="304"/>
        <v>7</v>
      </c>
      <c r="Y1085" s="9">
        <f t="shared" si="296"/>
        <v>3090000</v>
      </c>
      <c r="Z1085" s="11" t="str">
        <f t="shared" si="297"/>
        <v>3.09</v>
      </c>
      <c r="AA1085" s="11" t="str">
        <f t="shared" si="298"/>
        <v>M</v>
      </c>
      <c r="AB1085" s="16" t="str">
        <f t="shared" si="305"/>
        <v>305</v>
      </c>
      <c r="AC1085" s="16" t="str">
        <f t="shared" si="306"/>
        <v>3094</v>
      </c>
      <c r="AE1085" s="22">
        <v>4.22</v>
      </c>
      <c r="AF1085" s="9">
        <f t="shared" si="299"/>
        <v>3</v>
      </c>
      <c r="AG1085" s="9">
        <f t="shared" si="303"/>
        <v>422</v>
      </c>
      <c r="AH1085" s="11" t="str">
        <f t="shared" si="300"/>
        <v>422</v>
      </c>
      <c r="AI1085" s="11" t="str">
        <f t="shared" si="301"/>
        <v>Ohm</v>
      </c>
      <c r="AK1085" s="16" t="str">
        <f t="shared" si="302"/>
        <v>4220</v>
      </c>
    </row>
    <row r="1086" spans="23:37" x14ac:dyDescent="0.3">
      <c r="W1086" s="16">
        <v>3.16</v>
      </c>
      <c r="X1086" s="9">
        <f t="shared" si="304"/>
        <v>7</v>
      </c>
      <c r="Y1086" s="9">
        <f t="shared" si="296"/>
        <v>3160000</v>
      </c>
      <c r="Z1086" s="11" t="str">
        <f t="shared" si="297"/>
        <v>3.16</v>
      </c>
      <c r="AA1086" s="11" t="str">
        <f t="shared" si="298"/>
        <v>M</v>
      </c>
      <c r="AB1086" s="16" t="str">
        <f t="shared" si="305"/>
        <v>315</v>
      </c>
      <c r="AC1086" s="16" t="str">
        <f t="shared" si="306"/>
        <v>3164</v>
      </c>
      <c r="AE1086" s="22">
        <v>4.2699999999999996</v>
      </c>
      <c r="AF1086" s="9">
        <f t="shared" si="299"/>
        <v>3</v>
      </c>
      <c r="AG1086" s="9">
        <f t="shared" si="303"/>
        <v>427</v>
      </c>
      <c r="AH1086" s="11" t="str">
        <f t="shared" si="300"/>
        <v>427</v>
      </c>
      <c r="AI1086" s="11" t="str">
        <f t="shared" si="301"/>
        <v>Ohm</v>
      </c>
      <c r="AK1086" s="16" t="str">
        <f t="shared" si="302"/>
        <v>4270</v>
      </c>
    </row>
    <row r="1087" spans="23:37" x14ac:dyDescent="0.3">
      <c r="W1087" s="16">
        <v>3.24</v>
      </c>
      <c r="X1087" s="9">
        <f t="shared" si="304"/>
        <v>7</v>
      </c>
      <c r="Y1087" s="9">
        <f t="shared" si="296"/>
        <v>3240000.0000000005</v>
      </c>
      <c r="Z1087" s="11" t="str">
        <f t="shared" si="297"/>
        <v>3.24</v>
      </c>
      <c r="AA1087" s="11" t="str">
        <f t="shared" si="298"/>
        <v>M</v>
      </c>
      <c r="AB1087" s="16" t="str">
        <f t="shared" si="305"/>
        <v>325</v>
      </c>
      <c r="AC1087" s="16" t="str">
        <f t="shared" si="306"/>
        <v>3244</v>
      </c>
      <c r="AE1087" s="22">
        <v>4.32</v>
      </c>
      <c r="AF1087" s="9">
        <f t="shared" si="299"/>
        <v>3</v>
      </c>
      <c r="AG1087" s="9">
        <f t="shared" si="303"/>
        <v>432</v>
      </c>
      <c r="AH1087" s="11" t="str">
        <f t="shared" si="300"/>
        <v>432</v>
      </c>
      <c r="AI1087" s="11" t="str">
        <f t="shared" si="301"/>
        <v>Ohm</v>
      </c>
      <c r="AK1087" s="16" t="str">
        <f t="shared" si="302"/>
        <v>4320</v>
      </c>
    </row>
    <row r="1088" spans="23:37" x14ac:dyDescent="0.3">
      <c r="W1088" s="16">
        <v>3.3</v>
      </c>
      <c r="X1088" s="9">
        <f t="shared" si="304"/>
        <v>7</v>
      </c>
      <c r="Y1088" s="9">
        <f t="shared" si="296"/>
        <v>3300000</v>
      </c>
      <c r="Z1088" s="11" t="str">
        <f t="shared" si="297"/>
        <v>3.30</v>
      </c>
      <c r="AA1088" s="11" t="str">
        <f t="shared" si="298"/>
        <v>M</v>
      </c>
      <c r="AB1088" s="16" t="str">
        <f t="shared" si="305"/>
        <v>335</v>
      </c>
      <c r="AC1088" s="16" t="str">
        <f t="shared" si="306"/>
        <v>3304</v>
      </c>
      <c r="AE1088" s="22">
        <v>4.37</v>
      </c>
      <c r="AF1088" s="9">
        <f t="shared" si="299"/>
        <v>3</v>
      </c>
      <c r="AG1088" s="9">
        <f t="shared" si="303"/>
        <v>437</v>
      </c>
      <c r="AH1088" s="11" t="str">
        <f t="shared" si="300"/>
        <v>437</v>
      </c>
      <c r="AI1088" s="11" t="str">
        <f t="shared" si="301"/>
        <v>Ohm</v>
      </c>
      <c r="AK1088" s="16" t="str">
        <f t="shared" si="302"/>
        <v>4370</v>
      </c>
    </row>
    <row r="1089" spans="23:37" x14ac:dyDescent="0.3">
      <c r="W1089" s="16">
        <v>3.32</v>
      </c>
      <c r="X1089" s="9">
        <f t="shared" si="304"/>
        <v>7</v>
      </c>
      <c r="Y1089" s="9">
        <f t="shared" si="296"/>
        <v>3320000</v>
      </c>
      <c r="Z1089" s="11" t="str">
        <f t="shared" si="297"/>
        <v>3.32</v>
      </c>
      <c r="AA1089" s="11" t="str">
        <f t="shared" si="298"/>
        <v>M</v>
      </c>
      <c r="AB1089" s="16" t="str">
        <f t="shared" si="305"/>
        <v>335</v>
      </c>
      <c r="AC1089" s="16" t="str">
        <f t="shared" si="306"/>
        <v>3324</v>
      </c>
      <c r="AE1089" s="22">
        <v>4.42</v>
      </c>
      <c r="AF1089" s="9">
        <f t="shared" si="299"/>
        <v>3</v>
      </c>
      <c r="AG1089" s="9">
        <f t="shared" si="303"/>
        <v>442</v>
      </c>
      <c r="AH1089" s="11" t="str">
        <f t="shared" si="300"/>
        <v>442</v>
      </c>
      <c r="AI1089" s="11" t="str">
        <f t="shared" si="301"/>
        <v>Ohm</v>
      </c>
      <c r="AK1089" s="16" t="str">
        <f t="shared" si="302"/>
        <v>4420</v>
      </c>
    </row>
    <row r="1090" spans="23:37" x14ac:dyDescent="0.3">
      <c r="W1090" s="16">
        <v>3.4</v>
      </c>
      <c r="X1090" s="9">
        <f t="shared" si="304"/>
        <v>7</v>
      </c>
      <c r="Y1090" s="9">
        <f t="shared" si="296"/>
        <v>3400000</v>
      </c>
      <c r="Z1090" s="11" t="str">
        <f t="shared" si="297"/>
        <v>3.40</v>
      </c>
      <c r="AA1090" s="11" t="str">
        <f t="shared" si="298"/>
        <v>M</v>
      </c>
      <c r="AB1090" s="16" t="str">
        <f t="shared" si="305"/>
        <v>345</v>
      </c>
      <c r="AC1090" s="16" t="str">
        <f t="shared" si="306"/>
        <v>3404</v>
      </c>
      <c r="AE1090" s="22">
        <v>4.4800000000000004</v>
      </c>
      <c r="AF1090" s="9">
        <f t="shared" si="299"/>
        <v>3</v>
      </c>
      <c r="AG1090" s="9">
        <f t="shared" si="303"/>
        <v>448</v>
      </c>
      <c r="AH1090" s="11" t="str">
        <f t="shared" si="300"/>
        <v>448</v>
      </c>
      <c r="AI1090" s="11" t="str">
        <f t="shared" si="301"/>
        <v>Ohm</v>
      </c>
      <c r="AK1090" s="16" t="str">
        <f t="shared" si="302"/>
        <v>4480</v>
      </c>
    </row>
    <row r="1091" spans="23:37" x14ac:dyDescent="0.3">
      <c r="W1091" s="16">
        <v>3.48</v>
      </c>
      <c r="X1091" s="9">
        <f t="shared" si="304"/>
        <v>7</v>
      </c>
      <c r="Y1091" s="9">
        <f t="shared" si="296"/>
        <v>3480000</v>
      </c>
      <c r="Z1091" s="11" t="str">
        <f t="shared" si="297"/>
        <v>3.48</v>
      </c>
      <c r="AA1091" s="11" t="str">
        <f t="shared" si="298"/>
        <v>M</v>
      </c>
      <c r="AB1091" s="16" t="str">
        <f t="shared" si="305"/>
        <v>345</v>
      </c>
      <c r="AC1091" s="16" t="str">
        <f t="shared" si="306"/>
        <v>3484</v>
      </c>
      <c r="AE1091" s="22">
        <v>4.53</v>
      </c>
      <c r="AF1091" s="9">
        <f t="shared" si="299"/>
        <v>3</v>
      </c>
      <c r="AG1091" s="9">
        <f t="shared" si="303"/>
        <v>453</v>
      </c>
      <c r="AH1091" s="11" t="str">
        <f t="shared" si="300"/>
        <v>453</v>
      </c>
      <c r="AI1091" s="11" t="str">
        <f t="shared" si="301"/>
        <v>Ohm</v>
      </c>
      <c r="AK1091" s="16" t="str">
        <f t="shared" si="302"/>
        <v>4530</v>
      </c>
    </row>
    <row r="1092" spans="23:37" x14ac:dyDescent="0.3">
      <c r="W1092" s="16">
        <v>3.57</v>
      </c>
      <c r="X1092" s="9">
        <f t="shared" si="304"/>
        <v>7</v>
      </c>
      <c r="Y1092" s="9">
        <f t="shared" si="296"/>
        <v>3570000</v>
      </c>
      <c r="Z1092" s="11" t="str">
        <f t="shared" si="297"/>
        <v>3.57</v>
      </c>
      <c r="AA1092" s="11" t="str">
        <f t="shared" si="298"/>
        <v>M</v>
      </c>
      <c r="AB1092" s="16" t="str">
        <f t="shared" si="305"/>
        <v>355</v>
      </c>
      <c r="AC1092" s="16" t="str">
        <f t="shared" si="306"/>
        <v>3574</v>
      </c>
      <c r="AE1092" s="22">
        <v>4.59</v>
      </c>
      <c r="AF1092" s="9">
        <f t="shared" si="299"/>
        <v>3</v>
      </c>
      <c r="AG1092" s="9">
        <f t="shared" si="303"/>
        <v>459</v>
      </c>
      <c r="AH1092" s="11" t="str">
        <f t="shared" si="300"/>
        <v>459</v>
      </c>
      <c r="AI1092" s="11" t="str">
        <f t="shared" si="301"/>
        <v>Ohm</v>
      </c>
      <c r="AK1092" s="16" t="str">
        <f t="shared" si="302"/>
        <v>4590</v>
      </c>
    </row>
    <row r="1093" spans="23:37" x14ac:dyDescent="0.3">
      <c r="W1093" s="16">
        <v>3.6</v>
      </c>
      <c r="X1093" s="9">
        <f t="shared" si="304"/>
        <v>7</v>
      </c>
      <c r="Y1093" s="9">
        <f t="shared" ref="Y1093:Y1145" si="307">W1093*10^X1093/10</f>
        <v>3600000</v>
      </c>
      <c r="Z1093" s="11" t="str">
        <f t="shared" ref="Z1093:Z1145" si="308">TEXT(Y1093*_xlfn.XLOOKUP(X1093,Index_Table,D_List),SUBSTITUTE(_xlfn.XLOOKUP(X1093,Index_Table,T_List),"""",""))</f>
        <v>3.60</v>
      </c>
      <c r="AA1093" s="11" t="str">
        <f t="shared" ref="AA1093:AA1145" si="309">_xlfn.XLOOKUP(X1093,Index_Table,Sym_List)</f>
        <v>M</v>
      </c>
      <c r="AB1093" s="16" t="str">
        <f t="shared" si="305"/>
        <v>365</v>
      </c>
      <c r="AC1093" s="16" t="str">
        <f t="shared" si="306"/>
        <v>3604</v>
      </c>
      <c r="AE1093" s="22">
        <v>4.6399999999999997</v>
      </c>
      <c r="AF1093" s="9">
        <f t="shared" ref="AF1093:AF1156" si="310">IF(AE1093=1,AF1092+1,AF1092)</f>
        <v>3</v>
      </c>
      <c r="AG1093" s="9">
        <f t="shared" si="303"/>
        <v>464</v>
      </c>
      <c r="AH1093" s="11" t="str">
        <f t="shared" ref="AH1093:AH1156" si="311">TEXT(AG1093*_xlfn.XLOOKUP(AF1093,Index_Table,D_List),SUBSTITUTE(_xlfn.XLOOKUP(AF1093,Index_Table,T_List),"""",""))</f>
        <v>464</v>
      </c>
      <c r="AI1093" s="11" t="str">
        <f t="shared" ref="AI1093:AI1156" si="312">_xlfn.XLOOKUP(AF1093,Index_Table,Sym_List)</f>
        <v>Ohm</v>
      </c>
      <c r="AK1093" s="16" t="str">
        <f t="shared" ref="AK1093:AK1156" si="313">IF(AF1093&gt;2,LEFT(_xlfn.VALUETOTEXT(AG1093),3)&amp;AF1093-3,SUBSTITUTE(AH1093,".","R"))</f>
        <v>4640</v>
      </c>
    </row>
    <row r="1094" spans="23:37" x14ac:dyDescent="0.3">
      <c r="W1094" s="16">
        <v>3.65</v>
      </c>
      <c r="X1094" s="9">
        <f t="shared" si="304"/>
        <v>7</v>
      </c>
      <c r="Y1094" s="9">
        <f t="shared" si="307"/>
        <v>3650000</v>
      </c>
      <c r="Z1094" s="11" t="str">
        <f t="shared" si="308"/>
        <v>3.65</v>
      </c>
      <c r="AA1094" s="11" t="str">
        <f t="shared" si="309"/>
        <v>M</v>
      </c>
      <c r="AB1094" s="16" t="str">
        <f t="shared" si="305"/>
        <v>365</v>
      </c>
      <c r="AC1094" s="16" t="str">
        <f t="shared" si="306"/>
        <v>3654</v>
      </c>
      <c r="AE1094" s="22">
        <v>4.7</v>
      </c>
      <c r="AF1094" s="9">
        <f t="shared" si="310"/>
        <v>3</v>
      </c>
      <c r="AG1094" s="9">
        <f t="shared" si="303"/>
        <v>470</v>
      </c>
      <c r="AH1094" s="11" t="str">
        <f t="shared" si="311"/>
        <v>470</v>
      </c>
      <c r="AI1094" s="11" t="str">
        <f t="shared" si="312"/>
        <v>Ohm</v>
      </c>
      <c r="AK1094" s="16" t="str">
        <f t="shared" si="313"/>
        <v>4700</v>
      </c>
    </row>
    <row r="1095" spans="23:37" x14ac:dyDescent="0.3">
      <c r="W1095" s="16">
        <v>3.74</v>
      </c>
      <c r="X1095" s="9">
        <f t="shared" si="304"/>
        <v>7</v>
      </c>
      <c r="Y1095" s="9">
        <f t="shared" si="307"/>
        <v>3740000</v>
      </c>
      <c r="Z1095" s="11" t="str">
        <f t="shared" si="308"/>
        <v>3.74</v>
      </c>
      <c r="AA1095" s="11" t="str">
        <f t="shared" si="309"/>
        <v>M</v>
      </c>
      <c r="AB1095" s="16" t="str">
        <f t="shared" si="305"/>
        <v>375</v>
      </c>
      <c r="AC1095" s="16" t="str">
        <f t="shared" si="306"/>
        <v>3744</v>
      </c>
      <c r="AE1095" s="22">
        <v>4.75</v>
      </c>
      <c r="AF1095" s="9">
        <f t="shared" si="310"/>
        <v>3</v>
      </c>
      <c r="AG1095" s="9">
        <f t="shared" ref="AG1095:AG1157" si="314">AE1095*10^AF1095/10</f>
        <v>475</v>
      </c>
      <c r="AH1095" s="11" t="str">
        <f t="shared" si="311"/>
        <v>475</v>
      </c>
      <c r="AI1095" s="11" t="str">
        <f t="shared" si="312"/>
        <v>Ohm</v>
      </c>
      <c r="AK1095" s="16" t="str">
        <f t="shared" si="313"/>
        <v>4750</v>
      </c>
    </row>
    <row r="1096" spans="23:37" x14ac:dyDescent="0.3">
      <c r="W1096" s="16">
        <v>3.83</v>
      </c>
      <c r="X1096" s="9">
        <f t="shared" si="304"/>
        <v>7</v>
      </c>
      <c r="Y1096" s="9">
        <f t="shared" si="307"/>
        <v>3830000</v>
      </c>
      <c r="Z1096" s="11" t="str">
        <f t="shared" si="308"/>
        <v>3.83</v>
      </c>
      <c r="AA1096" s="11" t="str">
        <f t="shared" si="309"/>
        <v>M</v>
      </c>
      <c r="AB1096" s="16" t="str">
        <f t="shared" si="305"/>
        <v>385</v>
      </c>
      <c r="AC1096" s="16" t="str">
        <f t="shared" si="306"/>
        <v>3834</v>
      </c>
      <c r="AE1096" s="22">
        <v>4.8099999999999996</v>
      </c>
      <c r="AF1096" s="9">
        <f t="shared" si="310"/>
        <v>3</v>
      </c>
      <c r="AG1096" s="9">
        <f t="shared" si="314"/>
        <v>481</v>
      </c>
      <c r="AH1096" s="11" t="str">
        <f t="shared" si="311"/>
        <v>481</v>
      </c>
      <c r="AI1096" s="11" t="str">
        <f t="shared" si="312"/>
        <v>Ohm</v>
      </c>
      <c r="AK1096" s="16" t="str">
        <f t="shared" si="313"/>
        <v>4810</v>
      </c>
    </row>
    <row r="1097" spans="23:37" x14ac:dyDescent="0.3">
      <c r="W1097" s="16">
        <v>3.9</v>
      </c>
      <c r="X1097" s="9">
        <f t="shared" si="304"/>
        <v>7</v>
      </c>
      <c r="Y1097" s="9">
        <f t="shared" si="307"/>
        <v>3900000</v>
      </c>
      <c r="Z1097" s="11" t="str">
        <f t="shared" si="308"/>
        <v>3.90</v>
      </c>
      <c r="AA1097" s="11" t="str">
        <f t="shared" si="309"/>
        <v>M</v>
      </c>
      <c r="AB1097" s="16" t="str">
        <f t="shared" si="305"/>
        <v>395</v>
      </c>
      <c r="AC1097" s="16" t="str">
        <f t="shared" si="306"/>
        <v>3904</v>
      </c>
      <c r="AE1097" s="22">
        <v>4.87</v>
      </c>
      <c r="AF1097" s="9">
        <f t="shared" si="310"/>
        <v>3</v>
      </c>
      <c r="AG1097" s="9">
        <f t="shared" si="314"/>
        <v>487</v>
      </c>
      <c r="AH1097" s="11" t="str">
        <f t="shared" si="311"/>
        <v>487</v>
      </c>
      <c r="AI1097" s="11" t="str">
        <f t="shared" si="312"/>
        <v>Ohm</v>
      </c>
      <c r="AK1097" s="16" t="str">
        <f t="shared" si="313"/>
        <v>4870</v>
      </c>
    </row>
    <row r="1098" spans="23:37" x14ac:dyDescent="0.3">
      <c r="W1098" s="16">
        <v>3.92</v>
      </c>
      <c r="X1098" s="9">
        <f t="shared" si="304"/>
        <v>7</v>
      </c>
      <c r="Y1098" s="9">
        <f t="shared" si="307"/>
        <v>3920000</v>
      </c>
      <c r="Z1098" s="11" t="str">
        <f t="shared" si="308"/>
        <v>3.92</v>
      </c>
      <c r="AA1098" s="11" t="str">
        <f t="shared" si="309"/>
        <v>M</v>
      </c>
      <c r="AB1098" s="16" t="str">
        <f t="shared" si="305"/>
        <v>395</v>
      </c>
      <c r="AC1098" s="16" t="str">
        <f t="shared" si="306"/>
        <v>3924</v>
      </c>
      <c r="AE1098" s="22">
        <v>4.93</v>
      </c>
      <c r="AF1098" s="9">
        <f t="shared" si="310"/>
        <v>3</v>
      </c>
      <c r="AG1098" s="9">
        <f t="shared" si="314"/>
        <v>493</v>
      </c>
      <c r="AH1098" s="11" t="str">
        <f t="shared" si="311"/>
        <v>493</v>
      </c>
      <c r="AI1098" s="11" t="str">
        <f t="shared" si="312"/>
        <v>Ohm</v>
      </c>
      <c r="AK1098" s="16" t="str">
        <f t="shared" si="313"/>
        <v>4930</v>
      </c>
    </row>
    <row r="1099" spans="23:37" x14ac:dyDescent="0.3">
      <c r="W1099" s="16">
        <v>4.0199999999999996</v>
      </c>
      <c r="X1099" s="9">
        <f t="shared" si="304"/>
        <v>7</v>
      </c>
      <c r="Y1099" s="9">
        <f t="shared" si="307"/>
        <v>4019999.9999999991</v>
      </c>
      <c r="Z1099" s="11" t="str">
        <f t="shared" si="308"/>
        <v>4.02</v>
      </c>
      <c r="AA1099" s="11" t="str">
        <f t="shared" si="309"/>
        <v>M</v>
      </c>
      <c r="AB1099" s="16" t="str">
        <f t="shared" si="305"/>
        <v>405</v>
      </c>
      <c r="AC1099" s="16" t="str">
        <f t="shared" si="306"/>
        <v>4024</v>
      </c>
      <c r="AE1099" s="22">
        <v>4.99</v>
      </c>
      <c r="AF1099" s="9">
        <f t="shared" si="310"/>
        <v>3</v>
      </c>
      <c r="AG1099" s="9">
        <f t="shared" si="314"/>
        <v>499</v>
      </c>
      <c r="AH1099" s="11" t="str">
        <f t="shared" si="311"/>
        <v>499</v>
      </c>
      <c r="AI1099" s="11" t="str">
        <f t="shared" si="312"/>
        <v>Ohm</v>
      </c>
      <c r="AK1099" s="16" t="str">
        <f t="shared" si="313"/>
        <v>4990</v>
      </c>
    </row>
    <row r="1100" spans="23:37" x14ac:dyDescent="0.3">
      <c r="W1100" s="16">
        <v>4.12</v>
      </c>
      <c r="X1100" s="9">
        <f t="shared" ref="X1100:X1145" si="315">IF(W1100=1,X1099+1,X1099)</f>
        <v>7</v>
      </c>
      <c r="Y1100" s="9">
        <f t="shared" si="307"/>
        <v>4120000</v>
      </c>
      <c r="Z1100" s="11" t="str">
        <f t="shared" si="308"/>
        <v>4.12</v>
      </c>
      <c r="AA1100" s="11" t="str">
        <f t="shared" si="309"/>
        <v>M</v>
      </c>
      <c r="AB1100" s="16" t="str">
        <f t="shared" si="305"/>
        <v>415</v>
      </c>
      <c r="AC1100" s="16" t="str">
        <f t="shared" si="306"/>
        <v>4124</v>
      </c>
      <c r="AE1100" s="22">
        <v>5.05</v>
      </c>
      <c r="AF1100" s="9">
        <f t="shared" si="310"/>
        <v>3</v>
      </c>
      <c r="AG1100" s="9">
        <f t="shared" si="314"/>
        <v>505</v>
      </c>
      <c r="AH1100" s="11" t="str">
        <f t="shared" si="311"/>
        <v>505</v>
      </c>
      <c r="AI1100" s="11" t="str">
        <f t="shared" si="312"/>
        <v>Ohm</v>
      </c>
      <c r="AK1100" s="16" t="str">
        <f t="shared" si="313"/>
        <v>5050</v>
      </c>
    </row>
    <row r="1101" spans="23:37" x14ac:dyDescent="0.3">
      <c r="W1101" s="16">
        <v>4.22</v>
      </c>
      <c r="X1101" s="9">
        <f t="shared" si="315"/>
        <v>7</v>
      </c>
      <c r="Y1101" s="9">
        <f t="shared" si="307"/>
        <v>4220000</v>
      </c>
      <c r="Z1101" s="11" t="str">
        <f t="shared" si="308"/>
        <v>4.22</v>
      </c>
      <c r="AA1101" s="11" t="str">
        <f t="shared" si="309"/>
        <v>M</v>
      </c>
      <c r="AB1101" s="16" t="str">
        <f t="shared" si="305"/>
        <v>425</v>
      </c>
      <c r="AC1101" s="16" t="str">
        <f t="shared" si="306"/>
        <v>4224</v>
      </c>
      <c r="AE1101" s="22">
        <v>5.1100000000000003</v>
      </c>
      <c r="AF1101" s="9">
        <f t="shared" si="310"/>
        <v>3</v>
      </c>
      <c r="AG1101" s="9">
        <f t="shared" si="314"/>
        <v>511</v>
      </c>
      <c r="AH1101" s="11" t="str">
        <f t="shared" si="311"/>
        <v>511</v>
      </c>
      <c r="AI1101" s="11" t="str">
        <f t="shared" si="312"/>
        <v>Ohm</v>
      </c>
      <c r="AK1101" s="16" t="str">
        <f t="shared" si="313"/>
        <v>5110</v>
      </c>
    </row>
    <row r="1102" spans="23:37" x14ac:dyDescent="0.3">
      <c r="W1102" s="16">
        <v>4.3</v>
      </c>
      <c r="X1102" s="9">
        <f t="shared" si="315"/>
        <v>7</v>
      </c>
      <c r="Y1102" s="9">
        <f t="shared" si="307"/>
        <v>4300000</v>
      </c>
      <c r="Z1102" s="11" t="str">
        <f t="shared" si="308"/>
        <v>4.30</v>
      </c>
      <c r="AA1102" s="11" t="str">
        <f t="shared" si="309"/>
        <v>M</v>
      </c>
      <c r="AB1102" s="16" t="str">
        <f t="shared" si="305"/>
        <v>435</v>
      </c>
      <c r="AC1102" s="16" t="str">
        <f t="shared" si="306"/>
        <v>4304</v>
      </c>
      <c r="AE1102" s="22">
        <v>5.17</v>
      </c>
      <c r="AF1102" s="9">
        <f t="shared" si="310"/>
        <v>3</v>
      </c>
      <c r="AG1102" s="9">
        <f t="shared" si="314"/>
        <v>517</v>
      </c>
      <c r="AH1102" s="11" t="str">
        <f t="shared" si="311"/>
        <v>517</v>
      </c>
      <c r="AI1102" s="11" t="str">
        <f t="shared" si="312"/>
        <v>Ohm</v>
      </c>
      <c r="AK1102" s="16" t="str">
        <f t="shared" si="313"/>
        <v>5170</v>
      </c>
    </row>
    <row r="1103" spans="23:37" x14ac:dyDescent="0.3">
      <c r="W1103" s="16">
        <v>4.32</v>
      </c>
      <c r="X1103" s="9">
        <f t="shared" si="315"/>
        <v>7</v>
      </c>
      <c r="Y1103" s="9">
        <f t="shared" si="307"/>
        <v>4320000</v>
      </c>
      <c r="Z1103" s="11" t="str">
        <f t="shared" si="308"/>
        <v>4.32</v>
      </c>
      <c r="AA1103" s="11" t="str">
        <f t="shared" si="309"/>
        <v>M</v>
      </c>
      <c r="AB1103" s="16" t="str">
        <f t="shared" si="305"/>
        <v>435</v>
      </c>
      <c r="AC1103" s="16" t="str">
        <f t="shared" si="306"/>
        <v>4324</v>
      </c>
      <c r="AE1103" s="22">
        <v>5.23</v>
      </c>
      <c r="AF1103" s="9">
        <f t="shared" si="310"/>
        <v>3</v>
      </c>
      <c r="AG1103" s="9">
        <f t="shared" si="314"/>
        <v>523</v>
      </c>
      <c r="AH1103" s="11" t="str">
        <f t="shared" si="311"/>
        <v>523</v>
      </c>
      <c r="AI1103" s="11" t="str">
        <f t="shared" si="312"/>
        <v>Ohm</v>
      </c>
      <c r="AK1103" s="16" t="str">
        <f t="shared" si="313"/>
        <v>5230</v>
      </c>
    </row>
    <row r="1104" spans="23:37" x14ac:dyDescent="0.3">
      <c r="W1104" s="16">
        <v>4.42</v>
      </c>
      <c r="X1104" s="9">
        <f t="shared" si="315"/>
        <v>7</v>
      </c>
      <c r="Y1104" s="9">
        <f t="shared" si="307"/>
        <v>4420000</v>
      </c>
      <c r="Z1104" s="11" t="str">
        <f t="shared" si="308"/>
        <v>4.42</v>
      </c>
      <c r="AA1104" s="11" t="str">
        <f t="shared" si="309"/>
        <v>M</v>
      </c>
      <c r="AB1104" s="16" t="str">
        <f t="shared" si="305"/>
        <v>445</v>
      </c>
      <c r="AC1104" s="16" t="str">
        <f t="shared" si="306"/>
        <v>4424</v>
      </c>
      <c r="AE1104" s="22">
        <v>5.3</v>
      </c>
      <c r="AF1104" s="9">
        <f t="shared" si="310"/>
        <v>3</v>
      </c>
      <c r="AG1104" s="9">
        <f t="shared" si="314"/>
        <v>530</v>
      </c>
      <c r="AH1104" s="11" t="str">
        <f t="shared" si="311"/>
        <v>530</v>
      </c>
      <c r="AI1104" s="11" t="str">
        <f t="shared" si="312"/>
        <v>Ohm</v>
      </c>
      <c r="AK1104" s="16" t="str">
        <f t="shared" si="313"/>
        <v>5300</v>
      </c>
    </row>
    <row r="1105" spans="23:37" x14ac:dyDescent="0.3">
      <c r="W1105" s="16">
        <v>4.53</v>
      </c>
      <c r="X1105" s="9">
        <f t="shared" si="315"/>
        <v>7</v>
      </c>
      <c r="Y1105" s="9">
        <f t="shared" si="307"/>
        <v>4530000</v>
      </c>
      <c r="Z1105" s="11" t="str">
        <f t="shared" si="308"/>
        <v>4.53</v>
      </c>
      <c r="AA1105" s="11" t="str">
        <f t="shared" si="309"/>
        <v>M</v>
      </c>
      <c r="AB1105" s="16" t="str">
        <f t="shared" si="305"/>
        <v>455</v>
      </c>
      <c r="AC1105" s="16" t="str">
        <f t="shared" si="306"/>
        <v>4534</v>
      </c>
      <c r="AE1105" s="22">
        <v>5.36</v>
      </c>
      <c r="AF1105" s="9">
        <f t="shared" si="310"/>
        <v>3</v>
      </c>
      <c r="AG1105" s="9">
        <f t="shared" si="314"/>
        <v>536</v>
      </c>
      <c r="AH1105" s="11" t="str">
        <f t="shared" si="311"/>
        <v>536</v>
      </c>
      <c r="AI1105" s="11" t="str">
        <f t="shared" si="312"/>
        <v>Ohm</v>
      </c>
      <c r="AK1105" s="16" t="str">
        <f t="shared" si="313"/>
        <v>5360</v>
      </c>
    </row>
    <row r="1106" spans="23:37" x14ac:dyDescent="0.3">
      <c r="W1106" s="16">
        <v>4.6399999999999997</v>
      </c>
      <c r="X1106" s="9">
        <f t="shared" si="315"/>
        <v>7</v>
      </c>
      <c r="Y1106" s="9">
        <f t="shared" si="307"/>
        <v>4640000</v>
      </c>
      <c r="Z1106" s="11" t="str">
        <f t="shared" si="308"/>
        <v>4.64</v>
      </c>
      <c r="AA1106" s="11" t="str">
        <f t="shared" si="309"/>
        <v>M</v>
      </c>
      <c r="AB1106" s="16" t="str">
        <f t="shared" si="305"/>
        <v>465</v>
      </c>
      <c r="AC1106" s="16" t="str">
        <f t="shared" si="306"/>
        <v>4644</v>
      </c>
      <c r="AE1106" s="22">
        <v>5.42</v>
      </c>
      <c r="AF1106" s="9">
        <f t="shared" si="310"/>
        <v>3</v>
      </c>
      <c r="AG1106" s="9">
        <f t="shared" si="314"/>
        <v>542</v>
      </c>
      <c r="AH1106" s="11" t="str">
        <f t="shared" si="311"/>
        <v>542</v>
      </c>
      <c r="AI1106" s="11" t="str">
        <f t="shared" si="312"/>
        <v>Ohm</v>
      </c>
      <c r="AK1106" s="16" t="str">
        <f t="shared" si="313"/>
        <v>5420</v>
      </c>
    </row>
    <row r="1107" spans="23:37" x14ac:dyDescent="0.3">
      <c r="W1107" s="16">
        <v>4.7</v>
      </c>
      <c r="X1107" s="9">
        <f t="shared" si="315"/>
        <v>7</v>
      </c>
      <c r="Y1107" s="9">
        <f t="shared" si="307"/>
        <v>4700000</v>
      </c>
      <c r="Z1107" s="11" t="str">
        <f t="shared" si="308"/>
        <v>4.70</v>
      </c>
      <c r="AA1107" s="11" t="str">
        <f t="shared" si="309"/>
        <v>M</v>
      </c>
      <c r="AB1107" s="16" t="str">
        <f t="shared" si="305"/>
        <v>475</v>
      </c>
      <c r="AC1107" s="16" t="str">
        <f t="shared" si="306"/>
        <v>4704</v>
      </c>
      <c r="AE1107" s="22">
        <v>5.49</v>
      </c>
      <c r="AF1107" s="9">
        <f t="shared" si="310"/>
        <v>3</v>
      </c>
      <c r="AG1107" s="9">
        <f t="shared" si="314"/>
        <v>549</v>
      </c>
      <c r="AH1107" s="11" t="str">
        <f t="shared" si="311"/>
        <v>549</v>
      </c>
      <c r="AI1107" s="11" t="str">
        <f t="shared" si="312"/>
        <v>Ohm</v>
      </c>
      <c r="AK1107" s="16" t="str">
        <f t="shared" si="313"/>
        <v>5490</v>
      </c>
    </row>
    <row r="1108" spans="23:37" x14ac:dyDescent="0.3">
      <c r="W1108" s="16">
        <v>4.75</v>
      </c>
      <c r="X1108" s="9">
        <f t="shared" si="315"/>
        <v>7</v>
      </c>
      <c r="Y1108" s="9">
        <f t="shared" si="307"/>
        <v>4750000</v>
      </c>
      <c r="Z1108" s="11" t="str">
        <f t="shared" si="308"/>
        <v>4.75</v>
      </c>
      <c r="AA1108" s="11" t="str">
        <f t="shared" si="309"/>
        <v>M</v>
      </c>
      <c r="AB1108" s="16" t="str">
        <f t="shared" si="305"/>
        <v>475</v>
      </c>
      <c r="AC1108" s="16" t="str">
        <f t="shared" si="306"/>
        <v>4754</v>
      </c>
      <c r="AE1108" s="22">
        <v>5.56</v>
      </c>
      <c r="AF1108" s="9">
        <f t="shared" si="310"/>
        <v>3</v>
      </c>
      <c r="AG1108" s="9">
        <f t="shared" si="314"/>
        <v>556</v>
      </c>
      <c r="AH1108" s="11" t="str">
        <f t="shared" si="311"/>
        <v>556</v>
      </c>
      <c r="AI1108" s="11" t="str">
        <f t="shared" si="312"/>
        <v>Ohm</v>
      </c>
      <c r="AK1108" s="16" t="str">
        <f t="shared" si="313"/>
        <v>5560</v>
      </c>
    </row>
    <row r="1109" spans="23:37" x14ac:dyDescent="0.3">
      <c r="W1109" s="16">
        <v>4.87</v>
      </c>
      <c r="X1109" s="9">
        <f t="shared" si="315"/>
        <v>7</v>
      </c>
      <c r="Y1109" s="9">
        <f t="shared" si="307"/>
        <v>4870000</v>
      </c>
      <c r="Z1109" s="11" t="str">
        <f t="shared" si="308"/>
        <v>4.87</v>
      </c>
      <c r="AA1109" s="11" t="str">
        <f t="shared" si="309"/>
        <v>M</v>
      </c>
      <c r="AB1109" s="16" t="str">
        <f t="shared" si="305"/>
        <v>485</v>
      </c>
      <c r="AC1109" s="16" t="str">
        <f t="shared" si="306"/>
        <v>4874</v>
      </c>
      <c r="AE1109" s="22">
        <v>5.62</v>
      </c>
      <c r="AF1109" s="9">
        <f t="shared" si="310"/>
        <v>3</v>
      </c>
      <c r="AG1109" s="9">
        <f t="shared" si="314"/>
        <v>562</v>
      </c>
      <c r="AH1109" s="11" t="str">
        <f t="shared" si="311"/>
        <v>562</v>
      </c>
      <c r="AI1109" s="11" t="str">
        <f t="shared" si="312"/>
        <v>Ohm</v>
      </c>
      <c r="AK1109" s="16" t="str">
        <f t="shared" si="313"/>
        <v>5620</v>
      </c>
    </row>
    <row r="1110" spans="23:37" x14ac:dyDescent="0.3">
      <c r="W1110" s="16">
        <v>4.99</v>
      </c>
      <c r="X1110" s="9">
        <f t="shared" si="315"/>
        <v>7</v>
      </c>
      <c r="Y1110" s="9">
        <f t="shared" si="307"/>
        <v>4990000</v>
      </c>
      <c r="Z1110" s="11" t="str">
        <f t="shared" si="308"/>
        <v>4.99</v>
      </c>
      <c r="AA1110" s="11" t="str">
        <f t="shared" si="309"/>
        <v>M</v>
      </c>
      <c r="AB1110" s="16" t="str">
        <f t="shared" si="305"/>
        <v>495</v>
      </c>
      <c r="AC1110" s="16" t="str">
        <f t="shared" si="306"/>
        <v>4994</v>
      </c>
      <c r="AE1110" s="22">
        <v>5.69</v>
      </c>
      <c r="AF1110" s="9">
        <f t="shared" si="310"/>
        <v>3</v>
      </c>
      <c r="AG1110" s="9">
        <f t="shared" si="314"/>
        <v>569</v>
      </c>
      <c r="AH1110" s="11" t="str">
        <f t="shared" si="311"/>
        <v>569</v>
      </c>
      <c r="AI1110" s="11" t="str">
        <f t="shared" si="312"/>
        <v>Ohm</v>
      </c>
      <c r="AK1110" s="16" t="str">
        <f t="shared" si="313"/>
        <v>5690</v>
      </c>
    </row>
    <row r="1111" spans="23:37" x14ac:dyDescent="0.3">
      <c r="W1111" s="16">
        <v>5.0999999999999996</v>
      </c>
      <c r="X1111" s="9">
        <f t="shared" si="315"/>
        <v>7</v>
      </c>
      <c r="Y1111" s="9">
        <f t="shared" si="307"/>
        <v>5100000</v>
      </c>
      <c r="Z1111" s="11" t="str">
        <f t="shared" si="308"/>
        <v>5.10</v>
      </c>
      <c r="AA1111" s="11" t="str">
        <f t="shared" si="309"/>
        <v>M</v>
      </c>
      <c r="AB1111" s="16" t="str">
        <f t="shared" si="305"/>
        <v>515</v>
      </c>
      <c r="AC1111" s="16" t="str">
        <f t="shared" si="306"/>
        <v>5104</v>
      </c>
      <c r="AE1111" s="22">
        <v>5.76</v>
      </c>
      <c r="AF1111" s="9">
        <f t="shared" si="310"/>
        <v>3</v>
      </c>
      <c r="AG1111" s="9">
        <f t="shared" si="314"/>
        <v>576</v>
      </c>
      <c r="AH1111" s="11" t="str">
        <f t="shared" si="311"/>
        <v>576</v>
      </c>
      <c r="AI1111" s="11" t="str">
        <f t="shared" si="312"/>
        <v>Ohm</v>
      </c>
      <c r="AK1111" s="16" t="str">
        <f t="shared" si="313"/>
        <v>5760</v>
      </c>
    </row>
    <row r="1112" spans="23:37" x14ac:dyDescent="0.3">
      <c r="W1112" s="16">
        <v>5.1100000000000003</v>
      </c>
      <c r="X1112" s="9">
        <f t="shared" si="315"/>
        <v>7</v>
      </c>
      <c r="Y1112" s="9">
        <f t="shared" si="307"/>
        <v>5110000</v>
      </c>
      <c r="Z1112" s="11" t="str">
        <f t="shared" si="308"/>
        <v>5.11</v>
      </c>
      <c r="AA1112" s="11" t="str">
        <f t="shared" si="309"/>
        <v>M</v>
      </c>
      <c r="AB1112" s="16" t="str">
        <f t="shared" si="305"/>
        <v>515</v>
      </c>
      <c r="AC1112" s="16" t="str">
        <f t="shared" si="306"/>
        <v>5114</v>
      </c>
      <c r="AE1112" s="22">
        <v>5.83</v>
      </c>
      <c r="AF1112" s="9">
        <f t="shared" si="310"/>
        <v>3</v>
      </c>
      <c r="AG1112" s="9">
        <f t="shared" si="314"/>
        <v>583</v>
      </c>
      <c r="AH1112" s="11" t="str">
        <f t="shared" si="311"/>
        <v>583</v>
      </c>
      <c r="AI1112" s="11" t="str">
        <f t="shared" si="312"/>
        <v>Ohm</v>
      </c>
      <c r="AK1112" s="16" t="str">
        <f t="shared" si="313"/>
        <v>5830</v>
      </c>
    </row>
    <row r="1113" spans="23:37" x14ac:dyDescent="0.3">
      <c r="W1113" s="16">
        <v>5.23</v>
      </c>
      <c r="X1113" s="9">
        <f t="shared" si="315"/>
        <v>7</v>
      </c>
      <c r="Y1113" s="9">
        <f t="shared" si="307"/>
        <v>5230000.0000000009</v>
      </c>
      <c r="Z1113" s="11" t="str">
        <f t="shared" si="308"/>
        <v>5.23</v>
      </c>
      <c r="AA1113" s="11" t="str">
        <f t="shared" si="309"/>
        <v>M</v>
      </c>
      <c r="AB1113" s="16" t="str">
        <f t="shared" si="305"/>
        <v>525</v>
      </c>
      <c r="AC1113" s="16" t="str">
        <f t="shared" si="306"/>
        <v>5234</v>
      </c>
      <c r="AE1113" s="22">
        <v>5.9</v>
      </c>
      <c r="AF1113" s="9">
        <f t="shared" si="310"/>
        <v>3</v>
      </c>
      <c r="AG1113" s="9">
        <f t="shared" si="314"/>
        <v>590</v>
      </c>
      <c r="AH1113" s="11" t="str">
        <f t="shared" si="311"/>
        <v>590</v>
      </c>
      <c r="AI1113" s="11" t="str">
        <f t="shared" si="312"/>
        <v>Ohm</v>
      </c>
      <c r="AK1113" s="16" t="str">
        <f t="shared" si="313"/>
        <v>5900</v>
      </c>
    </row>
    <row r="1114" spans="23:37" x14ac:dyDescent="0.3">
      <c r="W1114" s="16">
        <v>5.36</v>
      </c>
      <c r="X1114" s="9">
        <f t="shared" si="315"/>
        <v>7</v>
      </c>
      <c r="Y1114" s="9">
        <f t="shared" si="307"/>
        <v>5360000</v>
      </c>
      <c r="Z1114" s="11" t="str">
        <f t="shared" si="308"/>
        <v>5.36</v>
      </c>
      <c r="AA1114" s="11" t="str">
        <f t="shared" si="309"/>
        <v>M</v>
      </c>
      <c r="AB1114" s="16" t="str">
        <f t="shared" si="305"/>
        <v>535</v>
      </c>
      <c r="AC1114" s="16" t="str">
        <f t="shared" si="306"/>
        <v>5364</v>
      </c>
      <c r="AE1114" s="22">
        <v>5.97</v>
      </c>
      <c r="AF1114" s="9">
        <f t="shared" si="310"/>
        <v>3</v>
      </c>
      <c r="AG1114" s="9">
        <f t="shared" si="314"/>
        <v>597</v>
      </c>
      <c r="AH1114" s="11" t="str">
        <f t="shared" si="311"/>
        <v>597</v>
      </c>
      <c r="AI1114" s="11" t="str">
        <f t="shared" si="312"/>
        <v>Ohm</v>
      </c>
      <c r="AK1114" s="16" t="str">
        <f t="shared" si="313"/>
        <v>5970</v>
      </c>
    </row>
    <row r="1115" spans="23:37" x14ac:dyDescent="0.3">
      <c r="W1115" s="16">
        <v>5.49</v>
      </c>
      <c r="X1115" s="9">
        <f t="shared" si="315"/>
        <v>7</v>
      </c>
      <c r="Y1115" s="9">
        <f t="shared" si="307"/>
        <v>5490000</v>
      </c>
      <c r="Z1115" s="11" t="str">
        <f t="shared" si="308"/>
        <v>5.49</v>
      </c>
      <c r="AA1115" s="11" t="str">
        <f t="shared" si="309"/>
        <v>M</v>
      </c>
      <c r="AB1115" s="16" t="str">
        <f t="shared" si="305"/>
        <v>545</v>
      </c>
      <c r="AC1115" s="16" t="str">
        <f t="shared" si="306"/>
        <v>5494</v>
      </c>
      <c r="AE1115" s="22">
        <v>6.04</v>
      </c>
      <c r="AF1115" s="9">
        <f t="shared" si="310"/>
        <v>3</v>
      </c>
      <c r="AG1115" s="9">
        <f t="shared" si="314"/>
        <v>604</v>
      </c>
      <c r="AH1115" s="11" t="str">
        <f t="shared" si="311"/>
        <v>604</v>
      </c>
      <c r="AI1115" s="11" t="str">
        <f t="shared" si="312"/>
        <v>Ohm</v>
      </c>
      <c r="AK1115" s="16" t="str">
        <f t="shared" si="313"/>
        <v>6040</v>
      </c>
    </row>
    <row r="1116" spans="23:37" x14ac:dyDescent="0.3">
      <c r="W1116" s="16">
        <v>5.6</v>
      </c>
      <c r="X1116" s="9">
        <f t="shared" si="315"/>
        <v>7</v>
      </c>
      <c r="Y1116" s="9">
        <f t="shared" si="307"/>
        <v>5600000</v>
      </c>
      <c r="Z1116" s="11" t="str">
        <f t="shared" si="308"/>
        <v>5.60</v>
      </c>
      <c r="AA1116" s="11" t="str">
        <f t="shared" si="309"/>
        <v>M</v>
      </c>
      <c r="AB1116" s="16" t="str">
        <f t="shared" si="305"/>
        <v>565</v>
      </c>
      <c r="AC1116" s="16" t="str">
        <f t="shared" si="306"/>
        <v>5604</v>
      </c>
      <c r="AE1116" s="22">
        <v>6.12</v>
      </c>
      <c r="AF1116" s="9">
        <f t="shared" si="310"/>
        <v>3</v>
      </c>
      <c r="AG1116" s="9">
        <f t="shared" si="314"/>
        <v>612</v>
      </c>
      <c r="AH1116" s="11" t="str">
        <f t="shared" si="311"/>
        <v>612</v>
      </c>
      <c r="AI1116" s="11" t="str">
        <f t="shared" si="312"/>
        <v>Ohm</v>
      </c>
      <c r="AK1116" s="16" t="str">
        <f t="shared" si="313"/>
        <v>6120</v>
      </c>
    </row>
    <row r="1117" spans="23:37" x14ac:dyDescent="0.3">
      <c r="W1117" s="16">
        <v>5.62</v>
      </c>
      <c r="X1117" s="9">
        <f t="shared" si="315"/>
        <v>7</v>
      </c>
      <c r="Y1117" s="9">
        <f t="shared" si="307"/>
        <v>5620000</v>
      </c>
      <c r="Z1117" s="11" t="str">
        <f t="shared" si="308"/>
        <v>5.62</v>
      </c>
      <c r="AA1117" s="11" t="str">
        <f t="shared" si="309"/>
        <v>M</v>
      </c>
      <c r="AB1117" s="16" t="str">
        <f t="shared" si="305"/>
        <v>565</v>
      </c>
      <c r="AC1117" s="16" t="str">
        <f t="shared" si="306"/>
        <v>5624</v>
      </c>
      <c r="AE1117" s="22">
        <v>6.19</v>
      </c>
      <c r="AF1117" s="9">
        <f t="shared" si="310"/>
        <v>3</v>
      </c>
      <c r="AG1117" s="9">
        <f t="shared" si="314"/>
        <v>619</v>
      </c>
      <c r="AH1117" s="11" t="str">
        <f t="shared" si="311"/>
        <v>619</v>
      </c>
      <c r="AI1117" s="11" t="str">
        <f t="shared" si="312"/>
        <v>Ohm</v>
      </c>
      <c r="AK1117" s="16" t="str">
        <f t="shared" si="313"/>
        <v>6190</v>
      </c>
    </row>
    <row r="1118" spans="23:37" x14ac:dyDescent="0.3">
      <c r="W1118" s="16">
        <v>5.76</v>
      </c>
      <c r="X1118" s="9">
        <f t="shared" si="315"/>
        <v>7</v>
      </c>
      <c r="Y1118" s="9">
        <f t="shared" si="307"/>
        <v>5760000</v>
      </c>
      <c r="Z1118" s="11" t="str">
        <f t="shared" si="308"/>
        <v>5.76</v>
      </c>
      <c r="AA1118" s="11" t="str">
        <f t="shared" si="309"/>
        <v>M</v>
      </c>
      <c r="AB1118" s="16" t="str">
        <f t="shared" si="305"/>
        <v>575</v>
      </c>
      <c r="AC1118" s="16" t="str">
        <f t="shared" si="306"/>
        <v>5764</v>
      </c>
      <c r="AE1118" s="22">
        <v>6.26</v>
      </c>
      <c r="AF1118" s="9">
        <f t="shared" si="310"/>
        <v>3</v>
      </c>
      <c r="AG1118" s="9">
        <f t="shared" si="314"/>
        <v>626</v>
      </c>
      <c r="AH1118" s="11" t="str">
        <f t="shared" si="311"/>
        <v>626</v>
      </c>
      <c r="AI1118" s="11" t="str">
        <f t="shared" si="312"/>
        <v>Ohm</v>
      </c>
      <c r="AK1118" s="16" t="str">
        <f t="shared" si="313"/>
        <v>6260</v>
      </c>
    </row>
    <row r="1119" spans="23:37" x14ac:dyDescent="0.3">
      <c r="W1119" s="16">
        <v>5.9</v>
      </c>
      <c r="X1119" s="9">
        <f t="shared" si="315"/>
        <v>7</v>
      </c>
      <c r="Y1119" s="9">
        <f t="shared" si="307"/>
        <v>5900000</v>
      </c>
      <c r="Z1119" s="11" t="str">
        <f t="shared" si="308"/>
        <v>5.90</v>
      </c>
      <c r="AA1119" s="11" t="str">
        <f t="shared" si="309"/>
        <v>M</v>
      </c>
      <c r="AB1119" s="16" t="str">
        <f t="shared" si="305"/>
        <v>595</v>
      </c>
      <c r="AC1119" s="16" t="str">
        <f t="shared" si="306"/>
        <v>5904</v>
      </c>
      <c r="AE1119" s="22">
        <v>6.34</v>
      </c>
      <c r="AF1119" s="9">
        <f t="shared" si="310"/>
        <v>3</v>
      </c>
      <c r="AG1119" s="9">
        <f t="shared" si="314"/>
        <v>634</v>
      </c>
      <c r="AH1119" s="11" t="str">
        <f t="shared" si="311"/>
        <v>634</v>
      </c>
      <c r="AI1119" s="11" t="str">
        <f t="shared" si="312"/>
        <v>Ohm</v>
      </c>
      <c r="AK1119" s="16" t="str">
        <f t="shared" si="313"/>
        <v>6340</v>
      </c>
    </row>
    <row r="1120" spans="23:37" x14ac:dyDescent="0.3">
      <c r="W1120" s="16">
        <v>6.04</v>
      </c>
      <c r="X1120" s="9">
        <f t="shared" si="315"/>
        <v>7</v>
      </c>
      <c r="Y1120" s="9">
        <f t="shared" si="307"/>
        <v>6040000</v>
      </c>
      <c r="Z1120" s="11" t="str">
        <f t="shared" si="308"/>
        <v>6.04</v>
      </c>
      <c r="AA1120" s="11" t="str">
        <f t="shared" si="309"/>
        <v>M</v>
      </c>
      <c r="AB1120" s="16" t="str">
        <f t="shared" si="305"/>
        <v>605</v>
      </c>
      <c r="AC1120" s="16" t="str">
        <f t="shared" si="306"/>
        <v>6044</v>
      </c>
      <c r="AE1120" s="22">
        <v>6.42</v>
      </c>
      <c r="AF1120" s="9">
        <f t="shared" si="310"/>
        <v>3</v>
      </c>
      <c r="AG1120" s="9">
        <f t="shared" si="314"/>
        <v>642</v>
      </c>
      <c r="AH1120" s="11" t="str">
        <f t="shared" si="311"/>
        <v>642</v>
      </c>
      <c r="AI1120" s="11" t="str">
        <f t="shared" si="312"/>
        <v>Ohm</v>
      </c>
      <c r="AK1120" s="16" t="str">
        <f t="shared" si="313"/>
        <v>6420</v>
      </c>
    </row>
    <row r="1121" spans="23:37" x14ac:dyDescent="0.3">
      <c r="W1121" s="16">
        <v>6.19</v>
      </c>
      <c r="X1121" s="9">
        <f t="shared" si="315"/>
        <v>7</v>
      </c>
      <c r="Y1121" s="9">
        <f t="shared" si="307"/>
        <v>6190000.0000000009</v>
      </c>
      <c r="Z1121" s="11" t="str">
        <f t="shared" si="308"/>
        <v>6.19</v>
      </c>
      <c r="AA1121" s="11" t="str">
        <f t="shared" si="309"/>
        <v>M</v>
      </c>
      <c r="AB1121" s="16" t="str">
        <f t="shared" si="305"/>
        <v>615</v>
      </c>
      <c r="AC1121" s="16" t="str">
        <f t="shared" si="306"/>
        <v>6194</v>
      </c>
      <c r="AE1121" s="22">
        <v>6.49</v>
      </c>
      <c r="AF1121" s="9">
        <f t="shared" si="310"/>
        <v>3</v>
      </c>
      <c r="AG1121" s="9">
        <f t="shared" si="314"/>
        <v>649</v>
      </c>
      <c r="AH1121" s="11" t="str">
        <f t="shared" si="311"/>
        <v>649</v>
      </c>
      <c r="AI1121" s="11" t="str">
        <f t="shared" si="312"/>
        <v>Ohm</v>
      </c>
      <c r="AK1121" s="16" t="str">
        <f t="shared" si="313"/>
        <v>6490</v>
      </c>
    </row>
    <row r="1122" spans="23:37" x14ac:dyDescent="0.3">
      <c r="W1122" s="16">
        <v>6.2</v>
      </c>
      <c r="X1122" s="9">
        <f t="shared" si="315"/>
        <v>7</v>
      </c>
      <c r="Y1122" s="9">
        <f t="shared" si="307"/>
        <v>6200000</v>
      </c>
      <c r="Z1122" s="11" t="str">
        <f t="shared" si="308"/>
        <v>6.20</v>
      </c>
      <c r="AA1122" s="11" t="str">
        <f t="shared" si="309"/>
        <v>M</v>
      </c>
      <c r="AB1122" s="16" t="str">
        <f t="shared" si="305"/>
        <v>625</v>
      </c>
      <c r="AC1122" s="16" t="str">
        <f t="shared" si="306"/>
        <v>6204</v>
      </c>
      <c r="AE1122" s="22">
        <v>6.57</v>
      </c>
      <c r="AF1122" s="9">
        <f t="shared" si="310"/>
        <v>3</v>
      </c>
      <c r="AG1122" s="9">
        <f t="shared" si="314"/>
        <v>657</v>
      </c>
      <c r="AH1122" s="11" t="str">
        <f t="shared" si="311"/>
        <v>657</v>
      </c>
      <c r="AI1122" s="11" t="str">
        <f t="shared" si="312"/>
        <v>Ohm</v>
      </c>
      <c r="AK1122" s="16" t="str">
        <f t="shared" si="313"/>
        <v>6570</v>
      </c>
    </row>
    <row r="1123" spans="23:37" x14ac:dyDescent="0.3">
      <c r="W1123" s="16">
        <v>6.34</v>
      </c>
      <c r="X1123" s="9">
        <f t="shared" si="315"/>
        <v>7</v>
      </c>
      <c r="Y1123" s="9">
        <f t="shared" si="307"/>
        <v>6340000</v>
      </c>
      <c r="Z1123" s="11" t="str">
        <f t="shared" si="308"/>
        <v>6.34</v>
      </c>
      <c r="AA1123" s="11" t="str">
        <f t="shared" si="309"/>
        <v>M</v>
      </c>
      <c r="AB1123" s="16" t="str">
        <f t="shared" si="305"/>
        <v>635</v>
      </c>
      <c r="AC1123" s="16" t="str">
        <f t="shared" si="306"/>
        <v>6344</v>
      </c>
      <c r="AE1123" s="22">
        <v>6.65</v>
      </c>
      <c r="AF1123" s="9">
        <f t="shared" si="310"/>
        <v>3</v>
      </c>
      <c r="AG1123" s="9">
        <f t="shared" si="314"/>
        <v>665</v>
      </c>
      <c r="AH1123" s="11" t="str">
        <f t="shared" si="311"/>
        <v>665</v>
      </c>
      <c r="AI1123" s="11" t="str">
        <f t="shared" si="312"/>
        <v>Ohm</v>
      </c>
      <c r="AK1123" s="16" t="str">
        <f t="shared" si="313"/>
        <v>6650</v>
      </c>
    </row>
    <row r="1124" spans="23:37" x14ac:dyDescent="0.3">
      <c r="W1124" s="16">
        <v>6.49</v>
      </c>
      <c r="X1124" s="9">
        <f t="shared" si="315"/>
        <v>7</v>
      </c>
      <c r="Y1124" s="9">
        <f t="shared" si="307"/>
        <v>6490000</v>
      </c>
      <c r="Z1124" s="11" t="str">
        <f t="shared" si="308"/>
        <v>6.49</v>
      </c>
      <c r="AA1124" s="11" t="str">
        <f t="shared" si="309"/>
        <v>M</v>
      </c>
      <c r="AB1124" s="16" t="str">
        <f t="shared" si="305"/>
        <v>645</v>
      </c>
      <c r="AC1124" s="16" t="str">
        <f t="shared" si="306"/>
        <v>6494</v>
      </c>
      <c r="AE1124" s="22">
        <v>6.73</v>
      </c>
      <c r="AF1124" s="9">
        <f t="shared" si="310"/>
        <v>3</v>
      </c>
      <c r="AG1124" s="9">
        <f t="shared" si="314"/>
        <v>673</v>
      </c>
      <c r="AH1124" s="11" t="str">
        <f t="shared" si="311"/>
        <v>673</v>
      </c>
      <c r="AI1124" s="11" t="str">
        <f t="shared" si="312"/>
        <v>Ohm</v>
      </c>
      <c r="AK1124" s="16" t="str">
        <f t="shared" si="313"/>
        <v>6730</v>
      </c>
    </row>
    <row r="1125" spans="23:37" x14ac:dyDescent="0.3">
      <c r="W1125" s="16">
        <v>6.65</v>
      </c>
      <c r="X1125" s="9">
        <f t="shared" si="315"/>
        <v>7</v>
      </c>
      <c r="Y1125" s="9">
        <f t="shared" si="307"/>
        <v>6650000</v>
      </c>
      <c r="Z1125" s="11" t="str">
        <f t="shared" si="308"/>
        <v>6.65</v>
      </c>
      <c r="AA1125" s="11" t="str">
        <f t="shared" si="309"/>
        <v>M</v>
      </c>
      <c r="AB1125" s="16" t="str">
        <f t="shared" si="305"/>
        <v>665</v>
      </c>
      <c r="AC1125" s="16" t="str">
        <f t="shared" si="306"/>
        <v>6654</v>
      </c>
      <c r="AE1125" s="22">
        <v>6.81</v>
      </c>
      <c r="AF1125" s="9">
        <f t="shared" si="310"/>
        <v>3</v>
      </c>
      <c r="AG1125" s="9">
        <f t="shared" si="314"/>
        <v>681</v>
      </c>
      <c r="AH1125" s="11" t="str">
        <f t="shared" si="311"/>
        <v>681</v>
      </c>
      <c r="AI1125" s="11" t="str">
        <f t="shared" si="312"/>
        <v>Ohm</v>
      </c>
      <c r="AK1125" s="16" t="str">
        <f t="shared" si="313"/>
        <v>6810</v>
      </c>
    </row>
    <row r="1126" spans="23:37" x14ac:dyDescent="0.3">
      <c r="W1126" s="16">
        <v>6.8</v>
      </c>
      <c r="X1126" s="9">
        <f t="shared" si="315"/>
        <v>7</v>
      </c>
      <c r="Y1126" s="9">
        <f t="shared" si="307"/>
        <v>6800000</v>
      </c>
      <c r="Z1126" s="11" t="str">
        <f t="shared" si="308"/>
        <v>6.80</v>
      </c>
      <c r="AA1126" s="11" t="str">
        <f t="shared" si="309"/>
        <v>M</v>
      </c>
      <c r="AB1126" s="16" t="str">
        <f t="shared" si="305"/>
        <v>685</v>
      </c>
      <c r="AC1126" s="16" t="str">
        <f t="shared" si="306"/>
        <v>6804</v>
      </c>
      <c r="AE1126" s="22">
        <v>6.9</v>
      </c>
      <c r="AF1126" s="9">
        <f t="shared" si="310"/>
        <v>3</v>
      </c>
      <c r="AG1126" s="9">
        <f t="shared" si="314"/>
        <v>690</v>
      </c>
      <c r="AH1126" s="11" t="str">
        <f t="shared" si="311"/>
        <v>690</v>
      </c>
      <c r="AI1126" s="11" t="str">
        <f t="shared" si="312"/>
        <v>Ohm</v>
      </c>
      <c r="AK1126" s="16" t="str">
        <f t="shared" si="313"/>
        <v>6900</v>
      </c>
    </row>
    <row r="1127" spans="23:37" x14ac:dyDescent="0.3">
      <c r="W1127" s="16">
        <v>6.81</v>
      </c>
      <c r="X1127" s="9">
        <f t="shared" si="315"/>
        <v>7</v>
      </c>
      <c r="Y1127" s="9">
        <f t="shared" si="307"/>
        <v>6810000</v>
      </c>
      <c r="Z1127" s="11" t="str">
        <f t="shared" si="308"/>
        <v>6.81</v>
      </c>
      <c r="AA1127" s="11" t="str">
        <f t="shared" si="309"/>
        <v>M</v>
      </c>
      <c r="AB1127" s="16" t="str">
        <f t="shared" si="305"/>
        <v>685</v>
      </c>
      <c r="AC1127" s="16" t="str">
        <f t="shared" si="306"/>
        <v>6814</v>
      </c>
      <c r="AE1127" s="22">
        <v>6.98</v>
      </c>
      <c r="AF1127" s="9">
        <f t="shared" si="310"/>
        <v>3</v>
      </c>
      <c r="AG1127" s="9">
        <f t="shared" si="314"/>
        <v>698</v>
      </c>
      <c r="AH1127" s="11" t="str">
        <f t="shared" si="311"/>
        <v>698</v>
      </c>
      <c r="AI1127" s="11" t="str">
        <f t="shared" si="312"/>
        <v>Ohm</v>
      </c>
      <c r="AK1127" s="16" t="str">
        <f t="shared" si="313"/>
        <v>6980</v>
      </c>
    </row>
    <row r="1128" spans="23:37" x14ac:dyDescent="0.3">
      <c r="W1128" s="16">
        <v>6.98</v>
      </c>
      <c r="X1128" s="9">
        <f t="shared" si="315"/>
        <v>7</v>
      </c>
      <c r="Y1128" s="9">
        <f t="shared" si="307"/>
        <v>6980000</v>
      </c>
      <c r="Z1128" s="11" t="str">
        <f t="shared" si="308"/>
        <v>6.98</v>
      </c>
      <c r="AA1128" s="11" t="str">
        <f t="shared" si="309"/>
        <v>M</v>
      </c>
      <c r="AB1128" s="16" t="str">
        <f t="shared" si="305"/>
        <v>695</v>
      </c>
      <c r="AC1128" s="16" t="str">
        <f t="shared" si="306"/>
        <v>6984</v>
      </c>
      <c r="AE1128" s="22">
        <v>7.06</v>
      </c>
      <c r="AF1128" s="9">
        <f t="shared" si="310"/>
        <v>3</v>
      </c>
      <c r="AG1128" s="9">
        <f t="shared" si="314"/>
        <v>706</v>
      </c>
      <c r="AH1128" s="11" t="str">
        <f t="shared" si="311"/>
        <v>706</v>
      </c>
      <c r="AI1128" s="11" t="str">
        <f t="shared" si="312"/>
        <v>Ohm</v>
      </c>
      <c r="AK1128" s="16" t="str">
        <f t="shared" si="313"/>
        <v>7060</v>
      </c>
    </row>
    <row r="1129" spans="23:37" x14ac:dyDescent="0.3">
      <c r="W1129" s="16">
        <v>7.15</v>
      </c>
      <c r="X1129" s="9">
        <f t="shared" si="315"/>
        <v>7</v>
      </c>
      <c r="Y1129" s="9">
        <f t="shared" si="307"/>
        <v>7150000</v>
      </c>
      <c r="Z1129" s="11" t="str">
        <f t="shared" si="308"/>
        <v>7.15</v>
      </c>
      <c r="AA1129" s="11" t="str">
        <f t="shared" si="309"/>
        <v>M</v>
      </c>
      <c r="AB1129" s="16" t="str">
        <f t="shared" si="305"/>
        <v>715</v>
      </c>
      <c r="AC1129" s="16" t="str">
        <f t="shared" si="306"/>
        <v>7154</v>
      </c>
      <c r="AE1129" s="22">
        <v>7.15</v>
      </c>
      <c r="AF1129" s="9">
        <f t="shared" si="310"/>
        <v>3</v>
      </c>
      <c r="AG1129" s="9">
        <f t="shared" si="314"/>
        <v>715</v>
      </c>
      <c r="AH1129" s="11" t="str">
        <f t="shared" si="311"/>
        <v>715</v>
      </c>
      <c r="AI1129" s="11" t="str">
        <f t="shared" si="312"/>
        <v>Ohm</v>
      </c>
      <c r="AK1129" s="16" t="str">
        <f t="shared" si="313"/>
        <v>7150</v>
      </c>
    </row>
    <row r="1130" spans="23:37" x14ac:dyDescent="0.3">
      <c r="W1130" s="16">
        <v>7.32</v>
      </c>
      <c r="X1130" s="9">
        <f t="shared" si="315"/>
        <v>7</v>
      </c>
      <c r="Y1130" s="9">
        <f t="shared" si="307"/>
        <v>7320000</v>
      </c>
      <c r="Z1130" s="11" t="str">
        <f t="shared" si="308"/>
        <v>7.32</v>
      </c>
      <c r="AA1130" s="11" t="str">
        <f t="shared" si="309"/>
        <v>M</v>
      </c>
      <c r="AB1130" s="16" t="str">
        <f t="shared" si="305"/>
        <v>735</v>
      </c>
      <c r="AC1130" s="16" t="str">
        <f t="shared" si="306"/>
        <v>7324</v>
      </c>
      <c r="AE1130" s="22">
        <v>7.23</v>
      </c>
      <c r="AF1130" s="9">
        <f t="shared" si="310"/>
        <v>3</v>
      </c>
      <c r="AG1130" s="9">
        <f t="shared" si="314"/>
        <v>723</v>
      </c>
      <c r="AH1130" s="11" t="str">
        <f t="shared" si="311"/>
        <v>723</v>
      </c>
      <c r="AI1130" s="11" t="str">
        <f t="shared" si="312"/>
        <v>Ohm</v>
      </c>
      <c r="AK1130" s="16" t="str">
        <f t="shared" si="313"/>
        <v>7230</v>
      </c>
    </row>
    <row r="1131" spans="23:37" x14ac:dyDescent="0.3">
      <c r="W1131" s="16">
        <v>7.5</v>
      </c>
      <c r="X1131" s="9">
        <f t="shared" si="315"/>
        <v>7</v>
      </c>
      <c r="Y1131" s="9">
        <f t="shared" si="307"/>
        <v>7500000</v>
      </c>
      <c r="Z1131" s="11" t="str">
        <f t="shared" si="308"/>
        <v>7.50</v>
      </c>
      <c r="AA1131" s="11" t="str">
        <f t="shared" si="309"/>
        <v>M</v>
      </c>
      <c r="AB1131" s="16" t="str">
        <f t="shared" si="305"/>
        <v>755</v>
      </c>
      <c r="AC1131" s="16" t="str">
        <f t="shared" si="306"/>
        <v>7504</v>
      </c>
      <c r="AE1131" s="22">
        <v>7.32</v>
      </c>
      <c r="AF1131" s="9">
        <f t="shared" si="310"/>
        <v>3</v>
      </c>
      <c r="AG1131" s="9">
        <f t="shared" si="314"/>
        <v>732</v>
      </c>
      <c r="AH1131" s="11" t="str">
        <f t="shared" si="311"/>
        <v>732</v>
      </c>
      <c r="AI1131" s="11" t="str">
        <f t="shared" si="312"/>
        <v>Ohm</v>
      </c>
      <c r="AK1131" s="16" t="str">
        <f t="shared" si="313"/>
        <v>7320</v>
      </c>
    </row>
    <row r="1132" spans="23:37" x14ac:dyDescent="0.3">
      <c r="W1132" s="16">
        <v>7.68</v>
      </c>
      <c r="X1132" s="9">
        <f t="shared" si="315"/>
        <v>7</v>
      </c>
      <c r="Y1132" s="9">
        <f t="shared" si="307"/>
        <v>7680000</v>
      </c>
      <c r="Z1132" s="11" t="str">
        <f t="shared" si="308"/>
        <v>7.68</v>
      </c>
      <c r="AA1132" s="11" t="str">
        <f t="shared" si="309"/>
        <v>M</v>
      </c>
      <c r="AB1132" s="16" t="str">
        <f t="shared" si="305"/>
        <v>765</v>
      </c>
      <c r="AC1132" s="16" t="str">
        <f t="shared" si="306"/>
        <v>7684</v>
      </c>
      <c r="AE1132" s="22">
        <v>7.41</v>
      </c>
      <c r="AF1132" s="9">
        <f t="shared" si="310"/>
        <v>3</v>
      </c>
      <c r="AG1132" s="9">
        <f t="shared" si="314"/>
        <v>741</v>
      </c>
      <c r="AH1132" s="11" t="str">
        <f t="shared" si="311"/>
        <v>741</v>
      </c>
      <c r="AI1132" s="11" t="str">
        <f t="shared" si="312"/>
        <v>Ohm</v>
      </c>
      <c r="AK1132" s="16" t="str">
        <f t="shared" si="313"/>
        <v>7410</v>
      </c>
    </row>
    <row r="1133" spans="23:37" x14ac:dyDescent="0.3">
      <c r="W1133" s="16">
        <v>7.87</v>
      </c>
      <c r="X1133" s="9">
        <f t="shared" si="315"/>
        <v>7</v>
      </c>
      <c r="Y1133" s="9">
        <f t="shared" si="307"/>
        <v>7870000</v>
      </c>
      <c r="Z1133" s="11" t="str">
        <f t="shared" si="308"/>
        <v>7.87</v>
      </c>
      <c r="AA1133" s="11" t="str">
        <f t="shared" si="309"/>
        <v>M</v>
      </c>
      <c r="AB1133" s="16" t="str">
        <f t="shared" si="305"/>
        <v>785</v>
      </c>
      <c r="AC1133" s="16" t="str">
        <f t="shared" si="306"/>
        <v>7874</v>
      </c>
      <c r="AE1133" s="22">
        <v>7.5</v>
      </c>
      <c r="AF1133" s="9">
        <f t="shared" si="310"/>
        <v>3</v>
      </c>
      <c r="AG1133" s="9">
        <f t="shared" si="314"/>
        <v>750</v>
      </c>
      <c r="AH1133" s="11" t="str">
        <f t="shared" si="311"/>
        <v>750</v>
      </c>
      <c r="AI1133" s="11" t="str">
        <f t="shared" si="312"/>
        <v>Ohm</v>
      </c>
      <c r="AK1133" s="16" t="str">
        <f t="shared" si="313"/>
        <v>7500</v>
      </c>
    </row>
    <row r="1134" spans="23:37" x14ac:dyDescent="0.3">
      <c r="W1134" s="16">
        <v>8.06</v>
      </c>
      <c r="X1134" s="9">
        <f t="shared" si="315"/>
        <v>7</v>
      </c>
      <c r="Y1134" s="9">
        <f t="shared" si="307"/>
        <v>8060000</v>
      </c>
      <c r="Z1134" s="11" t="str">
        <f t="shared" si="308"/>
        <v>8.06</v>
      </c>
      <c r="AA1134" s="11" t="str">
        <f t="shared" si="309"/>
        <v>M</v>
      </c>
      <c r="AB1134" s="16" t="str">
        <f t="shared" si="305"/>
        <v>805</v>
      </c>
      <c r="AC1134" s="16" t="str">
        <f t="shared" si="306"/>
        <v>8064</v>
      </c>
      <c r="AE1134" s="22">
        <v>7.59</v>
      </c>
      <c r="AF1134" s="9">
        <f t="shared" si="310"/>
        <v>3</v>
      </c>
      <c r="AG1134" s="9">
        <f t="shared" si="314"/>
        <v>759</v>
      </c>
      <c r="AH1134" s="11" t="str">
        <f t="shared" si="311"/>
        <v>759</v>
      </c>
      <c r="AI1134" s="11" t="str">
        <f t="shared" si="312"/>
        <v>Ohm</v>
      </c>
      <c r="AK1134" s="16" t="str">
        <f t="shared" si="313"/>
        <v>7590</v>
      </c>
    </row>
    <row r="1135" spans="23:37" x14ac:dyDescent="0.3">
      <c r="W1135" s="16">
        <v>8.1999999999999993</v>
      </c>
      <c r="X1135" s="9">
        <f t="shared" si="315"/>
        <v>7</v>
      </c>
      <c r="Y1135" s="9">
        <f t="shared" si="307"/>
        <v>8200000</v>
      </c>
      <c r="Z1135" s="11" t="str">
        <f t="shared" si="308"/>
        <v>8.20</v>
      </c>
      <c r="AA1135" s="11" t="str">
        <f t="shared" si="309"/>
        <v>M</v>
      </c>
      <c r="AB1135" s="16" t="str">
        <f t="shared" si="305"/>
        <v>825</v>
      </c>
      <c r="AC1135" s="16" t="str">
        <f t="shared" si="306"/>
        <v>8204</v>
      </c>
      <c r="AE1135" s="22">
        <v>7.68</v>
      </c>
      <c r="AF1135" s="9">
        <f t="shared" si="310"/>
        <v>3</v>
      </c>
      <c r="AG1135" s="9">
        <f t="shared" si="314"/>
        <v>768</v>
      </c>
      <c r="AH1135" s="11" t="str">
        <f t="shared" si="311"/>
        <v>768</v>
      </c>
      <c r="AI1135" s="11" t="str">
        <f t="shared" si="312"/>
        <v>Ohm</v>
      </c>
      <c r="AK1135" s="16" t="str">
        <f t="shared" si="313"/>
        <v>7680</v>
      </c>
    </row>
    <row r="1136" spans="23:37" x14ac:dyDescent="0.3">
      <c r="W1136" s="16">
        <v>8.25</v>
      </c>
      <c r="X1136" s="9">
        <f t="shared" si="315"/>
        <v>7</v>
      </c>
      <c r="Y1136" s="9">
        <f t="shared" si="307"/>
        <v>8250000</v>
      </c>
      <c r="Z1136" s="11" t="str">
        <f t="shared" si="308"/>
        <v>8.25</v>
      </c>
      <c r="AA1136" s="11" t="str">
        <f t="shared" si="309"/>
        <v>M</v>
      </c>
      <c r="AB1136" s="16" t="str">
        <f t="shared" si="305"/>
        <v>825</v>
      </c>
      <c r="AC1136" s="16" t="str">
        <f t="shared" si="306"/>
        <v>8254</v>
      </c>
      <c r="AE1136" s="22">
        <v>7.77</v>
      </c>
      <c r="AF1136" s="9">
        <f t="shared" si="310"/>
        <v>3</v>
      </c>
      <c r="AG1136" s="9">
        <f t="shared" si="314"/>
        <v>777</v>
      </c>
      <c r="AH1136" s="11" t="str">
        <f t="shared" si="311"/>
        <v>777</v>
      </c>
      <c r="AI1136" s="11" t="str">
        <f t="shared" si="312"/>
        <v>Ohm</v>
      </c>
      <c r="AK1136" s="16" t="str">
        <f t="shared" si="313"/>
        <v>7770</v>
      </c>
    </row>
    <row r="1137" spans="23:37" x14ac:dyDescent="0.3">
      <c r="W1137" s="16">
        <v>8.4499999999999993</v>
      </c>
      <c r="X1137" s="9">
        <f t="shared" si="315"/>
        <v>7</v>
      </c>
      <c r="Y1137" s="9">
        <f t="shared" si="307"/>
        <v>8450000</v>
      </c>
      <c r="Z1137" s="11" t="str">
        <f t="shared" si="308"/>
        <v>8.45</v>
      </c>
      <c r="AA1137" s="11" t="str">
        <f t="shared" si="309"/>
        <v>M</v>
      </c>
      <c r="AB1137" s="16" t="str">
        <f t="shared" si="305"/>
        <v>845</v>
      </c>
      <c r="AC1137" s="16" t="str">
        <f t="shared" si="306"/>
        <v>8454</v>
      </c>
      <c r="AE1137" s="22">
        <v>7.87</v>
      </c>
      <c r="AF1137" s="9">
        <f t="shared" si="310"/>
        <v>3</v>
      </c>
      <c r="AG1137" s="9">
        <f t="shared" si="314"/>
        <v>787</v>
      </c>
      <c r="AH1137" s="11" t="str">
        <f t="shared" si="311"/>
        <v>787</v>
      </c>
      <c r="AI1137" s="11" t="str">
        <f t="shared" si="312"/>
        <v>Ohm</v>
      </c>
      <c r="AK1137" s="16" t="str">
        <f t="shared" si="313"/>
        <v>7870</v>
      </c>
    </row>
    <row r="1138" spans="23:37" x14ac:dyDescent="0.3">
      <c r="W1138" s="16">
        <v>8.66</v>
      </c>
      <c r="X1138" s="9">
        <f t="shared" si="315"/>
        <v>7</v>
      </c>
      <c r="Y1138" s="9">
        <f t="shared" si="307"/>
        <v>8660000</v>
      </c>
      <c r="Z1138" s="11" t="str">
        <f t="shared" si="308"/>
        <v>8.66</v>
      </c>
      <c r="AA1138" s="11" t="str">
        <f t="shared" si="309"/>
        <v>M</v>
      </c>
      <c r="AB1138" s="16" t="str">
        <f t="shared" si="305"/>
        <v>865</v>
      </c>
      <c r="AC1138" s="16" t="str">
        <f t="shared" si="306"/>
        <v>8664</v>
      </c>
      <c r="AE1138" s="22">
        <v>7.96</v>
      </c>
      <c r="AF1138" s="9">
        <f t="shared" si="310"/>
        <v>3</v>
      </c>
      <c r="AG1138" s="9">
        <f t="shared" si="314"/>
        <v>796</v>
      </c>
      <c r="AH1138" s="11" t="str">
        <f t="shared" si="311"/>
        <v>796</v>
      </c>
      <c r="AI1138" s="11" t="str">
        <f t="shared" si="312"/>
        <v>Ohm</v>
      </c>
      <c r="AK1138" s="16" t="str">
        <f t="shared" si="313"/>
        <v>7960</v>
      </c>
    </row>
    <row r="1139" spans="23:37" x14ac:dyDescent="0.3">
      <c r="W1139" s="16">
        <v>8.8699999999999992</v>
      </c>
      <c r="X1139" s="9">
        <f t="shared" si="315"/>
        <v>7</v>
      </c>
      <c r="Y1139" s="9">
        <f t="shared" si="307"/>
        <v>8869999.9999999981</v>
      </c>
      <c r="Z1139" s="11" t="str">
        <f t="shared" si="308"/>
        <v>8.87</v>
      </c>
      <c r="AA1139" s="11" t="str">
        <f t="shared" si="309"/>
        <v>M</v>
      </c>
      <c r="AB1139" s="16" t="str">
        <f t="shared" si="305"/>
        <v>885</v>
      </c>
      <c r="AC1139" s="16" t="str">
        <f t="shared" si="306"/>
        <v>8874</v>
      </c>
      <c r="AE1139" s="22">
        <v>8.06</v>
      </c>
      <c r="AF1139" s="9">
        <f t="shared" si="310"/>
        <v>3</v>
      </c>
      <c r="AG1139" s="9">
        <f t="shared" si="314"/>
        <v>806.00000000000011</v>
      </c>
      <c r="AH1139" s="11" t="str">
        <f t="shared" si="311"/>
        <v>806</v>
      </c>
      <c r="AI1139" s="11" t="str">
        <f t="shared" si="312"/>
        <v>Ohm</v>
      </c>
      <c r="AK1139" s="16" t="str">
        <f t="shared" si="313"/>
        <v>8060</v>
      </c>
    </row>
    <row r="1140" spans="23:37" x14ac:dyDescent="0.3">
      <c r="W1140" s="16">
        <v>9.09</v>
      </c>
      <c r="X1140" s="9">
        <f t="shared" si="315"/>
        <v>7</v>
      </c>
      <c r="Y1140" s="9">
        <f t="shared" si="307"/>
        <v>9090000</v>
      </c>
      <c r="Z1140" s="11" t="str">
        <f t="shared" si="308"/>
        <v>9.09</v>
      </c>
      <c r="AA1140" s="11" t="str">
        <f t="shared" si="309"/>
        <v>M</v>
      </c>
      <c r="AB1140" s="16" t="str">
        <f t="shared" si="305"/>
        <v>905</v>
      </c>
      <c r="AC1140" s="16" t="str">
        <f t="shared" si="306"/>
        <v>9094</v>
      </c>
      <c r="AE1140" s="22">
        <v>8.16</v>
      </c>
      <c r="AF1140" s="9">
        <f t="shared" si="310"/>
        <v>3</v>
      </c>
      <c r="AG1140" s="9">
        <f t="shared" si="314"/>
        <v>816</v>
      </c>
      <c r="AH1140" s="11" t="str">
        <f t="shared" si="311"/>
        <v>816</v>
      </c>
      <c r="AI1140" s="11" t="str">
        <f t="shared" si="312"/>
        <v>Ohm</v>
      </c>
      <c r="AK1140" s="16" t="str">
        <f t="shared" si="313"/>
        <v>8160</v>
      </c>
    </row>
    <row r="1141" spans="23:37" x14ac:dyDescent="0.3">
      <c r="W1141" s="16">
        <v>9.1</v>
      </c>
      <c r="X1141" s="9">
        <f t="shared" si="315"/>
        <v>7</v>
      </c>
      <c r="Y1141" s="9">
        <f t="shared" si="307"/>
        <v>9100000</v>
      </c>
      <c r="Z1141" s="11" t="str">
        <f t="shared" si="308"/>
        <v>9.10</v>
      </c>
      <c r="AA1141" s="11" t="str">
        <f t="shared" si="309"/>
        <v>M</v>
      </c>
      <c r="AB1141" s="16" t="str">
        <f t="shared" si="305"/>
        <v>915</v>
      </c>
      <c r="AC1141" s="16" t="str">
        <f t="shared" si="306"/>
        <v>9104</v>
      </c>
      <c r="AE1141" s="22">
        <v>8.25</v>
      </c>
      <c r="AF1141" s="9">
        <f t="shared" si="310"/>
        <v>3</v>
      </c>
      <c r="AG1141" s="9">
        <f t="shared" si="314"/>
        <v>825</v>
      </c>
      <c r="AH1141" s="11" t="str">
        <f t="shared" si="311"/>
        <v>825</v>
      </c>
      <c r="AI1141" s="11" t="str">
        <f t="shared" si="312"/>
        <v>Ohm</v>
      </c>
      <c r="AK1141" s="16" t="str">
        <f t="shared" si="313"/>
        <v>8250</v>
      </c>
    </row>
    <row r="1142" spans="23:37" x14ac:dyDescent="0.3">
      <c r="W1142" s="16">
        <v>9.31</v>
      </c>
      <c r="X1142" s="9">
        <f t="shared" si="315"/>
        <v>7</v>
      </c>
      <c r="Y1142" s="9">
        <f t="shared" si="307"/>
        <v>9310000</v>
      </c>
      <c r="Z1142" s="11" t="str">
        <f t="shared" si="308"/>
        <v>9.31</v>
      </c>
      <c r="AA1142" s="11" t="str">
        <f t="shared" si="309"/>
        <v>M</v>
      </c>
      <c r="AB1142" s="16" t="str">
        <f t="shared" si="305"/>
        <v>935</v>
      </c>
      <c r="AC1142" s="16" t="str">
        <f t="shared" si="306"/>
        <v>9314</v>
      </c>
      <c r="AE1142" s="22">
        <v>8.35</v>
      </c>
      <c r="AF1142" s="9">
        <f t="shared" si="310"/>
        <v>3</v>
      </c>
      <c r="AG1142" s="9">
        <f t="shared" si="314"/>
        <v>835</v>
      </c>
      <c r="AH1142" s="11" t="str">
        <f t="shared" si="311"/>
        <v>835</v>
      </c>
      <c r="AI1142" s="11" t="str">
        <f t="shared" si="312"/>
        <v>Ohm</v>
      </c>
      <c r="AK1142" s="16" t="str">
        <f t="shared" si="313"/>
        <v>8350</v>
      </c>
    </row>
    <row r="1143" spans="23:37" x14ac:dyDescent="0.3">
      <c r="W1143" s="16">
        <v>9.5299999999999994</v>
      </c>
      <c r="X1143" s="9">
        <f t="shared" si="315"/>
        <v>7</v>
      </c>
      <c r="Y1143" s="9">
        <f t="shared" si="307"/>
        <v>9530000</v>
      </c>
      <c r="Z1143" s="11" t="str">
        <f t="shared" si="308"/>
        <v>9.53</v>
      </c>
      <c r="AA1143" s="11" t="str">
        <f t="shared" si="309"/>
        <v>M</v>
      </c>
      <c r="AB1143" s="16" t="str">
        <f t="shared" si="305"/>
        <v>955</v>
      </c>
      <c r="AC1143" s="16" t="str">
        <f t="shared" si="306"/>
        <v>9534</v>
      </c>
      <c r="AE1143" s="22">
        <v>8.4499999999999993</v>
      </c>
      <c r="AF1143" s="9">
        <f t="shared" si="310"/>
        <v>3</v>
      </c>
      <c r="AG1143" s="9">
        <f t="shared" si="314"/>
        <v>845</v>
      </c>
      <c r="AH1143" s="11" t="str">
        <f t="shared" si="311"/>
        <v>845</v>
      </c>
      <c r="AI1143" s="11" t="str">
        <f t="shared" si="312"/>
        <v>Ohm</v>
      </c>
      <c r="AK1143" s="16" t="str">
        <f t="shared" si="313"/>
        <v>8450</v>
      </c>
    </row>
    <row r="1144" spans="23:37" x14ac:dyDescent="0.3">
      <c r="W1144" s="16">
        <v>9.76</v>
      </c>
      <c r="X1144" s="9">
        <f t="shared" si="315"/>
        <v>7</v>
      </c>
      <c r="Y1144" s="9">
        <f t="shared" si="307"/>
        <v>9760000</v>
      </c>
      <c r="Z1144" s="11" t="str">
        <f t="shared" si="308"/>
        <v>9.76</v>
      </c>
      <c r="AA1144" s="11" t="str">
        <f t="shared" si="309"/>
        <v>M</v>
      </c>
      <c r="AB1144" s="16" t="str">
        <f t="shared" ref="AB1144:AB1145" si="316">IF(X1144&lt;2,LEFT(AC1144,3),LEFT(AC1144,2)&amp;X1144-2)</f>
        <v>975</v>
      </c>
      <c r="AC1144" s="16" t="str">
        <f t="shared" ref="AC1144:AC1145" si="317">IF(X1144&lt;0,"R0"&amp;LEFT(Z1144,2),IF(X1144&lt;1,"R"&amp;Z1144,IF(X1144&lt;3,SUBSTITUTE(Z1144,".","R"),LEFT(_xlfn.VALUETOTEXT(Y1144),3)&amp;X1144-3)))</f>
        <v>9764</v>
      </c>
      <c r="AE1144" s="22">
        <v>8.56</v>
      </c>
      <c r="AF1144" s="9">
        <f t="shared" si="310"/>
        <v>3</v>
      </c>
      <c r="AG1144" s="9">
        <f t="shared" si="314"/>
        <v>856</v>
      </c>
      <c r="AH1144" s="11" t="str">
        <f t="shared" si="311"/>
        <v>856</v>
      </c>
      <c r="AI1144" s="11" t="str">
        <f t="shared" si="312"/>
        <v>Ohm</v>
      </c>
      <c r="AK1144" s="16" t="str">
        <f t="shared" si="313"/>
        <v>8560</v>
      </c>
    </row>
    <row r="1145" spans="23:37" x14ac:dyDescent="0.3">
      <c r="W1145" s="16">
        <v>1</v>
      </c>
      <c r="X1145" s="9">
        <f t="shared" si="315"/>
        <v>8</v>
      </c>
      <c r="Y1145" s="9">
        <f t="shared" si="307"/>
        <v>10000000</v>
      </c>
      <c r="Z1145" s="11" t="str">
        <f t="shared" si="308"/>
        <v>10.0</v>
      </c>
      <c r="AA1145" s="11" t="str">
        <f t="shared" si="309"/>
        <v>M</v>
      </c>
      <c r="AB1145" s="16" t="str">
        <f t="shared" si="316"/>
        <v>106</v>
      </c>
      <c r="AC1145" s="16" t="str">
        <f t="shared" si="317"/>
        <v>1005</v>
      </c>
      <c r="AE1145" s="22">
        <v>8.66</v>
      </c>
      <c r="AF1145" s="9">
        <f t="shared" si="310"/>
        <v>3</v>
      </c>
      <c r="AG1145" s="9">
        <f t="shared" si="314"/>
        <v>866</v>
      </c>
      <c r="AH1145" s="11" t="str">
        <f t="shared" si="311"/>
        <v>866</v>
      </c>
      <c r="AI1145" s="11" t="str">
        <f t="shared" si="312"/>
        <v>Ohm</v>
      </c>
      <c r="AK1145" s="16" t="str">
        <f t="shared" si="313"/>
        <v>8660</v>
      </c>
    </row>
    <row r="1146" spans="23:37" x14ac:dyDescent="0.3">
      <c r="X1146" s="9"/>
      <c r="Z1146" s="11"/>
      <c r="AA1146" s="11"/>
      <c r="AE1146" s="22">
        <v>8.76</v>
      </c>
      <c r="AF1146" s="9">
        <f t="shared" si="310"/>
        <v>3</v>
      </c>
      <c r="AG1146" s="9">
        <f t="shared" si="314"/>
        <v>876</v>
      </c>
      <c r="AH1146" s="11" t="str">
        <f t="shared" si="311"/>
        <v>876</v>
      </c>
      <c r="AI1146" s="11" t="str">
        <f t="shared" si="312"/>
        <v>Ohm</v>
      </c>
      <c r="AK1146" s="16" t="str">
        <f t="shared" si="313"/>
        <v>8760</v>
      </c>
    </row>
    <row r="1147" spans="23:37" x14ac:dyDescent="0.3">
      <c r="X1147" s="9"/>
      <c r="Z1147" s="11"/>
      <c r="AA1147" s="11"/>
      <c r="AE1147" s="22">
        <v>8.8699999999999992</v>
      </c>
      <c r="AF1147" s="9">
        <f t="shared" si="310"/>
        <v>3</v>
      </c>
      <c r="AG1147" s="9">
        <f t="shared" si="314"/>
        <v>887</v>
      </c>
      <c r="AH1147" s="11" t="str">
        <f t="shared" si="311"/>
        <v>887</v>
      </c>
      <c r="AI1147" s="11" t="str">
        <f t="shared" si="312"/>
        <v>Ohm</v>
      </c>
      <c r="AK1147" s="16" t="str">
        <f t="shared" si="313"/>
        <v>8870</v>
      </c>
    </row>
    <row r="1148" spans="23:37" x14ac:dyDescent="0.3">
      <c r="X1148" s="9"/>
      <c r="Z1148" s="11"/>
      <c r="AA1148" s="11"/>
      <c r="AE1148" s="22">
        <v>8.98</v>
      </c>
      <c r="AF1148" s="9">
        <f t="shared" si="310"/>
        <v>3</v>
      </c>
      <c r="AG1148" s="9">
        <f t="shared" si="314"/>
        <v>898</v>
      </c>
      <c r="AH1148" s="11" t="str">
        <f t="shared" si="311"/>
        <v>898</v>
      </c>
      <c r="AI1148" s="11" t="str">
        <f t="shared" si="312"/>
        <v>Ohm</v>
      </c>
      <c r="AK1148" s="16" t="str">
        <f t="shared" si="313"/>
        <v>8980</v>
      </c>
    </row>
    <row r="1149" spans="23:37" x14ac:dyDescent="0.3">
      <c r="X1149" s="9"/>
      <c r="Z1149" s="11"/>
      <c r="AA1149" s="11"/>
      <c r="AE1149" s="22">
        <v>9.09</v>
      </c>
      <c r="AF1149" s="9">
        <f t="shared" si="310"/>
        <v>3</v>
      </c>
      <c r="AG1149" s="9">
        <f t="shared" si="314"/>
        <v>909</v>
      </c>
      <c r="AH1149" s="11" t="str">
        <f t="shared" si="311"/>
        <v>909</v>
      </c>
      <c r="AI1149" s="11" t="str">
        <f t="shared" si="312"/>
        <v>Ohm</v>
      </c>
      <c r="AK1149" s="16" t="str">
        <f t="shared" si="313"/>
        <v>9090</v>
      </c>
    </row>
    <row r="1150" spans="23:37" x14ac:dyDescent="0.3">
      <c r="X1150" s="9"/>
      <c r="Z1150" s="11"/>
      <c r="AA1150" s="11"/>
      <c r="AE1150" s="22">
        <v>9.1999999999999993</v>
      </c>
      <c r="AF1150" s="9">
        <f t="shared" si="310"/>
        <v>3</v>
      </c>
      <c r="AG1150" s="9">
        <f t="shared" si="314"/>
        <v>920</v>
      </c>
      <c r="AH1150" s="11" t="str">
        <f t="shared" si="311"/>
        <v>920</v>
      </c>
      <c r="AI1150" s="11" t="str">
        <f t="shared" si="312"/>
        <v>Ohm</v>
      </c>
      <c r="AK1150" s="16" t="str">
        <f t="shared" si="313"/>
        <v>9200</v>
      </c>
    </row>
    <row r="1151" spans="23:37" x14ac:dyDescent="0.3">
      <c r="X1151" s="9"/>
      <c r="Z1151" s="11"/>
      <c r="AA1151" s="11"/>
      <c r="AE1151" s="22">
        <v>9.31</v>
      </c>
      <c r="AF1151" s="9">
        <f t="shared" si="310"/>
        <v>3</v>
      </c>
      <c r="AG1151" s="9">
        <f t="shared" si="314"/>
        <v>931</v>
      </c>
      <c r="AH1151" s="11" t="str">
        <f t="shared" si="311"/>
        <v>931</v>
      </c>
      <c r="AI1151" s="11" t="str">
        <f t="shared" si="312"/>
        <v>Ohm</v>
      </c>
      <c r="AK1151" s="16" t="str">
        <f t="shared" si="313"/>
        <v>9310</v>
      </c>
    </row>
    <row r="1152" spans="23:37" x14ac:dyDescent="0.3">
      <c r="X1152" s="9"/>
      <c r="Z1152" s="11"/>
      <c r="AA1152" s="11"/>
      <c r="AE1152" s="22">
        <v>9.42</v>
      </c>
      <c r="AF1152" s="9">
        <f t="shared" si="310"/>
        <v>3</v>
      </c>
      <c r="AG1152" s="9">
        <f t="shared" si="314"/>
        <v>942</v>
      </c>
      <c r="AH1152" s="11" t="str">
        <f t="shared" si="311"/>
        <v>942</v>
      </c>
      <c r="AI1152" s="11" t="str">
        <f t="shared" si="312"/>
        <v>Ohm</v>
      </c>
      <c r="AK1152" s="16" t="str">
        <f t="shared" si="313"/>
        <v>9420</v>
      </c>
    </row>
    <row r="1153" spans="24:37" x14ac:dyDescent="0.3">
      <c r="X1153" s="9"/>
      <c r="Z1153" s="11"/>
      <c r="AA1153" s="11"/>
      <c r="AE1153" s="22">
        <v>9.5299999999999994</v>
      </c>
      <c r="AF1153" s="9">
        <f t="shared" si="310"/>
        <v>3</v>
      </c>
      <c r="AG1153" s="9">
        <f t="shared" si="314"/>
        <v>953</v>
      </c>
      <c r="AH1153" s="11" t="str">
        <f t="shared" si="311"/>
        <v>953</v>
      </c>
      <c r="AI1153" s="11" t="str">
        <f t="shared" si="312"/>
        <v>Ohm</v>
      </c>
      <c r="AK1153" s="16" t="str">
        <f t="shared" si="313"/>
        <v>9530</v>
      </c>
    </row>
    <row r="1154" spans="24:37" x14ac:dyDescent="0.3">
      <c r="X1154" s="9"/>
      <c r="Z1154" s="11"/>
      <c r="AA1154" s="11"/>
      <c r="AE1154" s="22">
        <v>9.65</v>
      </c>
      <c r="AF1154" s="9">
        <f t="shared" si="310"/>
        <v>3</v>
      </c>
      <c r="AG1154" s="9">
        <f t="shared" si="314"/>
        <v>965</v>
      </c>
      <c r="AH1154" s="11" t="str">
        <f t="shared" si="311"/>
        <v>965</v>
      </c>
      <c r="AI1154" s="11" t="str">
        <f t="shared" si="312"/>
        <v>Ohm</v>
      </c>
      <c r="AK1154" s="16" t="str">
        <f t="shared" si="313"/>
        <v>9650</v>
      </c>
    </row>
    <row r="1155" spans="24:37" x14ac:dyDescent="0.3">
      <c r="X1155" s="9"/>
      <c r="Z1155" s="11"/>
      <c r="AA1155" s="11"/>
      <c r="AE1155" s="22">
        <v>9.76</v>
      </c>
      <c r="AF1155" s="9">
        <f t="shared" si="310"/>
        <v>3</v>
      </c>
      <c r="AG1155" s="9">
        <f t="shared" si="314"/>
        <v>976</v>
      </c>
      <c r="AH1155" s="11" t="str">
        <f t="shared" si="311"/>
        <v>976</v>
      </c>
      <c r="AI1155" s="11" t="str">
        <f t="shared" si="312"/>
        <v>Ohm</v>
      </c>
      <c r="AK1155" s="16" t="str">
        <f t="shared" si="313"/>
        <v>9760</v>
      </c>
    </row>
    <row r="1156" spans="24:37" x14ac:dyDescent="0.3">
      <c r="X1156" s="9"/>
      <c r="Z1156" s="11"/>
      <c r="AA1156" s="11"/>
      <c r="AE1156" s="22">
        <v>9.8800000000000008</v>
      </c>
      <c r="AF1156" s="9">
        <f t="shared" si="310"/>
        <v>3</v>
      </c>
      <c r="AG1156" s="9">
        <f t="shared" si="314"/>
        <v>988</v>
      </c>
      <c r="AH1156" s="11" t="str">
        <f t="shared" si="311"/>
        <v>988</v>
      </c>
      <c r="AI1156" s="11" t="str">
        <f t="shared" si="312"/>
        <v>Ohm</v>
      </c>
      <c r="AK1156" s="16" t="str">
        <f t="shared" si="313"/>
        <v>9880</v>
      </c>
    </row>
    <row r="1157" spans="24:37" x14ac:dyDescent="0.3">
      <c r="X1157" s="9"/>
      <c r="Z1157" s="11"/>
      <c r="AA1157" s="11"/>
      <c r="AE1157" s="16">
        <v>1</v>
      </c>
      <c r="AF1157" s="9">
        <f t="shared" ref="AF1157:AF1220" si="318">IF(AE1157=1,AF1156+1,AF1156)</f>
        <v>4</v>
      </c>
      <c r="AG1157" s="9">
        <f t="shared" si="314"/>
        <v>1000</v>
      </c>
      <c r="AH1157" s="11" t="str">
        <f t="shared" ref="AH1157:AH1220" si="319">TEXT(AG1157*_xlfn.XLOOKUP(AF1157,Index_Table,D_List),SUBSTITUTE(_xlfn.XLOOKUP(AF1157,Index_Table,T_List),"""",""))</f>
        <v>1.00</v>
      </c>
      <c r="AI1157" s="11" t="str">
        <f t="shared" ref="AI1157:AI1220" si="320">_xlfn.XLOOKUP(AF1157,Index_Table,Sym_List)</f>
        <v>k</v>
      </c>
      <c r="AK1157" s="16" t="str">
        <f t="shared" ref="AK1157:AK1220" si="321">IF(AF1157&gt;2,LEFT(_xlfn.VALUETOTEXT(AG1157),3)&amp;AF1157-3,SUBSTITUTE(AH1157,".","R"))</f>
        <v>1001</v>
      </c>
    </row>
    <row r="1158" spans="24:37" x14ac:dyDescent="0.3">
      <c r="X1158" s="9"/>
      <c r="Z1158" s="11"/>
      <c r="AA1158" s="11"/>
      <c r="AE1158" s="22">
        <v>1.01</v>
      </c>
      <c r="AF1158" s="9">
        <f t="shared" si="318"/>
        <v>4</v>
      </c>
      <c r="AG1158" s="9">
        <f>AE1158*10^AF1158/10</f>
        <v>1010</v>
      </c>
      <c r="AH1158" s="11" t="str">
        <f t="shared" si="319"/>
        <v>1.01</v>
      </c>
      <c r="AI1158" s="11" t="str">
        <f t="shared" si="320"/>
        <v>k</v>
      </c>
      <c r="AK1158" s="16" t="str">
        <f t="shared" si="321"/>
        <v>1011</v>
      </c>
    </row>
    <row r="1159" spans="24:37" x14ac:dyDescent="0.3">
      <c r="X1159" s="9"/>
      <c r="Z1159" s="11"/>
      <c r="AA1159" s="11"/>
      <c r="AE1159" s="22">
        <v>1.02</v>
      </c>
      <c r="AF1159" s="9">
        <f t="shared" si="318"/>
        <v>4</v>
      </c>
      <c r="AG1159" s="9">
        <f t="shared" ref="AG1159:AG1222" si="322">AE1159*10^AF1159/10</f>
        <v>1020</v>
      </c>
      <c r="AH1159" s="11" t="str">
        <f t="shared" si="319"/>
        <v>1.02</v>
      </c>
      <c r="AI1159" s="11" t="str">
        <f t="shared" si="320"/>
        <v>k</v>
      </c>
      <c r="AK1159" s="16" t="str">
        <f t="shared" si="321"/>
        <v>1021</v>
      </c>
    </row>
    <row r="1160" spans="24:37" x14ac:dyDescent="0.3">
      <c r="X1160" s="9"/>
      <c r="Z1160" s="11"/>
      <c r="AA1160" s="11"/>
      <c r="AE1160" s="22">
        <v>1.04</v>
      </c>
      <c r="AF1160" s="9">
        <f t="shared" si="318"/>
        <v>4</v>
      </c>
      <c r="AG1160" s="9">
        <f t="shared" si="322"/>
        <v>1040</v>
      </c>
      <c r="AH1160" s="11" t="str">
        <f t="shared" si="319"/>
        <v>1.04</v>
      </c>
      <c r="AI1160" s="11" t="str">
        <f t="shared" si="320"/>
        <v>k</v>
      </c>
      <c r="AK1160" s="16" t="str">
        <f t="shared" si="321"/>
        <v>1041</v>
      </c>
    </row>
    <row r="1161" spans="24:37" x14ac:dyDescent="0.3">
      <c r="X1161" s="9"/>
      <c r="Z1161" s="11"/>
      <c r="AA1161" s="11"/>
      <c r="AE1161" s="22">
        <v>1.05</v>
      </c>
      <c r="AF1161" s="9">
        <f t="shared" si="318"/>
        <v>4</v>
      </c>
      <c r="AG1161" s="9">
        <f t="shared" si="322"/>
        <v>1050</v>
      </c>
      <c r="AH1161" s="11" t="str">
        <f t="shared" si="319"/>
        <v>1.05</v>
      </c>
      <c r="AI1161" s="11" t="str">
        <f t="shared" si="320"/>
        <v>k</v>
      </c>
      <c r="AK1161" s="16" t="str">
        <f t="shared" si="321"/>
        <v>1051</v>
      </c>
    </row>
    <row r="1162" spans="24:37" x14ac:dyDescent="0.3">
      <c r="X1162" s="9"/>
      <c r="Z1162" s="11"/>
      <c r="AA1162" s="11"/>
      <c r="AE1162" s="22">
        <v>1.06</v>
      </c>
      <c r="AF1162" s="9">
        <f t="shared" si="318"/>
        <v>4</v>
      </c>
      <c r="AG1162" s="9">
        <f t="shared" si="322"/>
        <v>1060</v>
      </c>
      <c r="AH1162" s="11" t="str">
        <f t="shared" si="319"/>
        <v>1.06</v>
      </c>
      <c r="AI1162" s="11" t="str">
        <f t="shared" si="320"/>
        <v>k</v>
      </c>
      <c r="AK1162" s="16" t="str">
        <f t="shared" si="321"/>
        <v>1061</v>
      </c>
    </row>
    <row r="1163" spans="24:37" x14ac:dyDescent="0.3">
      <c r="X1163" s="9"/>
      <c r="Z1163" s="11"/>
      <c r="AA1163" s="11"/>
      <c r="AE1163" s="22">
        <v>1.07</v>
      </c>
      <c r="AF1163" s="9">
        <f t="shared" si="318"/>
        <v>4</v>
      </c>
      <c r="AG1163" s="9">
        <f t="shared" si="322"/>
        <v>1070</v>
      </c>
      <c r="AH1163" s="11" t="str">
        <f t="shared" si="319"/>
        <v>1.07</v>
      </c>
      <c r="AI1163" s="11" t="str">
        <f t="shared" si="320"/>
        <v>k</v>
      </c>
      <c r="AK1163" s="16" t="str">
        <f t="shared" si="321"/>
        <v>1071</v>
      </c>
    </row>
    <row r="1164" spans="24:37" x14ac:dyDescent="0.3">
      <c r="X1164" s="9"/>
      <c r="Z1164" s="11"/>
      <c r="AA1164" s="11"/>
      <c r="AE1164" s="22">
        <v>1.0900000000000001</v>
      </c>
      <c r="AF1164" s="9">
        <f t="shared" si="318"/>
        <v>4</v>
      </c>
      <c r="AG1164" s="9">
        <f t="shared" si="322"/>
        <v>1090</v>
      </c>
      <c r="AH1164" s="11" t="str">
        <f t="shared" si="319"/>
        <v>1.09</v>
      </c>
      <c r="AI1164" s="11" t="str">
        <f t="shared" si="320"/>
        <v>k</v>
      </c>
      <c r="AK1164" s="16" t="str">
        <f t="shared" si="321"/>
        <v>1091</v>
      </c>
    </row>
    <row r="1165" spans="24:37" x14ac:dyDescent="0.3">
      <c r="X1165" s="9"/>
      <c r="Z1165" s="11"/>
      <c r="AA1165" s="11"/>
      <c r="AE1165" s="22">
        <v>1.1000000000000001</v>
      </c>
      <c r="AF1165" s="9">
        <f t="shared" si="318"/>
        <v>4</v>
      </c>
      <c r="AG1165" s="9">
        <f t="shared" si="322"/>
        <v>1100</v>
      </c>
      <c r="AH1165" s="11" t="str">
        <f t="shared" si="319"/>
        <v>1.10</v>
      </c>
      <c r="AI1165" s="11" t="str">
        <f t="shared" si="320"/>
        <v>k</v>
      </c>
      <c r="AK1165" s="16" t="str">
        <f t="shared" si="321"/>
        <v>1101</v>
      </c>
    </row>
    <row r="1166" spans="24:37" x14ac:dyDescent="0.3">
      <c r="X1166" s="9"/>
      <c r="Z1166" s="11"/>
      <c r="AA1166" s="11"/>
      <c r="AE1166" s="22">
        <v>1.1100000000000001</v>
      </c>
      <c r="AF1166" s="9">
        <f t="shared" si="318"/>
        <v>4</v>
      </c>
      <c r="AG1166" s="9">
        <f t="shared" si="322"/>
        <v>1110.0000000000002</v>
      </c>
      <c r="AH1166" s="11" t="str">
        <f t="shared" si="319"/>
        <v>1.11</v>
      </c>
      <c r="AI1166" s="11" t="str">
        <f t="shared" si="320"/>
        <v>k</v>
      </c>
      <c r="AK1166" s="16" t="str">
        <f t="shared" si="321"/>
        <v>1111</v>
      </c>
    </row>
    <row r="1167" spans="24:37" x14ac:dyDescent="0.3">
      <c r="X1167" s="9"/>
      <c r="Z1167" s="11"/>
      <c r="AA1167" s="11"/>
      <c r="AE1167" s="22">
        <v>1.1299999999999999</v>
      </c>
      <c r="AF1167" s="9">
        <f t="shared" si="318"/>
        <v>4</v>
      </c>
      <c r="AG1167" s="9">
        <f t="shared" si="322"/>
        <v>1129.9999999999998</v>
      </c>
      <c r="AH1167" s="11" t="str">
        <f t="shared" si="319"/>
        <v>1.13</v>
      </c>
      <c r="AI1167" s="11" t="str">
        <f t="shared" si="320"/>
        <v>k</v>
      </c>
      <c r="AK1167" s="16" t="str">
        <f t="shared" si="321"/>
        <v>1131</v>
      </c>
    </row>
    <row r="1168" spans="24:37" x14ac:dyDescent="0.3">
      <c r="X1168" s="9"/>
      <c r="Z1168" s="11"/>
      <c r="AA1168" s="11"/>
      <c r="AE1168" s="22">
        <v>1.1399999999999999</v>
      </c>
      <c r="AF1168" s="9">
        <f t="shared" si="318"/>
        <v>4</v>
      </c>
      <c r="AG1168" s="9">
        <f t="shared" si="322"/>
        <v>1139.9999999999998</v>
      </c>
      <c r="AH1168" s="11" t="str">
        <f t="shared" si="319"/>
        <v>1.14</v>
      </c>
      <c r="AI1168" s="11" t="str">
        <f t="shared" si="320"/>
        <v>k</v>
      </c>
      <c r="AK1168" s="16" t="str">
        <f t="shared" si="321"/>
        <v>1141</v>
      </c>
    </row>
    <row r="1169" spans="24:37" x14ac:dyDescent="0.3">
      <c r="X1169" s="9"/>
      <c r="Z1169" s="11"/>
      <c r="AA1169" s="11"/>
      <c r="AE1169" s="22">
        <v>1.1499999999999999</v>
      </c>
      <c r="AF1169" s="9">
        <f t="shared" si="318"/>
        <v>4</v>
      </c>
      <c r="AG1169" s="9">
        <f t="shared" si="322"/>
        <v>1150</v>
      </c>
      <c r="AH1169" s="11" t="str">
        <f t="shared" si="319"/>
        <v>1.15</v>
      </c>
      <c r="AI1169" s="11" t="str">
        <f t="shared" si="320"/>
        <v>k</v>
      </c>
      <c r="AK1169" s="16" t="str">
        <f t="shared" si="321"/>
        <v>1151</v>
      </c>
    </row>
    <row r="1170" spans="24:37" x14ac:dyDescent="0.3">
      <c r="X1170" s="9"/>
      <c r="Z1170" s="11"/>
      <c r="AA1170" s="11"/>
      <c r="AE1170" s="22">
        <v>1.17</v>
      </c>
      <c r="AF1170" s="9">
        <f t="shared" si="318"/>
        <v>4</v>
      </c>
      <c r="AG1170" s="9">
        <f t="shared" si="322"/>
        <v>1170</v>
      </c>
      <c r="AH1170" s="11" t="str">
        <f t="shared" si="319"/>
        <v>1.17</v>
      </c>
      <c r="AI1170" s="11" t="str">
        <f t="shared" si="320"/>
        <v>k</v>
      </c>
      <c r="AK1170" s="16" t="str">
        <f t="shared" si="321"/>
        <v>1171</v>
      </c>
    </row>
    <row r="1171" spans="24:37" x14ac:dyDescent="0.3">
      <c r="X1171" s="9"/>
      <c r="Z1171" s="11"/>
      <c r="AA1171" s="11"/>
      <c r="AE1171" s="22">
        <v>1.18</v>
      </c>
      <c r="AF1171" s="9">
        <f t="shared" si="318"/>
        <v>4</v>
      </c>
      <c r="AG1171" s="9">
        <f t="shared" si="322"/>
        <v>1180</v>
      </c>
      <c r="AH1171" s="11" t="str">
        <f t="shared" si="319"/>
        <v>1.18</v>
      </c>
      <c r="AI1171" s="11" t="str">
        <f t="shared" si="320"/>
        <v>k</v>
      </c>
      <c r="AK1171" s="16" t="str">
        <f t="shared" si="321"/>
        <v>1181</v>
      </c>
    </row>
    <row r="1172" spans="24:37" x14ac:dyDescent="0.3">
      <c r="X1172" s="9"/>
      <c r="Z1172" s="11"/>
      <c r="AA1172" s="11"/>
      <c r="AE1172" s="22">
        <v>1.2</v>
      </c>
      <c r="AF1172" s="9">
        <f t="shared" si="318"/>
        <v>4</v>
      </c>
      <c r="AG1172" s="9">
        <f t="shared" si="322"/>
        <v>1200</v>
      </c>
      <c r="AH1172" s="11" t="str">
        <f t="shared" si="319"/>
        <v>1.20</v>
      </c>
      <c r="AI1172" s="11" t="str">
        <f t="shared" si="320"/>
        <v>k</v>
      </c>
      <c r="AK1172" s="16" t="str">
        <f t="shared" si="321"/>
        <v>1201</v>
      </c>
    </row>
    <row r="1173" spans="24:37" x14ac:dyDescent="0.3">
      <c r="X1173" s="9"/>
      <c r="Z1173" s="11"/>
      <c r="AA1173" s="11"/>
      <c r="AE1173" s="22">
        <v>1.21</v>
      </c>
      <c r="AF1173" s="9">
        <f t="shared" si="318"/>
        <v>4</v>
      </c>
      <c r="AG1173" s="9">
        <f t="shared" si="322"/>
        <v>1210</v>
      </c>
      <c r="AH1173" s="11" t="str">
        <f t="shared" si="319"/>
        <v>1.21</v>
      </c>
      <c r="AI1173" s="11" t="str">
        <f t="shared" si="320"/>
        <v>k</v>
      </c>
      <c r="AK1173" s="16" t="str">
        <f t="shared" si="321"/>
        <v>1211</v>
      </c>
    </row>
    <row r="1174" spans="24:37" x14ac:dyDescent="0.3">
      <c r="X1174" s="9"/>
      <c r="Z1174" s="11"/>
      <c r="AA1174" s="11"/>
      <c r="AE1174" s="22">
        <v>1.23</v>
      </c>
      <c r="AF1174" s="9">
        <f t="shared" si="318"/>
        <v>4</v>
      </c>
      <c r="AG1174" s="9">
        <f t="shared" si="322"/>
        <v>1230</v>
      </c>
      <c r="AH1174" s="11" t="str">
        <f t="shared" si="319"/>
        <v>1.23</v>
      </c>
      <c r="AI1174" s="11" t="str">
        <f t="shared" si="320"/>
        <v>k</v>
      </c>
      <c r="AK1174" s="16" t="str">
        <f t="shared" si="321"/>
        <v>1231</v>
      </c>
    </row>
    <row r="1175" spans="24:37" x14ac:dyDescent="0.3">
      <c r="X1175" s="9"/>
      <c r="Z1175" s="11"/>
      <c r="AA1175" s="11"/>
      <c r="AE1175" s="22">
        <v>1.24</v>
      </c>
      <c r="AF1175" s="9">
        <f t="shared" si="318"/>
        <v>4</v>
      </c>
      <c r="AG1175" s="9">
        <f t="shared" si="322"/>
        <v>1240</v>
      </c>
      <c r="AH1175" s="11" t="str">
        <f t="shared" si="319"/>
        <v>1.24</v>
      </c>
      <c r="AI1175" s="11" t="str">
        <f t="shared" si="320"/>
        <v>k</v>
      </c>
      <c r="AK1175" s="16" t="str">
        <f t="shared" si="321"/>
        <v>1241</v>
      </c>
    </row>
    <row r="1176" spans="24:37" x14ac:dyDescent="0.3">
      <c r="X1176" s="9"/>
      <c r="Z1176" s="11"/>
      <c r="AA1176" s="11"/>
      <c r="AE1176" s="22">
        <v>1.26</v>
      </c>
      <c r="AF1176" s="9">
        <f t="shared" si="318"/>
        <v>4</v>
      </c>
      <c r="AG1176" s="9">
        <f t="shared" si="322"/>
        <v>1260</v>
      </c>
      <c r="AH1176" s="11" t="str">
        <f t="shared" si="319"/>
        <v>1.26</v>
      </c>
      <c r="AI1176" s="11" t="str">
        <f t="shared" si="320"/>
        <v>k</v>
      </c>
      <c r="AK1176" s="16" t="str">
        <f t="shared" si="321"/>
        <v>1261</v>
      </c>
    </row>
    <row r="1177" spans="24:37" x14ac:dyDescent="0.3">
      <c r="X1177" s="9"/>
      <c r="Z1177" s="11"/>
      <c r="AA1177" s="11"/>
      <c r="AE1177" s="22">
        <v>1.27</v>
      </c>
      <c r="AF1177" s="9">
        <f t="shared" si="318"/>
        <v>4</v>
      </c>
      <c r="AG1177" s="9">
        <f t="shared" si="322"/>
        <v>1270</v>
      </c>
      <c r="AH1177" s="11" t="str">
        <f t="shared" si="319"/>
        <v>1.27</v>
      </c>
      <c r="AI1177" s="11" t="str">
        <f t="shared" si="320"/>
        <v>k</v>
      </c>
      <c r="AK1177" s="16" t="str">
        <f t="shared" si="321"/>
        <v>1271</v>
      </c>
    </row>
    <row r="1178" spans="24:37" x14ac:dyDescent="0.3">
      <c r="X1178" s="9"/>
      <c r="Z1178" s="11"/>
      <c r="AA1178" s="11"/>
      <c r="AE1178" s="22">
        <v>1.29</v>
      </c>
      <c r="AF1178" s="9">
        <f t="shared" si="318"/>
        <v>4</v>
      </c>
      <c r="AG1178" s="9">
        <f t="shared" si="322"/>
        <v>1290</v>
      </c>
      <c r="AH1178" s="11" t="str">
        <f t="shared" si="319"/>
        <v>1.29</v>
      </c>
      <c r="AI1178" s="11" t="str">
        <f t="shared" si="320"/>
        <v>k</v>
      </c>
      <c r="AK1178" s="16" t="str">
        <f t="shared" si="321"/>
        <v>1291</v>
      </c>
    </row>
    <row r="1179" spans="24:37" x14ac:dyDescent="0.3">
      <c r="X1179" s="9"/>
      <c r="Z1179" s="11"/>
      <c r="AA1179" s="11"/>
      <c r="AE1179" s="22">
        <v>1.3</v>
      </c>
      <c r="AF1179" s="9">
        <f t="shared" si="318"/>
        <v>4</v>
      </c>
      <c r="AG1179" s="9">
        <f t="shared" si="322"/>
        <v>1300</v>
      </c>
      <c r="AH1179" s="11" t="str">
        <f t="shared" si="319"/>
        <v>1.30</v>
      </c>
      <c r="AI1179" s="11" t="str">
        <f t="shared" si="320"/>
        <v>k</v>
      </c>
      <c r="AK1179" s="16" t="str">
        <f t="shared" si="321"/>
        <v>1301</v>
      </c>
    </row>
    <row r="1180" spans="24:37" x14ac:dyDescent="0.3">
      <c r="X1180" s="9"/>
      <c r="Z1180" s="11"/>
      <c r="AA1180" s="11"/>
      <c r="AE1180" s="22">
        <v>1.32</v>
      </c>
      <c r="AF1180" s="9">
        <f t="shared" si="318"/>
        <v>4</v>
      </c>
      <c r="AG1180" s="9">
        <f t="shared" si="322"/>
        <v>1320</v>
      </c>
      <c r="AH1180" s="11" t="str">
        <f t="shared" si="319"/>
        <v>1.32</v>
      </c>
      <c r="AI1180" s="11" t="str">
        <f t="shared" si="320"/>
        <v>k</v>
      </c>
      <c r="AK1180" s="16" t="str">
        <f t="shared" si="321"/>
        <v>1321</v>
      </c>
    </row>
    <row r="1181" spans="24:37" x14ac:dyDescent="0.3">
      <c r="X1181" s="9"/>
      <c r="Z1181" s="11"/>
      <c r="AA1181" s="11"/>
      <c r="AE1181" s="22">
        <v>1.33</v>
      </c>
      <c r="AF1181" s="9">
        <f t="shared" si="318"/>
        <v>4</v>
      </c>
      <c r="AG1181" s="9">
        <f t="shared" si="322"/>
        <v>1330</v>
      </c>
      <c r="AH1181" s="11" t="str">
        <f t="shared" si="319"/>
        <v>1.33</v>
      </c>
      <c r="AI1181" s="11" t="str">
        <f t="shared" si="320"/>
        <v>k</v>
      </c>
      <c r="AK1181" s="16" t="str">
        <f t="shared" si="321"/>
        <v>1331</v>
      </c>
    </row>
    <row r="1182" spans="24:37" x14ac:dyDescent="0.3">
      <c r="X1182" s="9"/>
      <c r="Z1182" s="11"/>
      <c r="AA1182" s="11"/>
      <c r="AE1182" s="22">
        <v>1.35</v>
      </c>
      <c r="AF1182" s="9">
        <f t="shared" si="318"/>
        <v>4</v>
      </c>
      <c r="AG1182" s="9">
        <f t="shared" si="322"/>
        <v>1350</v>
      </c>
      <c r="AH1182" s="11" t="str">
        <f t="shared" si="319"/>
        <v>1.35</v>
      </c>
      <c r="AI1182" s="11" t="str">
        <f t="shared" si="320"/>
        <v>k</v>
      </c>
      <c r="AK1182" s="16" t="str">
        <f t="shared" si="321"/>
        <v>1351</v>
      </c>
    </row>
    <row r="1183" spans="24:37" x14ac:dyDescent="0.3">
      <c r="X1183" s="9"/>
      <c r="Z1183" s="11"/>
      <c r="AA1183" s="11"/>
      <c r="AE1183" s="22">
        <v>1.37</v>
      </c>
      <c r="AF1183" s="9">
        <f t="shared" si="318"/>
        <v>4</v>
      </c>
      <c r="AG1183" s="9">
        <f t="shared" si="322"/>
        <v>1370.0000000000002</v>
      </c>
      <c r="AH1183" s="11" t="str">
        <f t="shared" si="319"/>
        <v>1.37</v>
      </c>
      <c r="AI1183" s="11" t="str">
        <f t="shared" si="320"/>
        <v>k</v>
      </c>
      <c r="AK1183" s="16" t="str">
        <f t="shared" si="321"/>
        <v>1371</v>
      </c>
    </row>
    <row r="1184" spans="24:37" x14ac:dyDescent="0.3">
      <c r="X1184" s="9"/>
      <c r="Z1184" s="11"/>
      <c r="AA1184" s="11"/>
      <c r="AE1184" s="22">
        <v>1.38</v>
      </c>
      <c r="AF1184" s="9">
        <f t="shared" si="318"/>
        <v>4</v>
      </c>
      <c r="AG1184" s="9">
        <f t="shared" si="322"/>
        <v>1379.9999999999998</v>
      </c>
      <c r="AH1184" s="11" t="str">
        <f t="shared" si="319"/>
        <v>1.38</v>
      </c>
      <c r="AI1184" s="11" t="str">
        <f t="shared" si="320"/>
        <v>k</v>
      </c>
      <c r="AK1184" s="16" t="str">
        <f t="shared" si="321"/>
        <v>1381</v>
      </c>
    </row>
    <row r="1185" spans="24:37" x14ac:dyDescent="0.3">
      <c r="X1185" s="9"/>
      <c r="Z1185" s="11"/>
      <c r="AA1185" s="11"/>
      <c r="AE1185" s="22">
        <v>1.4</v>
      </c>
      <c r="AF1185" s="9">
        <f t="shared" si="318"/>
        <v>4</v>
      </c>
      <c r="AG1185" s="9">
        <f t="shared" si="322"/>
        <v>1400</v>
      </c>
      <c r="AH1185" s="11" t="str">
        <f t="shared" si="319"/>
        <v>1.40</v>
      </c>
      <c r="AI1185" s="11" t="str">
        <f t="shared" si="320"/>
        <v>k</v>
      </c>
      <c r="AK1185" s="16" t="str">
        <f t="shared" si="321"/>
        <v>1401</v>
      </c>
    </row>
    <row r="1186" spans="24:37" x14ac:dyDescent="0.3">
      <c r="X1186" s="9"/>
      <c r="Z1186" s="11"/>
      <c r="AA1186" s="11"/>
      <c r="AE1186" s="22">
        <v>1.42</v>
      </c>
      <c r="AF1186" s="9">
        <f t="shared" si="318"/>
        <v>4</v>
      </c>
      <c r="AG1186" s="9">
        <f t="shared" si="322"/>
        <v>1420</v>
      </c>
      <c r="AH1186" s="11" t="str">
        <f t="shared" si="319"/>
        <v>1.42</v>
      </c>
      <c r="AI1186" s="11" t="str">
        <f t="shared" si="320"/>
        <v>k</v>
      </c>
      <c r="AK1186" s="16" t="str">
        <f t="shared" si="321"/>
        <v>1421</v>
      </c>
    </row>
    <row r="1187" spans="24:37" x14ac:dyDescent="0.3">
      <c r="X1187" s="9"/>
      <c r="Z1187" s="11"/>
      <c r="AA1187" s="11"/>
      <c r="AE1187" s="22">
        <v>1.43</v>
      </c>
      <c r="AF1187" s="9">
        <f t="shared" si="318"/>
        <v>4</v>
      </c>
      <c r="AG1187" s="9">
        <f t="shared" si="322"/>
        <v>1430</v>
      </c>
      <c r="AH1187" s="11" t="str">
        <f t="shared" si="319"/>
        <v>1.43</v>
      </c>
      <c r="AI1187" s="11" t="str">
        <f t="shared" si="320"/>
        <v>k</v>
      </c>
      <c r="AK1187" s="16" t="str">
        <f t="shared" si="321"/>
        <v>1431</v>
      </c>
    </row>
    <row r="1188" spans="24:37" x14ac:dyDescent="0.3">
      <c r="X1188" s="9"/>
      <c r="Z1188" s="11"/>
      <c r="AA1188" s="11"/>
      <c r="AE1188" s="22">
        <v>1.45</v>
      </c>
      <c r="AF1188" s="9">
        <f t="shared" si="318"/>
        <v>4</v>
      </c>
      <c r="AG1188" s="9">
        <f t="shared" si="322"/>
        <v>1450</v>
      </c>
      <c r="AH1188" s="11" t="str">
        <f t="shared" si="319"/>
        <v>1.45</v>
      </c>
      <c r="AI1188" s="11" t="str">
        <f t="shared" si="320"/>
        <v>k</v>
      </c>
      <c r="AK1188" s="16" t="str">
        <f t="shared" si="321"/>
        <v>1451</v>
      </c>
    </row>
    <row r="1189" spans="24:37" x14ac:dyDescent="0.3">
      <c r="X1189" s="9"/>
      <c r="Z1189" s="11"/>
      <c r="AA1189" s="11"/>
      <c r="AE1189" s="22">
        <v>1.47</v>
      </c>
      <c r="AF1189" s="9">
        <f t="shared" si="318"/>
        <v>4</v>
      </c>
      <c r="AG1189" s="9">
        <f t="shared" si="322"/>
        <v>1470</v>
      </c>
      <c r="AH1189" s="11" t="str">
        <f t="shared" si="319"/>
        <v>1.47</v>
      </c>
      <c r="AI1189" s="11" t="str">
        <f t="shared" si="320"/>
        <v>k</v>
      </c>
      <c r="AK1189" s="16" t="str">
        <f t="shared" si="321"/>
        <v>1471</v>
      </c>
    </row>
    <row r="1190" spans="24:37" x14ac:dyDescent="0.3">
      <c r="X1190" s="9"/>
      <c r="Z1190" s="11"/>
      <c r="AA1190" s="11"/>
      <c r="AE1190" s="22">
        <v>1.49</v>
      </c>
      <c r="AF1190" s="9">
        <f t="shared" si="318"/>
        <v>4</v>
      </c>
      <c r="AG1190" s="9">
        <f t="shared" si="322"/>
        <v>1490</v>
      </c>
      <c r="AH1190" s="11" t="str">
        <f t="shared" si="319"/>
        <v>1.49</v>
      </c>
      <c r="AI1190" s="11" t="str">
        <f t="shared" si="320"/>
        <v>k</v>
      </c>
      <c r="AK1190" s="16" t="str">
        <f t="shared" si="321"/>
        <v>1491</v>
      </c>
    </row>
    <row r="1191" spans="24:37" x14ac:dyDescent="0.3">
      <c r="X1191" s="9"/>
      <c r="Z1191" s="11"/>
      <c r="AA1191" s="11"/>
      <c r="AE1191" s="22">
        <v>1.5</v>
      </c>
      <c r="AF1191" s="9">
        <f t="shared" si="318"/>
        <v>4</v>
      </c>
      <c r="AG1191" s="9">
        <f t="shared" si="322"/>
        <v>1500</v>
      </c>
      <c r="AH1191" s="11" t="str">
        <f t="shared" si="319"/>
        <v>1.50</v>
      </c>
      <c r="AI1191" s="11" t="str">
        <f t="shared" si="320"/>
        <v>k</v>
      </c>
      <c r="AK1191" s="16" t="str">
        <f t="shared" si="321"/>
        <v>1501</v>
      </c>
    </row>
    <row r="1192" spans="24:37" x14ac:dyDescent="0.3">
      <c r="X1192" s="9"/>
      <c r="Z1192" s="11"/>
      <c r="AA1192" s="11"/>
      <c r="AE1192" s="22">
        <v>1.52</v>
      </c>
      <c r="AF1192" s="9">
        <f t="shared" si="318"/>
        <v>4</v>
      </c>
      <c r="AG1192" s="9">
        <f t="shared" si="322"/>
        <v>1520</v>
      </c>
      <c r="AH1192" s="11" t="str">
        <f t="shared" si="319"/>
        <v>1.52</v>
      </c>
      <c r="AI1192" s="11" t="str">
        <f t="shared" si="320"/>
        <v>k</v>
      </c>
      <c r="AK1192" s="16" t="str">
        <f t="shared" si="321"/>
        <v>1521</v>
      </c>
    </row>
    <row r="1193" spans="24:37" x14ac:dyDescent="0.3">
      <c r="X1193" s="9"/>
      <c r="Z1193" s="11"/>
      <c r="AA1193" s="11"/>
      <c r="AE1193" s="22">
        <v>1.54</v>
      </c>
      <c r="AF1193" s="9">
        <f t="shared" si="318"/>
        <v>4</v>
      </c>
      <c r="AG1193" s="9">
        <f t="shared" si="322"/>
        <v>1540</v>
      </c>
      <c r="AH1193" s="11" t="str">
        <f t="shared" si="319"/>
        <v>1.54</v>
      </c>
      <c r="AI1193" s="11" t="str">
        <f t="shared" si="320"/>
        <v>k</v>
      </c>
      <c r="AK1193" s="16" t="str">
        <f t="shared" si="321"/>
        <v>1541</v>
      </c>
    </row>
    <row r="1194" spans="24:37" x14ac:dyDescent="0.3">
      <c r="X1194" s="9"/>
      <c r="Z1194" s="11"/>
      <c r="AA1194" s="11"/>
      <c r="AE1194" s="22">
        <v>1.56</v>
      </c>
      <c r="AF1194" s="9">
        <f t="shared" si="318"/>
        <v>4</v>
      </c>
      <c r="AG1194" s="9">
        <f t="shared" si="322"/>
        <v>1560</v>
      </c>
      <c r="AH1194" s="11" t="str">
        <f t="shared" si="319"/>
        <v>1.56</v>
      </c>
      <c r="AI1194" s="11" t="str">
        <f t="shared" si="320"/>
        <v>k</v>
      </c>
      <c r="AK1194" s="16" t="str">
        <f t="shared" si="321"/>
        <v>1561</v>
      </c>
    </row>
    <row r="1195" spans="24:37" x14ac:dyDescent="0.3">
      <c r="AE1195" s="22">
        <v>1.58</v>
      </c>
      <c r="AF1195" s="9">
        <f t="shared" si="318"/>
        <v>4</v>
      </c>
      <c r="AG1195" s="9">
        <f t="shared" si="322"/>
        <v>1580</v>
      </c>
      <c r="AH1195" s="11" t="str">
        <f t="shared" si="319"/>
        <v>1.58</v>
      </c>
      <c r="AI1195" s="11" t="str">
        <f t="shared" si="320"/>
        <v>k</v>
      </c>
      <c r="AK1195" s="16" t="str">
        <f t="shared" si="321"/>
        <v>1581</v>
      </c>
    </row>
    <row r="1196" spans="24:37" x14ac:dyDescent="0.3">
      <c r="AE1196" s="22">
        <v>1.6</v>
      </c>
      <c r="AF1196" s="9">
        <f t="shared" si="318"/>
        <v>4</v>
      </c>
      <c r="AG1196" s="9">
        <f t="shared" si="322"/>
        <v>1600</v>
      </c>
      <c r="AH1196" s="11" t="str">
        <f t="shared" si="319"/>
        <v>1.60</v>
      </c>
      <c r="AI1196" s="11" t="str">
        <f t="shared" si="320"/>
        <v>k</v>
      </c>
      <c r="AK1196" s="16" t="str">
        <f t="shared" si="321"/>
        <v>1601</v>
      </c>
    </row>
    <row r="1197" spans="24:37" x14ac:dyDescent="0.3">
      <c r="AE1197" s="22">
        <v>1.62</v>
      </c>
      <c r="AF1197" s="9">
        <f t="shared" si="318"/>
        <v>4</v>
      </c>
      <c r="AG1197" s="9">
        <f t="shared" si="322"/>
        <v>1620.0000000000002</v>
      </c>
      <c r="AH1197" s="11" t="str">
        <f t="shared" si="319"/>
        <v>1.62</v>
      </c>
      <c r="AI1197" s="11" t="str">
        <f t="shared" si="320"/>
        <v>k</v>
      </c>
      <c r="AK1197" s="16" t="str">
        <f t="shared" si="321"/>
        <v>1621</v>
      </c>
    </row>
    <row r="1198" spans="24:37" x14ac:dyDescent="0.3">
      <c r="AE1198" s="22">
        <v>1.64</v>
      </c>
      <c r="AF1198" s="9">
        <f t="shared" si="318"/>
        <v>4</v>
      </c>
      <c r="AG1198" s="9">
        <f t="shared" si="322"/>
        <v>1640</v>
      </c>
      <c r="AH1198" s="11" t="str">
        <f t="shared" si="319"/>
        <v>1.64</v>
      </c>
      <c r="AI1198" s="11" t="str">
        <f t="shared" si="320"/>
        <v>k</v>
      </c>
      <c r="AK1198" s="16" t="str">
        <f t="shared" si="321"/>
        <v>1641</v>
      </c>
    </row>
    <row r="1199" spans="24:37" x14ac:dyDescent="0.3">
      <c r="AE1199" s="22">
        <v>1.65</v>
      </c>
      <c r="AF1199" s="9">
        <f t="shared" si="318"/>
        <v>4</v>
      </c>
      <c r="AG1199" s="9">
        <f t="shared" si="322"/>
        <v>1650</v>
      </c>
      <c r="AH1199" s="11" t="str">
        <f t="shared" si="319"/>
        <v>1.65</v>
      </c>
      <c r="AI1199" s="11" t="str">
        <f t="shared" si="320"/>
        <v>k</v>
      </c>
      <c r="AK1199" s="16" t="str">
        <f t="shared" si="321"/>
        <v>1651</v>
      </c>
    </row>
    <row r="1200" spans="24:37" x14ac:dyDescent="0.3">
      <c r="AE1200" s="22">
        <v>1.67</v>
      </c>
      <c r="AF1200" s="9">
        <f t="shared" si="318"/>
        <v>4</v>
      </c>
      <c r="AG1200" s="9">
        <f t="shared" si="322"/>
        <v>1670</v>
      </c>
      <c r="AH1200" s="11" t="str">
        <f t="shared" si="319"/>
        <v>1.67</v>
      </c>
      <c r="AI1200" s="11" t="str">
        <f t="shared" si="320"/>
        <v>k</v>
      </c>
      <c r="AK1200" s="16" t="str">
        <f t="shared" si="321"/>
        <v>1671</v>
      </c>
    </row>
    <row r="1201" spans="31:37" x14ac:dyDescent="0.3">
      <c r="AE1201" s="22">
        <v>1.69</v>
      </c>
      <c r="AF1201" s="9">
        <f t="shared" si="318"/>
        <v>4</v>
      </c>
      <c r="AG1201" s="9">
        <f t="shared" si="322"/>
        <v>1690</v>
      </c>
      <c r="AH1201" s="11" t="str">
        <f t="shared" si="319"/>
        <v>1.69</v>
      </c>
      <c r="AI1201" s="11" t="str">
        <f t="shared" si="320"/>
        <v>k</v>
      </c>
      <c r="AK1201" s="16" t="str">
        <f t="shared" si="321"/>
        <v>1691</v>
      </c>
    </row>
    <row r="1202" spans="31:37" x14ac:dyDescent="0.3">
      <c r="AE1202" s="22">
        <v>1.72</v>
      </c>
      <c r="AF1202" s="9">
        <f t="shared" si="318"/>
        <v>4</v>
      </c>
      <c r="AG1202" s="9">
        <f t="shared" si="322"/>
        <v>1720</v>
      </c>
      <c r="AH1202" s="11" t="str">
        <f t="shared" si="319"/>
        <v>1.72</v>
      </c>
      <c r="AI1202" s="11" t="str">
        <f t="shared" si="320"/>
        <v>k</v>
      </c>
      <c r="AK1202" s="16" t="str">
        <f t="shared" si="321"/>
        <v>1721</v>
      </c>
    </row>
    <row r="1203" spans="31:37" x14ac:dyDescent="0.3">
      <c r="AE1203" s="22">
        <v>1.74</v>
      </c>
      <c r="AF1203" s="9">
        <f t="shared" si="318"/>
        <v>4</v>
      </c>
      <c r="AG1203" s="9">
        <f t="shared" si="322"/>
        <v>1740</v>
      </c>
      <c r="AH1203" s="11" t="str">
        <f t="shared" si="319"/>
        <v>1.74</v>
      </c>
      <c r="AI1203" s="11" t="str">
        <f t="shared" si="320"/>
        <v>k</v>
      </c>
      <c r="AK1203" s="16" t="str">
        <f t="shared" si="321"/>
        <v>1741</v>
      </c>
    </row>
    <row r="1204" spans="31:37" x14ac:dyDescent="0.3">
      <c r="AE1204" s="22">
        <v>1.76</v>
      </c>
      <c r="AF1204" s="9">
        <f t="shared" si="318"/>
        <v>4</v>
      </c>
      <c r="AG1204" s="9">
        <f t="shared" si="322"/>
        <v>1760</v>
      </c>
      <c r="AH1204" s="11" t="str">
        <f t="shared" si="319"/>
        <v>1.76</v>
      </c>
      <c r="AI1204" s="11" t="str">
        <f t="shared" si="320"/>
        <v>k</v>
      </c>
      <c r="AK1204" s="16" t="str">
        <f t="shared" si="321"/>
        <v>1761</v>
      </c>
    </row>
    <row r="1205" spans="31:37" x14ac:dyDescent="0.3">
      <c r="AE1205" s="22">
        <v>1.78</v>
      </c>
      <c r="AF1205" s="9">
        <f t="shared" si="318"/>
        <v>4</v>
      </c>
      <c r="AG1205" s="9">
        <f t="shared" si="322"/>
        <v>1780</v>
      </c>
      <c r="AH1205" s="11" t="str">
        <f t="shared" si="319"/>
        <v>1.78</v>
      </c>
      <c r="AI1205" s="11" t="str">
        <f t="shared" si="320"/>
        <v>k</v>
      </c>
      <c r="AK1205" s="16" t="str">
        <f t="shared" si="321"/>
        <v>1781</v>
      </c>
    </row>
    <row r="1206" spans="31:37" x14ac:dyDescent="0.3">
      <c r="AE1206" s="22">
        <v>1.8</v>
      </c>
      <c r="AF1206" s="9">
        <f t="shared" si="318"/>
        <v>4</v>
      </c>
      <c r="AG1206" s="9">
        <f t="shared" si="322"/>
        <v>1800</v>
      </c>
      <c r="AH1206" s="11" t="str">
        <f t="shared" si="319"/>
        <v>1.80</v>
      </c>
      <c r="AI1206" s="11" t="str">
        <f t="shared" si="320"/>
        <v>k</v>
      </c>
      <c r="AK1206" s="16" t="str">
        <f t="shared" si="321"/>
        <v>1801</v>
      </c>
    </row>
    <row r="1207" spans="31:37" x14ac:dyDescent="0.3">
      <c r="AE1207" s="22">
        <v>1.82</v>
      </c>
      <c r="AF1207" s="9">
        <f t="shared" si="318"/>
        <v>4</v>
      </c>
      <c r="AG1207" s="9">
        <f t="shared" si="322"/>
        <v>1820</v>
      </c>
      <c r="AH1207" s="11" t="str">
        <f t="shared" si="319"/>
        <v>1.82</v>
      </c>
      <c r="AI1207" s="11" t="str">
        <f t="shared" si="320"/>
        <v>k</v>
      </c>
      <c r="AK1207" s="16" t="str">
        <f t="shared" si="321"/>
        <v>1821</v>
      </c>
    </row>
    <row r="1208" spans="31:37" x14ac:dyDescent="0.3">
      <c r="AE1208" s="22">
        <v>1.84</v>
      </c>
      <c r="AF1208" s="9">
        <f t="shared" si="318"/>
        <v>4</v>
      </c>
      <c r="AG1208" s="9">
        <f t="shared" si="322"/>
        <v>1840</v>
      </c>
      <c r="AH1208" s="11" t="str">
        <f t="shared" si="319"/>
        <v>1.84</v>
      </c>
      <c r="AI1208" s="11" t="str">
        <f t="shared" si="320"/>
        <v>k</v>
      </c>
      <c r="AK1208" s="16" t="str">
        <f t="shared" si="321"/>
        <v>1841</v>
      </c>
    </row>
    <row r="1209" spans="31:37" x14ac:dyDescent="0.3">
      <c r="AE1209" s="22">
        <v>1.87</v>
      </c>
      <c r="AF1209" s="9">
        <f t="shared" si="318"/>
        <v>4</v>
      </c>
      <c r="AG1209" s="9">
        <f t="shared" si="322"/>
        <v>1870</v>
      </c>
      <c r="AH1209" s="11" t="str">
        <f t="shared" si="319"/>
        <v>1.87</v>
      </c>
      <c r="AI1209" s="11" t="str">
        <f t="shared" si="320"/>
        <v>k</v>
      </c>
      <c r="AK1209" s="16" t="str">
        <f t="shared" si="321"/>
        <v>1871</v>
      </c>
    </row>
    <row r="1210" spans="31:37" x14ac:dyDescent="0.3">
      <c r="AE1210" s="22">
        <v>1.89</v>
      </c>
      <c r="AF1210" s="9">
        <f t="shared" si="318"/>
        <v>4</v>
      </c>
      <c r="AG1210" s="9">
        <f t="shared" si="322"/>
        <v>1890</v>
      </c>
      <c r="AH1210" s="11" t="str">
        <f t="shared" si="319"/>
        <v>1.89</v>
      </c>
      <c r="AI1210" s="11" t="str">
        <f t="shared" si="320"/>
        <v>k</v>
      </c>
      <c r="AK1210" s="16" t="str">
        <f t="shared" si="321"/>
        <v>1891</v>
      </c>
    </row>
    <row r="1211" spans="31:37" x14ac:dyDescent="0.3">
      <c r="AE1211" s="22">
        <v>1.91</v>
      </c>
      <c r="AF1211" s="9">
        <f t="shared" si="318"/>
        <v>4</v>
      </c>
      <c r="AG1211" s="9">
        <f t="shared" si="322"/>
        <v>1910</v>
      </c>
      <c r="AH1211" s="11" t="str">
        <f t="shared" si="319"/>
        <v>1.91</v>
      </c>
      <c r="AI1211" s="11" t="str">
        <f t="shared" si="320"/>
        <v>k</v>
      </c>
      <c r="AK1211" s="16" t="str">
        <f t="shared" si="321"/>
        <v>1911</v>
      </c>
    </row>
    <row r="1212" spans="31:37" x14ac:dyDescent="0.3">
      <c r="AE1212" s="22">
        <v>1.93</v>
      </c>
      <c r="AF1212" s="9">
        <f t="shared" si="318"/>
        <v>4</v>
      </c>
      <c r="AG1212" s="9">
        <f t="shared" si="322"/>
        <v>1930</v>
      </c>
      <c r="AH1212" s="11" t="str">
        <f t="shared" si="319"/>
        <v>1.93</v>
      </c>
      <c r="AI1212" s="11" t="str">
        <f t="shared" si="320"/>
        <v>k</v>
      </c>
      <c r="AK1212" s="16" t="str">
        <f t="shared" si="321"/>
        <v>1931</v>
      </c>
    </row>
    <row r="1213" spans="31:37" x14ac:dyDescent="0.3">
      <c r="AE1213" s="22">
        <v>1.96</v>
      </c>
      <c r="AF1213" s="9">
        <f t="shared" si="318"/>
        <v>4</v>
      </c>
      <c r="AG1213" s="9">
        <f t="shared" si="322"/>
        <v>1960</v>
      </c>
      <c r="AH1213" s="11" t="str">
        <f t="shared" si="319"/>
        <v>1.96</v>
      </c>
      <c r="AI1213" s="11" t="str">
        <f t="shared" si="320"/>
        <v>k</v>
      </c>
      <c r="AK1213" s="16" t="str">
        <f t="shared" si="321"/>
        <v>1961</v>
      </c>
    </row>
    <row r="1214" spans="31:37" x14ac:dyDescent="0.3">
      <c r="AE1214" s="22">
        <v>1.98</v>
      </c>
      <c r="AF1214" s="9">
        <f t="shared" si="318"/>
        <v>4</v>
      </c>
      <c r="AG1214" s="9">
        <f t="shared" si="322"/>
        <v>1980</v>
      </c>
      <c r="AH1214" s="11" t="str">
        <f t="shared" si="319"/>
        <v>1.98</v>
      </c>
      <c r="AI1214" s="11" t="str">
        <f t="shared" si="320"/>
        <v>k</v>
      </c>
      <c r="AK1214" s="16" t="str">
        <f t="shared" si="321"/>
        <v>1981</v>
      </c>
    </row>
    <row r="1215" spans="31:37" x14ac:dyDescent="0.3">
      <c r="AE1215" s="22">
        <v>2</v>
      </c>
      <c r="AF1215" s="9">
        <f t="shared" si="318"/>
        <v>4</v>
      </c>
      <c r="AG1215" s="9">
        <f t="shared" si="322"/>
        <v>2000</v>
      </c>
      <c r="AH1215" s="11" t="str">
        <f t="shared" si="319"/>
        <v>2.00</v>
      </c>
      <c r="AI1215" s="11" t="str">
        <f t="shared" si="320"/>
        <v>k</v>
      </c>
      <c r="AK1215" s="16" t="str">
        <f t="shared" si="321"/>
        <v>2001</v>
      </c>
    </row>
    <row r="1216" spans="31:37" x14ac:dyDescent="0.3">
      <c r="AE1216" s="22">
        <v>2.0299999999999998</v>
      </c>
      <c r="AF1216" s="9">
        <f t="shared" si="318"/>
        <v>4</v>
      </c>
      <c r="AG1216" s="9">
        <f t="shared" si="322"/>
        <v>2029.9999999999995</v>
      </c>
      <c r="AH1216" s="11" t="str">
        <f t="shared" si="319"/>
        <v>2.03</v>
      </c>
      <c r="AI1216" s="11" t="str">
        <f t="shared" si="320"/>
        <v>k</v>
      </c>
      <c r="AK1216" s="16" t="str">
        <f t="shared" si="321"/>
        <v>2031</v>
      </c>
    </row>
    <row r="1217" spans="31:37" x14ac:dyDescent="0.3">
      <c r="AE1217" s="22">
        <v>2.0499999999999998</v>
      </c>
      <c r="AF1217" s="9">
        <f t="shared" si="318"/>
        <v>4</v>
      </c>
      <c r="AG1217" s="9">
        <f t="shared" si="322"/>
        <v>2050</v>
      </c>
      <c r="AH1217" s="11" t="str">
        <f t="shared" si="319"/>
        <v>2.05</v>
      </c>
      <c r="AI1217" s="11" t="str">
        <f t="shared" si="320"/>
        <v>k</v>
      </c>
      <c r="AK1217" s="16" t="str">
        <f t="shared" si="321"/>
        <v>2051</v>
      </c>
    </row>
    <row r="1218" spans="31:37" x14ac:dyDescent="0.3">
      <c r="AE1218" s="22">
        <v>2.08</v>
      </c>
      <c r="AF1218" s="9">
        <f t="shared" si="318"/>
        <v>4</v>
      </c>
      <c r="AG1218" s="9">
        <f t="shared" si="322"/>
        <v>2080</v>
      </c>
      <c r="AH1218" s="11" t="str">
        <f t="shared" si="319"/>
        <v>2.08</v>
      </c>
      <c r="AI1218" s="11" t="str">
        <f t="shared" si="320"/>
        <v>k</v>
      </c>
      <c r="AK1218" s="16" t="str">
        <f t="shared" si="321"/>
        <v>2081</v>
      </c>
    </row>
    <row r="1219" spans="31:37" x14ac:dyDescent="0.3">
      <c r="AE1219" s="22">
        <v>2.1</v>
      </c>
      <c r="AF1219" s="9">
        <f t="shared" si="318"/>
        <v>4</v>
      </c>
      <c r="AG1219" s="9">
        <f t="shared" si="322"/>
        <v>2100</v>
      </c>
      <c r="AH1219" s="11" t="str">
        <f t="shared" si="319"/>
        <v>2.10</v>
      </c>
      <c r="AI1219" s="11" t="str">
        <f t="shared" si="320"/>
        <v>k</v>
      </c>
      <c r="AK1219" s="16" t="str">
        <f t="shared" si="321"/>
        <v>2101</v>
      </c>
    </row>
    <row r="1220" spans="31:37" x14ac:dyDescent="0.3">
      <c r="AE1220" s="22">
        <v>2.13</v>
      </c>
      <c r="AF1220" s="9">
        <f t="shared" si="318"/>
        <v>4</v>
      </c>
      <c r="AG1220" s="9">
        <f t="shared" si="322"/>
        <v>2130</v>
      </c>
      <c r="AH1220" s="11" t="str">
        <f t="shared" si="319"/>
        <v>2.13</v>
      </c>
      <c r="AI1220" s="11" t="str">
        <f t="shared" si="320"/>
        <v>k</v>
      </c>
      <c r="AK1220" s="16" t="str">
        <f t="shared" si="321"/>
        <v>2131</v>
      </c>
    </row>
    <row r="1221" spans="31:37" x14ac:dyDescent="0.3">
      <c r="AE1221" s="22">
        <v>2.15</v>
      </c>
      <c r="AF1221" s="9">
        <f t="shared" ref="AF1221:AF1284" si="323">IF(AE1221=1,AF1220+1,AF1220)</f>
        <v>4</v>
      </c>
      <c r="AG1221" s="9">
        <f t="shared" si="322"/>
        <v>2150</v>
      </c>
      <c r="AH1221" s="11" t="str">
        <f t="shared" ref="AH1221:AH1284" si="324">TEXT(AG1221*_xlfn.XLOOKUP(AF1221,Index_Table,D_List),SUBSTITUTE(_xlfn.XLOOKUP(AF1221,Index_Table,T_List),"""",""))</f>
        <v>2.15</v>
      </c>
      <c r="AI1221" s="11" t="str">
        <f t="shared" ref="AI1221:AI1284" si="325">_xlfn.XLOOKUP(AF1221,Index_Table,Sym_List)</f>
        <v>k</v>
      </c>
      <c r="AK1221" s="16" t="str">
        <f t="shared" ref="AK1221:AK1253" si="326">IF(AF1221&gt;2,LEFT(_xlfn.VALUETOTEXT(AG1221),3)&amp;AF1221-3,SUBSTITUTE(AH1221,".","R"))</f>
        <v>2151</v>
      </c>
    </row>
    <row r="1222" spans="31:37" x14ac:dyDescent="0.3">
      <c r="AE1222" s="22">
        <v>2.1800000000000002</v>
      </c>
      <c r="AF1222" s="9">
        <f t="shared" si="323"/>
        <v>4</v>
      </c>
      <c r="AG1222" s="9">
        <f t="shared" si="322"/>
        <v>2180</v>
      </c>
      <c r="AH1222" s="11" t="str">
        <f t="shared" si="324"/>
        <v>2.18</v>
      </c>
      <c r="AI1222" s="11" t="str">
        <f t="shared" si="325"/>
        <v>k</v>
      </c>
      <c r="AK1222" s="16" t="str">
        <f t="shared" si="326"/>
        <v>2181</v>
      </c>
    </row>
    <row r="1223" spans="31:37" x14ac:dyDescent="0.3">
      <c r="AE1223" s="22">
        <v>2.21</v>
      </c>
      <c r="AF1223" s="9">
        <f t="shared" si="323"/>
        <v>4</v>
      </c>
      <c r="AG1223" s="9">
        <f t="shared" ref="AG1223:AG1286" si="327">AE1223*10^AF1223/10</f>
        <v>2210</v>
      </c>
      <c r="AH1223" s="11" t="str">
        <f t="shared" si="324"/>
        <v>2.21</v>
      </c>
      <c r="AI1223" s="11" t="str">
        <f t="shared" si="325"/>
        <v>k</v>
      </c>
      <c r="AK1223" s="16" t="str">
        <f t="shared" si="326"/>
        <v>2211</v>
      </c>
    </row>
    <row r="1224" spans="31:37" x14ac:dyDescent="0.3">
      <c r="AE1224" s="22">
        <v>2.23</v>
      </c>
      <c r="AF1224" s="9">
        <f t="shared" si="323"/>
        <v>4</v>
      </c>
      <c r="AG1224" s="9">
        <f t="shared" si="327"/>
        <v>2230</v>
      </c>
      <c r="AH1224" s="11" t="str">
        <f t="shared" si="324"/>
        <v>2.23</v>
      </c>
      <c r="AI1224" s="11" t="str">
        <f t="shared" si="325"/>
        <v>k</v>
      </c>
      <c r="AK1224" s="16" t="str">
        <f t="shared" si="326"/>
        <v>2231</v>
      </c>
    </row>
    <row r="1225" spans="31:37" x14ac:dyDescent="0.3">
      <c r="AE1225" s="22">
        <v>2.2599999999999998</v>
      </c>
      <c r="AF1225" s="9">
        <f t="shared" si="323"/>
        <v>4</v>
      </c>
      <c r="AG1225" s="9">
        <f t="shared" si="327"/>
        <v>2259.9999999999995</v>
      </c>
      <c r="AH1225" s="11" t="str">
        <f t="shared" si="324"/>
        <v>2.26</v>
      </c>
      <c r="AI1225" s="11" t="str">
        <f t="shared" si="325"/>
        <v>k</v>
      </c>
      <c r="AK1225" s="16" t="str">
        <f t="shared" si="326"/>
        <v>2261</v>
      </c>
    </row>
    <row r="1226" spans="31:37" x14ac:dyDescent="0.3">
      <c r="AE1226" s="22">
        <v>2.29</v>
      </c>
      <c r="AF1226" s="9">
        <f t="shared" si="323"/>
        <v>4</v>
      </c>
      <c r="AG1226" s="9">
        <f t="shared" si="327"/>
        <v>2290</v>
      </c>
      <c r="AH1226" s="11" t="str">
        <f t="shared" si="324"/>
        <v>2.29</v>
      </c>
      <c r="AI1226" s="11" t="str">
        <f t="shared" si="325"/>
        <v>k</v>
      </c>
      <c r="AK1226" s="16" t="str">
        <f t="shared" si="326"/>
        <v>2291</v>
      </c>
    </row>
    <row r="1227" spans="31:37" x14ac:dyDescent="0.3">
      <c r="AE1227" s="22">
        <v>2.3199999999999998</v>
      </c>
      <c r="AF1227" s="9">
        <f t="shared" si="323"/>
        <v>4</v>
      </c>
      <c r="AG1227" s="9">
        <f t="shared" si="327"/>
        <v>2320</v>
      </c>
      <c r="AH1227" s="11" t="str">
        <f t="shared" si="324"/>
        <v>2.32</v>
      </c>
      <c r="AI1227" s="11" t="str">
        <f t="shared" si="325"/>
        <v>k</v>
      </c>
      <c r="AK1227" s="16" t="str">
        <f t="shared" si="326"/>
        <v>2321</v>
      </c>
    </row>
    <row r="1228" spans="31:37" x14ac:dyDescent="0.3">
      <c r="AE1228" s="22">
        <v>2.34</v>
      </c>
      <c r="AF1228" s="9">
        <f t="shared" si="323"/>
        <v>4</v>
      </c>
      <c r="AG1228" s="9">
        <f t="shared" si="327"/>
        <v>2340</v>
      </c>
      <c r="AH1228" s="11" t="str">
        <f t="shared" si="324"/>
        <v>2.34</v>
      </c>
      <c r="AI1228" s="11" t="str">
        <f t="shared" si="325"/>
        <v>k</v>
      </c>
      <c r="AK1228" s="16" t="str">
        <f t="shared" si="326"/>
        <v>2341</v>
      </c>
    </row>
    <row r="1229" spans="31:37" x14ac:dyDescent="0.3">
      <c r="AE1229" s="22">
        <v>2.37</v>
      </c>
      <c r="AF1229" s="9">
        <f t="shared" si="323"/>
        <v>4</v>
      </c>
      <c r="AG1229" s="9">
        <f t="shared" si="327"/>
        <v>2370</v>
      </c>
      <c r="AH1229" s="11" t="str">
        <f t="shared" si="324"/>
        <v>2.37</v>
      </c>
      <c r="AI1229" s="11" t="str">
        <f t="shared" si="325"/>
        <v>k</v>
      </c>
      <c r="AK1229" s="16" t="str">
        <f t="shared" si="326"/>
        <v>2371</v>
      </c>
    </row>
    <row r="1230" spans="31:37" x14ac:dyDescent="0.3">
      <c r="AE1230" s="22">
        <v>2.4</v>
      </c>
      <c r="AF1230" s="9">
        <f t="shared" si="323"/>
        <v>4</v>
      </c>
      <c r="AG1230" s="9">
        <f t="shared" si="327"/>
        <v>2400</v>
      </c>
      <c r="AH1230" s="11" t="str">
        <f t="shared" si="324"/>
        <v>2.40</v>
      </c>
      <c r="AI1230" s="11" t="str">
        <f t="shared" si="325"/>
        <v>k</v>
      </c>
      <c r="AK1230" s="16" t="str">
        <f t="shared" si="326"/>
        <v>2401</v>
      </c>
    </row>
    <row r="1231" spans="31:37" x14ac:dyDescent="0.3">
      <c r="AE1231" s="22">
        <v>2.4300000000000002</v>
      </c>
      <c r="AF1231" s="9">
        <f t="shared" si="323"/>
        <v>4</v>
      </c>
      <c r="AG1231" s="9">
        <f t="shared" si="327"/>
        <v>2430</v>
      </c>
      <c r="AH1231" s="11" t="str">
        <f t="shared" si="324"/>
        <v>2.43</v>
      </c>
      <c r="AI1231" s="11" t="str">
        <f t="shared" si="325"/>
        <v>k</v>
      </c>
      <c r="AK1231" s="16" t="str">
        <f t="shared" si="326"/>
        <v>2431</v>
      </c>
    </row>
    <row r="1232" spans="31:37" x14ac:dyDescent="0.3">
      <c r="AE1232" s="22">
        <v>2.46</v>
      </c>
      <c r="AF1232" s="9">
        <f t="shared" si="323"/>
        <v>4</v>
      </c>
      <c r="AG1232" s="9">
        <f t="shared" si="327"/>
        <v>2460</v>
      </c>
      <c r="AH1232" s="11" t="str">
        <f t="shared" si="324"/>
        <v>2.46</v>
      </c>
      <c r="AI1232" s="11" t="str">
        <f t="shared" si="325"/>
        <v>k</v>
      </c>
      <c r="AK1232" s="16" t="str">
        <f t="shared" si="326"/>
        <v>2461</v>
      </c>
    </row>
    <row r="1233" spans="31:37" x14ac:dyDescent="0.3">
      <c r="AE1233" s="22">
        <v>2.4900000000000002</v>
      </c>
      <c r="AF1233" s="9">
        <f t="shared" si="323"/>
        <v>4</v>
      </c>
      <c r="AG1233" s="9">
        <f t="shared" si="327"/>
        <v>2490.0000000000005</v>
      </c>
      <c r="AH1233" s="11" t="str">
        <f t="shared" si="324"/>
        <v>2.49</v>
      </c>
      <c r="AI1233" s="11" t="str">
        <f t="shared" si="325"/>
        <v>k</v>
      </c>
      <c r="AK1233" s="16" t="str">
        <f t="shared" si="326"/>
        <v>2491</v>
      </c>
    </row>
    <row r="1234" spans="31:37" x14ac:dyDescent="0.3">
      <c r="AE1234" s="22">
        <v>2.52</v>
      </c>
      <c r="AF1234" s="9">
        <f t="shared" si="323"/>
        <v>4</v>
      </c>
      <c r="AG1234" s="9">
        <f t="shared" si="327"/>
        <v>2520</v>
      </c>
      <c r="AH1234" s="11" t="str">
        <f t="shared" si="324"/>
        <v>2.52</v>
      </c>
      <c r="AI1234" s="11" t="str">
        <f t="shared" si="325"/>
        <v>k</v>
      </c>
      <c r="AK1234" s="16" t="str">
        <f t="shared" si="326"/>
        <v>2521</v>
      </c>
    </row>
    <row r="1235" spans="31:37" x14ac:dyDescent="0.3">
      <c r="AE1235" s="22">
        <v>2.5499999999999998</v>
      </c>
      <c r="AF1235" s="9">
        <f t="shared" si="323"/>
        <v>4</v>
      </c>
      <c r="AG1235" s="9">
        <f t="shared" si="327"/>
        <v>2550</v>
      </c>
      <c r="AH1235" s="11" t="str">
        <f t="shared" si="324"/>
        <v>2.55</v>
      </c>
      <c r="AI1235" s="11" t="str">
        <f t="shared" si="325"/>
        <v>k</v>
      </c>
      <c r="AK1235" s="16" t="str">
        <f t="shared" si="326"/>
        <v>2551</v>
      </c>
    </row>
    <row r="1236" spans="31:37" x14ac:dyDescent="0.3">
      <c r="AE1236" s="22">
        <v>2.58</v>
      </c>
      <c r="AF1236" s="9">
        <f t="shared" si="323"/>
        <v>4</v>
      </c>
      <c r="AG1236" s="9">
        <f t="shared" si="327"/>
        <v>2580</v>
      </c>
      <c r="AH1236" s="11" t="str">
        <f t="shared" si="324"/>
        <v>2.58</v>
      </c>
      <c r="AI1236" s="11" t="str">
        <f t="shared" si="325"/>
        <v>k</v>
      </c>
      <c r="AK1236" s="16" t="str">
        <f t="shared" si="326"/>
        <v>2581</v>
      </c>
    </row>
    <row r="1237" spans="31:37" x14ac:dyDescent="0.3">
      <c r="AE1237" s="22">
        <v>2.61</v>
      </c>
      <c r="AF1237" s="9">
        <f t="shared" si="323"/>
        <v>4</v>
      </c>
      <c r="AG1237" s="9">
        <f t="shared" si="327"/>
        <v>2610</v>
      </c>
      <c r="AH1237" s="11" t="str">
        <f t="shared" si="324"/>
        <v>2.61</v>
      </c>
      <c r="AI1237" s="11" t="str">
        <f t="shared" si="325"/>
        <v>k</v>
      </c>
      <c r="AK1237" s="16" t="str">
        <f t="shared" si="326"/>
        <v>2611</v>
      </c>
    </row>
    <row r="1238" spans="31:37" x14ac:dyDescent="0.3">
      <c r="AE1238" s="22">
        <v>2.64</v>
      </c>
      <c r="AF1238" s="9">
        <f t="shared" si="323"/>
        <v>4</v>
      </c>
      <c r="AG1238" s="9">
        <f t="shared" si="327"/>
        <v>2640</v>
      </c>
      <c r="AH1238" s="11" t="str">
        <f t="shared" si="324"/>
        <v>2.64</v>
      </c>
      <c r="AI1238" s="11" t="str">
        <f t="shared" si="325"/>
        <v>k</v>
      </c>
      <c r="AK1238" s="16" t="str">
        <f t="shared" si="326"/>
        <v>2641</v>
      </c>
    </row>
    <row r="1239" spans="31:37" x14ac:dyDescent="0.3">
      <c r="AE1239" s="22">
        <v>2.67</v>
      </c>
      <c r="AF1239" s="9">
        <f t="shared" si="323"/>
        <v>4</v>
      </c>
      <c r="AG1239" s="9">
        <f t="shared" si="327"/>
        <v>2670</v>
      </c>
      <c r="AH1239" s="11" t="str">
        <f t="shared" si="324"/>
        <v>2.67</v>
      </c>
      <c r="AI1239" s="11" t="str">
        <f t="shared" si="325"/>
        <v>k</v>
      </c>
      <c r="AK1239" s="16" t="str">
        <f t="shared" si="326"/>
        <v>2671</v>
      </c>
    </row>
    <row r="1240" spans="31:37" x14ac:dyDescent="0.3">
      <c r="AE1240" s="22">
        <v>2.71</v>
      </c>
      <c r="AF1240" s="9">
        <f t="shared" si="323"/>
        <v>4</v>
      </c>
      <c r="AG1240" s="9">
        <f t="shared" si="327"/>
        <v>2710</v>
      </c>
      <c r="AH1240" s="11" t="str">
        <f t="shared" si="324"/>
        <v>2.71</v>
      </c>
      <c r="AI1240" s="11" t="str">
        <f t="shared" si="325"/>
        <v>k</v>
      </c>
      <c r="AK1240" s="16" t="str">
        <f t="shared" si="326"/>
        <v>2711</v>
      </c>
    </row>
    <row r="1241" spans="31:37" x14ac:dyDescent="0.3">
      <c r="AE1241" s="22">
        <v>2.74</v>
      </c>
      <c r="AF1241" s="9">
        <f t="shared" si="323"/>
        <v>4</v>
      </c>
      <c r="AG1241" s="9">
        <f t="shared" si="327"/>
        <v>2740.0000000000005</v>
      </c>
      <c r="AH1241" s="11" t="str">
        <f t="shared" si="324"/>
        <v>2.74</v>
      </c>
      <c r="AI1241" s="11" t="str">
        <f t="shared" si="325"/>
        <v>k</v>
      </c>
      <c r="AK1241" s="16" t="str">
        <f t="shared" si="326"/>
        <v>2741</v>
      </c>
    </row>
    <row r="1242" spans="31:37" x14ac:dyDescent="0.3">
      <c r="AE1242" s="22">
        <v>2.77</v>
      </c>
      <c r="AF1242" s="9">
        <f t="shared" si="323"/>
        <v>4</v>
      </c>
      <c r="AG1242" s="9">
        <f t="shared" si="327"/>
        <v>2770</v>
      </c>
      <c r="AH1242" s="11" t="str">
        <f t="shared" si="324"/>
        <v>2.77</v>
      </c>
      <c r="AI1242" s="11" t="str">
        <f t="shared" si="325"/>
        <v>k</v>
      </c>
      <c r="AK1242" s="16" t="str">
        <f t="shared" si="326"/>
        <v>2771</v>
      </c>
    </row>
    <row r="1243" spans="31:37" x14ac:dyDescent="0.3">
      <c r="AE1243" s="22">
        <v>2.8</v>
      </c>
      <c r="AF1243" s="9">
        <f t="shared" si="323"/>
        <v>4</v>
      </c>
      <c r="AG1243" s="9">
        <f t="shared" si="327"/>
        <v>2800</v>
      </c>
      <c r="AH1243" s="11" t="str">
        <f t="shared" si="324"/>
        <v>2.80</v>
      </c>
      <c r="AI1243" s="11" t="str">
        <f t="shared" si="325"/>
        <v>k</v>
      </c>
      <c r="AK1243" s="16" t="str">
        <f t="shared" si="326"/>
        <v>2801</v>
      </c>
    </row>
    <row r="1244" spans="31:37" x14ac:dyDescent="0.3">
      <c r="AE1244" s="22">
        <v>2.84</v>
      </c>
      <c r="AF1244" s="9">
        <f t="shared" si="323"/>
        <v>4</v>
      </c>
      <c r="AG1244" s="9">
        <f t="shared" si="327"/>
        <v>2840</v>
      </c>
      <c r="AH1244" s="11" t="str">
        <f t="shared" si="324"/>
        <v>2.84</v>
      </c>
      <c r="AI1244" s="11" t="str">
        <f t="shared" si="325"/>
        <v>k</v>
      </c>
      <c r="AK1244" s="16" t="str">
        <f t="shared" si="326"/>
        <v>2841</v>
      </c>
    </row>
    <row r="1245" spans="31:37" x14ac:dyDescent="0.3">
      <c r="AE1245" s="22">
        <v>2.87</v>
      </c>
      <c r="AF1245" s="9">
        <f t="shared" si="323"/>
        <v>4</v>
      </c>
      <c r="AG1245" s="9">
        <f t="shared" si="327"/>
        <v>2870</v>
      </c>
      <c r="AH1245" s="11" t="str">
        <f t="shared" si="324"/>
        <v>2.87</v>
      </c>
      <c r="AI1245" s="11" t="str">
        <f t="shared" si="325"/>
        <v>k</v>
      </c>
      <c r="AK1245" s="16" t="str">
        <f t="shared" si="326"/>
        <v>2871</v>
      </c>
    </row>
    <row r="1246" spans="31:37" x14ac:dyDescent="0.3">
      <c r="AE1246" s="22">
        <v>2.91</v>
      </c>
      <c r="AF1246" s="9">
        <f t="shared" si="323"/>
        <v>4</v>
      </c>
      <c r="AG1246" s="9">
        <f t="shared" si="327"/>
        <v>2910</v>
      </c>
      <c r="AH1246" s="11" t="str">
        <f t="shared" si="324"/>
        <v>2.91</v>
      </c>
      <c r="AI1246" s="11" t="str">
        <f t="shared" si="325"/>
        <v>k</v>
      </c>
      <c r="AK1246" s="16" t="str">
        <f t="shared" si="326"/>
        <v>2911</v>
      </c>
    </row>
    <row r="1247" spans="31:37" x14ac:dyDescent="0.3">
      <c r="AE1247" s="22">
        <v>2.94</v>
      </c>
      <c r="AF1247" s="9">
        <f t="shared" si="323"/>
        <v>4</v>
      </c>
      <c r="AG1247" s="9">
        <f t="shared" si="327"/>
        <v>2940</v>
      </c>
      <c r="AH1247" s="11" t="str">
        <f t="shared" si="324"/>
        <v>2.94</v>
      </c>
      <c r="AI1247" s="11" t="str">
        <f t="shared" si="325"/>
        <v>k</v>
      </c>
      <c r="AK1247" s="16" t="str">
        <f t="shared" si="326"/>
        <v>2941</v>
      </c>
    </row>
    <row r="1248" spans="31:37" x14ac:dyDescent="0.3">
      <c r="AE1248" s="22">
        <v>2.98</v>
      </c>
      <c r="AF1248" s="9">
        <f t="shared" si="323"/>
        <v>4</v>
      </c>
      <c r="AG1248" s="9">
        <f t="shared" si="327"/>
        <v>2980</v>
      </c>
      <c r="AH1248" s="11" t="str">
        <f t="shared" si="324"/>
        <v>2.98</v>
      </c>
      <c r="AI1248" s="11" t="str">
        <f t="shared" si="325"/>
        <v>k</v>
      </c>
      <c r="AK1248" s="16" t="str">
        <f t="shared" si="326"/>
        <v>2981</v>
      </c>
    </row>
    <row r="1249" spans="31:37" x14ac:dyDescent="0.3">
      <c r="AE1249" s="22">
        <v>3.01</v>
      </c>
      <c r="AF1249" s="9">
        <f t="shared" si="323"/>
        <v>4</v>
      </c>
      <c r="AG1249" s="9">
        <f t="shared" si="327"/>
        <v>3009.9999999999995</v>
      </c>
      <c r="AH1249" s="11" t="str">
        <f t="shared" si="324"/>
        <v>3.01</v>
      </c>
      <c r="AI1249" s="11" t="str">
        <f t="shared" si="325"/>
        <v>k</v>
      </c>
      <c r="AK1249" s="16" t="str">
        <f t="shared" si="326"/>
        <v>3011</v>
      </c>
    </row>
    <row r="1250" spans="31:37" x14ac:dyDescent="0.3">
      <c r="AE1250" s="22">
        <v>3.05</v>
      </c>
      <c r="AF1250" s="9">
        <f t="shared" si="323"/>
        <v>4</v>
      </c>
      <c r="AG1250" s="9">
        <f t="shared" si="327"/>
        <v>3050</v>
      </c>
      <c r="AH1250" s="11" t="str">
        <f t="shared" si="324"/>
        <v>3.05</v>
      </c>
      <c r="AI1250" s="11" t="str">
        <f t="shared" si="325"/>
        <v>k</v>
      </c>
      <c r="AK1250" s="16" t="str">
        <f t="shared" si="326"/>
        <v>3051</v>
      </c>
    </row>
    <row r="1251" spans="31:37" x14ac:dyDescent="0.3">
      <c r="AE1251" s="22">
        <v>3.09</v>
      </c>
      <c r="AF1251" s="9">
        <f t="shared" si="323"/>
        <v>4</v>
      </c>
      <c r="AG1251" s="9">
        <f t="shared" si="327"/>
        <v>3090</v>
      </c>
      <c r="AH1251" s="11" t="str">
        <f t="shared" si="324"/>
        <v>3.09</v>
      </c>
      <c r="AI1251" s="11" t="str">
        <f t="shared" si="325"/>
        <v>k</v>
      </c>
      <c r="AK1251" s="16" t="str">
        <f t="shared" si="326"/>
        <v>3091</v>
      </c>
    </row>
    <row r="1252" spans="31:37" x14ac:dyDescent="0.3">
      <c r="AE1252" s="22">
        <v>3.12</v>
      </c>
      <c r="AF1252" s="9">
        <f t="shared" si="323"/>
        <v>4</v>
      </c>
      <c r="AG1252" s="9">
        <f t="shared" si="327"/>
        <v>3120</v>
      </c>
      <c r="AH1252" s="11" t="str">
        <f t="shared" si="324"/>
        <v>3.12</v>
      </c>
      <c r="AI1252" s="11" t="str">
        <f t="shared" si="325"/>
        <v>k</v>
      </c>
      <c r="AK1252" s="16" t="str">
        <f t="shared" si="326"/>
        <v>3121</v>
      </c>
    </row>
    <row r="1253" spans="31:37" x14ac:dyDescent="0.3">
      <c r="AE1253" s="22">
        <v>3.16</v>
      </c>
      <c r="AF1253" s="9">
        <f t="shared" si="323"/>
        <v>4</v>
      </c>
      <c r="AG1253" s="9">
        <f t="shared" si="327"/>
        <v>3160</v>
      </c>
      <c r="AH1253" s="11" t="str">
        <f t="shared" si="324"/>
        <v>3.16</v>
      </c>
      <c r="AI1253" s="11" t="str">
        <f t="shared" si="325"/>
        <v>k</v>
      </c>
      <c r="AK1253" s="16" t="str">
        <f t="shared" si="326"/>
        <v>3161</v>
      </c>
    </row>
    <row r="1254" spans="31:37" x14ac:dyDescent="0.3">
      <c r="AE1254" s="22">
        <v>3.2</v>
      </c>
      <c r="AF1254" s="9">
        <f t="shared" si="323"/>
        <v>4</v>
      </c>
      <c r="AG1254" s="9">
        <f t="shared" si="327"/>
        <v>3200</v>
      </c>
      <c r="AH1254" s="11" t="str">
        <f t="shared" si="324"/>
        <v>3.20</v>
      </c>
      <c r="AI1254" s="11" t="str">
        <f t="shared" si="325"/>
        <v>k</v>
      </c>
    </row>
    <row r="1255" spans="31:37" x14ac:dyDescent="0.3">
      <c r="AE1255" s="22">
        <v>3.24</v>
      </c>
      <c r="AF1255" s="9">
        <f t="shared" si="323"/>
        <v>4</v>
      </c>
      <c r="AG1255" s="9">
        <f t="shared" si="327"/>
        <v>3240.0000000000005</v>
      </c>
      <c r="AH1255" s="11" t="str">
        <f t="shared" si="324"/>
        <v>3.24</v>
      </c>
      <c r="AI1255" s="11" t="str">
        <f t="shared" si="325"/>
        <v>k</v>
      </c>
    </row>
    <row r="1256" spans="31:37" x14ac:dyDescent="0.3">
      <c r="AE1256" s="22">
        <v>3.28</v>
      </c>
      <c r="AF1256" s="9">
        <f t="shared" si="323"/>
        <v>4</v>
      </c>
      <c r="AG1256" s="9">
        <f t="shared" si="327"/>
        <v>3280</v>
      </c>
      <c r="AH1256" s="11" t="str">
        <f t="shared" si="324"/>
        <v>3.28</v>
      </c>
      <c r="AI1256" s="11" t="str">
        <f t="shared" si="325"/>
        <v>k</v>
      </c>
    </row>
    <row r="1257" spans="31:37" x14ac:dyDescent="0.3">
      <c r="AE1257" s="22">
        <v>3.32</v>
      </c>
      <c r="AF1257" s="9">
        <f t="shared" si="323"/>
        <v>4</v>
      </c>
      <c r="AG1257" s="9">
        <f t="shared" si="327"/>
        <v>3320</v>
      </c>
      <c r="AH1257" s="11" t="str">
        <f t="shared" si="324"/>
        <v>3.32</v>
      </c>
      <c r="AI1257" s="11" t="str">
        <f t="shared" si="325"/>
        <v>k</v>
      </c>
    </row>
    <row r="1258" spans="31:37" x14ac:dyDescent="0.3">
      <c r="AE1258" s="22">
        <v>3.36</v>
      </c>
      <c r="AF1258" s="9">
        <f t="shared" si="323"/>
        <v>4</v>
      </c>
      <c r="AG1258" s="9">
        <f t="shared" si="327"/>
        <v>3360</v>
      </c>
      <c r="AH1258" s="11" t="str">
        <f t="shared" si="324"/>
        <v>3.36</v>
      </c>
      <c r="AI1258" s="11" t="str">
        <f t="shared" si="325"/>
        <v>k</v>
      </c>
    </row>
    <row r="1259" spans="31:37" x14ac:dyDescent="0.3">
      <c r="AE1259" s="22">
        <v>3.4</v>
      </c>
      <c r="AF1259" s="9">
        <f t="shared" si="323"/>
        <v>4</v>
      </c>
      <c r="AG1259" s="9">
        <f t="shared" si="327"/>
        <v>3400</v>
      </c>
      <c r="AH1259" s="11" t="str">
        <f t="shared" si="324"/>
        <v>3.40</v>
      </c>
      <c r="AI1259" s="11" t="str">
        <f t="shared" si="325"/>
        <v>k</v>
      </c>
    </row>
    <row r="1260" spans="31:37" x14ac:dyDescent="0.3">
      <c r="AE1260" s="22">
        <v>3.44</v>
      </c>
      <c r="AF1260" s="9">
        <f t="shared" si="323"/>
        <v>4</v>
      </c>
      <c r="AG1260" s="9">
        <f t="shared" si="327"/>
        <v>3440</v>
      </c>
      <c r="AH1260" s="11" t="str">
        <f t="shared" si="324"/>
        <v>3.44</v>
      </c>
      <c r="AI1260" s="11" t="str">
        <f t="shared" si="325"/>
        <v>k</v>
      </c>
    </row>
    <row r="1261" spans="31:37" x14ac:dyDescent="0.3">
      <c r="AE1261" s="22">
        <v>3.48</v>
      </c>
      <c r="AF1261" s="9">
        <f t="shared" si="323"/>
        <v>4</v>
      </c>
      <c r="AG1261" s="9">
        <f t="shared" si="327"/>
        <v>3480</v>
      </c>
      <c r="AH1261" s="11" t="str">
        <f t="shared" si="324"/>
        <v>3.48</v>
      </c>
      <c r="AI1261" s="11" t="str">
        <f t="shared" si="325"/>
        <v>k</v>
      </c>
    </row>
    <row r="1262" spans="31:37" x14ac:dyDescent="0.3">
      <c r="AE1262" s="22">
        <v>3.52</v>
      </c>
      <c r="AF1262" s="9">
        <f t="shared" si="323"/>
        <v>4</v>
      </c>
      <c r="AG1262" s="9">
        <f t="shared" si="327"/>
        <v>3520</v>
      </c>
      <c r="AH1262" s="11" t="str">
        <f t="shared" si="324"/>
        <v>3.52</v>
      </c>
      <c r="AI1262" s="11" t="str">
        <f t="shared" si="325"/>
        <v>k</v>
      </c>
    </row>
    <row r="1263" spans="31:37" x14ac:dyDescent="0.3">
      <c r="AE1263" s="22">
        <v>3.57</v>
      </c>
      <c r="AF1263" s="9">
        <f t="shared" si="323"/>
        <v>4</v>
      </c>
      <c r="AG1263" s="9">
        <f t="shared" si="327"/>
        <v>3570</v>
      </c>
      <c r="AH1263" s="11" t="str">
        <f t="shared" si="324"/>
        <v>3.57</v>
      </c>
      <c r="AI1263" s="11" t="str">
        <f t="shared" si="325"/>
        <v>k</v>
      </c>
    </row>
    <row r="1264" spans="31:37" x14ac:dyDescent="0.3">
      <c r="AE1264" s="22">
        <v>3.61</v>
      </c>
      <c r="AF1264" s="9">
        <f t="shared" si="323"/>
        <v>4</v>
      </c>
      <c r="AG1264" s="9">
        <f t="shared" si="327"/>
        <v>3610</v>
      </c>
      <c r="AH1264" s="11" t="str">
        <f t="shared" si="324"/>
        <v>3.61</v>
      </c>
      <c r="AI1264" s="11" t="str">
        <f t="shared" si="325"/>
        <v>k</v>
      </c>
    </row>
    <row r="1265" spans="31:35" x14ac:dyDescent="0.3">
      <c r="AE1265" s="22">
        <v>3.65</v>
      </c>
      <c r="AF1265" s="9">
        <f t="shared" si="323"/>
        <v>4</v>
      </c>
      <c r="AG1265" s="9">
        <f t="shared" si="327"/>
        <v>3650</v>
      </c>
      <c r="AH1265" s="11" t="str">
        <f t="shared" si="324"/>
        <v>3.65</v>
      </c>
      <c r="AI1265" s="11" t="str">
        <f t="shared" si="325"/>
        <v>k</v>
      </c>
    </row>
    <row r="1266" spans="31:35" x14ac:dyDescent="0.3">
      <c r="AE1266" s="22">
        <v>3.7</v>
      </c>
      <c r="AF1266" s="9">
        <f t="shared" si="323"/>
        <v>4</v>
      </c>
      <c r="AG1266" s="9">
        <f t="shared" si="327"/>
        <v>3700</v>
      </c>
      <c r="AH1266" s="11" t="str">
        <f t="shared" si="324"/>
        <v>3.70</v>
      </c>
      <c r="AI1266" s="11" t="str">
        <f t="shared" si="325"/>
        <v>k</v>
      </c>
    </row>
    <row r="1267" spans="31:35" x14ac:dyDescent="0.3">
      <c r="AE1267" s="22">
        <v>3.74</v>
      </c>
      <c r="AF1267" s="9">
        <f t="shared" si="323"/>
        <v>4</v>
      </c>
      <c r="AG1267" s="9">
        <f t="shared" si="327"/>
        <v>3740</v>
      </c>
      <c r="AH1267" s="11" t="str">
        <f t="shared" si="324"/>
        <v>3.74</v>
      </c>
      <c r="AI1267" s="11" t="str">
        <f t="shared" si="325"/>
        <v>k</v>
      </c>
    </row>
    <row r="1268" spans="31:35" x14ac:dyDescent="0.3">
      <c r="AE1268" s="22">
        <v>3.79</v>
      </c>
      <c r="AF1268" s="9">
        <f t="shared" si="323"/>
        <v>4</v>
      </c>
      <c r="AG1268" s="9">
        <f t="shared" si="327"/>
        <v>3790</v>
      </c>
      <c r="AH1268" s="11" t="str">
        <f t="shared" si="324"/>
        <v>3.79</v>
      </c>
      <c r="AI1268" s="11" t="str">
        <f t="shared" si="325"/>
        <v>k</v>
      </c>
    </row>
    <row r="1269" spans="31:35" x14ac:dyDescent="0.3">
      <c r="AE1269" s="22">
        <v>3.83</v>
      </c>
      <c r="AF1269" s="9">
        <f t="shared" si="323"/>
        <v>4</v>
      </c>
      <c r="AG1269" s="9">
        <f t="shared" si="327"/>
        <v>3830</v>
      </c>
      <c r="AH1269" s="11" t="str">
        <f t="shared" si="324"/>
        <v>3.83</v>
      </c>
      <c r="AI1269" s="11" t="str">
        <f t="shared" si="325"/>
        <v>k</v>
      </c>
    </row>
    <row r="1270" spans="31:35" x14ac:dyDescent="0.3">
      <c r="AE1270" s="22">
        <v>3.88</v>
      </c>
      <c r="AF1270" s="9">
        <f t="shared" si="323"/>
        <v>4</v>
      </c>
      <c r="AG1270" s="9">
        <f t="shared" si="327"/>
        <v>3880</v>
      </c>
      <c r="AH1270" s="11" t="str">
        <f t="shared" si="324"/>
        <v>3.88</v>
      </c>
      <c r="AI1270" s="11" t="str">
        <f t="shared" si="325"/>
        <v>k</v>
      </c>
    </row>
    <row r="1271" spans="31:35" x14ac:dyDescent="0.3">
      <c r="AE1271" s="22">
        <v>3.92</v>
      </c>
      <c r="AF1271" s="9">
        <f t="shared" si="323"/>
        <v>4</v>
      </c>
      <c r="AG1271" s="9">
        <f t="shared" si="327"/>
        <v>3920</v>
      </c>
      <c r="AH1271" s="11" t="str">
        <f t="shared" si="324"/>
        <v>3.92</v>
      </c>
      <c r="AI1271" s="11" t="str">
        <f t="shared" si="325"/>
        <v>k</v>
      </c>
    </row>
    <row r="1272" spans="31:35" x14ac:dyDescent="0.3">
      <c r="AE1272" s="22">
        <v>3.97</v>
      </c>
      <c r="AF1272" s="9">
        <f t="shared" si="323"/>
        <v>4</v>
      </c>
      <c r="AG1272" s="9">
        <f t="shared" si="327"/>
        <v>3970</v>
      </c>
      <c r="AH1272" s="11" t="str">
        <f t="shared" si="324"/>
        <v>3.97</v>
      </c>
      <c r="AI1272" s="11" t="str">
        <f t="shared" si="325"/>
        <v>k</v>
      </c>
    </row>
    <row r="1273" spans="31:35" x14ac:dyDescent="0.3">
      <c r="AE1273" s="22">
        <v>4.0199999999999996</v>
      </c>
      <c r="AF1273" s="9">
        <f t="shared" si="323"/>
        <v>4</v>
      </c>
      <c r="AG1273" s="9">
        <f t="shared" si="327"/>
        <v>4019.9999999999991</v>
      </c>
      <c r="AH1273" s="11" t="str">
        <f t="shared" si="324"/>
        <v>4.02</v>
      </c>
      <c r="AI1273" s="11" t="str">
        <f t="shared" si="325"/>
        <v>k</v>
      </c>
    </row>
    <row r="1274" spans="31:35" x14ac:dyDescent="0.3">
      <c r="AE1274" s="22">
        <v>4.07</v>
      </c>
      <c r="AF1274" s="9">
        <f t="shared" si="323"/>
        <v>4</v>
      </c>
      <c r="AG1274" s="9">
        <f t="shared" si="327"/>
        <v>4070</v>
      </c>
      <c r="AH1274" s="11" t="str">
        <f t="shared" si="324"/>
        <v>4.07</v>
      </c>
      <c r="AI1274" s="11" t="str">
        <f t="shared" si="325"/>
        <v>k</v>
      </c>
    </row>
    <row r="1275" spans="31:35" x14ac:dyDescent="0.3">
      <c r="AE1275" s="22">
        <v>4.12</v>
      </c>
      <c r="AF1275" s="9">
        <f t="shared" si="323"/>
        <v>4</v>
      </c>
      <c r="AG1275" s="9">
        <f t="shared" si="327"/>
        <v>4120</v>
      </c>
      <c r="AH1275" s="11" t="str">
        <f t="shared" si="324"/>
        <v>4.12</v>
      </c>
      <c r="AI1275" s="11" t="str">
        <f t="shared" si="325"/>
        <v>k</v>
      </c>
    </row>
    <row r="1276" spans="31:35" x14ac:dyDescent="0.3">
      <c r="AE1276" s="22">
        <v>4.17</v>
      </c>
      <c r="AF1276" s="9">
        <f t="shared" si="323"/>
        <v>4</v>
      </c>
      <c r="AG1276" s="9">
        <f t="shared" si="327"/>
        <v>4170</v>
      </c>
      <c r="AH1276" s="11" t="str">
        <f t="shared" si="324"/>
        <v>4.17</v>
      </c>
      <c r="AI1276" s="11" t="str">
        <f t="shared" si="325"/>
        <v>k</v>
      </c>
    </row>
    <row r="1277" spans="31:35" x14ac:dyDescent="0.3">
      <c r="AE1277" s="22">
        <v>4.22</v>
      </c>
      <c r="AF1277" s="9">
        <f t="shared" si="323"/>
        <v>4</v>
      </c>
      <c r="AG1277" s="9">
        <f t="shared" si="327"/>
        <v>4220</v>
      </c>
      <c r="AH1277" s="11" t="str">
        <f t="shared" si="324"/>
        <v>4.22</v>
      </c>
      <c r="AI1277" s="11" t="str">
        <f t="shared" si="325"/>
        <v>k</v>
      </c>
    </row>
    <row r="1278" spans="31:35" x14ac:dyDescent="0.3">
      <c r="AE1278" s="22">
        <v>4.2699999999999996</v>
      </c>
      <c r="AF1278" s="9">
        <f t="shared" si="323"/>
        <v>4</v>
      </c>
      <c r="AG1278" s="9">
        <f t="shared" si="327"/>
        <v>4269.9999999999991</v>
      </c>
      <c r="AH1278" s="11" t="str">
        <f t="shared" si="324"/>
        <v>4.27</v>
      </c>
      <c r="AI1278" s="11" t="str">
        <f t="shared" si="325"/>
        <v>k</v>
      </c>
    </row>
    <row r="1279" spans="31:35" x14ac:dyDescent="0.3">
      <c r="AE1279" s="22">
        <v>4.32</v>
      </c>
      <c r="AF1279" s="9">
        <f t="shared" si="323"/>
        <v>4</v>
      </c>
      <c r="AG1279" s="9">
        <f t="shared" si="327"/>
        <v>4320</v>
      </c>
      <c r="AH1279" s="11" t="str">
        <f t="shared" si="324"/>
        <v>4.32</v>
      </c>
      <c r="AI1279" s="11" t="str">
        <f t="shared" si="325"/>
        <v>k</v>
      </c>
    </row>
    <row r="1280" spans="31:35" x14ac:dyDescent="0.3">
      <c r="AE1280" s="22">
        <v>4.37</v>
      </c>
      <c r="AF1280" s="9">
        <f t="shared" si="323"/>
        <v>4</v>
      </c>
      <c r="AG1280" s="9">
        <f t="shared" si="327"/>
        <v>4370</v>
      </c>
      <c r="AH1280" s="11" t="str">
        <f t="shared" si="324"/>
        <v>4.37</v>
      </c>
      <c r="AI1280" s="11" t="str">
        <f t="shared" si="325"/>
        <v>k</v>
      </c>
    </row>
    <row r="1281" spans="31:35" x14ac:dyDescent="0.3">
      <c r="AE1281" s="22">
        <v>4.42</v>
      </c>
      <c r="AF1281" s="9">
        <f t="shared" si="323"/>
        <v>4</v>
      </c>
      <c r="AG1281" s="9">
        <f t="shared" si="327"/>
        <v>4420</v>
      </c>
      <c r="AH1281" s="11" t="str">
        <f t="shared" si="324"/>
        <v>4.42</v>
      </c>
      <c r="AI1281" s="11" t="str">
        <f t="shared" si="325"/>
        <v>k</v>
      </c>
    </row>
    <row r="1282" spans="31:35" x14ac:dyDescent="0.3">
      <c r="AE1282" s="22">
        <v>4.4800000000000004</v>
      </c>
      <c r="AF1282" s="9">
        <f t="shared" si="323"/>
        <v>4</v>
      </c>
      <c r="AG1282" s="9">
        <f t="shared" si="327"/>
        <v>4480.0000000000009</v>
      </c>
      <c r="AH1282" s="11" t="str">
        <f t="shared" si="324"/>
        <v>4.48</v>
      </c>
      <c r="AI1282" s="11" t="str">
        <f t="shared" si="325"/>
        <v>k</v>
      </c>
    </row>
    <row r="1283" spans="31:35" x14ac:dyDescent="0.3">
      <c r="AE1283" s="22">
        <v>4.53</v>
      </c>
      <c r="AF1283" s="9">
        <f t="shared" si="323"/>
        <v>4</v>
      </c>
      <c r="AG1283" s="9">
        <f t="shared" si="327"/>
        <v>4530</v>
      </c>
      <c r="AH1283" s="11" t="str">
        <f t="shared" si="324"/>
        <v>4.53</v>
      </c>
      <c r="AI1283" s="11" t="str">
        <f t="shared" si="325"/>
        <v>k</v>
      </c>
    </row>
    <row r="1284" spans="31:35" x14ac:dyDescent="0.3">
      <c r="AE1284" s="22">
        <v>4.59</v>
      </c>
      <c r="AF1284" s="9">
        <f t="shared" si="323"/>
        <v>4</v>
      </c>
      <c r="AG1284" s="9">
        <f t="shared" si="327"/>
        <v>4590</v>
      </c>
      <c r="AH1284" s="11" t="str">
        <f t="shared" si="324"/>
        <v>4.59</v>
      </c>
      <c r="AI1284" s="11" t="str">
        <f t="shared" si="325"/>
        <v>k</v>
      </c>
    </row>
    <row r="1285" spans="31:35" x14ac:dyDescent="0.3">
      <c r="AE1285" s="22">
        <v>4.6399999999999997</v>
      </c>
      <c r="AF1285" s="9">
        <f t="shared" ref="AF1285:AF1348" si="328">IF(AE1285=1,AF1284+1,AF1284)</f>
        <v>4</v>
      </c>
      <c r="AG1285" s="9">
        <f t="shared" si="327"/>
        <v>4640</v>
      </c>
      <c r="AH1285" s="11" t="str">
        <f t="shared" ref="AH1285:AH1348" si="329">TEXT(AG1285*_xlfn.XLOOKUP(AF1285,Index_Table,D_List),SUBSTITUTE(_xlfn.XLOOKUP(AF1285,Index_Table,T_List),"""",""))</f>
        <v>4.64</v>
      </c>
      <c r="AI1285" s="11" t="str">
        <f t="shared" ref="AI1285:AI1348" si="330">_xlfn.XLOOKUP(AF1285,Index_Table,Sym_List)</f>
        <v>k</v>
      </c>
    </row>
    <row r="1286" spans="31:35" x14ac:dyDescent="0.3">
      <c r="AE1286" s="22">
        <v>4.7</v>
      </c>
      <c r="AF1286" s="9">
        <f t="shared" si="328"/>
        <v>4</v>
      </c>
      <c r="AG1286" s="9">
        <f t="shared" si="327"/>
        <v>4700</v>
      </c>
      <c r="AH1286" s="11" t="str">
        <f t="shared" si="329"/>
        <v>4.70</v>
      </c>
      <c r="AI1286" s="11" t="str">
        <f t="shared" si="330"/>
        <v>k</v>
      </c>
    </row>
    <row r="1287" spans="31:35" x14ac:dyDescent="0.3">
      <c r="AE1287" s="22">
        <v>4.75</v>
      </c>
      <c r="AF1287" s="9">
        <f t="shared" si="328"/>
        <v>4</v>
      </c>
      <c r="AG1287" s="9">
        <f t="shared" ref="AG1287:AG1349" si="331">AE1287*10^AF1287/10</f>
        <v>4750</v>
      </c>
      <c r="AH1287" s="11" t="str">
        <f t="shared" si="329"/>
        <v>4.75</v>
      </c>
      <c r="AI1287" s="11" t="str">
        <f t="shared" si="330"/>
        <v>k</v>
      </c>
    </row>
    <row r="1288" spans="31:35" x14ac:dyDescent="0.3">
      <c r="AE1288" s="22">
        <v>4.8099999999999996</v>
      </c>
      <c r="AF1288" s="9">
        <f t="shared" si="328"/>
        <v>4</v>
      </c>
      <c r="AG1288" s="9">
        <f t="shared" si="331"/>
        <v>4809.9999999999991</v>
      </c>
      <c r="AH1288" s="11" t="str">
        <f t="shared" si="329"/>
        <v>4.81</v>
      </c>
      <c r="AI1288" s="11" t="str">
        <f t="shared" si="330"/>
        <v>k</v>
      </c>
    </row>
    <row r="1289" spans="31:35" x14ac:dyDescent="0.3">
      <c r="AE1289" s="22">
        <v>4.87</v>
      </c>
      <c r="AF1289" s="9">
        <f t="shared" si="328"/>
        <v>4</v>
      </c>
      <c r="AG1289" s="9">
        <f t="shared" si="331"/>
        <v>4870</v>
      </c>
      <c r="AH1289" s="11" t="str">
        <f t="shared" si="329"/>
        <v>4.87</v>
      </c>
      <c r="AI1289" s="11" t="str">
        <f t="shared" si="330"/>
        <v>k</v>
      </c>
    </row>
    <row r="1290" spans="31:35" x14ac:dyDescent="0.3">
      <c r="AE1290" s="22">
        <v>4.93</v>
      </c>
      <c r="AF1290" s="9">
        <f t="shared" si="328"/>
        <v>4</v>
      </c>
      <c r="AG1290" s="9">
        <f t="shared" si="331"/>
        <v>4930</v>
      </c>
      <c r="AH1290" s="11" t="str">
        <f t="shared" si="329"/>
        <v>4.93</v>
      </c>
      <c r="AI1290" s="11" t="str">
        <f t="shared" si="330"/>
        <v>k</v>
      </c>
    </row>
    <row r="1291" spans="31:35" x14ac:dyDescent="0.3">
      <c r="AE1291" s="22">
        <v>4.99</v>
      </c>
      <c r="AF1291" s="9">
        <f t="shared" si="328"/>
        <v>4</v>
      </c>
      <c r="AG1291" s="9">
        <f t="shared" si="331"/>
        <v>4990</v>
      </c>
      <c r="AH1291" s="11" t="str">
        <f t="shared" si="329"/>
        <v>4.99</v>
      </c>
      <c r="AI1291" s="11" t="str">
        <f t="shared" si="330"/>
        <v>k</v>
      </c>
    </row>
    <row r="1292" spans="31:35" x14ac:dyDescent="0.3">
      <c r="AE1292" s="22">
        <v>5.05</v>
      </c>
      <c r="AF1292" s="9">
        <f t="shared" si="328"/>
        <v>4</v>
      </c>
      <c r="AG1292" s="9">
        <f t="shared" si="331"/>
        <v>5050</v>
      </c>
      <c r="AH1292" s="11" t="str">
        <f t="shared" si="329"/>
        <v>5.05</v>
      </c>
      <c r="AI1292" s="11" t="str">
        <f t="shared" si="330"/>
        <v>k</v>
      </c>
    </row>
    <row r="1293" spans="31:35" x14ac:dyDescent="0.3">
      <c r="AE1293" s="22">
        <v>5.1100000000000003</v>
      </c>
      <c r="AF1293" s="9">
        <f t="shared" si="328"/>
        <v>4</v>
      </c>
      <c r="AG1293" s="9">
        <f t="shared" si="331"/>
        <v>5110</v>
      </c>
      <c r="AH1293" s="11" t="str">
        <f t="shared" si="329"/>
        <v>5.11</v>
      </c>
      <c r="AI1293" s="11" t="str">
        <f t="shared" si="330"/>
        <v>k</v>
      </c>
    </row>
    <row r="1294" spans="31:35" x14ac:dyDescent="0.3">
      <c r="AE1294" s="22">
        <v>5.17</v>
      </c>
      <c r="AF1294" s="9">
        <f t="shared" si="328"/>
        <v>4</v>
      </c>
      <c r="AG1294" s="9">
        <f t="shared" si="331"/>
        <v>5170</v>
      </c>
      <c r="AH1294" s="11" t="str">
        <f t="shared" si="329"/>
        <v>5.17</v>
      </c>
      <c r="AI1294" s="11" t="str">
        <f t="shared" si="330"/>
        <v>k</v>
      </c>
    </row>
    <row r="1295" spans="31:35" x14ac:dyDescent="0.3">
      <c r="AE1295" s="22">
        <v>5.23</v>
      </c>
      <c r="AF1295" s="9">
        <f t="shared" si="328"/>
        <v>4</v>
      </c>
      <c r="AG1295" s="9">
        <f t="shared" si="331"/>
        <v>5230.0000000000009</v>
      </c>
      <c r="AH1295" s="11" t="str">
        <f t="shared" si="329"/>
        <v>5.23</v>
      </c>
      <c r="AI1295" s="11" t="str">
        <f t="shared" si="330"/>
        <v>k</v>
      </c>
    </row>
    <row r="1296" spans="31:35" x14ac:dyDescent="0.3">
      <c r="AE1296" s="22">
        <v>5.3</v>
      </c>
      <c r="AF1296" s="9">
        <f t="shared" si="328"/>
        <v>4</v>
      </c>
      <c r="AG1296" s="9">
        <f t="shared" si="331"/>
        <v>5300</v>
      </c>
      <c r="AH1296" s="11" t="str">
        <f t="shared" si="329"/>
        <v>5.30</v>
      </c>
      <c r="AI1296" s="11" t="str">
        <f t="shared" si="330"/>
        <v>k</v>
      </c>
    </row>
    <row r="1297" spans="31:35" x14ac:dyDescent="0.3">
      <c r="AE1297" s="22">
        <v>5.36</v>
      </c>
      <c r="AF1297" s="9">
        <f t="shared" si="328"/>
        <v>4</v>
      </c>
      <c r="AG1297" s="9">
        <f t="shared" si="331"/>
        <v>5360</v>
      </c>
      <c r="AH1297" s="11" t="str">
        <f t="shared" si="329"/>
        <v>5.36</v>
      </c>
      <c r="AI1297" s="11" t="str">
        <f t="shared" si="330"/>
        <v>k</v>
      </c>
    </row>
    <row r="1298" spans="31:35" x14ac:dyDescent="0.3">
      <c r="AE1298" s="22">
        <v>5.42</v>
      </c>
      <c r="AF1298" s="9">
        <f t="shared" si="328"/>
        <v>4</v>
      </c>
      <c r="AG1298" s="9">
        <f t="shared" si="331"/>
        <v>5420</v>
      </c>
      <c r="AH1298" s="11" t="str">
        <f t="shared" si="329"/>
        <v>5.42</v>
      </c>
      <c r="AI1298" s="11" t="str">
        <f t="shared" si="330"/>
        <v>k</v>
      </c>
    </row>
    <row r="1299" spans="31:35" x14ac:dyDescent="0.3">
      <c r="AE1299" s="22">
        <v>5.49</v>
      </c>
      <c r="AF1299" s="9">
        <f t="shared" si="328"/>
        <v>4</v>
      </c>
      <c r="AG1299" s="9">
        <f t="shared" si="331"/>
        <v>5490</v>
      </c>
      <c r="AH1299" s="11" t="str">
        <f t="shared" si="329"/>
        <v>5.49</v>
      </c>
      <c r="AI1299" s="11" t="str">
        <f t="shared" si="330"/>
        <v>k</v>
      </c>
    </row>
    <row r="1300" spans="31:35" x14ac:dyDescent="0.3">
      <c r="AE1300" s="22">
        <v>5.56</v>
      </c>
      <c r="AF1300" s="9">
        <f t="shared" si="328"/>
        <v>4</v>
      </c>
      <c r="AG1300" s="9">
        <f t="shared" si="331"/>
        <v>5559.9999999999991</v>
      </c>
      <c r="AH1300" s="11" t="str">
        <f t="shared" si="329"/>
        <v>5.56</v>
      </c>
      <c r="AI1300" s="11" t="str">
        <f t="shared" si="330"/>
        <v>k</v>
      </c>
    </row>
    <row r="1301" spans="31:35" x14ac:dyDescent="0.3">
      <c r="AE1301" s="22">
        <v>5.62</v>
      </c>
      <c r="AF1301" s="9">
        <f t="shared" si="328"/>
        <v>4</v>
      </c>
      <c r="AG1301" s="9">
        <f t="shared" si="331"/>
        <v>5620</v>
      </c>
      <c r="AH1301" s="11" t="str">
        <f t="shared" si="329"/>
        <v>5.62</v>
      </c>
      <c r="AI1301" s="11" t="str">
        <f t="shared" si="330"/>
        <v>k</v>
      </c>
    </row>
    <row r="1302" spans="31:35" x14ac:dyDescent="0.3">
      <c r="AE1302" s="22">
        <v>5.69</v>
      </c>
      <c r="AF1302" s="9">
        <f t="shared" si="328"/>
        <v>4</v>
      </c>
      <c r="AG1302" s="9">
        <f t="shared" si="331"/>
        <v>5690.0000000000009</v>
      </c>
      <c r="AH1302" s="11" t="str">
        <f t="shared" si="329"/>
        <v>5.69</v>
      </c>
      <c r="AI1302" s="11" t="str">
        <f t="shared" si="330"/>
        <v>k</v>
      </c>
    </row>
    <row r="1303" spans="31:35" x14ac:dyDescent="0.3">
      <c r="AE1303" s="22">
        <v>5.76</v>
      </c>
      <c r="AF1303" s="9">
        <f t="shared" si="328"/>
        <v>4</v>
      </c>
      <c r="AG1303" s="9">
        <f t="shared" si="331"/>
        <v>5760</v>
      </c>
      <c r="AH1303" s="11" t="str">
        <f t="shared" si="329"/>
        <v>5.76</v>
      </c>
      <c r="AI1303" s="11" t="str">
        <f t="shared" si="330"/>
        <v>k</v>
      </c>
    </row>
    <row r="1304" spans="31:35" x14ac:dyDescent="0.3">
      <c r="AE1304" s="22">
        <v>5.83</v>
      </c>
      <c r="AF1304" s="9">
        <f t="shared" si="328"/>
        <v>4</v>
      </c>
      <c r="AG1304" s="9">
        <f t="shared" si="331"/>
        <v>5830</v>
      </c>
      <c r="AH1304" s="11" t="str">
        <f t="shared" si="329"/>
        <v>5.83</v>
      </c>
      <c r="AI1304" s="11" t="str">
        <f t="shared" si="330"/>
        <v>k</v>
      </c>
    </row>
    <row r="1305" spans="31:35" x14ac:dyDescent="0.3">
      <c r="AE1305" s="22">
        <v>5.9</v>
      </c>
      <c r="AF1305" s="9">
        <f t="shared" si="328"/>
        <v>4</v>
      </c>
      <c r="AG1305" s="9">
        <f t="shared" si="331"/>
        <v>5900</v>
      </c>
      <c r="AH1305" s="11" t="str">
        <f t="shared" si="329"/>
        <v>5.90</v>
      </c>
      <c r="AI1305" s="11" t="str">
        <f t="shared" si="330"/>
        <v>k</v>
      </c>
    </row>
    <row r="1306" spans="31:35" x14ac:dyDescent="0.3">
      <c r="AE1306" s="22">
        <v>5.97</v>
      </c>
      <c r="AF1306" s="9">
        <f t="shared" si="328"/>
        <v>4</v>
      </c>
      <c r="AG1306" s="9">
        <f t="shared" si="331"/>
        <v>5970</v>
      </c>
      <c r="AH1306" s="11" t="str">
        <f t="shared" si="329"/>
        <v>5.97</v>
      </c>
      <c r="AI1306" s="11" t="str">
        <f t="shared" si="330"/>
        <v>k</v>
      </c>
    </row>
    <row r="1307" spans="31:35" x14ac:dyDescent="0.3">
      <c r="AE1307" s="22">
        <v>6.04</v>
      </c>
      <c r="AF1307" s="9">
        <f t="shared" si="328"/>
        <v>4</v>
      </c>
      <c r="AG1307" s="9">
        <f t="shared" si="331"/>
        <v>6040</v>
      </c>
      <c r="AH1307" s="11" t="str">
        <f t="shared" si="329"/>
        <v>6.04</v>
      </c>
      <c r="AI1307" s="11" t="str">
        <f t="shared" si="330"/>
        <v>k</v>
      </c>
    </row>
    <row r="1308" spans="31:35" x14ac:dyDescent="0.3">
      <c r="AE1308" s="22">
        <v>6.12</v>
      </c>
      <c r="AF1308" s="9">
        <f t="shared" si="328"/>
        <v>4</v>
      </c>
      <c r="AG1308" s="9">
        <f t="shared" si="331"/>
        <v>6120</v>
      </c>
      <c r="AH1308" s="11" t="str">
        <f t="shared" si="329"/>
        <v>6.12</v>
      </c>
      <c r="AI1308" s="11" t="str">
        <f t="shared" si="330"/>
        <v>k</v>
      </c>
    </row>
    <row r="1309" spans="31:35" x14ac:dyDescent="0.3">
      <c r="AE1309" s="22">
        <v>6.19</v>
      </c>
      <c r="AF1309" s="9">
        <f t="shared" si="328"/>
        <v>4</v>
      </c>
      <c r="AG1309" s="9">
        <f t="shared" si="331"/>
        <v>6190.0000000000009</v>
      </c>
      <c r="AH1309" s="11" t="str">
        <f t="shared" si="329"/>
        <v>6.19</v>
      </c>
      <c r="AI1309" s="11" t="str">
        <f t="shared" si="330"/>
        <v>k</v>
      </c>
    </row>
    <row r="1310" spans="31:35" x14ac:dyDescent="0.3">
      <c r="AE1310" s="22">
        <v>6.26</v>
      </c>
      <c r="AF1310" s="9">
        <f t="shared" si="328"/>
        <v>4</v>
      </c>
      <c r="AG1310" s="9">
        <f t="shared" si="331"/>
        <v>6260</v>
      </c>
      <c r="AH1310" s="11" t="str">
        <f t="shared" si="329"/>
        <v>6.26</v>
      </c>
      <c r="AI1310" s="11" t="str">
        <f t="shared" si="330"/>
        <v>k</v>
      </c>
    </row>
    <row r="1311" spans="31:35" x14ac:dyDescent="0.3">
      <c r="AE1311" s="22">
        <v>6.34</v>
      </c>
      <c r="AF1311" s="9">
        <f t="shared" si="328"/>
        <v>4</v>
      </c>
      <c r="AG1311" s="9">
        <f t="shared" si="331"/>
        <v>6340</v>
      </c>
      <c r="AH1311" s="11" t="str">
        <f t="shared" si="329"/>
        <v>6.34</v>
      </c>
      <c r="AI1311" s="11" t="str">
        <f t="shared" si="330"/>
        <v>k</v>
      </c>
    </row>
    <row r="1312" spans="31:35" x14ac:dyDescent="0.3">
      <c r="AE1312" s="22">
        <v>6.42</v>
      </c>
      <c r="AF1312" s="9">
        <f t="shared" si="328"/>
        <v>4</v>
      </c>
      <c r="AG1312" s="9">
        <f t="shared" si="331"/>
        <v>6420</v>
      </c>
      <c r="AH1312" s="11" t="str">
        <f t="shared" si="329"/>
        <v>6.42</v>
      </c>
      <c r="AI1312" s="11" t="str">
        <f t="shared" si="330"/>
        <v>k</v>
      </c>
    </row>
    <row r="1313" spans="31:35" x14ac:dyDescent="0.3">
      <c r="AE1313" s="22">
        <v>6.49</v>
      </c>
      <c r="AF1313" s="9">
        <f t="shared" si="328"/>
        <v>4</v>
      </c>
      <c r="AG1313" s="9">
        <f t="shared" si="331"/>
        <v>6490</v>
      </c>
      <c r="AH1313" s="11" t="str">
        <f t="shared" si="329"/>
        <v>6.49</v>
      </c>
      <c r="AI1313" s="11" t="str">
        <f t="shared" si="330"/>
        <v>k</v>
      </c>
    </row>
    <row r="1314" spans="31:35" x14ac:dyDescent="0.3">
      <c r="AE1314" s="22">
        <v>6.57</v>
      </c>
      <c r="AF1314" s="9">
        <f t="shared" si="328"/>
        <v>4</v>
      </c>
      <c r="AG1314" s="9">
        <f t="shared" si="331"/>
        <v>6570</v>
      </c>
      <c r="AH1314" s="11" t="str">
        <f t="shared" si="329"/>
        <v>6.57</v>
      </c>
      <c r="AI1314" s="11" t="str">
        <f t="shared" si="330"/>
        <v>k</v>
      </c>
    </row>
    <row r="1315" spans="31:35" x14ac:dyDescent="0.3">
      <c r="AE1315" s="22">
        <v>6.65</v>
      </c>
      <c r="AF1315" s="9">
        <f t="shared" si="328"/>
        <v>4</v>
      </c>
      <c r="AG1315" s="9">
        <f t="shared" si="331"/>
        <v>6650</v>
      </c>
      <c r="AH1315" s="11" t="str">
        <f t="shared" si="329"/>
        <v>6.65</v>
      </c>
      <c r="AI1315" s="11" t="str">
        <f t="shared" si="330"/>
        <v>k</v>
      </c>
    </row>
    <row r="1316" spans="31:35" x14ac:dyDescent="0.3">
      <c r="AE1316" s="22">
        <v>6.73</v>
      </c>
      <c r="AF1316" s="9">
        <f t="shared" si="328"/>
        <v>4</v>
      </c>
      <c r="AG1316" s="9">
        <f t="shared" si="331"/>
        <v>6730</v>
      </c>
      <c r="AH1316" s="11" t="str">
        <f t="shared" si="329"/>
        <v>6.73</v>
      </c>
      <c r="AI1316" s="11" t="str">
        <f t="shared" si="330"/>
        <v>k</v>
      </c>
    </row>
    <row r="1317" spans="31:35" x14ac:dyDescent="0.3">
      <c r="AE1317" s="22">
        <v>6.81</v>
      </c>
      <c r="AF1317" s="9">
        <f t="shared" si="328"/>
        <v>4</v>
      </c>
      <c r="AG1317" s="9">
        <f t="shared" si="331"/>
        <v>6810</v>
      </c>
      <c r="AH1317" s="11" t="str">
        <f t="shared" si="329"/>
        <v>6.81</v>
      </c>
      <c r="AI1317" s="11" t="str">
        <f t="shared" si="330"/>
        <v>k</v>
      </c>
    </row>
    <row r="1318" spans="31:35" x14ac:dyDescent="0.3">
      <c r="AE1318" s="22">
        <v>6.9</v>
      </c>
      <c r="AF1318" s="9">
        <f t="shared" si="328"/>
        <v>4</v>
      </c>
      <c r="AG1318" s="9">
        <f t="shared" si="331"/>
        <v>6900</v>
      </c>
      <c r="AH1318" s="11" t="str">
        <f t="shared" si="329"/>
        <v>6.90</v>
      </c>
      <c r="AI1318" s="11" t="str">
        <f t="shared" si="330"/>
        <v>k</v>
      </c>
    </row>
    <row r="1319" spans="31:35" x14ac:dyDescent="0.3">
      <c r="AE1319" s="22">
        <v>6.98</v>
      </c>
      <c r="AF1319" s="9">
        <f t="shared" si="328"/>
        <v>4</v>
      </c>
      <c r="AG1319" s="9">
        <f t="shared" si="331"/>
        <v>6980</v>
      </c>
      <c r="AH1319" s="11" t="str">
        <f t="shared" si="329"/>
        <v>6.98</v>
      </c>
      <c r="AI1319" s="11" t="str">
        <f t="shared" si="330"/>
        <v>k</v>
      </c>
    </row>
    <row r="1320" spans="31:35" x14ac:dyDescent="0.3">
      <c r="AE1320" s="22">
        <v>7.06</v>
      </c>
      <c r="AF1320" s="9">
        <f t="shared" si="328"/>
        <v>4</v>
      </c>
      <c r="AG1320" s="9">
        <f t="shared" si="331"/>
        <v>7060</v>
      </c>
      <c r="AH1320" s="11" t="str">
        <f t="shared" si="329"/>
        <v>7.06</v>
      </c>
      <c r="AI1320" s="11" t="str">
        <f t="shared" si="330"/>
        <v>k</v>
      </c>
    </row>
    <row r="1321" spans="31:35" x14ac:dyDescent="0.3">
      <c r="AE1321" s="22">
        <v>7.15</v>
      </c>
      <c r="AF1321" s="9">
        <f t="shared" si="328"/>
        <v>4</v>
      </c>
      <c r="AG1321" s="9">
        <f t="shared" si="331"/>
        <v>7150</v>
      </c>
      <c r="AH1321" s="11" t="str">
        <f t="shared" si="329"/>
        <v>7.15</v>
      </c>
      <c r="AI1321" s="11" t="str">
        <f t="shared" si="330"/>
        <v>k</v>
      </c>
    </row>
    <row r="1322" spans="31:35" x14ac:dyDescent="0.3">
      <c r="AE1322" s="22">
        <v>7.23</v>
      </c>
      <c r="AF1322" s="9">
        <f t="shared" si="328"/>
        <v>4</v>
      </c>
      <c r="AG1322" s="9">
        <f t="shared" si="331"/>
        <v>7230</v>
      </c>
      <c r="AH1322" s="11" t="str">
        <f t="shared" si="329"/>
        <v>7.23</v>
      </c>
      <c r="AI1322" s="11" t="str">
        <f t="shared" si="330"/>
        <v>k</v>
      </c>
    </row>
    <row r="1323" spans="31:35" x14ac:dyDescent="0.3">
      <c r="AE1323" s="22">
        <v>7.32</v>
      </c>
      <c r="AF1323" s="9">
        <f t="shared" si="328"/>
        <v>4</v>
      </c>
      <c r="AG1323" s="9">
        <f t="shared" si="331"/>
        <v>7320</v>
      </c>
      <c r="AH1323" s="11" t="str">
        <f t="shared" si="329"/>
        <v>7.32</v>
      </c>
      <c r="AI1323" s="11" t="str">
        <f t="shared" si="330"/>
        <v>k</v>
      </c>
    </row>
    <row r="1324" spans="31:35" x14ac:dyDescent="0.3">
      <c r="AE1324" s="22">
        <v>7.41</v>
      </c>
      <c r="AF1324" s="9">
        <f t="shared" si="328"/>
        <v>4</v>
      </c>
      <c r="AG1324" s="9">
        <f t="shared" si="331"/>
        <v>7410</v>
      </c>
      <c r="AH1324" s="11" t="str">
        <f t="shared" si="329"/>
        <v>7.41</v>
      </c>
      <c r="AI1324" s="11" t="str">
        <f t="shared" si="330"/>
        <v>k</v>
      </c>
    </row>
    <row r="1325" spans="31:35" x14ac:dyDescent="0.3">
      <c r="AE1325" s="22">
        <v>7.5</v>
      </c>
      <c r="AF1325" s="9">
        <f t="shared" si="328"/>
        <v>4</v>
      </c>
      <c r="AG1325" s="9">
        <f t="shared" si="331"/>
        <v>7500</v>
      </c>
      <c r="AH1325" s="11" t="str">
        <f t="shared" si="329"/>
        <v>7.50</v>
      </c>
      <c r="AI1325" s="11" t="str">
        <f t="shared" si="330"/>
        <v>k</v>
      </c>
    </row>
    <row r="1326" spans="31:35" x14ac:dyDescent="0.3">
      <c r="AE1326" s="22">
        <v>7.59</v>
      </c>
      <c r="AF1326" s="9">
        <f t="shared" si="328"/>
        <v>4</v>
      </c>
      <c r="AG1326" s="9">
        <f t="shared" si="331"/>
        <v>7590</v>
      </c>
      <c r="AH1326" s="11" t="str">
        <f t="shared" si="329"/>
        <v>7.59</v>
      </c>
      <c r="AI1326" s="11" t="str">
        <f t="shared" si="330"/>
        <v>k</v>
      </c>
    </row>
    <row r="1327" spans="31:35" x14ac:dyDescent="0.3">
      <c r="AE1327" s="22">
        <v>7.68</v>
      </c>
      <c r="AF1327" s="9">
        <f t="shared" si="328"/>
        <v>4</v>
      </c>
      <c r="AG1327" s="9">
        <f t="shared" si="331"/>
        <v>7680</v>
      </c>
      <c r="AH1327" s="11" t="str">
        <f t="shared" si="329"/>
        <v>7.68</v>
      </c>
      <c r="AI1327" s="11" t="str">
        <f t="shared" si="330"/>
        <v>k</v>
      </c>
    </row>
    <row r="1328" spans="31:35" x14ac:dyDescent="0.3">
      <c r="AE1328" s="22">
        <v>7.77</v>
      </c>
      <c r="AF1328" s="9">
        <f t="shared" si="328"/>
        <v>4</v>
      </c>
      <c r="AG1328" s="9">
        <f t="shared" si="331"/>
        <v>7770</v>
      </c>
      <c r="AH1328" s="11" t="str">
        <f t="shared" si="329"/>
        <v>7.77</v>
      </c>
      <c r="AI1328" s="11" t="str">
        <f t="shared" si="330"/>
        <v>k</v>
      </c>
    </row>
    <row r="1329" spans="31:35" x14ac:dyDescent="0.3">
      <c r="AE1329" s="22">
        <v>7.87</v>
      </c>
      <c r="AF1329" s="9">
        <f t="shared" si="328"/>
        <v>4</v>
      </c>
      <c r="AG1329" s="9">
        <f t="shared" si="331"/>
        <v>7870</v>
      </c>
      <c r="AH1329" s="11" t="str">
        <f t="shared" si="329"/>
        <v>7.87</v>
      </c>
      <c r="AI1329" s="11" t="str">
        <f t="shared" si="330"/>
        <v>k</v>
      </c>
    </row>
    <row r="1330" spans="31:35" x14ac:dyDescent="0.3">
      <c r="AE1330" s="22">
        <v>7.96</v>
      </c>
      <c r="AF1330" s="9">
        <f t="shared" si="328"/>
        <v>4</v>
      </c>
      <c r="AG1330" s="9">
        <f t="shared" si="331"/>
        <v>7960</v>
      </c>
      <c r="AH1330" s="11" t="str">
        <f t="shared" si="329"/>
        <v>7.96</v>
      </c>
      <c r="AI1330" s="11" t="str">
        <f t="shared" si="330"/>
        <v>k</v>
      </c>
    </row>
    <row r="1331" spans="31:35" x14ac:dyDescent="0.3">
      <c r="AE1331" s="22">
        <v>8.06</v>
      </c>
      <c r="AF1331" s="9">
        <f t="shared" si="328"/>
        <v>4</v>
      </c>
      <c r="AG1331" s="9">
        <f t="shared" si="331"/>
        <v>8060</v>
      </c>
      <c r="AH1331" s="11" t="str">
        <f t="shared" si="329"/>
        <v>8.06</v>
      </c>
      <c r="AI1331" s="11" t="str">
        <f t="shared" si="330"/>
        <v>k</v>
      </c>
    </row>
    <row r="1332" spans="31:35" x14ac:dyDescent="0.3">
      <c r="AE1332" s="22">
        <v>8.16</v>
      </c>
      <c r="AF1332" s="9">
        <f t="shared" si="328"/>
        <v>4</v>
      </c>
      <c r="AG1332" s="9">
        <f t="shared" si="331"/>
        <v>8160</v>
      </c>
      <c r="AH1332" s="11" t="str">
        <f t="shared" si="329"/>
        <v>8.16</v>
      </c>
      <c r="AI1332" s="11" t="str">
        <f t="shared" si="330"/>
        <v>k</v>
      </c>
    </row>
    <row r="1333" spans="31:35" x14ac:dyDescent="0.3">
      <c r="AE1333" s="22">
        <v>8.25</v>
      </c>
      <c r="AF1333" s="9">
        <f t="shared" si="328"/>
        <v>4</v>
      </c>
      <c r="AG1333" s="9">
        <f t="shared" si="331"/>
        <v>8250</v>
      </c>
      <c r="AH1333" s="11" t="str">
        <f t="shared" si="329"/>
        <v>8.25</v>
      </c>
      <c r="AI1333" s="11" t="str">
        <f t="shared" si="330"/>
        <v>k</v>
      </c>
    </row>
    <row r="1334" spans="31:35" x14ac:dyDescent="0.3">
      <c r="AE1334" s="22">
        <v>8.35</v>
      </c>
      <c r="AF1334" s="9">
        <f t="shared" si="328"/>
        <v>4</v>
      </c>
      <c r="AG1334" s="9">
        <f t="shared" si="331"/>
        <v>8350</v>
      </c>
      <c r="AH1334" s="11" t="str">
        <f t="shared" si="329"/>
        <v>8.35</v>
      </c>
      <c r="AI1334" s="11" t="str">
        <f t="shared" si="330"/>
        <v>k</v>
      </c>
    </row>
    <row r="1335" spans="31:35" x14ac:dyDescent="0.3">
      <c r="AE1335" s="22">
        <v>8.4499999999999993</v>
      </c>
      <c r="AF1335" s="9">
        <f t="shared" si="328"/>
        <v>4</v>
      </c>
      <c r="AG1335" s="9">
        <f t="shared" si="331"/>
        <v>8450</v>
      </c>
      <c r="AH1335" s="11" t="str">
        <f t="shared" si="329"/>
        <v>8.45</v>
      </c>
      <c r="AI1335" s="11" t="str">
        <f t="shared" si="330"/>
        <v>k</v>
      </c>
    </row>
    <row r="1336" spans="31:35" x14ac:dyDescent="0.3">
      <c r="AE1336" s="22">
        <v>8.56</v>
      </c>
      <c r="AF1336" s="9">
        <f t="shared" si="328"/>
        <v>4</v>
      </c>
      <c r="AG1336" s="9">
        <f t="shared" si="331"/>
        <v>8560</v>
      </c>
      <c r="AH1336" s="11" t="str">
        <f t="shared" si="329"/>
        <v>8.56</v>
      </c>
      <c r="AI1336" s="11" t="str">
        <f t="shared" si="330"/>
        <v>k</v>
      </c>
    </row>
    <row r="1337" spans="31:35" x14ac:dyDescent="0.3">
      <c r="AE1337" s="22">
        <v>8.66</v>
      </c>
      <c r="AF1337" s="9">
        <f t="shared" si="328"/>
        <v>4</v>
      </c>
      <c r="AG1337" s="9">
        <f t="shared" si="331"/>
        <v>8660</v>
      </c>
      <c r="AH1337" s="11" t="str">
        <f t="shared" si="329"/>
        <v>8.66</v>
      </c>
      <c r="AI1337" s="11" t="str">
        <f t="shared" si="330"/>
        <v>k</v>
      </c>
    </row>
    <row r="1338" spans="31:35" x14ac:dyDescent="0.3">
      <c r="AE1338" s="22">
        <v>8.76</v>
      </c>
      <c r="AF1338" s="9">
        <f t="shared" si="328"/>
        <v>4</v>
      </c>
      <c r="AG1338" s="9">
        <f t="shared" si="331"/>
        <v>8760</v>
      </c>
      <c r="AH1338" s="11" t="str">
        <f t="shared" si="329"/>
        <v>8.76</v>
      </c>
      <c r="AI1338" s="11" t="str">
        <f t="shared" si="330"/>
        <v>k</v>
      </c>
    </row>
    <row r="1339" spans="31:35" x14ac:dyDescent="0.3">
      <c r="AE1339" s="22">
        <v>8.8699999999999992</v>
      </c>
      <c r="AF1339" s="9">
        <f t="shared" si="328"/>
        <v>4</v>
      </c>
      <c r="AG1339" s="9">
        <f t="shared" si="331"/>
        <v>8869.9999999999982</v>
      </c>
      <c r="AH1339" s="11" t="str">
        <f t="shared" si="329"/>
        <v>8.87</v>
      </c>
      <c r="AI1339" s="11" t="str">
        <f t="shared" si="330"/>
        <v>k</v>
      </c>
    </row>
    <row r="1340" spans="31:35" x14ac:dyDescent="0.3">
      <c r="AE1340" s="22">
        <v>8.98</v>
      </c>
      <c r="AF1340" s="9">
        <f t="shared" si="328"/>
        <v>4</v>
      </c>
      <c r="AG1340" s="9">
        <f t="shared" si="331"/>
        <v>8980</v>
      </c>
      <c r="AH1340" s="11" t="str">
        <f t="shared" si="329"/>
        <v>8.98</v>
      </c>
      <c r="AI1340" s="11" t="str">
        <f t="shared" si="330"/>
        <v>k</v>
      </c>
    </row>
    <row r="1341" spans="31:35" x14ac:dyDescent="0.3">
      <c r="AE1341" s="22">
        <v>9.09</v>
      </c>
      <c r="AF1341" s="9">
        <f t="shared" si="328"/>
        <v>4</v>
      </c>
      <c r="AG1341" s="9">
        <f t="shared" si="331"/>
        <v>9090</v>
      </c>
      <c r="AH1341" s="11" t="str">
        <f t="shared" si="329"/>
        <v>9.09</v>
      </c>
      <c r="AI1341" s="11" t="str">
        <f t="shared" si="330"/>
        <v>k</v>
      </c>
    </row>
    <row r="1342" spans="31:35" x14ac:dyDescent="0.3">
      <c r="AE1342" s="22">
        <v>9.1999999999999993</v>
      </c>
      <c r="AF1342" s="9">
        <f t="shared" si="328"/>
        <v>4</v>
      </c>
      <c r="AG1342" s="9">
        <f t="shared" si="331"/>
        <v>9200</v>
      </c>
      <c r="AH1342" s="11" t="str">
        <f t="shared" si="329"/>
        <v>9.20</v>
      </c>
      <c r="AI1342" s="11" t="str">
        <f t="shared" si="330"/>
        <v>k</v>
      </c>
    </row>
    <row r="1343" spans="31:35" x14ac:dyDescent="0.3">
      <c r="AE1343" s="22">
        <v>9.31</v>
      </c>
      <c r="AF1343" s="9">
        <f t="shared" si="328"/>
        <v>4</v>
      </c>
      <c r="AG1343" s="9">
        <f t="shared" si="331"/>
        <v>9310</v>
      </c>
      <c r="AH1343" s="11" t="str">
        <f t="shared" si="329"/>
        <v>9.31</v>
      </c>
      <c r="AI1343" s="11" t="str">
        <f t="shared" si="330"/>
        <v>k</v>
      </c>
    </row>
    <row r="1344" spans="31:35" x14ac:dyDescent="0.3">
      <c r="AE1344" s="22">
        <v>9.42</v>
      </c>
      <c r="AF1344" s="9">
        <f t="shared" si="328"/>
        <v>4</v>
      </c>
      <c r="AG1344" s="9">
        <f t="shared" si="331"/>
        <v>9420</v>
      </c>
      <c r="AH1344" s="11" t="str">
        <f t="shared" si="329"/>
        <v>9.42</v>
      </c>
      <c r="AI1344" s="11" t="str">
        <f t="shared" si="330"/>
        <v>k</v>
      </c>
    </row>
    <row r="1345" spans="31:35" x14ac:dyDescent="0.3">
      <c r="AE1345" s="22">
        <v>9.5299999999999994</v>
      </c>
      <c r="AF1345" s="9">
        <f t="shared" si="328"/>
        <v>4</v>
      </c>
      <c r="AG1345" s="9">
        <f t="shared" si="331"/>
        <v>9530</v>
      </c>
      <c r="AH1345" s="11" t="str">
        <f t="shared" si="329"/>
        <v>9.53</v>
      </c>
      <c r="AI1345" s="11" t="str">
        <f t="shared" si="330"/>
        <v>k</v>
      </c>
    </row>
    <row r="1346" spans="31:35" x14ac:dyDescent="0.3">
      <c r="AE1346" s="22">
        <v>9.65</v>
      </c>
      <c r="AF1346" s="9">
        <f t="shared" si="328"/>
        <v>4</v>
      </c>
      <c r="AG1346" s="9">
        <f t="shared" si="331"/>
        <v>9650</v>
      </c>
      <c r="AH1346" s="11" t="str">
        <f t="shared" si="329"/>
        <v>9.65</v>
      </c>
      <c r="AI1346" s="11" t="str">
        <f t="shared" si="330"/>
        <v>k</v>
      </c>
    </row>
    <row r="1347" spans="31:35" x14ac:dyDescent="0.3">
      <c r="AE1347" s="22">
        <v>9.76</v>
      </c>
      <c r="AF1347" s="9">
        <f t="shared" si="328"/>
        <v>4</v>
      </c>
      <c r="AG1347" s="9">
        <f t="shared" si="331"/>
        <v>9760</v>
      </c>
      <c r="AH1347" s="11" t="str">
        <f t="shared" si="329"/>
        <v>9.76</v>
      </c>
      <c r="AI1347" s="11" t="str">
        <f t="shared" si="330"/>
        <v>k</v>
      </c>
    </row>
    <row r="1348" spans="31:35" x14ac:dyDescent="0.3">
      <c r="AE1348" s="22">
        <v>9.8800000000000008</v>
      </c>
      <c r="AF1348" s="9">
        <f t="shared" si="328"/>
        <v>4</v>
      </c>
      <c r="AG1348" s="9">
        <f t="shared" si="331"/>
        <v>9880.0000000000018</v>
      </c>
      <c r="AH1348" s="11" t="str">
        <f t="shared" si="329"/>
        <v>9.88</v>
      </c>
      <c r="AI1348" s="11" t="str">
        <f t="shared" si="330"/>
        <v>k</v>
      </c>
    </row>
    <row r="1349" spans="31:35" x14ac:dyDescent="0.3">
      <c r="AE1349" s="16">
        <v>1</v>
      </c>
      <c r="AF1349" s="9">
        <f t="shared" ref="AF1349:AF1412" si="332">IF(AE1349=1,AF1348+1,AF1348)</f>
        <v>5</v>
      </c>
      <c r="AG1349" s="9">
        <f t="shared" si="331"/>
        <v>10000</v>
      </c>
      <c r="AH1349" s="11" t="str">
        <f t="shared" ref="AH1349:AH1412" si="333">TEXT(AG1349*_xlfn.XLOOKUP(AF1349,Index_Table,D_List),SUBSTITUTE(_xlfn.XLOOKUP(AF1349,Index_Table,T_List),"""",""))</f>
        <v>10.0</v>
      </c>
      <c r="AI1349" s="11" t="str">
        <f t="shared" ref="AI1349:AI1412" si="334">_xlfn.XLOOKUP(AF1349,Index_Table,Sym_List)</f>
        <v>k</v>
      </c>
    </row>
    <row r="1350" spans="31:35" x14ac:dyDescent="0.3">
      <c r="AE1350" s="22">
        <v>1.01</v>
      </c>
      <c r="AF1350" s="9">
        <f t="shared" si="332"/>
        <v>5</v>
      </c>
      <c r="AG1350" s="9">
        <f>AE1350*10^AF1350/10</f>
        <v>10100</v>
      </c>
      <c r="AH1350" s="11" t="str">
        <f t="shared" si="333"/>
        <v>10.1</v>
      </c>
      <c r="AI1350" s="11" t="str">
        <f t="shared" si="334"/>
        <v>k</v>
      </c>
    </row>
    <row r="1351" spans="31:35" x14ac:dyDescent="0.3">
      <c r="AE1351" s="22">
        <v>1.02</v>
      </c>
      <c r="AF1351" s="9">
        <f t="shared" si="332"/>
        <v>5</v>
      </c>
      <c r="AG1351" s="9">
        <f t="shared" ref="AG1351:AG1414" si="335">AE1351*10^AF1351/10</f>
        <v>10200</v>
      </c>
      <c r="AH1351" s="11" t="str">
        <f t="shared" si="333"/>
        <v>10.2</v>
      </c>
      <c r="AI1351" s="11" t="str">
        <f t="shared" si="334"/>
        <v>k</v>
      </c>
    </row>
    <row r="1352" spans="31:35" x14ac:dyDescent="0.3">
      <c r="AE1352" s="22">
        <v>1.04</v>
      </c>
      <c r="AF1352" s="9">
        <f t="shared" si="332"/>
        <v>5</v>
      </c>
      <c r="AG1352" s="9">
        <f t="shared" si="335"/>
        <v>10400</v>
      </c>
      <c r="AH1352" s="11" t="str">
        <f t="shared" si="333"/>
        <v>10.4</v>
      </c>
      <c r="AI1352" s="11" t="str">
        <f t="shared" si="334"/>
        <v>k</v>
      </c>
    </row>
    <row r="1353" spans="31:35" x14ac:dyDescent="0.3">
      <c r="AE1353" s="22">
        <v>1.05</v>
      </c>
      <c r="AF1353" s="9">
        <f t="shared" si="332"/>
        <v>5</v>
      </c>
      <c r="AG1353" s="9">
        <f t="shared" si="335"/>
        <v>10500</v>
      </c>
      <c r="AH1353" s="11" t="str">
        <f t="shared" si="333"/>
        <v>10.5</v>
      </c>
      <c r="AI1353" s="11" t="str">
        <f t="shared" si="334"/>
        <v>k</v>
      </c>
    </row>
    <row r="1354" spans="31:35" x14ac:dyDescent="0.3">
      <c r="AE1354" s="22">
        <v>1.06</v>
      </c>
      <c r="AF1354" s="9">
        <f t="shared" si="332"/>
        <v>5</v>
      </c>
      <c r="AG1354" s="9">
        <f t="shared" si="335"/>
        <v>10600</v>
      </c>
      <c r="AH1354" s="11" t="str">
        <f t="shared" si="333"/>
        <v>10.6</v>
      </c>
      <c r="AI1354" s="11" t="str">
        <f t="shared" si="334"/>
        <v>k</v>
      </c>
    </row>
    <row r="1355" spans="31:35" x14ac:dyDescent="0.3">
      <c r="AE1355" s="22">
        <v>1.07</v>
      </c>
      <c r="AF1355" s="9">
        <f t="shared" si="332"/>
        <v>5</v>
      </c>
      <c r="AG1355" s="9">
        <f t="shared" si="335"/>
        <v>10700</v>
      </c>
      <c r="AH1355" s="11" t="str">
        <f t="shared" si="333"/>
        <v>10.7</v>
      </c>
      <c r="AI1355" s="11" t="str">
        <f t="shared" si="334"/>
        <v>k</v>
      </c>
    </row>
    <row r="1356" spans="31:35" x14ac:dyDescent="0.3">
      <c r="AE1356" s="22">
        <v>1.0900000000000001</v>
      </c>
      <c r="AF1356" s="9">
        <f t="shared" si="332"/>
        <v>5</v>
      </c>
      <c r="AG1356" s="9">
        <f t="shared" si="335"/>
        <v>10900.000000000002</v>
      </c>
      <c r="AH1356" s="11" t="str">
        <f t="shared" si="333"/>
        <v>10.9</v>
      </c>
      <c r="AI1356" s="11" t="str">
        <f t="shared" si="334"/>
        <v>k</v>
      </c>
    </row>
    <row r="1357" spans="31:35" x14ac:dyDescent="0.3">
      <c r="AE1357" s="22">
        <v>1.1000000000000001</v>
      </c>
      <c r="AF1357" s="9">
        <f t="shared" si="332"/>
        <v>5</v>
      </c>
      <c r="AG1357" s="9">
        <f t="shared" si="335"/>
        <v>11000.000000000002</v>
      </c>
      <c r="AH1357" s="11" t="str">
        <f t="shared" si="333"/>
        <v>11.0</v>
      </c>
      <c r="AI1357" s="11" t="str">
        <f t="shared" si="334"/>
        <v>k</v>
      </c>
    </row>
    <row r="1358" spans="31:35" x14ac:dyDescent="0.3">
      <c r="AE1358" s="22">
        <v>1.1100000000000001</v>
      </c>
      <c r="AF1358" s="9">
        <f t="shared" si="332"/>
        <v>5</v>
      </c>
      <c r="AG1358" s="9">
        <f t="shared" si="335"/>
        <v>11100.000000000002</v>
      </c>
      <c r="AH1358" s="11" t="str">
        <f t="shared" si="333"/>
        <v>11.1</v>
      </c>
      <c r="AI1358" s="11" t="str">
        <f t="shared" si="334"/>
        <v>k</v>
      </c>
    </row>
    <row r="1359" spans="31:35" x14ac:dyDescent="0.3">
      <c r="AE1359" s="22">
        <v>1.1299999999999999</v>
      </c>
      <c r="AF1359" s="9">
        <f t="shared" si="332"/>
        <v>5</v>
      </c>
      <c r="AG1359" s="9">
        <f t="shared" si="335"/>
        <v>11299.999999999998</v>
      </c>
      <c r="AH1359" s="11" t="str">
        <f t="shared" si="333"/>
        <v>11.3</v>
      </c>
      <c r="AI1359" s="11" t="str">
        <f t="shared" si="334"/>
        <v>k</v>
      </c>
    </row>
    <row r="1360" spans="31:35" x14ac:dyDescent="0.3">
      <c r="AE1360" s="22">
        <v>1.1399999999999999</v>
      </c>
      <c r="AF1360" s="9">
        <f t="shared" si="332"/>
        <v>5</v>
      </c>
      <c r="AG1360" s="9">
        <f t="shared" si="335"/>
        <v>11399.999999999998</v>
      </c>
      <c r="AH1360" s="11" t="str">
        <f t="shared" si="333"/>
        <v>11.4</v>
      </c>
      <c r="AI1360" s="11" t="str">
        <f t="shared" si="334"/>
        <v>k</v>
      </c>
    </row>
    <row r="1361" spans="31:35" x14ac:dyDescent="0.3">
      <c r="AE1361" s="22">
        <v>1.1499999999999999</v>
      </c>
      <c r="AF1361" s="9">
        <f t="shared" si="332"/>
        <v>5</v>
      </c>
      <c r="AG1361" s="9">
        <f t="shared" si="335"/>
        <v>11499.999999999998</v>
      </c>
      <c r="AH1361" s="11" t="str">
        <f t="shared" si="333"/>
        <v>11.5</v>
      </c>
      <c r="AI1361" s="11" t="str">
        <f t="shared" si="334"/>
        <v>k</v>
      </c>
    </row>
    <row r="1362" spans="31:35" x14ac:dyDescent="0.3">
      <c r="AE1362" s="22">
        <v>1.17</v>
      </c>
      <c r="AF1362" s="9">
        <f t="shared" si="332"/>
        <v>5</v>
      </c>
      <c r="AG1362" s="9">
        <f t="shared" si="335"/>
        <v>11700</v>
      </c>
      <c r="AH1362" s="11" t="str">
        <f t="shared" si="333"/>
        <v>11.7</v>
      </c>
      <c r="AI1362" s="11" t="str">
        <f t="shared" si="334"/>
        <v>k</v>
      </c>
    </row>
    <row r="1363" spans="31:35" x14ac:dyDescent="0.3">
      <c r="AE1363" s="22">
        <v>1.18</v>
      </c>
      <c r="AF1363" s="9">
        <f t="shared" si="332"/>
        <v>5</v>
      </c>
      <c r="AG1363" s="9">
        <f t="shared" si="335"/>
        <v>11800</v>
      </c>
      <c r="AH1363" s="11" t="str">
        <f t="shared" si="333"/>
        <v>11.8</v>
      </c>
      <c r="AI1363" s="11" t="str">
        <f t="shared" si="334"/>
        <v>k</v>
      </c>
    </row>
    <row r="1364" spans="31:35" x14ac:dyDescent="0.3">
      <c r="AE1364" s="22">
        <v>1.2</v>
      </c>
      <c r="AF1364" s="9">
        <f t="shared" si="332"/>
        <v>5</v>
      </c>
      <c r="AG1364" s="9">
        <f t="shared" si="335"/>
        <v>12000</v>
      </c>
      <c r="AH1364" s="11" t="str">
        <f t="shared" si="333"/>
        <v>12.0</v>
      </c>
      <c r="AI1364" s="11" t="str">
        <f t="shared" si="334"/>
        <v>k</v>
      </c>
    </row>
    <row r="1365" spans="31:35" x14ac:dyDescent="0.3">
      <c r="AE1365" s="22">
        <v>1.21</v>
      </c>
      <c r="AF1365" s="9">
        <f t="shared" si="332"/>
        <v>5</v>
      </c>
      <c r="AG1365" s="9">
        <f t="shared" si="335"/>
        <v>12100</v>
      </c>
      <c r="AH1365" s="11" t="str">
        <f t="shared" si="333"/>
        <v>12.1</v>
      </c>
      <c r="AI1365" s="11" t="str">
        <f t="shared" si="334"/>
        <v>k</v>
      </c>
    </row>
    <row r="1366" spans="31:35" x14ac:dyDescent="0.3">
      <c r="AE1366" s="22">
        <v>1.23</v>
      </c>
      <c r="AF1366" s="9">
        <f t="shared" si="332"/>
        <v>5</v>
      </c>
      <c r="AG1366" s="9">
        <f t="shared" si="335"/>
        <v>12300</v>
      </c>
      <c r="AH1366" s="11" t="str">
        <f t="shared" si="333"/>
        <v>12.3</v>
      </c>
      <c r="AI1366" s="11" t="str">
        <f t="shared" si="334"/>
        <v>k</v>
      </c>
    </row>
    <row r="1367" spans="31:35" x14ac:dyDescent="0.3">
      <c r="AE1367" s="22">
        <v>1.24</v>
      </c>
      <c r="AF1367" s="9">
        <f t="shared" si="332"/>
        <v>5</v>
      </c>
      <c r="AG1367" s="9">
        <f t="shared" si="335"/>
        <v>12400</v>
      </c>
      <c r="AH1367" s="11" t="str">
        <f t="shared" si="333"/>
        <v>12.4</v>
      </c>
      <c r="AI1367" s="11" t="str">
        <f t="shared" si="334"/>
        <v>k</v>
      </c>
    </row>
    <row r="1368" spans="31:35" x14ac:dyDescent="0.3">
      <c r="AE1368" s="22">
        <v>1.26</v>
      </c>
      <c r="AF1368" s="9">
        <f t="shared" si="332"/>
        <v>5</v>
      </c>
      <c r="AG1368" s="9">
        <f t="shared" si="335"/>
        <v>12600</v>
      </c>
      <c r="AH1368" s="11" t="str">
        <f t="shared" si="333"/>
        <v>12.6</v>
      </c>
      <c r="AI1368" s="11" t="str">
        <f t="shared" si="334"/>
        <v>k</v>
      </c>
    </row>
    <row r="1369" spans="31:35" x14ac:dyDescent="0.3">
      <c r="AE1369" s="22">
        <v>1.27</v>
      </c>
      <c r="AF1369" s="9">
        <f t="shared" si="332"/>
        <v>5</v>
      </c>
      <c r="AG1369" s="9">
        <f t="shared" si="335"/>
        <v>12700</v>
      </c>
      <c r="AH1369" s="11" t="str">
        <f t="shared" si="333"/>
        <v>12.7</v>
      </c>
      <c r="AI1369" s="11" t="str">
        <f t="shared" si="334"/>
        <v>k</v>
      </c>
    </row>
    <row r="1370" spans="31:35" x14ac:dyDescent="0.3">
      <c r="AE1370" s="22">
        <v>1.29</v>
      </c>
      <c r="AF1370" s="9">
        <f t="shared" si="332"/>
        <v>5</v>
      </c>
      <c r="AG1370" s="9">
        <f t="shared" si="335"/>
        <v>12900</v>
      </c>
      <c r="AH1370" s="11" t="str">
        <f t="shared" si="333"/>
        <v>12.9</v>
      </c>
      <c r="AI1370" s="11" t="str">
        <f t="shared" si="334"/>
        <v>k</v>
      </c>
    </row>
    <row r="1371" spans="31:35" x14ac:dyDescent="0.3">
      <c r="AE1371" s="22">
        <v>1.3</v>
      </c>
      <c r="AF1371" s="9">
        <f t="shared" si="332"/>
        <v>5</v>
      </c>
      <c r="AG1371" s="9">
        <f t="shared" si="335"/>
        <v>13000</v>
      </c>
      <c r="AH1371" s="11" t="str">
        <f t="shared" si="333"/>
        <v>13.0</v>
      </c>
      <c r="AI1371" s="11" t="str">
        <f t="shared" si="334"/>
        <v>k</v>
      </c>
    </row>
    <row r="1372" spans="31:35" x14ac:dyDescent="0.3">
      <c r="AE1372" s="22">
        <v>1.32</v>
      </c>
      <c r="AF1372" s="9">
        <f t="shared" si="332"/>
        <v>5</v>
      </c>
      <c r="AG1372" s="9">
        <f t="shared" si="335"/>
        <v>13200</v>
      </c>
      <c r="AH1372" s="11" t="str">
        <f t="shared" si="333"/>
        <v>13.2</v>
      </c>
      <c r="AI1372" s="11" t="str">
        <f t="shared" si="334"/>
        <v>k</v>
      </c>
    </row>
    <row r="1373" spans="31:35" x14ac:dyDescent="0.3">
      <c r="AE1373" s="22">
        <v>1.33</v>
      </c>
      <c r="AF1373" s="9">
        <f t="shared" si="332"/>
        <v>5</v>
      </c>
      <c r="AG1373" s="9">
        <f t="shared" si="335"/>
        <v>13300</v>
      </c>
      <c r="AH1373" s="11" t="str">
        <f t="shared" si="333"/>
        <v>13.3</v>
      </c>
      <c r="AI1373" s="11" t="str">
        <f t="shared" si="334"/>
        <v>k</v>
      </c>
    </row>
    <row r="1374" spans="31:35" x14ac:dyDescent="0.3">
      <c r="AE1374" s="22">
        <v>1.35</v>
      </c>
      <c r="AF1374" s="9">
        <f t="shared" si="332"/>
        <v>5</v>
      </c>
      <c r="AG1374" s="9">
        <f t="shared" si="335"/>
        <v>13500</v>
      </c>
      <c r="AH1374" s="11" t="str">
        <f t="shared" si="333"/>
        <v>13.5</v>
      </c>
      <c r="AI1374" s="11" t="str">
        <f t="shared" si="334"/>
        <v>k</v>
      </c>
    </row>
    <row r="1375" spans="31:35" x14ac:dyDescent="0.3">
      <c r="AE1375" s="22">
        <v>1.37</v>
      </c>
      <c r="AF1375" s="9">
        <f t="shared" si="332"/>
        <v>5</v>
      </c>
      <c r="AG1375" s="9">
        <f t="shared" si="335"/>
        <v>13700</v>
      </c>
      <c r="AH1375" s="11" t="str">
        <f t="shared" si="333"/>
        <v>13.7</v>
      </c>
      <c r="AI1375" s="11" t="str">
        <f t="shared" si="334"/>
        <v>k</v>
      </c>
    </row>
    <row r="1376" spans="31:35" x14ac:dyDescent="0.3">
      <c r="AE1376" s="22">
        <v>1.38</v>
      </c>
      <c r="AF1376" s="9">
        <f t="shared" si="332"/>
        <v>5</v>
      </c>
      <c r="AG1376" s="9">
        <f t="shared" si="335"/>
        <v>13800</v>
      </c>
      <c r="AH1376" s="11" t="str">
        <f t="shared" si="333"/>
        <v>13.8</v>
      </c>
      <c r="AI1376" s="11" t="str">
        <f t="shared" si="334"/>
        <v>k</v>
      </c>
    </row>
    <row r="1377" spans="31:35" x14ac:dyDescent="0.3">
      <c r="AE1377" s="22">
        <v>1.4</v>
      </c>
      <c r="AF1377" s="9">
        <f t="shared" si="332"/>
        <v>5</v>
      </c>
      <c r="AG1377" s="9">
        <f t="shared" si="335"/>
        <v>14000</v>
      </c>
      <c r="AH1377" s="11" t="str">
        <f t="shared" si="333"/>
        <v>14.0</v>
      </c>
      <c r="AI1377" s="11" t="str">
        <f t="shared" si="334"/>
        <v>k</v>
      </c>
    </row>
    <row r="1378" spans="31:35" x14ac:dyDescent="0.3">
      <c r="AE1378" s="22">
        <v>1.42</v>
      </c>
      <c r="AF1378" s="9">
        <f t="shared" si="332"/>
        <v>5</v>
      </c>
      <c r="AG1378" s="9">
        <f t="shared" si="335"/>
        <v>14200</v>
      </c>
      <c r="AH1378" s="11" t="str">
        <f t="shared" si="333"/>
        <v>14.2</v>
      </c>
      <c r="AI1378" s="11" t="str">
        <f t="shared" si="334"/>
        <v>k</v>
      </c>
    </row>
    <row r="1379" spans="31:35" x14ac:dyDescent="0.3">
      <c r="AE1379" s="22">
        <v>1.43</v>
      </c>
      <c r="AF1379" s="9">
        <f t="shared" si="332"/>
        <v>5</v>
      </c>
      <c r="AG1379" s="9">
        <f t="shared" si="335"/>
        <v>14300</v>
      </c>
      <c r="AH1379" s="11" t="str">
        <f t="shared" si="333"/>
        <v>14.3</v>
      </c>
      <c r="AI1379" s="11" t="str">
        <f t="shared" si="334"/>
        <v>k</v>
      </c>
    </row>
    <row r="1380" spans="31:35" x14ac:dyDescent="0.3">
      <c r="AE1380" s="22">
        <v>1.45</v>
      </c>
      <c r="AF1380" s="9">
        <f t="shared" si="332"/>
        <v>5</v>
      </c>
      <c r="AG1380" s="9">
        <f t="shared" si="335"/>
        <v>14500</v>
      </c>
      <c r="AH1380" s="11" t="str">
        <f t="shared" si="333"/>
        <v>14.5</v>
      </c>
      <c r="AI1380" s="11" t="str">
        <f t="shared" si="334"/>
        <v>k</v>
      </c>
    </row>
    <row r="1381" spans="31:35" x14ac:dyDescent="0.3">
      <c r="AE1381" s="22">
        <v>1.47</v>
      </c>
      <c r="AF1381" s="9">
        <f t="shared" si="332"/>
        <v>5</v>
      </c>
      <c r="AG1381" s="9">
        <f t="shared" si="335"/>
        <v>14700</v>
      </c>
      <c r="AH1381" s="11" t="str">
        <f t="shared" si="333"/>
        <v>14.7</v>
      </c>
      <c r="AI1381" s="11" t="str">
        <f t="shared" si="334"/>
        <v>k</v>
      </c>
    </row>
    <row r="1382" spans="31:35" x14ac:dyDescent="0.3">
      <c r="AE1382" s="22">
        <v>1.49</v>
      </c>
      <c r="AF1382" s="9">
        <f t="shared" si="332"/>
        <v>5</v>
      </c>
      <c r="AG1382" s="9">
        <f t="shared" si="335"/>
        <v>14900</v>
      </c>
      <c r="AH1382" s="11" t="str">
        <f t="shared" si="333"/>
        <v>14.9</v>
      </c>
      <c r="AI1382" s="11" t="str">
        <f t="shared" si="334"/>
        <v>k</v>
      </c>
    </row>
    <row r="1383" spans="31:35" x14ac:dyDescent="0.3">
      <c r="AE1383" s="22">
        <v>1.5</v>
      </c>
      <c r="AF1383" s="9">
        <f t="shared" si="332"/>
        <v>5</v>
      </c>
      <c r="AG1383" s="9">
        <f t="shared" si="335"/>
        <v>15000</v>
      </c>
      <c r="AH1383" s="11" t="str">
        <f t="shared" si="333"/>
        <v>15.0</v>
      </c>
      <c r="AI1383" s="11" t="str">
        <f t="shared" si="334"/>
        <v>k</v>
      </c>
    </row>
    <row r="1384" spans="31:35" x14ac:dyDescent="0.3">
      <c r="AE1384" s="22">
        <v>1.52</v>
      </c>
      <c r="AF1384" s="9">
        <f t="shared" si="332"/>
        <v>5</v>
      </c>
      <c r="AG1384" s="9">
        <f t="shared" si="335"/>
        <v>15200</v>
      </c>
      <c r="AH1384" s="11" t="str">
        <f t="shared" si="333"/>
        <v>15.2</v>
      </c>
      <c r="AI1384" s="11" t="str">
        <f t="shared" si="334"/>
        <v>k</v>
      </c>
    </row>
    <row r="1385" spans="31:35" x14ac:dyDescent="0.3">
      <c r="AE1385" s="22">
        <v>1.54</v>
      </c>
      <c r="AF1385" s="9">
        <f t="shared" si="332"/>
        <v>5</v>
      </c>
      <c r="AG1385" s="9">
        <f t="shared" si="335"/>
        <v>15400</v>
      </c>
      <c r="AH1385" s="11" t="str">
        <f t="shared" si="333"/>
        <v>15.4</v>
      </c>
      <c r="AI1385" s="11" t="str">
        <f t="shared" si="334"/>
        <v>k</v>
      </c>
    </row>
    <row r="1386" spans="31:35" x14ac:dyDescent="0.3">
      <c r="AE1386" s="22">
        <v>1.56</v>
      </c>
      <c r="AF1386" s="9">
        <f t="shared" si="332"/>
        <v>5</v>
      </c>
      <c r="AG1386" s="9">
        <f t="shared" si="335"/>
        <v>15600</v>
      </c>
      <c r="AH1386" s="11" t="str">
        <f t="shared" si="333"/>
        <v>15.6</v>
      </c>
      <c r="AI1386" s="11" t="str">
        <f t="shared" si="334"/>
        <v>k</v>
      </c>
    </row>
    <row r="1387" spans="31:35" x14ac:dyDescent="0.3">
      <c r="AE1387" s="22">
        <v>1.58</v>
      </c>
      <c r="AF1387" s="9">
        <f t="shared" si="332"/>
        <v>5</v>
      </c>
      <c r="AG1387" s="9">
        <f t="shared" si="335"/>
        <v>15800</v>
      </c>
      <c r="AH1387" s="11" t="str">
        <f t="shared" si="333"/>
        <v>15.8</v>
      </c>
      <c r="AI1387" s="11" t="str">
        <f t="shared" si="334"/>
        <v>k</v>
      </c>
    </row>
    <row r="1388" spans="31:35" x14ac:dyDescent="0.3">
      <c r="AE1388" s="22">
        <v>1.6</v>
      </c>
      <c r="AF1388" s="9">
        <f t="shared" si="332"/>
        <v>5</v>
      </c>
      <c r="AG1388" s="9">
        <f t="shared" si="335"/>
        <v>16000</v>
      </c>
      <c r="AH1388" s="11" t="str">
        <f t="shared" si="333"/>
        <v>16.0</v>
      </c>
      <c r="AI1388" s="11" t="str">
        <f t="shared" si="334"/>
        <v>k</v>
      </c>
    </row>
    <row r="1389" spans="31:35" x14ac:dyDescent="0.3">
      <c r="AE1389" s="22">
        <v>1.62</v>
      </c>
      <c r="AF1389" s="9">
        <f t="shared" si="332"/>
        <v>5</v>
      </c>
      <c r="AG1389" s="9">
        <f t="shared" si="335"/>
        <v>16200</v>
      </c>
      <c r="AH1389" s="11" t="str">
        <f t="shared" si="333"/>
        <v>16.2</v>
      </c>
      <c r="AI1389" s="11" t="str">
        <f t="shared" si="334"/>
        <v>k</v>
      </c>
    </row>
    <row r="1390" spans="31:35" x14ac:dyDescent="0.3">
      <c r="AE1390" s="22">
        <v>1.64</v>
      </c>
      <c r="AF1390" s="9">
        <f t="shared" si="332"/>
        <v>5</v>
      </c>
      <c r="AG1390" s="9">
        <f t="shared" si="335"/>
        <v>16400</v>
      </c>
      <c r="AH1390" s="11" t="str">
        <f t="shared" si="333"/>
        <v>16.4</v>
      </c>
      <c r="AI1390" s="11" t="str">
        <f t="shared" si="334"/>
        <v>k</v>
      </c>
    </row>
    <row r="1391" spans="31:35" x14ac:dyDescent="0.3">
      <c r="AE1391" s="22">
        <v>1.65</v>
      </c>
      <c r="AF1391" s="9">
        <f t="shared" si="332"/>
        <v>5</v>
      </c>
      <c r="AG1391" s="9">
        <f t="shared" si="335"/>
        <v>16500</v>
      </c>
      <c r="AH1391" s="11" t="str">
        <f t="shared" si="333"/>
        <v>16.5</v>
      </c>
      <c r="AI1391" s="11" t="str">
        <f t="shared" si="334"/>
        <v>k</v>
      </c>
    </row>
    <row r="1392" spans="31:35" x14ac:dyDescent="0.3">
      <c r="AE1392" s="22">
        <v>1.67</v>
      </c>
      <c r="AF1392" s="9">
        <f t="shared" si="332"/>
        <v>5</v>
      </c>
      <c r="AG1392" s="9">
        <f t="shared" si="335"/>
        <v>16700</v>
      </c>
      <c r="AH1392" s="11" t="str">
        <f t="shared" si="333"/>
        <v>16.7</v>
      </c>
      <c r="AI1392" s="11" t="str">
        <f t="shared" si="334"/>
        <v>k</v>
      </c>
    </row>
    <row r="1393" spans="31:35" x14ac:dyDescent="0.3">
      <c r="AE1393" s="22">
        <v>1.69</v>
      </c>
      <c r="AF1393" s="9">
        <f t="shared" si="332"/>
        <v>5</v>
      </c>
      <c r="AG1393" s="9">
        <f t="shared" si="335"/>
        <v>16900</v>
      </c>
      <c r="AH1393" s="11" t="str">
        <f t="shared" si="333"/>
        <v>16.9</v>
      </c>
      <c r="AI1393" s="11" t="str">
        <f t="shared" si="334"/>
        <v>k</v>
      </c>
    </row>
    <row r="1394" spans="31:35" x14ac:dyDescent="0.3">
      <c r="AE1394" s="22">
        <v>1.72</v>
      </c>
      <c r="AF1394" s="9">
        <f t="shared" si="332"/>
        <v>5</v>
      </c>
      <c r="AG1394" s="9">
        <f t="shared" si="335"/>
        <v>17200</v>
      </c>
      <c r="AH1394" s="11" t="str">
        <f t="shared" si="333"/>
        <v>17.2</v>
      </c>
      <c r="AI1394" s="11" t="str">
        <f t="shared" si="334"/>
        <v>k</v>
      </c>
    </row>
    <row r="1395" spans="31:35" x14ac:dyDescent="0.3">
      <c r="AE1395" s="22">
        <v>1.74</v>
      </c>
      <c r="AF1395" s="9">
        <f t="shared" si="332"/>
        <v>5</v>
      </c>
      <c r="AG1395" s="9">
        <f t="shared" si="335"/>
        <v>17400</v>
      </c>
      <c r="AH1395" s="11" t="str">
        <f t="shared" si="333"/>
        <v>17.4</v>
      </c>
      <c r="AI1395" s="11" t="str">
        <f t="shared" si="334"/>
        <v>k</v>
      </c>
    </row>
    <row r="1396" spans="31:35" x14ac:dyDescent="0.3">
      <c r="AE1396" s="22">
        <v>1.76</v>
      </c>
      <c r="AF1396" s="9">
        <f t="shared" si="332"/>
        <v>5</v>
      </c>
      <c r="AG1396" s="9">
        <f t="shared" si="335"/>
        <v>17600</v>
      </c>
      <c r="AH1396" s="11" t="str">
        <f t="shared" si="333"/>
        <v>17.6</v>
      </c>
      <c r="AI1396" s="11" t="str">
        <f t="shared" si="334"/>
        <v>k</v>
      </c>
    </row>
    <row r="1397" spans="31:35" x14ac:dyDescent="0.3">
      <c r="AE1397" s="22">
        <v>1.78</v>
      </c>
      <c r="AF1397" s="9">
        <f t="shared" si="332"/>
        <v>5</v>
      </c>
      <c r="AG1397" s="9">
        <f t="shared" si="335"/>
        <v>17800</v>
      </c>
      <c r="AH1397" s="11" t="str">
        <f t="shared" si="333"/>
        <v>17.8</v>
      </c>
      <c r="AI1397" s="11" t="str">
        <f t="shared" si="334"/>
        <v>k</v>
      </c>
    </row>
    <row r="1398" spans="31:35" x14ac:dyDescent="0.3">
      <c r="AE1398" s="22">
        <v>1.8</v>
      </c>
      <c r="AF1398" s="9">
        <f t="shared" si="332"/>
        <v>5</v>
      </c>
      <c r="AG1398" s="9">
        <f t="shared" si="335"/>
        <v>18000</v>
      </c>
      <c r="AH1398" s="11" t="str">
        <f t="shared" si="333"/>
        <v>18.0</v>
      </c>
      <c r="AI1398" s="11" t="str">
        <f t="shared" si="334"/>
        <v>k</v>
      </c>
    </row>
    <row r="1399" spans="31:35" x14ac:dyDescent="0.3">
      <c r="AE1399" s="22">
        <v>1.82</v>
      </c>
      <c r="AF1399" s="9">
        <f t="shared" si="332"/>
        <v>5</v>
      </c>
      <c r="AG1399" s="9">
        <f t="shared" si="335"/>
        <v>18200</v>
      </c>
      <c r="AH1399" s="11" t="str">
        <f t="shared" si="333"/>
        <v>18.2</v>
      </c>
      <c r="AI1399" s="11" t="str">
        <f t="shared" si="334"/>
        <v>k</v>
      </c>
    </row>
    <row r="1400" spans="31:35" x14ac:dyDescent="0.3">
      <c r="AE1400" s="22">
        <v>1.84</v>
      </c>
      <c r="AF1400" s="9">
        <f t="shared" si="332"/>
        <v>5</v>
      </c>
      <c r="AG1400" s="9">
        <f t="shared" si="335"/>
        <v>18400</v>
      </c>
      <c r="AH1400" s="11" t="str">
        <f t="shared" si="333"/>
        <v>18.4</v>
      </c>
      <c r="AI1400" s="11" t="str">
        <f t="shared" si="334"/>
        <v>k</v>
      </c>
    </row>
    <row r="1401" spans="31:35" x14ac:dyDescent="0.3">
      <c r="AE1401" s="22">
        <v>1.87</v>
      </c>
      <c r="AF1401" s="9">
        <f t="shared" si="332"/>
        <v>5</v>
      </c>
      <c r="AG1401" s="9">
        <f t="shared" si="335"/>
        <v>18700</v>
      </c>
      <c r="AH1401" s="11" t="str">
        <f t="shared" si="333"/>
        <v>18.7</v>
      </c>
      <c r="AI1401" s="11" t="str">
        <f t="shared" si="334"/>
        <v>k</v>
      </c>
    </row>
    <row r="1402" spans="31:35" x14ac:dyDescent="0.3">
      <c r="AE1402" s="22">
        <v>1.89</v>
      </c>
      <c r="AF1402" s="9">
        <f t="shared" si="332"/>
        <v>5</v>
      </c>
      <c r="AG1402" s="9">
        <f t="shared" si="335"/>
        <v>18900</v>
      </c>
      <c r="AH1402" s="11" t="str">
        <f t="shared" si="333"/>
        <v>18.9</v>
      </c>
      <c r="AI1402" s="11" t="str">
        <f t="shared" si="334"/>
        <v>k</v>
      </c>
    </row>
    <row r="1403" spans="31:35" x14ac:dyDescent="0.3">
      <c r="AE1403" s="22">
        <v>1.91</v>
      </c>
      <c r="AF1403" s="9">
        <f t="shared" si="332"/>
        <v>5</v>
      </c>
      <c r="AG1403" s="9">
        <f t="shared" si="335"/>
        <v>19100</v>
      </c>
      <c r="AH1403" s="11" t="str">
        <f t="shared" si="333"/>
        <v>19.1</v>
      </c>
      <c r="AI1403" s="11" t="str">
        <f t="shared" si="334"/>
        <v>k</v>
      </c>
    </row>
    <row r="1404" spans="31:35" x14ac:dyDescent="0.3">
      <c r="AE1404" s="22">
        <v>1.93</v>
      </c>
      <c r="AF1404" s="9">
        <f t="shared" si="332"/>
        <v>5</v>
      </c>
      <c r="AG1404" s="9">
        <f t="shared" si="335"/>
        <v>19300</v>
      </c>
      <c r="AH1404" s="11" t="str">
        <f t="shared" si="333"/>
        <v>19.3</v>
      </c>
      <c r="AI1404" s="11" t="str">
        <f t="shared" si="334"/>
        <v>k</v>
      </c>
    </row>
    <row r="1405" spans="31:35" x14ac:dyDescent="0.3">
      <c r="AE1405" s="22">
        <v>1.96</v>
      </c>
      <c r="AF1405" s="9">
        <f t="shared" si="332"/>
        <v>5</v>
      </c>
      <c r="AG1405" s="9">
        <f t="shared" si="335"/>
        <v>19600</v>
      </c>
      <c r="AH1405" s="11" t="str">
        <f t="shared" si="333"/>
        <v>19.6</v>
      </c>
      <c r="AI1405" s="11" t="str">
        <f t="shared" si="334"/>
        <v>k</v>
      </c>
    </row>
    <row r="1406" spans="31:35" x14ac:dyDescent="0.3">
      <c r="AE1406" s="22">
        <v>1.98</v>
      </c>
      <c r="AF1406" s="9">
        <f t="shared" si="332"/>
        <v>5</v>
      </c>
      <c r="AG1406" s="9">
        <f t="shared" si="335"/>
        <v>19800</v>
      </c>
      <c r="AH1406" s="11" t="str">
        <f t="shared" si="333"/>
        <v>19.8</v>
      </c>
      <c r="AI1406" s="11" t="str">
        <f t="shared" si="334"/>
        <v>k</v>
      </c>
    </row>
    <row r="1407" spans="31:35" x14ac:dyDescent="0.3">
      <c r="AE1407" s="22">
        <v>2</v>
      </c>
      <c r="AF1407" s="9">
        <f t="shared" si="332"/>
        <v>5</v>
      </c>
      <c r="AG1407" s="9">
        <f t="shared" si="335"/>
        <v>20000</v>
      </c>
      <c r="AH1407" s="11" t="str">
        <f t="shared" si="333"/>
        <v>20.0</v>
      </c>
      <c r="AI1407" s="11" t="str">
        <f t="shared" si="334"/>
        <v>k</v>
      </c>
    </row>
    <row r="1408" spans="31:35" x14ac:dyDescent="0.3">
      <c r="AE1408" s="22">
        <v>2.0299999999999998</v>
      </c>
      <c r="AF1408" s="9">
        <f t="shared" si="332"/>
        <v>5</v>
      </c>
      <c r="AG1408" s="9">
        <f t="shared" si="335"/>
        <v>20299.999999999996</v>
      </c>
      <c r="AH1408" s="11" t="str">
        <f t="shared" si="333"/>
        <v>20.3</v>
      </c>
      <c r="AI1408" s="11" t="str">
        <f t="shared" si="334"/>
        <v>k</v>
      </c>
    </row>
    <row r="1409" spans="31:35" x14ac:dyDescent="0.3">
      <c r="AE1409" s="22">
        <v>2.0499999999999998</v>
      </c>
      <c r="AF1409" s="9">
        <f t="shared" si="332"/>
        <v>5</v>
      </c>
      <c r="AG1409" s="9">
        <f t="shared" si="335"/>
        <v>20499.999999999996</v>
      </c>
      <c r="AH1409" s="11" t="str">
        <f t="shared" si="333"/>
        <v>20.5</v>
      </c>
      <c r="AI1409" s="11" t="str">
        <f t="shared" si="334"/>
        <v>k</v>
      </c>
    </row>
    <row r="1410" spans="31:35" x14ac:dyDescent="0.3">
      <c r="AE1410" s="22">
        <v>2.08</v>
      </c>
      <c r="AF1410" s="9">
        <f t="shared" si="332"/>
        <v>5</v>
      </c>
      <c r="AG1410" s="9">
        <f t="shared" si="335"/>
        <v>20800</v>
      </c>
      <c r="AH1410" s="11" t="str">
        <f t="shared" si="333"/>
        <v>20.8</v>
      </c>
      <c r="AI1410" s="11" t="str">
        <f t="shared" si="334"/>
        <v>k</v>
      </c>
    </row>
    <row r="1411" spans="31:35" x14ac:dyDescent="0.3">
      <c r="AE1411" s="22">
        <v>2.1</v>
      </c>
      <c r="AF1411" s="9">
        <f t="shared" si="332"/>
        <v>5</v>
      </c>
      <c r="AG1411" s="9">
        <f t="shared" si="335"/>
        <v>21000</v>
      </c>
      <c r="AH1411" s="11" t="str">
        <f t="shared" si="333"/>
        <v>21.0</v>
      </c>
      <c r="AI1411" s="11" t="str">
        <f t="shared" si="334"/>
        <v>k</v>
      </c>
    </row>
    <row r="1412" spans="31:35" x14ac:dyDescent="0.3">
      <c r="AE1412" s="22">
        <v>2.13</v>
      </c>
      <c r="AF1412" s="9">
        <f t="shared" si="332"/>
        <v>5</v>
      </c>
      <c r="AG1412" s="9">
        <f t="shared" si="335"/>
        <v>21300</v>
      </c>
      <c r="AH1412" s="11" t="str">
        <f t="shared" si="333"/>
        <v>21.3</v>
      </c>
      <c r="AI1412" s="11" t="str">
        <f t="shared" si="334"/>
        <v>k</v>
      </c>
    </row>
    <row r="1413" spans="31:35" x14ac:dyDescent="0.3">
      <c r="AE1413" s="22">
        <v>2.15</v>
      </c>
      <c r="AF1413" s="9">
        <f t="shared" ref="AF1413:AF1476" si="336">IF(AE1413=1,AF1412+1,AF1412)</f>
        <v>5</v>
      </c>
      <c r="AG1413" s="9">
        <f t="shared" si="335"/>
        <v>21500</v>
      </c>
      <c r="AH1413" s="11" t="str">
        <f t="shared" ref="AH1413:AH1476" si="337">TEXT(AG1413*_xlfn.XLOOKUP(AF1413,Index_Table,D_List),SUBSTITUTE(_xlfn.XLOOKUP(AF1413,Index_Table,T_List),"""",""))</f>
        <v>21.5</v>
      </c>
      <c r="AI1413" s="11" t="str">
        <f t="shared" ref="AI1413:AI1476" si="338">_xlfn.XLOOKUP(AF1413,Index_Table,Sym_List)</f>
        <v>k</v>
      </c>
    </row>
    <row r="1414" spans="31:35" x14ac:dyDescent="0.3">
      <c r="AE1414" s="22">
        <v>2.1800000000000002</v>
      </c>
      <c r="AF1414" s="9">
        <f t="shared" si="336"/>
        <v>5</v>
      </c>
      <c r="AG1414" s="9">
        <f t="shared" si="335"/>
        <v>21800.000000000004</v>
      </c>
      <c r="AH1414" s="11" t="str">
        <f t="shared" si="337"/>
        <v>21.8</v>
      </c>
      <c r="AI1414" s="11" t="str">
        <f t="shared" si="338"/>
        <v>k</v>
      </c>
    </row>
    <row r="1415" spans="31:35" x14ac:dyDescent="0.3">
      <c r="AE1415" s="22">
        <v>2.21</v>
      </c>
      <c r="AF1415" s="9">
        <f t="shared" si="336"/>
        <v>5</v>
      </c>
      <c r="AG1415" s="9">
        <f t="shared" ref="AG1415:AG1478" si="339">AE1415*10^AF1415/10</f>
        <v>22100</v>
      </c>
      <c r="AH1415" s="11" t="str">
        <f t="shared" si="337"/>
        <v>22.1</v>
      </c>
      <c r="AI1415" s="11" t="str">
        <f t="shared" si="338"/>
        <v>k</v>
      </c>
    </row>
    <row r="1416" spans="31:35" x14ac:dyDescent="0.3">
      <c r="AE1416" s="22">
        <v>2.23</v>
      </c>
      <c r="AF1416" s="9">
        <f t="shared" si="336"/>
        <v>5</v>
      </c>
      <c r="AG1416" s="9">
        <f t="shared" si="339"/>
        <v>22300</v>
      </c>
      <c r="AH1416" s="11" t="str">
        <f t="shared" si="337"/>
        <v>22.3</v>
      </c>
      <c r="AI1416" s="11" t="str">
        <f t="shared" si="338"/>
        <v>k</v>
      </c>
    </row>
    <row r="1417" spans="31:35" x14ac:dyDescent="0.3">
      <c r="AE1417" s="22">
        <v>2.2599999999999998</v>
      </c>
      <c r="AF1417" s="9">
        <f t="shared" si="336"/>
        <v>5</v>
      </c>
      <c r="AG1417" s="9">
        <f t="shared" si="339"/>
        <v>22599.999999999996</v>
      </c>
      <c r="AH1417" s="11" t="str">
        <f t="shared" si="337"/>
        <v>22.6</v>
      </c>
      <c r="AI1417" s="11" t="str">
        <f t="shared" si="338"/>
        <v>k</v>
      </c>
    </row>
    <row r="1418" spans="31:35" x14ac:dyDescent="0.3">
      <c r="AE1418" s="22">
        <v>2.29</v>
      </c>
      <c r="AF1418" s="9">
        <f t="shared" si="336"/>
        <v>5</v>
      </c>
      <c r="AG1418" s="9">
        <f t="shared" si="339"/>
        <v>22900</v>
      </c>
      <c r="AH1418" s="11" t="str">
        <f t="shared" si="337"/>
        <v>22.9</v>
      </c>
      <c r="AI1418" s="11" t="str">
        <f t="shared" si="338"/>
        <v>k</v>
      </c>
    </row>
    <row r="1419" spans="31:35" x14ac:dyDescent="0.3">
      <c r="AE1419" s="22">
        <v>2.3199999999999998</v>
      </c>
      <c r="AF1419" s="9">
        <f t="shared" si="336"/>
        <v>5</v>
      </c>
      <c r="AG1419" s="9">
        <f t="shared" si="339"/>
        <v>23199.999999999996</v>
      </c>
      <c r="AH1419" s="11" t="str">
        <f t="shared" si="337"/>
        <v>23.2</v>
      </c>
      <c r="AI1419" s="11" t="str">
        <f t="shared" si="338"/>
        <v>k</v>
      </c>
    </row>
    <row r="1420" spans="31:35" x14ac:dyDescent="0.3">
      <c r="AE1420" s="22">
        <v>2.34</v>
      </c>
      <c r="AF1420" s="9">
        <f t="shared" si="336"/>
        <v>5</v>
      </c>
      <c r="AG1420" s="9">
        <f t="shared" si="339"/>
        <v>23400</v>
      </c>
      <c r="AH1420" s="11" t="str">
        <f t="shared" si="337"/>
        <v>23.4</v>
      </c>
      <c r="AI1420" s="11" t="str">
        <f t="shared" si="338"/>
        <v>k</v>
      </c>
    </row>
    <row r="1421" spans="31:35" x14ac:dyDescent="0.3">
      <c r="AE1421" s="22">
        <v>2.37</v>
      </c>
      <c r="AF1421" s="9">
        <f t="shared" si="336"/>
        <v>5</v>
      </c>
      <c r="AG1421" s="9">
        <f t="shared" si="339"/>
        <v>23700</v>
      </c>
      <c r="AH1421" s="11" t="str">
        <f t="shared" si="337"/>
        <v>23.7</v>
      </c>
      <c r="AI1421" s="11" t="str">
        <f t="shared" si="338"/>
        <v>k</v>
      </c>
    </row>
    <row r="1422" spans="31:35" x14ac:dyDescent="0.3">
      <c r="AE1422" s="22">
        <v>2.4</v>
      </c>
      <c r="AF1422" s="9">
        <f t="shared" si="336"/>
        <v>5</v>
      </c>
      <c r="AG1422" s="9">
        <f t="shared" si="339"/>
        <v>24000</v>
      </c>
      <c r="AH1422" s="11" t="str">
        <f t="shared" si="337"/>
        <v>24.0</v>
      </c>
      <c r="AI1422" s="11" t="str">
        <f t="shared" si="338"/>
        <v>k</v>
      </c>
    </row>
    <row r="1423" spans="31:35" x14ac:dyDescent="0.3">
      <c r="AE1423" s="22">
        <v>2.4300000000000002</v>
      </c>
      <c r="AF1423" s="9">
        <f t="shared" si="336"/>
        <v>5</v>
      </c>
      <c r="AG1423" s="9">
        <f t="shared" si="339"/>
        <v>24300.000000000004</v>
      </c>
      <c r="AH1423" s="11" t="str">
        <f t="shared" si="337"/>
        <v>24.3</v>
      </c>
      <c r="AI1423" s="11" t="str">
        <f t="shared" si="338"/>
        <v>k</v>
      </c>
    </row>
    <row r="1424" spans="31:35" x14ac:dyDescent="0.3">
      <c r="AE1424" s="22">
        <v>2.46</v>
      </c>
      <c r="AF1424" s="9">
        <f t="shared" si="336"/>
        <v>5</v>
      </c>
      <c r="AG1424" s="9">
        <f t="shared" si="339"/>
        <v>24600</v>
      </c>
      <c r="AH1424" s="11" t="str">
        <f t="shared" si="337"/>
        <v>24.6</v>
      </c>
      <c r="AI1424" s="11" t="str">
        <f t="shared" si="338"/>
        <v>k</v>
      </c>
    </row>
    <row r="1425" spans="31:35" x14ac:dyDescent="0.3">
      <c r="AE1425" s="22">
        <v>2.4900000000000002</v>
      </c>
      <c r="AF1425" s="9">
        <f t="shared" si="336"/>
        <v>5</v>
      </c>
      <c r="AG1425" s="9">
        <f t="shared" si="339"/>
        <v>24900.000000000004</v>
      </c>
      <c r="AH1425" s="11" t="str">
        <f t="shared" si="337"/>
        <v>24.9</v>
      </c>
      <c r="AI1425" s="11" t="str">
        <f t="shared" si="338"/>
        <v>k</v>
      </c>
    </row>
    <row r="1426" spans="31:35" x14ac:dyDescent="0.3">
      <c r="AE1426" s="22">
        <v>2.52</v>
      </c>
      <c r="AF1426" s="9">
        <f t="shared" si="336"/>
        <v>5</v>
      </c>
      <c r="AG1426" s="9">
        <f t="shared" si="339"/>
        <v>25200</v>
      </c>
      <c r="AH1426" s="11" t="str">
        <f t="shared" si="337"/>
        <v>25.2</v>
      </c>
      <c r="AI1426" s="11" t="str">
        <f t="shared" si="338"/>
        <v>k</v>
      </c>
    </row>
    <row r="1427" spans="31:35" x14ac:dyDescent="0.3">
      <c r="AE1427" s="22">
        <v>2.5499999999999998</v>
      </c>
      <c r="AF1427" s="9">
        <f t="shared" si="336"/>
        <v>5</v>
      </c>
      <c r="AG1427" s="9">
        <f t="shared" si="339"/>
        <v>25499.999999999996</v>
      </c>
      <c r="AH1427" s="11" t="str">
        <f t="shared" si="337"/>
        <v>25.5</v>
      </c>
      <c r="AI1427" s="11" t="str">
        <f t="shared" si="338"/>
        <v>k</v>
      </c>
    </row>
    <row r="1428" spans="31:35" x14ac:dyDescent="0.3">
      <c r="AE1428" s="22">
        <v>2.58</v>
      </c>
      <c r="AF1428" s="9">
        <f t="shared" si="336"/>
        <v>5</v>
      </c>
      <c r="AG1428" s="9">
        <f t="shared" si="339"/>
        <v>25800</v>
      </c>
      <c r="AH1428" s="11" t="str">
        <f t="shared" si="337"/>
        <v>25.8</v>
      </c>
      <c r="AI1428" s="11" t="str">
        <f t="shared" si="338"/>
        <v>k</v>
      </c>
    </row>
    <row r="1429" spans="31:35" x14ac:dyDescent="0.3">
      <c r="AE1429" s="22">
        <v>2.61</v>
      </c>
      <c r="AF1429" s="9">
        <f t="shared" si="336"/>
        <v>5</v>
      </c>
      <c r="AG1429" s="9">
        <f t="shared" si="339"/>
        <v>26100</v>
      </c>
      <c r="AH1429" s="11" t="str">
        <f t="shared" si="337"/>
        <v>26.1</v>
      </c>
      <c r="AI1429" s="11" t="str">
        <f t="shared" si="338"/>
        <v>k</v>
      </c>
    </row>
    <row r="1430" spans="31:35" x14ac:dyDescent="0.3">
      <c r="AE1430" s="22">
        <v>2.64</v>
      </c>
      <c r="AF1430" s="9">
        <f t="shared" si="336"/>
        <v>5</v>
      </c>
      <c r="AG1430" s="9">
        <f t="shared" si="339"/>
        <v>26400</v>
      </c>
      <c r="AH1430" s="11" t="str">
        <f t="shared" si="337"/>
        <v>26.4</v>
      </c>
      <c r="AI1430" s="11" t="str">
        <f t="shared" si="338"/>
        <v>k</v>
      </c>
    </row>
    <row r="1431" spans="31:35" x14ac:dyDescent="0.3">
      <c r="AE1431" s="22">
        <v>2.67</v>
      </c>
      <c r="AF1431" s="9">
        <f t="shared" si="336"/>
        <v>5</v>
      </c>
      <c r="AG1431" s="9">
        <f t="shared" si="339"/>
        <v>26700</v>
      </c>
      <c r="AH1431" s="11" t="str">
        <f t="shared" si="337"/>
        <v>26.7</v>
      </c>
      <c r="AI1431" s="11" t="str">
        <f t="shared" si="338"/>
        <v>k</v>
      </c>
    </row>
    <row r="1432" spans="31:35" x14ac:dyDescent="0.3">
      <c r="AE1432" s="22">
        <v>2.71</v>
      </c>
      <c r="AF1432" s="9">
        <f t="shared" si="336"/>
        <v>5</v>
      </c>
      <c r="AG1432" s="9">
        <f t="shared" si="339"/>
        <v>27100</v>
      </c>
      <c r="AH1432" s="11" t="str">
        <f t="shared" si="337"/>
        <v>27.1</v>
      </c>
      <c r="AI1432" s="11" t="str">
        <f t="shared" si="338"/>
        <v>k</v>
      </c>
    </row>
    <row r="1433" spans="31:35" x14ac:dyDescent="0.3">
      <c r="AE1433" s="22">
        <v>2.74</v>
      </c>
      <c r="AF1433" s="9">
        <f t="shared" si="336"/>
        <v>5</v>
      </c>
      <c r="AG1433" s="9">
        <f t="shared" si="339"/>
        <v>27400</v>
      </c>
      <c r="AH1433" s="11" t="str">
        <f t="shared" si="337"/>
        <v>27.4</v>
      </c>
      <c r="AI1433" s="11" t="str">
        <f t="shared" si="338"/>
        <v>k</v>
      </c>
    </row>
    <row r="1434" spans="31:35" x14ac:dyDescent="0.3">
      <c r="AE1434" s="22">
        <v>2.77</v>
      </c>
      <c r="AF1434" s="9">
        <f t="shared" si="336"/>
        <v>5</v>
      </c>
      <c r="AG1434" s="9">
        <f t="shared" si="339"/>
        <v>27700</v>
      </c>
      <c r="AH1434" s="11" t="str">
        <f t="shared" si="337"/>
        <v>27.7</v>
      </c>
      <c r="AI1434" s="11" t="str">
        <f t="shared" si="338"/>
        <v>k</v>
      </c>
    </row>
    <row r="1435" spans="31:35" x14ac:dyDescent="0.3">
      <c r="AE1435" s="22">
        <v>2.8</v>
      </c>
      <c r="AF1435" s="9">
        <f t="shared" si="336"/>
        <v>5</v>
      </c>
      <c r="AG1435" s="9">
        <f t="shared" si="339"/>
        <v>28000</v>
      </c>
      <c r="AH1435" s="11" t="str">
        <f t="shared" si="337"/>
        <v>28.0</v>
      </c>
      <c r="AI1435" s="11" t="str">
        <f t="shared" si="338"/>
        <v>k</v>
      </c>
    </row>
    <row r="1436" spans="31:35" x14ac:dyDescent="0.3">
      <c r="AE1436" s="22">
        <v>2.84</v>
      </c>
      <c r="AF1436" s="9">
        <f t="shared" si="336"/>
        <v>5</v>
      </c>
      <c r="AG1436" s="9">
        <f t="shared" si="339"/>
        <v>28400</v>
      </c>
      <c r="AH1436" s="11" t="str">
        <f t="shared" si="337"/>
        <v>28.4</v>
      </c>
      <c r="AI1436" s="11" t="str">
        <f t="shared" si="338"/>
        <v>k</v>
      </c>
    </row>
    <row r="1437" spans="31:35" x14ac:dyDescent="0.3">
      <c r="AE1437" s="22">
        <v>2.87</v>
      </c>
      <c r="AF1437" s="9">
        <f t="shared" si="336"/>
        <v>5</v>
      </c>
      <c r="AG1437" s="9">
        <f t="shared" si="339"/>
        <v>28700</v>
      </c>
      <c r="AH1437" s="11" t="str">
        <f t="shared" si="337"/>
        <v>28.7</v>
      </c>
      <c r="AI1437" s="11" t="str">
        <f t="shared" si="338"/>
        <v>k</v>
      </c>
    </row>
    <row r="1438" spans="31:35" x14ac:dyDescent="0.3">
      <c r="AE1438" s="22">
        <v>2.91</v>
      </c>
      <c r="AF1438" s="9">
        <f t="shared" si="336"/>
        <v>5</v>
      </c>
      <c r="AG1438" s="9">
        <f t="shared" si="339"/>
        <v>29100</v>
      </c>
      <c r="AH1438" s="11" t="str">
        <f t="shared" si="337"/>
        <v>29.1</v>
      </c>
      <c r="AI1438" s="11" t="str">
        <f t="shared" si="338"/>
        <v>k</v>
      </c>
    </row>
    <row r="1439" spans="31:35" x14ac:dyDescent="0.3">
      <c r="AE1439" s="22">
        <v>2.94</v>
      </c>
      <c r="AF1439" s="9">
        <f t="shared" si="336"/>
        <v>5</v>
      </c>
      <c r="AG1439" s="9">
        <f t="shared" si="339"/>
        <v>29400</v>
      </c>
      <c r="AH1439" s="11" t="str">
        <f t="shared" si="337"/>
        <v>29.4</v>
      </c>
      <c r="AI1439" s="11" t="str">
        <f t="shared" si="338"/>
        <v>k</v>
      </c>
    </row>
    <row r="1440" spans="31:35" x14ac:dyDescent="0.3">
      <c r="AE1440" s="22">
        <v>2.98</v>
      </c>
      <c r="AF1440" s="9">
        <f t="shared" si="336"/>
        <v>5</v>
      </c>
      <c r="AG1440" s="9">
        <f t="shared" si="339"/>
        <v>29800</v>
      </c>
      <c r="AH1440" s="11" t="str">
        <f t="shared" si="337"/>
        <v>29.8</v>
      </c>
      <c r="AI1440" s="11" t="str">
        <f t="shared" si="338"/>
        <v>k</v>
      </c>
    </row>
    <row r="1441" spans="31:35" x14ac:dyDescent="0.3">
      <c r="AE1441" s="22">
        <v>3.01</v>
      </c>
      <c r="AF1441" s="9">
        <f t="shared" si="336"/>
        <v>5</v>
      </c>
      <c r="AG1441" s="9">
        <f t="shared" si="339"/>
        <v>30100</v>
      </c>
      <c r="AH1441" s="11" t="str">
        <f t="shared" si="337"/>
        <v>30.1</v>
      </c>
      <c r="AI1441" s="11" t="str">
        <f t="shared" si="338"/>
        <v>k</v>
      </c>
    </row>
    <row r="1442" spans="31:35" x14ac:dyDescent="0.3">
      <c r="AE1442" s="22">
        <v>3.05</v>
      </c>
      <c r="AF1442" s="9">
        <f t="shared" si="336"/>
        <v>5</v>
      </c>
      <c r="AG1442" s="9">
        <f t="shared" si="339"/>
        <v>30500</v>
      </c>
      <c r="AH1442" s="11" t="str">
        <f t="shared" si="337"/>
        <v>30.5</v>
      </c>
      <c r="AI1442" s="11" t="str">
        <f t="shared" si="338"/>
        <v>k</v>
      </c>
    </row>
    <row r="1443" spans="31:35" x14ac:dyDescent="0.3">
      <c r="AE1443" s="22">
        <v>3.09</v>
      </c>
      <c r="AF1443" s="9">
        <f t="shared" si="336"/>
        <v>5</v>
      </c>
      <c r="AG1443" s="9">
        <f t="shared" si="339"/>
        <v>30900</v>
      </c>
      <c r="AH1443" s="11" t="str">
        <f t="shared" si="337"/>
        <v>30.9</v>
      </c>
      <c r="AI1443" s="11" t="str">
        <f t="shared" si="338"/>
        <v>k</v>
      </c>
    </row>
    <row r="1444" spans="31:35" x14ac:dyDescent="0.3">
      <c r="AE1444" s="22">
        <v>3.12</v>
      </c>
      <c r="AF1444" s="9">
        <f t="shared" si="336"/>
        <v>5</v>
      </c>
      <c r="AG1444" s="9">
        <f t="shared" si="339"/>
        <v>31200</v>
      </c>
      <c r="AH1444" s="11" t="str">
        <f t="shared" si="337"/>
        <v>31.2</v>
      </c>
      <c r="AI1444" s="11" t="str">
        <f t="shared" si="338"/>
        <v>k</v>
      </c>
    </row>
    <row r="1445" spans="31:35" x14ac:dyDescent="0.3">
      <c r="AE1445" s="22">
        <v>3.16</v>
      </c>
      <c r="AF1445" s="9">
        <f t="shared" si="336"/>
        <v>5</v>
      </c>
      <c r="AG1445" s="9">
        <f t="shared" si="339"/>
        <v>31600</v>
      </c>
      <c r="AH1445" s="11" t="str">
        <f t="shared" si="337"/>
        <v>31.6</v>
      </c>
      <c r="AI1445" s="11" t="str">
        <f t="shared" si="338"/>
        <v>k</v>
      </c>
    </row>
    <row r="1446" spans="31:35" x14ac:dyDescent="0.3">
      <c r="AE1446" s="22">
        <v>3.2</v>
      </c>
      <c r="AF1446" s="9">
        <f t="shared" si="336"/>
        <v>5</v>
      </c>
      <c r="AG1446" s="9">
        <f t="shared" si="339"/>
        <v>32000</v>
      </c>
      <c r="AH1446" s="11" t="str">
        <f t="shared" si="337"/>
        <v>32.0</v>
      </c>
      <c r="AI1446" s="11" t="str">
        <f t="shared" si="338"/>
        <v>k</v>
      </c>
    </row>
    <row r="1447" spans="31:35" x14ac:dyDescent="0.3">
      <c r="AE1447" s="22">
        <v>3.24</v>
      </c>
      <c r="AF1447" s="9">
        <f t="shared" si="336"/>
        <v>5</v>
      </c>
      <c r="AG1447" s="9">
        <f t="shared" si="339"/>
        <v>32400</v>
      </c>
      <c r="AH1447" s="11" t="str">
        <f t="shared" si="337"/>
        <v>32.4</v>
      </c>
      <c r="AI1447" s="11" t="str">
        <f t="shared" si="338"/>
        <v>k</v>
      </c>
    </row>
    <row r="1448" spans="31:35" x14ac:dyDescent="0.3">
      <c r="AE1448" s="22">
        <v>3.28</v>
      </c>
      <c r="AF1448" s="9">
        <f t="shared" si="336"/>
        <v>5</v>
      </c>
      <c r="AG1448" s="9">
        <f t="shared" si="339"/>
        <v>32800</v>
      </c>
      <c r="AH1448" s="11" t="str">
        <f t="shared" si="337"/>
        <v>32.8</v>
      </c>
      <c r="AI1448" s="11" t="str">
        <f t="shared" si="338"/>
        <v>k</v>
      </c>
    </row>
    <row r="1449" spans="31:35" x14ac:dyDescent="0.3">
      <c r="AE1449" s="22">
        <v>3.32</v>
      </c>
      <c r="AF1449" s="9">
        <f t="shared" si="336"/>
        <v>5</v>
      </c>
      <c r="AG1449" s="9">
        <f t="shared" si="339"/>
        <v>33200</v>
      </c>
      <c r="AH1449" s="11" t="str">
        <f t="shared" si="337"/>
        <v>33.2</v>
      </c>
      <c r="AI1449" s="11" t="str">
        <f t="shared" si="338"/>
        <v>k</v>
      </c>
    </row>
    <row r="1450" spans="31:35" x14ac:dyDescent="0.3">
      <c r="AE1450" s="22">
        <v>3.36</v>
      </c>
      <c r="AF1450" s="9">
        <f t="shared" si="336"/>
        <v>5</v>
      </c>
      <c r="AG1450" s="9">
        <f t="shared" si="339"/>
        <v>33600</v>
      </c>
      <c r="AH1450" s="11" t="str">
        <f t="shared" si="337"/>
        <v>33.6</v>
      </c>
      <c r="AI1450" s="11" t="str">
        <f t="shared" si="338"/>
        <v>k</v>
      </c>
    </row>
    <row r="1451" spans="31:35" x14ac:dyDescent="0.3">
      <c r="AE1451" s="22">
        <v>3.4</v>
      </c>
      <c r="AF1451" s="9">
        <f t="shared" si="336"/>
        <v>5</v>
      </c>
      <c r="AG1451" s="9">
        <f t="shared" si="339"/>
        <v>34000</v>
      </c>
      <c r="AH1451" s="11" t="str">
        <f t="shared" si="337"/>
        <v>34.0</v>
      </c>
      <c r="AI1451" s="11" t="str">
        <f t="shared" si="338"/>
        <v>k</v>
      </c>
    </row>
    <row r="1452" spans="31:35" x14ac:dyDescent="0.3">
      <c r="AE1452" s="22">
        <v>3.44</v>
      </c>
      <c r="AF1452" s="9">
        <f t="shared" si="336"/>
        <v>5</v>
      </c>
      <c r="AG1452" s="9">
        <f t="shared" si="339"/>
        <v>34400</v>
      </c>
      <c r="AH1452" s="11" t="str">
        <f t="shared" si="337"/>
        <v>34.4</v>
      </c>
      <c r="AI1452" s="11" t="str">
        <f t="shared" si="338"/>
        <v>k</v>
      </c>
    </row>
    <row r="1453" spans="31:35" x14ac:dyDescent="0.3">
      <c r="AE1453" s="22">
        <v>3.48</v>
      </c>
      <c r="AF1453" s="9">
        <f t="shared" si="336"/>
        <v>5</v>
      </c>
      <c r="AG1453" s="9">
        <f t="shared" si="339"/>
        <v>34800</v>
      </c>
      <c r="AH1453" s="11" t="str">
        <f t="shared" si="337"/>
        <v>34.8</v>
      </c>
      <c r="AI1453" s="11" t="str">
        <f t="shared" si="338"/>
        <v>k</v>
      </c>
    </row>
    <row r="1454" spans="31:35" x14ac:dyDescent="0.3">
      <c r="AE1454" s="22">
        <v>3.52</v>
      </c>
      <c r="AF1454" s="9">
        <f t="shared" si="336"/>
        <v>5</v>
      </c>
      <c r="AG1454" s="9">
        <f t="shared" si="339"/>
        <v>35200</v>
      </c>
      <c r="AH1454" s="11" t="str">
        <f t="shared" si="337"/>
        <v>35.2</v>
      </c>
      <c r="AI1454" s="11" t="str">
        <f t="shared" si="338"/>
        <v>k</v>
      </c>
    </row>
    <row r="1455" spans="31:35" x14ac:dyDescent="0.3">
      <c r="AE1455" s="22">
        <v>3.57</v>
      </c>
      <c r="AF1455" s="9">
        <f t="shared" si="336"/>
        <v>5</v>
      </c>
      <c r="AG1455" s="9">
        <f t="shared" si="339"/>
        <v>35700</v>
      </c>
      <c r="AH1455" s="11" t="str">
        <f t="shared" si="337"/>
        <v>35.7</v>
      </c>
      <c r="AI1455" s="11" t="str">
        <f t="shared" si="338"/>
        <v>k</v>
      </c>
    </row>
    <row r="1456" spans="31:35" x14ac:dyDescent="0.3">
      <c r="AE1456" s="22">
        <v>3.61</v>
      </c>
      <c r="AF1456" s="9">
        <f t="shared" si="336"/>
        <v>5</v>
      </c>
      <c r="AG1456" s="9">
        <f t="shared" si="339"/>
        <v>36100</v>
      </c>
      <c r="AH1456" s="11" t="str">
        <f t="shared" si="337"/>
        <v>36.1</v>
      </c>
      <c r="AI1456" s="11" t="str">
        <f t="shared" si="338"/>
        <v>k</v>
      </c>
    </row>
    <row r="1457" spans="31:35" x14ac:dyDescent="0.3">
      <c r="AE1457" s="22">
        <v>3.65</v>
      </c>
      <c r="AF1457" s="9">
        <f t="shared" si="336"/>
        <v>5</v>
      </c>
      <c r="AG1457" s="9">
        <f t="shared" si="339"/>
        <v>36500</v>
      </c>
      <c r="AH1457" s="11" t="str">
        <f t="shared" si="337"/>
        <v>36.5</v>
      </c>
      <c r="AI1457" s="11" t="str">
        <f t="shared" si="338"/>
        <v>k</v>
      </c>
    </row>
    <row r="1458" spans="31:35" x14ac:dyDescent="0.3">
      <c r="AE1458" s="22">
        <v>3.7</v>
      </c>
      <c r="AF1458" s="9">
        <f t="shared" si="336"/>
        <v>5</v>
      </c>
      <c r="AG1458" s="9">
        <f t="shared" si="339"/>
        <v>37000</v>
      </c>
      <c r="AH1458" s="11" t="str">
        <f t="shared" si="337"/>
        <v>37.0</v>
      </c>
      <c r="AI1458" s="11" t="str">
        <f t="shared" si="338"/>
        <v>k</v>
      </c>
    </row>
    <row r="1459" spans="31:35" x14ac:dyDescent="0.3">
      <c r="AE1459" s="22">
        <v>3.74</v>
      </c>
      <c r="AF1459" s="9">
        <f t="shared" si="336"/>
        <v>5</v>
      </c>
      <c r="AG1459" s="9">
        <f t="shared" si="339"/>
        <v>37400</v>
      </c>
      <c r="AH1459" s="11" t="str">
        <f t="shared" si="337"/>
        <v>37.4</v>
      </c>
      <c r="AI1459" s="11" t="str">
        <f t="shared" si="338"/>
        <v>k</v>
      </c>
    </row>
    <row r="1460" spans="31:35" x14ac:dyDescent="0.3">
      <c r="AE1460" s="22">
        <v>3.79</v>
      </c>
      <c r="AF1460" s="9">
        <f t="shared" si="336"/>
        <v>5</v>
      </c>
      <c r="AG1460" s="9">
        <f t="shared" si="339"/>
        <v>37900</v>
      </c>
      <c r="AH1460" s="11" t="str">
        <f t="shared" si="337"/>
        <v>37.9</v>
      </c>
      <c r="AI1460" s="11" t="str">
        <f t="shared" si="338"/>
        <v>k</v>
      </c>
    </row>
    <row r="1461" spans="31:35" x14ac:dyDescent="0.3">
      <c r="AE1461" s="22">
        <v>3.83</v>
      </c>
      <c r="AF1461" s="9">
        <f t="shared" si="336"/>
        <v>5</v>
      </c>
      <c r="AG1461" s="9">
        <f t="shared" si="339"/>
        <v>38300</v>
      </c>
      <c r="AH1461" s="11" t="str">
        <f t="shared" si="337"/>
        <v>38.3</v>
      </c>
      <c r="AI1461" s="11" t="str">
        <f t="shared" si="338"/>
        <v>k</v>
      </c>
    </row>
    <row r="1462" spans="31:35" x14ac:dyDescent="0.3">
      <c r="AE1462" s="22">
        <v>3.88</v>
      </c>
      <c r="AF1462" s="9">
        <f t="shared" si="336"/>
        <v>5</v>
      </c>
      <c r="AG1462" s="9">
        <f t="shared" si="339"/>
        <v>38800</v>
      </c>
      <c r="AH1462" s="11" t="str">
        <f t="shared" si="337"/>
        <v>38.8</v>
      </c>
      <c r="AI1462" s="11" t="str">
        <f t="shared" si="338"/>
        <v>k</v>
      </c>
    </row>
    <row r="1463" spans="31:35" x14ac:dyDescent="0.3">
      <c r="AE1463" s="22">
        <v>3.92</v>
      </c>
      <c r="AF1463" s="9">
        <f t="shared" si="336"/>
        <v>5</v>
      </c>
      <c r="AG1463" s="9">
        <f t="shared" si="339"/>
        <v>39200</v>
      </c>
      <c r="AH1463" s="11" t="str">
        <f t="shared" si="337"/>
        <v>39.2</v>
      </c>
      <c r="AI1463" s="11" t="str">
        <f t="shared" si="338"/>
        <v>k</v>
      </c>
    </row>
    <row r="1464" spans="31:35" x14ac:dyDescent="0.3">
      <c r="AE1464" s="22">
        <v>3.97</v>
      </c>
      <c r="AF1464" s="9">
        <f t="shared" si="336"/>
        <v>5</v>
      </c>
      <c r="AG1464" s="9">
        <f t="shared" si="339"/>
        <v>39700</v>
      </c>
      <c r="AH1464" s="11" t="str">
        <f t="shared" si="337"/>
        <v>39.7</v>
      </c>
      <c r="AI1464" s="11" t="str">
        <f t="shared" si="338"/>
        <v>k</v>
      </c>
    </row>
    <row r="1465" spans="31:35" x14ac:dyDescent="0.3">
      <c r="AE1465" s="22">
        <v>4.0199999999999996</v>
      </c>
      <c r="AF1465" s="9">
        <f t="shared" si="336"/>
        <v>5</v>
      </c>
      <c r="AG1465" s="9">
        <f t="shared" si="339"/>
        <v>40199.999999999993</v>
      </c>
      <c r="AH1465" s="11" t="str">
        <f t="shared" si="337"/>
        <v>40.2</v>
      </c>
      <c r="AI1465" s="11" t="str">
        <f t="shared" si="338"/>
        <v>k</v>
      </c>
    </row>
    <row r="1466" spans="31:35" x14ac:dyDescent="0.3">
      <c r="AE1466" s="22">
        <v>4.07</v>
      </c>
      <c r="AF1466" s="9">
        <f t="shared" si="336"/>
        <v>5</v>
      </c>
      <c r="AG1466" s="9">
        <f t="shared" si="339"/>
        <v>40700</v>
      </c>
      <c r="AH1466" s="11" t="str">
        <f t="shared" si="337"/>
        <v>40.7</v>
      </c>
      <c r="AI1466" s="11" t="str">
        <f t="shared" si="338"/>
        <v>k</v>
      </c>
    </row>
    <row r="1467" spans="31:35" x14ac:dyDescent="0.3">
      <c r="AE1467" s="22">
        <v>4.12</v>
      </c>
      <c r="AF1467" s="9">
        <f t="shared" si="336"/>
        <v>5</v>
      </c>
      <c r="AG1467" s="9">
        <f t="shared" si="339"/>
        <v>41200</v>
      </c>
      <c r="AH1467" s="11" t="str">
        <f t="shared" si="337"/>
        <v>41.2</v>
      </c>
      <c r="AI1467" s="11" t="str">
        <f t="shared" si="338"/>
        <v>k</v>
      </c>
    </row>
    <row r="1468" spans="31:35" x14ac:dyDescent="0.3">
      <c r="AE1468" s="22">
        <v>4.17</v>
      </c>
      <c r="AF1468" s="9">
        <f t="shared" si="336"/>
        <v>5</v>
      </c>
      <c r="AG1468" s="9">
        <f t="shared" si="339"/>
        <v>41700</v>
      </c>
      <c r="AH1468" s="11" t="str">
        <f t="shared" si="337"/>
        <v>41.7</v>
      </c>
      <c r="AI1468" s="11" t="str">
        <f t="shared" si="338"/>
        <v>k</v>
      </c>
    </row>
    <row r="1469" spans="31:35" x14ac:dyDescent="0.3">
      <c r="AE1469" s="22">
        <v>4.22</v>
      </c>
      <c r="AF1469" s="9">
        <f t="shared" si="336"/>
        <v>5</v>
      </c>
      <c r="AG1469" s="9">
        <f t="shared" si="339"/>
        <v>42200</v>
      </c>
      <c r="AH1469" s="11" t="str">
        <f t="shared" si="337"/>
        <v>42.2</v>
      </c>
      <c r="AI1469" s="11" t="str">
        <f t="shared" si="338"/>
        <v>k</v>
      </c>
    </row>
    <row r="1470" spans="31:35" x14ac:dyDescent="0.3">
      <c r="AE1470" s="22">
        <v>4.2699999999999996</v>
      </c>
      <c r="AF1470" s="9">
        <f t="shared" si="336"/>
        <v>5</v>
      </c>
      <c r="AG1470" s="9">
        <f t="shared" si="339"/>
        <v>42699.999999999993</v>
      </c>
      <c r="AH1470" s="11" t="str">
        <f t="shared" si="337"/>
        <v>42.7</v>
      </c>
      <c r="AI1470" s="11" t="str">
        <f t="shared" si="338"/>
        <v>k</v>
      </c>
    </row>
    <row r="1471" spans="31:35" x14ac:dyDescent="0.3">
      <c r="AE1471" s="22">
        <v>4.32</v>
      </c>
      <c r="AF1471" s="9">
        <f t="shared" si="336"/>
        <v>5</v>
      </c>
      <c r="AG1471" s="9">
        <f t="shared" si="339"/>
        <v>43200</v>
      </c>
      <c r="AH1471" s="11" t="str">
        <f t="shared" si="337"/>
        <v>43.2</v>
      </c>
      <c r="AI1471" s="11" t="str">
        <f t="shared" si="338"/>
        <v>k</v>
      </c>
    </row>
    <row r="1472" spans="31:35" x14ac:dyDescent="0.3">
      <c r="AE1472" s="22">
        <v>4.37</v>
      </c>
      <c r="AF1472" s="9">
        <f t="shared" si="336"/>
        <v>5</v>
      </c>
      <c r="AG1472" s="9">
        <f t="shared" si="339"/>
        <v>43700</v>
      </c>
      <c r="AH1472" s="11" t="str">
        <f t="shared" si="337"/>
        <v>43.7</v>
      </c>
      <c r="AI1472" s="11" t="str">
        <f t="shared" si="338"/>
        <v>k</v>
      </c>
    </row>
    <row r="1473" spans="31:35" x14ac:dyDescent="0.3">
      <c r="AE1473" s="22">
        <v>4.42</v>
      </c>
      <c r="AF1473" s="9">
        <f t="shared" si="336"/>
        <v>5</v>
      </c>
      <c r="AG1473" s="9">
        <f t="shared" si="339"/>
        <v>44200</v>
      </c>
      <c r="AH1473" s="11" t="str">
        <f t="shared" si="337"/>
        <v>44.2</v>
      </c>
      <c r="AI1473" s="11" t="str">
        <f t="shared" si="338"/>
        <v>k</v>
      </c>
    </row>
    <row r="1474" spans="31:35" x14ac:dyDescent="0.3">
      <c r="AE1474" s="22">
        <v>4.4800000000000004</v>
      </c>
      <c r="AF1474" s="9">
        <f t="shared" si="336"/>
        <v>5</v>
      </c>
      <c r="AG1474" s="9">
        <f t="shared" si="339"/>
        <v>44800.000000000007</v>
      </c>
      <c r="AH1474" s="11" t="str">
        <f t="shared" si="337"/>
        <v>44.8</v>
      </c>
      <c r="AI1474" s="11" t="str">
        <f t="shared" si="338"/>
        <v>k</v>
      </c>
    </row>
    <row r="1475" spans="31:35" x14ac:dyDescent="0.3">
      <c r="AE1475" s="22">
        <v>4.53</v>
      </c>
      <c r="AF1475" s="9">
        <f t="shared" si="336"/>
        <v>5</v>
      </c>
      <c r="AG1475" s="9">
        <f t="shared" si="339"/>
        <v>45300</v>
      </c>
      <c r="AH1475" s="11" t="str">
        <f t="shared" si="337"/>
        <v>45.3</v>
      </c>
      <c r="AI1475" s="11" t="str">
        <f t="shared" si="338"/>
        <v>k</v>
      </c>
    </row>
    <row r="1476" spans="31:35" x14ac:dyDescent="0.3">
      <c r="AE1476" s="22">
        <v>4.59</v>
      </c>
      <c r="AF1476" s="9">
        <f t="shared" si="336"/>
        <v>5</v>
      </c>
      <c r="AG1476" s="9">
        <f t="shared" si="339"/>
        <v>45900</v>
      </c>
      <c r="AH1476" s="11" t="str">
        <f t="shared" si="337"/>
        <v>45.9</v>
      </c>
      <c r="AI1476" s="11" t="str">
        <f t="shared" si="338"/>
        <v>k</v>
      </c>
    </row>
    <row r="1477" spans="31:35" x14ac:dyDescent="0.3">
      <c r="AE1477" s="22">
        <v>4.6399999999999997</v>
      </c>
      <c r="AF1477" s="9">
        <f t="shared" ref="AF1477:AF1540" si="340">IF(AE1477=1,AF1476+1,AF1476)</f>
        <v>5</v>
      </c>
      <c r="AG1477" s="9">
        <f t="shared" si="339"/>
        <v>46399.999999999993</v>
      </c>
      <c r="AH1477" s="11" t="str">
        <f t="shared" ref="AH1477:AH1540" si="341">TEXT(AG1477*_xlfn.XLOOKUP(AF1477,Index_Table,D_List),SUBSTITUTE(_xlfn.XLOOKUP(AF1477,Index_Table,T_List),"""",""))</f>
        <v>46.4</v>
      </c>
      <c r="AI1477" s="11" t="str">
        <f t="shared" ref="AI1477:AI1540" si="342">_xlfn.XLOOKUP(AF1477,Index_Table,Sym_List)</f>
        <v>k</v>
      </c>
    </row>
    <row r="1478" spans="31:35" x14ac:dyDescent="0.3">
      <c r="AE1478" s="22">
        <v>4.7</v>
      </c>
      <c r="AF1478" s="9">
        <f t="shared" si="340"/>
        <v>5</v>
      </c>
      <c r="AG1478" s="9">
        <f t="shared" si="339"/>
        <v>47000</v>
      </c>
      <c r="AH1478" s="11" t="str">
        <f t="shared" si="341"/>
        <v>47.0</v>
      </c>
      <c r="AI1478" s="11" t="str">
        <f t="shared" si="342"/>
        <v>k</v>
      </c>
    </row>
    <row r="1479" spans="31:35" x14ac:dyDescent="0.3">
      <c r="AE1479" s="22">
        <v>4.75</v>
      </c>
      <c r="AF1479" s="9">
        <f t="shared" si="340"/>
        <v>5</v>
      </c>
      <c r="AG1479" s="9">
        <f t="shared" ref="AG1479:AG1541" si="343">AE1479*10^AF1479/10</f>
        <v>47500</v>
      </c>
      <c r="AH1479" s="11" t="str">
        <f t="shared" si="341"/>
        <v>47.5</v>
      </c>
      <c r="AI1479" s="11" t="str">
        <f t="shared" si="342"/>
        <v>k</v>
      </c>
    </row>
    <row r="1480" spans="31:35" x14ac:dyDescent="0.3">
      <c r="AE1480" s="22">
        <v>4.8099999999999996</v>
      </c>
      <c r="AF1480" s="9">
        <f t="shared" si="340"/>
        <v>5</v>
      </c>
      <c r="AG1480" s="9">
        <f t="shared" si="343"/>
        <v>48099.999999999993</v>
      </c>
      <c r="AH1480" s="11" t="str">
        <f t="shared" si="341"/>
        <v>48.1</v>
      </c>
      <c r="AI1480" s="11" t="str">
        <f t="shared" si="342"/>
        <v>k</v>
      </c>
    </row>
    <row r="1481" spans="31:35" x14ac:dyDescent="0.3">
      <c r="AE1481" s="22">
        <v>4.87</v>
      </c>
      <c r="AF1481" s="9">
        <f t="shared" si="340"/>
        <v>5</v>
      </c>
      <c r="AG1481" s="9">
        <f t="shared" si="343"/>
        <v>48700</v>
      </c>
      <c r="AH1481" s="11" t="str">
        <f t="shared" si="341"/>
        <v>48.7</v>
      </c>
      <c r="AI1481" s="11" t="str">
        <f t="shared" si="342"/>
        <v>k</v>
      </c>
    </row>
    <row r="1482" spans="31:35" x14ac:dyDescent="0.3">
      <c r="AE1482" s="22">
        <v>4.93</v>
      </c>
      <c r="AF1482" s="9">
        <f t="shared" si="340"/>
        <v>5</v>
      </c>
      <c r="AG1482" s="9">
        <f t="shared" si="343"/>
        <v>49300</v>
      </c>
      <c r="AH1482" s="11" t="str">
        <f t="shared" si="341"/>
        <v>49.3</v>
      </c>
      <c r="AI1482" s="11" t="str">
        <f t="shared" si="342"/>
        <v>k</v>
      </c>
    </row>
    <row r="1483" spans="31:35" x14ac:dyDescent="0.3">
      <c r="AE1483" s="22">
        <v>4.99</v>
      </c>
      <c r="AF1483" s="9">
        <f t="shared" si="340"/>
        <v>5</v>
      </c>
      <c r="AG1483" s="9">
        <f t="shared" si="343"/>
        <v>49900</v>
      </c>
      <c r="AH1483" s="11" t="str">
        <f t="shared" si="341"/>
        <v>49.9</v>
      </c>
      <c r="AI1483" s="11" t="str">
        <f t="shared" si="342"/>
        <v>k</v>
      </c>
    </row>
    <row r="1484" spans="31:35" x14ac:dyDescent="0.3">
      <c r="AE1484" s="22">
        <v>5.05</v>
      </c>
      <c r="AF1484" s="9">
        <f t="shared" si="340"/>
        <v>5</v>
      </c>
      <c r="AG1484" s="9">
        <f t="shared" si="343"/>
        <v>50500</v>
      </c>
      <c r="AH1484" s="11" t="str">
        <f t="shared" si="341"/>
        <v>50.5</v>
      </c>
      <c r="AI1484" s="11" t="str">
        <f t="shared" si="342"/>
        <v>k</v>
      </c>
    </row>
    <row r="1485" spans="31:35" x14ac:dyDescent="0.3">
      <c r="AE1485" s="22">
        <v>5.1100000000000003</v>
      </c>
      <c r="AF1485" s="9">
        <f t="shared" si="340"/>
        <v>5</v>
      </c>
      <c r="AG1485" s="9">
        <f t="shared" si="343"/>
        <v>51100.000000000007</v>
      </c>
      <c r="AH1485" s="11" t="str">
        <f t="shared" si="341"/>
        <v>51.1</v>
      </c>
      <c r="AI1485" s="11" t="str">
        <f t="shared" si="342"/>
        <v>k</v>
      </c>
    </row>
    <row r="1486" spans="31:35" x14ac:dyDescent="0.3">
      <c r="AE1486" s="22">
        <v>5.17</v>
      </c>
      <c r="AF1486" s="9">
        <f t="shared" si="340"/>
        <v>5</v>
      </c>
      <c r="AG1486" s="9">
        <f t="shared" si="343"/>
        <v>51700</v>
      </c>
      <c r="AH1486" s="11" t="str">
        <f t="shared" si="341"/>
        <v>51.7</v>
      </c>
      <c r="AI1486" s="11" t="str">
        <f t="shared" si="342"/>
        <v>k</v>
      </c>
    </row>
    <row r="1487" spans="31:35" x14ac:dyDescent="0.3">
      <c r="AE1487" s="22">
        <v>5.23</v>
      </c>
      <c r="AF1487" s="9">
        <f t="shared" si="340"/>
        <v>5</v>
      </c>
      <c r="AG1487" s="9">
        <f t="shared" si="343"/>
        <v>52300.000000000007</v>
      </c>
      <c r="AH1487" s="11" t="str">
        <f t="shared" si="341"/>
        <v>52.3</v>
      </c>
      <c r="AI1487" s="11" t="str">
        <f t="shared" si="342"/>
        <v>k</v>
      </c>
    </row>
    <row r="1488" spans="31:35" x14ac:dyDescent="0.3">
      <c r="AE1488" s="22">
        <v>5.3</v>
      </c>
      <c r="AF1488" s="9">
        <f t="shared" si="340"/>
        <v>5</v>
      </c>
      <c r="AG1488" s="9">
        <f t="shared" si="343"/>
        <v>53000</v>
      </c>
      <c r="AH1488" s="11" t="str">
        <f t="shared" si="341"/>
        <v>53.0</v>
      </c>
      <c r="AI1488" s="11" t="str">
        <f t="shared" si="342"/>
        <v>k</v>
      </c>
    </row>
    <row r="1489" spans="31:35" x14ac:dyDescent="0.3">
      <c r="AE1489" s="22">
        <v>5.36</v>
      </c>
      <c r="AF1489" s="9">
        <f t="shared" si="340"/>
        <v>5</v>
      </c>
      <c r="AG1489" s="9">
        <f t="shared" si="343"/>
        <v>53600</v>
      </c>
      <c r="AH1489" s="11" t="str">
        <f t="shared" si="341"/>
        <v>53.6</v>
      </c>
      <c r="AI1489" s="11" t="str">
        <f t="shared" si="342"/>
        <v>k</v>
      </c>
    </row>
    <row r="1490" spans="31:35" x14ac:dyDescent="0.3">
      <c r="AE1490" s="22">
        <v>5.42</v>
      </c>
      <c r="AF1490" s="9">
        <f t="shared" si="340"/>
        <v>5</v>
      </c>
      <c r="AG1490" s="9">
        <f t="shared" si="343"/>
        <v>54200</v>
      </c>
      <c r="AH1490" s="11" t="str">
        <f t="shared" si="341"/>
        <v>54.2</v>
      </c>
      <c r="AI1490" s="11" t="str">
        <f t="shared" si="342"/>
        <v>k</v>
      </c>
    </row>
    <row r="1491" spans="31:35" x14ac:dyDescent="0.3">
      <c r="AE1491" s="22">
        <v>5.49</v>
      </c>
      <c r="AF1491" s="9">
        <f t="shared" si="340"/>
        <v>5</v>
      </c>
      <c r="AG1491" s="9">
        <f t="shared" si="343"/>
        <v>54900</v>
      </c>
      <c r="AH1491" s="11" t="str">
        <f t="shared" si="341"/>
        <v>54.9</v>
      </c>
      <c r="AI1491" s="11" t="str">
        <f t="shared" si="342"/>
        <v>k</v>
      </c>
    </row>
    <row r="1492" spans="31:35" x14ac:dyDescent="0.3">
      <c r="AE1492" s="22">
        <v>5.56</v>
      </c>
      <c r="AF1492" s="9">
        <f t="shared" si="340"/>
        <v>5</v>
      </c>
      <c r="AG1492" s="9">
        <f t="shared" si="343"/>
        <v>55600</v>
      </c>
      <c r="AH1492" s="11" t="str">
        <f t="shared" si="341"/>
        <v>55.6</v>
      </c>
      <c r="AI1492" s="11" t="str">
        <f t="shared" si="342"/>
        <v>k</v>
      </c>
    </row>
    <row r="1493" spans="31:35" x14ac:dyDescent="0.3">
      <c r="AE1493" s="22">
        <v>5.62</v>
      </c>
      <c r="AF1493" s="9">
        <f t="shared" si="340"/>
        <v>5</v>
      </c>
      <c r="AG1493" s="9">
        <f t="shared" si="343"/>
        <v>56200</v>
      </c>
      <c r="AH1493" s="11" t="str">
        <f t="shared" si="341"/>
        <v>56.2</v>
      </c>
      <c r="AI1493" s="11" t="str">
        <f t="shared" si="342"/>
        <v>k</v>
      </c>
    </row>
    <row r="1494" spans="31:35" x14ac:dyDescent="0.3">
      <c r="AE1494" s="22">
        <v>5.69</v>
      </c>
      <c r="AF1494" s="9">
        <f t="shared" si="340"/>
        <v>5</v>
      </c>
      <c r="AG1494" s="9">
        <f t="shared" si="343"/>
        <v>56900</v>
      </c>
      <c r="AH1494" s="11" t="str">
        <f t="shared" si="341"/>
        <v>56.9</v>
      </c>
      <c r="AI1494" s="11" t="str">
        <f t="shared" si="342"/>
        <v>k</v>
      </c>
    </row>
    <row r="1495" spans="31:35" x14ac:dyDescent="0.3">
      <c r="AE1495" s="22">
        <v>5.76</v>
      </c>
      <c r="AF1495" s="9">
        <f t="shared" si="340"/>
        <v>5</v>
      </c>
      <c r="AG1495" s="9">
        <f t="shared" si="343"/>
        <v>57600</v>
      </c>
      <c r="AH1495" s="11" t="str">
        <f t="shared" si="341"/>
        <v>57.6</v>
      </c>
      <c r="AI1495" s="11" t="str">
        <f t="shared" si="342"/>
        <v>k</v>
      </c>
    </row>
    <row r="1496" spans="31:35" x14ac:dyDescent="0.3">
      <c r="AE1496" s="22">
        <v>5.83</v>
      </c>
      <c r="AF1496" s="9">
        <f t="shared" si="340"/>
        <v>5</v>
      </c>
      <c r="AG1496" s="9">
        <f t="shared" si="343"/>
        <v>58300</v>
      </c>
      <c r="AH1496" s="11" t="str">
        <f t="shared" si="341"/>
        <v>58.3</v>
      </c>
      <c r="AI1496" s="11" t="str">
        <f t="shared" si="342"/>
        <v>k</v>
      </c>
    </row>
    <row r="1497" spans="31:35" x14ac:dyDescent="0.3">
      <c r="AE1497" s="22">
        <v>5.9</v>
      </c>
      <c r="AF1497" s="9">
        <f t="shared" si="340"/>
        <v>5</v>
      </c>
      <c r="AG1497" s="9">
        <f t="shared" si="343"/>
        <v>59000</v>
      </c>
      <c r="AH1497" s="11" t="str">
        <f t="shared" si="341"/>
        <v>59.0</v>
      </c>
      <c r="AI1497" s="11" t="str">
        <f t="shared" si="342"/>
        <v>k</v>
      </c>
    </row>
    <row r="1498" spans="31:35" x14ac:dyDescent="0.3">
      <c r="AE1498" s="22">
        <v>5.97</v>
      </c>
      <c r="AF1498" s="9">
        <f t="shared" si="340"/>
        <v>5</v>
      </c>
      <c r="AG1498" s="9">
        <f t="shared" si="343"/>
        <v>59700</v>
      </c>
      <c r="AH1498" s="11" t="str">
        <f t="shared" si="341"/>
        <v>59.7</v>
      </c>
      <c r="AI1498" s="11" t="str">
        <f t="shared" si="342"/>
        <v>k</v>
      </c>
    </row>
    <row r="1499" spans="31:35" x14ac:dyDescent="0.3">
      <c r="AE1499" s="22">
        <v>6.04</v>
      </c>
      <c r="AF1499" s="9">
        <f t="shared" si="340"/>
        <v>5</v>
      </c>
      <c r="AG1499" s="9">
        <f t="shared" si="343"/>
        <v>60400</v>
      </c>
      <c r="AH1499" s="11" t="str">
        <f t="shared" si="341"/>
        <v>60.4</v>
      </c>
      <c r="AI1499" s="11" t="str">
        <f t="shared" si="342"/>
        <v>k</v>
      </c>
    </row>
    <row r="1500" spans="31:35" x14ac:dyDescent="0.3">
      <c r="AE1500" s="22">
        <v>6.12</v>
      </c>
      <c r="AF1500" s="9">
        <f t="shared" si="340"/>
        <v>5</v>
      </c>
      <c r="AG1500" s="9">
        <f t="shared" si="343"/>
        <v>61200</v>
      </c>
      <c r="AH1500" s="11" t="str">
        <f t="shared" si="341"/>
        <v>61.2</v>
      </c>
      <c r="AI1500" s="11" t="str">
        <f t="shared" si="342"/>
        <v>k</v>
      </c>
    </row>
    <row r="1501" spans="31:35" x14ac:dyDescent="0.3">
      <c r="AE1501" s="22">
        <v>6.19</v>
      </c>
      <c r="AF1501" s="9">
        <f t="shared" si="340"/>
        <v>5</v>
      </c>
      <c r="AG1501" s="9">
        <f t="shared" si="343"/>
        <v>61900</v>
      </c>
      <c r="AH1501" s="11" t="str">
        <f t="shared" si="341"/>
        <v>61.9</v>
      </c>
      <c r="AI1501" s="11" t="str">
        <f t="shared" si="342"/>
        <v>k</v>
      </c>
    </row>
    <row r="1502" spans="31:35" x14ac:dyDescent="0.3">
      <c r="AE1502" s="22">
        <v>6.26</v>
      </c>
      <c r="AF1502" s="9">
        <f t="shared" si="340"/>
        <v>5</v>
      </c>
      <c r="AG1502" s="9">
        <f t="shared" si="343"/>
        <v>62600</v>
      </c>
      <c r="AH1502" s="11" t="str">
        <f t="shared" si="341"/>
        <v>62.6</v>
      </c>
      <c r="AI1502" s="11" t="str">
        <f t="shared" si="342"/>
        <v>k</v>
      </c>
    </row>
    <row r="1503" spans="31:35" x14ac:dyDescent="0.3">
      <c r="AE1503" s="22">
        <v>6.34</v>
      </c>
      <c r="AF1503" s="9">
        <f t="shared" si="340"/>
        <v>5</v>
      </c>
      <c r="AG1503" s="9">
        <f t="shared" si="343"/>
        <v>63400</v>
      </c>
      <c r="AH1503" s="11" t="str">
        <f t="shared" si="341"/>
        <v>63.4</v>
      </c>
      <c r="AI1503" s="11" t="str">
        <f t="shared" si="342"/>
        <v>k</v>
      </c>
    </row>
    <row r="1504" spans="31:35" x14ac:dyDescent="0.3">
      <c r="AE1504" s="22">
        <v>6.42</v>
      </c>
      <c r="AF1504" s="9">
        <f t="shared" si="340"/>
        <v>5</v>
      </c>
      <c r="AG1504" s="9">
        <f t="shared" si="343"/>
        <v>64200</v>
      </c>
      <c r="AH1504" s="11" t="str">
        <f t="shared" si="341"/>
        <v>64.2</v>
      </c>
      <c r="AI1504" s="11" t="str">
        <f t="shared" si="342"/>
        <v>k</v>
      </c>
    </row>
    <row r="1505" spans="31:35" x14ac:dyDescent="0.3">
      <c r="AE1505" s="22">
        <v>6.49</v>
      </c>
      <c r="AF1505" s="9">
        <f t="shared" si="340"/>
        <v>5</v>
      </c>
      <c r="AG1505" s="9">
        <f t="shared" si="343"/>
        <v>64900</v>
      </c>
      <c r="AH1505" s="11" t="str">
        <f t="shared" si="341"/>
        <v>64.9</v>
      </c>
      <c r="AI1505" s="11" t="str">
        <f t="shared" si="342"/>
        <v>k</v>
      </c>
    </row>
    <row r="1506" spans="31:35" x14ac:dyDescent="0.3">
      <c r="AE1506" s="22">
        <v>6.57</v>
      </c>
      <c r="AF1506" s="9">
        <f t="shared" si="340"/>
        <v>5</v>
      </c>
      <c r="AG1506" s="9">
        <f t="shared" si="343"/>
        <v>65700</v>
      </c>
      <c r="AH1506" s="11" t="str">
        <f t="shared" si="341"/>
        <v>65.7</v>
      </c>
      <c r="AI1506" s="11" t="str">
        <f t="shared" si="342"/>
        <v>k</v>
      </c>
    </row>
    <row r="1507" spans="31:35" x14ac:dyDescent="0.3">
      <c r="AE1507" s="22">
        <v>6.65</v>
      </c>
      <c r="AF1507" s="9">
        <f t="shared" si="340"/>
        <v>5</v>
      </c>
      <c r="AG1507" s="9">
        <f t="shared" si="343"/>
        <v>66500</v>
      </c>
      <c r="AH1507" s="11" t="str">
        <f t="shared" si="341"/>
        <v>66.5</v>
      </c>
      <c r="AI1507" s="11" t="str">
        <f t="shared" si="342"/>
        <v>k</v>
      </c>
    </row>
    <row r="1508" spans="31:35" x14ac:dyDescent="0.3">
      <c r="AE1508" s="22">
        <v>6.73</v>
      </c>
      <c r="AF1508" s="9">
        <f t="shared" si="340"/>
        <v>5</v>
      </c>
      <c r="AG1508" s="9">
        <f t="shared" si="343"/>
        <v>67300</v>
      </c>
      <c r="AH1508" s="11" t="str">
        <f t="shared" si="341"/>
        <v>67.3</v>
      </c>
      <c r="AI1508" s="11" t="str">
        <f t="shared" si="342"/>
        <v>k</v>
      </c>
    </row>
    <row r="1509" spans="31:35" x14ac:dyDescent="0.3">
      <c r="AE1509" s="22">
        <v>6.81</v>
      </c>
      <c r="AF1509" s="9">
        <f t="shared" si="340"/>
        <v>5</v>
      </c>
      <c r="AG1509" s="9">
        <f t="shared" si="343"/>
        <v>68100</v>
      </c>
      <c r="AH1509" s="11" t="str">
        <f t="shared" si="341"/>
        <v>68.1</v>
      </c>
      <c r="AI1509" s="11" t="str">
        <f t="shared" si="342"/>
        <v>k</v>
      </c>
    </row>
    <row r="1510" spans="31:35" x14ac:dyDescent="0.3">
      <c r="AE1510" s="22">
        <v>6.9</v>
      </c>
      <c r="AF1510" s="9">
        <f t="shared" si="340"/>
        <v>5</v>
      </c>
      <c r="AG1510" s="9">
        <f t="shared" si="343"/>
        <v>69000</v>
      </c>
      <c r="AH1510" s="11" t="str">
        <f t="shared" si="341"/>
        <v>69.0</v>
      </c>
      <c r="AI1510" s="11" t="str">
        <f t="shared" si="342"/>
        <v>k</v>
      </c>
    </row>
    <row r="1511" spans="31:35" x14ac:dyDescent="0.3">
      <c r="AE1511" s="22">
        <v>6.98</v>
      </c>
      <c r="AF1511" s="9">
        <f t="shared" si="340"/>
        <v>5</v>
      </c>
      <c r="AG1511" s="9">
        <f t="shared" si="343"/>
        <v>69800</v>
      </c>
      <c r="AH1511" s="11" t="str">
        <f t="shared" si="341"/>
        <v>69.8</v>
      </c>
      <c r="AI1511" s="11" t="str">
        <f t="shared" si="342"/>
        <v>k</v>
      </c>
    </row>
    <row r="1512" spans="31:35" x14ac:dyDescent="0.3">
      <c r="AE1512" s="22">
        <v>7.06</v>
      </c>
      <c r="AF1512" s="9">
        <f t="shared" si="340"/>
        <v>5</v>
      </c>
      <c r="AG1512" s="9">
        <f t="shared" si="343"/>
        <v>70600</v>
      </c>
      <c r="AH1512" s="11" t="str">
        <f t="shared" si="341"/>
        <v>70.6</v>
      </c>
      <c r="AI1512" s="11" t="str">
        <f t="shared" si="342"/>
        <v>k</v>
      </c>
    </row>
    <row r="1513" spans="31:35" x14ac:dyDescent="0.3">
      <c r="AE1513" s="22">
        <v>7.15</v>
      </c>
      <c r="AF1513" s="9">
        <f t="shared" si="340"/>
        <v>5</v>
      </c>
      <c r="AG1513" s="9">
        <f t="shared" si="343"/>
        <v>71500</v>
      </c>
      <c r="AH1513" s="11" t="str">
        <f t="shared" si="341"/>
        <v>71.5</v>
      </c>
      <c r="AI1513" s="11" t="str">
        <f t="shared" si="342"/>
        <v>k</v>
      </c>
    </row>
    <row r="1514" spans="31:35" x14ac:dyDescent="0.3">
      <c r="AE1514" s="22">
        <v>7.23</v>
      </c>
      <c r="AF1514" s="9">
        <f t="shared" si="340"/>
        <v>5</v>
      </c>
      <c r="AG1514" s="9">
        <f t="shared" si="343"/>
        <v>72300</v>
      </c>
      <c r="AH1514" s="11" t="str">
        <f t="shared" si="341"/>
        <v>72.3</v>
      </c>
      <c r="AI1514" s="11" t="str">
        <f t="shared" si="342"/>
        <v>k</v>
      </c>
    </row>
    <row r="1515" spans="31:35" x14ac:dyDescent="0.3">
      <c r="AE1515" s="22">
        <v>7.32</v>
      </c>
      <c r="AF1515" s="9">
        <f t="shared" si="340"/>
        <v>5</v>
      </c>
      <c r="AG1515" s="9">
        <f t="shared" si="343"/>
        <v>73200</v>
      </c>
      <c r="AH1515" s="11" t="str">
        <f t="shared" si="341"/>
        <v>73.2</v>
      </c>
      <c r="AI1515" s="11" t="str">
        <f t="shared" si="342"/>
        <v>k</v>
      </c>
    </row>
    <row r="1516" spans="31:35" x14ac:dyDescent="0.3">
      <c r="AE1516" s="22">
        <v>7.41</v>
      </c>
      <c r="AF1516" s="9">
        <f t="shared" si="340"/>
        <v>5</v>
      </c>
      <c r="AG1516" s="9">
        <f t="shared" si="343"/>
        <v>74100</v>
      </c>
      <c r="AH1516" s="11" t="str">
        <f t="shared" si="341"/>
        <v>74.1</v>
      </c>
      <c r="AI1516" s="11" t="str">
        <f t="shared" si="342"/>
        <v>k</v>
      </c>
    </row>
    <row r="1517" spans="31:35" x14ac:dyDescent="0.3">
      <c r="AE1517" s="22">
        <v>7.5</v>
      </c>
      <c r="AF1517" s="9">
        <f t="shared" si="340"/>
        <v>5</v>
      </c>
      <c r="AG1517" s="9">
        <f t="shared" si="343"/>
        <v>75000</v>
      </c>
      <c r="AH1517" s="11" t="str">
        <f t="shared" si="341"/>
        <v>75.0</v>
      </c>
      <c r="AI1517" s="11" t="str">
        <f t="shared" si="342"/>
        <v>k</v>
      </c>
    </row>
    <row r="1518" spans="31:35" x14ac:dyDescent="0.3">
      <c r="AE1518" s="22">
        <v>7.59</v>
      </c>
      <c r="AF1518" s="9">
        <f t="shared" si="340"/>
        <v>5</v>
      </c>
      <c r="AG1518" s="9">
        <f t="shared" si="343"/>
        <v>75900</v>
      </c>
      <c r="AH1518" s="11" t="str">
        <f t="shared" si="341"/>
        <v>75.9</v>
      </c>
      <c r="AI1518" s="11" t="str">
        <f t="shared" si="342"/>
        <v>k</v>
      </c>
    </row>
    <row r="1519" spans="31:35" x14ac:dyDescent="0.3">
      <c r="AE1519" s="22">
        <v>7.68</v>
      </c>
      <c r="AF1519" s="9">
        <f t="shared" si="340"/>
        <v>5</v>
      </c>
      <c r="AG1519" s="9">
        <f t="shared" si="343"/>
        <v>76800</v>
      </c>
      <c r="AH1519" s="11" t="str">
        <f t="shared" si="341"/>
        <v>76.8</v>
      </c>
      <c r="AI1519" s="11" t="str">
        <f t="shared" si="342"/>
        <v>k</v>
      </c>
    </row>
    <row r="1520" spans="31:35" x14ac:dyDescent="0.3">
      <c r="AE1520" s="22">
        <v>7.77</v>
      </c>
      <c r="AF1520" s="9">
        <f t="shared" si="340"/>
        <v>5</v>
      </c>
      <c r="AG1520" s="9">
        <f t="shared" si="343"/>
        <v>77700</v>
      </c>
      <c r="AH1520" s="11" t="str">
        <f t="shared" si="341"/>
        <v>77.7</v>
      </c>
      <c r="AI1520" s="11" t="str">
        <f t="shared" si="342"/>
        <v>k</v>
      </c>
    </row>
    <row r="1521" spans="31:35" x14ac:dyDescent="0.3">
      <c r="AE1521" s="22">
        <v>7.87</v>
      </c>
      <c r="AF1521" s="9">
        <f t="shared" si="340"/>
        <v>5</v>
      </c>
      <c r="AG1521" s="9">
        <f t="shared" si="343"/>
        <v>78700</v>
      </c>
      <c r="AH1521" s="11" t="str">
        <f t="shared" si="341"/>
        <v>78.7</v>
      </c>
      <c r="AI1521" s="11" t="str">
        <f t="shared" si="342"/>
        <v>k</v>
      </c>
    </row>
    <row r="1522" spans="31:35" x14ac:dyDescent="0.3">
      <c r="AE1522" s="22">
        <v>7.96</v>
      </c>
      <c r="AF1522" s="9">
        <f t="shared" si="340"/>
        <v>5</v>
      </c>
      <c r="AG1522" s="9">
        <f t="shared" si="343"/>
        <v>79600</v>
      </c>
      <c r="AH1522" s="11" t="str">
        <f t="shared" si="341"/>
        <v>79.6</v>
      </c>
      <c r="AI1522" s="11" t="str">
        <f t="shared" si="342"/>
        <v>k</v>
      </c>
    </row>
    <row r="1523" spans="31:35" x14ac:dyDescent="0.3">
      <c r="AE1523" s="22">
        <v>8.06</v>
      </c>
      <c r="AF1523" s="9">
        <f t="shared" si="340"/>
        <v>5</v>
      </c>
      <c r="AG1523" s="9">
        <f t="shared" si="343"/>
        <v>80600</v>
      </c>
      <c r="AH1523" s="11" t="str">
        <f t="shared" si="341"/>
        <v>80.6</v>
      </c>
      <c r="AI1523" s="11" t="str">
        <f t="shared" si="342"/>
        <v>k</v>
      </c>
    </row>
    <row r="1524" spans="31:35" x14ac:dyDescent="0.3">
      <c r="AE1524" s="22">
        <v>8.16</v>
      </c>
      <c r="AF1524" s="9">
        <f t="shared" si="340"/>
        <v>5</v>
      </c>
      <c r="AG1524" s="9">
        <f t="shared" si="343"/>
        <v>81600</v>
      </c>
      <c r="AH1524" s="11" t="str">
        <f t="shared" si="341"/>
        <v>81.6</v>
      </c>
      <c r="AI1524" s="11" t="str">
        <f t="shared" si="342"/>
        <v>k</v>
      </c>
    </row>
    <row r="1525" spans="31:35" x14ac:dyDescent="0.3">
      <c r="AE1525" s="22">
        <v>8.25</v>
      </c>
      <c r="AF1525" s="9">
        <f t="shared" si="340"/>
        <v>5</v>
      </c>
      <c r="AG1525" s="9">
        <f t="shared" si="343"/>
        <v>82500</v>
      </c>
      <c r="AH1525" s="11" t="str">
        <f t="shared" si="341"/>
        <v>82.5</v>
      </c>
      <c r="AI1525" s="11" t="str">
        <f t="shared" si="342"/>
        <v>k</v>
      </c>
    </row>
    <row r="1526" spans="31:35" x14ac:dyDescent="0.3">
      <c r="AE1526" s="22">
        <v>8.35</v>
      </c>
      <c r="AF1526" s="9">
        <f t="shared" si="340"/>
        <v>5</v>
      </c>
      <c r="AG1526" s="9">
        <f t="shared" si="343"/>
        <v>83500</v>
      </c>
      <c r="AH1526" s="11" t="str">
        <f t="shared" si="341"/>
        <v>83.5</v>
      </c>
      <c r="AI1526" s="11" t="str">
        <f t="shared" si="342"/>
        <v>k</v>
      </c>
    </row>
    <row r="1527" spans="31:35" x14ac:dyDescent="0.3">
      <c r="AE1527" s="22">
        <v>8.4499999999999993</v>
      </c>
      <c r="AF1527" s="9">
        <f t="shared" si="340"/>
        <v>5</v>
      </c>
      <c r="AG1527" s="9">
        <f t="shared" si="343"/>
        <v>84499.999999999985</v>
      </c>
      <c r="AH1527" s="11" t="str">
        <f t="shared" si="341"/>
        <v>84.5</v>
      </c>
      <c r="AI1527" s="11" t="str">
        <f t="shared" si="342"/>
        <v>k</v>
      </c>
    </row>
    <row r="1528" spans="31:35" x14ac:dyDescent="0.3">
      <c r="AE1528" s="22">
        <v>8.56</v>
      </c>
      <c r="AF1528" s="9">
        <f t="shared" si="340"/>
        <v>5</v>
      </c>
      <c r="AG1528" s="9">
        <f t="shared" si="343"/>
        <v>85600</v>
      </c>
      <c r="AH1528" s="11" t="str">
        <f t="shared" si="341"/>
        <v>85.6</v>
      </c>
      <c r="AI1528" s="11" t="str">
        <f t="shared" si="342"/>
        <v>k</v>
      </c>
    </row>
    <row r="1529" spans="31:35" x14ac:dyDescent="0.3">
      <c r="AE1529" s="22">
        <v>8.66</v>
      </c>
      <c r="AF1529" s="9">
        <f t="shared" si="340"/>
        <v>5</v>
      </c>
      <c r="AG1529" s="9">
        <f t="shared" si="343"/>
        <v>86600</v>
      </c>
      <c r="AH1529" s="11" t="str">
        <f t="shared" si="341"/>
        <v>86.6</v>
      </c>
      <c r="AI1529" s="11" t="str">
        <f t="shared" si="342"/>
        <v>k</v>
      </c>
    </row>
    <row r="1530" spans="31:35" x14ac:dyDescent="0.3">
      <c r="AE1530" s="22">
        <v>8.76</v>
      </c>
      <c r="AF1530" s="9">
        <f t="shared" si="340"/>
        <v>5</v>
      </c>
      <c r="AG1530" s="9">
        <f t="shared" si="343"/>
        <v>87600</v>
      </c>
      <c r="AH1530" s="11" t="str">
        <f t="shared" si="341"/>
        <v>87.6</v>
      </c>
      <c r="AI1530" s="11" t="str">
        <f t="shared" si="342"/>
        <v>k</v>
      </c>
    </row>
    <row r="1531" spans="31:35" x14ac:dyDescent="0.3">
      <c r="AE1531" s="22">
        <v>8.8699999999999992</v>
      </c>
      <c r="AF1531" s="9">
        <f t="shared" si="340"/>
        <v>5</v>
      </c>
      <c r="AG1531" s="9">
        <f t="shared" si="343"/>
        <v>88699.999999999985</v>
      </c>
      <c r="AH1531" s="11" t="str">
        <f t="shared" si="341"/>
        <v>88.7</v>
      </c>
      <c r="AI1531" s="11" t="str">
        <f t="shared" si="342"/>
        <v>k</v>
      </c>
    </row>
    <row r="1532" spans="31:35" x14ac:dyDescent="0.3">
      <c r="AE1532" s="22">
        <v>8.98</v>
      </c>
      <c r="AF1532" s="9">
        <f t="shared" si="340"/>
        <v>5</v>
      </c>
      <c r="AG1532" s="9">
        <f t="shared" si="343"/>
        <v>89800</v>
      </c>
      <c r="AH1532" s="11" t="str">
        <f t="shared" si="341"/>
        <v>89.8</v>
      </c>
      <c r="AI1532" s="11" t="str">
        <f t="shared" si="342"/>
        <v>k</v>
      </c>
    </row>
    <row r="1533" spans="31:35" x14ac:dyDescent="0.3">
      <c r="AE1533" s="22">
        <v>9.09</v>
      </c>
      <c r="AF1533" s="9">
        <f t="shared" si="340"/>
        <v>5</v>
      </c>
      <c r="AG1533" s="9">
        <f t="shared" si="343"/>
        <v>90900</v>
      </c>
      <c r="AH1533" s="11" t="str">
        <f t="shared" si="341"/>
        <v>90.9</v>
      </c>
      <c r="AI1533" s="11" t="str">
        <f t="shared" si="342"/>
        <v>k</v>
      </c>
    </row>
    <row r="1534" spans="31:35" x14ac:dyDescent="0.3">
      <c r="AE1534" s="22">
        <v>9.1999999999999993</v>
      </c>
      <c r="AF1534" s="9">
        <f t="shared" si="340"/>
        <v>5</v>
      </c>
      <c r="AG1534" s="9">
        <f t="shared" si="343"/>
        <v>91999.999999999985</v>
      </c>
      <c r="AH1534" s="11" t="str">
        <f t="shared" si="341"/>
        <v>92.0</v>
      </c>
      <c r="AI1534" s="11" t="str">
        <f t="shared" si="342"/>
        <v>k</v>
      </c>
    </row>
    <row r="1535" spans="31:35" x14ac:dyDescent="0.3">
      <c r="AE1535" s="22">
        <v>9.31</v>
      </c>
      <c r="AF1535" s="9">
        <f t="shared" si="340"/>
        <v>5</v>
      </c>
      <c r="AG1535" s="9">
        <f t="shared" si="343"/>
        <v>93100</v>
      </c>
      <c r="AH1535" s="11" t="str">
        <f t="shared" si="341"/>
        <v>93.1</v>
      </c>
      <c r="AI1535" s="11" t="str">
        <f t="shared" si="342"/>
        <v>k</v>
      </c>
    </row>
    <row r="1536" spans="31:35" x14ac:dyDescent="0.3">
      <c r="AE1536" s="22">
        <v>9.42</v>
      </c>
      <c r="AF1536" s="9">
        <f t="shared" si="340"/>
        <v>5</v>
      </c>
      <c r="AG1536" s="9">
        <f t="shared" si="343"/>
        <v>94200</v>
      </c>
      <c r="AH1536" s="11" t="str">
        <f t="shared" si="341"/>
        <v>94.2</v>
      </c>
      <c r="AI1536" s="11" t="str">
        <f t="shared" si="342"/>
        <v>k</v>
      </c>
    </row>
    <row r="1537" spans="31:35" x14ac:dyDescent="0.3">
      <c r="AE1537" s="22">
        <v>9.5299999999999994</v>
      </c>
      <c r="AF1537" s="9">
        <f t="shared" si="340"/>
        <v>5</v>
      </c>
      <c r="AG1537" s="9">
        <f t="shared" si="343"/>
        <v>95299.999999999985</v>
      </c>
      <c r="AH1537" s="11" t="str">
        <f t="shared" si="341"/>
        <v>95.3</v>
      </c>
      <c r="AI1537" s="11" t="str">
        <f t="shared" si="342"/>
        <v>k</v>
      </c>
    </row>
    <row r="1538" spans="31:35" x14ac:dyDescent="0.3">
      <c r="AE1538" s="22">
        <v>9.65</v>
      </c>
      <c r="AF1538" s="9">
        <f t="shared" si="340"/>
        <v>5</v>
      </c>
      <c r="AG1538" s="9">
        <f t="shared" si="343"/>
        <v>96500</v>
      </c>
      <c r="AH1538" s="11" t="str">
        <f t="shared" si="341"/>
        <v>96.5</v>
      </c>
      <c r="AI1538" s="11" t="str">
        <f t="shared" si="342"/>
        <v>k</v>
      </c>
    </row>
    <row r="1539" spans="31:35" x14ac:dyDescent="0.3">
      <c r="AE1539" s="22">
        <v>9.76</v>
      </c>
      <c r="AF1539" s="9">
        <f t="shared" si="340"/>
        <v>5</v>
      </c>
      <c r="AG1539" s="9">
        <f t="shared" si="343"/>
        <v>97600</v>
      </c>
      <c r="AH1539" s="11" t="str">
        <f t="shared" si="341"/>
        <v>97.6</v>
      </c>
      <c r="AI1539" s="11" t="str">
        <f t="shared" si="342"/>
        <v>k</v>
      </c>
    </row>
    <row r="1540" spans="31:35" x14ac:dyDescent="0.3">
      <c r="AE1540" s="22">
        <v>9.8800000000000008</v>
      </c>
      <c r="AF1540" s="9">
        <f t="shared" si="340"/>
        <v>5</v>
      </c>
      <c r="AG1540" s="9">
        <f t="shared" si="343"/>
        <v>98800.000000000015</v>
      </c>
      <c r="AH1540" s="11" t="str">
        <f t="shared" si="341"/>
        <v>98.8</v>
      </c>
      <c r="AI1540" s="11" t="str">
        <f t="shared" si="342"/>
        <v>k</v>
      </c>
    </row>
    <row r="1541" spans="31:35" x14ac:dyDescent="0.3">
      <c r="AE1541" s="16">
        <v>1</v>
      </c>
      <c r="AF1541" s="9">
        <f t="shared" ref="AF1541:AF1604" si="344">IF(AE1541=1,AF1540+1,AF1540)</f>
        <v>6</v>
      </c>
      <c r="AG1541" s="9">
        <f t="shared" si="343"/>
        <v>100000</v>
      </c>
      <c r="AH1541" s="11" t="str">
        <f t="shared" ref="AH1541:AH1604" si="345">TEXT(AG1541*_xlfn.XLOOKUP(AF1541,Index_Table,D_List),SUBSTITUTE(_xlfn.XLOOKUP(AF1541,Index_Table,T_List),"""",""))</f>
        <v>100</v>
      </c>
      <c r="AI1541" s="11" t="str">
        <f t="shared" ref="AI1541:AI1604" si="346">_xlfn.XLOOKUP(AF1541,Index_Table,Sym_List)</f>
        <v>k</v>
      </c>
    </row>
    <row r="1542" spans="31:35" x14ac:dyDescent="0.3">
      <c r="AE1542" s="22">
        <v>1.01</v>
      </c>
      <c r="AF1542" s="9">
        <f t="shared" si="344"/>
        <v>6</v>
      </c>
      <c r="AG1542" s="9">
        <f>AE1542*10^AF1542/10</f>
        <v>101000</v>
      </c>
      <c r="AH1542" s="11" t="str">
        <f t="shared" si="345"/>
        <v>101</v>
      </c>
      <c r="AI1542" s="11" t="str">
        <f t="shared" si="346"/>
        <v>k</v>
      </c>
    </row>
    <row r="1543" spans="31:35" x14ac:dyDescent="0.3">
      <c r="AE1543" s="22">
        <v>1.02</v>
      </c>
      <c r="AF1543" s="9">
        <f t="shared" si="344"/>
        <v>6</v>
      </c>
      <c r="AG1543" s="9">
        <f t="shared" ref="AG1543:AG1606" si="347">AE1543*10^AF1543/10</f>
        <v>102000</v>
      </c>
      <c r="AH1543" s="11" t="str">
        <f t="shared" si="345"/>
        <v>102</v>
      </c>
      <c r="AI1543" s="11" t="str">
        <f t="shared" si="346"/>
        <v>k</v>
      </c>
    </row>
    <row r="1544" spans="31:35" x14ac:dyDescent="0.3">
      <c r="AE1544" s="22">
        <v>1.04</v>
      </c>
      <c r="AF1544" s="9">
        <f t="shared" si="344"/>
        <v>6</v>
      </c>
      <c r="AG1544" s="9">
        <f t="shared" si="347"/>
        <v>104000</v>
      </c>
      <c r="AH1544" s="11" t="str">
        <f t="shared" si="345"/>
        <v>104</v>
      </c>
      <c r="AI1544" s="11" t="str">
        <f t="shared" si="346"/>
        <v>k</v>
      </c>
    </row>
    <row r="1545" spans="31:35" x14ac:dyDescent="0.3">
      <c r="AE1545" s="22">
        <v>1.05</v>
      </c>
      <c r="AF1545" s="9">
        <f t="shared" si="344"/>
        <v>6</v>
      </c>
      <c r="AG1545" s="9">
        <f t="shared" si="347"/>
        <v>105000</v>
      </c>
      <c r="AH1545" s="11" t="str">
        <f t="shared" si="345"/>
        <v>105</v>
      </c>
      <c r="AI1545" s="11" t="str">
        <f t="shared" si="346"/>
        <v>k</v>
      </c>
    </row>
    <row r="1546" spans="31:35" x14ac:dyDescent="0.3">
      <c r="AE1546" s="22">
        <v>1.06</v>
      </c>
      <c r="AF1546" s="9">
        <f t="shared" si="344"/>
        <v>6</v>
      </c>
      <c r="AG1546" s="9">
        <f t="shared" si="347"/>
        <v>106000</v>
      </c>
      <c r="AH1546" s="11" t="str">
        <f t="shared" si="345"/>
        <v>106</v>
      </c>
      <c r="AI1546" s="11" t="str">
        <f t="shared" si="346"/>
        <v>k</v>
      </c>
    </row>
    <row r="1547" spans="31:35" x14ac:dyDescent="0.3">
      <c r="AE1547" s="22">
        <v>1.07</v>
      </c>
      <c r="AF1547" s="9">
        <f t="shared" si="344"/>
        <v>6</v>
      </c>
      <c r="AG1547" s="9">
        <f t="shared" si="347"/>
        <v>107000</v>
      </c>
      <c r="AH1547" s="11" t="str">
        <f t="shared" si="345"/>
        <v>107</v>
      </c>
      <c r="AI1547" s="11" t="str">
        <f t="shared" si="346"/>
        <v>k</v>
      </c>
    </row>
    <row r="1548" spans="31:35" x14ac:dyDescent="0.3">
      <c r="AE1548" s="22">
        <v>1.0900000000000001</v>
      </c>
      <c r="AF1548" s="9">
        <f t="shared" si="344"/>
        <v>6</v>
      </c>
      <c r="AG1548" s="9">
        <f t="shared" si="347"/>
        <v>109000</v>
      </c>
      <c r="AH1548" s="11" t="str">
        <f t="shared" si="345"/>
        <v>109</v>
      </c>
      <c r="AI1548" s="11" t="str">
        <f t="shared" si="346"/>
        <v>k</v>
      </c>
    </row>
    <row r="1549" spans="31:35" x14ac:dyDescent="0.3">
      <c r="AE1549" s="22">
        <v>1.1000000000000001</v>
      </c>
      <c r="AF1549" s="9">
        <f t="shared" si="344"/>
        <v>6</v>
      </c>
      <c r="AG1549" s="9">
        <f t="shared" si="347"/>
        <v>110000</v>
      </c>
      <c r="AH1549" s="11" t="str">
        <f t="shared" si="345"/>
        <v>110</v>
      </c>
      <c r="AI1549" s="11" t="str">
        <f t="shared" si="346"/>
        <v>k</v>
      </c>
    </row>
    <row r="1550" spans="31:35" x14ac:dyDescent="0.3">
      <c r="AE1550" s="22">
        <v>1.1100000000000001</v>
      </c>
      <c r="AF1550" s="9">
        <f t="shared" si="344"/>
        <v>6</v>
      </c>
      <c r="AG1550" s="9">
        <f t="shared" si="347"/>
        <v>111000</v>
      </c>
      <c r="AH1550" s="11" t="str">
        <f t="shared" si="345"/>
        <v>111</v>
      </c>
      <c r="AI1550" s="11" t="str">
        <f t="shared" si="346"/>
        <v>k</v>
      </c>
    </row>
    <row r="1551" spans="31:35" x14ac:dyDescent="0.3">
      <c r="AE1551" s="22">
        <v>1.1299999999999999</v>
      </c>
      <c r="AF1551" s="9">
        <f t="shared" si="344"/>
        <v>6</v>
      </c>
      <c r="AG1551" s="9">
        <f t="shared" si="347"/>
        <v>113000</v>
      </c>
      <c r="AH1551" s="11" t="str">
        <f t="shared" si="345"/>
        <v>113</v>
      </c>
      <c r="AI1551" s="11" t="str">
        <f t="shared" si="346"/>
        <v>k</v>
      </c>
    </row>
    <row r="1552" spans="31:35" x14ac:dyDescent="0.3">
      <c r="AE1552" s="22">
        <v>1.1399999999999999</v>
      </c>
      <c r="AF1552" s="9">
        <f t="shared" si="344"/>
        <v>6</v>
      </c>
      <c r="AG1552" s="9">
        <f t="shared" si="347"/>
        <v>114000</v>
      </c>
      <c r="AH1552" s="11" t="str">
        <f t="shared" si="345"/>
        <v>114</v>
      </c>
      <c r="AI1552" s="11" t="str">
        <f t="shared" si="346"/>
        <v>k</v>
      </c>
    </row>
    <row r="1553" spans="31:35" x14ac:dyDescent="0.3">
      <c r="AE1553" s="22">
        <v>1.1499999999999999</v>
      </c>
      <c r="AF1553" s="9">
        <f t="shared" si="344"/>
        <v>6</v>
      </c>
      <c r="AG1553" s="9">
        <f t="shared" si="347"/>
        <v>115000</v>
      </c>
      <c r="AH1553" s="11" t="str">
        <f t="shared" si="345"/>
        <v>115</v>
      </c>
      <c r="AI1553" s="11" t="str">
        <f t="shared" si="346"/>
        <v>k</v>
      </c>
    </row>
    <row r="1554" spans="31:35" x14ac:dyDescent="0.3">
      <c r="AE1554" s="22">
        <v>1.17</v>
      </c>
      <c r="AF1554" s="9">
        <f t="shared" si="344"/>
        <v>6</v>
      </c>
      <c r="AG1554" s="9">
        <f t="shared" si="347"/>
        <v>117000</v>
      </c>
      <c r="AH1554" s="11" t="str">
        <f t="shared" si="345"/>
        <v>117</v>
      </c>
      <c r="AI1554" s="11" t="str">
        <f t="shared" si="346"/>
        <v>k</v>
      </c>
    </row>
    <row r="1555" spans="31:35" x14ac:dyDescent="0.3">
      <c r="AE1555" s="22">
        <v>1.18</v>
      </c>
      <c r="AF1555" s="9">
        <f t="shared" si="344"/>
        <v>6</v>
      </c>
      <c r="AG1555" s="9">
        <f t="shared" si="347"/>
        <v>118000</v>
      </c>
      <c r="AH1555" s="11" t="str">
        <f t="shared" si="345"/>
        <v>118</v>
      </c>
      <c r="AI1555" s="11" t="str">
        <f t="shared" si="346"/>
        <v>k</v>
      </c>
    </row>
    <row r="1556" spans="31:35" x14ac:dyDescent="0.3">
      <c r="AE1556" s="22">
        <v>1.2</v>
      </c>
      <c r="AF1556" s="9">
        <f t="shared" si="344"/>
        <v>6</v>
      </c>
      <c r="AG1556" s="9">
        <f t="shared" si="347"/>
        <v>120000</v>
      </c>
      <c r="AH1556" s="11" t="str">
        <f t="shared" si="345"/>
        <v>120</v>
      </c>
      <c r="AI1556" s="11" t="str">
        <f t="shared" si="346"/>
        <v>k</v>
      </c>
    </row>
    <row r="1557" spans="31:35" x14ac:dyDescent="0.3">
      <c r="AE1557" s="22">
        <v>1.21</v>
      </c>
      <c r="AF1557" s="9">
        <f t="shared" si="344"/>
        <v>6</v>
      </c>
      <c r="AG1557" s="9">
        <f t="shared" si="347"/>
        <v>121000</v>
      </c>
      <c r="AH1557" s="11" t="str">
        <f t="shared" si="345"/>
        <v>121</v>
      </c>
      <c r="AI1557" s="11" t="str">
        <f t="shared" si="346"/>
        <v>k</v>
      </c>
    </row>
    <row r="1558" spans="31:35" x14ac:dyDescent="0.3">
      <c r="AE1558" s="22">
        <v>1.23</v>
      </c>
      <c r="AF1558" s="9">
        <f t="shared" si="344"/>
        <v>6</v>
      </c>
      <c r="AG1558" s="9">
        <f t="shared" si="347"/>
        <v>123000</v>
      </c>
      <c r="AH1558" s="11" t="str">
        <f t="shared" si="345"/>
        <v>123</v>
      </c>
      <c r="AI1558" s="11" t="str">
        <f t="shared" si="346"/>
        <v>k</v>
      </c>
    </row>
    <row r="1559" spans="31:35" x14ac:dyDescent="0.3">
      <c r="AE1559" s="22">
        <v>1.24</v>
      </c>
      <c r="AF1559" s="9">
        <f t="shared" si="344"/>
        <v>6</v>
      </c>
      <c r="AG1559" s="9">
        <f t="shared" si="347"/>
        <v>124000</v>
      </c>
      <c r="AH1559" s="11" t="str">
        <f t="shared" si="345"/>
        <v>124</v>
      </c>
      <c r="AI1559" s="11" t="str">
        <f t="shared" si="346"/>
        <v>k</v>
      </c>
    </row>
    <row r="1560" spans="31:35" x14ac:dyDescent="0.3">
      <c r="AE1560" s="22">
        <v>1.26</v>
      </c>
      <c r="AF1560" s="9">
        <f t="shared" si="344"/>
        <v>6</v>
      </c>
      <c r="AG1560" s="9">
        <f t="shared" si="347"/>
        <v>126000</v>
      </c>
      <c r="AH1560" s="11" t="str">
        <f t="shared" si="345"/>
        <v>126</v>
      </c>
      <c r="AI1560" s="11" t="str">
        <f t="shared" si="346"/>
        <v>k</v>
      </c>
    </row>
    <row r="1561" spans="31:35" x14ac:dyDescent="0.3">
      <c r="AE1561" s="22">
        <v>1.27</v>
      </c>
      <c r="AF1561" s="9">
        <f t="shared" si="344"/>
        <v>6</v>
      </c>
      <c r="AG1561" s="9">
        <f t="shared" si="347"/>
        <v>127000</v>
      </c>
      <c r="AH1561" s="11" t="str">
        <f t="shared" si="345"/>
        <v>127</v>
      </c>
      <c r="AI1561" s="11" t="str">
        <f t="shared" si="346"/>
        <v>k</v>
      </c>
    </row>
    <row r="1562" spans="31:35" x14ac:dyDescent="0.3">
      <c r="AE1562" s="22">
        <v>1.29</v>
      </c>
      <c r="AF1562" s="9">
        <f t="shared" si="344"/>
        <v>6</v>
      </c>
      <c r="AG1562" s="9">
        <f t="shared" si="347"/>
        <v>129000</v>
      </c>
      <c r="AH1562" s="11" t="str">
        <f t="shared" si="345"/>
        <v>129</v>
      </c>
      <c r="AI1562" s="11" t="str">
        <f t="shared" si="346"/>
        <v>k</v>
      </c>
    </row>
    <row r="1563" spans="31:35" x14ac:dyDescent="0.3">
      <c r="AE1563" s="22">
        <v>1.3</v>
      </c>
      <c r="AF1563" s="9">
        <f t="shared" si="344"/>
        <v>6</v>
      </c>
      <c r="AG1563" s="9">
        <f t="shared" si="347"/>
        <v>130000</v>
      </c>
      <c r="AH1563" s="11" t="str">
        <f t="shared" si="345"/>
        <v>130</v>
      </c>
      <c r="AI1563" s="11" t="str">
        <f t="shared" si="346"/>
        <v>k</v>
      </c>
    </row>
    <row r="1564" spans="31:35" x14ac:dyDescent="0.3">
      <c r="AE1564" s="22">
        <v>1.32</v>
      </c>
      <c r="AF1564" s="9">
        <f t="shared" si="344"/>
        <v>6</v>
      </c>
      <c r="AG1564" s="9">
        <f t="shared" si="347"/>
        <v>132000</v>
      </c>
      <c r="AH1564" s="11" t="str">
        <f t="shared" si="345"/>
        <v>132</v>
      </c>
      <c r="AI1564" s="11" t="str">
        <f t="shared" si="346"/>
        <v>k</v>
      </c>
    </row>
    <row r="1565" spans="31:35" x14ac:dyDescent="0.3">
      <c r="AE1565" s="22">
        <v>1.33</v>
      </c>
      <c r="AF1565" s="9">
        <f t="shared" si="344"/>
        <v>6</v>
      </c>
      <c r="AG1565" s="9">
        <f t="shared" si="347"/>
        <v>133000</v>
      </c>
      <c r="AH1565" s="11" t="str">
        <f t="shared" si="345"/>
        <v>133</v>
      </c>
      <c r="AI1565" s="11" t="str">
        <f t="shared" si="346"/>
        <v>k</v>
      </c>
    </row>
    <row r="1566" spans="31:35" x14ac:dyDescent="0.3">
      <c r="AE1566" s="22">
        <v>1.35</v>
      </c>
      <c r="AF1566" s="9">
        <f t="shared" si="344"/>
        <v>6</v>
      </c>
      <c r="AG1566" s="9">
        <f t="shared" si="347"/>
        <v>135000</v>
      </c>
      <c r="AH1566" s="11" t="str">
        <f t="shared" si="345"/>
        <v>135</v>
      </c>
      <c r="AI1566" s="11" t="str">
        <f t="shared" si="346"/>
        <v>k</v>
      </c>
    </row>
    <row r="1567" spans="31:35" x14ac:dyDescent="0.3">
      <c r="AE1567" s="22">
        <v>1.37</v>
      </c>
      <c r="AF1567" s="9">
        <f t="shared" si="344"/>
        <v>6</v>
      </c>
      <c r="AG1567" s="9">
        <f t="shared" si="347"/>
        <v>137000</v>
      </c>
      <c r="AH1567" s="11" t="str">
        <f t="shared" si="345"/>
        <v>137</v>
      </c>
      <c r="AI1567" s="11" t="str">
        <f t="shared" si="346"/>
        <v>k</v>
      </c>
    </row>
    <row r="1568" spans="31:35" x14ac:dyDescent="0.3">
      <c r="AE1568" s="22">
        <v>1.38</v>
      </c>
      <c r="AF1568" s="9">
        <f t="shared" si="344"/>
        <v>6</v>
      </c>
      <c r="AG1568" s="9">
        <f t="shared" si="347"/>
        <v>138000</v>
      </c>
      <c r="AH1568" s="11" t="str">
        <f t="shared" si="345"/>
        <v>138</v>
      </c>
      <c r="AI1568" s="11" t="str">
        <f t="shared" si="346"/>
        <v>k</v>
      </c>
    </row>
    <row r="1569" spans="31:35" x14ac:dyDescent="0.3">
      <c r="AE1569" s="22">
        <v>1.4</v>
      </c>
      <c r="AF1569" s="9">
        <f t="shared" si="344"/>
        <v>6</v>
      </c>
      <c r="AG1569" s="9">
        <f t="shared" si="347"/>
        <v>140000</v>
      </c>
      <c r="AH1569" s="11" t="str">
        <f t="shared" si="345"/>
        <v>140</v>
      </c>
      <c r="AI1569" s="11" t="str">
        <f t="shared" si="346"/>
        <v>k</v>
      </c>
    </row>
    <row r="1570" spans="31:35" x14ac:dyDescent="0.3">
      <c r="AE1570" s="22">
        <v>1.42</v>
      </c>
      <c r="AF1570" s="9">
        <f t="shared" si="344"/>
        <v>6</v>
      </c>
      <c r="AG1570" s="9">
        <f t="shared" si="347"/>
        <v>142000</v>
      </c>
      <c r="AH1570" s="11" t="str">
        <f t="shared" si="345"/>
        <v>142</v>
      </c>
      <c r="AI1570" s="11" t="str">
        <f t="shared" si="346"/>
        <v>k</v>
      </c>
    </row>
    <row r="1571" spans="31:35" x14ac:dyDescent="0.3">
      <c r="AE1571" s="22">
        <v>1.43</v>
      </c>
      <c r="AF1571" s="9">
        <f t="shared" si="344"/>
        <v>6</v>
      </c>
      <c r="AG1571" s="9">
        <f t="shared" si="347"/>
        <v>143000</v>
      </c>
      <c r="AH1571" s="11" t="str">
        <f t="shared" si="345"/>
        <v>143</v>
      </c>
      <c r="AI1571" s="11" t="str">
        <f t="shared" si="346"/>
        <v>k</v>
      </c>
    </row>
    <row r="1572" spans="31:35" x14ac:dyDescent="0.3">
      <c r="AE1572" s="22">
        <v>1.45</v>
      </c>
      <c r="AF1572" s="9">
        <f t="shared" si="344"/>
        <v>6</v>
      </c>
      <c r="AG1572" s="9">
        <f t="shared" si="347"/>
        <v>145000</v>
      </c>
      <c r="AH1572" s="11" t="str">
        <f t="shared" si="345"/>
        <v>145</v>
      </c>
      <c r="AI1572" s="11" t="str">
        <f t="shared" si="346"/>
        <v>k</v>
      </c>
    </row>
    <row r="1573" spans="31:35" x14ac:dyDescent="0.3">
      <c r="AE1573" s="22">
        <v>1.47</v>
      </c>
      <c r="AF1573" s="9">
        <f t="shared" si="344"/>
        <v>6</v>
      </c>
      <c r="AG1573" s="9">
        <f t="shared" si="347"/>
        <v>147000</v>
      </c>
      <c r="AH1573" s="11" t="str">
        <f t="shared" si="345"/>
        <v>147</v>
      </c>
      <c r="AI1573" s="11" t="str">
        <f t="shared" si="346"/>
        <v>k</v>
      </c>
    </row>
    <row r="1574" spans="31:35" x14ac:dyDescent="0.3">
      <c r="AE1574" s="22">
        <v>1.49</v>
      </c>
      <c r="AF1574" s="9">
        <f t="shared" si="344"/>
        <v>6</v>
      </c>
      <c r="AG1574" s="9">
        <f t="shared" si="347"/>
        <v>149000</v>
      </c>
      <c r="AH1574" s="11" t="str">
        <f t="shared" si="345"/>
        <v>149</v>
      </c>
      <c r="AI1574" s="11" t="str">
        <f t="shared" si="346"/>
        <v>k</v>
      </c>
    </row>
    <row r="1575" spans="31:35" x14ac:dyDescent="0.3">
      <c r="AE1575" s="22">
        <v>1.5</v>
      </c>
      <c r="AF1575" s="9">
        <f t="shared" si="344"/>
        <v>6</v>
      </c>
      <c r="AG1575" s="9">
        <f t="shared" si="347"/>
        <v>150000</v>
      </c>
      <c r="AH1575" s="11" t="str">
        <f t="shared" si="345"/>
        <v>150</v>
      </c>
      <c r="AI1575" s="11" t="str">
        <f t="shared" si="346"/>
        <v>k</v>
      </c>
    </row>
    <row r="1576" spans="31:35" x14ac:dyDescent="0.3">
      <c r="AE1576" s="22">
        <v>1.52</v>
      </c>
      <c r="AF1576" s="9">
        <f t="shared" si="344"/>
        <v>6</v>
      </c>
      <c r="AG1576" s="9">
        <f t="shared" si="347"/>
        <v>152000</v>
      </c>
      <c r="AH1576" s="11" t="str">
        <f t="shared" si="345"/>
        <v>152</v>
      </c>
      <c r="AI1576" s="11" t="str">
        <f t="shared" si="346"/>
        <v>k</v>
      </c>
    </row>
    <row r="1577" spans="31:35" x14ac:dyDescent="0.3">
      <c r="AE1577" s="22">
        <v>1.54</v>
      </c>
      <c r="AF1577" s="9">
        <f t="shared" si="344"/>
        <v>6</v>
      </c>
      <c r="AG1577" s="9">
        <f t="shared" si="347"/>
        <v>154000</v>
      </c>
      <c r="AH1577" s="11" t="str">
        <f t="shared" si="345"/>
        <v>154</v>
      </c>
      <c r="AI1577" s="11" t="str">
        <f t="shared" si="346"/>
        <v>k</v>
      </c>
    </row>
    <row r="1578" spans="31:35" x14ac:dyDescent="0.3">
      <c r="AE1578" s="22">
        <v>1.56</v>
      </c>
      <c r="AF1578" s="9">
        <f t="shared" si="344"/>
        <v>6</v>
      </c>
      <c r="AG1578" s="9">
        <f t="shared" si="347"/>
        <v>156000</v>
      </c>
      <c r="AH1578" s="11" t="str">
        <f t="shared" si="345"/>
        <v>156</v>
      </c>
      <c r="AI1578" s="11" t="str">
        <f t="shared" si="346"/>
        <v>k</v>
      </c>
    </row>
    <row r="1579" spans="31:35" x14ac:dyDescent="0.3">
      <c r="AE1579" s="22">
        <v>1.58</v>
      </c>
      <c r="AF1579" s="9">
        <f t="shared" si="344"/>
        <v>6</v>
      </c>
      <c r="AG1579" s="9">
        <f t="shared" si="347"/>
        <v>158000</v>
      </c>
      <c r="AH1579" s="11" t="str">
        <f t="shared" si="345"/>
        <v>158</v>
      </c>
      <c r="AI1579" s="11" t="str">
        <f t="shared" si="346"/>
        <v>k</v>
      </c>
    </row>
    <row r="1580" spans="31:35" x14ac:dyDescent="0.3">
      <c r="AE1580" s="22">
        <v>1.6</v>
      </c>
      <c r="AF1580" s="9">
        <f t="shared" si="344"/>
        <v>6</v>
      </c>
      <c r="AG1580" s="9">
        <f t="shared" si="347"/>
        <v>160000</v>
      </c>
      <c r="AH1580" s="11" t="str">
        <f t="shared" si="345"/>
        <v>160</v>
      </c>
      <c r="AI1580" s="11" t="str">
        <f t="shared" si="346"/>
        <v>k</v>
      </c>
    </row>
    <row r="1581" spans="31:35" x14ac:dyDescent="0.3">
      <c r="AE1581" s="22">
        <v>1.62</v>
      </c>
      <c r="AF1581" s="9">
        <f t="shared" si="344"/>
        <v>6</v>
      </c>
      <c r="AG1581" s="9">
        <f t="shared" si="347"/>
        <v>162000</v>
      </c>
      <c r="AH1581" s="11" t="str">
        <f t="shared" si="345"/>
        <v>162</v>
      </c>
      <c r="AI1581" s="11" t="str">
        <f t="shared" si="346"/>
        <v>k</v>
      </c>
    </row>
    <row r="1582" spans="31:35" x14ac:dyDescent="0.3">
      <c r="AE1582" s="22">
        <v>1.64</v>
      </c>
      <c r="AF1582" s="9">
        <f t="shared" si="344"/>
        <v>6</v>
      </c>
      <c r="AG1582" s="9">
        <f t="shared" si="347"/>
        <v>164000</v>
      </c>
      <c r="AH1582" s="11" t="str">
        <f t="shared" si="345"/>
        <v>164</v>
      </c>
      <c r="AI1582" s="11" t="str">
        <f t="shared" si="346"/>
        <v>k</v>
      </c>
    </row>
    <row r="1583" spans="31:35" x14ac:dyDescent="0.3">
      <c r="AE1583" s="22">
        <v>1.65</v>
      </c>
      <c r="AF1583" s="9">
        <f t="shared" si="344"/>
        <v>6</v>
      </c>
      <c r="AG1583" s="9">
        <f t="shared" si="347"/>
        <v>165000</v>
      </c>
      <c r="AH1583" s="11" t="str">
        <f t="shared" si="345"/>
        <v>165</v>
      </c>
      <c r="AI1583" s="11" t="str">
        <f t="shared" si="346"/>
        <v>k</v>
      </c>
    </row>
    <row r="1584" spans="31:35" x14ac:dyDescent="0.3">
      <c r="AE1584" s="22">
        <v>1.67</v>
      </c>
      <c r="AF1584" s="9">
        <f t="shared" si="344"/>
        <v>6</v>
      </c>
      <c r="AG1584" s="9">
        <f t="shared" si="347"/>
        <v>167000</v>
      </c>
      <c r="AH1584" s="11" t="str">
        <f t="shared" si="345"/>
        <v>167</v>
      </c>
      <c r="AI1584" s="11" t="str">
        <f t="shared" si="346"/>
        <v>k</v>
      </c>
    </row>
    <row r="1585" spans="31:35" x14ac:dyDescent="0.3">
      <c r="AE1585" s="22">
        <v>1.69</v>
      </c>
      <c r="AF1585" s="9">
        <f t="shared" si="344"/>
        <v>6</v>
      </c>
      <c r="AG1585" s="9">
        <f t="shared" si="347"/>
        <v>169000</v>
      </c>
      <c r="AH1585" s="11" t="str">
        <f t="shared" si="345"/>
        <v>169</v>
      </c>
      <c r="AI1585" s="11" t="str">
        <f t="shared" si="346"/>
        <v>k</v>
      </c>
    </row>
    <row r="1586" spans="31:35" x14ac:dyDescent="0.3">
      <c r="AE1586" s="22">
        <v>1.72</v>
      </c>
      <c r="AF1586" s="9">
        <f t="shared" si="344"/>
        <v>6</v>
      </c>
      <c r="AG1586" s="9">
        <f t="shared" si="347"/>
        <v>172000</v>
      </c>
      <c r="AH1586" s="11" t="str">
        <f t="shared" si="345"/>
        <v>172</v>
      </c>
      <c r="AI1586" s="11" t="str">
        <f t="shared" si="346"/>
        <v>k</v>
      </c>
    </row>
    <row r="1587" spans="31:35" x14ac:dyDescent="0.3">
      <c r="AE1587" s="22">
        <v>1.74</v>
      </c>
      <c r="AF1587" s="9">
        <f t="shared" si="344"/>
        <v>6</v>
      </c>
      <c r="AG1587" s="9">
        <f t="shared" si="347"/>
        <v>174000</v>
      </c>
      <c r="AH1587" s="11" t="str">
        <f t="shared" si="345"/>
        <v>174</v>
      </c>
      <c r="AI1587" s="11" t="str">
        <f t="shared" si="346"/>
        <v>k</v>
      </c>
    </row>
    <row r="1588" spans="31:35" x14ac:dyDescent="0.3">
      <c r="AE1588" s="22">
        <v>1.76</v>
      </c>
      <c r="AF1588" s="9">
        <f t="shared" si="344"/>
        <v>6</v>
      </c>
      <c r="AG1588" s="9">
        <f t="shared" si="347"/>
        <v>176000</v>
      </c>
      <c r="AH1588" s="11" t="str">
        <f t="shared" si="345"/>
        <v>176</v>
      </c>
      <c r="AI1588" s="11" t="str">
        <f t="shared" si="346"/>
        <v>k</v>
      </c>
    </row>
    <row r="1589" spans="31:35" x14ac:dyDescent="0.3">
      <c r="AE1589" s="22">
        <v>1.78</v>
      </c>
      <c r="AF1589" s="9">
        <f t="shared" si="344"/>
        <v>6</v>
      </c>
      <c r="AG1589" s="9">
        <f t="shared" si="347"/>
        <v>178000</v>
      </c>
      <c r="AH1589" s="11" t="str">
        <f t="shared" si="345"/>
        <v>178</v>
      </c>
      <c r="AI1589" s="11" t="str">
        <f t="shared" si="346"/>
        <v>k</v>
      </c>
    </row>
    <row r="1590" spans="31:35" x14ac:dyDescent="0.3">
      <c r="AE1590" s="22">
        <v>1.8</v>
      </c>
      <c r="AF1590" s="9">
        <f t="shared" si="344"/>
        <v>6</v>
      </c>
      <c r="AG1590" s="9">
        <f t="shared" si="347"/>
        <v>180000</v>
      </c>
      <c r="AH1590" s="11" t="str">
        <f t="shared" si="345"/>
        <v>180</v>
      </c>
      <c r="AI1590" s="11" t="str">
        <f t="shared" si="346"/>
        <v>k</v>
      </c>
    </row>
    <row r="1591" spans="31:35" x14ac:dyDescent="0.3">
      <c r="AE1591" s="22">
        <v>1.82</v>
      </c>
      <c r="AF1591" s="9">
        <f t="shared" si="344"/>
        <v>6</v>
      </c>
      <c r="AG1591" s="9">
        <f t="shared" si="347"/>
        <v>182000</v>
      </c>
      <c r="AH1591" s="11" t="str">
        <f t="shared" si="345"/>
        <v>182</v>
      </c>
      <c r="AI1591" s="11" t="str">
        <f t="shared" si="346"/>
        <v>k</v>
      </c>
    </row>
    <row r="1592" spans="31:35" x14ac:dyDescent="0.3">
      <c r="AE1592" s="22">
        <v>1.84</v>
      </c>
      <c r="AF1592" s="9">
        <f t="shared" si="344"/>
        <v>6</v>
      </c>
      <c r="AG1592" s="9">
        <f t="shared" si="347"/>
        <v>184000</v>
      </c>
      <c r="AH1592" s="11" t="str">
        <f t="shared" si="345"/>
        <v>184</v>
      </c>
      <c r="AI1592" s="11" t="str">
        <f t="shared" si="346"/>
        <v>k</v>
      </c>
    </row>
    <row r="1593" spans="31:35" x14ac:dyDescent="0.3">
      <c r="AE1593" s="22">
        <v>1.87</v>
      </c>
      <c r="AF1593" s="9">
        <f t="shared" si="344"/>
        <v>6</v>
      </c>
      <c r="AG1593" s="9">
        <f t="shared" si="347"/>
        <v>187000</v>
      </c>
      <c r="AH1593" s="11" t="str">
        <f t="shared" si="345"/>
        <v>187</v>
      </c>
      <c r="AI1593" s="11" t="str">
        <f t="shared" si="346"/>
        <v>k</v>
      </c>
    </row>
    <row r="1594" spans="31:35" x14ac:dyDescent="0.3">
      <c r="AE1594" s="22">
        <v>1.89</v>
      </c>
      <c r="AF1594" s="9">
        <f t="shared" si="344"/>
        <v>6</v>
      </c>
      <c r="AG1594" s="9">
        <f t="shared" si="347"/>
        <v>189000</v>
      </c>
      <c r="AH1594" s="11" t="str">
        <f t="shared" si="345"/>
        <v>189</v>
      </c>
      <c r="AI1594" s="11" t="str">
        <f t="shared" si="346"/>
        <v>k</v>
      </c>
    </row>
    <row r="1595" spans="31:35" x14ac:dyDescent="0.3">
      <c r="AE1595" s="22">
        <v>1.91</v>
      </c>
      <c r="AF1595" s="9">
        <f t="shared" si="344"/>
        <v>6</v>
      </c>
      <c r="AG1595" s="9">
        <f t="shared" si="347"/>
        <v>191000</v>
      </c>
      <c r="AH1595" s="11" t="str">
        <f t="shared" si="345"/>
        <v>191</v>
      </c>
      <c r="AI1595" s="11" t="str">
        <f t="shared" si="346"/>
        <v>k</v>
      </c>
    </row>
    <row r="1596" spans="31:35" x14ac:dyDescent="0.3">
      <c r="AE1596" s="22">
        <v>1.93</v>
      </c>
      <c r="AF1596" s="9">
        <f t="shared" si="344"/>
        <v>6</v>
      </c>
      <c r="AG1596" s="9">
        <f t="shared" si="347"/>
        <v>193000</v>
      </c>
      <c r="AH1596" s="11" t="str">
        <f t="shared" si="345"/>
        <v>193</v>
      </c>
      <c r="AI1596" s="11" t="str">
        <f t="shared" si="346"/>
        <v>k</v>
      </c>
    </row>
    <row r="1597" spans="31:35" x14ac:dyDescent="0.3">
      <c r="AE1597" s="22">
        <v>1.96</v>
      </c>
      <c r="AF1597" s="9">
        <f t="shared" si="344"/>
        <v>6</v>
      </c>
      <c r="AG1597" s="9">
        <f t="shared" si="347"/>
        <v>196000</v>
      </c>
      <c r="AH1597" s="11" t="str">
        <f t="shared" si="345"/>
        <v>196</v>
      </c>
      <c r="AI1597" s="11" t="str">
        <f t="shared" si="346"/>
        <v>k</v>
      </c>
    </row>
    <row r="1598" spans="31:35" x14ac:dyDescent="0.3">
      <c r="AE1598" s="22">
        <v>1.98</v>
      </c>
      <c r="AF1598" s="9">
        <f t="shared" si="344"/>
        <v>6</v>
      </c>
      <c r="AG1598" s="9">
        <f t="shared" si="347"/>
        <v>198000</v>
      </c>
      <c r="AH1598" s="11" t="str">
        <f t="shared" si="345"/>
        <v>198</v>
      </c>
      <c r="AI1598" s="11" t="str">
        <f t="shared" si="346"/>
        <v>k</v>
      </c>
    </row>
    <row r="1599" spans="31:35" x14ac:dyDescent="0.3">
      <c r="AE1599" s="22">
        <v>2</v>
      </c>
      <c r="AF1599" s="9">
        <f t="shared" si="344"/>
        <v>6</v>
      </c>
      <c r="AG1599" s="9">
        <f t="shared" si="347"/>
        <v>200000</v>
      </c>
      <c r="AH1599" s="11" t="str">
        <f t="shared" si="345"/>
        <v>200</v>
      </c>
      <c r="AI1599" s="11" t="str">
        <f t="shared" si="346"/>
        <v>k</v>
      </c>
    </row>
    <row r="1600" spans="31:35" x14ac:dyDescent="0.3">
      <c r="AE1600" s="22">
        <v>2.0299999999999998</v>
      </c>
      <c r="AF1600" s="9">
        <f t="shared" si="344"/>
        <v>6</v>
      </c>
      <c r="AG1600" s="9">
        <f t="shared" si="347"/>
        <v>202999.99999999997</v>
      </c>
      <c r="AH1600" s="11" t="str">
        <f t="shared" si="345"/>
        <v>203</v>
      </c>
      <c r="AI1600" s="11" t="str">
        <f t="shared" si="346"/>
        <v>k</v>
      </c>
    </row>
    <row r="1601" spans="31:35" x14ac:dyDescent="0.3">
      <c r="AE1601" s="22">
        <v>2.0499999999999998</v>
      </c>
      <c r="AF1601" s="9">
        <f t="shared" si="344"/>
        <v>6</v>
      </c>
      <c r="AG1601" s="9">
        <f t="shared" si="347"/>
        <v>204999.99999999997</v>
      </c>
      <c r="AH1601" s="11" t="str">
        <f t="shared" si="345"/>
        <v>205</v>
      </c>
      <c r="AI1601" s="11" t="str">
        <f t="shared" si="346"/>
        <v>k</v>
      </c>
    </row>
    <row r="1602" spans="31:35" x14ac:dyDescent="0.3">
      <c r="AE1602" s="22">
        <v>2.08</v>
      </c>
      <c r="AF1602" s="9">
        <f t="shared" si="344"/>
        <v>6</v>
      </c>
      <c r="AG1602" s="9">
        <f t="shared" si="347"/>
        <v>208000</v>
      </c>
      <c r="AH1602" s="11" t="str">
        <f t="shared" si="345"/>
        <v>208</v>
      </c>
      <c r="AI1602" s="11" t="str">
        <f t="shared" si="346"/>
        <v>k</v>
      </c>
    </row>
    <row r="1603" spans="31:35" x14ac:dyDescent="0.3">
      <c r="AE1603" s="22">
        <v>2.1</v>
      </c>
      <c r="AF1603" s="9">
        <f t="shared" si="344"/>
        <v>6</v>
      </c>
      <c r="AG1603" s="9">
        <f t="shared" si="347"/>
        <v>210000</v>
      </c>
      <c r="AH1603" s="11" t="str">
        <f t="shared" si="345"/>
        <v>210</v>
      </c>
      <c r="AI1603" s="11" t="str">
        <f t="shared" si="346"/>
        <v>k</v>
      </c>
    </row>
    <row r="1604" spans="31:35" x14ac:dyDescent="0.3">
      <c r="AE1604" s="22">
        <v>2.13</v>
      </c>
      <c r="AF1604" s="9">
        <f t="shared" si="344"/>
        <v>6</v>
      </c>
      <c r="AG1604" s="9">
        <f t="shared" si="347"/>
        <v>213000</v>
      </c>
      <c r="AH1604" s="11" t="str">
        <f t="shared" si="345"/>
        <v>213</v>
      </c>
      <c r="AI1604" s="11" t="str">
        <f t="shared" si="346"/>
        <v>k</v>
      </c>
    </row>
    <row r="1605" spans="31:35" x14ac:dyDescent="0.3">
      <c r="AE1605" s="22">
        <v>2.15</v>
      </c>
      <c r="AF1605" s="9">
        <f t="shared" ref="AF1605:AF1668" si="348">IF(AE1605=1,AF1604+1,AF1604)</f>
        <v>6</v>
      </c>
      <c r="AG1605" s="9">
        <f t="shared" si="347"/>
        <v>215000</v>
      </c>
      <c r="AH1605" s="11" t="str">
        <f t="shared" ref="AH1605:AH1668" si="349">TEXT(AG1605*_xlfn.XLOOKUP(AF1605,Index_Table,D_List),SUBSTITUTE(_xlfn.XLOOKUP(AF1605,Index_Table,T_List),"""",""))</f>
        <v>215</v>
      </c>
      <c r="AI1605" s="11" t="str">
        <f t="shared" ref="AI1605:AI1668" si="350">_xlfn.XLOOKUP(AF1605,Index_Table,Sym_List)</f>
        <v>k</v>
      </c>
    </row>
    <row r="1606" spans="31:35" x14ac:dyDescent="0.3">
      <c r="AE1606" s="22">
        <v>2.1800000000000002</v>
      </c>
      <c r="AF1606" s="9">
        <f t="shared" si="348"/>
        <v>6</v>
      </c>
      <c r="AG1606" s="9">
        <f t="shared" si="347"/>
        <v>218000</v>
      </c>
      <c r="AH1606" s="11" t="str">
        <f t="shared" si="349"/>
        <v>218</v>
      </c>
      <c r="AI1606" s="11" t="str">
        <f t="shared" si="350"/>
        <v>k</v>
      </c>
    </row>
    <row r="1607" spans="31:35" x14ac:dyDescent="0.3">
      <c r="AE1607" s="22">
        <v>2.21</v>
      </c>
      <c r="AF1607" s="9">
        <f t="shared" si="348"/>
        <v>6</v>
      </c>
      <c r="AG1607" s="9">
        <f t="shared" ref="AG1607:AG1670" si="351">AE1607*10^AF1607/10</f>
        <v>221000</v>
      </c>
      <c r="AH1607" s="11" t="str">
        <f t="shared" si="349"/>
        <v>221</v>
      </c>
      <c r="AI1607" s="11" t="str">
        <f t="shared" si="350"/>
        <v>k</v>
      </c>
    </row>
    <row r="1608" spans="31:35" x14ac:dyDescent="0.3">
      <c r="AE1608" s="22">
        <v>2.23</v>
      </c>
      <c r="AF1608" s="9">
        <f t="shared" si="348"/>
        <v>6</v>
      </c>
      <c r="AG1608" s="9">
        <f t="shared" si="351"/>
        <v>223000</v>
      </c>
      <c r="AH1608" s="11" t="str">
        <f t="shared" si="349"/>
        <v>223</v>
      </c>
      <c r="AI1608" s="11" t="str">
        <f t="shared" si="350"/>
        <v>k</v>
      </c>
    </row>
    <row r="1609" spans="31:35" x14ac:dyDescent="0.3">
      <c r="AE1609" s="22">
        <v>2.2599999999999998</v>
      </c>
      <c r="AF1609" s="9">
        <f t="shared" si="348"/>
        <v>6</v>
      </c>
      <c r="AG1609" s="9">
        <f t="shared" si="351"/>
        <v>226000</v>
      </c>
      <c r="AH1609" s="11" t="str">
        <f t="shared" si="349"/>
        <v>226</v>
      </c>
      <c r="AI1609" s="11" t="str">
        <f t="shared" si="350"/>
        <v>k</v>
      </c>
    </row>
    <row r="1610" spans="31:35" x14ac:dyDescent="0.3">
      <c r="AE1610" s="22">
        <v>2.29</v>
      </c>
      <c r="AF1610" s="9">
        <f t="shared" si="348"/>
        <v>6</v>
      </c>
      <c r="AG1610" s="9">
        <f t="shared" si="351"/>
        <v>229000</v>
      </c>
      <c r="AH1610" s="11" t="str">
        <f t="shared" si="349"/>
        <v>229</v>
      </c>
      <c r="AI1610" s="11" t="str">
        <f t="shared" si="350"/>
        <v>k</v>
      </c>
    </row>
    <row r="1611" spans="31:35" x14ac:dyDescent="0.3">
      <c r="AE1611" s="22">
        <v>2.3199999999999998</v>
      </c>
      <c r="AF1611" s="9">
        <f t="shared" si="348"/>
        <v>6</v>
      </c>
      <c r="AG1611" s="9">
        <f t="shared" si="351"/>
        <v>232000</v>
      </c>
      <c r="AH1611" s="11" t="str">
        <f t="shared" si="349"/>
        <v>232</v>
      </c>
      <c r="AI1611" s="11" t="str">
        <f t="shared" si="350"/>
        <v>k</v>
      </c>
    </row>
    <row r="1612" spans="31:35" x14ac:dyDescent="0.3">
      <c r="AE1612" s="22">
        <v>2.34</v>
      </c>
      <c r="AF1612" s="9">
        <f t="shared" si="348"/>
        <v>6</v>
      </c>
      <c r="AG1612" s="9">
        <f t="shared" si="351"/>
        <v>234000</v>
      </c>
      <c r="AH1612" s="11" t="str">
        <f t="shared" si="349"/>
        <v>234</v>
      </c>
      <c r="AI1612" s="11" t="str">
        <f t="shared" si="350"/>
        <v>k</v>
      </c>
    </row>
    <row r="1613" spans="31:35" x14ac:dyDescent="0.3">
      <c r="AE1613" s="22">
        <v>2.37</v>
      </c>
      <c r="AF1613" s="9">
        <f t="shared" si="348"/>
        <v>6</v>
      </c>
      <c r="AG1613" s="9">
        <f t="shared" si="351"/>
        <v>237000</v>
      </c>
      <c r="AH1613" s="11" t="str">
        <f t="shared" si="349"/>
        <v>237</v>
      </c>
      <c r="AI1613" s="11" t="str">
        <f t="shared" si="350"/>
        <v>k</v>
      </c>
    </row>
    <row r="1614" spans="31:35" x14ac:dyDescent="0.3">
      <c r="AE1614" s="22">
        <v>2.4</v>
      </c>
      <c r="AF1614" s="9">
        <f t="shared" si="348"/>
        <v>6</v>
      </c>
      <c r="AG1614" s="9">
        <f t="shared" si="351"/>
        <v>240000</v>
      </c>
      <c r="AH1614" s="11" t="str">
        <f t="shared" si="349"/>
        <v>240</v>
      </c>
      <c r="AI1614" s="11" t="str">
        <f t="shared" si="350"/>
        <v>k</v>
      </c>
    </row>
    <row r="1615" spans="31:35" x14ac:dyDescent="0.3">
      <c r="AE1615" s="22">
        <v>2.4300000000000002</v>
      </c>
      <c r="AF1615" s="9">
        <f t="shared" si="348"/>
        <v>6</v>
      </c>
      <c r="AG1615" s="9">
        <f t="shared" si="351"/>
        <v>243000</v>
      </c>
      <c r="AH1615" s="11" t="str">
        <f t="shared" si="349"/>
        <v>243</v>
      </c>
      <c r="AI1615" s="11" t="str">
        <f t="shared" si="350"/>
        <v>k</v>
      </c>
    </row>
    <row r="1616" spans="31:35" x14ac:dyDescent="0.3">
      <c r="AE1616" s="22">
        <v>2.46</v>
      </c>
      <c r="AF1616" s="9">
        <f t="shared" si="348"/>
        <v>6</v>
      </c>
      <c r="AG1616" s="9">
        <f t="shared" si="351"/>
        <v>246000</v>
      </c>
      <c r="AH1616" s="11" t="str">
        <f t="shared" si="349"/>
        <v>246</v>
      </c>
      <c r="AI1616" s="11" t="str">
        <f t="shared" si="350"/>
        <v>k</v>
      </c>
    </row>
    <row r="1617" spans="31:35" x14ac:dyDescent="0.3">
      <c r="AE1617" s="22">
        <v>2.4900000000000002</v>
      </c>
      <c r="AF1617" s="9">
        <f t="shared" si="348"/>
        <v>6</v>
      </c>
      <c r="AG1617" s="9">
        <f t="shared" si="351"/>
        <v>249000</v>
      </c>
      <c r="AH1617" s="11" t="str">
        <f t="shared" si="349"/>
        <v>249</v>
      </c>
      <c r="AI1617" s="11" t="str">
        <f t="shared" si="350"/>
        <v>k</v>
      </c>
    </row>
    <row r="1618" spans="31:35" x14ac:dyDescent="0.3">
      <c r="AE1618" s="22">
        <v>2.52</v>
      </c>
      <c r="AF1618" s="9">
        <f t="shared" si="348"/>
        <v>6</v>
      </c>
      <c r="AG1618" s="9">
        <f t="shared" si="351"/>
        <v>252000</v>
      </c>
      <c r="AH1618" s="11" t="str">
        <f t="shared" si="349"/>
        <v>252</v>
      </c>
      <c r="AI1618" s="11" t="str">
        <f t="shared" si="350"/>
        <v>k</v>
      </c>
    </row>
    <row r="1619" spans="31:35" x14ac:dyDescent="0.3">
      <c r="AE1619" s="22">
        <v>2.5499999999999998</v>
      </c>
      <c r="AF1619" s="9">
        <f t="shared" si="348"/>
        <v>6</v>
      </c>
      <c r="AG1619" s="9">
        <f t="shared" si="351"/>
        <v>255000</v>
      </c>
      <c r="AH1619" s="11" t="str">
        <f t="shared" si="349"/>
        <v>255</v>
      </c>
      <c r="AI1619" s="11" t="str">
        <f t="shared" si="350"/>
        <v>k</v>
      </c>
    </row>
    <row r="1620" spans="31:35" x14ac:dyDescent="0.3">
      <c r="AE1620" s="22">
        <v>2.58</v>
      </c>
      <c r="AF1620" s="9">
        <f t="shared" si="348"/>
        <v>6</v>
      </c>
      <c r="AG1620" s="9">
        <f t="shared" si="351"/>
        <v>258000</v>
      </c>
      <c r="AH1620" s="11" t="str">
        <f t="shared" si="349"/>
        <v>258</v>
      </c>
      <c r="AI1620" s="11" t="str">
        <f t="shared" si="350"/>
        <v>k</v>
      </c>
    </row>
    <row r="1621" spans="31:35" x14ac:dyDescent="0.3">
      <c r="AE1621" s="22">
        <v>2.61</v>
      </c>
      <c r="AF1621" s="9">
        <f t="shared" si="348"/>
        <v>6</v>
      </c>
      <c r="AG1621" s="9">
        <f t="shared" si="351"/>
        <v>261000</v>
      </c>
      <c r="AH1621" s="11" t="str">
        <f t="shared" si="349"/>
        <v>261</v>
      </c>
      <c r="AI1621" s="11" t="str">
        <f t="shared" si="350"/>
        <v>k</v>
      </c>
    </row>
    <row r="1622" spans="31:35" x14ac:dyDescent="0.3">
      <c r="AE1622" s="22">
        <v>2.64</v>
      </c>
      <c r="AF1622" s="9">
        <f t="shared" si="348"/>
        <v>6</v>
      </c>
      <c r="AG1622" s="9">
        <f t="shared" si="351"/>
        <v>264000</v>
      </c>
      <c r="AH1622" s="11" t="str">
        <f t="shared" si="349"/>
        <v>264</v>
      </c>
      <c r="AI1622" s="11" t="str">
        <f t="shared" si="350"/>
        <v>k</v>
      </c>
    </row>
    <row r="1623" spans="31:35" x14ac:dyDescent="0.3">
      <c r="AE1623" s="22">
        <v>2.67</v>
      </c>
      <c r="AF1623" s="9">
        <f t="shared" si="348"/>
        <v>6</v>
      </c>
      <c r="AG1623" s="9">
        <f t="shared" si="351"/>
        <v>267000</v>
      </c>
      <c r="AH1623" s="11" t="str">
        <f t="shared" si="349"/>
        <v>267</v>
      </c>
      <c r="AI1623" s="11" t="str">
        <f t="shared" si="350"/>
        <v>k</v>
      </c>
    </row>
    <row r="1624" spans="31:35" x14ac:dyDescent="0.3">
      <c r="AE1624" s="22">
        <v>2.71</v>
      </c>
      <c r="AF1624" s="9">
        <f t="shared" si="348"/>
        <v>6</v>
      </c>
      <c r="AG1624" s="9">
        <f t="shared" si="351"/>
        <v>271000</v>
      </c>
      <c r="AH1624" s="11" t="str">
        <f t="shared" si="349"/>
        <v>271</v>
      </c>
      <c r="AI1624" s="11" t="str">
        <f t="shared" si="350"/>
        <v>k</v>
      </c>
    </row>
    <row r="1625" spans="31:35" x14ac:dyDescent="0.3">
      <c r="AE1625" s="22">
        <v>2.74</v>
      </c>
      <c r="AF1625" s="9">
        <f t="shared" si="348"/>
        <v>6</v>
      </c>
      <c r="AG1625" s="9">
        <f t="shared" si="351"/>
        <v>274000</v>
      </c>
      <c r="AH1625" s="11" t="str">
        <f t="shared" si="349"/>
        <v>274</v>
      </c>
      <c r="AI1625" s="11" t="str">
        <f t="shared" si="350"/>
        <v>k</v>
      </c>
    </row>
    <row r="1626" spans="31:35" x14ac:dyDescent="0.3">
      <c r="AE1626" s="22">
        <v>2.77</v>
      </c>
      <c r="AF1626" s="9">
        <f t="shared" si="348"/>
        <v>6</v>
      </c>
      <c r="AG1626" s="9">
        <f t="shared" si="351"/>
        <v>277000</v>
      </c>
      <c r="AH1626" s="11" t="str">
        <f t="shared" si="349"/>
        <v>277</v>
      </c>
      <c r="AI1626" s="11" t="str">
        <f t="shared" si="350"/>
        <v>k</v>
      </c>
    </row>
    <row r="1627" spans="31:35" x14ac:dyDescent="0.3">
      <c r="AE1627" s="22">
        <v>2.8</v>
      </c>
      <c r="AF1627" s="9">
        <f t="shared" si="348"/>
        <v>6</v>
      </c>
      <c r="AG1627" s="9">
        <f t="shared" si="351"/>
        <v>280000</v>
      </c>
      <c r="AH1627" s="11" t="str">
        <f t="shared" si="349"/>
        <v>280</v>
      </c>
      <c r="AI1627" s="11" t="str">
        <f t="shared" si="350"/>
        <v>k</v>
      </c>
    </row>
    <row r="1628" spans="31:35" x14ac:dyDescent="0.3">
      <c r="AE1628" s="22">
        <v>2.84</v>
      </c>
      <c r="AF1628" s="9">
        <f t="shared" si="348"/>
        <v>6</v>
      </c>
      <c r="AG1628" s="9">
        <f t="shared" si="351"/>
        <v>284000</v>
      </c>
      <c r="AH1628" s="11" t="str">
        <f t="shared" si="349"/>
        <v>284</v>
      </c>
      <c r="AI1628" s="11" t="str">
        <f t="shared" si="350"/>
        <v>k</v>
      </c>
    </row>
    <row r="1629" spans="31:35" x14ac:dyDescent="0.3">
      <c r="AE1629" s="22">
        <v>2.87</v>
      </c>
      <c r="AF1629" s="9">
        <f t="shared" si="348"/>
        <v>6</v>
      </c>
      <c r="AG1629" s="9">
        <f t="shared" si="351"/>
        <v>287000</v>
      </c>
      <c r="AH1629" s="11" t="str">
        <f t="shared" si="349"/>
        <v>287</v>
      </c>
      <c r="AI1629" s="11" t="str">
        <f t="shared" si="350"/>
        <v>k</v>
      </c>
    </row>
    <row r="1630" spans="31:35" x14ac:dyDescent="0.3">
      <c r="AE1630" s="22">
        <v>2.91</v>
      </c>
      <c r="AF1630" s="9">
        <f t="shared" si="348"/>
        <v>6</v>
      </c>
      <c r="AG1630" s="9">
        <f t="shared" si="351"/>
        <v>291000</v>
      </c>
      <c r="AH1630" s="11" t="str">
        <f t="shared" si="349"/>
        <v>291</v>
      </c>
      <c r="AI1630" s="11" t="str">
        <f t="shared" si="350"/>
        <v>k</v>
      </c>
    </row>
    <row r="1631" spans="31:35" x14ac:dyDescent="0.3">
      <c r="AE1631" s="22">
        <v>2.94</v>
      </c>
      <c r="AF1631" s="9">
        <f t="shared" si="348"/>
        <v>6</v>
      </c>
      <c r="AG1631" s="9">
        <f t="shared" si="351"/>
        <v>294000</v>
      </c>
      <c r="AH1631" s="11" t="str">
        <f t="shared" si="349"/>
        <v>294</v>
      </c>
      <c r="AI1631" s="11" t="str">
        <f t="shared" si="350"/>
        <v>k</v>
      </c>
    </row>
    <row r="1632" spans="31:35" x14ac:dyDescent="0.3">
      <c r="AE1632" s="22">
        <v>2.98</v>
      </c>
      <c r="AF1632" s="9">
        <f t="shared" si="348"/>
        <v>6</v>
      </c>
      <c r="AG1632" s="9">
        <f t="shared" si="351"/>
        <v>298000</v>
      </c>
      <c r="AH1632" s="11" t="str">
        <f t="shared" si="349"/>
        <v>298</v>
      </c>
      <c r="AI1632" s="11" t="str">
        <f t="shared" si="350"/>
        <v>k</v>
      </c>
    </row>
    <row r="1633" spans="31:35" x14ac:dyDescent="0.3">
      <c r="AE1633" s="22">
        <v>3.01</v>
      </c>
      <c r="AF1633" s="9">
        <f t="shared" si="348"/>
        <v>6</v>
      </c>
      <c r="AG1633" s="9">
        <f t="shared" si="351"/>
        <v>301000</v>
      </c>
      <c r="AH1633" s="11" t="str">
        <f t="shared" si="349"/>
        <v>301</v>
      </c>
      <c r="AI1633" s="11" t="str">
        <f t="shared" si="350"/>
        <v>k</v>
      </c>
    </row>
    <row r="1634" spans="31:35" x14ac:dyDescent="0.3">
      <c r="AE1634" s="22">
        <v>3.05</v>
      </c>
      <c r="AF1634" s="9">
        <f t="shared" si="348"/>
        <v>6</v>
      </c>
      <c r="AG1634" s="9">
        <f t="shared" si="351"/>
        <v>305000</v>
      </c>
      <c r="AH1634" s="11" t="str">
        <f t="shared" si="349"/>
        <v>305</v>
      </c>
      <c r="AI1634" s="11" t="str">
        <f t="shared" si="350"/>
        <v>k</v>
      </c>
    </row>
    <row r="1635" spans="31:35" x14ac:dyDescent="0.3">
      <c r="AE1635" s="22">
        <v>3.09</v>
      </c>
      <c r="AF1635" s="9">
        <f t="shared" si="348"/>
        <v>6</v>
      </c>
      <c r="AG1635" s="9">
        <f t="shared" si="351"/>
        <v>309000</v>
      </c>
      <c r="AH1635" s="11" t="str">
        <f t="shared" si="349"/>
        <v>309</v>
      </c>
      <c r="AI1635" s="11" t="str">
        <f t="shared" si="350"/>
        <v>k</v>
      </c>
    </row>
    <row r="1636" spans="31:35" x14ac:dyDescent="0.3">
      <c r="AE1636" s="22">
        <v>3.12</v>
      </c>
      <c r="AF1636" s="9">
        <f t="shared" si="348"/>
        <v>6</v>
      </c>
      <c r="AG1636" s="9">
        <f t="shared" si="351"/>
        <v>312000</v>
      </c>
      <c r="AH1636" s="11" t="str">
        <f t="shared" si="349"/>
        <v>312</v>
      </c>
      <c r="AI1636" s="11" t="str">
        <f t="shared" si="350"/>
        <v>k</v>
      </c>
    </row>
    <row r="1637" spans="31:35" x14ac:dyDescent="0.3">
      <c r="AE1637" s="22">
        <v>3.16</v>
      </c>
      <c r="AF1637" s="9">
        <f t="shared" si="348"/>
        <v>6</v>
      </c>
      <c r="AG1637" s="9">
        <f t="shared" si="351"/>
        <v>316000</v>
      </c>
      <c r="AH1637" s="11" t="str">
        <f t="shared" si="349"/>
        <v>316</v>
      </c>
      <c r="AI1637" s="11" t="str">
        <f t="shared" si="350"/>
        <v>k</v>
      </c>
    </row>
    <row r="1638" spans="31:35" x14ac:dyDescent="0.3">
      <c r="AE1638" s="22">
        <v>3.2</v>
      </c>
      <c r="AF1638" s="9">
        <f t="shared" si="348"/>
        <v>6</v>
      </c>
      <c r="AG1638" s="9">
        <f t="shared" si="351"/>
        <v>320000</v>
      </c>
      <c r="AH1638" s="11" t="str">
        <f t="shared" si="349"/>
        <v>320</v>
      </c>
      <c r="AI1638" s="11" t="str">
        <f t="shared" si="350"/>
        <v>k</v>
      </c>
    </row>
    <row r="1639" spans="31:35" x14ac:dyDescent="0.3">
      <c r="AE1639" s="22">
        <v>3.24</v>
      </c>
      <c r="AF1639" s="9">
        <f t="shared" si="348"/>
        <v>6</v>
      </c>
      <c r="AG1639" s="9">
        <f t="shared" si="351"/>
        <v>324000</v>
      </c>
      <c r="AH1639" s="11" t="str">
        <f t="shared" si="349"/>
        <v>324</v>
      </c>
      <c r="AI1639" s="11" t="str">
        <f t="shared" si="350"/>
        <v>k</v>
      </c>
    </row>
    <row r="1640" spans="31:35" x14ac:dyDescent="0.3">
      <c r="AE1640" s="22">
        <v>3.28</v>
      </c>
      <c r="AF1640" s="9">
        <f t="shared" si="348"/>
        <v>6</v>
      </c>
      <c r="AG1640" s="9">
        <f t="shared" si="351"/>
        <v>328000</v>
      </c>
      <c r="AH1640" s="11" t="str">
        <f t="shared" si="349"/>
        <v>328</v>
      </c>
      <c r="AI1640" s="11" t="str">
        <f t="shared" si="350"/>
        <v>k</v>
      </c>
    </row>
    <row r="1641" spans="31:35" x14ac:dyDescent="0.3">
      <c r="AE1641" s="22">
        <v>3.32</v>
      </c>
      <c r="AF1641" s="9">
        <f t="shared" si="348"/>
        <v>6</v>
      </c>
      <c r="AG1641" s="9">
        <f t="shared" si="351"/>
        <v>332000</v>
      </c>
      <c r="AH1641" s="11" t="str">
        <f t="shared" si="349"/>
        <v>332</v>
      </c>
      <c r="AI1641" s="11" t="str">
        <f t="shared" si="350"/>
        <v>k</v>
      </c>
    </row>
    <row r="1642" spans="31:35" x14ac:dyDescent="0.3">
      <c r="AE1642" s="22">
        <v>3.36</v>
      </c>
      <c r="AF1642" s="9">
        <f t="shared" si="348"/>
        <v>6</v>
      </c>
      <c r="AG1642" s="9">
        <f t="shared" si="351"/>
        <v>336000</v>
      </c>
      <c r="AH1642" s="11" t="str">
        <f t="shared" si="349"/>
        <v>336</v>
      </c>
      <c r="AI1642" s="11" t="str">
        <f t="shared" si="350"/>
        <v>k</v>
      </c>
    </row>
    <row r="1643" spans="31:35" x14ac:dyDescent="0.3">
      <c r="AE1643" s="22">
        <v>3.4</v>
      </c>
      <c r="AF1643" s="9">
        <f t="shared" si="348"/>
        <v>6</v>
      </c>
      <c r="AG1643" s="9">
        <f t="shared" si="351"/>
        <v>340000</v>
      </c>
      <c r="AH1643" s="11" t="str">
        <f t="shared" si="349"/>
        <v>340</v>
      </c>
      <c r="AI1643" s="11" t="str">
        <f t="shared" si="350"/>
        <v>k</v>
      </c>
    </row>
    <row r="1644" spans="31:35" x14ac:dyDescent="0.3">
      <c r="AE1644" s="22">
        <v>3.44</v>
      </c>
      <c r="AF1644" s="9">
        <f t="shared" si="348"/>
        <v>6</v>
      </c>
      <c r="AG1644" s="9">
        <f t="shared" si="351"/>
        <v>344000</v>
      </c>
      <c r="AH1644" s="11" t="str">
        <f t="shared" si="349"/>
        <v>344</v>
      </c>
      <c r="AI1644" s="11" t="str">
        <f t="shared" si="350"/>
        <v>k</v>
      </c>
    </row>
    <row r="1645" spans="31:35" x14ac:dyDescent="0.3">
      <c r="AE1645" s="22">
        <v>3.48</v>
      </c>
      <c r="AF1645" s="9">
        <f t="shared" si="348"/>
        <v>6</v>
      </c>
      <c r="AG1645" s="9">
        <f t="shared" si="351"/>
        <v>348000</v>
      </c>
      <c r="AH1645" s="11" t="str">
        <f t="shared" si="349"/>
        <v>348</v>
      </c>
      <c r="AI1645" s="11" t="str">
        <f t="shared" si="350"/>
        <v>k</v>
      </c>
    </row>
    <row r="1646" spans="31:35" x14ac:dyDescent="0.3">
      <c r="AE1646" s="22">
        <v>3.52</v>
      </c>
      <c r="AF1646" s="9">
        <f t="shared" si="348"/>
        <v>6</v>
      </c>
      <c r="AG1646" s="9">
        <f t="shared" si="351"/>
        <v>352000</v>
      </c>
      <c r="AH1646" s="11" t="str">
        <f t="shared" si="349"/>
        <v>352</v>
      </c>
      <c r="AI1646" s="11" t="str">
        <f t="shared" si="350"/>
        <v>k</v>
      </c>
    </row>
    <row r="1647" spans="31:35" x14ac:dyDescent="0.3">
      <c r="AE1647" s="22">
        <v>3.57</v>
      </c>
      <c r="AF1647" s="9">
        <f t="shared" si="348"/>
        <v>6</v>
      </c>
      <c r="AG1647" s="9">
        <f t="shared" si="351"/>
        <v>357000</v>
      </c>
      <c r="AH1647" s="11" t="str">
        <f t="shared" si="349"/>
        <v>357</v>
      </c>
      <c r="AI1647" s="11" t="str">
        <f t="shared" si="350"/>
        <v>k</v>
      </c>
    </row>
    <row r="1648" spans="31:35" x14ac:dyDescent="0.3">
      <c r="AE1648" s="22">
        <v>3.61</v>
      </c>
      <c r="AF1648" s="9">
        <f t="shared" si="348"/>
        <v>6</v>
      </c>
      <c r="AG1648" s="9">
        <f t="shared" si="351"/>
        <v>361000</v>
      </c>
      <c r="AH1648" s="11" t="str">
        <f t="shared" si="349"/>
        <v>361</v>
      </c>
      <c r="AI1648" s="11" t="str">
        <f t="shared" si="350"/>
        <v>k</v>
      </c>
    </row>
    <row r="1649" spans="31:35" x14ac:dyDescent="0.3">
      <c r="AE1649" s="22">
        <v>3.65</v>
      </c>
      <c r="AF1649" s="9">
        <f t="shared" si="348"/>
        <v>6</v>
      </c>
      <c r="AG1649" s="9">
        <f t="shared" si="351"/>
        <v>365000</v>
      </c>
      <c r="AH1649" s="11" t="str">
        <f t="shared" si="349"/>
        <v>365</v>
      </c>
      <c r="AI1649" s="11" t="str">
        <f t="shared" si="350"/>
        <v>k</v>
      </c>
    </row>
    <row r="1650" spans="31:35" x14ac:dyDescent="0.3">
      <c r="AE1650" s="22">
        <v>3.7</v>
      </c>
      <c r="AF1650" s="9">
        <f t="shared" si="348"/>
        <v>6</v>
      </c>
      <c r="AG1650" s="9">
        <f t="shared" si="351"/>
        <v>370000</v>
      </c>
      <c r="AH1650" s="11" t="str">
        <f t="shared" si="349"/>
        <v>370</v>
      </c>
      <c r="AI1650" s="11" t="str">
        <f t="shared" si="350"/>
        <v>k</v>
      </c>
    </row>
    <row r="1651" spans="31:35" x14ac:dyDescent="0.3">
      <c r="AE1651" s="22">
        <v>3.74</v>
      </c>
      <c r="AF1651" s="9">
        <f t="shared" si="348"/>
        <v>6</v>
      </c>
      <c r="AG1651" s="9">
        <f t="shared" si="351"/>
        <v>374000</v>
      </c>
      <c r="AH1651" s="11" t="str">
        <f t="shared" si="349"/>
        <v>374</v>
      </c>
      <c r="AI1651" s="11" t="str">
        <f t="shared" si="350"/>
        <v>k</v>
      </c>
    </row>
    <row r="1652" spans="31:35" x14ac:dyDescent="0.3">
      <c r="AE1652" s="22">
        <v>3.79</v>
      </c>
      <c r="AF1652" s="9">
        <f t="shared" si="348"/>
        <v>6</v>
      </c>
      <c r="AG1652" s="9">
        <f t="shared" si="351"/>
        <v>379000</v>
      </c>
      <c r="AH1652" s="11" t="str">
        <f t="shared" si="349"/>
        <v>379</v>
      </c>
      <c r="AI1652" s="11" t="str">
        <f t="shared" si="350"/>
        <v>k</v>
      </c>
    </row>
    <row r="1653" spans="31:35" x14ac:dyDescent="0.3">
      <c r="AE1653" s="22">
        <v>3.83</v>
      </c>
      <c r="AF1653" s="9">
        <f t="shared" si="348"/>
        <v>6</v>
      </c>
      <c r="AG1653" s="9">
        <f t="shared" si="351"/>
        <v>383000</v>
      </c>
      <c r="AH1653" s="11" t="str">
        <f t="shared" si="349"/>
        <v>383</v>
      </c>
      <c r="AI1653" s="11" t="str">
        <f t="shared" si="350"/>
        <v>k</v>
      </c>
    </row>
    <row r="1654" spans="31:35" x14ac:dyDescent="0.3">
      <c r="AE1654" s="22">
        <v>3.88</v>
      </c>
      <c r="AF1654" s="9">
        <f t="shared" si="348"/>
        <v>6</v>
      </c>
      <c r="AG1654" s="9">
        <f t="shared" si="351"/>
        <v>388000</v>
      </c>
      <c r="AH1654" s="11" t="str">
        <f t="shared" si="349"/>
        <v>388</v>
      </c>
      <c r="AI1654" s="11" t="str">
        <f t="shared" si="350"/>
        <v>k</v>
      </c>
    </row>
    <row r="1655" spans="31:35" x14ac:dyDescent="0.3">
      <c r="AE1655" s="22">
        <v>3.92</v>
      </c>
      <c r="AF1655" s="9">
        <f t="shared" si="348"/>
        <v>6</v>
      </c>
      <c r="AG1655" s="9">
        <f t="shared" si="351"/>
        <v>392000</v>
      </c>
      <c r="AH1655" s="11" t="str">
        <f t="shared" si="349"/>
        <v>392</v>
      </c>
      <c r="AI1655" s="11" t="str">
        <f t="shared" si="350"/>
        <v>k</v>
      </c>
    </row>
    <row r="1656" spans="31:35" x14ac:dyDescent="0.3">
      <c r="AE1656" s="22">
        <v>3.97</v>
      </c>
      <c r="AF1656" s="9">
        <f t="shared" si="348"/>
        <v>6</v>
      </c>
      <c r="AG1656" s="9">
        <f t="shared" si="351"/>
        <v>397000</v>
      </c>
      <c r="AH1656" s="11" t="str">
        <f t="shared" si="349"/>
        <v>397</v>
      </c>
      <c r="AI1656" s="11" t="str">
        <f t="shared" si="350"/>
        <v>k</v>
      </c>
    </row>
    <row r="1657" spans="31:35" x14ac:dyDescent="0.3">
      <c r="AE1657" s="22">
        <v>4.0199999999999996</v>
      </c>
      <c r="AF1657" s="9">
        <f t="shared" si="348"/>
        <v>6</v>
      </c>
      <c r="AG1657" s="9">
        <f t="shared" si="351"/>
        <v>401999.99999999994</v>
      </c>
      <c r="AH1657" s="11" t="str">
        <f t="shared" si="349"/>
        <v>402</v>
      </c>
      <c r="AI1657" s="11" t="str">
        <f t="shared" si="350"/>
        <v>k</v>
      </c>
    </row>
    <row r="1658" spans="31:35" x14ac:dyDescent="0.3">
      <c r="AE1658" s="22">
        <v>4.07</v>
      </c>
      <c r="AF1658" s="9">
        <f t="shared" si="348"/>
        <v>6</v>
      </c>
      <c r="AG1658" s="9">
        <f t="shared" si="351"/>
        <v>407000.00000000006</v>
      </c>
      <c r="AH1658" s="11" t="str">
        <f t="shared" si="349"/>
        <v>407</v>
      </c>
      <c r="AI1658" s="11" t="str">
        <f t="shared" si="350"/>
        <v>k</v>
      </c>
    </row>
    <row r="1659" spans="31:35" x14ac:dyDescent="0.3">
      <c r="AE1659" s="22">
        <v>4.12</v>
      </c>
      <c r="AF1659" s="9">
        <f t="shared" si="348"/>
        <v>6</v>
      </c>
      <c r="AG1659" s="9">
        <f t="shared" si="351"/>
        <v>412000</v>
      </c>
      <c r="AH1659" s="11" t="str">
        <f t="shared" si="349"/>
        <v>412</v>
      </c>
      <c r="AI1659" s="11" t="str">
        <f t="shared" si="350"/>
        <v>k</v>
      </c>
    </row>
    <row r="1660" spans="31:35" x14ac:dyDescent="0.3">
      <c r="AE1660" s="22">
        <v>4.17</v>
      </c>
      <c r="AF1660" s="9">
        <f t="shared" si="348"/>
        <v>6</v>
      </c>
      <c r="AG1660" s="9">
        <f t="shared" si="351"/>
        <v>417000</v>
      </c>
      <c r="AH1660" s="11" t="str">
        <f t="shared" si="349"/>
        <v>417</v>
      </c>
      <c r="AI1660" s="11" t="str">
        <f t="shared" si="350"/>
        <v>k</v>
      </c>
    </row>
    <row r="1661" spans="31:35" x14ac:dyDescent="0.3">
      <c r="AE1661" s="22">
        <v>4.22</v>
      </c>
      <c r="AF1661" s="9">
        <f t="shared" si="348"/>
        <v>6</v>
      </c>
      <c r="AG1661" s="9">
        <f t="shared" si="351"/>
        <v>422000</v>
      </c>
      <c r="AH1661" s="11" t="str">
        <f t="shared" si="349"/>
        <v>422</v>
      </c>
      <c r="AI1661" s="11" t="str">
        <f t="shared" si="350"/>
        <v>k</v>
      </c>
    </row>
    <row r="1662" spans="31:35" x14ac:dyDescent="0.3">
      <c r="AE1662" s="22">
        <v>4.2699999999999996</v>
      </c>
      <c r="AF1662" s="9">
        <f t="shared" si="348"/>
        <v>6</v>
      </c>
      <c r="AG1662" s="9">
        <f t="shared" si="351"/>
        <v>427000</v>
      </c>
      <c r="AH1662" s="11" t="str">
        <f t="shared" si="349"/>
        <v>427</v>
      </c>
      <c r="AI1662" s="11" t="str">
        <f t="shared" si="350"/>
        <v>k</v>
      </c>
    </row>
    <row r="1663" spans="31:35" x14ac:dyDescent="0.3">
      <c r="AE1663" s="22">
        <v>4.32</v>
      </c>
      <c r="AF1663" s="9">
        <f t="shared" si="348"/>
        <v>6</v>
      </c>
      <c r="AG1663" s="9">
        <f t="shared" si="351"/>
        <v>432000</v>
      </c>
      <c r="AH1663" s="11" t="str">
        <f t="shared" si="349"/>
        <v>432</v>
      </c>
      <c r="AI1663" s="11" t="str">
        <f t="shared" si="350"/>
        <v>k</v>
      </c>
    </row>
    <row r="1664" spans="31:35" x14ac:dyDescent="0.3">
      <c r="AE1664" s="22">
        <v>4.37</v>
      </c>
      <c r="AF1664" s="9">
        <f t="shared" si="348"/>
        <v>6</v>
      </c>
      <c r="AG1664" s="9">
        <f t="shared" si="351"/>
        <v>437000</v>
      </c>
      <c r="AH1664" s="11" t="str">
        <f t="shared" si="349"/>
        <v>437</v>
      </c>
      <c r="AI1664" s="11" t="str">
        <f t="shared" si="350"/>
        <v>k</v>
      </c>
    </row>
    <row r="1665" spans="31:35" x14ac:dyDescent="0.3">
      <c r="AE1665" s="22">
        <v>4.42</v>
      </c>
      <c r="AF1665" s="9">
        <f t="shared" si="348"/>
        <v>6</v>
      </c>
      <c r="AG1665" s="9">
        <f t="shared" si="351"/>
        <v>442000</v>
      </c>
      <c r="AH1665" s="11" t="str">
        <f t="shared" si="349"/>
        <v>442</v>
      </c>
      <c r="AI1665" s="11" t="str">
        <f t="shared" si="350"/>
        <v>k</v>
      </c>
    </row>
    <row r="1666" spans="31:35" x14ac:dyDescent="0.3">
      <c r="AE1666" s="22">
        <v>4.4800000000000004</v>
      </c>
      <c r="AF1666" s="9">
        <f t="shared" si="348"/>
        <v>6</v>
      </c>
      <c r="AG1666" s="9">
        <f t="shared" si="351"/>
        <v>448000</v>
      </c>
      <c r="AH1666" s="11" t="str">
        <f t="shared" si="349"/>
        <v>448</v>
      </c>
      <c r="AI1666" s="11" t="str">
        <f t="shared" si="350"/>
        <v>k</v>
      </c>
    </row>
    <row r="1667" spans="31:35" x14ac:dyDescent="0.3">
      <c r="AE1667" s="22">
        <v>4.53</v>
      </c>
      <c r="AF1667" s="9">
        <f t="shared" si="348"/>
        <v>6</v>
      </c>
      <c r="AG1667" s="9">
        <f t="shared" si="351"/>
        <v>453000</v>
      </c>
      <c r="AH1667" s="11" t="str">
        <f t="shared" si="349"/>
        <v>453</v>
      </c>
      <c r="AI1667" s="11" t="str">
        <f t="shared" si="350"/>
        <v>k</v>
      </c>
    </row>
    <row r="1668" spans="31:35" x14ac:dyDescent="0.3">
      <c r="AE1668" s="22">
        <v>4.59</v>
      </c>
      <c r="AF1668" s="9">
        <f t="shared" si="348"/>
        <v>6</v>
      </c>
      <c r="AG1668" s="9">
        <f t="shared" si="351"/>
        <v>459000</v>
      </c>
      <c r="AH1668" s="11" t="str">
        <f t="shared" si="349"/>
        <v>459</v>
      </c>
      <c r="AI1668" s="11" t="str">
        <f t="shared" si="350"/>
        <v>k</v>
      </c>
    </row>
    <row r="1669" spans="31:35" x14ac:dyDescent="0.3">
      <c r="AE1669" s="22">
        <v>4.6399999999999997</v>
      </c>
      <c r="AF1669" s="9">
        <f t="shared" ref="AF1669:AF1732" si="352">IF(AE1669=1,AF1668+1,AF1668)</f>
        <v>6</v>
      </c>
      <c r="AG1669" s="9">
        <f t="shared" si="351"/>
        <v>464000</v>
      </c>
      <c r="AH1669" s="11" t="str">
        <f t="shared" ref="AH1669:AH1732" si="353">TEXT(AG1669*_xlfn.XLOOKUP(AF1669,Index_Table,D_List),SUBSTITUTE(_xlfn.XLOOKUP(AF1669,Index_Table,T_List),"""",""))</f>
        <v>464</v>
      </c>
      <c r="AI1669" s="11" t="str">
        <f t="shared" ref="AI1669:AI1732" si="354">_xlfn.XLOOKUP(AF1669,Index_Table,Sym_List)</f>
        <v>k</v>
      </c>
    </row>
    <row r="1670" spans="31:35" x14ac:dyDescent="0.3">
      <c r="AE1670" s="22">
        <v>4.7</v>
      </c>
      <c r="AF1670" s="9">
        <f t="shared" si="352"/>
        <v>6</v>
      </c>
      <c r="AG1670" s="9">
        <f t="shared" si="351"/>
        <v>470000</v>
      </c>
      <c r="AH1670" s="11" t="str">
        <f t="shared" si="353"/>
        <v>470</v>
      </c>
      <c r="AI1670" s="11" t="str">
        <f t="shared" si="354"/>
        <v>k</v>
      </c>
    </row>
    <row r="1671" spans="31:35" x14ac:dyDescent="0.3">
      <c r="AE1671" s="22">
        <v>4.75</v>
      </c>
      <c r="AF1671" s="9">
        <f t="shared" si="352"/>
        <v>6</v>
      </c>
      <c r="AG1671" s="9">
        <f t="shared" ref="AG1671:AG1733" si="355">AE1671*10^AF1671/10</f>
        <v>475000</v>
      </c>
      <c r="AH1671" s="11" t="str">
        <f t="shared" si="353"/>
        <v>475</v>
      </c>
      <c r="AI1671" s="11" t="str">
        <f t="shared" si="354"/>
        <v>k</v>
      </c>
    </row>
    <row r="1672" spans="31:35" x14ac:dyDescent="0.3">
      <c r="AE1672" s="22">
        <v>4.8099999999999996</v>
      </c>
      <c r="AF1672" s="9">
        <f t="shared" si="352"/>
        <v>6</v>
      </c>
      <c r="AG1672" s="9">
        <f t="shared" si="355"/>
        <v>481000</v>
      </c>
      <c r="AH1672" s="11" t="str">
        <f t="shared" si="353"/>
        <v>481</v>
      </c>
      <c r="AI1672" s="11" t="str">
        <f t="shared" si="354"/>
        <v>k</v>
      </c>
    </row>
    <row r="1673" spans="31:35" x14ac:dyDescent="0.3">
      <c r="AE1673" s="22">
        <v>4.87</v>
      </c>
      <c r="AF1673" s="9">
        <f t="shared" si="352"/>
        <v>6</v>
      </c>
      <c r="AG1673" s="9">
        <f t="shared" si="355"/>
        <v>487000</v>
      </c>
      <c r="AH1673" s="11" t="str">
        <f t="shared" si="353"/>
        <v>487</v>
      </c>
      <c r="AI1673" s="11" t="str">
        <f t="shared" si="354"/>
        <v>k</v>
      </c>
    </row>
    <row r="1674" spans="31:35" x14ac:dyDescent="0.3">
      <c r="AE1674" s="22">
        <v>4.93</v>
      </c>
      <c r="AF1674" s="9">
        <f t="shared" si="352"/>
        <v>6</v>
      </c>
      <c r="AG1674" s="9">
        <f t="shared" si="355"/>
        <v>493000</v>
      </c>
      <c r="AH1674" s="11" t="str">
        <f t="shared" si="353"/>
        <v>493</v>
      </c>
      <c r="AI1674" s="11" t="str">
        <f t="shared" si="354"/>
        <v>k</v>
      </c>
    </row>
    <row r="1675" spans="31:35" x14ac:dyDescent="0.3">
      <c r="AE1675" s="22">
        <v>4.99</v>
      </c>
      <c r="AF1675" s="9">
        <f t="shared" si="352"/>
        <v>6</v>
      </c>
      <c r="AG1675" s="9">
        <f t="shared" si="355"/>
        <v>499000</v>
      </c>
      <c r="AH1675" s="11" t="str">
        <f t="shared" si="353"/>
        <v>499</v>
      </c>
      <c r="AI1675" s="11" t="str">
        <f t="shared" si="354"/>
        <v>k</v>
      </c>
    </row>
    <row r="1676" spans="31:35" x14ac:dyDescent="0.3">
      <c r="AE1676" s="22">
        <v>5.05</v>
      </c>
      <c r="AF1676" s="9">
        <f t="shared" si="352"/>
        <v>6</v>
      </c>
      <c r="AG1676" s="9">
        <f t="shared" si="355"/>
        <v>505000</v>
      </c>
      <c r="AH1676" s="11" t="str">
        <f t="shared" si="353"/>
        <v>505</v>
      </c>
      <c r="AI1676" s="11" t="str">
        <f t="shared" si="354"/>
        <v>k</v>
      </c>
    </row>
    <row r="1677" spans="31:35" x14ac:dyDescent="0.3">
      <c r="AE1677" s="22">
        <v>5.1100000000000003</v>
      </c>
      <c r="AF1677" s="9">
        <f t="shared" si="352"/>
        <v>6</v>
      </c>
      <c r="AG1677" s="9">
        <f t="shared" si="355"/>
        <v>511000</v>
      </c>
      <c r="AH1677" s="11" t="str">
        <f t="shared" si="353"/>
        <v>511</v>
      </c>
      <c r="AI1677" s="11" t="str">
        <f t="shared" si="354"/>
        <v>k</v>
      </c>
    </row>
    <row r="1678" spans="31:35" x14ac:dyDescent="0.3">
      <c r="AE1678" s="22">
        <v>5.17</v>
      </c>
      <c r="AF1678" s="9">
        <f t="shared" si="352"/>
        <v>6</v>
      </c>
      <c r="AG1678" s="9">
        <f t="shared" si="355"/>
        <v>517000</v>
      </c>
      <c r="AH1678" s="11" t="str">
        <f t="shared" si="353"/>
        <v>517</v>
      </c>
      <c r="AI1678" s="11" t="str">
        <f t="shared" si="354"/>
        <v>k</v>
      </c>
    </row>
    <row r="1679" spans="31:35" x14ac:dyDescent="0.3">
      <c r="AE1679" s="22">
        <v>5.23</v>
      </c>
      <c r="AF1679" s="9">
        <f t="shared" si="352"/>
        <v>6</v>
      </c>
      <c r="AG1679" s="9">
        <f t="shared" si="355"/>
        <v>523000</v>
      </c>
      <c r="AH1679" s="11" t="str">
        <f t="shared" si="353"/>
        <v>523</v>
      </c>
      <c r="AI1679" s="11" t="str">
        <f t="shared" si="354"/>
        <v>k</v>
      </c>
    </row>
    <row r="1680" spans="31:35" x14ac:dyDescent="0.3">
      <c r="AE1680" s="22">
        <v>5.3</v>
      </c>
      <c r="AF1680" s="9">
        <f t="shared" si="352"/>
        <v>6</v>
      </c>
      <c r="AG1680" s="9">
        <f t="shared" si="355"/>
        <v>530000</v>
      </c>
      <c r="AH1680" s="11" t="str">
        <f t="shared" si="353"/>
        <v>530</v>
      </c>
      <c r="AI1680" s="11" t="str">
        <f t="shared" si="354"/>
        <v>k</v>
      </c>
    </row>
    <row r="1681" spans="31:35" x14ac:dyDescent="0.3">
      <c r="AE1681" s="22">
        <v>5.36</v>
      </c>
      <c r="AF1681" s="9">
        <f t="shared" si="352"/>
        <v>6</v>
      </c>
      <c r="AG1681" s="9">
        <f t="shared" si="355"/>
        <v>536000</v>
      </c>
      <c r="AH1681" s="11" t="str">
        <f t="shared" si="353"/>
        <v>536</v>
      </c>
      <c r="AI1681" s="11" t="str">
        <f t="shared" si="354"/>
        <v>k</v>
      </c>
    </row>
    <row r="1682" spans="31:35" x14ac:dyDescent="0.3">
      <c r="AE1682" s="22">
        <v>5.42</v>
      </c>
      <c r="AF1682" s="9">
        <f t="shared" si="352"/>
        <v>6</v>
      </c>
      <c r="AG1682" s="9">
        <f t="shared" si="355"/>
        <v>542000</v>
      </c>
      <c r="AH1682" s="11" t="str">
        <f t="shared" si="353"/>
        <v>542</v>
      </c>
      <c r="AI1682" s="11" t="str">
        <f t="shared" si="354"/>
        <v>k</v>
      </c>
    </row>
    <row r="1683" spans="31:35" x14ac:dyDescent="0.3">
      <c r="AE1683" s="22">
        <v>5.49</v>
      </c>
      <c r="AF1683" s="9">
        <f t="shared" si="352"/>
        <v>6</v>
      </c>
      <c r="AG1683" s="9">
        <f t="shared" si="355"/>
        <v>549000</v>
      </c>
      <c r="AH1683" s="11" t="str">
        <f t="shared" si="353"/>
        <v>549</v>
      </c>
      <c r="AI1683" s="11" t="str">
        <f t="shared" si="354"/>
        <v>k</v>
      </c>
    </row>
    <row r="1684" spans="31:35" x14ac:dyDescent="0.3">
      <c r="AE1684" s="22">
        <v>5.56</v>
      </c>
      <c r="AF1684" s="9">
        <f t="shared" si="352"/>
        <v>6</v>
      </c>
      <c r="AG1684" s="9">
        <f t="shared" si="355"/>
        <v>556000</v>
      </c>
      <c r="AH1684" s="11" t="str">
        <f t="shared" si="353"/>
        <v>556</v>
      </c>
      <c r="AI1684" s="11" t="str">
        <f t="shared" si="354"/>
        <v>k</v>
      </c>
    </row>
    <row r="1685" spans="31:35" x14ac:dyDescent="0.3">
      <c r="AE1685" s="22">
        <v>5.62</v>
      </c>
      <c r="AF1685" s="9">
        <f t="shared" si="352"/>
        <v>6</v>
      </c>
      <c r="AG1685" s="9">
        <f t="shared" si="355"/>
        <v>562000</v>
      </c>
      <c r="AH1685" s="11" t="str">
        <f t="shared" si="353"/>
        <v>562</v>
      </c>
      <c r="AI1685" s="11" t="str">
        <f t="shared" si="354"/>
        <v>k</v>
      </c>
    </row>
    <row r="1686" spans="31:35" x14ac:dyDescent="0.3">
      <c r="AE1686" s="22">
        <v>5.69</v>
      </c>
      <c r="AF1686" s="9">
        <f t="shared" si="352"/>
        <v>6</v>
      </c>
      <c r="AG1686" s="9">
        <f t="shared" si="355"/>
        <v>569000</v>
      </c>
      <c r="AH1686" s="11" t="str">
        <f t="shared" si="353"/>
        <v>569</v>
      </c>
      <c r="AI1686" s="11" t="str">
        <f t="shared" si="354"/>
        <v>k</v>
      </c>
    </row>
    <row r="1687" spans="31:35" x14ac:dyDescent="0.3">
      <c r="AE1687" s="22">
        <v>5.76</v>
      </c>
      <c r="AF1687" s="9">
        <f t="shared" si="352"/>
        <v>6</v>
      </c>
      <c r="AG1687" s="9">
        <f t="shared" si="355"/>
        <v>576000</v>
      </c>
      <c r="AH1687" s="11" t="str">
        <f t="shared" si="353"/>
        <v>576</v>
      </c>
      <c r="AI1687" s="11" t="str">
        <f t="shared" si="354"/>
        <v>k</v>
      </c>
    </row>
    <row r="1688" spans="31:35" x14ac:dyDescent="0.3">
      <c r="AE1688" s="22">
        <v>5.83</v>
      </c>
      <c r="AF1688" s="9">
        <f t="shared" si="352"/>
        <v>6</v>
      </c>
      <c r="AG1688" s="9">
        <f t="shared" si="355"/>
        <v>583000</v>
      </c>
      <c r="AH1688" s="11" t="str">
        <f t="shared" si="353"/>
        <v>583</v>
      </c>
      <c r="AI1688" s="11" t="str">
        <f t="shared" si="354"/>
        <v>k</v>
      </c>
    </row>
    <row r="1689" spans="31:35" x14ac:dyDescent="0.3">
      <c r="AE1689" s="22">
        <v>5.9</v>
      </c>
      <c r="AF1689" s="9">
        <f t="shared" si="352"/>
        <v>6</v>
      </c>
      <c r="AG1689" s="9">
        <f t="shared" si="355"/>
        <v>590000</v>
      </c>
      <c r="AH1689" s="11" t="str">
        <f t="shared" si="353"/>
        <v>590</v>
      </c>
      <c r="AI1689" s="11" t="str">
        <f t="shared" si="354"/>
        <v>k</v>
      </c>
    </row>
    <row r="1690" spans="31:35" x14ac:dyDescent="0.3">
      <c r="AE1690" s="22">
        <v>5.97</v>
      </c>
      <c r="AF1690" s="9">
        <f t="shared" si="352"/>
        <v>6</v>
      </c>
      <c r="AG1690" s="9">
        <f t="shared" si="355"/>
        <v>597000</v>
      </c>
      <c r="AH1690" s="11" t="str">
        <f t="shared" si="353"/>
        <v>597</v>
      </c>
      <c r="AI1690" s="11" t="str">
        <f t="shared" si="354"/>
        <v>k</v>
      </c>
    </row>
    <row r="1691" spans="31:35" x14ac:dyDescent="0.3">
      <c r="AE1691" s="22">
        <v>6.04</v>
      </c>
      <c r="AF1691" s="9">
        <f t="shared" si="352"/>
        <v>6</v>
      </c>
      <c r="AG1691" s="9">
        <f t="shared" si="355"/>
        <v>604000</v>
      </c>
      <c r="AH1691" s="11" t="str">
        <f t="shared" si="353"/>
        <v>604</v>
      </c>
      <c r="AI1691" s="11" t="str">
        <f t="shared" si="354"/>
        <v>k</v>
      </c>
    </row>
    <row r="1692" spans="31:35" x14ac:dyDescent="0.3">
      <c r="AE1692" s="22">
        <v>6.12</v>
      </c>
      <c r="AF1692" s="9">
        <f t="shared" si="352"/>
        <v>6</v>
      </c>
      <c r="AG1692" s="9">
        <f t="shared" si="355"/>
        <v>612000</v>
      </c>
      <c r="AH1692" s="11" t="str">
        <f t="shared" si="353"/>
        <v>612</v>
      </c>
      <c r="AI1692" s="11" t="str">
        <f t="shared" si="354"/>
        <v>k</v>
      </c>
    </row>
    <row r="1693" spans="31:35" x14ac:dyDescent="0.3">
      <c r="AE1693" s="22">
        <v>6.19</v>
      </c>
      <c r="AF1693" s="9">
        <f t="shared" si="352"/>
        <v>6</v>
      </c>
      <c r="AG1693" s="9">
        <f t="shared" si="355"/>
        <v>619000</v>
      </c>
      <c r="AH1693" s="11" t="str">
        <f t="shared" si="353"/>
        <v>619</v>
      </c>
      <c r="AI1693" s="11" t="str">
        <f t="shared" si="354"/>
        <v>k</v>
      </c>
    </row>
    <row r="1694" spans="31:35" x14ac:dyDescent="0.3">
      <c r="AE1694" s="22">
        <v>6.26</v>
      </c>
      <c r="AF1694" s="9">
        <f t="shared" si="352"/>
        <v>6</v>
      </c>
      <c r="AG1694" s="9">
        <f t="shared" si="355"/>
        <v>626000</v>
      </c>
      <c r="AH1694" s="11" t="str">
        <f t="shared" si="353"/>
        <v>626</v>
      </c>
      <c r="AI1694" s="11" t="str">
        <f t="shared" si="354"/>
        <v>k</v>
      </c>
    </row>
    <row r="1695" spans="31:35" x14ac:dyDescent="0.3">
      <c r="AE1695" s="22">
        <v>6.34</v>
      </c>
      <c r="AF1695" s="9">
        <f t="shared" si="352"/>
        <v>6</v>
      </c>
      <c r="AG1695" s="9">
        <f t="shared" si="355"/>
        <v>634000</v>
      </c>
      <c r="AH1695" s="11" t="str">
        <f t="shared" si="353"/>
        <v>634</v>
      </c>
      <c r="AI1695" s="11" t="str">
        <f t="shared" si="354"/>
        <v>k</v>
      </c>
    </row>
    <row r="1696" spans="31:35" x14ac:dyDescent="0.3">
      <c r="AE1696" s="22">
        <v>6.42</v>
      </c>
      <c r="AF1696" s="9">
        <f t="shared" si="352"/>
        <v>6</v>
      </c>
      <c r="AG1696" s="9">
        <f t="shared" si="355"/>
        <v>642000</v>
      </c>
      <c r="AH1696" s="11" t="str">
        <f t="shared" si="353"/>
        <v>642</v>
      </c>
      <c r="AI1696" s="11" t="str">
        <f t="shared" si="354"/>
        <v>k</v>
      </c>
    </row>
    <row r="1697" spans="31:35" x14ac:dyDescent="0.3">
      <c r="AE1697" s="22">
        <v>6.49</v>
      </c>
      <c r="AF1697" s="9">
        <f t="shared" si="352"/>
        <v>6</v>
      </c>
      <c r="AG1697" s="9">
        <f t="shared" si="355"/>
        <v>649000</v>
      </c>
      <c r="AH1697" s="11" t="str">
        <f t="shared" si="353"/>
        <v>649</v>
      </c>
      <c r="AI1697" s="11" t="str">
        <f t="shared" si="354"/>
        <v>k</v>
      </c>
    </row>
    <row r="1698" spans="31:35" x14ac:dyDescent="0.3">
      <c r="AE1698" s="22">
        <v>6.57</v>
      </c>
      <c r="AF1698" s="9">
        <f t="shared" si="352"/>
        <v>6</v>
      </c>
      <c r="AG1698" s="9">
        <f t="shared" si="355"/>
        <v>657000</v>
      </c>
      <c r="AH1698" s="11" t="str">
        <f t="shared" si="353"/>
        <v>657</v>
      </c>
      <c r="AI1698" s="11" t="str">
        <f t="shared" si="354"/>
        <v>k</v>
      </c>
    </row>
    <row r="1699" spans="31:35" x14ac:dyDescent="0.3">
      <c r="AE1699" s="22">
        <v>6.65</v>
      </c>
      <c r="AF1699" s="9">
        <f t="shared" si="352"/>
        <v>6</v>
      </c>
      <c r="AG1699" s="9">
        <f t="shared" si="355"/>
        <v>665000</v>
      </c>
      <c r="AH1699" s="11" t="str">
        <f t="shared" si="353"/>
        <v>665</v>
      </c>
      <c r="AI1699" s="11" t="str">
        <f t="shared" si="354"/>
        <v>k</v>
      </c>
    </row>
    <row r="1700" spans="31:35" x14ac:dyDescent="0.3">
      <c r="AE1700" s="22">
        <v>6.73</v>
      </c>
      <c r="AF1700" s="9">
        <f t="shared" si="352"/>
        <v>6</v>
      </c>
      <c r="AG1700" s="9">
        <f t="shared" si="355"/>
        <v>673000</v>
      </c>
      <c r="AH1700" s="11" t="str">
        <f t="shared" si="353"/>
        <v>673</v>
      </c>
      <c r="AI1700" s="11" t="str">
        <f t="shared" si="354"/>
        <v>k</v>
      </c>
    </row>
    <row r="1701" spans="31:35" x14ac:dyDescent="0.3">
      <c r="AE1701" s="22">
        <v>6.81</v>
      </c>
      <c r="AF1701" s="9">
        <f t="shared" si="352"/>
        <v>6</v>
      </c>
      <c r="AG1701" s="9">
        <f t="shared" si="355"/>
        <v>681000</v>
      </c>
      <c r="AH1701" s="11" t="str">
        <f t="shared" si="353"/>
        <v>681</v>
      </c>
      <c r="AI1701" s="11" t="str">
        <f t="shared" si="354"/>
        <v>k</v>
      </c>
    </row>
    <row r="1702" spans="31:35" x14ac:dyDescent="0.3">
      <c r="AE1702" s="22">
        <v>6.9</v>
      </c>
      <c r="AF1702" s="9">
        <f t="shared" si="352"/>
        <v>6</v>
      </c>
      <c r="AG1702" s="9">
        <f t="shared" si="355"/>
        <v>690000</v>
      </c>
      <c r="AH1702" s="11" t="str">
        <f t="shared" si="353"/>
        <v>690</v>
      </c>
      <c r="AI1702" s="11" t="str">
        <f t="shared" si="354"/>
        <v>k</v>
      </c>
    </row>
    <row r="1703" spans="31:35" x14ac:dyDescent="0.3">
      <c r="AE1703" s="22">
        <v>6.98</v>
      </c>
      <c r="AF1703" s="9">
        <f t="shared" si="352"/>
        <v>6</v>
      </c>
      <c r="AG1703" s="9">
        <f t="shared" si="355"/>
        <v>698000</v>
      </c>
      <c r="AH1703" s="11" t="str">
        <f t="shared" si="353"/>
        <v>698</v>
      </c>
      <c r="AI1703" s="11" t="str">
        <f t="shared" si="354"/>
        <v>k</v>
      </c>
    </row>
    <row r="1704" spans="31:35" x14ac:dyDescent="0.3">
      <c r="AE1704" s="22">
        <v>7.06</v>
      </c>
      <c r="AF1704" s="9">
        <f t="shared" si="352"/>
        <v>6</v>
      </c>
      <c r="AG1704" s="9">
        <f t="shared" si="355"/>
        <v>706000</v>
      </c>
      <c r="AH1704" s="11" t="str">
        <f t="shared" si="353"/>
        <v>706</v>
      </c>
      <c r="AI1704" s="11" t="str">
        <f t="shared" si="354"/>
        <v>k</v>
      </c>
    </row>
    <row r="1705" spans="31:35" x14ac:dyDescent="0.3">
      <c r="AE1705" s="22">
        <v>7.15</v>
      </c>
      <c r="AF1705" s="9">
        <f t="shared" si="352"/>
        <v>6</v>
      </c>
      <c r="AG1705" s="9">
        <f t="shared" si="355"/>
        <v>715000</v>
      </c>
      <c r="AH1705" s="11" t="str">
        <f t="shared" si="353"/>
        <v>715</v>
      </c>
      <c r="AI1705" s="11" t="str">
        <f t="shared" si="354"/>
        <v>k</v>
      </c>
    </row>
    <row r="1706" spans="31:35" x14ac:dyDescent="0.3">
      <c r="AE1706" s="22">
        <v>7.23</v>
      </c>
      <c r="AF1706" s="9">
        <f t="shared" si="352"/>
        <v>6</v>
      </c>
      <c r="AG1706" s="9">
        <f t="shared" si="355"/>
        <v>723000</v>
      </c>
      <c r="AH1706" s="11" t="str">
        <f t="shared" si="353"/>
        <v>723</v>
      </c>
      <c r="AI1706" s="11" t="str">
        <f t="shared" si="354"/>
        <v>k</v>
      </c>
    </row>
    <row r="1707" spans="31:35" x14ac:dyDescent="0.3">
      <c r="AE1707" s="22">
        <v>7.32</v>
      </c>
      <c r="AF1707" s="9">
        <f t="shared" si="352"/>
        <v>6</v>
      </c>
      <c r="AG1707" s="9">
        <f t="shared" si="355"/>
        <v>732000</v>
      </c>
      <c r="AH1707" s="11" t="str">
        <f t="shared" si="353"/>
        <v>732</v>
      </c>
      <c r="AI1707" s="11" t="str">
        <f t="shared" si="354"/>
        <v>k</v>
      </c>
    </row>
    <row r="1708" spans="31:35" x14ac:dyDescent="0.3">
      <c r="AE1708" s="22">
        <v>7.41</v>
      </c>
      <c r="AF1708" s="9">
        <f t="shared" si="352"/>
        <v>6</v>
      </c>
      <c r="AG1708" s="9">
        <f t="shared" si="355"/>
        <v>741000</v>
      </c>
      <c r="AH1708" s="11" t="str">
        <f t="shared" si="353"/>
        <v>741</v>
      </c>
      <c r="AI1708" s="11" t="str">
        <f t="shared" si="354"/>
        <v>k</v>
      </c>
    </row>
    <row r="1709" spans="31:35" x14ac:dyDescent="0.3">
      <c r="AE1709" s="22">
        <v>7.5</v>
      </c>
      <c r="AF1709" s="9">
        <f t="shared" si="352"/>
        <v>6</v>
      </c>
      <c r="AG1709" s="9">
        <f t="shared" si="355"/>
        <v>750000</v>
      </c>
      <c r="AH1709" s="11" t="str">
        <f t="shared" si="353"/>
        <v>750</v>
      </c>
      <c r="AI1709" s="11" t="str">
        <f t="shared" si="354"/>
        <v>k</v>
      </c>
    </row>
    <row r="1710" spans="31:35" x14ac:dyDescent="0.3">
      <c r="AE1710" s="22">
        <v>7.59</v>
      </c>
      <c r="AF1710" s="9">
        <f t="shared" si="352"/>
        <v>6</v>
      </c>
      <c r="AG1710" s="9">
        <f t="shared" si="355"/>
        <v>759000</v>
      </c>
      <c r="AH1710" s="11" t="str">
        <f t="shared" si="353"/>
        <v>759</v>
      </c>
      <c r="AI1710" s="11" t="str">
        <f t="shared" si="354"/>
        <v>k</v>
      </c>
    </row>
    <row r="1711" spans="31:35" x14ac:dyDescent="0.3">
      <c r="AE1711" s="22">
        <v>7.68</v>
      </c>
      <c r="AF1711" s="9">
        <f t="shared" si="352"/>
        <v>6</v>
      </c>
      <c r="AG1711" s="9">
        <f t="shared" si="355"/>
        <v>768000</v>
      </c>
      <c r="AH1711" s="11" t="str">
        <f t="shared" si="353"/>
        <v>768</v>
      </c>
      <c r="AI1711" s="11" t="str">
        <f t="shared" si="354"/>
        <v>k</v>
      </c>
    </row>
    <row r="1712" spans="31:35" x14ac:dyDescent="0.3">
      <c r="AE1712" s="22">
        <v>7.77</v>
      </c>
      <c r="AF1712" s="9">
        <f t="shared" si="352"/>
        <v>6</v>
      </c>
      <c r="AG1712" s="9">
        <f t="shared" si="355"/>
        <v>777000</v>
      </c>
      <c r="AH1712" s="11" t="str">
        <f t="shared" si="353"/>
        <v>777</v>
      </c>
      <c r="AI1712" s="11" t="str">
        <f t="shared" si="354"/>
        <v>k</v>
      </c>
    </row>
    <row r="1713" spans="31:35" x14ac:dyDescent="0.3">
      <c r="AE1713" s="22">
        <v>7.87</v>
      </c>
      <c r="AF1713" s="9">
        <f t="shared" si="352"/>
        <v>6</v>
      </c>
      <c r="AG1713" s="9">
        <f t="shared" si="355"/>
        <v>787000</v>
      </c>
      <c r="AH1713" s="11" t="str">
        <f t="shared" si="353"/>
        <v>787</v>
      </c>
      <c r="AI1713" s="11" t="str">
        <f t="shared" si="354"/>
        <v>k</v>
      </c>
    </row>
    <row r="1714" spans="31:35" x14ac:dyDescent="0.3">
      <c r="AE1714" s="22">
        <v>7.96</v>
      </c>
      <c r="AF1714" s="9">
        <f t="shared" si="352"/>
        <v>6</v>
      </c>
      <c r="AG1714" s="9">
        <f t="shared" si="355"/>
        <v>796000</v>
      </c>
      <c r="AH1714" s="11" t="str">
        <f t="shared" si="353"/>
        <v>796</v>
      </c>
      <c r="AI1714" s="11" t="str">
        <f t="shared" si="354"/>
        <v>k</v>
      </c>
    </row>
    <row r="1715" spans="31:35" x14ac:dyDescent="0.3">
      <c r="AE1715" s="22">
        <v>8.06</v>
      </c>
      <c r="AF1715" s="9">
        <f t="shared" si="352"/>
        <v>6</v>
      </c>
      <c r="AG1715" s="9">
        <f t="shared" si="355"/>
        <v>806000.00000000012</v>
      </c>
      <c r="AH1715" s="11" t="str">
        <f t="shared" si="353"/>
        <v>806</v>
      </c>
      <c r="AI1715" s="11" t="str">
        <f t="shared" si="354"/>
        <v>k</v>
      </c>
    </row>
    <row r="1716" spans="31:35" x14ac:dyDescent="0.3">
      <c r="AE1716" s="22">
        <v>8.16</v>
      </c>
      <c r="AF1716" s="9">
        <f t="shared" si="352"/>
        <v>6</v>
      </c>
      <c r="AG1716" s="9">
        <f t="shared" si="355"/>
        <v>816000</v>
      </c>
      <c r="AH1716" s="11" t="str">
        <f t="shared" si="353"/>
        <v>816</v>
      </c>
      <c r="AI1716" s="11" t="str">
        <f t="shared" si="354"/>
        <v>k</v>
      </c>
    </row>
    <row r="1717" spans="31:35" x14ac:dyDescent="0.3">
      <c r="AE1717" s="22">
        <v>8.25</v>
      </c>
      <c r="AF1717" s="9">
        <f t="shared" si="352"/>
        <v>6</v>
      </c>
      <c r="AG1717" s="9">
        <f t="shared" si="355"/>
        <v>825000</v>
      </c>
      <c r="AH1717" s="11" t="str">
        <f t="shared" si="353"/>
        <v>825</v>
      </c>
      <c r="AI1717" s="11" t="str">
        <f t="shared" si="354"/>
        <v>k</v>
      </c>
    </row>
    <row r="1718" spans="31:35" x14ac:dyDescent="0.3">
      <c r="AE1718" s="22">
        <v>8.35</v>
      </c>
      <c r="AF1718" s="9">
        <f t="shared" si="352"/>
        <v>6</v>
      </c>
      <c r="AG1718" s="9">
        <f t="shared" si="355"/>
        <v>835000</v>
      </c>
      <c r="AH1718" s="11" t="str">
        <f t="shared" si="353"/>
        <v>835</v>
      </c>
      <c r="AI1718" s="11" t="str">
        <f t="shared" si="354"/>
        <v>k</v>
      </c>
    </row>
    <row r="1719" spans="31:35" x14ac:dyDescent="0.3">
      <c r="AE1719" s="22">
        <v>8.4499999999999993</v>
      </c>
      <c r="AF1719" s="9">
        <f t="shared" si="352"/>
        <v>6</v>
      </c>
      <c r="AG1719" s="9">
        <f t="shared" si="355"/>
        <v>845000</v>
      </c>
      <c r="AH1719" s="11" t="str">
        <f t="shared" si="353"/>
        <v>845</v>
      </c>
      <c r="AI1719" s="11" t="str">
        <f t="shared" si="354"/>
        <v>k</v>
      </c>
    </row>
    <row r="1720" spans="31:35" x14ac:dyDescent="0.3">
      <c r="AE1720" s="22">
        <v>8.56</v>
      </c>
      <c r="AF1720" s="9">
        <f t="shared" si="352"/>
        <v>6</v>
      </c>
      <c r="AG1720" s="9">
        <f t="shared" si="355"/>
        <v>856000</v>
      </c>
      <c r="AH1720" s="11" t="str">
        <f t="shared" si="353"/>
        <v>856</v>
      </c>
      <c r="AI1720" s="11" t="str">
        <f t="shared" si="354"/>
        <v>k</v>
      </c>
    </row>
    <row r="1721" spans="31:35" x14ac:dyDescent="0.3">
      <c r="AE1721" s="22">
        <v>8.66</v>
      </c>
      <c r="AF1721" s="9">
        <f t="shared" si="352"/>
        <v>6</v>
      </c>
      <c r="AG1721" s="9">
        <f t="shared" si="355"/>
        <v>866000</v>
      </c>
      <c r="AH1721" s="11" t="str">
        <f t="shared" si="353"/>
        <v>866</v>
      </c>
      <c r="AI1721" s="11" t="str">
        <f t="shared" si="354"/>
        <v>k</v>
      </c>
    </row>
    <row r="1722" spans="31:35" x14ac:dyDescent="0.3">
      <c r="AE1722" s="22">
        <v>8.76</v>
      </c>
      <c r="AF1722" s="9">
        <f t="shared" si="352"/>
        <v>6</v>
      </c>
      <c r="AG1722" s="9">
        <f t="shared" si="355"/>
        <v>876000</v>
      </c>
      <c r="AH1722" s="11" t="str">
        <f t="shared" si="353"/>
        <v>876</v>
      </c>
      <c r="AI1722" s="11" t="str">
        <f t="shared" si="354"/>
        <v>k</v>
      </c>
    </row>
    <row r="1723" spans="31:35" x14ac:dyDescent="0.3">
      <c r="AE1723" s="22">
        <v>8.8699999999999992</v>
      </c>
      <c r="AF1723" s="9">
        <f t="shared" si="352"/>
        <v>6</v>
      </c>
      <c r="AG1723" s="9">
        <f t="shared" si="355"/>
        <v>887000</v>
      </c>
      <c r="AH1723" s="11" t="str">
        <f t="shared" si="353"/>
        <v>887</v>
      </c>
      <c r="AI1723" s="11" t="str">
        <f t="shared" si="354"/>
        <v>k</v>
      </c>
    </row>
    <row r="1724" spans="31:35" x14ac:dyDescent="0.3">
      <c r="AE1724" s="22">
        <v>8.98</v>
      </c>
      <c r="AF1724" s="9">
        <f t="shared" si="352"/>
        <v>6</v>
      </c>
      <c r="AG1724" s="9">
        <f t="shared" si="355"/>
        <v>898000</v>
      </c>
      <c r="AH1724" s="11" t="str">
        <f t="shared" si="353"/>
        <v>898</v>
      </c>
      <c r="AI1724" s="11" t="str">
        <f t="shared" si="354"/>
        <v>k</v>
      </c>
    </row>
    <row r="1725" spans="31:35" x14ac:dyDescent="0.3">
      <c r="AE1725" s="22">
        <v>9.09</v>
      </c>
      <c r="AF1725" s="9">
        <f t="shared" si="352"/>
        <v>6</v>
      </c>
      <c r="AG1725" s="9">
        <f t="shared" si="355"/>
        <v>909000</v>
      </c>
      <c r="AH1725" s="11" t="str">
        <f t="shared" si="353"/>
        <v>909</v>
      </c>
      <c r="AI1725" s="11" t="str">
        <f t="shared" si="354"/>
        <v>k</v>
      </c>
    </row>
    <row r="1726" spans="31:35" x14ac:dyDescent="0.3">
      <c r="AE1726" s="22">
        <v>9.1999999999999993</v>
      </c>
      <c r="AF1726" s="9">
        <f t="shared" si="352"/>
        <v>6</v>
      </c>
      <c r="AG1726" s="9">
        <f t="shared" si="355"/>
        <v>920000</v>
      </c>
      <c r="AH1726" s="11" t="str">
        <f t="shared" si="353"/>
        <v>920</v>
      </c>
      <c r="AI1726" s="11" t="str">
        <f t="shared" si="354"/>
        <v>k</v>
      </c>
    </row>
    <row r="1727" spans="31:35" x14ac:dyDescent="0.3">
      <c r="AE1727" s="22">
        <v>9.31</v>
      </c>
      <c r="AF1727" s="9">
        <f t="shared" si="352"/>
        <v>6</v>
      </c>
      <c r="AG1727" s="9">
        <f t="shared" si="355"/>
        <v>931000</v>
      </c>
      <c r="AH1727" s="11" t="str">
        <f t="shared" si="353"/>
        <v>931</v>
      </c>
      <c r="AI1727" s="11" t="str">
        <f t="shared" si="354"/>
        <v>k</v>
      </c>
    </row>
    <row r="1728" spans="31:35" x14ac:dyDescent="0.3">
      <c r="AE1728" s="22">
        <v>9.42</v>
      </c>
      <c r="AF1728" s="9">
        <f t="shared" si="352"/>
        <v>6</v>
      </c>
      <c r="AG1728" s="9">
        <f t="shared" si="355"/>
        <v>942000</v>
      </c>
      <c r="AH1728" s="11" t="str">
        <f t="shared" si="353"/>
        <v>942</v>
      </c>
      <c r="AI1728" s="11" t="str">
        <f t="shared" si="354"/>
        <v>k</v>
      </c>
    </row>
    <row r="1729" spans="31:35" x14ac:dyDescent="0.3">
      <c r="AE1729" s="22">
        <v>9.5299999999999994</v>
      </c>
      <c r="AF1729" s="9">
        <f t="shared" si="352"/>
        <v>6</v>
      </c>
      <c r="AG1729" s="9">
        <f t="shared" si="355"/>
        <v>953000</v>
      </c>
      <c r="AH1729" s="11" t="str">
        <f t="shared" si="353"/>
        <v>953</v>
      </c>
      <c r="AI1729" s="11" t="str">
        <f t="shared" si="354"/>
        <v>k</v>
      </c>
    </row>
    <row r="1730" spans="31:35" x14ac:dyDescent="0.3">
      <c r="AE1730" s="22">
        <v>9.65</v>
      </c>
      <c r="AF1730" s="9">
        <f t="shared" si="352"/>
        <v>6</v>
      </c>
      <c r="AG1730" s="9">
        <f t="shared" si="355"/>
        <v>965000</v>
      </c>
      <c r="AH1730" s="11" t="str">
        <f t="shared" si="353"/>
        <v>965</v>
      </c>
      <c r="AI1730" s="11" t="str">
        <f t="shared" si="354"/>
        <v>k</v>
      </c>
    </row>
    <row r="1731" spans="31:35" x14ac:dyDescent="0.3">
      <c r="AE1731" s="22">
        <v>9.76</v>
      </c>
      <c r="AF1731" s="9">
        <f t="shared" si="352"/>
        <v>6</v>
      </c>
      <c r="AG1731" s="9">
        <f t="shared" si="355"/>
        <v>976000</v>
      </c>
      <c r="AH1731" s="11" t="str">
        <f t="shared" si="353"/>
        <v>976</v>
      </c>
      <c r="AI1731" s="11" t="str">
        <f t="shared" si="354"/>
        <v>k</v>
      </c>
    </row>
    <row r="1732" spans="31:35" x14ac:dyDescent="0.3">
      <c r="AE1732" s="22">
        <v>9.8800000000000008</v>
      </c>
      <c r="AF1732" s="9">
        <f t="shared" si="352"/>
        <v>6</v>
      </c>
      <c r="AG1732" s="9">
        <f t="shared" si="355"/>
        <v>988000</v>
      </c>
      <c r="AH1732" s="11" t="str">
        <f t="shared" si="353"/>
        <v>988</v>
      </c>
      <c r="AI1732" s="11" t="str">
        <f t="shared" si="354"/>
        <v>k</v>
      </c>
    </row>
    <row r="1733" spans="31:35" x14ac:dyDescent="0.3">
      <c r="AE1733" s="16">
        <v>1</v>
      </c>
      <c r="AF1733" s="9">
        <f t="shared" ref="AF1733:AF1796" si="356">IF(AE1733=1,AF1732+1,AF1732)</f>
        <v>7</v>
      </c>
      <c r="AG1733" s="9">
        <f t="shared" si="355"/>
        <v>1000000</v>
      </c>
      <c r="AH1733" s="11" t="str">
        <f t="shared" ref="AH1733:AH1796" si="357">TEXT(AG1733*_xlfn.XLOOKUP(AF1733,Index_Table,D_List),SUBSTITUTE(_xlfn.XLOOKUP(AF1733,Index_Table,T_List),"""",""))</f>
        <v>1.00</v>
      </c>
      <c r="AI1733" s="11" t="str">
        <f t="shared" ref="AI1733:AI1796" si="358">_xlfn.XLOOKUP(AF1733,Index_Table,Sym_List)</f>
        <v>M</v>
      </c>
    </row>
    <row r="1734" spans="31:35" x14ac:dyDescent="0.3">
      <c r="AE1734" s="22">
        <v>1.01</v>
      </c>
      <c r="AF1734" s="9">
        <f t="shared" si="356"/>
        <v>7</v>
      </c>
      <c r="AG1734" s="9">
        <f>AE1734*10^AF1734/10</f>
        <v>1010000</v>
      </c>
      <c r="AH1734" s="11" t="str">
        <f t="shared" si="357"/>
        <v>1.01</v>
      </c>
      <c r="AI1734" s="11" t="str">
        <f t="shared" si="358"/>
        <v>M</v>
      </c>
    </row>
    <row r="1735" spans="31:35" x14ac:dyDescent="0.3">
      <c r="AE1735" s="22">
        <v>1.02</v>
      </c>
      <c r="AF1735" s="9">
        <f t="shared" si="356"/>
        <v>7</v>
      </c>
      <c r="AG1735" s="9">
        <f t="shared" ref="AG1735:AG1798" si="359">AE1735*10^AF1735/10</f>
        <v>1020000</v>
      </c>
      <c r="AH1735" s="11" t="str">
        <f t="shared" si="357"/>
        <v>1.02</v>
      </c>
      <c r="AI1735" s="11" t="str">
        <f t="shared" si="358"/>
        <v>M</v>
      </c>
    </row>
    <row r="1736" spans="31:35" x14ac:dyDescent="0.3">
      <c r="AE1736" s="22">
        <v>1.04</v>
      </c>
      <c r="AF1736" s="9">
        <f t="shared" si="356"/>
        <v>7</v>
      </c>
      <c r="AG1736" s="9">
        <f t="shared" si="359"/>
        <v>1040000</v>
      </c>
      <c r="AH1736" s="11" t="str">
        <f t="shared" si="357"/>
        <v>1.04</v>
      </c>
      <c r="AI1736" s="11" t="str">
        <f t="shared" si="358"/>
        <v>M</v>
      </c>
    </row>
    <row r="1737" spans="31:35" x14ac:dyDescent="0.3">
      <c r="AE1737" s="22">
        <v>1.05</v>
      </c>
      <c r="AF1737" s="9">
        <f t="shared" si="356"/>
        <v>7</v>
      </c>
      <c r="AG1737" s="9">
        <f t="shared" si="359"/>
        <v>1050000</v>
      </c>
      <c r="AH1737" s="11" t="str">
        <f t="shared" si="357"/>
        <v>1.05</v>
      </c>
      <c r="AI1737" s="11" t="str">
        <f t="shared" si="358"/>
        <v>M</v>
      </c>
    </row>
    <row r="1738" spans="31:35" x14ac:dyDescent="0.3">
      <c r="AE1738" s="22">
        <v>1.06</v>
      </c>
      <c r="AF1738" s="9">
        <f t="shared" si="356"/>
        <v>7</v>
      </c>
      <c r="AG1738" s="9">
        <f t="shared" si="359"/>
        <v>1060000</v>
      </c>
      <c r="AH1738" s="11" t="str">
        <f t="shared" si="357"/>
        <v>1.06</v>
      </c>
      <c r="AI1738" s="11" t="str">
        <f t="shared" si="358"/>
        <v>M</v>
      </c>
    </row>
    <row r="1739" spans="31:35" x14ac:dyDescent="0.3">
      <c r="AE1739" s="22">
        <v>1.07</v>
      </c>
      <c r="AF1739" s="9">
        <f t="shared" si="356"/>
        <v>7</v>
      </c>
      <c r="AG1739" s="9">
        <f t="shared" si="359"/>
        <v>1070000</v>
      </c>
      <c r="AH1739" s="11" t="str">
        <f t="shared" si="357"/>
        <v>1.07</v>
      </c>
      <c r="AI1739" s="11" t="str">
        <f t="shared" si="358"/>
        <v>M</v>
      </c>
    </row>
    <row r="1740" spans="31:35" x14ac:dyDescent="0.3">
      <c r="AE1740" s="22">
        <v>1.0900000000000001</v>
      </c>
      <c r="AF1740" s="9">
        <f t="shared" si="356"/>
        <v>7</v>
      </c>
      <c r="AG1740" s="9">
        <f t="shared" si="359"/>
        <v>1090000</v>
      </c>
      <c r="AH1740" s="11" t="str">
        <f t="shared" si="357"/>
        <v>1.09</v>
      </c>
      <c r="AI1740" s="11" t="str">
        <f t="shared" si="358"/>
        <v>M</v>
      </c>
    </row>
    <row r="1741" spans="31:35" x14ac:dyDescent="0.3">
      <c r="AE1741" s="22">
        <v>1.1000000000000001</v>
      </c>
      <c r="AF1741" s="9">
        <f t="shared" si="356"/>
        <v>7</v>
      </c>
      <c r="AG1741" s="9">
        <f t="shared" si="359"/>
        <v>1100000</v>
      </c>
      <c r="AH1741" s="11" t="str">
        <f t="shared" si="357"/>
        <v>1.10</v>
      </c>
      <c r="AI1741" s="11" t="str">
        <f t="shared" si="358"/>
        <v>M</v>
      </c>
    </row>
    <row r="1742" spans="31:35" x14ac:dyDescent="0.3">
      <c r="AE1742" s="22">
        <v>1.1100000000000001</v>
      </c>
      <c r="AF1742" s="9">
        <f t="shared" si="356"/>
        <v>7</v>
      </c>
      <c r="AG1742" s="9">
        <f t="shared" si="359"/>
        <v>1110000.0000000002</v>
      </c>
      <c r="AH1742" s="11" t="str">
        <f t="shared" si="357"/>
        <v>1.11</v>
      </c>
      <c r="AI1742" s="11" t="str">
        <f t="shared" si="358"/>
        <v>M</v>
      </c>
    </row>
    <row r="1743" spans="31:35" x14ac:dyDescent="0.3">
      <c r="AE1743" s="22">
        <v>1.1299999999999999</v>
      </c>
      <c r="AF1743" s="9">
        <f t="shared" si="356"/>
        <v>7</v>
      </c>
      <c r="AG1743" s="9">
        <f t="shared" si="359"/>
        <v>1129999.9999999998</v>
      </c>
      <c r="AH1743" s="11" t="str">
        <f t="shared" si="357"/>
        <v>1.13</v>
      </c>
      <c r="AI1743" s="11" t="str">
        <f t="shared" si="358"/>
        <v>M</v>
      </c>
    </row>
    <row r="1744" spans="31:35" x14ac:dyDescent="0.3">
      <c r="AE1744" s="22">
        <v>1.1399999999999999</v>
      </c>
      <c r="AF1744" s="9">
        <f t="shared" si="356"/>
        <v>7</v>
      </c>
      <c r="AG1744" s="9">
        <f t="shared" si="359"/>
        <v>1139999.9999999998</v>
      </c>
      <c r="AH1744" s="11" t="str">
        <f t="shared" si="357"/>
        <v>1.14</v>
      </c>
      <c r="AI1744" s="11" t="str">
        <f t="shared" si="358"/>
        <v>M</v>
      </c>
    </row>
    <row r="1745" spans="31:35" x14ac:dyDescent="0.3">
      <c r="AE1745" s="22">
        <v>1.1499999999999999</v>
      </c>
      <c r="AF1745" s="9">
        <f t="shared" si="356"/>
        <v>7</v>
      </c>
      <c r="AG1745" s="9">
        <f t="shared" si="359"/>
        <v>1150000</v>
      </c>
      <c r="AH1745" s="11" t="str">
        <f t="shared" si="357"/>
        <v>1.15</v>
      </c>
      <c r="AI1745" s="11" t="str">
        <f t="shared" si="358"/>
        <v>M</v>
      </c>
    </row>
    <row r="1746" spans="31:35" x14ac:dyDescent="0.3">
      <c r="AE1746" s="22">
        <v>1.17</v>
      </c>
      <c r="AF1746" s="9">
        <f t="shared" si="356"/>
        <v>7</v>
      </c>
      <c r="AG1746" s="9">
        <f t="shared" si="359"/>
        <v>1170000</v>
      </c>
      <c r="AH1746" s="11" t="str">
        <f t="shared" si="357"/>
        <v>1.17</v>
      </c>
      <c r="AI1746" s="11" t="str">
        <f t="shared" si="358"/>
        <v>M</v>
      </c>
    </row>
    <row r="1747" spans="31:35" x14ac:dyDescent="0.3">
      <c r="AE1747" s="22">
        <v>1.18</v>
      </c>
      <c r="AF1747" s="9">
        <f t="shared" si="356"/>
        <v>7</v>
      </c>
      <c r="AG1747" s="9">
        <f t="shared" si="359"/>
        <v>1180000</v>
      </c>
      <c r="AH1747" s="11" t="str">
        <f t="shared" si="357"/>
        <v>1.18</v>
      </c>
      <c r="AI1747" s="11" t="str">
        <f t="shared" si="358"/>
        <v>M</v>
      </c>
    </row>
    <row r="1748" spans="31:35" x14ac:dyDescent="0.3">
      <c r="AE1748" s="22">
        <v>1.2</v>
      </c>
      <c r="AF1748" s="9">
        <f t="shared" si="356"/>
        <v>7</v>
      </c>
      <c r="AG1748" s="9">
        <f t="shared" si="359"/>
        <v>1200000</v>
      </c>
      <c r="AH1748" s="11" t="str">
        <f t="shared" si="357"/>
        <v>1.20</v>
      </c>
      <c r="AI1748" s="11" t="str">
        <f t="shared" si="358"/>
        <v>M</v>
      </c>
    </row>
    <row r="1749" spans="31:35" x14ac:dyDescent="0.3">
      <c r="AE1749" s="22">
        <v>1.21</v>
      </c>
      <c r="AF1749" s="9">
        <f t="shared" si="356"/>
        <v>7</v>
      </c>
      <c r="AG1749" s="9">
        <f t="shared" si="359"/>
        <v>1210000</v>
      </c>
      <c r="AH1749" s="11" t="str">
        <f t="shared" si="357"/>
        <v>1.21</v>
      </c>
      <c r="AI1749" s="11" t="str">
        <f t="shared" si="358"/>
        <v>M</v>
      </c>
    </row>
    <row r="1750" spans="31:35" x14ac:dyDescent="0.3">
      <c r="AE1750" s="22">
        <v>1.23</v>
      </c>
      <c r="AF1750" s="9">
        <f t="shared" si="356"/>
        <v>7</v>
      </c>
      <c r="AG1750" s="9">
        <f t="shared" si="359"/>
        <v>1230000</v>
      </c>
      <c r="AH1750" s="11" t="str">
        <f t="shared" si="357"/>
        <v>1.23</v>
      </c>
      <c r="AI1750" s="11" t="str">
        <f t="shared" si="358"/>
        <v>M</v>
      </c>
    </row>
    <row r="1751" spans="31:35" x14ac:dyDescent="0.3">
      <c r="AE1751" s="22">
        <v>1.24</v>
      </c>
      <c r="AF1751" s="9">
        <f t="shared" si="356"/>
        <v>7</v>
      </c>
      <c r="AG1751" s="9">
        <f t="shared" si="359"/>
        <v>1240000</v>
      </c>
      <c r="AH1751" s="11" t="str">
        <f t="shared" si="357"/>
        <v>1.24</v>
      </c>
      <c r="AI1751" s="11" t="str">
        <f t="shared" si="358"/>
        <v>M</v>
      </c>
    </row>
    <row r="1752" spans="31:35" x14ac:dyDescent="0.3">
      <c r="AE1752" s="22">
        <v>1.26</v>
      </c>
      <c r="AF1752" s="9">
        <f t="shared" si="356"/>
        <v>7</v>
      </c>
      <c r="AG1752" s="9">
        <f t="shared" si="359"/>
        <v>1260000</v>
      </c>
      <c r="AH1752" s="11" t="str">
        <f t="shared" si="357"/>
        <v>1.26</v>
      </c>
      <c r="AI1752" s="11" t="str">
        <f t="shared" si="358"/>
        <v>M</v>
      </c>
    </row>
    <row r="1753" spans="31:35" x14ac:dyDescent="0.3">
      <c r="AE1753" s="22">
        <v>1.27</v>
      </c>
      <c r="AF1753" s="9">
        <f t="shared" si="356"/>
        <v>7</v>
      </c>
      <c r="AG1753" s="9">
        <f t="shared" si="359"/>
        <v>1270000</v>
      </c>
      <c r="AH1753" s="11" t="str">
        <f t="shared" si="357"/>
        <v>1.27</v>
      </c>
      <c r="AI1753" s="11" t="str">
        <f t="shared" si="358"/>
        <v>M</v>
      </c>
    </row>
    <row r="1754" spans="31:35" x14ac:dyDescent="0.3">
      <c r="AE1754" s="22">
        <v>1.29</v>
      </c>
      <c r="AF1754" s="9">
        <f t="shared" si="356"/>
        <v>7</v>
      </c>
      <c r="AG1754" s="9">
        <f t="shared" si="359"/>
        <v>1290000</v>
      </c>
      <c r="AH1754" s="11" t="str">
        <f t="shared" si="357"/>
        <v>1.29</v>
      </c>
      <c r="AI1754" s="11" t="str">
        <f t="shared" si="358"/>
        <v>M</v>
      </c>
    </row>
    <row r="1755" spans="31:35" x14ac:dyDescent="0.3">
      <c r="AE1755" s="22">
        <v>1.3</v>
      </c>
      <c r="AF1755" s="9">
        <f t="shared" si="356"/>
        <v>7</v>
      </c>
      <c r="AG1755" s="9">
        <f t="shared" si="359"/>
        <v>1300000</v>
      </c>
      <c r="AH1755" s="11" t="str">
        <f t="shared" si="357"/>
        <v>1.30</v>
      </c>
      <c r="AI1755" s="11" t="str">
        <f t="shared" si="358"/>
        <v>M</v>
      </c>
    </row>
    <row r="1756" spans="31:35" x14ac:dyDescent="0.3">
      <c r="AE1756" s="22">
        <v>1.32</v>
      </c>
      <c r="AF1756" s="9">
        <f t="shared" si="356"/>
        <v>7</v>
      </c>
      <c r="AG1756" s="9">
        <f t="shared" si="359"/>
        <v>1320000</v>
      </c>
      <c r="AH1756" s="11" t="str">
        <f t="shared" si="357"/>
        <v>1.32</v>
      </c>
      <c r="AI1756" s="11" t="str">
        <f t="shared" si="358"/>
        <v>M</v>
      </c>
    </row>
    <row r="1757" spans="31:35" x14ac:dyDescent="0.3">
      <c r="AE1757" s="22">
        <v>1.33</v>
      </c>
      <c r="AF1757" s="9">
        <f t="shared" si="356"/>
        <v>7</v>
      </c>
      <c r="AG1757" s="9">
        <f t="shared" si="359"/>
        <v>1330000</v>
      </c>
      <c r="AH1757" s="11" t="str">
        <f t="shared" si="357"/>
        <v>1.33</v>
      </c>
      <c r="AI1757" s="11" t="str">
        <f t="shared" si="358"/>
        <v>M</v>
      </c>
    </row>
    <row r="1758" spans="31:35" x14ac:dyDescent="0.3">
      <c r="AE1758" s="22">
        <v>1.35</v>
      </c>
      <c r="AF1758" s="9">
        <f t="shared" si="356"/>
        <v>7</v>
      </c>
      <c r="AG1758" s="9">
        <f t="shared" si="359"/>
        <v>1350000</v>
      </c>
      <c r="AH1758" s="11" t="str">
        <f t="shared" si="357"/>
        <v>1.35</v>
      </c>
      <c r="AI1758" s="11" t="str">
        <f t="shared" si="358"/>
        <v>M</v>
      </c>
    </row>
    <row r="1759" spans="31:35" x14ac:dyDescent="0.3">
      <c r="AE1759" s="22">
        <v>1.37</v>
      </c>
      <c r="AF1759" s="9">
        <f t="shared" si="356"/>
        <v>7</v>
      </c>
      <c r="AG1759" s="9">
        <f t="shared" si="359"/>
        <v>1370000.0000000002</v>
      </c>
      <c r="AH1759" s="11" t="str">
        <f t="shared" si="357"/>
        <v>1.37</v>
      </c>
      <c r="AI1759" s="11" t="str">
        <f t="shared" si="358"/>
        <v>M</v>
      </c>
    </row>
    <row r="1760" spans="31:35" x14ac:dyDescent="0.3">
      <c r="AE1760" s="22">
        <v>1.38</v>
      </c>
      <c r="AF1760" s="9">
        <f t="shared" si="356"/>
        <v>7</v>
      </c>
      <c r="AG1760" s="9">
        <f t="shared" si="359"/>
        <v>1379999.9999999998</v>
      </c>
      <c r="AH1760" s="11" t="str">
        <f t="shared" si="357"/>
        <v>1.38</v>
      </c>
      <c r="AI1760" s="11" t="str">
        <f t="shared" si="358"/>
        <v>M</v>
      </c>
    </row>
    <row r="1761" spans="31:35" x14ac:dyDescent="0.3">
      <c r="AE1761" s="22">
        <v>1.4</v>
      </c>
      <c r="AF1761" s="9">
        <f t="shared" si="356"/>
        <v>7</v>
      </c>
      <c r="AG1761" s="9">
        <f t="shared" si="359"/>
        <v>1400000</v>
      </c>
      <c r="AH1761" s="11" t="str">
        <f t="shared" si="357"/>
        <v>1.40</v>
      </c>
      <c r="AI1761" s="11" t="str">
        <f t="shared" si="358"/>
        <v>M</v>
      </c>
    </row>
    <row r="1762" spans="31:35" x14ac:dyDescent="0.3">
      <c r="AE1762" s="22">
        <v>1.42</v>
      </c>
      <c r="AF1762" s="9">
        <f t="shared" si="356"/>
        <v>7</v>
      </c>
      <c r="AG1762" s="9">
        <f t="shared" si="359"/>
        <v>1420000</v>
      </c>
      <c r="AH1762" s="11" t="str">
        <f t="shared" si="357"/>
        <v>1.42</v>
      </c>
      <c r="AI1762" s="11" t="str">
        <f t="shared" si="358"/>
        <v>M</v>
      </c>
    </row>
    <row r="1763" spans="31:35" x14ac:dyDescent="0.3">
      <c r="AE1763" s="22">
        <v>1.43</v>
      </c>
      <c r="AF1763" s="9">
        <f t="shared" si="356"/>
        <v>7</v>
      </c>
      <c r="AG1763" s="9">
        <f t="shared" si="359"/>
        <v>1430000</v>
      </c>
      <c r="AH1763" s="11" t="str">
        <f t="shared" si="357"/>
        <v>1.43</v>
      </c>
      <c r="AI1763" s="11" t="str">
        <f t="shared" si="358"/>
        <v>M</v>
      </c>
    </row>
    <row r="1764" spans="31:35" x14ac:dyDescent="0.3">
      <c r="AE1764" s="22">
        <v>1.45</v>
      </c>
      <c r="AF1764" s="9">
        <f t="shared" si="356"/>
        <v>7</v>
      </c>
      <c r="AG1764" s="9">
        <f t="shared" si="359"/>
        <v>1450000</v>
      </c>
      <c r="AH1764" s="11" t="str">
        <f t="shared" si="357"/>
        <v>1.45</v>
      </c>
      <c r="AI1764" s="11" t="str">
        <f t="shared" si="358"/>
        <v>M</v>
      </c>
    </row>
    <row r="1765" spans="31:35" x14ac:dyDescent="0.3">
      <c r="AE1765" s="22">
        <v>1.47</v>
      </c>
      <c r="AF1765" s="9">
        <f t="shared" si="356"/>
        <v>7</v>
      </c>
      <c r="AG1765" s="9">
        <f t="shared" si="359"/>
        <v>1470000</v>
      </c>
      <c r="AH1765" s="11" t="str">
        <f t="shared" si="357"/>
        <v>1.47</v>
      </c>
      <c r="AI1765" s="11" t="str">
        <f t="shared" si="358"/>
        <v>M</v>
      </c>
    </row>
    <row r="1766" spans="31:35" x14ac:dyDescent="0.3">
      <c r="AE1766" s="22">
        <v>1.49</v>
      </c>
      <c r="AF1766" s="9">
        <f t="shared" si="356"/>
        <v>7</v>
      </c>
      <c r="AG1766" s="9">
        <f t="shared" si="359"/>
        <v>1490000</v>
      </c>
      <c r="AH1766" s="11" t="str">
        <f t="shared" si="357"/>
        <v>1.49</v>
      </c>
      <c r="AI1766" s="11" t="str">
        <f t="shared" si="358"/>
        <v>M</v>
      </c>
    </row>
    <row r="1767" spans="31:35" x14ac:dyDescent="0.3">
      <c r="AE1767" s="22">
        <v>1.5</v>
      </c>
      <c r="AF1767" s="9">
        <f t="shared" si="356"/>
        <v>7</v>
      </c>
      <c r="AG1767" s="9">
        <f t="shared" si="359"/>
        <v>1500000</v>
      </c>
      <c r="AH1767" s="11" t="str">
        <f t="shared" si="357"/>
        <v>1.50</v>
      </c>
      <c r="AI1767" s="11" t="str">
        <f t="shared" si="358"/>
        <v>M</v>
      </c>
    </row>
    <row r="1768" spans="31:35" x14ac:dyDescent="0.3">
      <c r="AE1768" s="22">
        <v>1.52</v>
      </c>
      <c r="AF1768" s="9">
        <f t="shared" si="356"/>
        <v>7</v>
      </c>
      <c r="AG1768" s="9">
        <f t="shared" si="359"/>
        <v>1520000</v>
      </c>
      <c r="AH1768" s="11" t="str">
        <f t="shared" si="357"/>
        <v>1.52</v>
      </c>
      <c r="AI1768" s="11" t="str">
        <f t="shared" si="358"/>
        <v>M</v>
      </c>
    </row>
    <row r="1769" spans="31:35" x14ac:dyDescent="0.3">
      <c r="AE1769" s="22">
        <v>1.54</v>
      </c>
      <c r="AF1769" s="9">
        <f t="shared" si="356"/>
        <v>7</v>
      </c>
      <c r="AG1769" s="9">
        <f t="shared" si="359"/>
        <v>1540000</v>
      </c>
      <c r="AH1769" s="11" t="str">
        <f t="shared" si="357"/>
        <v>1.54</v>
      </c>
      <c r="AI1769" s="11" t="str">
        <f t="shared" si="358"/>
        <v>M</v>
      </c>
    </row>
    <row r="1770" spans="31:35" x14ac:dyDescent="0.3">
      <c r="AE1770" s="22">
        <v>1.56</v>
      </c>
      <c r="AF1770" s="9">
        <f t="shared" si="356"/>
        <v>7</v>
      </c>
      <c r="AG1770" s="9">
        <f t="shared" si="359"/>
        <v>1560000</v>
      </c>
      <c r="AH1770" s="11" t="str">
        <f t="shared" si="357"/>
        <v>1.56</v>
      </c>
      <c r="AI1770" s="11" t="str">
        <f t="shared" si="358"/>
        <v>M</v>
      </c>
    </row>
    <row r="1771" spans="31:35" x14ac:dyDescent="0.3">
      <c r="AE1771" s="22">
        <v>1.58</v>
      </c>
      <c r="AF1771" s="9">
        <f t="shared" si="356"/>
        <v>7</v>
      </c>
      <c r="AG1771" s="9">
        <f t="shared" si="359"/>
        <v>1580000</v>
      </c>
      <c r="AH1771" s="11" t="str">
        <f t="shared" si="357"/>
        <v>1.58</v>
      </c>
      <c r="AI1771" s="11" t="str">
        <f t="shared" si="358"/>
        <v>M</v>
      </c>
    </row>
    <row r="1772" spans="31:35" x14ac:dyDescent="0.3">
      <c r="AE1772" s="22">
        <v>1.6</v>
      </c>
      <c r="AF1772" s="9">
        <f t="shared" si="356"/>
        <v>7</v>
      </c>
      <c r="AG1772" s="9">
        <f t="shared" si="359"/>
        <v>1600000</v>
      </c>
      <c r="AH1772" s="11" t="str">
        <f t="shared" si="357"/>
        <v>1.60</v>
      </c>
      <c r="AI1772" s="11" t="str">
        <f t="shared" si="358"/>
        <v>M</v>
      </c>
    </row>
    <row r="1773" spans="31:35" x14ac:dyDescent="0.3">
      <c r="AE1773" s="22">
        <v>1.62</v>
      </c>
      <c r="AF1773" s="9">
        <f t="shared" si="356"/>
        <v>7</v>
      </c>
      <c r="AG1773" s="9">
        <f t="shared" si="359"/>
        <v>1620000.0000000002</v>
      </c>
      <c r="AH1773" s="11" t="str">
        <f t="shared" si="357"/>
        <v>1.62</v>
      </c>
      <c r="AI1773" s="11" t="str">
        <f t="shared" si="358"/>
        <v>M</v>
      </c>
    </row>
    <row r="1774" spans="31:35" x14ac:dyDescent="0.3">
      <c r="AE1774" s="22">
        <v>1.64</v>
      </c>
      <c r="AF1774" s="9">
        <f t="shared" si="356"/>
        <v>7</v>
      </c>
      <c r="AG1774" s="9">
        <f t="shared" si="359"/>
        <v>1639999.9999999998</v>
      </c>
      <c r="AH1774" s="11" t="str">
        <f t="shared" si="357"/>
        <v>1.64</v>
      </c>
      <c r="AI1774" s="11" t="str">
        <f t="shared" si="358"/>
        <v>M</v>
      </c>
    </row>
    <row r="1775" spans="31:35" x14ac:dyDescent="0.3">
      <c r="AE1775" s="22">
        <v>1.65</v>
      </c>
      <c r="AF1775" s="9">
        <f t="shared" si="356"/>
        <v>7</v>
      </c>
      <c r="AG1775" s="9">
        <f t="shared" si="359"/>
        <v>1650000</v>
      </c>
      <c r="AH1775" s="11" t="str">
        <f t="shared" si="357"/>
        <v>1.65</v>
      </c>
      <c r="AI1775" s="11" t="str">
        <f t="shared" si="358"/>
        <v>M</v>
      </c>
    </row>
    <row r="1776" spans="31:35" x14ac:dyDescent="0.3">
      <c r="AE1776" s="22">
        <v>1.67</v>
      </c>
      <c r="AF1776" s="9">
        <f t="shared" si="356"/>
        <v>7</v>
      </c>
      <c r="AG1776" s="9">
        <f t="shared" si="359"/>
        <v>1670000</v>
      </c>
      <c r="AH1776" s="11" t="str">
        <f t="shared" si="357"/>
        <v>1.67</v>
      </c>
      <c r="AI1776" s="11" t="str">
        <f t="shared" si="358"/>
        <v>M</v>
      </c>
    </row>
    <row r="1777" spans="31:35" x14ac:dyDescent="0.3">
      <c r="AE1777" s="22">
        <v>1.69</v>
      </c>
      <c r="AF1777" s="9">
        <f t="shared" si="356"/>
        <v>7</v>
      </c>
      <c r="AG1777" s="9">
        <f t="shared" si="359"/>
        <v>1690000</v>
      </c>
      <c r="AH1777" s="11" t="str">
        <f t="shared" si="357"/>
        <v>1.69</v>
      </c>
      <c r="AI1777" s="11" t="str">
        <f t="shared" si="358"/>
        <v>M</v>
      </c>
    </row>
    <row r="1778" spans="31:35" x14ac:dyDescent="0.3">
      <c r="AE1778" s="22">
        <v>1.72</v>
      </c>
      <c r="AF1778" s="9">
        <f t="shared" si="356"/>
        <v>7</v>
      </c>
      <c r="AG1778" s="9">
        <f t="shared" si="359"/>
        <v>1720000</v>
      </c>
      <c r="AH1778" s="11" t="str">
        <f t="shared" si="357"/>
        <v>1.72</v>
      </c>
      <c r="AI1778" s="11" t="str">
        <f t="shared" si="358"/>
        <v>M</v>
      </c>
    </row>
    <row r="1779" spans="31:35" x14ac:dyDescent="0.3">
      <c r="AE1779" s="22">
        <v>1.74</v>
      </c>
      <c r="AF1779" s="9">
        <f t="shared" si="356"/>
        <v>7</v>
      </c>
      <c r="AG1779" s="9">
        <f t="shared" si="359"/>
        <v>1740000</v>
      </c>
      <c r="AH1779" s="11" t="str">
        <f t="shared" si="357"/>
        <v>1.74</v>
      </c>
      <c r="AI1779" s="11" t="str">
        <f t="shared" si="358"/>
        <v>M</v>
      </c>
    </row>
    <row r="1780" spans="31:35" x14ac:dyDescent="0.3">
      <c r="AE1780" s="22">
        <v>1.76</v>
      </c>
      <c r="AF1780" s="9">
        <f t="shared" si="356"/>
        <v>7</v>
      </c>
      <c r="AG1780" s="9">
        <f t="shared" si="359"/>
        <v>1760000</v>
      </c>
      <c r="AH1780" s="11" t="str">
        <f t="shared" si="357"/>
        <v>1.76</v>
      </c>
      <c r="AI1780" s="11" t="str">
        <f t="shared" si="358"/>
        <v>M</v>
      </c>
    </row>
    <row r="1781" spans="31:35" x14ac:dyDescent="0.3">
      <c r="AE1781" s="22">
        <v>1.78</v>
      </c>
      <c r="AF1781" s="9">
        <f t="shared" si="356"/>
        <v>7</v>
      </c>
      <c r="AG1781" s="9">
        <f t="shared" si="359"/>
        <v>1780000</v>
      </c>
      <c r="AH1781" s="11" t="str">
        <f t="shared" si="357"/>
        <v>1.78</v>
      </c>
      <c r="AI1781" s="11" t="str">
        <f t="shared" si="358"/>
        <v>M</v>
      </c>
    </row>
    <row r="1782" spans="31:35" x14ac:dyDescent="0.3">
      <c r="AE1782" s="22">
        <v>1.8</v>
      </c>
      <c r="AF1782" s="9">
        <f t="shared" si="356"/>
        <v>7</v>
      </c>
      <c r="AG1782" s="9">
        <f t="shared" si="359"/>
        <v>1800000</v>
      </c>
      <c r="AH1782" s="11" t="str">
        <f t="shared" si="357"/>
        <v>1.80</v>
      </c>
      <c r="AI1782" s="11" t="str">
        <f t="shared" si="358"/>
        <v>M</v>
      </c>
    </row>
    <row r="1783" spans="31:35" x14ac:dyDescent="0.3">
      <c r="AE1783" s="22">
        <v>1.82</v>
      </c>
      <c r="AF1783" s="9">
        <f t="shared" si="356"/>
        <v>7</v>
      </c>
      <c r="AG1783" s="9">
        <f t="shared" si="359"/>
        <v>1820000</v>
      </c>
      <c r="AH1783" s="11" t="str">
        <f t="shared" si="357"/>
        <v>1.82</v>
      </c>
      <c r="AI1783" s="11" t="str">
        <f t="shared" si="358"/>
        <v>M</v>
      </c>
    </row>
    <row r="1784" spans="31:35" x14ac:dyDescent="0.3">
      <c r="AE1784" s="22">
        <v>1.84</v>
      </c>
      <c r="AF1784" s="9">
        <f t="shared" si="356"/>
        <v>7</v>
      </c>
      <c r="AG1784" s="9">
        <f t="shared" si="359"/>
        <v>1840000</v>
      </c>
      <c r="AH1784" s="11" t="str">
        <f t="shared" si="357"/>
        <v>1.84</v>
      </c>
      <c r="AI1784" s="11" t="str">
        <f t="shared" si="358"/>
        <v>M</v>
      </c>
    </row>
    <row r="1785" spans="31:35" x14ac:dyDescent="0.3">
      <c r="AE1785" s="22">
        <v>1.87</v>
      </c>
      <c r="AF1785" s="9">
        <f t="shared" si="356"/>
        <v>7</v>
      </c>
      <c r="AG1785" s="9">
        <f t="shared" si="359"/>
        <v>1870000</v>
      </c>
      <c r="AH1785" s="11" t="str">
        <f t="shared" si="357"/>
        <v>1.87</v>
      </c>
      <c r="AI1785" s="11" t="str">
        <f t="shared" si="358"/>
        <v>M</v>
      </c>
    </row>
    <row r="1786" spans="31:35" x14ac:dyDescent="0.3">
      <c r="AE1786" s="22">
        <v>1.89</v>
      </c>
      <c r="AF1786" s="9">
        <f t="shared" si="356"/>
        <v>7</v>
      </c>
      <c r="AG1786" s="9">
        <f t="shared" si="359"/>
        <v>1890000</v>
      </c>
      <c r="AH1786" s="11" t="str">
        <f t="shared" si="357"/>
        <v>1.89</v>
      </c>
      <c r="AI1786" s="11" t="str">
        <f t="shared" si="358"/>
        <v>M</v>
      </c>
    </row>
    <row r="1787" spans="31:35" x14ac:dyDescent="0.3">
      <c r="AE1787" s="22">
        <v>1.91</v>
      </c>
      <c r="AF1787" s="9">
        <f t="shared" si="356"/>
        <v>7</v>
      </c>
      <c r="AG1787" s="9">
        <f t="shared" si="359"/>
        <v>1910000</v>
      </c>
      <c r="AH1787" s="11" t="str">
        <f t="shared" si="357"/>
        <v>1.91</v>
      </c>
      <c r="AI1787" s="11" t="str">
        <f t="shared" si="358"/>
        <v>M</v>
      </c>
    </row>
    <row r="1788" spans="31:35" x14ac:dyDescent="0.3">
      <c r="AE1788" s="22">
        <v>1.93</v>
      </c>
      <c r="AF1788" s="9">
        <f t="shared" si="356"/>
        <v>7</v>
      </c>
      <c r="AG1788" s="9">
        <f t="shared" si="359"/>
        <v>1930000</v>
      </c>
      <c r="AH1788" s="11" t="str">
        <f t="shared" si="357"/>
        <v>1.93</v>
      </c>
      <c r="AI1788" s="11" t="str">
        <f t="shared" si="358"/>
        <v>M</v>
      </c>
    </row>
    <row r="1789" spans="31:35" x14ac:dyDescent="0.3">
      <c r="AE1789" s="22">
        <v>1.96</v>
      </c>
      <c r="AF1789" s="9">
        <f t="shared" si="356"/>
        <v>7</v>
      </c>
      <c r="AG1789" s="9">
        <f t="shared" si="359"/>
        <v>1960000</v>
      </c>
      <c r="AH1789" s="11" t="str">
        <f t="shared" si="357"/>
        <v>1.96</v>
      </c>
      <c r="AI1789" s="11" t="str">
        <f t="shared" si="358"/>
        <v>M</v>
      </c>
    </row>
    <row r="1790" spans="31:35" x14ac:dyDescent="0.3">
      <c r="AE1790" s="22">
        <v>1.98</v>
      </c>
      <c r="AF1790" s="9">
        <f t="shared" si="356"/>
        <v>7</v>
      </c>
      <c r="AG1790" s="9">
        <f t="shared" si="359"/>
        <v>1980000</v>
      </c>
      <c r="AH1790" s="11" t="str">
        <f t="shared" si="357"/>
        <v>1.98</v>
      </c>
      <c r="AI1790" s="11" t="str">
        <f t="shared" si="358"/>
        <v>M</v>
      </c>
    </row>
    <row r="1791" spans="31:35" x14ac:dyDescent="0.3">
      <c r="AE1791" s="22">
        <v>2</v>
      </c>
      <c r="AF1791" s="9">
        <f t="shared" si="356"/>
        <v>7</v>
      </c>
      <c r="AG1791" s="9">
        <f t="shared" si="359"/>
        <v>2000000</v>
      </c>
      <c r="AH1791" s="11" t="str">
        <f t="shared" si="357"/>
        <v>2.00</v>
      </c>
      <c r="AI1791" s="11" t="str">
        <f t="shared" si="358"/>
        <v>M</v>
      </c>
    </row>
    <row r="1792" spans="31:35" x14ac:dyDescent="0.3">
      <c r="AE1792" s="22">
        <v>2.0299999999999998</v>
      </c>
      <c r="AF1792" s="9">
        <f t="shared" si="356"/>
        <v>7</v>
      </c>
      <c r="AG1792" s="9">
        <f t="shared" si="359"/>
        <v>2029999.9999999995</v>
      </c>
      <c r="AH1792" s="11" t="str">
        <f t="shared" si="357"/>
        <v>2.03</v>
      </c>
      <c r="AI1792" s="11" t="str">
        <f t="shared" si="358"/>
        <v>M</v>
      </c>
    </row>
    <row r="1793" spans="31:35" x14ac:dyDescent="0.3">
      <c r="AE1793" s="22">
        <v>2.0499999999999998</v>
      </c>
      <c r="AF1793" s="9">
        <f t="shared" si="356"/>
        <v>7</v>
      </c>
      <c r="AG1793" s="9">
        <f t="shared" si="359"/>
        <v>2050000</v>
      </c>
      <c r="AH1793" s="11" t="str">
        <f t="shared" si="357"/>
        <v>2.05</v>
      </c>
      <c r="AI1793" s="11" t="str">
        <f t="shared" si="358"/>
        <v>M</v>
      </c>
    </row>
    <row r="1794" spans="31:35" x14ac:dyDescent="0.3">
      <c r="AE1794" s="22">
        <v>2.08</v>
      </c>
      <c r="AF1794" s="9">
        <f t="shared" si="356"/>
        <v>7</v>
      </c>
      <c r="AG1794" s="9">
        <f t="shared" si="359"/>
        <v>2080000</v>
      </c>
      <c r="AH1794" s="11" t="str">
        <f t="shared" si="357"/>
        <v>2.08</v>
      </c>
      <c r="AI1794" s="11" t="str">
        <f t="shared" si="358"/>
        <v>M</v>
      </c>
    </row>
    <row r="1795" spans="31:35" x14ac:dyDescent="0.3">
      <c r="AE1795" s="22">
        <v>2.1</v>
      </c>
      <c r="AF1795" s="9">
        <f t="shared" si="356"/>
        <v>7</v>
      </c>
      <c r="AG1795" s="9">
        <f t="shared" si="359"/>
        <v>2100000</v>
      </c>
      <c r="AH1795" s="11" t="str">
        <f t="shared" si="357"/>
        <v>2.10</v>
      </c>
      <c r="AI1795" s="11" t="str">
        <f t="shared" si="358"/>
        <v>M</v>
      </c>
    </row>
    <row r="1796" spans="31:35" x14ac:dyDescent="0.3">
      <c r="AE1796" s="22">
        <v>2.13</v>
      </c>
      <c r="AF1796" s="9">
        <f t="shared" si="356"/>
        <v>7</v>
      </c>
      <c r="AG1796" s="9">
        <f t="shared" si="359"/>
        <v>2130000</v>
      </c>
      <c r="AH1796" s="11" t="str">
        <f t="shared" si="357"/>
        <v>2.13</v>
      </c>
      <c r="AI1796" s="11" t="str">
        <f t="shared" si="358"/>
        <v>M</v>
      </c>
    </row>
    <row r="1797" spans="31:35" x14ac:dyDescent="0.3">
      <c r="AE1797" s="22">
        <v>2.15</v>
      </c>
      <c r="AF1797" s="9">
        <f t="shared" ref="AF1797:AF1860" si="360">IF(AE1797=1,AF1796+1,AF1796)</f>
        <v>7</v>
      </c>
      <c r="AG1797" s="9">
        <f t="shared" si="359"/>
        <v>2150000</v>
      </c>
      <c r="AH1797" s="11" t="str">
        <f t="shared" ref="AH1797:AH1860" si="361">TEXT(AG1797*_xlfn.XLOOKUP(AF1797,Index_Table,D_List),SUBSTITUTE(_xlfn.XLOOKUP(AF1797,Index_Table,T_List),"""",""))</f>
        <v>2.15</v>
      </c>
      <c r="AI1797" s="11" t="str">
        <f t="shared" ref="AI1797:AI1860" si="362">_xlfn.XLOOKUP(AF1797,Index_Table,Sym_List)</f>
        <v>M</v>
      </c>
    </row>
    <row r="1798" spans="31:35" x14ac:dyDescent="0.3">
      <c r="AE1798" s="22">
        <v>2.1800000000000002</v>
      </c>
      <c r="AF1798" s="9">
        <f t="shared" si="360"/>
        <v>7</v>
      </c>
      <c r="AG1798" s="9">
        <f t="shared" si="359"/>
        <v>2180000</v>
      </c>
      <c r="AH1798" s="11" t="str">
        <f t="shared" si="361"/>
        <v>2.18</v>
      </c>
      <c r="AI1798" s="11" t="str">
        <f t="shared" si="362"/>
        <v>M</v>
      </c>
    </row>
    <row r="1799" spans="31:35" x14ac:dyDescent="0.3">
      <c r="AE1799" s="22">
        <v>2.21</v>
      </c>
      <c r="AF1799" s="9">
        <f t="shared" si="360"/>
        <v>7</v>
      </c>
      <c r="AG1799" s="9">
        <f t="shared" ref="AG1799:AG1862" si="363">AE1799*10^AF1799/10</f>
        <v>2210000</v>
      </c>
      <c r="AH1799" s="11" t="str">
        <f t="shared" si="361"/>
        <v>2.21</v>
      </c>
      <c r="AI1799" s="11" t="str">
        <f t="shared" si="362"/>
        <v>M</v>
      </c>
    </row>
    <row r="1800" spans="31:35" x14ac:dyDescent="0.3">
      <c r="AE1800" s="22">
        <v>2.23</v>
      </c>
      <c r="AF1800" s="9">
        <f t="shared" si="360"/>
        <v>7</v>
      </c>
      <c r="AG1800" s="9">
        <f t="shared" si="363"/>
        <v>2230000</v>
      </c>
      <c r="AH1800" s="11" t="str">
        <f t="shared" si="361"/>
        <v>2.23</v>
      </c>
      <c r="AI1800" s="11" t="str">
        <f t="shared" si="362"/>
        <v>M</v>
      </c>
    </row>
    <row r="1801" spans="31:35" x14ac:dyDescent="0.3">
      <c r="AE1801" s="22">
        <v>2.2599999999999998</v>
      </c>
      <c r="AF1801" s="9">
        <f t="shared" si="360"/>
        <v>7</v>
      </c>
      <c r="AG1801" s="9">
        <f t="shared" si="363"/>
        <v>2259999.9999999995</v>
      </c>
      <c r="AH1801" s="11" t="str">
        <f t="shared" si="361"/>
        <v>2.26</v>
      </c>
      <c r="AI1801" s="11" t="str">
        <f t="shared" si="362"/>
        <v>M</v>
      </c>
    </row>
    <row r="1802" spans="31:35" x14ac:dyDescent="0.3">
      <c r="AE1802" s="22">
        <v>2.29</v>
      </c>
      <c r="AF1802" s="9">
        <f t="shared" si="360"/>
        <v>7</v>
      </c>
      <c r="AG1802" s="9">
        <f t="shared" si="363"/>
        <v>2290000</v>
      </c>
      <c r="AH1802" s="11" t="str">
        <f t="shared" si="361"/>
        <v>2.29</v>
      </c>
      <c r="AI1802" s="11" t="str">
        <f t="shared" si="362"/>
        <v>M</v>
      </c>
    </row>
    <row r="1803" spans="31:35" x14ac:dyDescent="0.3">
      <c r="AE1803" s="22">
        <v>2.3199999999999998</v>
      </c>
      <c r="AF1803" s="9">
        <f t="shared" si="360"/>
        <v>7</v>
      </c>
      <c r="AG1803" s="9">
        <f t="shared" si="363"/>
        <v>2320000</v>
      </c>
      <c r="AH1803" s="11" t="str">
        <f t="shared" si="361"/>
        <v>2.32</v>
      </c>
      <c r="AI1803" s="11" t="str">
        <f t="shared" si="362"/>
        <v>M</v>
      </c>
    </row>
    <row r="1804" spans="31:35" x14ac:dyDescent="0.3">
      <c r="AE1804" s="22">
        <v>2.34</v>
      </c>
      <c r="AF1804" s="9">
        <f t="shared" si="360"/>
        <v>7</v>
      </c>
      <c r="AG1804" s="9">
        <f t="shared" si="363"/>
        <v>2340000</v>
      </c>
      <c r="AH1804" s="11" t="str">
        <f t="shared" si="361"/>
        <v>2.34</v>
      </c>
      <c r="AI1804" s="11" t="str">
        <f t="shared" si="362"/>
        <v>M</v>
      </c>
    </row>
    <row r="1805" spans="31:35" x14ac:dyDescent="0.3">
      <c r="AE1805" s="22">
        <v>2.37</v>
      </c>
      <c r="AF1805" s="9">
        <f t="shared" si="360"/>
        <v>7</v>
      </c>
      <c r="AG1805" s="9">
        <f t="shared" si="363"/>
        <v>2370000</v>
      </c>
      <c r="AH1805" s="11" t="str">
        <f t="shared" si="361"/>
        <v>2.37</v>
      </c>
      <c r="AI1805" s="11" t="str">
        <f t="shared" si="362"/>
        <v>M</v>
      </c>
    </row>
    <row r="1806" spans="31:35" x14ac:dyDescent="0.3">
      <c r="AE1806" s="22">
        <v>2.4</v>
      </c>
      <c r="AF1806" s="9">
        <f t="shared" si="360"/>
        <v>7</v>
      </c>
      <c r="AG1806" s="9">
        <f t="shared" si="363"/>
        <v>2400000</v>
      </c>
      <c r="AH1806" s="11" t="str">
        <f t="shared" si="361"/>
        <v>2.40</v>
      </c>
      <c r="AI1806" s="11" t="str">
        <f t="shared" si="362"/>
        <v>M</v>
      </c>
    </row>
    <row r="1807" spans="31:35" x14ac:dyDescent="0.3">
      <c r="AE1807" s="22">
        <v>2.4300000000000002</v>
      </c>
      <c r="AF1807" s="9">
        <f t="shared" si="360"/>
        <v>7</v>
      </c>
      <c r="AG1807" s="9">
        <f t="shared" si="363"/>
        <v>2430000</v>
      </c>
      <c r="AH1807" s="11" t="str">
        <f t="shared" si="361"/>
        <v>2.43</v>
      </c>
      <c r="AI1807" s="11" t="str">
        <f t="shared" si="362"/>
        <v>M</v>
      </c>
    </row>
    <row r="1808" spans="31:35" x14ac:dyDescent="0.3">
      <c r="AE1808" s="22">
        <v>2.46</v>
      </c>
      <c r="AF1808" s="9">
        <f t="shared" si="360"/>
        <v>7</v>
      </c>
      <c r="AG1808" s="9">
        <f t="shared" si="363"/>
        <v>2460000</v>
      </c>
      <c r="AH1808" s="11" t="str">
        <f t="shared" si="361"/>
        <v>2.46</v>
      </c>
      <c r="AI1808" s="11" t="str">
        <f t="shared" si="362"/>
        <v>M</v>
      </c>
    </row>
    <row r="1809" spans="31:35" x14ac:dyDescent="0.3">
      <c r="AE1809" s="22">
        <v>2.4900000000000002</v>
      </c>
      <c r="AF1809" s="9">
        <f t="shared" si="360"/>
        <v>7</v>
      </c>
      <c r="AG1809" s="9">
        <f t="shared" si="363"/>
        <v>2490000.0000000005</v>
      </c>
      <c r="AH1809" s="11" t="str">
        <f t="shared" si="361"/>
        <v>2.49</v>
      </c>
      <c r="AI1809" s="11" t="str">
        <f t="shared" si="362"/>
        <v>M</v>
      </c>
    </row>
    <row r="1810" spans="31:35" x14ac:dyDescent="0.3">
      <c r="AE1810" s="22">
        <v>2.52</v>
      </c>
      <c r="AF1810" s="9">
        <f t="shared" si="360"/>
        <v>7</v>
      </c>
      <c r="AG1810" s="9">
        <f t="shared" si="363"/>
        <v>2520000</v>
      </c>
      <c r="AH1810" s="11" t="str">
        <f t="shared" si="361"/>
        <v>2.52</v>
      </c>
      <c r="AI1810" s="11" t="str">
        <f t="shared" si="362"/>
        <v>M</v>
      </c>
    </row>
    <row r="1811" spans="31:35" x14ac:dyDescent="0.3">
      <c r="AE1811" s="22">
        <v>2.5499999999999998</v>
      </c>
      <c r="AF1811" s="9">
        <f t="shared" si="360"/>
        <v>7</v>
      </c>
      <c r="AG1811" s="9">
        <f t="shared" si="363"/>
        <v>2550000</v>
      </c>
      <c r="AH1811" s="11" t="str">
        <f t="shared" si="361"/>
        <v>2.55</v>
      </c>
      <c r="AI1811" s="11" t="str">
        <f t="shared" si="362"/>
        <v>M</v>
      </c>
    </row>
    <row r="1812" spans="31:35" x14ac:dyDescent="0.3">
      <c r="AE1812" s="22">
        <v>2.58</v>
      </c>
      <c r="AF1812" s="9">
        <f t="shared" si="360"/>
        <v>7</v>
      </c>
      <c r="AG1812" s="9">
        <f t="shared" si="363"/>
        <v>2580000</v>
      </c>
      <c r="AH1812" s="11" t="str">
        <f t="shared" si="361"/>
        <v>2.58</v>
      </c>
      <c r="AI1812" s="11" t="str">
        <f t="shared" si="362"/>
        <v>M</v>
      </c>
    </row>
    <row r="1813" spans="31:35" x14ac:dyDescent="0.3">
      <c r="AE1813" s="22">
        <v>2.61</v>
      </c>
      <c r="AF1813" s="9">
        <f t="shared" si="360"/>
        <v>7</v>
      </c>
      <c r="AG1813" s="9">
        <f t="shared" si="363"/>
        <v>2610000</v>
      </c>
      <c r="AH1813" s="11" t="str">
        <f t="shared" si="361"/>
        <v>2.61</v>
      </c>
      <c r="AI1813" s="11" t="str">
        <f t="shared" si="362"/>
        <v>M</v>
      </c>
    </row>
    <row r="1814" spans="31:35" x14ac:dyDescent="0.3">
      <c r="AE1814" s="22">
        <v>2.64</v>
      </c>
      <c r="AF1814" s="9">
        <f t="shared" si="360"/>
        <v>7</v>
      </c>
      <c r="AG1814" s="9">
        <f t="shared" si="363"/>
        <v>2640000</v>
      </c>
      <c r="AH1814" s="11" t="str">
        <f t="shared" si="361"/>
        <v>2.64</v>
      </c>
      <c r="AI1814" s="11" t="str">
        <f t="shared" si="362"/>
        <v>M</v>
      </c>
    </row>
    <row r="1815" spans="31:35" x14ac:dyDescent="0.3">
      <c r="AE1815" s="22">
        <v>2.67</v>
      </c>
      <c r="AF1815" s="9">
        <f t="shared" si="360"/>
        <v>7</v>
      </c>
      <c r="AG1815" s="9">
        <f t="shared" si="363"/>
        <v>2670000</v>
      </c>
      <c r="AH1815" s="11" t="str">
        <f t="shared" si="361"/>
        <v>2.67</v>
      </c>
      <c r="AI1815" s="11" t="str">
        <f t="shared" si="362"/>
        <v>M</v>
      </c>
    </row>
    <row r="1816" spans="31:35" x14ac:dyDescent="0.3">
      <c r="AE1816" s="22">
        <v>2.71</v>
      </c>
      <c r="AF1816" s="9">
        <f t="shared" si="360"/>
        <v>7</v>
      </c>
      <c r="AG1816" s="9">
        <f t="shared" si="363"/>
        <v>2710000</v>
      </c>
      <c r="AH1816" s="11" t="str">
        <f t="shared" si="361"/>
        <v>2.71</v>
      </c>
      <c r="AI1816" s="11" t="str">
        <f t="shared" si="362"/>
        <v>M</v>
      </c>
    </row>
    <row r="1817" spans="31:35" x14ac:dyDescent="0.3">
      <c r="AE1817" s="22">
        <v>2.74</v>
      </c>
      <c r="AF1817" s="9">
        <f t="shared" si="360"/>
        <v>7</v>
      </c>
      <c r="AG1817" s="9">
        <f t="shared" si="363"/>
        <v>2740000.0000000005</v>
      </c>
      <c r="AH1817" s="11" t="str">
        <f t="shared" si="361"/>
        <v>2.74</v>
      </c>
      <c r="AI1817" s="11" t="str">
        <f t="shared" si="362"/>
        <v>M</v>
      </c>
    </row>
    <row r="1818" spans="31:35" x14ac:dyDescent="0.3">
      <c r="AE1818" s="22">
        <v>2.77</v>
      </c>
      <c r="AF1818" s="9">
        <f t="shared" si="360"/>
        <v>7</v>
      </c>
      <c r="AG1818" s="9">
        <f t="shared" si="363"/>
        <v>2770000</v>
      </c>
      <c r="AH1818" s="11" t="str">
        <f t="shared" si="361"/>
        <v>2.77</v>
      </c>
      <c r="AI1818" s="11" t="str">
        <f t="shared" si="362"/>
        <v>M</v>
      </c>
    </row>
    <row r="1819" spans="31:35" x14ac:dyDescent="0.3">
      <c r="AE1819" s="22">
        <v>2.8</v>
      </c>
      <c r="AF1819" s="9">
        <f t="shared" si="360"/>
        <v>7</v>
      </c>
      <c r="AG1819" s="9">
        <f t="shared" si="363"/>
        <v>2800000</v>
      </c>
      <c r="AH1819" s="11" t="str">
        <f t="shared" si="361"/>
        <v>2.80</v>
      </c>
      <c r="AI1819" s="11" t="str">
        <f t="shared" si="362"/>
        <v>M</v>
      </c>
    </row>
    <row r="1820" spans="31:35" x14ac:dyDescent="0.3">
      <c r="AE1820" s="22">
        <v>2.84</v>
      </c>
      <c r="AF1820" s="9">
        <f t="shared" si="360"/>
        <v>7</v>
      </c>
      <c r="AG1820" s="9">
        <f t="shared" si="363"/>
        <v>2840000</v>
      </c>
      <c r="AH1820" s="11" t="str">
        <f t="shared" si="361"/>
        <v>2.84</v>
      </c>
      <c r="AI1820" s="11" t="str">
        <f t="shared" si="362"/>
        <v>M</v>
      </c>
    </row>
    <row r="1821" spans="31:35" x14ac:dyDescent="0.3">
      <c r="AE1821" s="22">
        <v>2.87</v>
      </c>
      <c r="AF1821" s="9">
        <f t="shared" si="360"/>
        <v>7</v>
      </c>
      <c r="AG1821" s="9">
        <f t="shared" si="363"/>
        <v>2870000</v>
      </c>
      <c r="AH1821" s="11" t="str">
        <f t="shared" si="361"/>
        <v>2.87</v>
      </c>
      <c r="AI1821" s="11" t="str">
        <f t="shared" si="362"/>
        <v>M</v>
      </c>
    </row>
    <row r="1822" spans="31:35" x14ac:dyDescent="0.3">
      <c r="AE1822" s="22">
        <v>2.91</v>
      </c>
      <c r="AF1822" s="9">
        <f t="shared" si="360"/>
        <v>7</v>
      </c>
      <c r="AG1822" s="9">
        <f t="shared" si="363"/>
        <v>2910000</v>
      </c>
      <c r="AH1822" s="11" t="str">
        <f t="shared" si="361"/>
        <v>2.91</v>
      </c>
      <c r="AI1822" s="11" t="str">
        <f t="shared" si="362"/>
        <v>M</v>
      </c>
    </row>
    <row r="1823" spans="31:35" x14ac:dyDescent="0.3">
      <c r="AE1823" s="22">
        <v>2.94</v>
      </c>
      <c r="AF1823" s="9">
        <f t="shared" si="360"/>
        <v>7</v>
      </c>
      <c r="AG1823" s="9">
        <f t="shared" si="363"/>
        <v>2940000</v>
      </c>
      <c r="AH1823" s="11" t="str">
        <f t="shared" si="361"/>
        <v>2.94</v>
      </c>
      <c r="AI1823" s="11" t="str">
        <f t="shared" si="362"/>
        <v>M</v>
      </c>
    </row>
    <row r="1824" spans="31:35" x14ac:dyDescent="0.3">
      <c r="AE1824" s="22">
        <v>2.98</v>
      </c>
      <c r="AF1824" s="9">
        <f t="shared" si="360"/>
        <v>7</v>
      </c>
      <c r="AG1824" s="9">
        <f t="shared" si="363"/>
        <v>2980000</v>
      </c>
      <c r="AH1824" s="11" t="str">
        <f t="shared" si="361"/>
        <v>2.98</v>
      </c>
      <c r="AI1824" s="11" t="str">
        <f t="shared" si="362"/>
        <v>M</v>
      </c>
    </row>
    <row r="1825" spans="31:35" x14ac:dyDescent="0.3">
      <c r="AE1825" s="22">
        <v>3.01</v>
      </c>
      <c r="AF1825" s="9">
        <f t="shared" si="360"/>
        <v>7</v>
      </c>
      <c r="AG1825" s="9">
        <f t="shared" si="363"/>
        <v>3009999.9999999995</v>
      </c>
      <c r="AH1825" s="11" t="str">
        <f t="shared" si="361"/>
        <v>3.01</v>
      </c>
      <c r="AI1825" s="11" t="str">
        <f t="shared" si="362"/>
        <v>M</v>
      </c>
    </row>
    <row r="1826" spans="31:35" x14ac:dyDescent="0.3">
      <c r="AE1826" s="22">
        <v>3.05</v>
      </c>
      <c r="AF1826" s="9">
        <f t="shared" si="360"/>
        <v>7</v>
      </c>
      <c r="AG1826" s="9">
        <f t="shared" si="363"/>
        <v>3050000</v>
      </c>
      <c r="AH1826" s="11" t="str">
        <f t="shared" si="361"/>
        <v>3.05</v>
      </c>
      <c r="AI1826" s="11" t="str">
        <f t="shared" si="362"/>
        <v>M</v>
      </c>
    </row>
    <row r="1827" spans="31:35" x14ac:dyDescent="0.3">
      <c r="AE1827" s="22">
        <v>3.09</v>
      </c>
      <c r="AF1827" s="9">
        <f t="shared" si="360"/>
        <v>7</v>
      </c>
      <c r="AG1827" s="9">
        <f t="shared" si="363"/>
        <v>3090000</v>
      </c>
      <c r="AH1827" s="11" t="str">
        <f t="shared" si="361"/>
        <v>3.09</v>
      </c>
      <c r="AI1827" s="11" t="str">
        <f t="shared" si="362"/>
        <v>M</v>
      </c>
    </row>
    <row r="1828" spans="31:35" x14ac:dyDescent="0.3">
      <c r="AE1828" s="22">
        <v>3.12</v>
      </c>
      <c r="AF1828" s="9">
        <f t="shared" si="360"/>
        <v>7</v>
      </c>
      <c r="AG1828" s="9">
        <f t="shared" si="363"/>
        <v>3120000</v>
      </c>
      <c r="AH1828" s="11" t="str">
        <f t="shared" si="361"/>
        <v>3.12</v>
      </c>
      <c r="AI1828" s="11" t="str">
        <f t="shared" si="362"/>
        <v>M</v>
      </c>
    </row>
    <row r="1829" spans="31:35" x14ac:dyDescent="0.3">
      <c r="AE1829" s="22">
        <v>3.16</v>
      </c>
      <c r="AF1829" s="9">
        <f t="shared" si="360"/>
        <v>7</v>
      </c>
      <c r="AG1829" s="9">
        <f t="shared" si="363"/>
        <v>3160000</v>
      </c>
      <c r="AH1829" s="11" t="str">
        <f t="shared" si="361"/>
        <v>3.16</v>
      </c>
      <c r="AI1829" s="11" t="str">
        <f t="shared" si="362"/>
        <v>M</v>
      </c>
    </row>
    <row r="1830" spans="31:35" x14ac:dyDescent="0.3">
      <c r="AE1830" s="22">
        <v>3.2</v>
      </c>
      <c r="AF1830" s="9">
        <f t="shared" si="360"/>
        <v>7</v>
      </c>
      <c r="AG1830" s="9">
        <f t="shared" si="363"/>
        <v>3200000</v>
      </c>
      <c r="AH1830" s="11" t="str">
        <f t="shared" si="361"/>
        <v>3.20</v>
      </c>
      <c r="AI1830" s="11" t="str">
        <f t="shared" si="362"/>
        <v>M</v>
      </c>
    </row>
    <row r="1831" spans="31:35" x14ac:dyDescent="0.3">
      <c r="AE1831" s="22">
        <v>3.24</v>
      </c>
      <c r="AF1831" s="9">
        <f t="shared" si="360"/>
        <v>7</v>
      </c>
      <c r="AG1831" s="9">
        <f t="shared" si="363"/>
        <v>3240000.0000000005</v>
      </c>
      <c r="AH1831" s="11" t="str">
        <f t="shared" si="361"/>
        <v>3.24</v>
      </c>
      <c r="AI1831" s="11" t="str">
        <f t="shared" si="362"/>
        <v>M</v>
      </c>
    </row>
    <row r="1832" spans="31:35" x14ac:dyDescent="0.3">
      <c r="AE1832" s="22">
        <v>3.28</v>
      </c>
      <c r="AF1832" s="9">
        <f t="shared" si="360"/>
        <v>7</v>
      </c>
      <c r="AG1832" s="9">
        <f t="shared" si="363"/>
        <v>3279999.9999999995</v>
      </c>
      <c r="AH1832" s="11" t="str">
        <f t="shared" si="361"/>
        <v>3.28</v>
      </c>
      <c r="AI1832" s="11" t="str">
        <f t="shared" si="362"/>
        <v>M</v>
      </c>
    </row>
    <row r="1833" spans="31:35" x14ac:dyDescent="0.3">
      <c r="AE1833" s="22">
        <v>3.32</v>
      </c>
      <c r="AF1833" s="9">
        <f t="shared" si="360"/>
        <v>7</v>
      </c>
      <c r="AG1833" s="9">
        <f t="shared" si="363"/>
        <v>3320000</v>
      </c>
      <c r="AH1833" s="11" t="str">
        <f t="shared" si="361"/>
        <v>3.32</v>
      </c>
      <c r="AI1833" s="11" t="str">
        <f t="shared" si="362"/>
        <v>M</v>
      </c>
    </row>
    <row r="1834" spans="31:35" x14ac:dyDescent="0.3">
      <c r="AE1834" s="22">
        <v>3.36</v>
      </c>
      <c r="AF1834" s="9">
        <f t="shared" si="360"/>
        <v>7</v>
      </c>
      <c r="AG1834" s="9">
        <f t="shared" si="363"/>
        <v>3360000</v>
      </c>
      <c r="AH1834" s="11" t="str">
        <f t="shared" si="361"/>
        <v>3.36</v>
      </c>
      <c r="AI1834" s="11" t="str">
        <f t="shared" si="362"/>
        <v>M</v>
      </c>
    </row>
    <row r="1835" spans="31:35" x14ac:dyDescent="0.3">
      <c r="AE1835" s="22">
        <v>3.4</v>
      </c>
      <c r="AF1835" s="9">
        <f t="shared" si="360"/>
        <v>7</v>
      </c>
      <c r="AG1835" s="9">
        <f t="shared" si="363"/>
        <v>3400000</v>
      </c>
      <c r="AH1835" s="11" t="str">
        <f t="shared" si="361"/>
        <v>3.40</v>
      </c>
      <c r="AI1835" s="11" t="str">
        <f t="shared" si="362"/>
        <v>M</v>
      </c>
    </row>
    <row r="1836" spans="31:35" x14ac:dyDescent="0.3">
      <c r="AE1836" s="22">
        <v>3.44</v>
      </c>
      <c r="AF1836" s="9">
        <f t="shared" si="360"/>
        <v>7</v>
      </c>
      <c r="AG1836" s="9">
        <f t="shared" si="363"/>
        <v>3440000</v>
      </c>
      <c r="AH1836" s="11" t="str">
        <f t="shared" si="361"/>
        <v>3.44</v>
      </c>
      <c r="AI1836" s="11" t="str">
        <f t="shared" si="362"/>
        <v>M</v>
      </c>
    </row>
    <row r="1837" spans="31:35" x14ac:dyDescent="0.3">
      <c r="AE1837" s="22">
        <v>3.48</v>
      </c>
      <c r="AF1837" s="9">
        <f t="shared" si="360"/>
        <v>7</v>
      </c>
      <c r="AG1837" s="9">
        <f t="shared" si="363"/>
        <v>3480000</v>
      </c>
      <c r="AH1837" s="11" t="str">
        <f t="shared" si="361"/>
        <v>3.48</v>
      </c>
      <c r="AI1837" s="11" t="str">
        <f t="shared" si="362"/>
        <v>M</v>
      </c>
    </row>
    <row r="1838" spans="31:35" x14ac:dyDescent="0.3">
      <c r="AE1838" s="22">
        <v>3.52</v>
      </c>
      <c r="AF1838" s="9">
        <f t="shared" si="360"/>
        <v>7</v>
      </c>
      <c r="AG1838" s="9">
        <f t="shared" si="363"/>
        <v>3520000</v>
      </c>
      <c r="AH1838" s="11" t="str">
        <f t="shared" si="361"/>
        <v>3.52</v>
      </c>
      <c r="AI1838" s="11" t="str">
        <f t="shared" si="362"/>
        <v>M</v>
      </c>
    </row>
    <row r="1839" spans="31:35" x14ac:dyDescent="0.3">
      <c r="AE1839" s="22">
        <v>3.57</v>
      </c>
      <c r="AF1839" s="9">
        <f t="shared" si="360"/>
        <v>7</v>
      </c>
      <c r="AG1839" s="9">
        <f t="shared" si="363"/>
        <v>3570000</v>
      </c>
      <c r="AH1839" s="11" t="str">
        <f t="shared" si="361"/>
        <v>3.57</v>
      </c>
      <c r="AI1839" s="11" t="str">
        <f t="shared" si="362"/>
        <v>M</v>
      </c>
    </row>
    <row r="1840" spans="31:35" x14ac:dyDescent="0.3">
      <c r="AE1840" s="22">
        <v>3.61</v>
      </c>
      <c r="AF1840" s="9">
        <f t="shared" si="360"/>
        <v>7</v>
      </c>
      <c r="AG1840" s="9">
        <f t="shared" si="363"/>
        <v>3610000</v>
      </c>
      <c r="AH1840" s="11" t="str">
        <f t="shared" si="361"/>
        <v>3.61</v>
      </c>
      <c r="AI1840" s="11" t="str">
        <f t="shared" si="362"/>
        <v>M</v>
      </c>
    </row>
    <row r="1841" spans="31:35" x14ac:dyDescent="0.3">
      <c r="AE1841" s="22">
        <v>3.65</v>
      </c>
      <c r="AF1841" s="9">
        <f t="shared" si="360"/>
        <v>7</v>
      </c>
      <c r="AG1841" s="9">
        <f t="shared" si="363"/>
        <v>3650000</v>
      </c>
      <c r="AH1841" s="11" t="str">
        <f t="shared" si="361"/>
        <v>3.65</v>
      </c>
      <c r="AI1841" s="11" t="str">
        <f t="shared" si="362"/>
        <v>M</v>
      </c>
    </row>
    <row r="1842" spans="31:35" x14ac:dyDescent="0.3">
      <c r="AE1842" s="22">
        <v>3.7</v>
      </c>
      <c r="AF1842" s="9">
        <f t="shared" si="360"/>
        <v>7</v>
      </c>
      <c r="AG1842" s="9">
        <f t="shared" si="363"/>
        <v>3700000</v>
      </c>
      <c r="AH1842" s="11" t="str">
        <f t="shared" si="361"/>
        <v>3.70</v>
      </c>
      <c r="AI1842" s="11" t="str">
        <f t="shared" si="362"/>
        <v>M</v>
      </c>
    </row>
    <row r="1843" spans="31:35" x14ac:dyDescent="0.3">
      <c r="AE1843" s="22">
        <v>3.74</v>
      </c>
      <c r="AF1843" s="9">
        <f t="shared" si="360"/>
        <v>7</v>
      </c>
      <c r="AG1843" s="9">
        <f t="shared" si="363"/>
        <v>3740000</v>
      </c>
      <c r="AH1843" s="11" t="str">
        <f t="shared" si="361"/>
        <v>3.74</v>
      </c>
      <c r="AI1843" s="11" t="str">
        <f t="shared" si="362"/>
        <v>M</v>
      </c>
    </row>
    <row r="1844" spans="31:35" x14ac:dyDescent="0.3">
      <c r="AE1844" s="22">
        <v>3.79</v>
      </c>
      <c r="AF1844" s="9">
        <f t="shared" si="360"/>
        <v>7</v>
      </c>
      <c r="AG1844" s="9">
        <f t="shared" si="363"/>
        <v>3790000</v>
      </c>
      <c r="AH1844" s="11" t="str">
        <f t="shared" si="361"/>
        <v>3.79</v>
      </c>
      <c r="AI1844" s="11" t="str">
        <f t="shared" si="362"/>
        <v>M</v>
      </c>
    </row>
    <row r="1845" spans="31:35" x14ac:dyDescent="0.3">
      <c r="AE1845" s="22">
        <v>3.83</v>
      </c>
      <c r="AF1845" s="9">
        <f t="shared" si="360"/>
        <v>7</v>
      </c>
      <c r="AG1845" s="9">
        <f t="shared" si="363"/>
        <v>3830000</v>
      </c>
      <c r="AH1845" s="11" t="str">
        <f t="shared" si="361"/>
        <v>3.83</v>
      </c>
      <c r="AI1845" s="11" t="str">
        <f t="shared" si="362"/>
        <v>M</v>
      </c>
    </row>
    <row r="1846" spans="31:35" x14ac:dyDescent="0.3">
      <c r="AE1846" s="22">
        <v>3.88</v>
      </c>
      <c r="AF1846" s="9">
        <f t="shared" si="360"/>
        <v>7</v>
      </c>
      <c r="AG1846" s="9">
        <f t="shared" si="363"/>
        <v>3880000</v>
      </c>
      <c r="AH1846" s="11" t="str">
        <f t="shared" si="361"/>
        <v>3.88</v>
      </c>
      <c r="AI1846" s="11" t="str">
        <f t="shared" si="362"/>
        <v>M</v>
      </c>
    </row>
    <row r="1847" spans="31:35" x14ac:dyDescent="0.3">
      <c r="AE1847" s="22">
        <v>3.92</v>
      </c>
      <c r="AF1847" s="9">
        <f t="shared" si="360"/>
        <v>7</v>
      </c>
      <c r="AG1847" s="9">
        <f t="shared" si="363"/>
        <v>3920000</v>
      </c>
      <c r="AH1847" s="11" t="str">
        <f t="shared" si="361"/>
        <v>3.92</v>
      </c>
      <c r="AI1847" s="11" t="str">
        <f t="shared" si="362"/>
        <v>M</v>
      </c>
    </row>
    <row r="1848" spans="31:35" x14ac:dyDescent="0.3">
      <c r="AE1848" s="22">
        <v>3.97</v>
      </c>
      <c r="AF1848" s="9">
        <f t="shared" si="360"/>
        <v>7</v>
      </c>
      <c r="AG1848" s="9">
        <f t="shared" si="363"/>
        <v>3970000</v>
      </c>
      <c r="AH1848" s="11" t="str">
        <f t="shared" si="361"/>
        <v>3.97</v>
      </c>
      <c r="AI1848" s="11" t="str">
        <f t="shared" si="362"/>
        <v>M</v>
      </c>
    </row>
    <row r="1849" spans="31:35" x14ac:dyDescent="0.3">
      <c r="AE1849" s="22">
        <v>4.0199999999999996</v>
      </c>
      <c r="AF1849" s="9">
        <f t="shared" si="360"/>
        <v>7</v>
      </c>
      <c r="AG1849" s="9">
        <f t="shared" si="363"/>
        <v>4019999.9999999991</v>
      </c>
      <c r="AH1849" s="11" t="str">
        <f t="shared" si="361"/>
        <v>4.02</v>
      </c>
      <c r="AI1849" s="11" t="str">
        <f t="shared" si="362"/>
        <v>M</v>
      </c>
    </row>
    <row r="1850" spans="31:35" x14ac:dyDescent="0.3">
      <c r="AE1850" s="22">
        <v>4.07</v>
      </c>
      <c r="AF1850" s="9">
        <f t="shared" si="360"/>
        <v>7</v>
      </c>
      <c r="AG1850" s="9">
        <f t="shared" si="363"/>
        <v>4070000</v>
      </c>
      <c r="AH1850" s="11" t="str">
        <f t="shared" si="361"/>
        <v>4.07</v>
      </c>
      <c r="AI1850" s="11" t="str">
        <f t="shared" si="362"/>
        <v>M</v>
      </c>
    </row>
    <row r="1851" spans="31:35" x14ac:dyDescent="0.3">
      <c r="AE1851" s="22">
        <v>4.12</v>
      </c>
      <c r="AF1851" s="9">
        <f t="shared" si="360"/>
        <v>7</v>
      </c>
      <c r="AG1851" s="9">
        <f t="shared" si="363"/>
        <v>4120000</v>
      </c>
      <c r="AH1851" s="11" t="str">
        <f t="shared" si="361"/>
        <v>4.12</v>
      </c>
      <c r="AI1851" s="11" t="str">
        <f t="shared" si="362"/>
        <v>M</v>
      </c>
    </row>
    <row r="1852" spans="31:35" x14ac:dyDescent="0.3">
      <c r="AE1852" s="22">
        <v>4.17</v>
      </c>
      <c r="AF1852" s="9">
        <f t="shared" si="360"/>
        <v>7</v>
      </c>
      <c r="AG1852" s="9">
        <f t="shared" si="363"/>
        <v>4170000</v>
      </c>
      <c r="AH1852" s="11" t="str">
        <f t="shared" si="361"/>
        <v>4.17</v>
      </c>
      <c r="AI1852" s="11" t="str">
        <f t="shared" si="362"/>
        <v>M</v>
      </c>
    </row>
    <row r="1853" spans="31:35" x14ac:dyDescent="0.3">
      <c r="AE1853" s="22">
        <v>4.22</v>
      </c>
      <c r="AF1853" s="9">
        <f t="shared" si="360"/>
        <v>7</v>
      </c>
      <c r="AG1853" s="9">
        <f t="shared" si="363"/>
        <v>4220000</v>
      </c>
      <c r="AH1853" s="11" t="str">
        <f t="shared" si="361"/>
        <v>4.22</v>
      </c>
      <c r="AI1853" s="11" t="str">
        <f t="shared" si="362"/>
        <v>M</v>
      </c>
    </row>
    <row r="1854" spans="31:35" x14ac:dyDescent="0.3">
      <c r="AE1854" s="22">
        <v>4.2699999999999996</v>
      </c>
      <c r="AF1854" s="9">
        <f t="shared" si="360"/>
        <v>7</v>
      </c>
      <c r="AG1854" s="9">
        <f t="shared" si="363"/>
        <v>4269999.9999999991</v>
      </c>
      <c r="AH1854" s="11" t="str">
        <f t="shared" si="361"/>
        <v>4.27</v>
      </c>
      <c r="AI1854" s="11" t="str">
        <f t="shared" si="362"/>
        <v>M</v>
      </c>
    </row>
    <row r="1855" spans="31:35" x14ac:dyDescent="0.3">
      <c r="AE1855" s="22">
        <v>4.32</v>
      </c>
      <c r="AF1855" s="9">
        <f t="shared" si="360"/>
        <v>7</v>
      </c>
      <c r="AG1855" s="9">
        <f t="shared" si="363"/>
        <v>4320000</v>
      </c>
      <c r="AH1855" s="11" t="str">
        <f t="shared" si="361"/>
        <v>4.32</v>
      </c>
      <c r="AI1855" s="11" t="str">
        <f t="shared" si="362"/>
        <v>M</v>
      </c>
    </row>
    <row r="1856" spans="31:35" x14ac:dyDescent="0.3">
      <c r="AE1856" s="22">
        <v>4.37</v>
      </c>
      <c r="AF1856" s="9">
        <f t="shared" si="360"/>
        <v>7</v>
      </c>
      <c r="AG1856" s="9">
        <f t="shared" si="363"/>
        <v>4370000</v>
      </c>
      <c r="AH1856" s="11" t="str">
        <f t="shared" si="361"/>
        <v>4.37</v>
      </c>
      <c r="AI1856" s="11" t="str">
        <f t="shared" si="362"/>
        <v>M</v>
      </c>
    </row>
    <row r="1857" spans="31:35" x14ac:dyDescent="0.3">
      <c r="AE1857" s="22">
        <v>4.42</v>
      </c>
      <c r="AF1857" s="9">
        <f t="shared" si="360"/>
        <v>7</v>
      </c>
      <c r="AG1857" s="9">
        <f t="shared" si="363"/>
        <v>4420000</v>
      </c>
      <c r="AH1857" s="11" t="str">
        <f t="shared" si="361"/>
        <v>4.42</v>
      </c>
      <c r="AI1857" s="11" t="str">
        <f t="shared" si="362"/>
        <v>M</v>
      </c>
    </row>
    <row r="1858" spans="31:35" x14ac:dyDescent="0.3">
      <c r="AE1858" s="22">
        <v>4.4800000000000004</v>
      </c>
      <c r="AF1858" s="9">
        <f t="shared" si="360"/>
        <v>7</v>
      </c>
      <c r="AG1858" s="9">
        <f t="shared" si="363"/>
        <v>4480000.0000000009</v>
      </c>
      <c r="AH1858" s="11" t="str">
        <f t="shared" si="361"/>
        <v>4.48</v>
      </c>
      <c r="AI1858" s="11" t="str">
        <f t="shared" si="362"/>
        <v>M</v>
      </c>
    </row>
    <row r="1859" spans="31:35" x14ac:dyDescent="0.3">
      <c r="AE1859" s="22">
        <v>4.53</v>
      </c>
      <c r="AF1859" s="9">
        <f t="shared" si="360"/>
        <v>7</v>
      </c>
      <c r="AG1859" s="9">
        <f t="shared" si="363"/>
        <v>4530000</v>
      </c>
      <c r="AH1859" s="11" t="str">
        <f t="shared" si="361"/>
        <v>4.53</v>
      </c>
      <c r="AI1859" s="11" t="str">
        <f t="shared" si="362"/>
        <v>M</v>
      </c>
    </row>
    <row r="1860" spans="31:35" x14ac:dyDescent="0.3">
      <c r="AE1860" s="22">
        <v>4.59</v>
      </c>
      <c r="AF1860" s="9">
        <f t="shared" si="360"/>
        <v>7</v>
      </c>
      <c r="AG1860" s="9">
        <f t="shared" si="363"/>
        <v>4590000</v>
      </c>
      <c r="AH1860" s="11" t="str">
        <f t="shared" si="361"/>
        <v>4.59</v>
      </c>
      <c r="AI1860" s="11" t="str">
        <f t="shared" si="362"/>
        <v>M</v>
      </c>
    </row>
    <row r="1861" spans="31:35" x14ac:dyDescent="0.3">
      <c r="AE1861" s="22">
        <v>4.6399999999999997</v>
      </c>
      <c r="AF1861" s="9">
        <f t="shared" ref="AF1861:AF1924" si="364">IF(AE1861=1,AF1860+1,AF1860)</f>
        <v>7</v>
      </c>
      <c r="AG1861" s="9">
        <f t="shared" si="363"/>
        <v>4640000</v>
      </c>
      <c r="AH1861" s="11" t="str">
        <f t="shared" ref="AH1861:AH1924" si="365">TEXT(AG1861*_xlfn.XLOOKUP(AF1861,Index_Table,D_List),SUBSTITUTE(_xlfn.XLOOKUP(AF1861,Index_Table,T_List),"""",""))</f>
        <v>4.64</v>
      </c>
      <c r="AI1861" s="11" t="str">
        <f t="shared" ref="AI1861:AI1925" si="366">_xlfn.XLOOKUP(AF1861,Index_Table,Sym_List)</f>
        <v>M</v>
      </c>
    </row>
    <row r="1862" spans="31:35" x14ac:dyDescent="0.3">
      <c r="AE1862" s="22">
        <v>4.7</v>
      </c>
      <c r="AF1862" s="9">
        <f t="shared" si="364"/>
        <v>7</v>
      </c>
      <c r="AG1862" s="9">
        <f t="shared" si="363"/>
        <v>4700000</v>
      </c>
      <c r="AH1862" s="11" t="str">
        <f t="shared" si="365"/>
        <v>4.70</v>
      </c>
      <c r="AI1862" s="11" t="str">
        <f t="shared" si="366"/>
        <v>M</v>
      </c>
    </row>
    <row r="1863" spans="31:35" x14ac:dyDescent="0.3">
      <c r="AE1863" s="22">
        <v>4.75</v>
      </c>
      <c r="AF1863" s="9">
        <f t="shared" si="364"/>
        <v>7</v>
      </c>
      <c r="AG1863" s="9">
        <f t="shared" ref="AG1863:AG1925" si="367">AE1863*10^AF1863/10</f>
        <v>4750000</v>
      </c>
      <c r="AH1863" s="11" t="str">
        <f t="shared" si="365"/>
        <v>4.75</v>
      </c>
      <c r="AI1863" s="11" t="str">
        <f t="shared" si="366"/>
        <v>M</v>
      </c>
    </row>
    <row r="1864" spans="31:35" x14ac:dyDescent="0.3">
      <c r="AE1864" s="22">
        <v>4.8099999999999996</v>
      </c>
      <c r="AF1864" s="9">
        <f t="shared" si="364"/>
        <v>7</v>
      </c>
      <c r="AG1864" s="9">
        <f t="shared" si="367"/>
        <v>4809999.9999999991</v>
      </c>
      <c r="AH1864" s="11" t="str">
        <f t="shared" si="365"/>
        <v>4.81</v>
      </c>
      <c r="AI1864" s="11" t="str">
        <f t="shared" si="366"/>
        <v>M</v>
      </c>
    </row>
    <row r="1865" spans="31:35" x14ac:dyDescent="0.3">
      <c r="AE1865" s="22">
        <v>4.87</v>
      </c>
      <c r="AF1865" s="9">
        <f t="shared" si="364"/>
        <v>7</v>
      </c>
      <c r="AG1865" s="9">
        <f t="shared" si="367"/>
        <v>4870000</v>
      </c>
      <c r="AH1865" s="11" t="str">
        <f t="shared" si="365"/>
        <v>4.87</v>
      </c>
      <c r="AI1865" s="11" t="str">
        <f t="shared" si="366"/>
        <v>M</v>
      </c>
    </row>
    <row r="1866" spans="31:35" x14ac:dyDescent="0.3">
      <c r="AE1866" s="22">
        <v>4.93</v>
      </c>
      <c r="AF1866" s="9">
        <f t="shared" si="364"/>
        <v>7</v>
      </c>
      <c r="AG1866" s="9">
        <f t="shared" si="367"/>
        <v>4930000</v>
      </c>
      <c r="AH1866" s="11" t="str">
        <f t="shared" si="365"/>
        <v>4.93</v>
      </c>
      <c r="AI1866" s="11" t="str">
        <f t="shared" si="366"/>
        <v>M</v>
      </c>
    </row>
    <row r="1867" spans="31:35" x14ac:dyDescent="0.3">
      <c r="AE1867" s="22">
        <v>4.99</v>
      </c>
      <c r="AF1867" s="9">
        <f t="shared" si="364"/>
        <v>7</v>
      </c>
      <c r="AG1867" s="9">
        <f t="shared" si="367"/>
        <v>4990000</v>
      </c>
      <c r="AH1867" s="11" t="str">
        <f t="shared" si="365"/>
        <v>4.99</v>
      </c>
      <c r="AI1867" s="11" t="str">
        <f t="shared" si="366"/>
        <v>M</v>
      </c>
    </row>
    <row r="1868" spans="31:35" x14ac:dyDescent="0.3">
      <c r="AE1868" s="22">
        <v>5.05</v>
      </c>
      <c r="AF1868" s="9">
        <f t="shared" si="364"/>
        <v>7</v>
      </c>
      <c r="AG1868" s="9">
        <f t="shared" si="367"/>
        <v>5050000</v>
      </c>
      <c r="AH1868" s="11" t="str">
        <f t="shared" si="365"/>
        <v>5.05</v>
      </c>
      <c r="AI1868" s="11" t="str">
        <f t="shared" si="366"/>
        <v>M</v>
      </c>
    </row>
    <row r="1869" spans="31:35" x14ac:dyDescent="0.3">
      <c r="AE1869" s="22">
        <v>5.1100000000000003</v>
      </c>
      <c r="AF1869" s="9">
        <f t="shared" si="364"/>
        <v>7</v>
      </c>
      <c r="AG1869" s="9">
        <f t="shared" si="367"/>
        <v>5110000</v>
      </c>
      <c r="AH1869" s="11" t="str">
        <f t="shared" si="365"/>
        <v>5.11</v>
      </c>
      <c r="AI1869" s="11" t="str">
        <f t="shared" si="366"/>
        <v>M</v>
      </c>
    </row>
    <row r="1870" spans="31:35" x14ac:dyDescent="0.3">
      <c r="AE1870" s="22">
        <v>5.17</v>
      </c>
      <c r="AF1870" s="9">
        <f t="shared" si="364"/>
        <v>7</v>
      </c>
      <c r="AG1870" s="9">
        <f t="shared" si="367"/>
        <v>5170000</v>
      </c>
      <c r="AH1870" s="11" t="str">
        <f t="shared" si="365"/>
        <v>5.17</v>
      </c>
      <c r="AI1870" s="11" t="str">
        <f t="shared" si="366"/>
        <v>M</v>
      </c>
    </row>
    <row r="1871" spans="31:35" x14ac:dyDescent="0.3">
      <c r="AE1871" s="22">
        <v>5.23</v>
      </c>
      <c r="AF1871" s="9">
        <f t="shared" si="364"/>
        <v>7</v>
      </c>
      <c r="AG1871" s="9">
        <f t="shared" si="367"/>
        <v>5230000.0000000009</v>
      </c>
      <c r="AH1871" s="11" t="str">
        <f t="shared" si="365"/>
        <v>5.23</v>
      </c>
      <c r="AI1871" s="11" t="str">
        <f t="shared" si="366"/>
        <v>M</v>
      </c>
    </row>
    <row r="1872" spans="31:35" x14ac:dyDescent="0.3">
      <c r="AE1872" s="22">
        <v>5.3</v>
      </c>
      <c r="AF1872" s="9">
        <f t="shared" si="364"/>
        <v>7</v>
      </c>
      <c r="AG1872" s="9">
        <f t="shared" si="367"/>
        <v>5300000</v>
      </c>
      <c r="AH1872" s="11" t="str">
        <f t="shared" si="365"/>
        <v>5.30</v>
      </c>
      <c r="AI1872" s="11" t="str">
        <f t="shared" si="366"/>
        <v>M</v>
      </c>
    </row>
    <row r="1873" spans="31:35" x14ac:dyDescent="0.3">
      <c r="AE1873" s="22">
        <v>5.36</v>
      </c>
      <c r="AF1873" s="9">
        <f t="shared" si="364"/>
        <v>7</v>
      </c>
      <c r="AG1873" s="9">
        <f t="shared" si="367"/>
        <v>5360000</v>
      </c>
      <c r="AH1873" s="11" t="str">
        <f t="shared" si="365"/>
        <v>5.36</v>
      </c>
      <c r="AI1873" s="11" t="str">
        <f t="shared" si="366"/>
        <v>M</v>
      </c>
    </row>
    <row r="1874" spans="31:35" x14ac:dyDescent="0.3">
      <c r="AE1874" s="22">
        <v>5.42</v>
      </c>
      <c r="AF1874" s="9">
        <f t="shared" si="364"/>
        <v>7</v>
      </c>
      <c r="AG1874" s="9">
        <f t="shared" si="367"/>
        <v>5420000</v>
      </c>
      <c r="AH1874" s="11" t="str">
        <f t="shared" si="365"/>
        <v>5.42</v>
      </c>
      <c r="AI1874" s="11" t="str">
        <f t="shared" si="366"/>
        <v>M</v>
      </c>
    </row>
    <row r="1875" spans="31:35" x14ac:dyDescent="0.3">
      <c r="AE1875" s="22">
        <v>5.49</v>
      </c>
      <c r="AF1875" s="9">
        <f t="shared" si="364"/>
        <v>7</v>
      </c>
      <c r="AG1875" s="9">
        <f t="shared" si="367"/>
        <v>5490000</v>
      </c>
      <c r="AH1875" s="11" t="str">
        <f t="shared" si="365"/>
        <v>5.49</v>
      </c>
      <c r="AI1875" s="11" t="str">
        <f t="shared" si="366"/>
        <v>M</v>
      </c>
    </row>
    <row r="1876" spans="31:35" x14ac:dyDescent="0.3">
      <c r="AE1876" s="22">
        <v>5.56</v>
      </c>
      <c r="AF1876" s="9">
        <f t="shared" si="364"/>
        <v>7</v>
      </c>
      <c r="AG1876" s="9">
        <f t="shared" si="367"/>
        <v>5559999.9999999991</v>
      </c>
      <c r="AH1876" s="11" t="str">
        <f t="shared" si="365"/>
        <v>5.56</v>
      </c>
      <c r="AI1876" s="11" t="str">
        <f t="shared" si="366"/>
        <v>M</v>
      </c>
    </row>
    <row r="1877" spans="31:35" x14ac:dyDescent="0.3">
      <c r="AE1877" s="22">
        <v>5.62</v>
      </c>
      <c r="AF1877" s="9">
        <f t="shared" si="364"/>
        <v>7</v>
      </c>
      <c r="AG1877" s="9">
        <f t="shared" si="367"/>
        <v>5620000</v>
      </c>
      <c r="AH1877" s="11" t="str">
        <f t="shared" si="365"/>
        <v>5.62</v>
      </c>
      <c r="AI1877" s="11" t="str">
        <f t="shared" si="366"/>
        <v>M</v>
      </c>
    </row>
    <row r="1878" spans="31:35" x14ac:dyDescent="0.3">
      <c r="AE1878" s="22">
        <v>5.69</v>
      </c>
      <c r="AF1878" s="9">
        <f t="shared" si="364"/>
        <v>7</v>
      </c>
      <c r="AG1878" s="9">
        <f t="shared" si="367"/>
        <v>5690000.0000000009</v>
      </c>
      <c r="AH1878" s="11" t="str">
        <f t="shared" si="365"/>
        <v>5.69</v>
      </c>
      <c r="AI1878" s="11" t="str">
        <f t="shared" si="366"/>
        <v>M</v>
      </c>
    </row>
    <row r="1879" spans="31:35" x14ac:dyDescent="0.3">
      <c r="AE1879" s="22">
        <v>5.76</v>
      </c>
      <c r="AF1879" s="9">
        <f t="shared" si="364"/>
        <v>7</v>
      </c>
      <c r="AG1879" s="9">
        <f t="shared" si="367"/>
        <v>5760000</v>
      </c>
      <c r="AH1879" s="11" t="str">
        <f t="shared" si="365"/>
        <v>5.76</v>
      </c>
      <c r="AI1879" s="11" t="str">
        <f t="shared" si="366"/>
        <v>M</v>
      </c>
    </row>
    <row r="1880" spans="31:35" x14ac:dyDescent="0.3">
      <c r="AE1880" s="22">
        <v>5.83</v>
      </c>
      <c r="AF1880" s="9">
        <f t="shared" si="364"/>
        <v>7</v>
      </c>
      <c r="AG1880" s="9">
        <f t="shared" si="367"/>
        <v>5830000</v>
      </c>
      <c r="AH1880" s="11" t="str">
        <f t="shared" si="365"/>
        <v>5.83</v>
      </c>
      <c r="AI1880" s="11" t="str">
        <f t="shared" si="366"/>
        <v>M</v>
      </c>
    </row>
    <row r="1881" spans="31:35" x14ac:dyDescent="0.3">
      <c r="AE1881" s="22">
        <v>5.9</v>
      </c>
      <c r="AF1881" s="9">
        <f t="shared" si="364"/>
        <v>7</v>
      </c>
      <c r="AG1881" s="9">
        <f t="shared" si="367"/>
        <v>5900000</v>
      </c>
      <c r="AH1881" s="11" t="str">
        <f t="shared" si="365"/>
        <v>5.90</v>
      </c>
      <c r="AI1881" s="11" t="str">
        <f t="shared" si="366"/>
        <v>M</v>
      </c>
    </row>
    <row r="1882" spans="31:35" x14ac:dyDescent="0.3">
      <c r="AE1882" s="22">
        <v>5.97</v>
      </c>
      <c r="AF1882" s="9">
        <f t="shared" si="364"/>
        <v>7</v>
      </c>
      <c r="AG1882" s="9">
        <f t="shared" si="367"/>
        <v>5970000</v>
      </c>
      <c r="AH1882" s="11" t="str">
        <f t="shared" si="365"/>
        <v>5.97</v>
      </c>
      <c r="AI1882" s="11" t="str">
        <f t="shared" si="366"/>
        <v>M</v>
      </c>
    </row>
    <row r="1883" spans="31:35" x14ac:dyDescent="0.3">
      <c r="AE1883" s="22">
        <v>6.04</v>
      </c>
      <c r="AF1883" s="9">
        <f t="shared" si="364"/>
        <v>7</v>
      </c>
      <c r="AG1883" s="9">
        <f t="shared" si="367"/>
        <v>6040000</v>
      </c>
      <c r="AH1883" s="11" t="str">
        <f t="shared" si="365"/>
        <v>6.04</v>
      </c>
      <c r="AI1883" s="11" t="str">
        <f t="shared" si="366"/>
        <v>M</v>
      </c>
    </row>
    <row r="1884" spans="31:35" x14ac:dyDescent="0.3">
      <c r="AE1884" s="22">
        <v>6.12</v>
      </c>
      <c r="AF1884" s="9">
        <f t="shared" si="364"/>
        <v>7</v>
      </c>
      <c r="AG1884" s="9">
        <f t="shared" si="367"/>
        <v>6120000</v>
      </c>
      <c r="AH1884" s="11" t="str">
        <f t="shared" si="365"/>
        <v>6.12</v>
      </c>
      <c r="AI1884" s="11" t="str">
        <f t="shared" si="366"/>
        <v>M</v>
      </c>
    </row>
    <row r="1885" spans="31:35" x14ac:dyDescent="0.3">
      <c r="AE1885" s="22">
        <v>6.19</v>
      </c>
      <c r="AF1885" s="9">
        <f t="shared" si="364"/>
        <v>7</v>
      </c>
      <c r="AG1885" s="9">
        <f t="shared" si="367"/>
        <v>6190000.0000000009</v>
      </c>
      <c r="AH1885" s="11" t="str">
        <f t="shared" si="365"/>
        <v>6.19</v>
      </c>
      <c r="AI1885" s="11" t="str">
        <f t="shared" si="366"/>
        <v>M</v>
      </c>
    </row>
    <row r="1886" spans="31:35" x14ac:dyDescent="0.3">
      <c r="AE1886" s="22">
        <v>6.26</v>
      </c>
      <c r="AF1886" s="9">
        <f t="shared" si="364"/>
        <v>7</v>
      </c>
      <c r="AG1886" s="9">
        <f t="shared" si="367"/>
        <v>6260000</v>
      </c>
      <c r="AH1886" s="11" t="str">
        <f t="shared" si="365"/>
        <v>6.26</v>
      </c>
      <c r="AI1886" s="11" t="str">
        <f t="shared" si="366"/>
        <v>M</v>
      </c>
    </row>
    <row r="1887" spans="31:35" x14ac:dyDescent="0.3">
      <c r="AE1887" s="22">
        <v>6.34</v>
      </c>
      <c r="AF1887" s="9">
        <f t="shared" si="364"/>
        <v>7</v>
      </c>
      <c r="AG1887" s="9">
        <f t="shared" si="367"/>
        <v>6340000</v>
      </c>
      <c r="AH1887" s="11" t="str">
        <f t="shared" si="365"/>
        <v>6.34</v>
      </c>
      <c r="AI1887" s="11" t="str">
        <f t="shared" si="366"/>
        <v>M</v>
      </c>
    </row>
    <row r="1888" spans="31:35" x14ac:dyDescent="0.3">
      <c r="AE1888" s="22">
        <v>6.42</v>
      </c>
      <c r="AF1888" s="9">
        <f t="shared" si="364"/>
        <v>7</v>
      </c>
      <c r="AG1888" s="9">
        <f t="shared" si="367"/>
        <v>6420000</v>
      </c>
      <c r="AH1888" s="11" t="str">
        <f t="shared" si="365"/>
        <v>6.42</v>
      </c>
      <c r="AI1888" s="11" t="str">
        <f t="shared" si="366"/>
        <v>M</v>
      </c>
    </row>
    <row r="1889" spans="31:35" x14ac:dyDescent="0.3">
      <c r="AE1889" s="22">
        <v>6.49</v>
      </c>
      <c r="AF1889" s="9">
        <f t="shared" si="364"/>
        <v>7</v>
      </c>
      <c r="AG1889" s="9">
        <f t="shared" si="367"/>
        <v>6490000</v>
      </c>
      <c r="AH1889" s="11" t="str">
        <f t="shared" si="365"/>
        <v>6.49</v>
      </c>
      <c r="AI1889" s="11" t="str">
        <f t="shared" si="366"/>
        <v>M</v>
      </c>
    </row>
    <row r="1890" spans="31:35" x14ac:dyDescent="0.3">
      <c r="AE1890" s="22">
        <v>6.57</v>
      </c>
      <c r="AF1890" s="9">
        <f t="shared" si="364"/>
        <v>7</v>
      </c>
      <c r="AG1890" s="9">
        <f t="shared" si="367"/>
        <v>6570000</v>
      </c>
      <c r="AH1890" s="11" t="str">
        <f t="shared" si="365"/>
        <v>6.57</v>
      </c>
      <c r="AI1890" s="11" t="str">
        <f t="shared" si="366"/>
        <v>M</v>
      </c>
    </row>
    <row r="1891" spans="31:35" x14ac:dyDescent="0.3">
      <c r="AE1891" s="22">
        <v>6.65</v>
      </c>
      <c r="AF1891" s="9">
        <f t="shared" si="364"/>
        <v>7</v>
      </c>
      <c r="AG1891" s="9">
        <f t="shared" si="367"/>
        <v>6650000</v>
      </c>
      <c r="AH1891" s="11" t="str">
        <f t="shared" si="365"/>
        <v>6.65</v>
      </c>
      <c r="AI1891" s="11" t="str">
        <f t="shared" si="366"/>
        <v>M</v>
      </c>
    </row>
    <row r="1892" spans="31:35" x14ac:dyDescent="0.3">
      <c r="AE1892" s="22">
        <v>6.73</v>
      </c>
      <c r="AF1892" s="9">
        <f t="shared" si="364"/>
        <v>7</v>
      </c>
      <c r="AG1892" s="9">
        <f t="shared" si="367"/>
        <v>6730000</v>
      </c>
      <c r="AH1892" s="11" t="str">
        <f t="shared" si="365"/>
        <v>6.73</v>
      </c>
      <c r="AI1892" s="11" t="str">
        <f t="shared" si="366"/>
        <v>M</v>
      </c>
    </row>
    <row r="1893" spans="31:35" x14ac:dyDescent="0.3">
      <c r="AE1893" s="22">
        <v>6.81</v>
      </c>
      <c r="AF1893" s="9">
        <f t="shared" si="364"/>
        <v>7</v>
      </c>
      <c r="AG1893" s="9">
        <f t="shared" si="367"/>
        <v>6810000</v>
      </c>
      <c r="AH1893" s="11" t="str">
        <f t="shared" si="365"/>
        <v>6.81</v>
      </c>
      <c r="AI1893" s="11" t="str">
        <f t="shared" si="366"/>
        <v>M</v>
      </c>
    </row>
    <row r="1894" spans="31:35" x14ac:dyDescent="0.3">
      <c r="AE1894" s="22">
        <v>6.9</v>
      </c>
      <c r="AF1894" s="9">
        <f t="shared" si="364"/>
        <v>7</v>
      </c>
      <c r="AG1894" s="9">
        <f t="shared" si="367"/>
        <v>6900000</v>
      </c>
      <c r="AH1894" s="11" t="str">
        <f t="shared" si="365"/>
        <v>6.90</v>
      </c>
      <c r="AI1894" s="11" t="str">
        <f t="shared" si="366"/>
        <v>M</v>
      </c>
    </row>
    <row r="1895" spans="31:35" x14ac:dyDescent="0.3">
      <c r="AE1895" s="22">
        <v>6.98</v>
      </c>
      <c r="AF1895" s="9">
        <f t="shared" si="364"/>
        <v>7</v>
      </c>
      <c r="AG1895" s="9">
        <f t="shared" si="367"/>
        <v>6980000</v>
      </c>
      <c r="AH1895" s="11" t="str">
        <f t="shared" si="365"/>
        <v>6.98</v>
      </c>
      <c r="AI1895" s="11" t="str">
        <f t="shared" si="366"/>
        <v>M</v>
      </c>
    </row>
    <row r="1896" spans="31:35" x14ac:dyDescent="0.3">
      <c r="AE1896" s="22">
        <v>7.06</v>
      </c>
      <c r="AF1896" s="9">
        <f t="shared" si="364"/>
        <v>7</v>
      </c>
      <c r="AG1896" s="9">
        <f t="shared" si="367"/>
        <v>7060000</v>
      </c>
      <c r="AH1896" s="11" t="str">
        <f t="shared" si="365"/>
        <v>7.06</v>
      </c>
      <c r="AI1896" s="11" t="str">
        <f t="shared" si="366"/>
        <v>M</v>
      </c>
    </row>
    <row r="1897" spans="31:35" x14ac:dyDescent="0.3">
      <c r="AE1897" s="22">
        <v>7.15</v>
      </c>
      <c r="AF1897" s="9">
        <f t="shared" si="364"/>
        <v>7</v>
      </c>
      <c r="AG1897" s="9">
        <f t="shared" si="367"/>
        <v>7150000</v>
      </c>
      <c r="AH1897" s="11" t="str">
        <f t="shared" si="365"/>
        <v>7.15</v>
      </c>
      <c r="AI1897" s="11" t="str">
        <f t="shared" si="366"/>
        <v>M</v>
      </c>
    </row>
    <row r="1898" spans="31:35" x14ac:dyDescent="0.3">
      <c r="AE1898" s="22">
        <v>7.23</v>
      </c>
      <c r="AF1898" s="9">
        <f t="shared" si="364"/>
        <v>7</v>
      </c>
      <c r="AG1898" s="9">
        <f t="shared" si="367"/>
        <v>7230000</v>
      </c>
      <c r="AH1898" s="11" t="str">
        <f t="shared" si="365"/>
        <v>7.23</v>
      </c>
      <c r="AI1898" s="11" t="str">
        <f t="shared" si="366"/>
        <v>M</v>
      </c>
    </row>
    <row r="1899" spans="31:35" x14ac:dyDescent="0.3">
      <c r="AE1899" s="22">
        <v>7.32</v>
      </c>
      <c r="AF1899" s="9">
        <f t="shared" si="364"/>
        <v>7</v>
      </c>
      <c r="AG1899" s="9">
        <f t="shared" si="367"/>
        <v>7320000</v>
      </c>
      <c r="AH1899" s="11" t="str">
        <f t="shared" si="365"/>
        <v>7.32</v>
      </c>
      <c r="AI1899" s="11" t="str">
        <f t="shared" si="366"/>
        <v>M</v>
      </c>
    </row>
    <row r="1900" spans="31:35" x14ac:dyDescent="0.3">
      <c r="AE1900" s="22">
        <v>7.41</v>
      </c>
      <c r="AF1900" s="9">
        <f t="shared" si="364"/>
        <v>7</v>
      </c>
      <c r="AG1900" s="9">
        <f t="shared" si="367"/>
        <v>7410000</v>
      </c>
      <c r="AH1900" s="11" t="str">
        <f t="shared" si="365"/>
        <v>7.41</v>
      </c>
      <c r="AI1900" s="11" t="str">
        <f t="shared" si="366"/>
        <v>M</v>
      </c>
    </row>
    <row r="1901" spans="31:35" x14ac:dyDescent="0.3">
      <c r="AE1901" s="22">
        <v>7.5</v>
      </c>
      <c r="AF1901" s="9">
        <f t="shared" si="364"/>
        <v>7</v>
      </c>
      <c r="AG1901" s="9">
        <f t="shared" si="367"/>
        <v>7500000</v>
      </c>
      <c r="AH1901" s="11" t="str">
        <f t="shared" si="365"/>
        <v>7.50</v>
      </c>
      <c r="AI1901" s="11" t="str">
        <f t="shared" si="366"/>
        <v>M</v>
      </c>
    </row>
    <row r="1902" spans="31:35" x14ac:dyDescent="0.3">
      <c r="AE1902" s="22">
        <v>7.59</v>
      </c>
      <c r="AF1902" s="9">
        <f t="shared" si="364"/>
        <v>7</v>
      </c>
      <c r="AG1902" s="9">
        <f t="shared" si="367"/>
        <v>7590000</v>
      </c>
      <c r="AH1902" s="11" t="str">
        <f t="shared" si="365"/>
        <v>7.59</v>
      </c>
      <c r="AI1902" s="11" t="str">
        <f t="shared" si="366"/>
        <v>M</v>
      </c>
    </row>
    <row r="1903" spans="31:35" x14ac:dyDescent="0.3">
      <c r="AE1903" s="22">
        <v>7.68</v>
      </c>
      <c r="AF1903" s="9">
        <f t="shared" si="364"/>
        <v>7</v>
      </c>
      <c r="AG1903" s="9">
        <f t="shared" si="367"/>
        <v>7680000</v>
      </c>
      <c r="AH1903" s="11" t="str">
        <f t="shared" si="365"/>
        <v>7.68</v>
      </c>
      <c r="AI1903" s="11" t="str">
        <f t="shared" si="366"/>
        <v>M</v>
      </c>
    </row>
    <row r="1904" spans="31:35" x14ac:dyDescent="0.3">
      <c r="AE1904" s="22">
        <v>7.77</v>
      </c>
      <c r="AF1904" s="9">
        <f t="shared" si="364"/>
        <v>7</v>
      </c>
      <c r="AG1904" s="9">
        <f t="shared" si="367"/>
        <v>7770000</v>
      </c>
      <c r="AH1904" s="11" t="str">
        <f t="shared" si="365"/>
        <v>7.77</v>
      </c>
      <c r="AI1904" s="11" t="str">
        <f t="shared" si="366"/>
        <v>M</v>
      </c>
    </row>
    <row r="1905" spans="31:35" x14ac:dyDescent="0.3">
      <c r="AE1905" s="22">
        <v>7.87</v>
      </c>
      <c r="AF1905" s="9">
        <f t="shared" si="364"/>
        <v>7</v>
      </c>
      <c r="AG1905" s="9">
        <f t="shared" si="367"/>
        <v>7870000</v>
      </c>
      <c r="AH1905" s="11" t="str">
        <f t="shared" si="365"/>
        <v>7.87</v>
      </c>
      <c r="AI1905" s="11" t="str">
        <f t="shared" si="366"/>
        <v>M</v>
      </c>
    </row>
    <row r="1906" spans="31:35" x14ac:dyDescent="0.3">
      <c r="AE1906" s="22">
        <v>7.96</v>
      </c>
      <c r="AF1906" s="9">
        <f t="shared" si="364"/>
        <v>7</v>
      </c>
      <c r="AG1906" s="9">
        <f t="shared" si="367"/>
        <v>7960000</v>
      </c>
      <c r="AH1906" s="11" t="str">
        <f t="shared" si="365"/>
        <v>7.96</v>
      </c>
      <c r="AI1906" s="11" t="str">
        <f t="shared" si="366"/>
        <v>M</v>
      </c>
    </row>
    <row r="1907" spans="31:35" x14ac:dyDescent="0.3">
      <c r="AE1907" s="22">
        <v>8.06</v>
      </c>
      <c r="AF1907" s="9">
        <f t="shared" si="364"/>
        <v>7</v>
      </c>
      <c r="AG1907" s="9">
        <f t="shared" si="367"/>
        <v>8060000</v>
      </c>
      <c r="AH1907" s="11" t="str">
        <f t="shared" si="365"/>
        <v>8.06</v>
      </c>
      <c r="AI1907" s="11" t="str">
        <f t="shared" si="366"/>
        <v>M</v>
      </c>
    </row>
    <row r="1908" spans="31:35" x14ac:dyDescent="0.3">
      <c r="AE1908" s="22">
        <v>8.16</v>
      </c>
      <c r="AF1908" s="9">
        <f t="shared" si="364"/>
        <v>7</v>
      </c>
      <c r="AG1908" s="9">
        <f t="shared" si="367"/>
        <v>8160000</v>
      </c>
      <c r="AH1908" s="11" t="str">
        <f t="shared" si="365"/>
        <v>8.16</v>
      </c>
      <c r="AI1908" s="11" t="str">
        <f t="shared" si="366"/>
        <v>M</v>
      </c>
    </row>
    <row r="1909" spans="31:35" x14ac:dyDescent="0.3">
      <c r="AE1909" s="22">
        <v>8.25</v>
      </c>
      <c r="AF1909" s="9">
        <f t="shared" si="364"/>
        <v>7</v>
      </c>
      <c r="AG1909" s="9">
        <f t="shared" si="367"/>
        <v>8250000</v>
      </c>
      <c r="AH1909" s="11" t="str">
        <f t="shared" si="365"/>
        <v>8.25</v>
      </c>
      <c r="AI1909" s="11" t="str">
        <f t="shared" si="366"/>
        <v>M</v>
      </c>
    </row>
    <row r="1910" spans="31:35" x14ac:dyDescent="0.3">
      <c r="AE1910" s="22">
        <v>8.35</v>
      </c>
      <c r="AF1910" s="9">
        <f t="shared" si="364"/>
        <v>7</v>
      </c>
      <c r="AG1910" s="9">
        <f t="shared" si="367"/>
        <v>8350000</v>
      </c>
      <c r="AH1910" s="11" t="str">
        <f t="shared" si="365"/>
        <v>8.35</v>
      </c>
      <c r="AI1910" s="11" t="str">
        <f t="shared" si="366"/>
        <v>M</v>
      </c>
    </row>
    <row r="1911" spans="31:35" x14ac:dyDescent="0.3">
      <c r="AE1911" s="22">
        <v>8.4499999999999993</v>
      </c>
      <c r="AF1911" s="9">
        <f t="shared" si="364"/>
        <v>7</v>
      </c>
      <c r="AG1911" s="9">
        <f t="shared" si="367"/>
        <v>8450000</v>
      </c>
      <c r="AH1911" s="11" t="str">
        <f t="shared" si="365"/>
        <v>8.45</v>
      </c>
      <c r="AI1911" s="11" t="str">
        <f t="shared" si="366"/>
        <v>M</v>
      </c>
    </row>
    <row r="1912" spans="31:35" x14ac:dyDescent="0.3">
      <c r="AE1912" s="22">
        <v>8.56</v>
      </c>
      <c r="AF1912" s="9">
        <f t="shared" si="364"/>
        <v>7</v>
      </c>
      <c r="AG1912" s="9">
        <f t="shared" si="367"/>
        <v>8560000</v>
      </c>
      <c r="AH1912" s="11" t="str">
        <f t="shared" si="365"/>
        <v>8.56</v>
      </c>
      <c r="AI1912" s="11" t="str">
        <f t="shared" si="366"/>
        <v>M</v>
      </c>
    </row>
    <row r="1913" spans="31:35" x14ac:dyDescent="0.3">
      <c r="AE1913" s="22">
        <v>8.66</v>
      </c>
      <c r="AF1913" s="9">
        <f t="shared" si="364"/>
        <v>7</v>
      </c>
      <c r="AG1913" s="9">
        <f t="shared" si="367"/>
        <v>8660000</v>
      </c>
      <c r="AH1913" s="11" t="str">
        <f t="shared" si="365"/>
        <v>8.66</v>
      </c>
      <c r="AI1913" s="11" t="str">
        <f t="shared" si="366"/>
        <v>M</v>
      </c>
    </row>
    <row r="1914" spans="31:35" x14ac:dyDescent="0.3">
      <c r="AE1914" s="22">
        <v>8.76</v>
      </c>
      <c r="AF1914" s="9">
        <f t="shared" si="364"/>
        <v>7</v>
      </c>
      <c r="AG1914" s="9">
        <f t="shared" si="367"/>
        <v>8760000</v>
      </c>
      <c r="AH1914" s="11" t="str">
        <f t="shared" si="365"/>
        <v>8.76</v>
      </c>
      <c r="AI1914" s="11" t="str">
        <f t="shared" si="366"/>
        <v>M</v>
      </c>
    </row>
    <row r="1915" spans="31:35" x14ac:dyDescent="0.3">
      <c r="AE1915" s="22">
        <v>8.8699999999999992</v>
      </c>
      <c r="AF1915" s="9">
        <f t="shared" si="364"/>
        <v>7</v>
      </c>
      <c r="AG1915" s="9">
        <f t="shared" si="367"/>
        <v>8869999.9999999981</v>
      </c>
      <c r="AH1915" s="11" t="str">
        <f t="shared" si="365"/>
        <v>8.87</v>
      </c>
      <c r="AI1915" s="11" t="str">
        <f t="shared" si="366"/>
        <v>M</v>
      </c>
    </row>
    <row r="1916" spans="31:35" x14ac:dyDescent="0.3">
      <c r="AE1916" s="22">
        <v>8.98</v>
      </c>
      <c r="AF1916" s="9">
        <f t="shared" si="364"/>
        <v>7</v>
      </c>
      <c r="AG1916" s="9">
        <f t="shared" si="367"/>
        <v>8980000</v>
      </c>
      <c r="AH1916" s="11" t="str">
        <f t="shared" si="365"/>
        <v>8.98</v>
      </c>
      <c r="AI1916" s="11" t="str">
        <f t="shared" si="366"/>
        <v>M</v>
      </c>
    </row>
    <row r="1917" spans="31:35" x14ac:dyDescent="0.3">
      <c r="AE1917" s="22">
        <v>9.09</v>
      </c>
      <c r="AF1917" s="9">
        <f t="shared" si="364"/>
        <v>7</v>
      </c>
      <c r="AG1917" s="9">
        <f t="shared" si="367"/>
        <v>9090000</v>
      </c>
      <c r="AH1917" s="11" t="str">
        <f t="shared" si="365"/>
        <v>9.09</v>
      </c>
      <c r="AI1917" s="11" t="str">
        <f t="shared" si="366"/>
        <v>M</v>
      </c>
    </row>
    <row r="1918" spans="31:35" x14ac:dyDescent="0.3">
      <c r="AE1918" s="22">
        <v>9.1999999999999993</v>
      </c>
      <c r="AF1918" s="9">
        <f t="shared" si="364"/>
        <v>7</v>
      </c>
      <c r="AG1918" s="9">
        <f t="shared" si="367"/>
        <v>9200000</v>
      </c>
      <c r="AH1918" s="11" t="str">
        <f t="shared" si="365"/>
        <v>9.20</v>
      </c>
      <c r="AI1918" s="11" t="str">
        <f t="shared" si="366"/>
        <v>M</v>
      </c>
    </row>
    <row r="1919" spans="31:35" x14ac:dyDescent="0.3">
      <c r="AE1919" s="22">
        <v>9.31</v>
      </c>
      <c r="AF1919" s="9">
        <f t="shared" si="364"/>
        <v>7</v>
      </c>
      <c r="AG1919" s="9">
        <f t="shared" si="367"/>
        <v>9310000</v>
      </c>
      <c r="AH1919" s="11" t="str">
        <f t="shared" si="365"/>
        <v>9.31</v>
      </c>
      <c r="AI1919" s="11" t="str">
        <f t="shared" si="366"/>
        <v>M</v>
      </c>
    </row>
    <row r="1920" spans="31:35" x14ac:dyDescent="0.3">
      <c r="AE1920" s="22">
        <v>9.42</v>
      </c>
      <c r="AF1920" s="9">
        <f t="shared" si="364"/>
        <v>7</v>
      </c>
      <c r="AG1920" s="9">
        <f t="shared" si="367"/>
        <v>9420000</v>
      </c>
      <c r="AH1920" s="11" t="str">
        <f t="shared" si="365"/>
        <v>9.42</v>
      </c>
      <c r="AI1920" s="11" t="str">
        <f t="shared" si="366"/>
        <v>M</v>
      </c>
    </row>
    <row r="1921" spans="31:35" x14ac:dyDescent="0.3">
      <c r="AE1921" s="22">
        <v>9.5299999999999994</v>
      </c>
      <c r="AF1921" s="9">
        <f t="shared" si="364"/>
        <v>7</v>
      </c>
      <c r="AG1921" s="9">
        <f t="shared" si="367"/>
        <v>9530000</v>
      </c>
      <c r="AH1921" s="11" t="str">
        <f t="shared" si="365"/>
        <v>9.53</v>
      </c>
      <c r="AI1921" s="11" t="str">
        <f t="shared" si="366"/>
        <v>M</v>
      </c>
    </row>
    <row r="1922" spans="31:35" x14ac:dyDescent="0.3">
      <c r="AE1922" s="22">
        <v>9.65</v>
      </c>
      <c r="AF1922" s="9">
        <f t="shared" si="364"/>
        <v>7</v>
      </c>
      <c r="AG1922" s="9">
        <f t="shared" si="367"/>
        <v>9650000</v>
      </c>
      <c r="AH1922" s="11" t="str">
        <f t="shared" si="365"/>
        <v>9.65</v>
      </c>
      <c r="AI1922" s="11" t="str">
        <f t="shared" si="366"/>
        <v>M</v>
      </c>
    </row>
    <row r="1923" spans="31:35" x14ac:dyDescent="0.3">
      <c r="AE1923" s="22">
        <v>9.76</v>
      </c>
      <c r="AF1923" s="9">
        <f t="shared" si="364"/>
        <v>7</v>
      </c>
      <c r="AG1923" s="9">
        <f t="shared" si="367"/>
        <v>9760000</v>
      </c>
      <c r="AH1923" s="11" t="str">
        <f t="shared" si="365"/>
        <v>9.76</v>
      </c>
      <c r="AI1923" s="11" t="str">
        <f t="shared" si="366"/>
        <v>M</v>
      </c>
    </row>
    <row r="1924" spans="31:35" x14ac:dyDescent="0.3">
      <c r="AE1924" s="22">
        <v>9.8800000000000008</v>
      </c>
      <c r="AF1924" s="9">
        <f t="shared" si="364"/>
        <v>7</v>
      </c>
      <c r="AG1924" s="9">
        <f t="shared" si="367"/>
        <v>9880000.0000000019</v>
      </c>
      <c r="AH1924" s="11" t="str">
        <f t="shared" si="365"/>
        <v>9.88</v>
      </c>
      <c r="AI1924" s="11" t="str">
        <f t="shared" si="366"/>
        <v>M</v>
      </c>
    </row>
    <row r="1925" spans="31:35" x14ac:dyDescent="0.3">
      <c r="AE1925" s="16">
        <v>1</v>
      </c>
      <c r="AF1925" s="9">
        <f t="shared" ref="AF1925" si="368">IF(AE1925=1,AF1924+1,AF1924)</f>
        <v>8</v>
      </c>
      <c r="AG1925" s="9">
        <f t="shared" si="367"/>
        <v>10000000</v>
      </c>
      <c r="AH1925" s="11" t="str">
        <f t="shared" ref="AH1925" si="369">TEXT(AG1925*_xlfn.XLOOKUP(AF1925,Index_Table,D_List),SUBSTITUTE(_xlfn.XLOOKUP(AF1925,Index_Table,T_List),"""",""))</f>
        <v>10.0</v>
      </c>
      <c r="AI1925" s="11" t="str">
        <f t="shared" si="366"/>
        <v>M</v>
      </c>
    </row>
  </sheetData>
  <mergeCells count="5">
    <mergeCell ref="A3:G3"/>
    <mergeCell ref="H3:N3"/>
    <mergeCell ref="O3:U3"/>
    <mergeCell ref="AE3:AL3"/>
    <mergeCell ref="W3:A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E21"/>
  <sheetViews>
    <sheetView workbookViewId="0">
      <selection activeCell="E6" sqref="E6"/>
    </sheetView>
  </sheetViews>
  <sheetFormatPr defaultRowHeight="14.4" x14ac:dyDescent="0.3"/>
  <cols>
    <col min="5" max="5" width="17.44140625" bestFit="1" customWidth="1"/>
  </cols>
  <sheetData>
    <row r="6" spans="4:5" x14ac:dyDescent="0.3">
      <c r="D6">
        <v>1</v>
      </c>
      <c r="E6" t="s">
        <v>301</v>
      </c>
    </row>
    <row r="7" spans="4:5" x14ac:dyDescent="0.3">
      <c r="D7">
        <v>2</v>
      </c>
      <c r="E7" t="s">
        <v>302</v>
      </c>
    </row>
    <row r="8" spans="4:5" x14ac:dyDescent="0.3">
      <c r="D8">
        <v>3</v>
      </c>
      <c r="E8" t="s">
        <v>303</v>
      </c>
    </row>
    <row r="9" spans="4:5" x14ac:dyDescent="0.3">
      <c r="D9">
        <v>4</v>
      </c>
      <c r="E9" t="s">
        <v>304</v>
      </c>
    </row>
    <row r="10" spans="4:5" x14ac:dyDescent="0.3">
      <c r="D10">
        <v>5</v>
      </c>
      <c r="E10" t="s">
        <v>305</v>
      </c>
    </row>
    <row r="11" spans="4:5" x14ac:dyDescent="0.3">
      <c r="D11">
        <v>6</v>
      </c>
      <c r="E11" t="s">
        <v>306</v>
      </c>
    </row>
    <row r="12" spans="4:5" x14ac:dyDescent="0.3">
      <c r="D12">
        <v>7</v>
      </c>
      <c r="E12" t="s">
        <v>307</v>
      </c>
    </row>
    <row r="13" spans="4:5" x14ac:dyDescent="0.3">
      <c r="D13">
        <v>8</v>
      </c>
      <c r="E13" t="s">
        <v>308</v>
      </c>
    </row>
    <row r="14" spans="4:5" x14ac:dyDescent="0.3">
      <c r="D14">
        <v>9</v>
      </c>
      <c r="E14" t="s">
        <v>309</v>
      </c>
    </row>
    <row r="15" spans="4:5" x14ac:dyDescent="0.3">
      <c r="D15">
        <v>10</v>
      </c>
      <c r="E15" t="s">
        <v>310</v>
      </c>
    </row>
    <row r="16" spans="4:5" x14ac:dyDescent="0.3">
      <c r="D16">
        <v>11</v>
      </c>
      <c r="E16" t="s">
        <v>311</v>
      </c>
    </row>
    <row r="17" spans="4:5" x14ac:dyDescent="0.3">
      <c r="D17">
        <v>12</v>
      </c>
      <c r="E17" t="s">
        <v>312</v>
      </c>
    </row>
    <row r="18" spans="4:5" x14ac:dyDescent="0.3">
      <c r="D18">
        <v>13</v>
      </c>
      <c r="E18" t="s">
        <v>313</v>
      </c>
    </row>
    <row r="19" spans="4:5" x14ac:dyDescent="0.3">
      <c r="D19">
        <v>14</v>
      </c>
      <c r="E19" t="s">
        <v>314</v>
      </c>
    </row>
    <row r="20" spans="4:5" x14ac:dyDescent="0.3">
      <c r="D20">
        <v>15</v>
      </c>
      <c r="E20" t="s">
        <v>315</v>
      </c>
    </row>
    <row r="21" spans="4:5" x14ac:dyDescent="0.3">
      <c r="D21">
        <v>16</v>
      </c>
      <c r="E21" t="str">
        <f>"' constant;"</f>
        <v>' constant;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07"/>
  <sheetViews>
    <sheetView tabSelected="1" zoomScale="120" zoomScaleNormal="120" workbookViewId="0">
      <pane ySplit="6" topLeftCell="A14" activePane="bottomLeft" state="frozen"/>
      <selection pane="bottomLeft" activeCell="C14" sqref="C14"/>
    </sheetView>
  </sheetViews>
  <sheetFormatPr defaultRowHeight="14.4" x14ac:dyDescent="0.3"/>
  <cols>
    <col min="1" max="1" width="35.6640625" customWidth="1"/>
    <col min="2" max="3" width="15.6640625" customWidth="1"/>
    <col min="4" max="4" width="15.6640625" style="5" customWidth="1"/>
    <col min="5" max="5" width="15.6640625" customWidth="1"/>
    <col min="6" max="6" width="15.6640625" style="5" customWidth="1"/>
    <col min="7" max="7" width="15.6640625" customWidth="1"/>
    <col min="8" max="8" width="15.6640625" style="5" customWidth="1"/>
    <col min="9" max="11" width="15.6640625" customWidth="1"/>
    <col min="12" max="12" width="15.6640625" style="5" customWidth="1"/>
    <col min="13" max="15" width="15.6640625" customWidth="1"/>
    <col min="16" max="16" width="15.6640625" style="5" customWidth="1"/>
    <col min="17" max="18" width="15.6640625" customWidth="1"/>
    <col min="20" max="20" width="17.44140625" bestFit="1" customWidth="1"/>
    <col min="21" max="21" width="15.6640625" bestFit="1" customWidth="1"/>
    <col min="22" max="22" width="13.77734375" bestFit="1" customWidth="1"/>
    <col min="23" max="23" width="13" bestFit="1" customWidth="1"/>
    <col min="24" max="24" width="13.33203125" bestFit="1" customWidth="1"/>
    <col min="25" max="25" width="22.33203125" bestFit="1" customWidth="1"/>
    <col min="26" max="26" width="15.44140625" bestFit="1" customWidth="1"/>
    <col min="27" max="27" width="13.77734375" bestFit="1" customWidth="1"/>
    <col min="28" max="28" width="27.77734375" bestFit="1" customWidth="1"/>
    <col min="29" max="29" width="15.109375" bestFit="1" customWidth="1"/>
    <col min="30" max="30" width="17.33203125" bestFit="1" customWidth="1"/>
    <col min="31" max="31" width="43" bestFit="1" customWidth="1"/>
    <col min="32" max="32" width="14.6640625" bestFit="1" customWidth="1"/>
    <col min="33" max="33" width="18.109375" bestFit="1" customWidth="1"/>
  </cols>
  <sheetData>
    <row r="1" spans="1:33" x14ac:dyDescent="0.3">
      <c r="M1" t="s">
        <v>344</v>
      </c>
      <c r="N1" t="s">
        <v>343</v>
      </c>
      <c r="O1" t="s">
        <v>318</v>
      </c>
      <c r="P1" t="s">
        <v>346</v>
      </c>
    </row>
    <row r="2" spans="1:33" x14ac:dyDescent="0.3">
      <c r="L2" s="5" t="s">
        <v>342</v>
      </c>
      <c r="M2" t="s">
        <v>157</v>
      </c>
      <c r="N2" t="s">
        <v>345</v>
      </c>
      <c r="O2" t="s">
        <v>347</v>
      </c>
    </row>
    <row r="3" spans="1:33" x14ac:dyDescent="0.3">
      <c r="F3" s="5">
        <f>INDEX(e29_raw,MATCH(L7,e29_4c,0))</f>
        <v>10</v>
      </c>
    </row>
    <row r="4" spans="1:33" x14ac:dyDescent="0.3">
      <c r="C4" s="49" t="s">
        <v>316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</row>
    <row r="5" spans="1:33" x14ac:dyDescent="0.3">
      <c r="A5" s="41" t="s">
        <v>317</v>
      </c>
      <c r="B5" s="41" t="s">
        <v>318</v>
      </c>
    </row>
    <row r="6" spans="1:33" x14ac:dyDescent="0.3">
      <c r="B6" t="s">
        <v>45</v>
      </c>
      <c r="C6" s="40" t="s">
        <v>319</v>
      </c>
      <c r="D6" s="40" t="s">
        <v>320</v>
      </c>
      <c r="E6" s="40" t="s">
        <v>321</v>
      </c>
      <c r="F6" s="40" t="s">
        <v>322</v>
      </c>
      <c r="G6" s="40" t="s">
        <v>323</v>
      </c>
      <c r="H6" s="40" t="s">
        <v>324</v>
      </c>
      <c r="I6" s="40" t="s">
        <v>325</v>
      </c>
      <c r="J6" s="40" t="s">
        <v>326</v>
      </c>
      <c r="K6" s="40" t="s">
        <v>327</v>
      </c>
      <c r="L6" s="40" t="s">
        <v>328</v>
      </c>
      <c r="M6" s="40" t="s">
        <v>329</v>
      </c>
      <c r="N6" s="40" t="s">
        <v>330</v>
      </c>
      <c r="O6" s="40" t="s">
        <v>331</v>
      </c>
      <c r="P6" s="40" t="s">
        <v>332</v>
      </c>
      <c r="Q6" s="40" t="s">
        <v>333</v>
      </c>
      <c r="R6" s="40" t="s">
        <v>334</v>
      </c>
    </row>
    <row r="7" spans="1:33" x14ac:dyDescent="0.3">
      <c r="C7" s="5" t="str">
        <f>IF($L7&lt;&gt;"","R"&amp;J7,"")</f>
        <v>R0805</v>
      </c>
      <c r="D7" s="5" t="str">
        <f t="shared" ref="D7:D70" si="0">INDEX(e29_value,MATCH(L7,e29_4c,0))&amp;" "&amp;INDEX(e29_sym,MATCH(L7,e29_4c,0))</f>
        <v>10.0 Ohm</v>
      </c>
      <c r="E7" s="5" t="str">
        <f>IF($L7&lt;&gt;"",$B$21)</f>
        <v>1 %</v>
      </c>
      <c r="F7" s="5" t="str">
        <f t="shared" ref="F7:F70" si="1">MIN($B$17,ROUND(SQRT(($B$30*INDEX(e29_raw,MATCH(L7,e29_4c,0)))),1))&amp;" V"</f>
        <v>1.1 V</v>
      </c>
      <c r="G7" s="5" t="str">
        <f>IF($L7&lt;&gt;"",$B$19)&amp;" V"</f>
        <v>200 V</v>
      </c>
      <c r="H7" s="5" t="str">
        <f>IF($L7&lt;&gt;"",$B$15)</f>
        <v>0.125 @ 70 C</v>
      </c>
      <c r="I7" s="5" t="str">
        <f>IF($L7&lt;&gt;"",$B$23)</f>
        <v>±100 ppm/C</v>
      </c>
      <c r="J7" s="5" t="str">
        <f>IF($L7&lt;&gt;"",$B$13)</f>
        <v>0805</v>
      </c>
      <c r="K7" s="5" t="str">
        <f>IF($L7&lt;&gt;"",$B$25)&amp;" C"</f>
        <v>-55 to +155 C</v>
      </c>
      <c r="L7" s="5" t="str">
        <f t="array" ref="L7">IFERROR(INDEX(e29_4c,SMALL(IF(($B$9&lt;=e29_raw)*($B$11&gt;=e29_raw),MATCH(ROW(e29_4c),ROW(e29_4c))),ROWS($A$1:A1)),COLUMN(A1)),"")</f>
        <v>10R0</v>
      </c>
      <c r="M7" s="5" t="str">
        <f>IF($L7&lt;&gt;"",$B$27)</f>
        <v>Grade 0</v>
      </c>
      <c r="N7" t="str">
        <f>IF(L7&lt;&gt;"",$A$9)</f>
        <v>Precision Thick Film Chip Resistors</v>
      </c>
      <c r="O7" t="str">
        <f>IF($L7&lt;&gt;"","Panasonic")</f>
        <v>Panasonic</v>
      </c>
      <c r="P7" s="5" t="str">
        <f>IF($L7&lt;&gt;"","ERJ"&amp;$B$6&amp;$B$34&amp;L7)</f>
        <v>ERJ6ENF10R0</v>
      </c>
      <c r="T7" t="str">
        <f t="shared" ref="T7:T70" si="2">IF($L7&lt;&gt;"",C$6&amp;" '"&amp;C7&amp;"';","")</f>
        <v>technology 'R0805';</v>
      </c>
      <c r="U7" t="str">
        <f t="shared" ref="U7:U70" si="3">IF($L7&lt;&gt;"",D$6&amp;" '"&amp;D7&amp;"';","")</f>
        <v>value '10.0 Ohm';</v>
      </c>
      <c r="V7" t="str">
        <f t="shared" ref="V7:V70" si="4">IF($L7&lt;&gt;"",E$6&amp;" '"&amp;E7&amp;"';","")</f>
        <v>tolerance '1 %';</v>
      </c>
      <c r="W7" t="str">
        <f t="shared" ref="W7:W70" si="5">IF($L7&lt;&gt;"",F$6&amp;" '"&amp;F7&amp;"';","")</f>
        <v>rcwv '1.1 V';</v>
      </c>
      <c r="X7" t="str">
        <f t="shared" ref="X7:X70" si="6">IF($L7&lt;&gt;"",G$6&amp;" '"&amp;G7&amp;"';","")</f>
        <v>max(v) '200 V';</v>
      </c>
      <c r="Y7" t="str">
        <f t="shared" ref="Y7:Y70" si="7">IF($L7&lt;&gt;"",H$6&amp;" '"&amp;H7&amp;"';","")</f>
        <v>power(w) '0.125 @ 70 C';</v>
      </c>
      <c r="Z7" t="str">
        <f t="shared" ref="Z7:Z70" si="8">IF($L7&lt;&gt;"",I$6&amp;" '"&amp;I7&amp;"';","")</f>
        <v>tcr '±100 ppm/C';</v>
      </c>
      <c r="AA7" t="str">
        <f t="shared" ref="AA7:AA70" si="9">IF($L7&lt;&gt;"",J$6&amp;" '"&amp;J7&amp;"';","")</f>
        <v>package '0805';</v>
      </c>
      <c r="AB7" t="str">
        <f t="shared" ref="AB7:AB70" si="10">IF($L7&lt;&gt;"",K$6&amp;" '"&amp;K7&amp;"';","")</f>
        <v>operating_temp '-55 to +155 C';</v>
      </c>
      <c r="AC7" t="str">
        <f t="shared" ref="AC7:AC70" si="11">IF($L7&lt;&gt;"",L$6&amp;" '"&amp;L7&amp;"';","")</f>
        <v>pkg_code '10R0';</v>
      </c>
      <c r="AD7" t="str">
        <f t="shared" ref="AD7:AD70" si="12">IF($L7&lt;&gt;"",M$6&amp;" '"&amp;M7&amp;"';","")</f>
        <v>aec-q200 'Grade 0';</v>
      </c>
      <c r="AE7" t="str">
        <f t="shared" ref="AE7:AE70" si="13">IF($L7&lt;&gt;"",N$6&amp;" '"&amp;N7&amp;"';","")</f>
        <v>classification 'Precision Thick Film Chip Resistors';</v>
      </c>
      <c r="AF7" t="str">
        <f t="shared" ref="AF7:AF70" si="14">IF($L7&lt;&gt;"",O$6&amp;" '"&amp;O7&amp;"';","")</f>
        <v>mfg 'Panasonic';</v>
      </c>
      <c r="AG7" t="str">
        <f t="shared" ref="AG7:AG70" si="15">IF($L7&lt;&gt;"",P$6&amp;" '"&amp;P7&amp;"';","")</f>
        <v>mpn 'ERJ6ENF10R0';</v>
      </c>
    </row>
    <row r="8" spans="1:33" x14ac:dyDescent="0.3">
      <c r="B8" s="41" t="s">
        <v>335</v>
      </c>
      <c r="C8" s="5" t="str">
        <f t="shared" ref="C8:C71" si="16">IF($L8&lt;&gt;"","R"&amp;J8,"")</f>
        <v>R0805</v>
      </c>
      <c r="D8" s="5" t="str">
        <f t="shared" si="0"/>
        <v>10.2 Ohm</v>
      </c>
      <c r="E8" s="5" t="str">
        <f t="shared" ref="E8:E71" si="17">IF($L8&lt;&gt;"",$B$21)</f>
        <v>1 %</v>
      </c>
      <c r="F8" s="5" t="str">
        <f t="shared" si="1"/>
        <v>1.1 V</v>
      </c>
      <c r="G8" s="5" t="str">
        <f t="shared" ref="G8:G71" si="18">IF($L8&lt;&gt;"",$B$19)&amp;" V"</f>
        <v>200 V</v>
      </c>
      <c r="H8" s="5" t="str">
        <f t="shared" ref="H8:H71" si="19">IF($L8&lt;&gt;"",$B$15)</f>
        <v>0.125 @ 70 C</v>
      </c>
      <c r="I8" s="5" t="str">
        <f t="shared" ref="I8:I71" si="20">IF($L8&lt;&gt;"",$B$23)</f>
        <v>±100 ppm/C</v>
      </c>
      <c r="J8" s="5" t="str">
        <f t="shared" ref="J8:J71" si="21">IF($L8&lt;&gt;"",$B$13)</f>
        <v>0805</v>
      </c>
      <c r="K8" s="5" t="str">
        <f t="shared" ref="K8:K71" si="22">IF($L8&lt;&gt;"",$B$25)&amp;" C"</f>
        <v>-55 to +155 C</v>
      </c>
      <c r="L8" s="5" t="str">
        <f t="array" ref="L8">IFERROR(INDEX(e29_4c,SMALL(IF(($B$9&lt;=e29_raw)*($B$11&gt;=e29_raw),MATCH(ROW(e29_4c),ROW(e29_4c))),ROWS($A$1:A2)),COLUMN(A2)),"")</f>
        <v>10R2</v>
      </c>
      <c r="M8" s="5" t="str">
        <f t="shared" ref="M8:M71" si="23">IF($L8&lt;&gt;"",$B$27)</f>
        <v>Grade 0</v>
      </c>
      <c r="N8" t="str">
        <f t="shared" ref="N8:N71" si="24">IF(L8&lt;&gt;"",$A$9)</f>
        <v>Precision Thick Film Chip Resistors</v>
      </c>
      <c r="O8" t="str">
        <f t="shared" ref="O8:O71" si="25">IF($L8&lt;&gt;"","Panasonic")</f>
        <v>Panasonic</v>
      </c>
      <c r="P8" s="5" t="str">
        <f t="shared" ref="P8:P71" si="26">IF($L8&lt;&gt;"","ERJ"&amp;$B$6&amp;$B$34&amp;L8)</f>
        <v>ERJ6ENF10R2</v>
      </c>
      <c r="T8" t="str">
        <f t="shared" si="2"/>
        <v>technology 'R0805';</v>
      </c>
      <c r="U8" t="str">
        <f t="shared" si="3"/>
        <v>value '10.2 Ohm';</v>
      </c>
      <c r="V8" t="str">
        <f t="shared" si="4"/>
        <v>tolerance '1 %';</v>
      </c>
      <c r="W8" t="str">
        <f t="shared" si="5"/>
        <v>rcwv '1.1 V';</v>
      </c>
      <c r="X8" t="str">
        <f t="shared" si="6"/>
        <v>max(v) '200 V';</v>
      </c>
      <c r="Y8" t="str">
        <f t="shared" si="7"/>
        <v>power(w) '0.125 @ 70 C';</v>
      </c>
      <c r="Z8" t="str">
        <f t="shared" si="8"/>
        <v>tcr '±100 ppm/C';</v>
      </c>
      <c r="AA8" t="str">
        <f t="shared" si="9"/>
        <v>package '0805';</v>
      </c>
      <c r="AB8" t="str">
        <f t="shared" si="10"/>
        <v>operating_temp '-55 to +155 C';</v>
      </c>
      <c r="AC8" t="str">
        <f t="shared" si="11"/>
        <v>pkg_code '10R2';</v>
      </c>
      <c r="AD8" t="str">
        <f t="shared" si="12"/>
        <v>aec-q200 'Grade 0';</v>
      </c>
      <c r="AE8" t="str">
        <f t="shared" si="13"/>
        <v>classification 'Precision Thick Film Chip Resistors';</v>
      </c>
      <c r="AF8" t="str">
        <f t="shared" si="14"/>
        <v>mfg 'Panasonic';</v>
      </c>
      <c r="AG8" t="str">
        <f t="shared" si="15"/>
        <v>mpn 'ERJ6ENF10R2';</v>
      </c>
    </row>
    <row r="9" spans="1:33" x14ac:dyDescent="0.3">
      <c r="A9" s="37" t="str">
        <f>IF(L7&lt;&gt;"","Precision Thick Film Chip Resistors")</f>
        <v>Precision Thick Film Chip Resistors</v>
      </c>
      <c r="B9" s="47">
        <f>VLOOKUP($B$6,'ERJ Codes'!$J$22:$AA$32,8)</f>
        <v>10</v>
      </c>
      <c r="C9" s="5" t="str">
        <f t="shared" si="16"/>
        <v>R0805</v>
      </c>
      <c r="D9" s="5" t="str">
        <f t="shared" si="0"/>
        <v>10.5 Ohm</v>
      </c>
      <c r="E9" s="5" t="str">
        <f t="shared" si="17"/>
        <v>1 %</v>
      </c>
      <c r="F9" s="5" t="str">
        <f t="shared" si="1"/>
        <v>1.1 V</v>
      </c>
      <c r="G9" s="5" t="str">
        <f t="shared" si="18"/>
        <v>200 V</v>
      </c>
      <c r="H9" s="5" t="str">
        <f t="shared" si="19"/>
        <v>0.125 @ 70 C</v>
      </c>
      <c r="I9" s="5" t="str">
        <f t="shared" si="20"/>
        <v>±100 ppm/C</v>
      </c>
      <c r="J9" s="5" t="str">
        <f t="shared" si="21"/>
        <v>0805</v>
      </c>
      <c r="K9" s="5" t="str">
        <f t="shared" si="22"/>
        <v>-55 to +155 C</v>
      </c>
      <c r="L9" s="5" t="str">
        <f t="array" ref="L9">IFERROR(INDEX(e29_4c,SMALL(IF(($B$9&lt;=e29_raw)*($B$11&gt;=e29_raw),MATCH(ROW(e29_4c),ROW(e29_4c))),ROWS($A$1:A3)),COLUMN(A3)),"")</f>
        <v>10R5</v>
      </c>
      <c r="M9" s="5" t="str">
        <f t="shared" si="23"/>
        <v>Grade 0</v>
      </c>
      <c r="N9" t="str">
        <f t="shared" si="24"/>
        <v>Precision Thick Film Chip Resistors</v>
      </c>
      <c r="O9" t="str">
        <f t="shared" si="25"/>
        <v>Panasonic</v>
      </c>
      <c r="P9" s="5" t="str">
        <f t="shared" si="26"/>
        <v>ERJ6ENF10R5</v>
      </c>
      <c r="T9" t="str">
        <f t="shared" si="2"/>
        <v>technology 'R0805';</v>
      </c>
      <c r="U9" t="str">
        <f t="shared" si="3"/>
        <v>value '10.5 Ohm';</v>
      </c>
      <c r="V9" t="str">
        <f t="shared" si="4"/>
        <v>tolerance '1 %';</v>
      </c>
      <c r="W9" t="str">
        <f t="shared" si="5"/>
        <v>rcwv '1.1 V';</v>
      </c>
      <c r="X9" t="str">
        <f t="shared" si="6"/>
        <v>max(v) '200 V';</v>
      </c>
      <c r="Y9" t="str">
        <f t="shared" si="7"/>
        <v>power(w) '0.125 @ 70 C';</v>
      </c>
      <c r="Z9" t="str">
        <f t="shared" si="8"/>
        <v>tcr '±100 ppm/C';</v>
      </c>
      <c r="AA9" t="str">
        <f t="shared" si="9"/>
        <v>package '0805';</v>
      </c>
      <c r="AB9" t="str">
        <f t="shared" si="10"/>
        <v>operating_temp '-55 to +155 C';</v>
      </c>
      <c r="AC9" t="str">
        <f t="shared" si="11"/>
        <v>pkg_code '10R5';</v>
      </c>
      <c r="AD9" t="str">
        <f t="shared" si="12"/>
        <v>aec-q200 'Grade 0';</v>
      </c>
      <c r="AE9" t="str">
        <f t="shared" si="13"/>
        <v>classification 'Precision Thick Film Chip Resistors';</v>
      </c>
      <c r="AF9" t="str">
        <f t="shared" si="14"/>
        <v>mfg 'Panasonic';</v>
      </c>
      <c r="AG9" t="str">
        <f t="shared" si="15"/>
        <v>mpn 'ERJ6ENF10R5';</v>
      </c>
    </row>
    <row r="10" spans="1:33" x14ac:dyDescent="0.3">
      <c r="B10" s="41" t="s">
        <v>336</v>
      </c>
      <c r="C10" s="5" t="str">
        <f t="shared" si="16"/>
        <v>R0805</v>
      </c>
      <c r="D10" s="5" t="str">
        <f t="shared" si="0"/>
        <v>10.7 Ohm</v>
      </c>
      <c r="E10" s="5" t="str">
        <f t="shared" si="17"/>
        <v>1 %</v>
      </c>
      <c r="F10" s="5" t="str">
        <f t="shared" si="1"/>
        <v>1.2 V</v>
      </c>
      <c r="G10" s="5" t="str">
        <f t="shared" si="18"/>
        <v>200 V</v>
      </c>
      <c r="H10" s="5" t="str">
        <f t="shared" si="19"/>
        <v>0.125 @ 70 C</v>
      </c>
      <c r="I10" s="5" t="str">
        <f t="shared" si="20"/>
        <v>±100 ppm/C</v>
      </c>
      <c r="J10" s="5" t="str">
        <f t="shared" si="21"/>
        <v>0805</v>
      </c>
      <c r="K10" s="5" t="str">
        <f t="shared" si="22"/>
        <v>-55 to +155 C</v>
      </c>
      <c r="L10" s="5" t="str">
        <f t="array" ref="L10">IFERROR(INDEX(e29_4c,SMALL(IF(($B$9&lt;=e29_raw)*($B$11&gt;=e29_raw),MATCH(ROW(e29_4c),ROW(e29_4c))),ROWS($A$1:A4)),COLUMN(A4)),"")</f>
        <v>10R7</v>
      </c>
      <c r="M10" s="5" t="str">
        <f t="shared" si="23"/>
        <v>Grade 0</v>
      </c>
      <c r="N10" t="str">
        <f t="shared" si="24"/>
        <v>Precision Thick Film Chip Resistors</v>
      </c>
      <c r="O10" t="str">
        <f t="shared" si="25"/>
        <v>Panasonic</v>
      </c>
      <c r="P10" s="5" t="str">
        <f t="shared" si="26"/>
        <v>ERJ6ENF10R7</v>
      </c>
      <c r="T10" t="str">
        <f t="shared" si="2"/>
        <v>technology 'R0805';</v>
      </c>
      <c r="U10" t="str">
        <f t="shared" si="3"/>
        <v>value '10.7 Ohm';</v>
      </c>
      <c r="V10" t="str">
        <f t="shared" si="4"/>
        <v>tolerance '1 %';</v>
      </c>
      <c r="W10" t="str">
        <f t="shared" si="5"/>
        <v>rcwv '1.2 V';</v>
      </c>
      <c r="X10" t="str">
        <f t="shared" si="6"/>
        <v>max(v) '200 V';</v>
      </c>
      <c r="Y10" t="str">
        <f t="shared" si="7"/>
        <v>power(w) '0.125 @ 70 C';</v>
      </c>
      <c r="Z10" t="str">
        <f t="shared" si="8"/>
        <v>tcr '±100 ppm/C';</v>
      </c>
      <c r="AA10" t="str">
        <f t="shared" si="9"/>
        <v>package '0805';</v>
      </c>
      <c r="AB10" t="str">
        <f t="shared" si="10"/>
        <v>operating_temp '-55 to +155 C';</v>
      </c>
      <c r="AC10" t="str">
        <f t="shared" si="11"/>
        <v>pkg_code '10R7';</v>
      </c>
      <c r="AD10" t="str">
        <f t="shared" si="12"/>
        <v>aec-q200 'Grade 0';</v>
      </c>
      <c r="AE10" t="str">
        <f t="shared" si="13"/>
        <v>classification 'Precision Thick Film Chip Resistors';</v>
      </c>
      <c r="AF10" t="str">
        <f t="shared" si="14"/>
        <v>mfg 'Panasonic';</v>
      </c>
      <c r="AG10" t="str">
        <f t="shared" si="15"/>
        <v>mpn 'ERJ6ENF10R7';</v>
      </c>
    </row>
    <row r="11" spans="1:33" x14ac:dyDescent="0.3">
      <c r="B11" s="47">
        <f>VLOOKUP($B$6,'ERJ Codes'!$J$22:$AA$32,9)</f>
        <v>2200000</v>
      </c>
      <c r="C11" s="5" t="str">
        <f t="shared" si="16"/>
        <v>R0805</v>
      </c>
      <c r="D11" s="5" t="str">
        <f t="shared" si="0"/>
        <v>11.0 Ohm</v>
      </c>
      <c r="E11" s="5" t="str">
        <f t="shared" si="17"/>
        <v>1 %</v>
      </c>
      <c r="F11" s="5" t="str">
        <f t="shared" si="1"/>
        <v>1.2 V</v>
      </c>
      <c r="G11" s="5" t="str">
        <f t="shared" si="18"/>
        <v>200 V</v>
      </c>
      <c r="H11" s="5" t="str">
        <f t="shared" si="19"/>
        <v>0.125 @ 70 C</v>
      </c>
      <c r="I11" s="5" t="str">
        <f t="shared" si="20"/>
        <v>±100 ppm/C</v>
      </c>
      <c r="J11" s="5" t="str">
        <f t="shared" si="21"/>
        <v>0805</v>
      </c>
      <c r="K11" s="5" t="str">
        <f t="shared" si="22"/>
        <v>-55 to +155 C</v>
      </c>
      <c r="L11" s="5" t="str">
        <f t="array" ref="L11">IFERROR(INDEX(e29_4c,SMALL(IF(($B$9&lt;=e29_raw)*($B$11&gt;=e29_raw),MATCH(ROW(e29_4c),ROW(e29_4c))),ROWS($A$1:A5)),COLUMN(A5)),"")</f>
        <v>11R0</v>
      </c>
      <c r="M11" s="5" t="str">
        <f t="shared" si="23"/>
        <v>Grade 0</v>
      </c>
      <c r="N11" t="str">
        <f t="shared" si="24"/>
        <v>Precision Thick Film Chip Resistors</v>
      </c>
      <c r="O11" t="str">
        <f t="shared" si="25"/>
        <v>Panasonic</v>
      </c>
      <c r="P11" s="5" t="str">
        <f t="shared" si="26"/>
        <v>ERJ6ENF11R0</v>
      </c>
      <c r="T11" t="str">
        <f t="shared" si="2"/>
        <v>technology 'R0805';</v>
      </c>
      <c r="U11" t="str">
        <f t="shared" si="3"/>
        <v>value '11.0 Ohm';</v>
      </c>
      <c r="V11" t="str">
        <f t="shared" si="4"/>
        <v>tolerance '1 %';</v>
      </c>
      <c r="W11" t="str">
        <f t="shared" si="5"/>
        <v>rcwv '1.2 V';</v>
      </c>
      <c r="X11" t="str">
        <f t="shared" si="6"/>
        <v>max(v) '200 V';</v>
      </c>
      <c r="Y11" t="str">
        <f t="shared" si="7"/>
        <v>power(w) '0.125 @ 70 C';</v>
      </c>
      <c r="Z11" t="str">
        <f t="shared" si="8"/>
        <v>tcr '±100 ppm/C';</v>
      </c>
      <c r="AA11" t="str">
        <f t="shared" si="9"/>
        <v>package '0805';</v>
      </c>
      <c r="AB11" t="str">
        <f t="shared" si="10"/>
        <v>operating_temp '-55 to +155 C';</v>
      </c>
      <c r="AC11" t="str">
        <f t="shared" si="11"/>
        <v>pkg_code '11R0';</v>
      </c>
      <c r="AD11" t="str">
        <f t="shared" si="12"/>
        <v>aec-q200 'Grade 0';</v>
      </c>
      <c r="AE11" t="str">
        <f t="shared" si="13"/>
        <v>classification 'Precision Thick Film Chip Resistors';</v>
      </c>
      <c r="AF11" t="str">
        <f t="shared" si="14"/>
        <v>mfg 'Panasonic';</v>
      </c>
      <c r="AG11" t="str">
        <f t="shared" si="15"/>
        <v>mpn 'ERJ6ENF11R0';</v>
      </c>
    </row>
    <row r="12" spans="1:33" x14ac:dyDescent="0.3">
      <c r="B12" s="41" t="s">
        <v>88</v>
      </c>
      <c r="C12" s="5" t="str">
        <f t="shared" si="16"/>
        <v>R0805</v>
      </c>
      <c r="D12" s="5" t="str">
        <f t="shared" si="0"/>
        <v>11.3 Ohm</v>
      </c>
      <c r="E12" s="5" t="str">
        <f t="shared" si="17"/>
        <v>1 %</v>
      </c>
      <c r="F12" s="5" t="str">
        <f t="shared" si="1"/>
        <v>1.2 V</v>
      </c>
      <c r="G12" s="5" t="str">
        <f t="shared" si="18"/>
        <v>200 V</v>
      </c>
      <c r="H12" s="5" t="str">
        <f t="shared" si="19"/>
        <v>0.125 @ 70 C</v>
      </c>
      <c r="I12" s="5" t="str">
        <f t="shared" si="20"/>
        <v>±100 ppm/C</v>
      </c>
      <c r="J12" s="5" t="str">
        <f t="shared" si="21"/>
        <v>0805</v>
      </c>
      <c r="K12" s="5" t="str">
        <f t="shared" si="22"/>
        <v>-55 to +155 C</v>
      </c>
      <c r="L12" s="5" t="str">
        <f t="array" ref="L12">IFERROR(INDEX(e29_4c,SMALL(IF(($B$9&lt;=e29_raw)*($B$11&gt;=e29_raw),MATCH(ROW(e29_4c),ROW(e29_4c))),ROWS($A$1:A6)),COLUMN(A6)),"")</f>
        <v>11R3</v>
      </c>
      <c r="M12" s="5" t="str">
        <f t="shared" si="23"/>
        <v>Grade 0</v>
      </c>
      <c r="N12" t="str">
        <f t="shared" si="24"/>
        <v>Precision Thick Film Chip Resistors</v>
      </c>
      <c r="O12" t="str">
        <f t="shared" si="25"/>
        <v>Panasonic</v>
      </c>
      <c r="P12" s="5" t="str">
        <f t="shared" si="26"/>
        <v>ERJ6ENF11R3</v>
      </c>
      <c r="T12" t="str">
        <f t="shared" si="2"/>
        <v>technology 'R0805';</v>
      </c>
      <c r="U12" t="str">
        <f t="shared" si="3"/>
        <v>value '11.3 Ohm';</v>
      </c>
      <c r="V12" t="str">
        <f t="shared" si="4"/>
        <v>tolerance '1 %';</v>
      </c>
      <c r="W12" t="str">
        <f t="shared" si="5"/>
        <v>rcwv '1.2 V';</v>
      </c>
      <c r="X12" t="str">
        <f t="shared" si="6"/>
        <v>max(v) '200 V';</v>
      </c>
      <c r="Y12" t="str">
        <f t="shared" si="7"/>
        <v>power(w) '0.125 @ 70 C';</v>
      </c>
      <c r="Z12" t="str">
        <f t="shared" si="8"/>
        <v>tcr '±100 ppm/C';</v>
      </c>
      <c r="AA12" t="str">
        <f t="shared" si="9"/>
        <v>package '0805';</v>
      </c>
      <c r="AB12" t="str">
        <f t="shared" si="10"/>
        <v>operating_temp '-55 to +155 C';</v>
      </c>
      <c r="AC12" t="str">
        <f t="shared" si="11"/>
        <v>pkg_code '11R3';</v>
      </c>
      <c r="AD12" t="str">
        <f t="shared" si="12"/>
        <v>aec-q200 'Grade 0';</v>
      </c>
      <c r="AE12" t="str">
        <f t="shared" si="13"/>
        <v>classification 'Precision Thick Film Chip Resistors';</v>
      </c>
      <c r="AF12" t="str">
        <f t="shared" si="14"/>
        <v>mfg 'Panasonic';</v>
      </c>
      <c r="AG12" t="str">
        <f t="shared" si="15"/>
        <v>mpn 'ERJ6ENF11R3';</v>
      </c>
    </row>
    <row r="13" spans="1:33" x14ac:dyDescent="0.3">
      <c r="B13" s="46" t="str">
        <f>VLOOKUP($B$6,'ERJ Codes'!$J$22:$AA$32,2)</f>
        <v>0805</v>
      </c>
      <c r="C13" s="5" t="str">
        <f t="shared" si="16"/>
        <v>R0805</v>
      </c>
      <c r="D13" s="5" t="str">
        <f t="shared" si="0"/>
        <v>11.5 Ohm</v>
      </c>
      <c r="E13" s="5" t="str">
        <f t="shared" si="17"/>
        <v>1 %</v>
      </c>
      <c r="F13" s="5" t="str">
        <f t="shared" si="1"/>
        <v>1.2 V</v>
      </c>
      <c r="G13" s="5" t="str">
        <f t="shared" si="18"/>
        <v>200 V</v>
      </c>
      <c r="H13" s="5" t="str">
        <f t="shared" si="19"/>
        <v>0.125 @ 70 C</v>
      </c>
      <c r="I13" s="5" t="str">
        <f t="shared" si="20"/>
        <v>±100 ppm/C</v>
      </c>
      <c r="J13" s="5" t="str">
        <f t="shared" si="21"/>
        <v>0805</v>
      </c>
      <c r="K13" s="5" t="str">
        <f t="shared" si="22"/>
        <v>-55 to +155 C</v>
      </c>
      <c r="L13" s="5" t="str">
        <f t="array" ref="L13">IFERROR(INDEX(e29_4c,SMALL(IF(($B$9&lt;=e29_raw)*($B$11&gt;=e29_raw),MATCH(ROW(e29_4c),ROW(e29_4c))),ROWS($A$1:A7)),COLUMN(A7)),"")</f>
        <v>11R5</v>
      </c>
      <c r="M13" s="5" t="str">
        <f t="shared" si="23"/>
        <v>Grade 0</v>
      </c>
      <c r="N13" t="str">
        <f t="shared" si="24"/>
        <v>Precision Thick Film Chip Resistors</v>
      </c>
      <c r="O13" t="str">
        <f t="shared" si="25"/>
        <v>Panasonic</v>
      </c>
      <c r="P13" s="5" t="str">
        <f t="shared" si="26"/>
        <v>ERJ6ENF11R5</v>
      </c>
      <c r="T13" t="str">
        <f t="shared" si="2"/>
        <v>technology 'R0805';</v>
      </c>
      <c r="U13" t="str">
        <f t="shared" si="3"/>
        <v>value '11.5 Ohm';</v>
      </c>
      <c r="V13" t="str">
        <f t="shared" si="4"/>
        <v>tolerance '1 %';</v>
      </c>
      <c r="W13" t="str">
        <f t="shared" si="5"/>
        <v>rcwv '1.2 V';</v>
      </c>
      <c r="X13" t="str">
        <f t="shared" si="6"/>
        <v>max(v) '200 V';</v>
      </c>
      <c r="Y13" t="str">
        <f t="shared" si="7"/>
        <v>power(w) '0.125 @ 70 C';</v>
      </c>
      <c r="Z13" t="str">
        <f t="shared" si="8"/>
        <v>tcr '±100 ppm/C';</v>
      </c>
      <c r="AA13" t="str">
        <f t="shared" si="9"/>
        <v>package '0805';</v>
      </c>
      <c r="AB13" t="str">
        <f t="shared" si="10"/>
        <v>operating_temp '-55 to +155 C';</v>
      </c>
      <c r="AC13" t="str">
        <f t="shared" si="11"/>
        <v>pkg_code '11R5';</v>
      </c>
      <c r="AD13" t="str">
        <f t="shared" si="12"/>
        <v>aec-q200 'Grade 0';</v>
      </c>
      <c r="AE13" t="str">
        <f t="shared" si="13"/>
        <v>classification 'Precision Thick Film Chip Resistors';</v>
      </c>
      <c r="AF13" t="str">
        <f t="shared" si="14"/>
        <v>mfg 'Panasonic';</v>
      </c>
      <c r="AG13" t="str">
        <f t="shared" si="15"/>
        <v>mpn 'ERJ6ENF11R5';</v>
      </c>
    </row>
    <row r="14" spans="1:33" x14ac:dyDescent="0.3">
      <c r="B14" s="41" t="s">
        <v>337</v>
      </c>
      <c r="C14" s="5" t="str">
        <f t="shared" si="16"/>
        <v>R0805</v>
      </c>
      <c r="D14" s="5" t="str">
        <f t="shared" si="0"/>
        <v>11.8 Ohm</v>
      </c>
      <c r="E14" s="5" t="str">
        <f t="shared" si="17"/>
        <v>1 %</v>
      </c>
      <c r="F14" s="5" t="str">
        <f t="shared" si="1"/>
        <v>1.2 V</v>
      </c>
      <c r="G14" s="5" t="str">
        <f t="shared" si="18"/>
        <v>200 V</v>
      </c>
      <c r="H14" s="5" t="str">
        <f t="shared" si="19"/>
        <v>0.125 @ 70 C</v>
      </c>
      <c r="I14" s="5" t="str">
        <f t="shared" si="20"/>
        <v>±100 ppm/C</v>
      </c>
      <c r="J14" s="5" t="str">
        <f t="shared" si="21"/>
        <v>0805</v>
      </c>
      <c r="K14" s="5" t="str">
        <f t="shared" si="22"/>
        <v>-55 to +155 C</v>
      </c>
      <c r="L14" s="5" t="str">
        <f t="array" ref="L14">IFERROR(INDEX(e29_4c,SMALL(IF(($B$9&lt;=e29_raw)*($B$11&gt;=e29_raw),MATCH(ROW(e29_4c),ROW(e29_4c))),ROWS($A$1:A8)),COLUMN(A8)),"")</f>
        <v>11R8</v>
      </c>
      <c r="M14" s="5" t="str">
        <f t="shared" si="23"/>
        <v>Grade 0</v>
      </c>
      <c r="N14" t="str">
        <f t="shared" si="24"/>
        <v>Precision Thick Film Chip Resistors</v>
      </c>
      <c r="O14" t="str">
        <f t="shared" si="25"/>
        <v>Panasonic</v>
      </c>
      <c r="P14" s="5" t="str">
        <f t="shared" si="26"/>
        <v>ERJ6ENF11R8</v>
      </c>
      <c r="T14" t="str">
        <f t="shared" si="2"/>
        <v>technology 'R0805';</v>
      </c>
      <c r="U14" t="str">
        <f t="shared" si="3"/>
        <v>value '11.8 Ohm';</v>
      </c>
      <c r="V14" t="str">
        <f t="shared" si="4"/>
        <v>tolerance '1 %';</v>
      </c>
      <c r="W14" t="str">
        <f t="shared" si="5"/>
        <v>rcwv '1.2 V';</v>
      </c>
      <c r="X14" t="str">
        <f t="shared" si="6"/>
        <v>max(v) '200 V';</v>
      </c>
      <c r="Y14" t="str">
        <f t="shared" si="7"/>
        <v>power(w) '0.125 @ 70 C';</v>
      </c>
      <c r="Z14" t="str">
        <f t="shared" si="8"/>
        <v>tcr '±100 ppm/C';</v>
      </c>
      <c r="AA14" t="str">
        <f t="shared" si="9"/>
        <v>package '0805';</v>
      </c>
      <c r="AB14" t="str">
        <f t="shared" si="10"/>
        <v>operating_temp '-55 to +155 C';</v>
      </c>
      <c r="AC14" t="str">
        <f t="shared" si="11"/>
        <v>pkg_code '11R8';</v>
      </c>
      <c r="AD14" t="str">
        <f t="shared" si="12"/>
        <v>aec-q200 'Grade 0';</v>
      </c>
      <c r="AE14" t="str">
        <f t="shared" si="13"/>
        <v>classification 'Precision Thick Film Chip Resistors';</v>
      </c>
      <c r="AF14" t="str">
        <f t="shared" si="14"/>
        <v>mfg 'Panasonic';</v>
      </c>
      <c r="AG14" t="str">
        <f t="shared" si="15"/>
        <v>mpn 'ERJ6ENF11R8';</v>
      </c>
    </row>
    <row r="15" spans="1:33" x14ac:dyDescent="0.3">
      <c r="B15" s="46" t="str">
        <f>VLOOKUP($B$6,'ERJ Codes'!$J$22:$AA$32,3)&amp;" @ "&amp;VLOOKUP($B$6,'ERJ Codes'!$J$22:$AA$32,4)&amp;" C"</f>
        <v>0.125 @ 70 C</v>
      </c>
      <c r="C15" s="5" t="str">
        <f t="shared" si="16"/>
        <v>R0805</v>
      </c>
      <c r="D15" s="5" t="str">
        <f t="shared" si="0"/>
        <v>12.0 Ohm</v>
      </c>
      <c r="E15" s="5" t="str">
        <f t="shared" si="17"/>
        <v>1 %</v>
      </c>
      <c r="F15" s="5" t="str">
        <f t="shared" si="1"/>
        <v>1.2 V</v>
      </c>
      <c r="G15" s="5" t="str">
        <f t="shared" si="18"/>
        <v>200 V</v>
      </c>
      <c r="H15" s="5" t="str">
        <f t="shared" si="19"/>
        <v>0.125 @ 70 C</v>
      </c>
      <c r="I15" s="5" t="str">
        <f t="shared" si="20"/>
        <v>±100 ppm/C</v>
      </c>
      <c r="J15" s="5" t="str">
        <f t="shared" si="21"/>
        <v>0805</v>
      </c>
      <c r="K15" s="5" t="str">
        <f t="shared" si="22"/>
        <v>-55 to +155 C</v>
      </c>
      <c r="L15" s="5" t="str">
        <f t="array" ref="L15">IFERROR(INDEX(e29_4c,SMALL(IF(($B$9&lt;=e29_raw)*($B$11&gt;=e29_raw),MATCH(ROW(e29_4c),ROW(e29_4c))),ROWS($A$1:A9)),COLUMN(A9)),"")</f>
        <v>12R0</v>
      </c>
      <c r="M15" s="5" t="str">
        <f t="shared" si="23"/>
        <v>Grade 0</v>
      </c>
      <c r="N15" t="str">
        <f t="shared" si="24"/>
        <v>Precision Thick Film Chip Resistors</v>
      </c>
      <c r="O15" t="str">
        <f t="shared" si="25"/>
        <v>Panasonic</v>
      </c>
      <c r="P15" s="5" t="str">
        <f t="shared" si="26"/>
        <v>ERJ6ENF12R0</v>
      </c>
      <c r="T15" t="str">
        <f t="shared" si="2"/>
        <v>technology 'R0805';</v>
      </c>
      <c r="U15" t="str">
        <f t="shared" si="3"/>
        <v>value '12.0 Ohm';</v>
      </c>
      <c r="V15" t="str">
        <f t="shared" si="4"/>
        <v>tolerance '1 %';</v>
      </c>
      <c r="W15" t="str">
        <f t="shared" si="5"/>
        <v>rcwv '1.2 V';</v>
      </c>
      <c r="X15" t="str">
        <f t="shared" si="6"/>
        <v>max(v) '200 V';</v>
      </c>
      <c r="Y15" t="str">
        <f t="shared" si="7"/>
        <v>power(w) '0.125 @ 70 C';</v>
      </c>
      <c r="Z15" t="str">
        <f t="shared" si="8"/>
        <v>tcr '±100 ppm/C';</v>
      </c>
      <c r="AA15" t="str">
        <f t="shared" si="9"/>
        <v>package '0805';</v>
      </c>
      <c r="AB15" t="str">
        <f t="shared" si="10"/>
        <v>operating_temp '-55 to +155 C';</v>
      </c>
      <c r="AC15" t="str">
        <f t="shared" si="11"/>
        <v>pkg_code '12R0';</v>
      </c>
      <c r="AD15" t="str">
        <f t="shared" si="12"/>
        <v>aec-q200 'Grade 0';</v>
      </c>
      <c r="AE15" t="str">
        <f t="shared" si="13"/>
        <v>classification 'Precision Thick Film Chip Resistors';</v>
      </c>
      <c r="AF15" t="str">
        <f t="shared" si="14"/>
        <v>mfg 'Panasonic';</v>
      </c>
      <c r="AG15" t="str">
        <f t="shared" si="15"/>
        <v>mpn 'ERJ6ENF12R0';</v>
      </c>
    </row>
    <row r="16" spans="1:33" x14ac:dyDescent="0.3">
      <c r="B16" s="41" t="s">
        <v>3</v>
      </c>
      <c r="C16" s="5" t="str">
        <f t="shared" si="16"/>
        <v>R0805</v>
      </c>
      <c r="D16" s="5" t="str">
        <f t="shared" si="0"/>
        <v>12.1 Ohm</v>
      </c>
      <c r="E16" s="5" t="str">
        <f t="shared" si="17"/>
        <v>1 %</v>
      </c>
      <c r="F16" s="5" t="str">
        <f t="shared" si="1"/>
        <v>1.2 V</v>
      </c>
      <c r="G16" s="5" t="str">
        <f t="shared" si="18"/>
        <v>200 V</v>
      </c>
      <c r="H16" s="5" t="str">
        <f t="shared" si="19"/>
        <v>0.125 @ 70 C</v>
      </c>
      <c r="I16" s="5" t="str">
        <f t="shared" si="20"/>
        <v>±100 ppm/C</v>
      </c>
      <c r="J16" s="5" t="str">
        <f t="shared" si="21"/>
        <v>0805</v>
      </c>
      <c r="K16" s="5" t="str">
        <f t="shared" si="22"/>
        <v>-55 to +155 C</v>
      </c>
      <c r="L16" s="5" t="str">
        <f t="array" ref="L16">IFERROR(INDEX(e29_4c,SMALL(IF(($B$9&lt;=e29_raw)*($B$11&gt;=e29_raw),MATCH(ROW(e29_4c),ROW(e29_4c))),ROWS($A$1:A10)),COLUMN(A10)),"")</f>
        <v>12R1</v>
      </c>
      <c r="M16" s="5" t="str">
        <f t="shared" si="23"/>
        <v>Grade 0</v>
      </c>
      <c r="N16" t="str">
        <f t="shared" si="24"/>
        <v>Precision Thick Film Chip Resistors</v>
      </c>
      <c r="O16" t="str">
        <f t="shared" si="25"/>
        <v>Panasonic</v>
      </c>
      <c r="P16" s="5" t="str">
        <f t="shared" si="26"/>
        <v>ERJ6ENF12R1</v>
      </c>
      <c r="T16" t="str">
        <f t="shared" si="2"/>
        <v>technology 'R0805';</v>
      </c>
      <c r="U16" t="str">
        <f t="shared" si="3"/>
        <v>value '12.1 Ohm';</v>
      </c>
      <c r="V16" t="str">
        <f t="shared" si="4"/>
        <v>tolerance '1 %';</v>
      </c>
      <c r="W16" t="str">
        <f t="shared" si="5"/>
        <v>rcwv '1.2 V';</v>
      </c>
      <c r="X16" t="str">
        <f t="shared" si="6"/>
        <v>max(v) '200 V';</v>
      </c>
      <c r="Y16" t="str">
        <f t="shared" si="7"/>
        <v>power(w) '0.125 @ 70 C';</v>
      </c>
      <c r="Z16" t="str">
        <f t="shared" si="8"/>
        <v>tcr '±100 ppm/C';</v>
      </c>
      <c r="AA16" t="str">
        <f t="shared" si="9"/>
        <v>package '0805';</v>
      </c>
      <c r="AB16" t="str">
        <f t="shared" si="10"/>
        <v>operating_temp '-55 to +155 C';</v>
      </c>
      <c r="AC16" t="str">
        <f t="shared" si="11"/>
        <v>pkg_code '12R1';</v>
      </c>
      <c r="AD16" t="str">
        <f t="shared" si="12"/>
        <v>aec-q200 'Grade 0';</v>
      </c>
      <c r="AE16" t="str">
        <f t="shared" si="13"/>
        <v>classification 'Precision Thick Film Chip Resistors';</v>
      </c>
      <c r="AF16" t="str">
        <f t="shared" si="14"/>
        <v>mfg 'Panasonic';</v>
      </c>
      <c r="AG16" t="str">
        <f t="shared" si="15"/>
        <v>mpn 'ERJ6ENF12R1';</v>
      </c>
    </row>
    <row r="17" spans="2:33" x14ac:dyDescent="0.3">
      <c r="B17" s="46">
        <f>VLOOKUP($B$6,'ERJ Codes'!$J$22:$AA$32,5)</f>
        <v>150</v>
      </c>
      <c r="C17" s="5" t="str">
        <f t="shared" si="16"/>
        <v>R0805</v>
      </c>
      <c r="D17" s="5" t="str">
        <f t="shared" si="0"/>
        <v>12.4 Ohm</v>
      </c>
      <c r="E17" s="5" t="str">
        <f t="shared" si="17"/>
        <v>1 %</v>
      </c>
      <c r="F17" s="5" t="str">
        <f t="shared" si="1"/>
        <v>1.2 V</v>
      </c>
      <c r="G17" s="5" t="str">
        <f t="shared" si="18"/>
        <v>200 V</v>
      </c>
      <c r="H17" s="5" t="str">
        <f t="shared" si="19"/>
        <v>0.125 @ 70 C</v>
      </c>
      <c r="I17" s="5" t="str">
        <f t="shared" si="20"/>
        <v>±100 ppm/C</v>
      </c>
      <c r="J17" s="5" t="str">
        <f t="shared" si="21"/>
        <v>0805</v>
      </c>
      <c r="K17" s="5" t="str">
        <f t="shared" si="22"/>
        <v>-55 to +155 C</v>
      </c>
      <c r="L17" s="5" t="str">
        <f t="array" ref="L17">IFERROR(INDEX(e29_4c,SMALL(IF(($B$9&lt;=e29_raw)*($B$11&gt;=e29_raw),MATCH(ROW(e29_4c),ROW(e29_4c))),ROWS($A$1:A11)),COLUMN(A11)),"")</f>
        <v>12R4</v>
      </c>
      <c r="M17" s="5" t="str">
        <f t="shared" si="23"/>
        <v>Grade 0</v>
      </c>
      <c r="N17" t="str">
        <f t="shared" si="24"/>
        <v>Precision Thick Film Chip Resistors</v>
      </c>
      <c r="O17" t="str">
        <f t="shared" si="25"/>
        <v>Panasonic</v>
      </c>
      <c r="P17" s="5" t="str">
        <f t="shared" si="26"/>
        <v>ERJ6ENF12R4</v>
      </c>
      <c r="T17" t="str">
        <f t="shared" si="2"/>
        <v>technology 'R0805';</v>
      </c>
      <c r="U17" t="str">
        <f t="shared" si="3"/>
        <v>value '12.4 Ohm';</v>
      </c>
      <c r="V17" t="str">
        <f t="shared" si="4"/>
        <v>tolerance '1 %';</v>
      </c>
      <c r="W17" t="str">
        <f t="shared" si="5"/>
        <v>rcwv '1.2 V';</v>
      </c>
      <c r="X17" t="str">
        <f t="shared" si="6"/>
        <v>max(v) '200 V';</v>
      </c>
      <c r="Y17" t="str">
        <f t="shared" si="7"/>
        <v>power(w) '0.125 @ 70 C';</v>
      </c>
      <c r="Z17" t="str">
        <f t="shared" si="8"/>
        <v>tcr '±100 ppm/C';</v>
      </c>
      <c r="AA17" t="str">
        <f t="shared" si="9"/>
        <v>package '0805';</v>
      </c>
      <c r="AB17" t="str">
        <f t="shared" si="10"/>
        <v>operating_temp '-55 to +155 C';</v>
      </c>
      <c r="AC17" t="str">
        <f t="shared" si="11"/>
        <v>pkg_code '12R4';</v>
      </c>
      <c r="AD17" t="str">
        <f t="shared" si="12"/>
        <v>aec-q200 'Grade 0';</v>
      </c>
      <c r="AE17" t="str">
        <f t="shared" si="13"/>
        <v>classification 'Precision Thick Film Chip Resistors';</v>
      </c>
      <c r="AF17" t="str">
        <f t="shared" si="14"/>
        <v>mfg 'Panasonic';</v>
      </c>
      <c r="AG17" t="str">
        <f t="shared" si="15"/>
        <v>mpn 'ERJ6ENF12R4';</v>
      </c>
    </row>
    <row r="18" spans="2:33" x14ac:dyDescent="0.3">
      <c r="B18" s="41" t="s">
        <v>338</v>
      </c>
      <c r="C18" s="5" t="str">
        <f t="shared" si="16"/>
        <v>R0805</v>
      </c>
      <c r="D18" s="5" t="str">
        <f t="shared" si="0"/>
        <v>12.7 Ohm</v>
      </c>
      <c r="E18" s="5" t="str">
        <f t="shared" si="17"/>
        <v>1 %</v>
      </c>
      <c r="F18" s="5" t="str">
        <f t="shared" si="1"/>
        <v>1.3 V</v>
      </c>
      <c r="G18" s="5" t="str">
        <f t="shared" si="18"/>
        <v>200 V</v>
      </c>
      <c r="H18" s="5" t="str">
        <f t="shared" si="19"/>
        <v>0.125 @ 70 C</v>
      </c>
      <c r="I18" s="5" t="str">
        <f t="shared" si="20"/>
        <v>±100 ppm/C</v>
      </c>
      <c r="J18" s="5" t="str">
        <f t="shared" si="21"/>
        <v>0805</v>
      </c>
      <c r="K18" s="5" t="str">
        <f t="shared" si="22"/>
        <v>-55 to +155 C</v>
      </c>
      <c r="L18" s="5" t="str">
        <f t="array" ref="L18">IFERROR(INDEX(e29_4c,SMALL(IF(($B$9&lt;=e29_raw)*($B$11&gt;=e29_raw),MATCH(ROW(e29_4c),ROW(e29_4c))),ROWS($A$1:A12)),COLUMN(A12)),"")</f>
        <v>12R7</v>
      </c>
      <c r="M18" s="5" t="str">
        <f t="shared" si="23"/>
        <v>Grade 0</v>
      </c>
      <c r="N18" t="str">
        <f t="shared" si="24"/>
        <v>Precision Thick Film Chip Resistors</v>
      </c>
      <c r="O18" t="str">
        <f t="shared" si="25"/>
        <v>Panasonic</v>
      </c>
      <c r="P18" s="5" t="str">
        <f t="shared" si="26"/>
        <v>ERJ6ENF12R7</v>
      </c>
      <c r="T18" t="str">
        <f t="shared" si="2"/>
        <v>technology 'R0805';</v>
      </c>
      <c r="U18" t="str">
        <f t="shared" si="3"/>
        <v>value '12.7 Ohm';</v>
      </c>
      <c r="V18" t="str">
        <f t="shared" si="4"/>
        <v>tolerance '1 %';</v>
      </c>
      <c r="W18" t="str">
        <f t="shared" si="5"/>
        <v>rcwv '1.3 V';</v>
      </c>
      <c r="X18" t="str">
        <f t="shared" si="6"/>
        <v>max(v) '200 V';</v>
      </c>
      <c r="Y18" t="str">
        <f t="shared" si="7"/>
        <v>power(w) '0.125 @ 70 C';</v>
      </c>
      <c r="Z18" t="str">
        <f t="shared" si="8"/>
        <v>tcr '±100 ppm/C';</v>
      </c>
      <c r="AA18" t="str">
        <f t="shared" si="9"/>
        <v>package '0805';</v>
      </c>
      <c r="AB18" t="str">
        <f t="shared" si="10"/>
        <v>operating_temp '-55 to +155 C';</v>
      </c>
      <c r="AC18" t="str">
        <f t="shared" si="11"/>
        <v>pkg_code '12R7';</v>
      </c>
      <c r="AD18" t="str">
        <f t="shared" si="12"/>
        <v>aec-q200 'Grade 0';</v>
      </c>
      <c r="AE18" t="str">
        <f t="shared" si="13"/>
        <v>classification 'Precision Thick Film Chip Resistors';</v>
      </c>
      <c r="AF18" t="str">
        <f t="shared" si="14"/>
        <v>mfg 'Panasonic';</v>
      </c>
      <c r="AG18" t="str">
        <f t="shared" si="15"/>
        <v>mpn 'ERJ6ENF12R7';</v>
      </c>
    </row>
    <row r="19" spans="2:33" x14ac:dyDescent="0.3">
      <c r="B19" s="46">
        <f>VLOOKUP($B$6,'ERJ Codes'!$J$22:$AA$32,7)</f>
        <v>200</v>
      </c>
      <c r="C19" s="5" t="str">
        <f t="shared" si="16"/>
        <v>R0805</v>
      </c>
      <c r="D19" s="5" t="str">
        <f t="shared" si="0"/>
        <v>13.0 Ohm</v>
      </c>
      <c r="E19" s="5" t="str">
        <f t="shared" si="17"/>
        <v>1 %</v>
      </c>
      <c r="F19" s="5" t="str">
        <f t="shared" si="1"/>
        <v>1.3 V</v>
      </c>
      <c r="G19" s="5" t="str">
        <f t="shared" si="18"/>
        <v>200 V</v>
      </c>
      <c r="H19" s="5" t="str">
        <f t="shared" si="19"/>
        <v>0.125 @ 70 C</v>
      </c>
      <c r="I19" s="5" t="str">
        <f t="shared" si="20"/>
        <v>±100 ppm/C</v>
      </c>
      <c r="J19" s="5" t="str">
        <f t="shared" si="21"/>
        <v>0805</v>
      </c>
      <c r="K19" s="5" t="str">
        <f t="shared" si="22"/>
        <v>-55 to +155 C</v>
      </c>
      <c r="L19" s="5" t="str">
        <f t="array" ref="L19">IFERROR(INDEX(e29_4c,SMALL(IF(($B$9&lt;=e29_raw)*($B$11&gt;=e29_raw),MATCH(ROW(e29_4c),ROW(e29_4c))),ROWS($A$1:A13)),COLUMN(A13)),"")</f>
        <v>13R0</v>
      </c>
      <c r="M19" s="5" t="str">
        <f t="shared" si="23"/>
        <v>Grade 0</v>
      </c>
      <c r="N19" t="str">
        <f t="shared" si="24"/>
        <v>Precision Thick Film Chip Resistors</v>
      </c>
      <c r="O19" t="str">
        <f t="shared" si="25"/>
        <v>Panasonic</v>
      </c>
      <c r="P19" s="5" t="str">
        <f t="shared" si="26"/>
        <v>ERJ6ENF13R0</v>
      </c>
      <c r="T19" t="str">
        <f t="shared" si="2"/>
        <v>technology 'R0805';</v>
      </c>
      <c r="U19" t="str">
        <f t="shared" si="3"/>
        <v>value '13.0 Ohm';</v>
      </c>
      <c r="V19" t="str">
        <f t="shared" si="4"/>
        <v>tolerance '1 %';</v>
      </c>
      <c r="W19" t="str">
        <f t="shared" si="5"/>
        <v>rcwv '1.3 V';</v>
      </c>
      <c r="X19" t="str">
        <f t="shared" si="6"/>
        <v>max(v) '200 V';</v>
      </c>
      <c r="Y19" t="str">
        <f t="shared" si="7"/>
        <v>power(w) '0.125 @ 70 C';</v>
      </c>
      <c r="Z19" t="str">
        <f t="shared" si="8"/>
        <v>tcr '±100 ppm/C';</v>
      </c>
      <c r="AA19" t="str">
        <f t="shared" si="9"/>
        <v>package '0805';</v>
      </c>
      <c r="AB19" t="str">
        <f t="shared" si="10"/>
        <v>operating_temp '-55 to +155 C';</v>
      </c>
      <c r="AC19" t="str">
        <f t="shared" si="11"/>
        <v>pkg_code '13R0';</v>
      </c>
      <c r="AD19" t="str">
        <f t="shared" si="12"/>
        <v>aec-q200 'Grade 0';</v>
      </c>
      <c r="AE19" t="str">
        <f t="shared" si="13"/>
        <v>classification 'Precision Thick Film Chip Resistors';</v>
      </c>
      <c r="AF19" t="str">
        <f t="shared" si="14"/>
        <v>mfg 'Panasonic';</v>
      </c>
      <c r="AG19" t="str">
        <f t="shared" si="15"/>
        <v>mpn 'ERJ6ENF13R0';</v>
      </c>
    </row>
    <row r="20" spans="2:33" x14ac:dyDescent="0.3">
      <c r="B20" s="41" t="s">
        <v>54</v>
      </c>
      <c r="C20" s="5" t="str">
        <f t="shared" si="16"/>
        <v>R0805</v>
      </c>
      <c r="D20" s="5" t="str">
        <f t="shared" si="0"/>
        <v>13.3 Ohm</v>
      </c>
      <c r="E20" s="5" t="str">
        <f t="shared" si="17"/>
        <v>1 %</v>
      </c>
      <c r="F20" s="5" t="str">
        <f t="shared" si="1"/>
        <v>1.3 V</v>
      </c>
      <c r="G20" s="5" t="str">
        <f t="shared" si="18"/>
        <v>200 V</v>
      </c>
      <c r="H20" s="5" t="str">
        <f t="shared" si="19"/>
        <v>0.125 @ 70 C</v>
      </c>
      <c r="I20" s="5" t="str">
        <f t="shared" si="20"/>
        <v>±100 ppm/C</v>
      </c>
      <c r="J20" s="5" t="str">
        <f t="shared" si="21"/>
        <v>0805</v>
      </c>
      <c r="K20" s="5" t="str">
        <f t="shared" si="22"/>
        <v>-55 to +155 C</v>
      </c>
      <c r="L20" s="5" t="str">
        <f t="array" ref="L20">IFERROR(INDEX(e29_4c,SMALL(IF(($B$9&lt;=e29_raw)*($B$11&gt;=e29_raw),MATCH(ROW(e29_4c),ROW(e29_4c))),ROWS($A$1:A14)),COLUMN(A14)),"")</f>
        <v>13R3</v>
      </c>
      <c r="M20" s="5" t="str">
        <f t="shared" si="23"/>
        <v>Grade 0</v>
      </c>
      <c r="N20" t="str">
        <f t="shared" si="24"/>
        <v>Precision Thick Film Chip Resistors</v>
      </c>
      <c r="O20" t="str">
        <f t="shared" si="25"/>
        <v>Panasonic</v>
      </c>
      <c r="P20" s="5" t="str">
        <f t="shared" si="26"/>
        <v>ERJ6ENF13R3</v>
      </c>
      <c r="T20" t="str">
        <f t="shared" si="2"/>
        <v>technology 'R0805';</v>
      </c>
      <c r="U20" t="str">
        <f t="shared" si="3"/>
        <v>value '13.3 Ohm';</v>
      </c>
      <c r="V20" t="str">
        <f t="shared" si="4"/>
        <v>tolerance '1 %';</v>
      </c>
      <c r="W20" t="str">
        <f t="shared" si="5"/>
        <v>rcwv '1.3 V';</v>
      </c>
      <c r="X20" t="str">
        <f t="shared" si="6"/>
        <v>max(v) '200 V';</v>
      </c>
      <c r="Y20" t="str">
        <f t="shared" si="7"/>
        <v>power(w) '0.125 @ 70 C';</v>
      </c>
      <c r="Z20" t="str">
        <f t="shared" si="8"/>
        <v>tcr '±100 ppm/C';</v>
      </c>
      <c r="AA20" t="str">
        <f t="shared" si="9"/>
        <v>package '0805';</v>
      </c>
      <c r="AB20" t="str">
        <f t="shared" si="10"/>
        <v>operating_temp '-55 to +155 C';</v>
      </c>
      <c r="AC20" t="str">
        <f t="shared" si="11"/>
        <v>pkg_code '13R3';</v>
      </c>
      <c r="AD20" t="str">
        <f t="shared" si="12"/>
        <v>aec-q200 'Grade 0';</v>
      </c>
      <c r="AE20" t="str">
        <f t="shared" si="13"/>
        <v>classification 'Precision Thick Film Chip Resistors';</v>
      </c>
      <c r="AF20" t="str">
        <f t="shared" si="14"/>
        <v>mfg 'Panasonic';</v>
      </c>
      <c r="AG20" t="str">
        <f t="shared" si="15"/>
        <v>mpn 'ERJ6ENF13R3';</v>
      </c>
    </row>
    <row r="21" spans="2:33" x14ac:dyDescent="0.3">
      <c r="B21" s="46" t="str">
        <f>VLOOKUP(VLOOKUP(LEFT($B$6,2),'ERJ Series'!$E$13:$I$31,4),'ERJ Codes'!$B$3:$C$12,2)*100&amp;" %"</f>
        <v>1 %</v>
      </c>
      <c r="C21" s="5" t="str">
        <f t="shared" si="16"/>
        <v>R0805</v>
      </c>
      <c r="D21" s="5" t="str">
        <f t="shared" si="0"/>
        <v>13.7 Ohm</v>
      </c>
      <c r="E21" s="5" t="str">
        <f t="shared" si="17"/>
        <v>1 %</v>
      </c>
      <c r="F21" s="5" t="str">
        <f t="shared" si="1"/>
        <v>1.3 V</v>
      </c>
      <c r="G21" s="5" t="str">
        <f t="shared" si="18"/>
        <v>200 V</v>
      </c>
      <c r="H21" s="5" t="str">
        <f t="shared" si="19"/>
        <v>0.125 @ 70 C</v>
      </c>
      <c r="I21" s="5" t="str">
        <f t="shared" si="20"/>
        <v>±100 ppm/C</v>
      </c>
      <c r="J21" s="5" t="str">
        <f t="shared" si="21"/>
        <v>0805</v>
      </c>
      <c r="K21" s="5" t="str">
        <f t="shared" si="22"/>
        <v>-55 to +155 C</v>
      </c>
      <c r="L21" s="5" t="str">
        <f t="array" ref="L21">IFERROR(INDEX(e29_4c,SMALL(IF(($B$9&lt;=e29_raw)*($B$11&gt;=e29_raw),MATCH(ROW(e29_4c),ROW(e29_4c))),ROWS($A$1:A15)),COLUMN(A15)),"")</f>
        <v>13R7</v>
      </c>
      <c r="M21" s="5" t="str">
        <f t="shared" si="23"/>
        <v>Grade 0</v>
      </c>
      <c r="N21" t="str">
        <f t="shared" si="24"/>
        <v>Precision Thick Film Chip Resistors</v>
      </c>
      <c r="O21" t="str">
        <f t="shared" si="25"/>
        <v>Panasonic</v>
      </c>
      <c r="P21" s="5" t="str">
        <f t="shared" si="26"/>
        <v>ERJ6ENF13R7</v>
      </c>
      <c r="T21" t="str">
        <f t="shared" si="2"/>
        <v>technology 'R0805';</v>
      </c>
      <c r="U21" t="str">
        <f t="shared" si="3"/>
        <v>value '13.7 Ohm';</v>
      </c>
      <c r="V21" t="str">
        <f t="shared" si="4"/>
        <v>tolerance '1 %';</v>
      </c>
      <c r="W21" t="str">
        <f t="shared" si="5"/>
        <v>rcwv '1.3 V';</v>
      </c>
      <c r="X21" t="str">
        <f t="shared" si="6"/>
        <v>max(v) '200 V';</v>
      </c>
      <c r="Y21" t="str">
        <f t="shared" si="7"/>
        <v>power(w) '0.125 @ 70 C';</v>
      </c>
      <c r="Z21" t="str">
        <f t="shared" si="8"/>
        <v>tcr '±100 ppm/C';</v>
      </c>
      <c r="AA21" t="str">
        <f t="shared" si="9"/>
        <v>package '0805';</v>
      </c>
      <c r="AB21" t="str">
        <f t="shared" si="10"/>
        <v>operating_temp '-55 to +155 C';</v>
      </c>
      <c r="AC21" t="str">
        <f t="shared" si="11"/>
        <v>pkg_code '13R7';</v>
      </c>
      <c r="AD21" t="str">
        <f t="shared" si="12"/>
        <v>aec-q200 'Grade 0';</v>
      </c>
      <c r="AE21" t="str">
        <f t="shared" si="13"/>
        <v>classification 'Precision Thick Film Chip Resistors';</v>
      </c>
      <c r="AF21" t="str">
        <f t="shared" si="14"/>
        <v>mfg 'Panasonic';</v>
      </c>
      <c r="AG21" t="str">
        <f t="shared" si="15"/>
        <v>mpn 'ERJ6ENF13R7';</v>
      </c>
    </row>
    <row r="22" spans="2:33" x14ac:dyDescent="0.3">
      <c r="B22" s="41" t="s">
        <v>11</v>
      </c>
      <c r="C22" s="5" t="str">
        <f t="shared" si="16"/>
        <v>R0805</v>
      </c>
      <c r="D22" s="5" t="str">
        <f t="shared" si="0"/>
        <v>14.0 Ohm</v>
      </c>
      <c r="E22" s="5" t="str">
        <f t="shared" si="17"/>
        <v>1 %</v>
      </c>
      <c r="F22" s="5" t="str">
        <f t="shared" si="1"/>
        <v>1.3 V</v>
      </c>
      <c r="G22" s="5" t="str">
        <f t="shared" si="18"/>
        <v>200 V</v>
      </c>
      <c r="H22" s="5" t="str">
        <f t="shared" si="19"/>
        <v>0.125 @ 70 C</v>
      </c>
      <c r="I22" s="5" t="str">
        <f t="shared" si="20"/>
        <v>±100 ppm/C</v>
      </c>
      <c r="J22" s="5" t="str">
        <f t="shared" si="21"/>
        <v>0805</v>
      </c>
      <c r="K22" s="5" t="str">
        <f t="shared" si="22"/>
        <v>-55 to +155 C</v>
      </c>
      <c r="L22" s="5" t="str">
        <f t="array" ref="L22">IFERROR(INDEX(e29_4c,SMALL(IF(($B$9&lt;=e29_raw)*($B$11&gt;=e29_raw),MATCH(ROW(e29_4c),ROW(e29_4c))),ROWS($A$1:A16)),COLUMN(A16)),"")</f>
        <v>14R0</v>
      </c>
      <c r="M22" s="5" t="str">
        <f t="shared" si="23"/>
        <v>Grade 0</v>
      </c>
      <c r="N22" t="str">
        <f t="shared" si="24"/>
        <v>Precision Thick Film Chip Resistors</v>
      </c>
      <c r="O22" t="str">
        <f t="shared" si="25"/>
        <v>Panasonic</v>
      </c>
      <c r="P22" s="5" t="str">
        <f t="shared" si="26"/>
        <v>ERJ6ENF14R0</v>
      </c>
      <c r="T22" t="str">
        <f t="shared" si="2"/>
        <v>technology 'R0805';</v>
      </c>
      <c r="U22" t="str">
        <f t="shared" si="3"/>
        <v>value '14.0 Ohm';</v>
      </c>
      <c r="V22" t="str">
        <f t="shared" si="4"/>
        <v>tolerance '1 %';</v>
      </c>
      <c r="W22" t="str">
        <f t="shared" si="5"/>
        <v>rcwv '1.3 V';</v>
      </c>
      <c r="X22" t="str">
        <f t="shared" si="6"/>
        <v>max(v) '200 V';</v>
      </c>
      <c r="Y22" t="str">
        <f t="shared" si="7"/>
        <v>power(w) '0.125 @ 70 C';</v>
      </c>
      <c r="Z22" t="str">
        <f t="shared" si="8"/>
        <v>tcr '±100 ppm/C';</v>
      </c>
      <c r="AA22" t="str">
        <f t="shared" si="9"/>
        <v>package '0805';</v>
      </c>
      <c r="AB22" t="str">
        <f t="shared" si="10"/>
        <v>operating_temp '-55 to +155 C';</v>
      </c>
      <c r="AC22" t="str">
        <f t="shared" si="11"/>
        <v>pkg_code '14R0';</v>
      </c>
      <c r="AD22" t="str">
        <f t="shared" si="12"/>
        <v>aec-q200 'Grade 0';</v>
      </c>
      <c r="AE22" t="str">
        <f t="shared" si="13"/>
        <v>classification 'Precision Thick Film Chip Resistors';</v>
      </c>
      <c r="AF22" t="str">
        <f t="shared" si="14"/>
        <v>mfg 'Panasonic';</v>
      </c>
      <c r="AG22" t="str">
        <f t="shared" si="15"/>
        <v>mpn 'ERJ6ENF14R0';</v>
      </c>
    </row>
    <row r="23" spans="2:33" x14ac:dyDescent="0.3">
      <c r="B23" s="46" t="str">
        <f>VLOOKUP(VLOOKUP(LEFT($B$6,2),'ERJ Series'!$E$13:$I$31,2),'ERJ Codes'!$G$3:$H$31,2)&amp;" ppm/C"</f>
        <v>±100 ppm/C</v>
      </c>
      <c r="C23" s="5" t="str">
        <f t="shared" si="16"/>
        <v>R0805</v>
      </c>
      <c r="D23" s="5" t="str">
        <f t="shared" si="0"/>
        <v>14.3 Ohm</v>
      </c>
      <c r="E23" s="5" t="str">
        <f t="shared" si="17"/>
        <v>1 %</v>
      </c>
      <c r="F23" s="5" t="str">
        <f t="shared" si="1"/>
        <v>1.3 V</v>
      </c>
      <c r="G23" s="5" t="str">
        <f t="shared" si="18"/>
        <v>200 V</v>
      </c>
      <c r="H23" s="5" t="str">
        <f t="shared" si="19"/>
        <v>0.125 @ 70 C</v>
      </c>
      <c r="I23" s="5" t="str">
        <f t="shared" si="20"/>
        <v>±100 ppm/C</v>
      </c>
      <c r="J23" s="5" t="str">
        <f t="shared" si="21"/>
        <v>0805</v>
      </c>
      <c r="K23" s="5" t="str">
        <f t="shared" si="22"/>
        <v>-55 to +155 C</v>
      </c>
      <c r="L23" s="5" t="str">
        <f t="array" ref="L23">IFERROR(INDEX(e29_4c,SMALL(IF(($B$9&lt;=e29_raw)*($B$11&gt;=e29_raw),MATCH(ROW(e29_4c),ROW(e29_4c))),ROWS($A$1:A17)),COLUMN(A17)),"")</f>
        <v>14R3</v>
      </c>
      <c r="M23" s="5" t="str">
        <f t="shared" si="23"/>
        <v>Grade 0</v>
      </c>
      <c r="N23" t="str">
        <f t="shared" si="24"/>
        <v>Precision Thick Film Chip Resistors</v>
      </c>
      <c r="O23" t="str">
        <f t="shared" si="25"/>
        <v>Panasonic</v>
      </c>
      <c r="P23" s="5" t="str">
        <f t="shared" si="26"/>
        <v>ERJ6ENF14R3</v>
      </c>
      <c r="T23" t="str">
        <f t="shared" si="2"/>
        <v>technology 'R0805';</v>
      </c>
      <c r="U23" t="str">
        <f t="shared" si="3"/>
        <v>value '14.3 Ohm';</v>
      </c>
      <c r="V23" t="str">
        <f t="shared" si="4"/>
        <v>tolerance '1 %';</v>
      </c>
      <c r="W23" t="str">
        <f t="shared" si="5"/>
        <v>rcwv '1.3 V';</v>
      </c>
      <c r="X23" t="str">
        <f t="shared" si="6"/>
        <v>max(v) '200 V';</v>
      </c>
      <c r="Y23" t="str">
        <f t="shared" si="7"/>
        <v>power(w) '0.125 @ 70 C';</v>
      </c>
      <c r="Z23" t="str">
        <f t="shared" si="8"/>
        <v>tcr '±100 ppm/C';</v>
      </c>
      <c r="AA23" t="str">
        <f t="shared" si="9"/>
        <v>package '0805';</v>
      </c>
      <c r="AB23" t="str">
        <f t="shared" si="10"/>
        <v>operating_temp '-55 to +155 C';</v>
      </c>
      <c r="AC23" t="str">
        <f t="shared" si="11"/>
        <v>pkg_code '14R3';</v>
      </c>
      <c r="AD23" t="str">
        <f t="shared" si="12"/>
        <v>aec-q200 'Grade 0';</v>
      </c>
      <c r="AE23" t="str">
        <f t="shared" si="13"/>
        <v>classification 'Precision Thick Film Chip Resistors';</v>
      </c>
      <c r="AF23" t="str">
        <f t="shared" si="14"/>
        <v>mfg 'Panasonic';</v>
      </c>
      <c r="AG23" t="str">
        <f t="shared" si="15"/>
        <v>mpn 'ERJ6ENF14R3';</v>
      </c>
    </row>
    <row r="24" spans="2:33" x14ac:dyDescent="0.3">
      <c r="B24" s="41" t="s">
        <v>339</v>
      </c>
      <c r="C24" s="5" t="str">
        <f t="shared" si="16"/>
        <v>R0805</v>
      </c>
      <c r="D24" s="5" t="str">
        <f t="shared" si="0"/>
        <v>14.7 Ohm</v>
      </c>
      <c r="E24" s="5" t="str">
        <f t="shared" si="17"/>
        <v>1 %</v>
      </c>
      <c r="F24" s="5" t="str">
        <f t="shared" si="1"/>
        <v>1.4 V</v>
      </c>
      <c r="G24" s="5" t="str">
        <f t="shared" si="18"/>
        <v>200 V</v>
      </c>
      <c r="H24" s="5" t="str">
        <f t="shared" si="19"/>
        <v>0.125 @ 70 C</v>
      </c>
      <c r="I24" s="5" t="str">
        <f t="shared" si="20"/>
        <v>±100 ppm/C</v>
      </c>
      <c r="J24" s="5" t="str">
        <f t="shared" si="21"/>
        <v>0805</v>
      </c>
      <c r="K24" s="5" t="str">
        <f t="shared" si="22"/>
        <v>-55 to +155 C</v>
      </c>
      <c r="L24" s="5" t="str">
        <f t="array" ref="L24">IFERROR(INDEX(e29_4c,SMALL(IF(($B$9&lt;=e29_raw)*($B$11&gt;=e29_raw),MATCH(ROW(e29_4c),ROW(e29_4c))),ROWS($A$1:A18)),COLUMN(A18)),"")</f>
        <v>14R7</v>
      </c>
      <c r="M24" s="5" t="str">
        <f t="shared" si="23"/>
        <v>Grade 0</v>
      </c>
      <c r="N24" t="str">
        <f t="shared" si="24"/>
        <v>Precision Thick Film Chip Resistors</v>
      </c>
      <c r="O24" t="str">
        <f t="shared" si="25"/>
        <v>Panasonic</v>
      </c>
      <c r="P24" s="5" t="str">
        <f t="shared" si="26"/>
        <v>ERJ6ENF14R7</v>
      </c>
      <c r="T24" t="str">
        <f t="shared" si="2"/>
        <v>technology 'R0805';</v>
      </c>
      <c r="U24" t="str">
        <f t="shared" si="3"/>
        <v>value '14.7 Ohm';</v>
      </c>
      <c r="V24" t="str">
        <f t="shared" si="4"/>
        <v>tolerance '1 %';</v>
      </c>
      <c r="W24" t="str">
        <f t="shared" si="5"/>
        <v>rcwv '1.4 V';</v>
      </c>
      <c r="X24" t="str">
        <f t="shared" si="6"/>
        <v>max(v) '200 V';</v>
      </c>
      <c r="Y24" t="str">
        <f t="shared" si="7"/>
        <v>power(w) '0.125 @ 70 C';</v>
      </c>
      <c r="Z24" t="str">
        <f t="shared" si="8"/>
        <v>tcr '±100 ppm/C';</v>
      </c>
      <c r="AA24" t="str">
        <f t="shared" si="9"/>
        <v>package '0805';</v>
      </c>
      <c r="AB24" t="str">
        <f t="shared" si="10"/>
        <v>operating_temp '-55 to +155 C';</v>
      </c>
      <c r="AC24" t="str">
        <f t="shared" si="11"/>
        <v>pkg_code '14R7';</v>
      </c>
      <c r="AD24" t="str">
        <f t="shared" si="12"/>
        <v>aec-q200 'Grade 0';</v>
      </c>
      <c r="AE24" t="str">
        <f t="shared" si="13"/>
        <v>classification 'Precision Thick Film Chip Resistors';</v>
      </c>
      <c r="AF24" t="str">
        <f t="shared" si="14"/>
        <v>mfg 'Panasonic';</v>
      </c>
      <c r="AG24" t="str">
        <f t="shared" si="15"/>
        <v>mpn 'ERJ6ENF14R7';</v>
      </c>
    </row>
    <row r="25" spans="2:33" x14ac:dyDescent="0.3">
      <c r="B25" s="46" t="str">
        <f>VLOOKUP($B$6,'ERJ Codes'!$J$22:$AA$32,17)</f>
        <v>-55 to +155</v>
      </c>
      <c r="C25" s="5" t="str">
        <f t="shared" si="16"/>
        <v>R0805</v>
      </c>
      <c r="D25" s="5" t="str">
        <f t="shared" si="0"/>
        <v>15.0 Ohm</v>
      </c>
      <c r="E25" s="5" t="str">
        <f t="shared" si="17"/>
        <v>1 %</v>
      </c>
      <c r="F25" s="5" t="str">
        <f t="shared" si="1"/>
        <v>1.4 V</v>
      </c>
      <c r="G25" s="5" t="str">
        <f t="shared" si="18"/>
        <v>200 V</v>
      </c>
      <c r="H25" s="5" t="str">
        <f t="shared" si="19"/>
        <v>0.125 @ 70 C</v>
      </c>
      <c r="I25" s="5" t="str">
        <f t="shared" si="20"/>
        <v>±100 ppm/C</v>
      </c>
      <c r="J25" s="5" t="str">
        <f t="shared" si="21"/>
        <v>0805</v>
      </c>
      <c r="K25" s="5" t="str">
        <f t="shared" si="22"/>
        <v>-55 to +155 C</v>
      </c>
      <c r="L25" s="5" t="str">
        <f t="array" ref="L25">IFERROR(INDEX(e29_4c,SMALL(IF(($B$9&lt;=e29_raw)*($B$11&gt;=e29_raw),MATCH(ROW(e29_4c),ROW(e29_4c))),ROWS($A$1:A19)),COLUMN(A19)),"")</f>
        <v>15R0</v>
      </c>
      <c r="M25" s="5" t="str">
        <f t="shared" si="23"/>
        <v>Grade 0</v>
      </c>
      <c r="N25" t="str">
        <f t="shared" si="24"/>
        <v>Precision Thick Film Chip Resistors</v>
      </c>
      <c r="O25" t="str">
        <f t="shared" si="25"/>
        <v>Panasonic</v>
      </c>
      <c r="P25" s="5" t="str">
        <f t="shared" si="26"/>
        <v>ERJ6ENF15R0</v>
      </c>
      <c r="T25" t="str">
        <f t="shared" si="2"/>
        <v>technology 'R0805';</v>
      </c>
      <c r="U25" t="str">
        <f t="shared" si="3"/>
        <v>value '15.0 Ohm';</v>
      </c>
      <c r="V25" t="str">
        <f t="shared" si="4"/>
        <v>tolerance '1 %';</v>
      </c>
      <c r="W25" t="str">
        <f t="shared" si="5"/>
        <v>rcwv '1.4 V';</v>
      </c>
      <c r="X25" t="str">
        <f t="shared" si="6"/>
        <v>max(v) '200 V';</v>
      </c>
      <c r="Y25" t="str">
        <f t="shared" si="7"/>
        <v>power(w) '0.125 @ 70 C';</v>
      </c>
      <c r="Z25" t="str">
        <f t="shared" si="8"/>
        <v>tcr '±100 ppm/C';</v>
      </c>
      <c r="AA25" t="str">
        <f t="shared" si="9"/>
        <v>package '0805';</v>
      </c>
      <c r="AB25" t="str">
        <f t="shared" si="10"/>
        <v>operating_temp '-55 to +155 C';</v>
      </c>
      <c r="AC25" t="str">
        <f t="shared" si="11"/>
        <v>pkg_code '15R0';</v>
      </c>
      <c r="AD25" t="str">
        <f t="shared" si="12"/>
        <v>aec-q200 'Grade 0';</v>
      </c>
      <c r="AE25" t="str">
        <f t="shared" si="13"/>
        <v>classification 'Precision Thick Film Chip Resistors';</v>
      </c>
      <c r="AF25" t="str">
        <f t="shared" si="14"/>
        <v>mfg 'Panasonic';</v>
      </c>
      <c r="AG25" t="str">
        <f t="shared" si="15"/>
        <v>mpn 'ERJ6ENF15R0';</v>
      </c>
    </row>
    <row r="26" spans="2:33" x14ac:dyDescent="0.3">
      <c r="B26" s="41" t="s">
        <v>13</v>
      </c>
      <c r="C26" s="5" t="str">
        <f t="shared" si="16"/>
        <v>R0805</v>
      </c>
      <c r="D26" s="5" t="str">
        <f t="shared" si="0"/>
        <v>15.4 Ohm</v>
      </c>
      <c r="E26" s="5" t="str">
        <f t="shared" si="17"/>
        <v>1 %</v>
      </c>
      <c r="F26" s="5" t="str">
        <f t="shared" si="1"/>
        <v>1.4 V</v>
      </c>
      <c r="G26" s="5" t="str">
        <f t="shared" si="18"/>
        <v>200 V</v>
      </c>
      <c r="H26" s="5" t="str">
        <f t="shared" si="19"/>
        <v>0.125 @ 70 C</v>
      </c>
      <c r="I26" s="5" t="str">
        <f t="shared" si="20"/>
        <v>±100 ppm/C</v>
      </c>
      <c r="J26" s="5" t="str">
        <f t="shared" si="21"/>
        <v>0805</v>
      </c>
      <c r="K26" s="5" t="str">
        <f t="shared" si="22"/>
        <v>-55 to +155 C</v>
      </c>
      <c r="L26" s="5" t="str">
        <f t="array" ref="L26">IFERROR(INDEX(e29_4c,SMALL(IF(($B$9&lt;=e29_raw)*($B$11&gt;=e29_raw),MATCH(ROW(e29_4c),ROW(e29_4c))),ROWS($A$1:A20)),COLUMN(A20)),"")</f>
        <v>15R4</v>
      </c>
      <c r="M26" s="5" t="str">
        <f t="shared" si="23"/>
        <v>Grade 0</v>
      </c>
      <c r="N26" t="str">
        <f t="shared" si="24"/>
        <v>Precision Thick Film Chip Resistors</v>
      </c>
      <c r="O26" t="str">
        <f t="shared" si="25"/>
        <v>Panasonic</v>
      </c>
      <c r="P26" s="5" t="str">
        <f t="shared" si="26"/>
        <v>ERJ6ENF15R4</v>
      </c>
      <c r="T26" t="str">
        <f t="shared" si="2"/>
        <v>technology 'R0805';</v>
      </c>
      <c r="U26" t="str">
        <f t="shared" si="3"/>
        <v>value '15.4 Ohm';</v>
      </c>
      <c r="V26" t="str">
        <f t="shared" si="4"/>
        <v>tolerance '1 %';</v>
      </c>
      <c r="W26" t="str">
        <f t="shared" si="5"/>
        <v>rcwv '1.4 V';</v>
      </c>
      <c r="X26" t="str">
        <f t="shared" si="6"/>
        <v>max(v) '200 V';</v>
      </c>
      <c r="Y26" t="str">
        <f t="shared" si="7"/>
        <v>power(w) '0.125 @ 70 C';</v>
      </c>
      <c r="Z26" t="str">
        <f t="shared" si="8"/>
        <v>tcr '±100 ppm/C';</v>
      </c>
      <c r="AA26" t="str">
        <f t="shared" si="9"/>
        <v>package '0805';</v>
      </c>
      <c r="AB26" t="str">
        <f t="shared" si="10"/>
        <v>operating_temp '-55 to +155 C';</v>
      </c>
      <c r="AC26" t="str">
        <f t="shared" si="11"/>
        <v>pkg_code '15R4';</v>
      </c>
      <c r="AD26" t="str">
        <f t="shared" si="12"/>
        <v>aec-q200 'Grade 0';</v>
      </c>
      <c r="AE26" t="str">
        <f t="shared" si="13"/>
        <v>classification 'Precision Thick Film Chip Resistors';</v>
      </c>
      <c r="AF26" t="str">
        <f t="shared" si="14"/>
        <v>mfg 'Panasonic';</v>
      </c>
      <c r="AG26" t="str">
        <f t="shared" si="15"/>
        <v>mpn 'ERJ6ENF15R4';</v>
      </c>
    </row>
    <row r="27" spans="2:33" x14ac:dyDescent="0.3">
      <c r="B27" s="46" t="str">
        <f>VLOOKUP($B$6,'ERJ Codes'!$J$22:$AA$32,18)</f>
        <v>Grade 0</v>
      </c>
      <c r="C27" s="5" t="str">
        <f t="shared" si="16"/>
        <v>R0805</v>
      </c>
      <c r="D27" s="5" t="str">
        <f t="shared" si="0"/>
        <v>15.8 Ohm</v>
      </c>
      <c r="E27" s="5" t="str">
        <f t="shared" si="17"/>
        <v>1 %</v>
      </c>
      <c r="F27" s="5" t="str">
        <f t="shared" si="1"/>
        <v>1.4 V</v>
      </c>
      <c r="G27" s="5" t="str">
        <f t="shared" si="18"/>
        <v>200 V</v>
      </c>
      <c r="H27" s="5" t="str">
        <f t="shared" si="19"/>
        <v>0.125 @ 70 C</v>
      </c>
      <c r="I27" s="5" t="str">
        <f t="shared" si="20"/>
        <v>±100 ppm/C</v>
      </c>
      <c r="J27" s="5" t="str">
        <f t="shared" si="21"/>
        <v>0805</v>
      </c>
      <c r="K27" s="5" t="str">
        <f t="shared" si="22"/>
        <v>-55 to +155 C</v>
      </c>
      <c r="L27" s="5" t="str">
        <f t="array" ref="L27">IFERROR(INDEX(e29_4c,SMALL(IF(($B$9&lt;=e29_raw)*($B$11&gt;=e29_raw),MATCH(ROW(e29_4c),ROW(e29_4c))),ROWS($A$1:A21)),COLUMN(A21)),"")</f>
        <v>15R8</v>
      </c>
      <c r="M27" s="5" t="str">
        <f t="shared" si="23"/>
        <v>Grade 0</v>
      </c>
      <c r="N27" t="str">
        <f t="shared" si="24"/>
        <v>Precision Thick Film Chip Resistors</v>
      </c>
      <c r="O27" t="str">
        <f t="shared" si="25"/>
        <v>Panasonic</v>
      </c>
      <c r="P27" s="5" t="str">
        <f t="shared" si="26"/>
        <v>ERJ6ENF15R8</v>
      </c>
      <c r="T27" t="str">
        <f t="shared" si="2"/>
        <v>technology 'R0805';</v>
      </c>
      <c r="U27" t="str">
        <f t="shared" si="3"/>
        <v>value '15.8 Ohm';</v>
      </c>
      <c r="V27" t="str">
        <f t="shared" si="4"/>
        <v>tolerance '1 %';</v>
      </c>
      <c r="W27" t="str">
        <f t="shared" si="5"/>
        <v>rcwv '1.4 V';</v>
      </c>
      <c r="X27" t="str">
        <f t="shared" si="6"/>
        <v>max(v) '200 V';</v>
      </c>
      <c r="Y27" t="str">
        <f t="shared" si="7"/>
        <v>power(w) '0.125 @ 70 C';</v>
      </c>
      <c r="Z27" t="str">
        <f t="shared" si="8"/>
        <v>tcr '±100 ppm/C';</v>
      </c>
      <c r="AA27" t="str">
        <f t="shared" si="9"/>
        <v>package '0805';</v>
      </c>
      <c r="AB27" t="str">
        <f t="shared" si="10"/>
        <v>operating_temp '-55 to +155 C';</v>
      </c>
      <c r="AC27" t="str">
        <f t="shared" si="11"/>
        <v>pkg_code '15R8';</v>
      </c>
      <c r="AD27" t="str">
        <f t="shared" si="12"/>
        <v>aec-q200 'Grade 0';</v>
      </c>
      <c r="AE27" t="str">
        <f t="shared" si="13"/>
        <v>classification 'Precision Thick Film Chip Resistors';</v>
      </c>
      <c r="AF27" t="str">
        <f t="shared" si="14"/>
        <v>mfg 'Panasonic';</v>
      </c>
      <c r="AG27" t="str">
        <f t="shared" si="15"/>
        <v>mpn 'ERJ6ENF15R8';</v>
      </c>
    </row>
    <row r="28" spans="2:33" x14ac:dyDescent="0.3">
      <c r="C28" s="5" t="str">
        <f t="shared" si="16"/>
        <v>R0805</v>
      </c>
      <c r="D28" s="5" t="str">
        <f t="shared" si="0"/>
        <v>16.0 Ohm</v>
      </c>
      <c r="E28" s="5" t="str">
        <f t="shared" si="17"/>
        <v>1 %</v>
      </c>
      <c r="F28" s="5" t="str">
        <f t="shared" si="1"/>
        <v>1.4 V</v>
      </c>
      <c r="G28" s="5" t="str">
        <f t="shared" si="18"/>
        <v>200 V</v>
      </c>
      <c r="H28" s="5" t="str">
        <f t="shared" si="19"/>
        <v>0.125 @ 70 C</v>
      </c>
      <c r="I28" s="5" t="str">
        <f t="shared" si="20"/>
        <v>±100 ppm/C</v>
      </c>
      <c r="J28" s="5" t="str">
        <f t="shared" si="21"/>
        <v>0805</v>
      </c>
      <c r="K28" s="5" t="str">
        <f t="shared" si="22"/>
        <v>-55 to +155 C</v>
      </c>
      <c r="L28" s="5" t="str">
        <f t="array" ref="L28">IFERROR(INDEX(e29_4c,SMALL(IF(($B$9&lt;=e29_raw)*($B$11&gt;=e29_raw),MATCH(ROW(e29_4c),ROW(e29_4c))),ROWS($A$1:A22)),COLUMN(A22)),"")</f>
        <v>16R0</v>
      </c>
      <c r="M28" s="5" t="str">
        <f t="shared" si="23"/>
        <v>Grade 0</v>
      </c>
      <c r="N28" t="str">
        <f t="shared" si="24"/>
        <v>Precision Thick Film Chip Resistors</v>
      </c>
      <c r="O28" t="str">
        <f t="shared" si="25"/>
        <v>Panasonic</v>
      </c>
      <c r="P28" s="5" t="str">
        <f t="shared" si="26"/>
        <v>ERJ6ENF16R0</v>
      </c>
      <c r="T28" t="str">
        <f t="shared" si="2"/>
        <v>technology 'R0805';</v>
      </c>
      <c r="U28" t="str">
        <f t="shared" si="3"/>
        <v>value '16.0 Ohm';</v>
      </c>
      <c r="V28" t="str">
        <f t="shared" si="4"/>
        <v>tolerance '1 %';</v>
      </c>
      <c r="W28" t="str">
        <f t="shared" si="5"/>
        <v>rcwv '1.4 V';</v>
      </c>
      <c r="X28" t="str">
        <f t="shared" si="6"/>
        <v>max(v) '200 V';</v>
      </c>
      <c r="Y28" t="str">
        <f t="shared" si="7"/>
        <v>power(w) '0.125 @ 70 C';</v>
      </c>
      <c r="Z28" t="str">
        <f t="shared" si="8"/>
        <v>tcr '±100 ppm/C';</v>
      </c>
      <c r="AA28" t="str">
        <f t="shared" si="9"/>
        <v>package '0805';</v>
      </c>
      <c r="AB28" t="str">
        <f t="shared" si="10"/>
        <v>operating_temp '-55 to +155 C';</v>
      </c>
      <c r="AC28" t="str">
        <f t="shared" si="11"/>
        <v>pkg_code '16R0';</v>
      </c>
      <c r="AD28" t="str">
        <f t="shared" si="12"/>
        <v>aec-q200 'Grade 0';</v>
      </c>
      <c r="AE28" t="str">
        <f t="shared" si="13"/>
        <v>classification 'Precision Thick Film Chip Resistors';</v>
      </c>
      <c r="AF28" t="str">
        <f t="shared" si="14"/>
        <v>mfg 'Panasonic';</v>
      </c>
      <c r="AG28" t="str">
        <f t="shared" si="15"/>
        <v>mpn 'ERJ6ENF16R0';</v>
      </c>
    </row>
    <row r="29" spans="2:33" x14ac:dyDescent="0.3">
      <c r="B29" s="41" t="s">
        <v>340</v>
      </c>
      <c r="C29" s="5" t="str">
        <f t="shared" si="16"/>
        <v>R0805</v>
      </c>
      <c r="D29" s="5" t="str">
        <f t="shared" si="0"/>
        <v>16.2 Ohm</v>
      </c>
      <c r="E29" s="5" t="str">
        <f t="shared" si="17"/>
        <v>1 %</v>
      </c>
      <c r="F29" s="5" t="str">
        <f t="shared" si="1"/>
        <v>1.4 V</v>
      </c>
      <c r="G29" s="5" t="str">
        <f t="shared" si="18"/>
        <v>200 V</v>
      </c>
      <c r="H29" s="5" t="str">
        <f t="shared" si="19"/>
        <v>0.125 @ 70 C</v>
      </c>
      <c r="I29" s="5" t="str">
        <f t="shared" si="20"/>
        <v>±100 ppm/C</v>
      </c>
      <c r="J29" s="5" t="str">
        <f t="shared" si="21"/>
        <v>0805</v>
      </c>
      <c r="K29" s="5" t="str">
        <f t="shared" si="22"/>
        <v>-55 to +155 C</v>
      </c>
      <c r="L29" s="5" t="str">
        <f t="array" ref="L29">IFERROR(INDEX(e29_4c,SMALL(IF(($B$9&lt;=e29_raw)*($B$11&gt;=e29_raw),MATCH(ROW(e29_4c),ROW(e29_4c))),ROWS($A$1:A23)),COLUMN(A23)),"")</f>
        <v>16R2</v>
      </c>
      <c r="M29" s="5" t="str">
        <f t="shared" si="23"/>
        <v>Grade 0</v>
      </c>
      <c r="N29" t="str">
        <f t="shared" si="24"/>
        <v>Precision Thick Film Chip Resistors</v>
      </c>
      <c r="O29" t="str">
        <f t="shared" si="25"/>
        <v>Panasonic</v>
      </c>
      <c r="P29" s="5" t="str">
        <f t="shared" si="26"/>
        <v>ERJ6ENF16R2</v>
      </c>
      <c r="T29" t="str">
        <f t="shared" si="2"/>
        <v>technology 'R0805';</v>
      </c>
      <c r="U29" t="str">
        <f t="shared" si="3"/>
        <v>value '16.2 Ohm';</v>
      </c>
      <c r="V29" t="str">
        <f t="shared" si="4"/>
        <v>tolerance '1 %';</v>
      </c>
      <c r="W29" t="str">
        <f t="shared" si="5"/>
        <v>rcwv '1.4 V';</v>
      </c>
      <c r="X29" t="str">
        <f t="shared" si="6"/>
        <v>max(v) '200 V';</v>
      </c>
      <c r="Y29" t="str">
        <f t="shared" si="7"/>
        <v>power(w) '0.125 @ 70 C';</v>
      </c>
      <c r="Z29" t="str">
        <f t="shared" si="8"/>
        <v>tcr '±100 ppm/C';</v>
      </c>
      <c r="AA29" t="str">
        <f t="shared" si="9"/>
        <v>package '0805';</v>
      </c>
      <c r="AB29" t="str">
        <f t="shared" si="10"/>
        <v>operating_temp '-55 to +155 C';</v>
      </c>
      <c r="AC29" t="str">
        <f t="shared" si="11"/>
        <v>pkg_code '16R2';</v>
      </c>
      <c r="AD29" t="str">
        <f t="shared" si="12"/>
        <v>aec-q200 'Grade 0';</v>
      </c>
      <c r="AE29" t="str">
        <f t="shared" si="13"/>
        <v>classification 'Precision Thick Film Chip Resistors';</v>
      </c>
      <c r="AF29" t="str">
        <f t="shared" si="14"/>
        <v>mfg 'Panasonic';</v>
      </c>
      <c r="AG29" t="str">
        <f t="shared" si="15"/>
        <v>mpn 'ERJ6ENF16R2';</v>
      </c>
    </row>
    <row r="30" spans="2:33" x14ac:dyDescent="0.3">
      <c r="B30" s="48">
        <f>VLOOKUP($B$6,'ERJ Codes'!$J$22:$AA$32,3)</f>
        <v>0.125</v>
      </c>
      <c r="C30" s="5" t="str">
        <f t="shared" si="16"/>
        <v>R0805</v>
      </c>
      <c r="D30" s="5" t="str">
        <f t="shared" si="0"/>
        <v>16.5 Ohm</v>
      </c>
      <c r="E30" s="5" t="str">
        <f t="shared" si="17"/>
        <v>1 %</v>
      </c>
      <c r="F30" s="5" t="str">
        <f t="shared" si="1"/>
        <v>1.4 V</v>
      </c>
      <c r="G30" s="5" t="str">
        <f t="shared" si="18"/>
        <v>200 V</v>
      </c>
      <c r="H30" s="5" t="str">
        <f t="shared" si="19"/>
        <v>0.125 @ 70 C</v>
      </c>
      <c r="I30" s="5" t="str">
        <f t="shared" si="20"/>
        <v>±100 ppm/C</v>
      </c>
      <c r="J30" s="5" t="str">
        <f t="shared" si="21"/>
        <v>0805</v>
      </c>
      <c r="K30" s="5" t="str">
        <f t="shared" si="22"/>
        <v>-55 to +155 C</v>
      </c>
      <c r="L30" s="5" t="str">
        <f t="array" ref="L30">IFERROR(INDEX(e29_4c,SMALL(IF(($B$9&lt;=e29_raw)*($B$11&gt;=e29_raw),MATCH(ROW(e29_4c),ROW(e29_4c))),ROWS($A$1:A24)),COLUMN(A24)),"")</f>
        <v>16R5</v>
      </c>
      <c r="M30" s="5" t="str">
        <f t="shared" si="23"/>
        <v>Grade 0</v>
      </c>
      <c r="N30" t="str">
        <f t="shared" si="24"/>
        <v>Precision Thick Film Chip Resistors</v>
      </c>
      <c r="O30" t="str">
        <f t="shared" si="25"/>
        <v>Panasonic</v>
      </c>
      <c r="P30" s="5" t="str">
        <f t="shared" si="26"/>
        <v>ERJ6ENF16R5</v>
      </c>
      <c r="T30" t="str">
        <f t="shared" si="2"/>
        <v>technology 'R0805';</v>
      </c>
      <c r="U30" t="str">
        <f t="shared" si="3"/>
        <v>value '16.5 Ohm';</v>
      </c>
      <c r="V30" t="str">
        <f t="shared" si="4"/>
        <v>tolerance '1 %';</v>
      </c>
      <c r="W30" t="str">
        <f t="shared" si="5"/>
        <v>rcwv '1.4 V';</v>
      </c>
      <c r="X30" t="str">
        <f t="shared" si="6"/>
        <v>max(v) '200 V';</v>
      </c>
      <c r="Y30" t="str">
        <f t="shared" si="7"/>
        <v>power(w) '0.125 @ 70 C';</v>
      </c>
      <c r="Z30" t="str">
        <f t="shared" si="8"/>
        <v>tcr '±100 ppm/C';</v>
      </c>
      <c r="AA30" t="str">
        <f t="shared" si="9"/>
        <v>package '0805';</v>
      </c>
      <c r="AB30" t="str">
        <f t="shared" si="10"/>
        <v>operating_temp '-55 to +155 C';</v>
      </c>
      <c r="AC30" t="str">
        <f t="shared" si="11"/>
        <v>pkg_code '16R5';</v>
      </c>
      <c r="AD30" t="str">
        <f t="shared" si="12"/>
        <v>aec-q200 'Grade 0';</v>
      </c>
      <c r="AE30" t="str">
        <f t="shared" si="13"/>
        <v>classification 'Precision Thick Film Chip Resistors';</v>
      </c>
      <c r="AF30" t="str">
        <f t="shared" si="14"/>
        <v>mfg 'Panasonic';</v>
      </c>
      <c r="AG30" t="str">
        <f t="shared" si="15"/>
        <v>mpn 'ERJ6ENF16R5';</v>
      </c>
    </row>
    <row r="31" spans="2:33" x14ac:dyDescent="0.3">
      <c r="C31" s="5" t="str">
        <f t="shared" si="16"/>
        <v>R0805</v>
      </c>
      <c r="D31" s="5" t="str">
        <f t="shared" si="0"/>
        <v>16.9 Ohm</v>
      </c>
      <c r="E31" s="5" t="str">
        <f t="shared" si="17"/>
        <v>1 %</v>
      </c>
      <c r="F31" s="5" t="str">
        <f t="shared" si="1"/>
        <v>1.5 V</v>
      </c>
      <c r="G31" s="5" t="str">
        <f t="shared" si="18"/>
        <v>200 V</v>
      </c>
      <c r="H31" s="5" t="str">
        <f t="shared" si="19"/>
        <v>0.125 @ 70 C</v>
      </c>
      <c r="I31" s="5" t="str">
        <f t="shared" si="20"/>
        <v>±100 ppm/C</v>
      </c>
      <c r="J31" s="5" t="str">
        <f t="shared" si="21"/>
        <v>0805</v>
      </c>
      <c r="K31" s="5" t="str">
        <f t="shared" si="22"/>
        <v>-55 to +155 C</v>
      </c>
      <c r="L31" s="5" t="str">
        <f t="array" ref="L31">IFERROR(INDEX(e29_4c,SMALL(IF(($B$9&lt;=e29_raw)*($B$11&gt;=e29_raw),MATCH(ROW(e29_4c),ROW(e29_4c))),ROWS($A$1:A25)),COLUMN(A25)),"")</f>
        <v>16R9</v>
      </c>
      <c r="M31" s="5" t="str">
        <f t="shared" si="23"/>
        <v>Grade 0</v>
      </c>
      <c r="N31" t="str">
        <f t="shared" si="24"/>
        <v>Precision Thick Film Chip Resistors</v>
      </c>
      <c r="O31" t="str">
        <f t="shared" si="25"/>
        <v>Panasonic</v>
      </c>
      <c r="P31" s="5" t="str">
        <f t="shared" si="26"/>
        <v>ERJ6ENF16R9</v>
      </c>
      <c r="T31" t="str">
        <f t="shared" si="2"/>
        <v>technology 'R0805';</v>
      </c>
      <c r="U31" t="str">
        <f t="shared" si="3"/>
        <v>value '16.9 Ohm';</v>
      </c>
      <c r="V31" t="str">
        <f t="shared" si="4"/>
        <v>tolerance '1 %';</v>
      </c>
      <c r="W31" t="str">
        <f t="shared" si="5"/>
        <v>rcwv '1.5 V';</v>
      </c>
      <c r="X31" t="str">
        <f t="shared" si="6"/>
        <v>max(v) '200 V';</v>
      </c>
      <c r="Y31" t="str">
        <f t="shared" si="7"/>
        <v>power(w) '0.125 @ 70 C';</v>
      </c>
      <c r="Z31" t="str">
        <f t="shared" si="8"/>
        <v>tcr '±100 ppm/C';</v>
      </c>
      <c r="AA31" t="str">
        <f t="shared" si="9"/>
        <v>package '0805';</v>
      </c>
      <c r="AB31" t="str">
        <f t="shared" si="10"/>
        <v>operating_temp '-55 to +155 C';</v>
      </c>
      <c r="AC31" t="str">
        <f t="shared" si="11"/>
        <v>pkg_code '16R9';</v>
      </c>
      <c r="AD31" t="str">
        <f t="shared" si="12"/>
        <v>aec-q200 'Grade 0';</v>
      </c>
      <c r="AE31" t="str">
        <f t="shared" si="13"/>
        <v>classification 'Precision Thick Film Chip Resistors';</v>
      </c>
      <c r="AF31" t="str">
        <f t="shared" si="14"/>
        <v>mfg 'Panasonic';</v>
      </c>
      <c r="AG31" t="str">
        <f t="shared" si="15"/>
        <v>mpn 'ERJ6ENF16R9';</v>
      </c>
    </row>
    <row r="32" spans="2:33" x14ac:dyDescent="0.3">
      <c r="B32" s="45" t="s">
        <v>341</v>
      </c>
      <c r="C32" s="5" t="str">
        <f t="shared" si="16"/>
        <v>R0805</v>
      </c>
      <c r="D32" s="5" t="str">
        <f t="shared" si="0"/>
        <v>17.4 Ohm</v>
      </c>
      <c r="E32" s="5" t="str">
        <f t="shared" si="17"/>
        <v>1 %</v>
      </c>
      <c r="F32" s="5" t="str">
        <f t="shared" si="1"/>
        <v>1.5 V</v>
      </c>
      <c r="G32" s="5" t="str">
        <f t="shared" si="18"/>
        <v>200 V</v>
      </c>
      <c r="H32" s="5" t="str">
        <f t="shared" si="19"/>
        <v>0.125 @ 70 C</v>
      </c>
      <c r="I32" s="5" t="str">
        <f t="shared" si="20"/>
        <v>±100 ppm/C</v>
      </c>
      <c r="J32" s="5" t="str">
        <f t="shared" si="21"/>
        <v>0805</v>
      </c>
      <c r="K32" s="5" t="str">
        <f t="shared" si="22"/>
        <v>-55 to +155 C</v>
      </c>
      <c r="L32" s="5" t="str">
        <f t="array" ref="L32">IFERROR(INDEX(e29_4c,SMALL(IF(($B$9&lt;=e29_raw)*($B$11&gt;=e29_raw),MATCH(ROW(e29_4c),ROW(e29_4c))),ROWS($A$1:A26)),COLUMN(A26)),"")</f>
        <v>17R4</v>
      </c>
      <c r="M32" s="5" t="str">
        <f t="shared" si="23"/>
        <v>Grade 0</v>
      </c>
      <c r="N32" t="str">
        <f t="shared" si="24"/>
        <v>Precision Thick Film Chip Resistors</v>
      </c>
      <c r="O32" t="str">
        <f t="shared" si="25"/>
        <v>Panasonic</v>
      </c>
      <c r="P32" s="5" t="str">
        <f t="shared" si="26"/>
        <v>ERJ6ENF17R4</v>
      </c>
      <c r="T32" t="str">
        <f t="shared" si="2"/>
        <v>technology 'R0805';</v>
      </c>
      <c r="U32" t="str">
        <f t="shared" si="3"/>
        <v>value '17.4 Ohm';</v>
      </c>
      <c r="V32" t="str">
        <f t="shared" si="4"/>
        <v>tolerance '1 %';</v>
      </c>
      <c r="W32" t="str">
        <f t="shared" si="5"/>
        <v>rcwv '1.5 V';</v>
      </c>
      <c r="X32" t="str">
        <f t="shared" si="6"/>
        <v>max(v) '200 V';</v>
      </c>
      <c r="Y32" t="str">
        <f t="shared" si="7"/>
        <v>power(w) '0.125 @ 70 C';</v>
      </c>
      <c r="Z32" t="str">
        <f t="shared" si="8"/>
        <v>tcr '±100 ppm/C';</v>
      </c>
      <c r="AA32" t="str">
        <f t="shared" si="9"/>
        <v>package '0805';</v>
      </c>
      <c r="AB32" t="str">
        <f t="shared" si="10"/>
        <v>operating_temp '-55 to +155 C';</v>
      </c>
      <c r="AC32" t="str">
        <f t="shared" si="11"/>
        <v>pkg_code '17R4';</v>
      </c>
      <c r="AD32" t="str">
        <f t="shared" si="12"/>
        <v>aec-q200 'Grade 0';</v>
      </c>
      <c r="AE32" t="str">
        <f t="shared" si="13"/>
        <v>classification 'Precision Thick Film Chip Resistors';</v>
      </c>
      <c r="AF32" t="str">
        <f t="shared" si="14"/>
        <v>mfg 'Panasonic';</v>
      </c>
      <c r="AG32" t="str">
        <f t="shared" si="15"/>
        <v>mpn 'ERJ6ENF17R4';</v>
      </c>
    </row>
    <row r="33" spans="2:33" x14ac:dyDescent="0.3">
      <c r="B33" s="48" t="str">
        <f>VLOOKUP(LEFT($B$6,2),'ERJ Series'!$E$13:$I$31,2)</f>
        <v>N</v>
      </c>
      <c r="C33" s="5" t="str">
        <f t="shared" si="16"/>
        <v>R0805</v>
      </c>
      <c r="D33" s="5" t="str">
        <f t="shared" si="0"/>
        <v>17.8 Ohm</v>
      </c>
      <c r="E33" s="5" t="str">
        <f t="shared" si="17"/>
        <v>1 %</v>
      </c>
      <c r="F33" s="5" t="str">
        <f t="shared" si="1"/>
        <v>1.5 V</v>
      </c>
      <c r="G33" s="5" t="str">
        <f t="shared" si="18"/>
        <v>200 V</v>
      </c>
      <c r="H33" s="5" t="str">
        <f t="shared" si="19"/>
        <v>0.125 @ 70 C</v>
      </c>
      <c r="I33" s="5" t="str">
        <f t="shared" si="20"/>
        <v>±100 ppm/C</v>
      </c>
      <c r="J33" s="5" t="str">
        <f t="shared" si="21"/>
        <v>0805</v>
      </c>
      <c r="K33" s="5" t="str">
        <f t="shared" si="22"/>
        <v>-55 to +155 C</v>
      </c>
      <c r="L33" s="5" t="str">
        <f t="array" ref="L33">IFERROR(INDEX(e29_4c,SMALL(IF(($B$9&lt;=e29_raw)*($B$11&gt;=e29_raw),MATCH(ROW(e29_4c),ROW(e29_4c))),ROWS($A$1:A27)),COLUMN(A27)),"")</f>
        <v>17R8</v>
      </c>
      <c r="M33" s="5" t="str">
        <f t="shared" si="23"/>
        <v>Grade 0</v>
      </c>
      <c r="N33" t="str">
        <f t="shared" si="24"/>
        <v>Precision Thick Film Chip Resistors</v>
      </c>
      <c r="O33" t="str">
        <f t="shared" si="25"/>
        <v>Panasonic</v>
      </c>
      <c r="P33" s="5" t="str">
        <f t="shared" si="26"/>
        <v>ERJ6ENF17R8</v>
      </c>
      <c r="T33" t="str">
        <f t="shared" si="2"/>
        <v>technology 'R0805';</v>
      </c>
      <c r="U33" t="str">
        <f t="shared" si="3"/>
        <v>value '17.8 Ohm';</v>
      </c>
      <c r="V33" t="str">
        <f t="shared" si="4"/>
        <v>tolerance '1 %';</v>
      </c>
      <c r="W33" t="str">
        <f t="shared" si="5"/>
        <v>rcwv '1.5 V';</v>
      </c>
      <c r="X33" t="str">
        <f t="shared" si="6"/>
        <v>max(v) '200 V';</v>
      </c>
      <c r="Y33" t="str">
        <f t="shared" si="7"/>
        <v>power(w) '0.125 @ 70 C';</v>
      </c>
      <c r="Z33" t="str">
        <f t="shared" si="8"/>
        <v>tcr '±100 ppm/C';</v>
      </c>
      <c r="AA33" t="str">
        <f t="shared" si="9"/>
        <v>package '0805';</v>
      </c>
      <c r="AB33" t="str">
        <f t="shared" si="10"/>
        <v>operating_temp '-55 to +155 C';</v>
      </c>
      <c r="AC33" t="str">
        <f t="shared" si="11"/>
        <v>pkg_code '17R8';</v>
      </c>
      <c r="AD33" t="str">
        <f t="shared" si="12"/>
        <v>aec-q200 'Grade 0';</v>
      </c>
      <c r="AE33" t="str">
        <f t="shared" si="13"/>
        <v>classification 'Precision Thick Film Chip Resistors';</v>
      </c>
      <c r="AF33" t="str">
        <f t="shared" si="14"/>
        <v>mfg 'Panasonic';</v>
      </c>
      <c r="AG33" t="str">
        <f t="shared" si="15"/>
        <v>mpn 'ERJ6ENF17R8';</v>
      </c>
    </row>
    <row r="34" spans="2:33" x14ac:dyDescent="0.3">
      <c r="B34" s="48" t="str">
        <f>VLOOKUP(LEFT($B$6,2),'ERJ Series'!$E$13:$I$31,4)</f>
        <v>F</v>
      </c>
      <c r="C34" s="5" t="str">
        <f t="shared" si="16"/>
        <v>R0805</v>
      </c>
      <c r="D34" s="5" t="str">
        <f t="shared" si="0"/>
        <v>18.0 Ohm</v>
      </c>
      <c r="E34" s="5" t="str">
        <f t="shared" si="17"/>
        <v>1 %</v>
      </c>
      <c r="F34" s="5" t="str">
        <f t="shared" si="1"/>
        <v>1.5 V</v>
      </c>
      <c r="G34" s="5" t="str">
        <f t="shared" si="18"/>
        <v>200 V</v>
      </c>
      <c r="H34" s="5" t="str">
        <f t="shared" si="19"/>
        <v>0.125 @ 70 C</v>
      </c>
      <c r="I34" s="5" t="str">
        <f t="shared" si="20"/>
        <v>±100 ppm/C</v>
      </c>
      <c r="J34" s="5" t="str">
        <f t="shared" si="21"/>
        <v>0805</v>
      </c>
      <c r="K34" s="5" t="str">
        <f t="shared" si="22"/>
        <v>-55 to +155 C</v>
      </c>
      <c r="L34" s="5" t="str">
        <f t="array" ref="L34">IFERROR(INDEX(e29_4c,SMALL(IF(($B$9&lt;=e29_raw)*($B$11&gt;=e29_raw),MATCH(ROW(e29_4c),ROW(e29_4c))),ROWS($A$1:A28)),COLUMN(A28)),"")</f>
        <v>18R0</v>
      </c>
      <c r="M34" s="5" t="str">
        <f t="shared" si="23"/>
        <v>Grade 0</v>
      </c>
      <c r="N34" t="str">
        <f t="shared" si="24"/>
        <v>Precision Thick Film Chip Resistors</v>
      </c>
      <c r="O34" t="str">
        <f t="shared" si="25"/>
        <v>Panasonic</v>
      </c>
      <c r="P34" s="5" t="str">
        <f t="shared" si="26"/>
        <v>ERJ6ENF18R0</v>
      </c>
      <c r="T34" t="str">
        <f t="shared" si="2"/>
        <v>technology 'R0805';</v>
      </c>
      <c r="U34" t="str">
        <f t="shared" si="3"/>
        <v>value '18.0 Ohm';</v>
      </c>
      <c r="V34" t="str">
        <f t="shared" si="4"/>
        <v>tolerance '1 %';</v>
      </c>
      <c r="W34" t="str">
        <f t="shared" si="5"/>
        <v>rcwv '1.5 V';</v>
      </c>
      <c r="X34" t="str">
        <f t="shared" si="6"/>
        <v>max(v) '200 V';</v>
      </c>
      <c r="Y34" t="str">
        <f t="shared" si="7"/>
        <v>power(w) '0.125 @ 70 C';</v>
      </c>
      <c r="Z34" t="str">
        <f t="shared" si="8"/>
        <v>tcr '±100 ppm/C';</v>
      </c>
      <c r="AA34" t="str">
        <f t="shared" si="9"/>
        <v>package '0805';</v>
      </c>
      <c r="AB34" t="str">
        <f t="shared" si="10"/>
        <v>operating_temp '-55 to +155 C';</v>
      </c>
      <c r="AC34" t="str">
        <f t="shared" si="11"/>
        <v>pkg_code '18R0';</v>
      </c>
      <c r="AD34" t="str">
        <f t="shared" si="12"/>
        <v>aec-q200 'Grade 0';</v>
      </c>
      <c r="AE34" t="str">
        <f t="shared" si="13"/>
        <v>classification 'Precision Thick Film Chip Resistors';</v>
      </c>
      <c r="AF34" t="str">
        <f t="shared" si="14"/>
        <v>mfg 'Panasonic';</v>
      </c>
      <c r="AG34" t="str">
        <f t="shared" si="15"/>
        <v>mpn 'ERJ6ENF18R0';</v>
      </c>
    </row>
    <row r="35" spans="2:33" x14ac:dyDescent="0.3">
      <c r="C35" s="5" t="str">
        <f t="shared" si="16"/>
        <v>R0805</v>
      </c>
      <c r="D35" s="5" t="str">
        <f t="shared" si="0"/>
        <v>18.2 Ohm</v>
      </c>
      <c r="E35" s="5" t="str">
        <f t="shared" si="17"/>
        <v>1 %</v>
      </c>
      <c r="F35" s="5" t="str">
        <f t="shared" si="1"/>
        <v>1.5 V</v>
      </c>
      <c r="G35" s="5" t="str">
        <f t="shared" si="18"/>
        <v>200 V</v>
      </c>
      <c r="H35" s="5" t="str">
        <f t="shared" si="19"/>
        <v>0.125 @ 70 C</v>
      </c>
      <c r="I35" s="5" t="str">
        <f t="shared" si="20"/>
        <v>±100 ppm/C</v>
      </c>
      <c r="J35" s="5" t="str">
        <f t="shared" si="21"/>
        <v>0805</v>
      </c>
      <c r="K35" s="5" t="str">
        <f t="shared" si="22"/>
        <v>-55 to +155 C</v>
      </c>
      <c r="L35" s="5" t="str">
        <f t="array" ref="L35">IFERROR(INDEX(e29_4c,SMALL(IF(($B$9&lt;=e29_raw)*($B$11&gt;=e29_raw),MATCH(ROW(e29_4c),ROW(e29_4c))),ROWS($A$1:A29)),COLUMN(A29)),"")</f>
        <v>18R2</v>
      </c>
      <c r="M35" s="5" t="str">
        <f t="shared" si="23"/>
        <v>Grade 0</v>
      </c>
      <c r="N35" t="str">
        <f t="shared" si="24"/>
        <v>Precision Thick Film Chip Resistors</v>
      </c>
      <c r="O35" t="str">
        <f t="shared" si="25"/>
        <v>Panasonic</v>
      </c>
      <c r="P35" s="5" t="str">
        <f t="shared" si="26"/>
        <v>ERJ6ENF18R2</v>
      </c>
      <c r="T35" t="str">
        <f t="shared" si="2"/>
        <v>technology 'R0805';</v>
      </c>
      <c r="U35" t="str">
        <f t="shared" si="3"/>
        <v>value '18.2 Ohm';</v>
      </c>
      <c r="V35" t="str">
        <f t="shared" si="4"/>
        <v>tolerance '1 %';</v>
      </c>
      <c r="W35" t="str">
        <f t="shared" si="5"/>
        <v>rcwv '1.5 V';</v>
      </c>
      <c r="X35" t="str">
        <f t="shared" si="6"/>
        <v>max(v) '200 V';</v>
      </c>
      <c r="Y35" t="str">
        <f t="shared" si="7"/>
        <v>power(w) '0.125 @ 70 C';</v>
      </c>
      <c r="Z35" t="str">
        <f t="shared" si="8"/>
        <v>tcr '±100 ppm/C';</v>
      </c>
      <c r="AA35" t="str">
        <f t="shared" si="9"/>
        <v>package '0805';</v>
      </c>
      <c r="AB35" t="str">
        <f t="shared" si="10"/>
        <v>operating_temp '-55 to +155 C';</v>
      </c>
      <c r="AC35" t="str">
        <f t="shared" si="11"/>
        <v>pkg_code '18R2';</v>
      </c>
      <c r="AD35" t="str">
        <f t="shared" si="12"/>
        <v>aec-q200 'Grade 0';</v>
      </c>
      <c r="AE35" t="str">
        <f t="shared" si="13"/>
        <v>classification 'Precision Thick Film Chip Resistors';</v>
      </c>
      <c r="AF35" t="str">
        <f t="shared" si="14"/>
        <v>mfg 'Panasonic';</v>
      </c>
      <c r="AG35" t="str">
        <f t="shared" si="15"/>
        <v>mpn 'ERJ6ENF18R2';</v>
      </c>
    </row>
    <row r="36" spans="2:33" x14ac:dyDescent="0.3">
      <c r="C36" s="5" t="str">
        <f t="shared" si="16"/>
        <v>R0805</v>
      </c>
      <c r="D36" s="5" t="str">
        <f t="shared" si="0"/>
        <v>18.7 Ohm</v>
      </c>
      <c r="E36" s="5" t="str">
        <f t="shared" si="17"/>
        <v>1 %</v>
      </c>
      <c r="F36" s="5" t="str">
        <f t="shared" si="1"/>
        <v>1.5 V</v>
      </c>
      <c r="G36" s="5" t="str">
        <f t="shared" si="18"/>
        <v>200 V</v>
      </c>
      <c r="H36" s="5" t="str">
        <f t="shared" si="19"/>
        <v>0.125 @ 70 C</v>
      </c>
      <c r="I36" s="5" t="str">
        <f t="shared" si="20"/>
        <v>±100 ppm/C</v>
      </c>
      <c r="J36" s="5" t="str">
        <f t="shared" si="21"/>
        <v>0805</v>
      </c>
      <c r="K36" s="5" t="str">
        <f t="shared" si="22"/>
        <v>-55 to +155 C</v>
      </c>
      <c r="L36" s="5" t="str">
        <f t="array" ref="L36">IFERROR(INDEX(e29_4c,SMALL(IF(($B$9&lt;=e29_raw)*($B$11&gt;=e29_raw),MATCH(ROW(e29_4c),ROW(e29_4c))),ROWS($A$1:A30)),COLUMN(A30)),"")</f>
        <v>18R7</v>
      </c>
      <c r="M36" s="5" t="str">
        <f t="shared" si="23"/>
        <v>Grade 0</v>
      </c>
      <c r="N36" t="str">
        <f t="shared" si="24"/>
        <v>Precision Thick Film Chip Resistors</v>
      </c>
      <c r="O36" t="str">
        <f t="shared" si="25"/>
        <v>Panasonic</v>
      </c>
      <c r="P36" s="5" t="str">
        <f t="shared" si="26"/>
        <v>ERJ6ENF18R7</v>
      </c>
      <c r="T36" t="str">
        <f t="shared" si="2"/>
        <v>technology 'R0805';</v>
      </c>
      <c r="U36" t="str">
        <f t="shared" si="3"/>
        <v>value '18.7 Ohm';</v>
      </c>
      <c r="V36" t="str">
        <f t="shared" si="4"/>
        <v>tolerance '1 %';</v>
      </c>
      <c r="W36" t="str">
        <f t="shared" si="5"/>
        <v>rcwv '1.5 V';</v>
      </c>
      <c r="X36" t="str">
        <f t="shared" si="6"/>
        <v>max(v) '200 V';</v>
      </c>
      <c r="Y36" t="str">
        <f t="shared" si="7"/>
        <v>power(w) '0.125 @ 70 C';</v>
      </c>
      <c r="Z36" t="str">
        <f t="shared" si="8"/>
        <v>tcr '±100 ppm/C';</v>
      </c>
      <c r="AA36" t="str">
        <f t="shared" si="9"/>
        <v>package '0805';</v>
      </c>
      <c r="AB36" t="str">
        <f t="shared" si="10"/>
        <v>operating_temp '-55 to +155 C';</v>
      </c>
      <c r="AC36" t="str">
        <f t="shared" si="11"/>
        <v>pkg_code '18R7';</v>
      </c>
      <c r="AD36" t="str">
        <f t="shared" si="12"/>
        <v>aec-q200 'Grade 0';</v>
      </c>
      <c r="AE36" t="str">
        <f t="shared" si="13"/>
        <v>classification 'Precision Thick Film Chip Resistors';</v>
      </c>
      <c r="AF36" t="str">
        <f t="shared" si="14"/>
        <v>mfg 'Panasonic';</v>
      </c>
      <c r="AG36" t="str">
        <f t="shared" si="15"/>
        <v>mpn 'ERJ6ENF18R7';</v>
      </c>
    </row>
    <row r="37" spans="2:33" x14ac:dyDescent="0.3">
      <c r="C37" s="5" t="str">
        <f t="shared" si="16"/>
        <v>R0805</v>
      </c>
      <c r="D37" s="5" t="str">
        <f t="shared" si="0"/>
        <v>19.1 Ohm</v>
      </c>
      <c r="E37" s="5" t="str">
        <f t="shared" si="17"/>
        <v>1 %</v>
      </c>
      <c r="F37" s="5" t="str">
        <f t="shared" si="1"/>
        <v>1.5 V</v>
      </c>
      <c r="G37" s="5" t="str">
        <f t="shared" si="18"/>
        <v>200 V</v>
      </c>
      <c r="H37" s="5" t="str">
        <f t="shared" si="19"/>
        <v>0.125 @ 70 C</v>
      </c>
      <c r="I37" s="5" t="str">
        <f t="shared" si="20"/>
        <v>±100 ppm/C</v>
      </c>
      <c r="J37" s="5" t="str">
        <f t="shared" si="21"/>
        <v>0805</v>
      </c>
      <c r="K37" s="5" t="str">
        <f t="shared" si="22"/>
        <v>-55 to +155 C</v>
      </c>
      <c r="L37" s="5" t="str">
        <f t="array" ref="L37">IFERROR(INDEX(e29_4c,SMALL(IF(($B$9&lt;=e29_raw)*($B$11&gt;=e29_raw),MATCH(ROW(e29_4c),ROW(e29_4c))),ROWS($A$1:A31)),COLUMN(A31)),"")</f>
        <v>19R1</v>
      </c>
      <c r="M37" s="5" t="str">
        <f t="shared" si="23"/>
        <v>Grade 0</v>
      </c>
      <c r="N37" t="str">
        <f t="shared" si="24"/>
        <v>Precision Thick Film Chip Resistors</v>
      </c>
      <c r="O37" t="str">
        <f t="shared" si="25"/>
        <v>Panasonic</v>
      </c>
      <c r="P37" s="5" t="str">
        <f t="shared" si="26"/>
        <v>ERJ6ENF19R1</v>
      </c>
      <c r="T37" t="str">
        <f t="shared" si="2"/>
        <v>technology 'R0805';</v>
      </c>
      <c r="U37" t="str">
        <f t="shared" si="3"/>
        <v>value '19.1 Ohm';</v>
      </c>
      <c r="V37" t="str">
        <f t="shared" si="4"/>
        <v>tolerance '1 %';</v>
      </c>
      <c r="W37" t="str">
        <f t="shared" si="5"/>
        <v>rcwv '1.5 V';</v>
      </c>
      <c r="X37" t="str">
        <f t="shared" si="6"/>
        <v>max(v) '200 V';</v>
      </c>
      <c r="Y37" t="str">
        <f t="shared" si="7"/>
        <v>power(w) '0.125 @ 70 C';</v>
      </c>
      <c r="Z37" t="str">
        <f t="shared" si="8"/>
        <v>tcr '±100 ppm/C';</v>
      </c>
      <c r="AA37" t="str">
        <f t="shared" si="9"/>
        <v>package '0805';</v>
      </c>
      <c r="AB37" t="str">
        <f t="shared" si="10"/>
        <v>operating_temp '-55 to +155 C';</v>
      </c>
      <c r="AC37" t="str">
        <f t="shared" si="11"/>
        <v>pkg_code '19R1';</v>
      </c>
      <c r="AD37" t="str">
        <f t="shared" si="12"/>
        <v>aec-q200 'Grade 0';</v>
      </c>
      <c r="AE37" t="str">
        <f t="shared" si="13"/>
        <v>classification 'Precision Thick Film Chip Resistors';</v>
      </c>
      <c r="AF37" t="str">
        <f t="shared" si="14"/>
        <v>mfg 'Panasonic';</v>
      </c>
      <c r="AG37" t="str">
        <f t="shared" si="15"/>
        <v>mpn 'ERJ6ENF19R1';</v>
      </c>
    </row>
    <row r="38" spans="2:33" x14ac:dyDescent="0.3">
      <c r="C38" s="5" t="str">
        <f t="shared" si="16"/>
        <v>R0805</v>
      </c>
      <c r="D38" s="5" t="str">
        <f t="shared" si="0"/>
        <v>19.6 Ohm</v>
      </c>
      <c r="E38" s="5" t="str">
        <f t="shared" si="17"/>
        <v>1 %</v>
      </c>
      <c r="F38" s="5" t="str">
        <f t="shared" si="1"/>
        <v>1.6 V</v>
      </c>
      <c r="G38" s="5" t="str">
        <f t="shared" si="18"/>
        <v>200 V</v>
      </c>
      <c r="H38" s="5" t="str">
        <f t="shared" si="19"/>
        <v>0.125 @ 70 C</v>
      </c>
      <c r="I38" s="5" t="str">
        <f t="shared" si="20"/>
        <v>±100 ppm/C</v>
      </c>
      <c r="J38" s="5" t="str">
        <f t="shared" si="21"/>
        <v>0805</v>
      </c>
      <c r="K38" s="5" t="str">
        <f t="shared" si="22"/>
        <v>-55 to +155 C</v>
      </c>
      <c r="L38" s="5" t="str">
        <f t="array" ref="L38">IFERROR(INDEX(e29_4c,SMALL(IF(($B$9&lt;=e29_raw)*($B$11&gt;=e29_raw),MATCH(ROW(e29_4c),ROW(e29_4c))),ROWS($A$1:A32)),COLUMN(A32)),"")</f>
        <v>19R6</v>
      </c>
      <c r="M38" s="5" t="str">
        <f t="shared" si="23"/>
        <v>Grade 0</v>
      </c>
      <c r="N38" t="str">
        <f t="shared" si="24"/>
        <v>Precision Thick Film Chip Resistors</v>
      </c>
      <c r="O38" t="str">
        <f t="shared" si="25"/>
        <v>Panasonic</v>
      </c>
      <c r="P38" s="5" t="str">
        <f t="shared" si="26"/>
        <v>ERJ6ENF19R6</v>
      </c>
      <c r="T38" t="str">
        <f t="shared" si="2"/>
        <v>technology 'R0805';</v>
      </c>
      <c r="U38" t="str">
        <f t="shared" si="3"/>
        <v>value '19.6 Ohm';</v>
      </c>
      <c r="V38" t="str">
        <f t="shared" si="4"/>
        <v>tolerance '1 %';</v>
      </c>
      <c r="W38" t="str">
        <f t="shared" si="5"/>
        <v>rcwv '1.6 V';</v>
      </c>
      <c r="X38" t="str">
        <f t="shared" si="6"/>
        <v>max(v) '200 V';</v>
      </c>
      <c r="Y38" t="str">
        <f t="shared" si="7"/>
        <v>power(w) '0.125 @ 70 C';</v>
      </c>
      <c r="Z38" t="str">
        <f t="shared" si="8"/>
        <v>tcr '±100 ppm/C';</v>
      </c>
      <c r="AA38" t="str">
        <f t="shared" si="9"/>
        <v>package '0805';</v>
      </c>
      <c r="AB38" t="str">
        <f t="shared" si="10"/>
        <v>operating_temp '-55 to +155 C';</v>
      </c>
      <c r="AC38" t="str">
        <f t="shared" si="11"/>
        <v>pkg_code '19R6';</v>
      </c>
      <c r="AD38" t="str">
        <f t="shared" si="12"/>
        <v>aec-q200 'Grade 0';</v>
      </c>
      <c r="AE38" t="str">
        <f t="shared" si="13"/>
        <v>classification 'Precision Thick Film Chip Resistors';</v>
      </c>
      <c r="AF38" t="str">
        <f t="shared" si="14"/>
        <v>mfg 'Panasonic';</v>
      </c>
      <c r="AG38" t="str">
        <f t="shared" si="15"/>
        <v>mpn 'ERJ6ENF19R6';</v>
      </c>
    </row>
    <row r="39" spans="2:33" x14ac:dyDescent="0.3">
      <c r="C39" s="5" t="str">
        <f t="shared" si="16"/>
        <v>R0805</v>
      </c>
      <c r="D39" s="5" t="str">
        <f t="shared" si="0"/>
        <v>20.0 Ohm</v>
      </c>
      <c r="E39" s="5" t="str">
        <f t="shared" si="17"/>
        <v>1 %</v>
      </c>
      <c r="F39" s="5" t="str">
        <f t="shared" si="1"/>
        <v>1.6 V</v>
      </c>
      <c r="G39" s="5" t="str">
        <f t="shared" si="18"/>
        <v>200 V</v>
      </c>
      <c r="H39" s="5" t="str">
        <f t="shared" si="19"/>
        <v>0.125 @ 70 C</v>
      </c>
      <c r="I39" s="5" t="str">
        <f t="shared" si="20"/>
        <v>±100 ppm/C</v>
      </c>
      <c r="J39" s="5" t="str">
        <f t="shared" si="21"/>
        <v>0805</v>
      </c>
      <c r="K39" s="5" t="str">
        <f t="shared" si="22"/>
        <v>-55 to +155 C</v>
      </c>
      <c r="L39" s="5" t="str">
        <f t="array" ref="L39">IFERROR(INDEX(e29_4c,SMALL(IF(($B$9&lt;=e29_raw)*($B$11&gt;=e29_raw),MATCH(ROW(e29_4c),ROW(e29_4c))),ROWS($A$1:A33)),COLUMN(A33)),"")</f>
        <v>20R0</v>
      </c>
      <c r="M39" s="5" t="str">
        <f t="shared" si="23"/>
        <v>Grade 0</v>
      </c>
      <c r="N39" t="str">
        <f t="shared" si="24"/>
        <v>Precision Thick Film Chip Resistors</v>
      </c>
      <c r="O39" t="str">
        <f t="shared" si="25"/>
        <v>Panasonic</v>
      </c>
      <c r="P39" s="5" t="str">
        <f t="shared" si="26"/>
        <v>ERJ6ENF20R0</v>
      </c>
      <c r="T39" t="str">
        <f t="shared" si="2"/>
        <v>technology 'R0805';</v>
      </c>
      <c r="U39" t="str">
        <f t="shared" si="3"/>
        <v>value '20.0 Ohm';</v>
      </c>
      <c r="V39" t="str">
        <f t="shared" si="4"/>
        <v>tolerance '1 %';</v>
      </c>
      <c r="W39" t="str">
        <f t="shared" si="5"/>
        <v>rcwv '1.6 V';</v>
      </c>
      <c r="X39" t="str">
        <f t="shared" si="6"/>
        <v>max(v) '200 V';</v>
      </c>
      <c r="Y39" t="str">
        <f t="shared" si="7"/>
        <v>power(w) '0.125 @ 70 C';</v>
      </c>
      <c r="Z39" t="str">
        <f t="shared" si="8"/>
        <v>tcr '±100 ppm/C';</v>
      </c>
      <c r="AA39" t="str">
        <f t="shared" si="9"/>
        <v>package '0805';</v>
      </c>
      <c r="AB39" t="str">
        <f t="shared" si="10"/>
        <v>operating_temp '-55 to +155 C';</v>
      </c>
      <c r="AC39" t="str">
        <f t="shared" si="11"/>
        <v>pkg_code '20R0';</v>
      </c>
      <c r="AD39" t="str">
        <f t="shared" si="12"/>
        <v>aec-q200 'Grade 0';</v>
      </c>
      <c r="AE39" t="str">
        <f t="shared" si="13"/>
        <v>classification 'Precision Thick Film Chip Resistors';</v>
      </c>
      <c r="AF39" t="str">
        <f t="shared" si="14"/>
        <v>mfg 'Panasonic';</v>
      </c>
      <c r="AG39" t="str">
        <f t="shared" si="15"/>
        <v>mpn 'ERJ6ENF20R0';</v>
      </c>
    </row>
    <row r="40" spans="2:33" x14ac:dyDescent="0.3">
      <c r="C40" s="5" t="str">
        <f t="shared" si="16"/>
        <v>R0805</v>
      </c>
      <c r="D40" s="5" t="str">
        <f t="shared" si="0"/>
        <v>20.5 Ohm</v>
      </c>
      <c r="E40" s="5" t="str">
        <f t="shared" si="17"/>
        <v>1 %</v>
      </c>
      <c r="F40" s="5" t="str">
        <f t="shared" si="1"/>
        <v>1.6 V</v>
      </c>
      <c r="G40" s="5" t="str">
        <f t="shared" si="18"/>
        <v>200 V</v>
      </c>
      <c r="H40" s="5" t="str">
        <f t="shared" si="19"/>
        <v>0.125 @ 70 C</v>
      </c>
      <c r="I40" s="5" t="str">
        <f t="shared" si="20"/>
        <v>±100 ppm/C</v>
      </c>
      <c r="J40" s="5" t="str">
        <f t="shared" si="21"/>
        <v>0805</v>
      </c>
      <c r="K40" s="5" t="str">
        <f t="shared" si="22"/>
        <v>-55 to +155 C</v>
      </c>
      <c r="L40" s="5" t="str">
        <f t="array" ref="L40">IFERROR(INDEX(e29_4c,SMALL(IF(($B$9&lt;=e29_raw)*($B$11&gt;=e29_raw),MATCH(ROW(e29_4c),ROW(e29_4c))),ROWS($A$1:A34)),COLUMN(A34)),"")</f>
        <v>20R5</v>
      </c>
      <c r="M40" s="5" t="str">
        <f t="shared" si="23"/>
        <v>Grade 0</v>
      </c>
      <c r="N40" t="str">
        <f t="shared" si="24"/>
        <v>Precision Thick Film Chip Resistors</v>
      </c>
      <c r="O40" t="str">
        <f t="shared" si="25"/>
        <v>Panasonic</v>
      </c>
      <c r="P40" s="5" t="str">
        <f t="shared" si="26"/>
        <v>ERJ6ENF20R5</v>
      </c>
      <c r="T40" t="str">
        <f t="shared" si="2"/>
        <v>technology 'R0805';</v>
      </c>
      <c r="U40" t="str">
        <f t="shared" si="3"/>
        <v>value '20.5 Ohm';</v>
      </c>
      <c r="V40" t="str">
        <f t="shared" si="4"/>
        <v>tolerance '1 %';</v>
      </c>
      <c r="W40" t="str">
        <f t="shared" si="5"/>
        <v>rcwv '1.6 V';</v>
      </c>
      <c r="X40" t="str">
        <f t="shared" si="6"/>
        <v>max(v) '200 V';</v>
      </c>
      <c r="Y40" t="str">
        <f t="shared" si="7"/>
        <v>power(w) '0.125 @ 70 C';</v>
      </c>
      <c r="Z40" t="str">
        <f t="shared" si="8"/>
        <v>tcr '±100 ppm/C';</v>
      </c>
      <c r="AA40" t="str">
        <f t="shared" si="9"/>
        <v>package '0805';</v>
      </c>
      <c r="AB40" t="str">
        <f t="shared" si="10"/>
        <v>operating_temp '-55 to +155 C';</v>
      </c>
      <c r="AC40" t="str">
        <f t="shared" si="11"/>
        <v>pkg_code '20R5';</v>
      </c>
      <c r="AD40" t="str">
        <f t="shared" si="12"/>
        <v>aec-q200 'Grade 0';</v>
      </c>
      <c r="AE40" t="str">
        <f t="shared" si="13"/>
        <v>classification 'Precision Thick Film Chip Resistors';</v>
      </c>
      <c r="AF40" t="str">
        <f t="shared" si="14"/>
        <v>mfg 'Panasonic';</v>
      </c>
      <c r="AG40" t="str">
        <f t="shared" si="15"/>
        <v>mpn 'ERJ6ENF20R5';</v>
      </c>
    </row>
    <row r="41" spans="2:33" x14ac:dyDescent="0.3">
      <c r="C41" s="5" t="str">
        <f t="shared" si="16"/>
        <v>R0805</v>
      </c>
      <c r="D41" s="5" t="str">
        <f t="shared" si="0"/>
        <v>21.0 Ohm</v>
      </c>
      <c r="E41" s="5" t="str">
        <f t="shared" si="17"/>
        <v>1 %</v>
      </c>
      <c r="F41" s="5" t="str">
        <f t="shared" si="1"/>
        <v>1.6 V</v>
      </c>
      <c r="G41" s="5" t="str">
        <f t="shared" si="18"/>
        <v>200 V</v>
      </c>
      <c r="H41" s="5" t="str">
        <f t="shared" si="19"/>
        <v>0.125 @ 70 C</v>
      </c>
      <c r="I41" s="5" t="str">
        <f t="shared" si="20"/>
        <v>±100 ppm/C</v>
      </c>
      <c r="J41" s="5" t="str">
        <f t="shared" si="21"/>
        <v>0805</v>
      </c>
      <c r="K41" s="5" t="str">
        <f t="shared" si="22"/>
        <v>-55 to +155 C</v>
      </c>
      <c r="L41" s="5" t="str">
        <f t="array" ref="L41">IFERROR(INDEX(e29_4c,SMALL(IF(($B$9&lt;=e29_raw)*($B$11&gt;=e29_raw),MATCH(ROW(e29_4c),ROW(e29_4c))),ROWS($A$1:A35)),COLUMN(A35)),"")</f>
        <v>21R0</v>
      </c>
      <c r="M41" s="5" t="str">
        <f t="shared" si="23"/>
        <v>Grade 0</v>
      </c>
      <c r="N41" t="str">
        <f t="shared" si="24"/>
        <v>Precision Thick Film Chip Resistors</v>
      </c>
      <c r="O41" t="str">
        <f t="shared" si="25"/>
        <v>Panasonic</v>
      </c>
      <c r="P41" s="5" t="str">
        <f t="shared" si="26"/>
        <v>ERJ6ENF21R0</v>
      </c>
      <c r="T41" t="str">
        <f t="shared" si="2"/>
        <v>technology 'R0805';</v>
      </c>
      <c r="U41" t="str">
        <f t="shared" si="3"/>
        <v>value '21.0 Ohm';</v>
      </c>
      <c r="V41" t="str">
        <f t="shared" si="4"/>
        <v>tolerance '1 %';</v>
      </c>
      <c r="W41" t="str">
        <f t="shared" si="5"/>
        <v>rcwv '1.6 V';</v>
      </c>
      <c r="X41" t="str">
        <f t="shared" si="6"/>
        <v>max(v) '200 V';</v>
      </c>
      <c r="Y41" t="str">
        <f t="shared" si="7"/>
        <v>power(w) '0.125 @ 70 C';</v>
      </c>
      <c r="Z41" t="str">
        <f t="shared" si="8"/>
        <v>tcr '±100 ppm/C';</v>
      </c>
      <c r="AA41" t="str">
        <f t="shared" si="9"/>
        <v>package '0805';</v>
      </c>
      <c r="AB41" t="str">
        <f t="shared" si="10"/>
        <v>operating_temp '-55 to +155 C';</v>
      </c>
      <c r="AC41" t="str">
        <f t="shared" si="11"/>
        <v>pkg_code '21R0';</v>
      </c>
      <c r="AD41" t="str">
        <f t="shared" si="12"/>
        <v>aec-q200 'Grade 0';</v>
      </c>
      <c r="AE41" t="str">
        <f t="shared" si="13"/>
        <v>classification 'Precision Thick Film Chip Resistors';</v>
      </c>
      <c r="AF41" t="str">
        <f t="shared" si="14"/>
        <v>mfg 'Panasonic';</v>
      </c>
      <c r="AG41" t="str">
        <f t="shared" si="15"/>
        <v>mpn 'ERJ6ENF21R0';</v>
      </c>
    </row>
    <row r="42" spans="2:33" x14ac:dyDescent="0.3">
      <c r="C42" s="5" t="str">
        <f t="shared" si="16"/>
        <v>R0805</v>
      </c>
      <c r="D42" s="5" t="str">
        <f t="shared" si="0"/>
        <v>21.5 Ohm</v>
      </c>
      <c r="E42" s="5" t="str">
        <f t="shared" si="17"/>
        <v>1 %</v>
      </c>
      <c r="F42" s="5" t="str">
        <f t="shared" si="1"/>
        <v>1.6 V</v>
      </c>
      <c r="G42" s="5" t="str">
        <f t="shared" si="18"/>
        <v>200 V</v>
      </c>
      <c r="H42" s="5" t="str">
        <f t="shared" si="19"/>
        <v>0.125 @ 70 C</v>
      </c>
      <c r="I42" s="5" t="str">
        <f t="shared" si="20"/>
        <v>±100 ppm/C</v>
      </c>
      <c r="J42" s="5" t="str">
        <f t="shared" si="21"/>
        <v>0805</v>
      </c>
      <c r="K42" s="5" t="str">
        <f t="shared" si="22"/>
        <v>-55 to +155 C</v>
      </c>
      <c r="L42" s="5" t="str">
        <f t="array" ref="L42">IFERROR(INDEX(e29_4c,SMALL(IF(($B$9&lt;=e29_raw)*($B$11&gt;=e29_raw),MATCH(ROW(e29_4c),ROW(e29_4c))),ROWS($A$1:A36)),COLUMN(A36)),"")</f>
        <v>21R5</v>
      </c>
      <c r="M42" s="5" t="str">
        <f t="shared" si="23"/>
        <v>Grade 0</v>
      </c>
      <c r="N42" t="str">
        <f t="shared" si="24"/>
        <v>Precision Thick Film Chip Resistors</v>
      </c>
      <c r="O42" t="str">
        <f t="shared" si="25"/>
        <v>Panasonic</v>
      </c>
      <c r="P42" s="5" t="str">
        <f t="shared" si="26"/>
        <v>ERJ6ENF21R5</v>
      </c>
      <c r="T42" t="str">
        <f t="shared" si="2"/>
        <v>technology 'R0805';</v>
      </c>
      <c r="U42" t="str">
        <f t="shared" si="3"/>
        <v>value '21.5 Ohm';</v>
      </c>
      <c r="V42" t="str">
        <f t="shared" si="4"/>
        <v>tolerance '1 %';</v>
      </c>
      <c r="W42" t="str">
        <f t="shared" si="5"/>
        <v>rcwv '1.6 V';</v>
      </c>
      <c r="X42" t="str">
        <f t="shared" si="6"/>
        <v>max(v) '200 V';</v>
      </c>
      <c r="Y42" t="str">
        <f t="shared" si="7"/>
        <v>power(w) '0.125 @ 70 C';</v>
      </c>
      <c r="Z42" t="str">
        <f t="shared" si="8"/>
        <v>tcr '±100 ppm/C';</v>
      </c>
      <c r="AA42" t="str">
        <f t="shared" si="9"/>
        <v>package '0805';</v>
      </c>
      <c r="AB42" t="str">
        <f t="shared" si="10"/>
        <v>operating_temp '-55 to +155 C';</v>
      </c>
      <c r="AC42" t="str">
        <f t="shared" si="11"/>
        <v>pkg_code '21R5';</v>
      </c>
      <c r="AD42" t="str">
        <f t="shared" si="12"/>
        <v>aec-q200 'Grade 0';</v>
      </c>
      <c r="AE42" t="str">
        <f t="shared" si="13"/>
        <v>classification 'Precision Thick Film Chip Resistors';</v>
      </c>
      <c r="AF42" t="str">
        <f t="shared" si="14"/>
        <v>mfg 'Panasonic';</v>
      </c>
      <c r="AG42" t="str">
        <f t="shared" si="15"/>
        <v>mpn 'ERJ6ENF21R5';</v>
      </c>
    </row>
    <row r="43" spans="2:33" x14ac:dyDescent="0.3">
      <c r="C43" s="5" t="str">
        <f t="shared" si="16"/>
        <v>R0805</v>
      </c>
      <c r="D43" s="5" t="str">
        <f t="shared" si="0"/>
        <v>22.0 Ohm</v>
      </c>
      <c r="E43" s="5" t="str">
        <f t="shared" si="17"/>
        <v>1 %</v>
      </c>
      <c r="F43" s="5" t="str">
        <f t="shared" si="1"/>
        <v>1.7 V</v>
      </c>
      <c r="G43" s="5" t="str">
        <f t="shared" si="18"/>
        <v>200 V</v>
      </c>
      <c r="H43" s="5" t="str">
        <f t="shared" si="19"/>
        <v>0.125 @ 70 C</v>
      </c>
      <c r="I43" s="5" t="str">
        <f t="shared" si="20"/>
        <v>±100 ppm/C</v>
      </c>
      <c r="J43" s="5" t="str">
        <f t="shared" si="21"/>
        <v>0805</v>
      </c>
      <c r="K43" s="5" t="str">
        <f t="shared" si="22"/>
        <v>-55 to +155 C</v>
      </c>
      <c r="L43" s="5" t="str">
        <f t="array" ref="L43">IFERROR(INDEX(e29_4c,SMALL(IF(($B$9&lt;=e29_raw)*($B$11&gt;=e29_raw),MATCH(ROW(e29_4c),ROW(e29_4c))),ROWS($A$1:A37)),COLUMN(A37)),"")</f>
        <v>22R0</v>
      </c>
      <c r="M43" s="5" t="str">
        <f t="shared" si="23"/>
        <v>Grade 0</v>
      </c>
      <c r="N43" t="str">
        <f t="shared" si="24"/>
        <v>Precision Thick Film Chip Resistors</v>
      </c>
      <c r="O43" t="str">
        <f t="shared" si="25"/>
        <v>Panasonic</v>
      </c>
      <c r="P43" s="5" t="str">
        <f t="shared" si="26"/>
        <v>ERJ6ENF22R0</v>
      </c>
      <c r="T43" t="str">
        <f t="shared" si="2"/>
        <v>technology 'R0805';</v>
      </c>
      <c r="U43" t="str">
        <f t="shared" si="3"/>
        <v>value '22.0 Ohm';</v>
      </c>
      <c r="V43" t="str">
        <f t="shared" si="4"/>
        <v>tolerance '1 %';</v>
      </c>
      <c r="W43" t="str">
        <f t="shared" si="5"/>
        <v>rcwv '1.7 V';</v>
      </c>
      <c r="X43" t="str">
        <f t="shared" si="6"/>
        <v>max(v) '200 V';</v>
      </c>
      <c r="Y43" t="str">
        <f t="shared" si="7"/>
        <v>power(w) '0.125 @ 70 C';</v>
      </c>
      <c r="Z43" t="str">
        <f t="shared" si="8"/>
        <v>tcr '±100 ppm/C';</v>
      </c>
      <c r="AA43" t="str">
        <f t="shared" si="9"/>
        <v>package '0805';</v>
      </c>
      <c r="AB43" t="str">
        <f t="shared" si="10"/>
        <v>operating_temp '-55 to +155 C';</v>
      </c>
      <c r="AC43" t="str">
        <f t="shared" si="11"/>
        <v>pkg_code '22R0';</v>
      </c>
      <c r="AD43" t="str">
        <f t="shared" si="12"/>
        <v>aec-q200 'Grade 0';</v>
      </c>
      <c r="AE43" t="str">
        <f t="shared" si="13"/>
        <v>classification 'Precision Thick Film Chip Resistors';</v>
      </c>
      <c r="AF43" t="str">
        <f t="shared" si="14"/>
        <v>mfg 'Panasonic';</v>
      </c>
      <c r="AG43" t="str">
        <f t="shared" si="15"/>
        <v>mpn 'ERJ6ENF22R0';</v>
      </c>
    </row>
    <row r="44" spans="2:33" x14ac:dyDescent="0.3">
      <c r="C44" s="5" t="str">
        <f t="shared" si="16"/>
        <v>R0805</v>
      </c>
      <c r="D44" s="5" t="str">
        <f t="shared" si="0"/>
        <v>22.1 Ohm</v>
      </c>
      <c r="E44" s="5" t="str">
        <f t="shared" si="17"/>
        <v>1 %</v>
      </c>
      <c r="F44" s="5" t="str">
        <f t="shared" si="1"/>
        <v>1.7 V</v>
      </c>
      <c r="G44" s="5" t="str">
        <f t="shared" si="18"/>
        <v>200 V</v>
      </c>
      <c r="H44" s="5" t="str">
        <f t="shared" si="19"/>
        <v>0.125 @ 70 C</v>
      </c>
      <c r="I44" s="5" t="str">
        <f t="shared" si="20"/>
        <v>±100 ppm/C</v>
      </c>
      <c r="J44" s="5" t="str">
        <f t="shared" si="21"/>
        <v>0805</v>
      </c>
      <c r="K44" s="5" t="str">
        <f t="shared" si="22"/>
        <v>-55 to +155 C</v>
      </c>
      <c r="L44" s="5" t="str">
        <f t="array" ref="L44">IFERROR(INDEX(e29_4c,SMALL(IF(($B$9&lt;=e29_raw)*($B$11&gt;=e29_raw),MATCH(ROW(e29_4c),ROW(e29_4c))),ROWS($A$1:A38)),COLUMN(A38)),"")</f>
        <v>22R1</v>
      </c>
      <c r="M44" s="5" t="str">
        <f t="shared" si="23"/>
        <v>Grade 0</v>
      </c>
      <c r="N44" t="str">
        <f t="shared" si="24"/>
        <v>Precision Thick Film Chip Resistors</v>
      </c>
      <c r="O44" t="str">
        <f t="shared" si="25"/>
        <v>Panasonic</v>
      </c>
      <c r="P44" s="5" t="str">
        <f t="shared" si="26"/>
        <v>ERJ6ENF22R1</v>
      </c>
      <c r="T44" t="str">
        <f t="shared" si="2"/>
        <v>technology 'R0805';</v>
      </c>
      <c r="U44" t="str">
        <f t="shared" si="3"/>
        <v>value '22.1 Ohm';</v>
      </c>
      <c r="V44" t="str">
        <f t="shared" si="4"/>
        <v>tolerance '1 %';</v>
      </c>
      <c r="W44" t="str">
        <f t="shared" si="5"/>
        <v>rcwv '1.7 V';</v>
      </c>
      <c r="X44" t="str">
        <f t="shared" si="6"/>
        <v>max(v) '200 V';</v>
      </c>
      <c r="Y44" t="str">
        <f t="shared" si="7"/>
        <v>power(w) '0.125 @ 70 C';</v>
      </c>
      <c r="Z44" t="str">
        <f t="shared" si="8"/>
        <v>tcr '±100 ppm/C';</v>
      </c>
      <c r="AA44" t="str">
        <f t="shared" si="9"/>
        <v>package '0805';</v>
      </c>
      <c r="AB44" t="str">
        <f t="shared" si="10"/>
        <v>operating_temp '-55 to +155 C';</v>
      </c>
      <c r="AC44" t="str">
        <f t="shared" si="11"/>
        <v>pkg_code '22R1';</v>
      </c>
      <c r="AD44" t="str">
        <f t="shared" si="12"/>
        <v>aec-q200 'Grade 0';</v>
      </c>
      <c r="AE44" t="str">
        <f t="shared" si="13"/>
        <v>classification 'Precision Thick Film Chip Resistors';</v>
      </c>
      <c r="AF44" t="str">
        <f t="shared" si="14"/>
        <v>mfg 'Panasonic';</v>
      </c>
      <c r="AG44" t="str">
        <f t="shared" si="15"/>
        <v>mpn 'ERJ6ENF22R1';</v>
      </c>
    </row>
    <row r="45" spans="2:33" x14ac:dyDescent="0.3">
      <c r="C45" s="5" t="str">
        <f t="shared" si="16"/>
        <v>R0805</v>
      </c>
      <c r="D45" s="5" t="str">
        <f t="shared" si="0"/>
        <v>22.6 Ohm</v>
      </c>
      <c r="E45" s="5" t="str">
        <f t="shared" si="17"/>
        <v>1 %</v>
      </c>
      <c r="F45" s="5" t="str">
        <f t="shared" si="1"/>
        <v>1.7 V</v>
      </c>
      <c r="G45" s="5" t="str">
        <f t="shared" si="18"/>
        <v>200 V</v>
      </c>
      <c r="H45" s="5" t="str">
        <f t="shared" si="19"/>
        <v>0.125 @ 70 C</v>
      </c>
      <c r="I45" s="5" t="str">
        <f t="shared" si="20"/>
        <v>±100 ppm/C</v>
      </c>
      <c r="J45" s="5" t="str">
        <f t="shared" si="21"/>
        <v>0805</v>
      </c>
      <c r="K45" s="5" t="str">
        <f t="shared" si="22"/>
        <v>-55 to +155 C</v>
      </c>
      <c r="L45" s="5" t="str">
        <f t="array" ref="L45">IFERROR(INDEX(e29_4c,SMALL(IF(($B$9&lt;=e29_raw)*($B$11&gt;=e29_raw),MATCH(ROW(e29_4c),ROW(e29_4c))),ROWS($A$1:A39)),COLUMN(A39)),"")</f>
        <v>22R6</v>
      </c>
      <c r="M45" s="5" t="str">
        <f t="shared" si="23"/>
        <v>Grade 0</v>
      </c>
      <c r="N45" t="str">
        <f t="shared" si="24"/>
        <v>Precision Thick Film Chip Resistors</v>
      </c>
      <c r="O45" t="str">
        <f t="shared" si="25"/>
        <v>Panasonic</v>
      </c>
      <c r="P45" s="5" t="str">
        <f t="shared" si="26"/>
        <v>ERJ6ENF22R6</v>
      </c>
      <c r="T45" t="str">
        <f t="shared" si="2"/>
        <v>technology 'R0805';</v>
      </c>
      <c r="U45" t="str">
        <f t="shared" si="3"/>
        <v>value '22.6 Ohm';</v>
      </c>
      <c r="V45" t="str">
        <f t="shared" si="4"/>
        <v>tolerance '1 %';</v>
      </c>
      <c r="W45" t="str">
        <f t="shared" si="5"/>
        <v>rcwv '1.7 V';</v>
      </c>
      <c r="X45" t="str">
        <f t="shared" si="6"/>
        <v>max(v) '200 V';</v>
      </c>
      <c r="Y45" t="str">
        <f t="shared" si="7"/>
        <v>power(w) '0.125 @ 70 C';</v>
      </c>
      <c r="Z45" t="str">
        <f t="shared" si="8"/>
        <v>tcr '±100 ppm/C';</v>
      </c>
      <c r="AA45" t="str">
        <f t="shared" si="9"/>
        <v>package '0805';</v>
      </c>
      <c r="AB45" t="str">
        <f t="shared" si="10"/>
        <v>operating_temp '-55 to +155 C';</v>
      </c>
      <c r="AC45" t="str">
        <f t="shared" si="11"/>
        <v>pkg_code '22R6';</v>
      </c>
      <c r="AD45" t="str">
        <f t="shared" si="12"/>
        <v>aec-q200 'Grade 0';</v>
      </c>
      <c r="AE45" t="str">
        <f t="shared" si="13"/>
        <v>classification 'Precision Thick Film Chip Resistors';</v>
      </c>
      <c r="AF45" t="str">
        <f t="shared" si="14"/>
        <v>mfg 'Panasonic';</v>
      </c>
      <c r="AG45" t="str">
        <f t="shared" si="15"/>
        <v>mpn 'ERJ6ENF22R6';</v>
      </c>
    </row>
    <row r="46" spans="2:33" x14ac:dyDescent="0.3">
      <c r="C46" s="5" t="str">
        <f t="shared" si="16"/>
        <v>R0805</v>
      </c>
      <c r="D46" s="5" t="str">
        <f t="shared" si="0"/>
        <v>23.2 Ohm</v>
      </c>
      <c r="E46" s="5" t="str">
        <f t="shared" si="17"/>
        <v>1 %</v>
      </c>
      <c r="F46" s="5" t="str">
        <f t="shared" si="1"/>
        <v>1.7 V</v>
      </c>
      <c r="G46" s="5" t="str">
        <f t="shared" si="18"/>
        <v>200 V</v>
      </c>
      <c r="H46" s="5" t="str">
        <f t="shared" si="19"/>
        <v>0.125 @ 70 C</v>
      </c>
      <c r="I46" s="5" t="str">
        <f t="shared" si="20"/>
        <v>±100 ppm/C</v>
      </c>
      <c r="J46" s="5" t="str">
        <f t="shared" si="21"/>
        <v>0805</v>
      </c>
      <c r="K46" s="5" t="str">
        <f t="shared" si="22"/>
        <v>-55 to +155 C</v>
      </c>
      <c r="L46" s="5" t="str">
        <f t="array" ref="L46">IFERROR(INDEX(e29_4c,SMALL(IF(($B$9&lt;=e29_raw)*($B$11&gt;=e29_raw),MATCH(ROW(e29_4c),ROW(e29_4c))),ROWS($A$1:A40)),COLUMN(A40)),"")</f>
        <v>23R2</v>
      </c>
      <c r="M46" s="5" t="str">
        <f t="shared" si="23"/>
        <v>Grade 0</v>
      </c>
      <c r="N46" t="str">
        <f t="shared" si="24"/>
        <v>Precision Thick Film Chip Resistors</v>
      </c>
      <c r="O46" t="str">
        <f t="shared" si="25"/>
        <v>Panasonic</v>
      </c>
      <c r="P46" s="5" t="str">
        <f t="shared" si="26"/>
        <v>ERJ6ENF23R2</v>
      </c>
      <c r="T46" t="str">
        <f t="shared" si="2"/>
        <v>technology 'R0805';</v>
      </c>
      <c r="U46" t="str">
        <f t="shared" si="3"/>
        <v>value '23.2 Ohm';</v>
      </c>
      <c r="V46" t="str">
        <f t="shared" si="4"/>
        <v>tolerance '1 %';</v>
      </c>
      <c r="W46" t="str">
        <f t="shared" si="5"/>
        <v>rcwv '1.7 V';</v>
      </c>
      <c r="X46" t="str">
        <f t="shared" si="6"/>
        <v>max(v) '200 V';</v>
      </c>
      <c r="Y46" t="str">
        <f t="shared" si="7"/>
        <v>power(w) '0.125 @ 70 C';</v>
      </c>
      <c r="Z46" t="str">
        <f t="shared" si="8"/>
        <v>tcr '±100 ppm/C';</v>
      </c>
      <c r="AA46" t="str">
        <f t="shared" si="9"/>
        <v>package '0805';</v>
      </c>
      <c r="AB46" t="str">
        <f t="shared" si="10"/>
        <v>operating_temp '-55 to +155 C';</v>
      </c>
      <c r="AC46" t="str">
        <f t="shared" si="11"/>
        <v>pkg_code '23R2';</v>
      </c>
      <c r="AD46" t="str">
        <f t="shared" si="12"/>
        <v>aec-q200 'Grade 0';</v>
      </c>
      <c r="AE46" t="str">
        <f t="shared" si="13"/>
        <v>classification 'Precision Thick Film Chip Resistors';</v>
      </c>
      <c r="AF46" t="str">
        <f t="shared" si="14"/>
        <v>mfg 'Panasonic';</v>
      </c>
      <c r="AG46" t="str">
        <f t="shared" si="15"/>
        <v>mpn 'ERJ6ENF23R2';</v>
      </c>
    </row>
    <row r="47" spans="2:33" x14ac:dyDescent="0.3">
      <c r="C47" s="5" t="str">
        <f t="shared" si="16"/>
        <v>R0805</v>
      </c>
      <c r="D47" s="5" t="str">
        <f t="shared" si="0"/>
        <v>23.7 Ohm</v>
      </c>
      <c r="E47" s="5" t="str">
        <f t="shared" si="17"/>
        <v>1 %</v>
      </c>
      <c r="F47" s="5" t="str">
        <f t="shared" si="1"/>
        <v>1.7 V</v>
      </c>
      <c r="G47" s="5" t="str">
        <f t="shared" si="18"/>
        <v>200 V</v>
      </c>
      <c r="H47" s="5" t="str">
        <f t="shared" si="19"/>
        <v>0.125 @ 70 C</v>
      </c>
      <c r="I47" s="5" t="str">
        <f t="shared" si="20"/>
        <v>±100 ppm/C</v>
      </c>
      <c r="J47" s="5" t="str">
        <f t="shared" si="21"/>
        <v>0805</v>
      </c>
      <c r="K47" s="5" t="str">
        <f t="shared" si="22"/>
        <v>-55 to +155 C</v>
      </c>
      <c r="L47" s="5" t="str">
        <f t="array" ref="L47">IFERROR(INDEX(e29_4c,SMALL(IF(($B$9&lt;=e29_raw)*($B$11&gt;=e29_raw),MATCH(ROW(e29_4c),ROW(e29_4c))),ROWS($A$1:A41)),COLUMN(A41)),"")</f>
        <v>23R7</v>
      </c>
      <c r="M47" s="5" t="str">
        <f t="shared" si="23"/>
        <v>Grade 0</v>
      </c>
      <c r="N47" t="str">
        <f t="shared" si="24"/>
        <v>Precision Thick Film Chip Resistors</v>
      </c>
      <c r="O47" t="str">
        <f t="shared" si="25"/>
        <v>Panasonic</v>
      </c>
      <c r="P47" s="5" t="str">
        <f t="shared" si="26"/>
        <v>ERJ6ENF23R7</v>
      </c>
      <c r="T47" t="str">
        <f t="shared" si="2"/>
        <v>technology 'R0805';</v>
      </c>
      <c r="U47" t="str">
        <f t="shared" si="3"/>
        <v>value '23.7 Ohm';</v>
      </c>
      <c r="V47" t="str">
        <f t="shared" si="4"/>
        <v>tolerance '1 %';</v>
      </c>
      <c r="W47" t="str">
        <f t="shared" si="5"/>
        <v>rcwv '1.7 V';</v>
      </c>
      <c r="X47" t="str">
        <f t="shared" si="6"/>
        <v>max(v) '200 V';</v>
      </c>
      <c r="Y47" t="str">
        <f t="shared" si="7"/>
        <v>power(w) '0.125 @ 70 C';</v>
      </c>
      <c r="Z47" t="str">
        <f t="shared" si="8"/>
        <v>tcr '±100 ppm/C';</v>
      </c>
      <c r="AA47" t="str">
        <f t="shared" si="9"/>
        <v>package '0805';</v>
      </c>
      <c r="AB47" t="str">
        <f t="shared" si="10"/>
        <v>operating_temp '-55 to +155 C';</v>
      </c>
      <c r="AC47" t="str">
        <f t="shared" si="11"/>
        <v>pkg_code '23R7';</v>
      </c>
      <c r="AD47" t="str">
        <f t="shared" si="12"/>
        <v>aec-q200 'Grade 0';</v>
      </c>
      <c r="AE47" t="str">
        <f t="shared" si="13"/>
        <v>classification 'Precision Thick Film Chip Resistors';</v>
      </c>
      <c r="AF47" t="str">
        <f t="shared" si="14"/>
        <v>mfg 'Panasonic';</v>
      </c>
      <c r="AG47" t="str">
        <f t="shared" si="15"/>
        <v>mpn 'ERJ6ENF23R7';</v>
      </c>
    </row>
    <row r="48" spans="2:33" x14ac:dyDescent="0.3">
      <c r="C48" s="5" t="str">
        <f t="shared" si="16"/>
        <v>R0805</v>
      </c>
      <c r="D48" s="5" t="str">
        <f t="shared" si="0"/>
        <v>24.0 Ohm</v>
      </c>
      <c r="E48" s="5" t="str">
        <f t="shared" si="17"/>
        <v>1 %</v>
      </c>
      <c r="F48" s="5" t="str">
        <f t="shared" si="1"/>
        <v>1.7 V</v>
      </c>
      <c r="G48" s="5" t="str">
        <f t="shared" si="18"/>
        <v>200 V</v>
      </c>
      <c r="H48" s="5" t="str">
        <f t="shared" si="19"/>
        <v>0.125 @ 70 C</v>
      </c>
      <c r="I48" s="5" t="str">
        <f t="shared" si="20"/>
        <v>±100 ppm/C</v>
      </c>
      <c r="J48" s="5" t="str">
        <f t="shared" si="21"/>
        <v>0805</v>
      </c>
      <c r="K48" s="5" t="str">
        <f t="shared" si="22"/>
        <v>-55 to +155 C</v>
      </c>
      <c r="L48" s="5" t="str">
        <f t="array" ref="L48">IFERROR(INDEX(e29_4c,SMALL(IF(($B$9&lt;=e29_raw)*($B$11&gt;=e29_raw),MATCH(ROW(e29_4c),ROW(e29_4c))),ROWS($A$1:A42)),COLUMN(A42)),"")</f>
        <v>24R0</v>
      </c>
      <c r="M48" s="5" t="str">
        <f t="shared" si="23"/>
        <v>Grade 0</v>
      </c>
      <c r="N48" t="str">
        <f t="shared" si="24"/>
        <v>Precision Thick Film Chip Resistors</v>
      </c>
      <c r="O48" t="str">
        <f t="shared" si="25"/>
        <v>Panasonic</v>
      </c>
      <c r="P48" s="5" t="str">
        <f t="shared" si="26"/>
        <v>ERJ6ENF24R0</v>
      </c>
      <c r="T48" t="str">
        <f t="shared" si="2"/>
        <v>technology 'R0805';</v>
      </c>
      <c r="U48" t="str">
        <f t="shared" si="3"/>
        <v>value '24.0 Ohm';</v>
      </c>
      <c r="V48" t="str">
        <f t="shared" si="4"/>
        <v>tolerance '1 %';</v>
      </c>
      <c r="W48" t="str">
        <f t="shared" si="5"/>
        <v>rcwv '1.7 V';</v>
      </c>
      <c r="X48" t="str">
        <f t="shared" si="6"/>
        <v>max(v) '200 V';</v>
      </c>
      <c r="Y48" t="str">
        <f t="shared" si="7"/>
        <v>power(w) '0.125 @ 70 C';</v>
      </c>
      <c r="Z48" t="str">
        <f t="shared" si="8"/>
        <v>tcr '±100 ppm/C';</v>
      </c>
      <c r="AA48" t="str">
        <f t="shared" si="9"/>
        <v>package '0805';</v>
      </c>
      <c r="AB48" t="str">
        <f t="shared" si="10"/>
        <v>operating_temp '-55 to +155 C';</v>
      </c>
      <c r="AC48" t="str">
        <f t="shared" si="11"/>
        <v>pkg_code '24R0';</v>
      </c>
      <c r="AD48" t="str">
        <f t="shared" si="12"/>
        <v>aec-q200 'Grade 0';</v>
      </c>
      <c r="AE48" t="str">
        <f t="shared" si="13"/>
        <v>classification 'Precision Thick Film Chip Resistors';</v>
      </c>
      <c r="AF48" t="str">
        <f t="shared" si="14"/>
        <v>mfg 'Panasonic';</v>
      </c>
      <c r="AG48" t="str">
        <f t="shared" si="15"/>
        <v>mpn 'ERJ6ENF24R0';</v>
      </c>
    </row>
    <row r="49" spans="3:33" x14ac:dyDescent="0.3">
      <c r="C49" s="5" t="str">
        <f t="shared" si="16"/>
        <v>R0805</v>
      </c>
      <c r="D49" s="5" t="str">
        <f t="shared" si="0"/>
        <v>24.3 Ohm</v>
      </c>
      <c r="E49" s="5" t="str">
        <f t="shared" si="17"/>
        <v>1 %</v>
      </c>
      <c r="F49" s="5" t="str">
        <f t="shared" si="1"/>
        <v>1.7 V</v>
      </c>
      <c r="G49" s="5" t="str">
        <f t="shared" si="18"/>
        <v>200 V</v>
      </c>
      <c r="H49" s="5" t="str">
        <f t="shared" si="19"/>
        <v>0.125 @ 70 C</v>
      </c>
      <c r="I49" s="5" t="str">
        <f t="shared" si="20"/>
        <v>±100 ppm/C</v>
      </c>
      <c r="J49" s="5" t="str">
        <f t="shared" si="21"/>
        <v>0805</v>
      </c>
      <c r="K49" s="5" t="str">
        <f t="shared" si="22"/>
        <v>-55 to +155 C</v>
      </c>
      <c r="L49" s="5" t="str">
        <f t="array" ref="L49">IFERROR(INDEX(e29_4c,SMALL(IF(($B$9&lt;=e29_raw)*($B$11&gt;=e29_raw),MATCH(ROW(e29_4c),ROW(e29_4c))),ROWS($A$1:A43)),COLUMN(A43)),"")</f>
        <v>24R3</v>
      </c>
      <c r="M49" s="5" t="str">
        <f t="shared" si="23"/>
        <v>Grade 0</v>
      </c>
      <c r="N49" t="str">
        <f t="shared" si="24"/>
        <v>Precision Thick Film Chip Resistors</v>
      </c>
      <c r="O49" t="str">
        <f t="shared" si="25"/>
        <v>Panasonic</v>
      </c>
      <c r="P49" s="5" t="str">
        <f t="shared" si="26"/>
        <v>ERJ6ENF24R3</v>
      </c>
      <c r="T49" t="str">
        <f t="shared" si="2"/>
        <v>technology 'R0805';</v>
      </c>
      <c r="U49" t="str">
        <f t="shared" si="3"/>
        <v>value '24.3 Ohm';</v>
      </c>
      <c r="V49" t="str">
        <f t="shared" si="4"/>
        <v>tolerance '1 %';</v>
      </c>
      <c r="W49" t="str">
        <f t="shared" si="5"/>
        <v>rcwv '1.7 V';</v>
      </c>
      <c r="X49" t="str">
        <f t="shared" si="6"/>
        <v>max(v) '200 V';</v>
      </c>
      <c r="Y49" t="str">
        <f t="shared" si="7"/>
        <v>power(w) '0.125 @ 70 C';</v>
      </c>
      <c r="Z49" t="str">
        <f t="shared" si="8"/>
        <v>tcr '±100 ppm/C';</v>
      </c>
      <c r="AA49" t="str">
        <f t="shared" si="9"/>
        <v>package '0805';</v>
      </c>
      <c r="AB49" t="str">
        <f t="shared" si="10"/>
        <v>operating_temp '-55 to +155 C';</v>
      </c>
      <c r="AC49" t="str">
        <f t="shared" si="11"/>
        <v>pkg_code '24R3';</v>
      </c>
      <c r="AD49" t="str">
        <f t="shared" si="12"/>
        <v>aec-q200 'Grade 0';</v>
      </c>
      <c r="AE49" t="str">
        <f t="shared" si="13"/>
        <v>classification 'Precision Thick Film Chip Resistors';</v>
      </c>
      <c r="AF49" t="str">
        <f t="shared" si="14"/>
        <v>mfg 'Panasonic';</v>
      </c>
      <c r="AG49" t="str">
        <f t="shared" si="15"/>
        <v>mpn 'ERJ6ENF24R3';</v>
      </c>
    </row>
    <row r="50" spans="3:33" x14ac:dyDescent="0.3">
      <c r="C50" s="5" t="str">
        <f t="shared" si="16"/>
        <v>R0805</v>
      </c>
      <c r="D50" s="5" t="str">
        <f t="shared" si="0"/>
        <v>24.9 Ohm</v>
      </c>
      <c r="E50" s="5" t="str">
        <f t="shared" si="17"/>
        <v>1 %</v>
      </c>
      <c r="F50" s="5" t="str">
        <f t="shared" si="1"/>
        <v>1.8 V</v>
      </c>
      <c r="G50" s="5" t="str">
        <f t="shared" si="18"/>
        <v>200 V</v>
      </c>
      <c r="H50" s="5" t="str">
        <f t="shared" si="19"/>
        <v>0.125 @ 70 C</v>
      </c>
      <c r="I50" s="5" t="str">
        <f t="shared" si="20"/>
        <v>±100 ppm/C</v>
      </c>
      <c r="J50" s="5" t="str">
        <f t="shared" si="21"/>
        <v>0805</v>
      </c>
      <c r="K50" s="5" t="str">
        <f t="shared" si="22"/>
        <v>-55 to +155 C</v>
      </c>
      <c r="L50" s="5" t="str">
        <f t="array" ref="L50">IFERROR(INDEX(e29_4c,SMALL(IF(($B$9&lt;=e29_raw)*($B$11&gt;=e29_raw),MATCH(ROW(e29_4c),ROW(e29_4c))),ROWS($A$1:A44)),COLUMN(A44)),"")</f>
        <v>24R9</v>
      </c>
      <c r="M50" s="5" t="str">
        <f t="shared" si="23"/>
        <v>Grade 0</v>
      </c>
      <c r="N50" t="str">
        <f t="shared" si="24"/>
        <v>Precision Thick Film Chip Resistors</v>
      </c>
      <c r="O50" t="str">
        <f t="shared" si="25"/>
        <v>Panasonic</v>
      </c>
      <c r="P50" s="5" t="str">
        <f t="shared" si="26"/>
        <v>ERJ6ENF24R9</v>
      </c>
      <c r="T50" t="str">
        <f t="shared" si="2"/>
        <v>technology 'R0805';</v>
      </c>
      <c r="U50" t="str">
        <f t="shared" si="3"/>
        <v>value '24.9 Ohm';</v>
      </c>
      <c r="V50" t="str">
        <f t="shared" si="4"/>
        <v>tolerance '1 %';</v>
      </c>
      <c r="W50" t="str">
        <f t="shared" si="5"/>
        <v>rcwv '1.8 V';</v>
      </c>
      <c r="X50" t="str">
        <f t="shared" si="6"/>
        <v>max(v) '200 V';</v>
      </c>
      <c r="Y50" t="str">
        <f t="shared" si="7"/>
        <v>power(w) '0.125 @ 70 C';</v>
      </c>
      <c r="Z50" t="str">
        <f t="shared" si="8"/>
        <v>tcr '±100 ppm/C';</v>
      </c>
      <c r="AA50" t="str">
        <f t="shared" si="9"/>
        <v>package '0805';</v>
      </c>
      <c r="AB50" t="str">
        <f t="shared" si="10"/>
        <v>operating_temp '-55 to +155 C';</v>
      </c>
      <c r="AC50" t="str">
        <f t="shared" si="11"/>
        <v>pkg_code '24R9';</v>
      </c>
      <c r="AD50" t="str">
        <f t="shared" si="12"/>
        <v>aec-q200 'Grade 0';</v>
      </c>
      <c r="AE50" t="str">
        <f t="shared" si="13"/>
        <v>classification 'Precision Thick Film Chip Resistors';</v>
      </c>
      <c r="AF50" t="str">
        <f t="shared" si="14"/>
        <v>mfg 'Panasonic';</v>
      </c>
      <c r="AG50" t="str">
        <f t="shared" si="15"/>
        <v>mpn 'ERJ6ENF24R9';</v>
      </c>
    </row>
    <row r="51" spans="3:33" x14ac:dyDescent="0.3">
      <c r="C51" s="5" t="str">
        <f t="shared" si="16"/>
        <v>R0805</v>
      </c>
      <c r="D51" s="5" t="str">
        <f t="shared" si="0"/>
        <v>25.5 Ohm</v>
      </c>
      <c r="E51" s="5" t="str">
        <f t="shared" si="17"/>
        <v>1 %</v>
      </c>
      <c r="F51" s="5" t="str">
        <f t="shared" si="1"/>
        <v>1.8 V</v>
      </c>
      <c r="G51" s="5" t="str">
        <f t="shared" si="18"/>
        <v>200 V</v>
      </c>
      <c r="H51" s="5" t="str">
        <f t="shared" si="19"/>
        <v>0.125 @ 70 C</v>
      </c>
      <c r="I51" s="5" t="str">
        <f t="shared" si="20"/>
        <v>±100 ppm/C</v>
      </c>
      <c r="J51" s="5" t="str">
        <f t="shared" si="21"/>
        <v>0805</v>
      </c>
      <c r="K51" s="5" t="str">
        <f t="shared" si="22"/>
        <v>-55 to +155 C</v>
      </c>
      <c r="L51" s="5" t="str">
        <f t="array" ref="L51">IFERROR(INDEX(e29_4c,SMALL(IF(($B$9&lt;=e29_raw)*($B$11&gt;=e29_raw),MATCH(ROW(e29_4c),ROW(e29_4c))),ROWS($A$1:A45)),COLUMN(A45)),"")</f>
        <v>25R5</v>
      </c>
      <c r="M51" s="5" t="str">
        <f t="shared" si="23"/>
        <v>Grade 0</v>
      </c>
      <c r="N51" t="str">
        <f t="shared" si="24"/>
        <v>Precision Thick Film Chip Resistors</v>
      </c>
      <c r="O51" t="str">
        <f t="shared" si="25"/>
        <v>Panasonic</v>
      </c>
      <c r="P51" s="5" t="str">
        <f t="shared" si="26"/>
        <v>ERJ6ENF25R5</v>
      </c>
      <c r="T51" t="str">
        <f t="shared" si="2"/>
        <v>technology 'R0805';</v>
      </c>
      <c r="U51" t="str">
        <f t="shared" si="3"/>
        <v>value '25.5 Ohm';</v>
      </c>
      <c r="V51" t="str">
        <f t="shared" si="4"/>
        <v>tolerance '1 %';</v>
      </c>
      <c r="W51" t="str">
        <f t="shared" si="5"/>
        <v>rcwv '1.8 V';</v>
      </c>
      <c r="X51" t="str">
        <f t="shared" si="6"/>
        <v>max(v) '200 V';</v>
      </c>
      <c r="Y51" t="str">
        <f t="shared" si="7"/>
        <v>power(w) '0.125 @ 70 C';</v>
      </c>
      <c r="Z51" t="str">
        <f t="shared" si="8"/>
        <v>tcr '±100 ppm/C';</v>
      </c>
      <c r="AA51" t="str">
        <f t="shared" si="9"/>
        <v>package '0805';</v>
      </c>
      <c r="AB51" t="str">
        <f t="shared" si="10"/>
        <v>operating_temp '-55 to +155 C';</v>
      </c>
      <c r="AC51" t="str">
        <f t="shared" si="11"/>
        <v>pkg_code '25R5';</v>
      </c>
      <c r="AD51" t="str">
        <f t="shared" si="12"/>
        <v>aec-q200 'Grade 0';</v>
      </c>
      <c r="AE51" t="str">
        <f t="shared" si="13"/>
        <v>classification 'Precision Thick Film Chip Resistors';</v>
      </c>
      <c r="AF51" t="str">
        <f t="shared" si="14"/>
        <v>mfg 'Panasonic';</v>
      </c>
      <c r="AG51" t="str">
        <f t="shared" si="15"/>
        <v>mpn 'ERJ6ENF25R5';</v>
      </c>
    </row>
    <row r="52" spans="3:33" x14ac:dyDescent="0.3">
      <c r="C52" s="5" t="str">
        <f t="shared" si="16"/>
        <v>R0805</v>
      </c>
      <c r="D52" s="5" t="str">
        <f t="shared" si="0"/>
        <v>26.1 Ohm</v>
      </c>
      <c r="E52" s="5" t="str">
        <f t="shared" si="17"/>
        <v>1 %</v>
      </c>
      <c r="F52" s="5" t="str">
        <f t="shared" si="1"/>
        <v>1.8 V</v>
      </c>
      <c r="G52" s="5" t="str">
        <f t="shared" si="18"/>
        <v>200 V</v>
      </c>
      <c r="H52" s="5" t="str">
        <f t="shared" si="19"/>
        <v>0.125 @ 70 C</v>
      </c>
      <c r="I52" s="5" t="str">
        <f t="shared" si="20"/>
        <v>±100 ppm/C</v>
      </c>
      <c r="J52" s="5" t="str">
        <f t="shared" si="21"/>
        <v>0805</v>
      </c>
      <c r="K52" s="5" t="str">
        <f t="shared" si="22"/>
        <v>-55 to +155 C</v>
      </c>
      <c r="L52" s="5" t="str">
        <f t="array" ref="L52">IFERROR(INDEX(e29_4c,SMALL(IF(($B$9&lt;=e29_raw)*($B$11&gt;=e29_raw),MATCH(ROW(e29_4c),ROW(e29_4c))),ROWS($A$1:A46)),COLUMN(A46)),"")</f>
        <v>26R1</v>
      </c>
      <c r="M52" s="5" t="str">
        <f t="shared" si="23"/>
        <v>Grade 0</v>
      </c>
      <c r="N52" t="str">
        <f t="shared" si="24"/>
        <v>Precision Thick Film Chip Resistors</v>
      </c>
      <c r="O52" t="str">
        <f t="shared" si="25"/>
        <v>Panasonic</v>
      </c>
      <c r="P52" s="5" t="str">
        <f t="shared" si="26"/>
        <v>ERJ6ENF26R1</v>
      </c>
      <c r="T52" t="str">
        <f t="shared" si="2"/>
        <v>technology 'R0805';</v>
      </c>
      <c r="U52" t="str">
        <f t="shared" si="3"/>
        <v>value '26.1 Ohm';</v>
      </c>
      <c r="V52" t="str">
        <f t="shared" si="4"/>
        <v>tolerance '1 %';</v>
      </c>
      <c r="W52" t="str">
        <f t="shared" si="5"/>
        <v>rcwv '1.8 V';</v>
      </c>
      <c r="X52" t="str">
        <f t="shared" si="6"/>
        <v>max(v) '200 V';</v>
      </c>
      <c r="Y52" t="str">
        <f t="shared" si="7"/>
        <v>power(w) '0.125 @ 70 C';</v>
      </c>
      <c r="Z52" t="str">
        <f t="shared" si="8"/>
        <v>tcr '±100 ppm/C';</v>
      </c>
      <c r="AA52" t="str">
        <f t="shared" si="9"/>
        <v>package '0805';</v>
      </c>
      <c r="AB52" t="str">
        <f t="shared" si="10"/>
        <v>operating_temp '-55 to +155 C';</v>
      </c>
      <c r="AC52" t="str">
        <f t="shared" si="11"/>
        <v>pkg_code '26R1';</v>
      </c>
      <c r="AD52" t="str">
        <f t="shared" si="12"/>
        <v>aec-q200 'Grade 0';</v>
      </c>
      <c r="AE52" t="str">
        <f t="shared" si="13"/>
        <v>classification 'Precision Thick Film Chip Resistors';</v>
      </c>
      <c r="AF52" t="str">
        <f t="shared" si="14"/>
        <v>mfg 'Panasonic';</v>
      </c>
      <c r="AG52" t="str">
        <f t="shared" si="15"/>
        <v>mpn 'ERJ6ENF26R1';</v>
      </c>
    </row>
    <row r="53" spans="3:33" x14ac:dyDescent="0.3">
      <c r="C53" s="5" t="str">
        <f t="shared" si="16"/>
        <v>R0805</v>
      </c>
      <c r="D53" s="5" t="str">
        <f t="shared" si="0"/>
        <v>26.7 Ohm</v>
      </c>
      <c r="E53" s="5" t="str">
        <f t="shared" si="17"/>
        <v>1 %</v>
      </c>
      <c r="F53" s="5" t="str">
        <f t="shared" si="1"/>
        <v>1.8 V</v>
      </c>
      <c r="G53" s="5" t="str">
        <f t="shared" si="18"/>
        <v>200 V</v>
      </c>
      <c r="H53" s="5" t="str">
        <f t="shared" si="19"/>
        <v>0.125 @ 70 C</v>
      </c>
      <c r="I53" s="5" t="str">
        <f t="shared" si="20"/>
        <v>±100 ppm/C</v>
      </c>
      <c r="J53" s="5" t="str">
        <f t="shared" si="21"/>
        <v>0805</v>
      </c>
      <c r="K53" s="5" t="str">
        <f t="shared" si="22"/>
        <v>-55 to +155 C</v>
      </c>
      <c r="L53" s="5" t="str">
        <f t="array" ref="L53">IFERROR(INDEX(e29_4c,SMALL(IF(($B$9&lt;=e29_raw)*($B$11&gt;=e29_raw),MATCH(ROW(e29_4c),ROW(e29_4c))),ROWS($A$1:A47)),COLUMN(A47)),"")</f>
        <v>26R7</v>
      </c>
      <c r="M53" s="5" t="str">
        <f t="shared" si="23"/>
        <v>Grade 0</v>
      </c>
      <c r="N53" t="str">
        <f t="shared" si="24"/>
        <v>Precision Thick Film Chip Resistors</v>
      </c>
      <c r="O53" t="str">
        <f t="shared" si="25"/>
        <v>Panasonic</v>
      </c>
      <c r="P53" s="5" t="str">
        <f t="shared" si="26"/>
        <v>ERJ6ENF26R7</v>
      </c>
      <c r="T53" t="str">
        <f t="shared" si="2"/>
        <v>technology 'R0805';</v>
      </c>
      <c r="U53" t="str">
        <f t="shared" si="3"/>
        <v>value '26.7 Ohm';</v>
      </c>
      <c r="V53" t="str">
        <f t="shared" si="4"/>
        <v>tolerance '1 %';</v>
      </c>
      <c r="W53" t="str">
        <f t="shared" si="5"/>
        <v>rcwv '1.8 V';</v>
      </c>
      <c r="X53" t="str">
        <f t="shared" si="6"/>
        <v>max(v) '200 V';</v>
      </c>
      <c r="Y53" t="str">
        <f t="shared" si="7"/>
        <v>power(w) '0.125 @ 70 C';</v>
      </c>
      <c r="Z53" t="str">
        <f t="shared" si="8"/>
        <v>tcr '±100 ppm/C';</v>
      </c>
      <c r="AA53" t="str">
        <f t="shared" si="9"/>
        <v>package '0805';</v>
      </c>
      <c r="AB53" t="str">
        <f t="shared" si="10"/>
        <v>operating_temp '-55 to +155 C';</v>
      </c>
      <c r="AC53" t="str">
        <f t="shared" si="11"/>
        <v>pkg_code '26R7';</v>
      </c>
      <c r="AD53" t="str">
        <f t="shared" si="12"/>
        <v>aec-q200 'Grade 0';</v>
      </c>
      <c r="AE53" t="str">
        <f t="shared" si="13"/>
        <v>classification 'Precision Thick Film Chip Resistors';</v>
      </c>
      <c r="AF53" t="str">
        <f t="shared" si="14"/>
        <v>mfg 'Panasonic';</v>
      </c>
      <c r="AG53" t="str">
        <f t="shared" si="15"/>
        <v>mpn 'ERJ6ENF26R7';</v>
      </c>
    </row>
    <row r="54" spans="3:33" x14ac:dyDescent="0.3">
      <c r="C54" s="5" t="str">
        <f t="shared" si="16"/>
        <v>R0805</v>
      </c>
      <c r="D54" s="5" t="str">
        <f t="shared" si="0"/>
        <v>27.0 Ohm</v>
      </c>
      <c r="E54" s="5" t="str">
        <f t="shared" si="17"/>
        <v>1 %</v>
      </c>
      <c r="F54" s="5" t="str">
        <f t="shared" si="1"/>
        <v>1.8 V</v>
      </c>
      <c r="G54" s="5" t="str">
        <f t="shared" si="18"/>
        <v>200 V</v>
      </c>
      <c r="H54" s="5" t="str">
        <f t="shared" si="19"/>
        <v>0.125 @ 70 C</v>
      </c>
      <c r="I54" s="5" t="str">
        <f t="shared" si="20"/>
        <v>±100 ppm/C</v>
      </c>
      <c r="J54" s="5" t="str">
        <f t="shared" si="21"/>
        <v>0805</v>
      </c>
      <c r="K54" s="5" t="str">
        <f t="shared" si="22"/>
        <v>-55 to +155 C</v>
      </c>
      <c r="L54" s="5" t="str">
        <f t="array" ref="L54">IFERROR(INDEX(e29_4c,SMALL(IF(($B$9&lt;=e29_raw)*($B$11&gt;=e29_raw),MATCH(ROW(e29_4c),ROW(e29_4c))),ROWS($A$1:A48)),COLUMN(A48)),"")</f>
        <v>27R0</v>
      </c>
      <c r="M54" s="5" t="str">
        <f t="shared" si="23"/>
        <v>Grade 0</v>
      </c>
      <c r="N54" t="str">
        <f t="shared" si="24"/>
        <v>Precision Thick Film Chip Resistors</v>
      </c>
      <c r="O54" t="str">
        <f t="shared" si="25"/>
        <v>Panasonic</v>
      </c>
      <c r="P54" s="5" t="str">
        <f t="shared" si="26"/>
        <v>ERJ6ENF27R0</v>
      </c>
      <c r="T54" t="str">
        <f t="shared" si="2"/>
        <v>technology 'R0805';</v>
      </c>
      <c r="U54" t="str">
        <f t="shared" si="3"/>
        <v>value '27.0 Ohm';</v>
      </c>
      <c r="V54" t="str">
        <f t="shared" si="4"/>
        <v>tolerance '1 %';</v>
      </c>
      <c r="W54" t="str">
        <f t="shared" si="5"/>
        <v>rcwv '1.8 V';</v>
      </c>
      <c r="X54" t="str">
        <f t="shared" si="6"/>
        <v>max(v) '200 V';</v>
      </c>
      <c r="Y54" t="str">
        <f t="shared" si="7"/>
        <v>power(w) '0.125 @ 70 C';</v>
      </c>
      <c r="Z54" t="str">
        <f t="shared" si="8"/>
        <v>tcr '±100 ppm/C';</v>
      </c>
      <c r="AA54" t="str">
        <f t="shared" si="9"/>
        <v>package '0805';</v>
      </c>
      <c r="AB54" t="str">
        <f t="shared" si="10"/>
        <v>operating_temp '-55 to +155 C';</v>
      </c>
      <c r="AC54" t="str">
        <f t="shared" si="11"/>
        <v>pkg_code '27R0';</v>
      </c>
      <c r="AD54" t="str">
        <f t="shared" si="12"/>
        <v>aec-q200 'Grade 0';</v>
      </c>
      <c r="AE54" t="str">
        <f t="shared" si="13"/>
        <v>classification 'Precision Thick Film Chip Resistors';</v>
      </c>
      <c r="AF54" t="str">
        <f t="shared" si="14"/>
        <v>mfg 'Panasonic';</v>
      </c>
      <c r="AG54" t="str">
        <f t="shared" si="15"/>
        <v>mpn 'ERJ6ENF27R0';</v>
      </c>
    </row>
    <row r="55" spans="3:33" x14ac:dyDescent="0.3">
      <c r="C55" s="5" t="str">
        <f t="shared" si="16"/>
        <v>R0805</v>
      </c>
      <c r="D55" s="5" t="str">
        <f t="shared" si="0"/>
        <v>27.4 Ohm</v>
      </c>
      <c r="E55" s="5" t="str">
        <f t="shared" si="17"/>
        <v>1 %</v>
      </c>
      <c r="F55" s="5" t="str">
        <f t="shared" si="1"/>
        <v>1.9 V</v>
      </c>
      <c r="G55" s="5" t="str">
        <f t="shared" si="18"/>
        <v>200 V</v>
      </c>
      <c r="H55" s="5" t="str">
        <f t="shared" si="19"/>
        <v>0.125 @ 70 C</v>
      </c>
      <c r="I55" s="5" t="str">
        <f t="shared" si="20"/>
        <v>±100 ppm/C</v>
      </c>
      <c r="J55" s="5" t="str">
        <f t="shared" si="21"/>
        <v>0805</v>
      </c>
      <c r="K55" s="5" t="str">
        <f t="shared" si="22"/>
        <v>-55 to +155 C</v>
      </c>
      <c r="L55" s="5" t="str">
        <f t="array" ref="L55">IFERROR(INDEX(e29_4c,SMALL(IF(($B$9&lt;=e29_raw)*($B$11&gt;=e29_raw),MATCH(ROW(e29_4c),ROW(e29_4c))),ROWS($A$1:A49)),COLUMN(A49)),"")</f>
        <v>27R4</v>
      </c>
      <c r="M55" s="5" t="str">
        <f t="shared" si="23"/>
        <v>Grade 0</v>
      </c>
      <c r="N55" t="str">
        <f t="shared" si="24"/>
        <v>Precision Thick Film Chip Resistors</v>
      </c>
      <c r="O55" t="str">
        <f t="shared" si="25"/>
        <v>Panasonic</v>
      </c>
      <c r="P55" s="5" t="str">
        <f t="shared" si="26"/>
        <v>ERJ6ENF27R4</v>
      </c>
      <c r="T55" t="str">
        <f t="shared" si="2"/>
        <v>technology 'R0805';</v>
      </c>
      <c r="U55" t="str">
        <f t="shared" si="3"/>
        <v>value '27.4 Ohm';</v>
      </c>
      <c r="V55" t="str">
        <f t="shared" si="4"/>
        <v>tolerance '1 %';</v>
      </c>
      <c r="W55" t="str">
        <f t="shared" si="5"/>
        <v>rcwv '1.9 V';</v>
      </c>
      <c r="X55" t="str">
        <f t="shared" si="6"/>
        <v>max(v) '200 V';</v>
      </c>
      <c r="Y55" t="str">
        <f t="shared" si="7"/>
        <v>power(w) '0.125 @ 70 C';</v>
      </c>
      <c r="Z55" t="str">
        <f t="shared" si="8"/>
        <v>tcr '±100 ppm/C';</v>
      </c>
      <c r="AA55" t="str">
        <f t="shared" si="9"/>
        <v>package '0805';</v>
      </c>
      <c r="AB55" t="str">
        <f t="shared" si="10"/>
        <v>operating_temp '-55 to +155 C';</v>
      </c>
      <c r="AC55" t="str">
        <f t="shared" si="11"/>
        <v>pkg_code '27R4';</v>
      </c>
      <c r="AD55" t="str">
        <f t="shared" si="12"/>
        <v>aec-q200 'Grade 0';</v>
      </c>
      <c r="AE55" t="str">
        <f t="shared" si="13"/>
        <v>classification 'Precision Thick Film Chip Resistors';</v>
      </c>
      <c r="AF55" t="str">
        <f t="shared" si="14"/>
        <v>mfg 'Panasonic';</v>
      </c>
      <c r="AG55" t="str">
        <f t="shared" si="15"/>
        <v>mpn 'ERJ6ENF27R4';</v>
      </c>
    </row>
    <row r="56" spans="3:33" x14ac:dyDescent="0.3">
      <c r="C56" s="5" t="str">
        <f t="shared" si="16"/>
        <v>R0805</v>
      </c>
      <c r="D56" s="5" t="str">
        <f t="shared" si="0"/>
        <v>28.0 Ohm</v>
      </c>
      <c r="E56" s="5" t="str">
        <f t="shared" si="17"/>
        <v>1 %</v>
      </c>
      <c r="F56" s="5" t="str">
        <f t="shared" si="1"/>
        <v>1.9 V</v>
      </c>
      <c r="G56" s="5" t="str">
        <f t="shared" si="18"/>
        <v>200 V</v>
      </c>
      <c r="H56" s="5" t="str">
        <f t="shared" si="19"/>
        <v>0.125 @ 70 C</v>
      </c>
      <c r="I56" s="5" t="str">
        <f t="shared" si="20"/>
        <v>±100 ppm/C</v>
      </c>
      <c r="J56" s="5" t="str">
        <f t="shared" si="21"/>
        <v>0805</v>
      </c>
      <c r="K56" s="5" t="str">
        <f t="shared" si="22"/>
        <v>-55 to +155 C</v>
      </c>
      <c r="L56" s="5" t="str">
        <f t="array" ref="L56">IFERROR(INDEX(e29_4c,SMALL(IF(($B$9&lt;=e29_raw)*($B$11&gt;=e29_raw),MATCH(ROW(e29_4c),ROW(e29_4c))),ROWS($A$1:A50)),COLUMN(A50)),"")</f>
        <v>28R0</v>
      </c>
      <c r="M56" s="5" t="str">
        <f t="shared" si="23"/>
        <v>Grade 0</v>
      </c>
      <c r="N56" t="str">
        <f t="shared" si="24"/>
        <v>Precision Thick Film Chip Resistors</v>
      </c>
      <c r="O56" t="str">
        <f t="shared" si="25"/>
        <v>Panasonic</v>
      </c>
      <c r="P56" s="5" t="str">
        <f t="shared" si="26"/>
        <v>ERJ6ENF28R0</v>
      </c>
      <c r="T56" t="str">
        <f t="shared" si="2"/>
        <v>technology 'R0805';</v>
      </c>
      <c r="U56" t="str">
        <f t="shared" si="3"/>
        <v>value '28.0 Ohm';</v>
      </c>
      <c r="V56" t="str">
        <f t="shared" si="4"/>
        <v>tolerance '1 %';</v>
      </c>
      <c r="W56" t="str">
        <f t="shared" si="5"/>
        <v>rcwv '1.9 V';</v>
      </c>
      <c r="X56" t="str">
        <f t="shared" si="6"/>
        <v>max(v) '200 V';</v>
      </c>
      <c r="Y56" t="str">
        <f t="shared" si="7"/>
        <v>power(w) '0.125 @ 70 C';</v>
      </c>
      <c r="Z56" t="str">
        <f t="shared" si="8"/>
        <v>tcr '±100 ppm/C';</v>
      </c>
      <c r="AA56" t="str">
        <f t="shared" si="9"/>
        <v>package '0805';</v>
      </c>
      <c r="AB56" t="str">
        <f t="shared" si="10"/>
        <v>operating_temp '-55 to +155 C';</v>
      </c>
      <c r="AC56" t="str">
        <f t="shared" si="11"/>
        <v>pkg_code '28R0';</v>
      </c>
      <c r="AD56" t="str">
        <f t="shared" si="12"/>
        <v>aec-q200 'Grade 0';</v>
      </c>
      <c r="AE56" t="str">
        <f t="shared" si="13"/>
        <v>classification 'Precision Thick Film Chip Resistors';</v>
      </c>
      <c r="AF56" t="str">
        <f t="shared" si="14"/>
        <v>mfg 'Panasonic';</v>
      </c>
      <c r="AG56" t="str">
        <f t="shared" si="15"/>
        <v>mpn 'ERJ6ENF28R0';</v>
      </c>
    </row>
    <row r="57" spans="3:33" x14ac:dyDescent="0.3">
      <c r="C57" s="5" t="str">
        <f t="shared" si="16"/>
        <v>R0805</v>
      </c>
      <c r="D57" s="5" t="str">
        <f t="shared" si="0"/>
        <v>28.7 Ohm</v>
      </c>
      <c r="E57" s="5" t="str">
        <f t="shared" si="17"/>
        <v>1 %</v>
      </c>
      <c r="F57" s="5" t="str">
        <f t="shared" si="1"/>
        <v>1.9 V</v>
      </c>
      <c r="G57" s="5" t="str">
        <f t="shared" si="18"/>
        <v>200 V</v>
      </c>
      <c r="H57" s="5" t="str">
        <f t="shared" si="19"/>
        <v>0.125 @ 70 C</v>
      </c>
      <c r="I57" s="5" t="str">
        <f t="shared" si="20"/>
        <v>±100 ppm/C</v>
      </c>
      <c r="J57" s="5" t="str">
        <f t="shared" si="21"/>
        <v>0805</v>
      </c>
      <c r="K57" s="5" t="str">
        <f t="shared" si="22"/>
        <v>-55 to +155 C</v>
      </c>
      <c r="L57" s="5" t="str">
        <f t="array" ref="L57">IFERROR(INDEX(e29_4c,SMALL(IF(($B$9&lt;=e29_raw)*($B$11&gt;=e29_raw),MATCH(ROW(e29_4c),ROW(e29_4c))),ROWS($A$1:A51)),COLUMN(A51)),"")</f>
        <v>28R7</v>
      </c>
      <c r="M57" s="5" t="str">
        <f t="shared" si="23"/>
        <v>Grade 0</v>
      </c>
      <c r="N57" t="str">
        <f t="shared" si="24"/>
        <v>Precision Thick Film Chip Resistors</v>
      </c>
      <c r="O57" t="str">
        <f t="shared" si="25"/>
        <v>Panasonic</v>
      </c>
      <c r="P57" s="5" t="str">
        <f t="shared" si="26"/>
        <v>ERJ6ENF28R7</v>
      </c>
      <c r="T57" t="str">
        <f t="shared" si="2"/>
        <v>technology 'R0805';</v>
      </c>
      <c r="U57" t="str">
        <f t="shared" si="3"/>
        <v>value '28.7 Ohm';</v>
      </c>
      <c r="V57" t="str">
        <f t="shared" si="4"/>
        <v>tolerance '1 %';</v>
      </c>
      <c r="W57" t="str">
        <f t="shared" si="5"/>
        <v>rcwv '1.9 V';</v>
      </c>
      <c r="X57" t="str">
        <f t="shared" si="6"/>
        <v>max(v) '200 V';</v>
      </c>
      <c r="Y57" t="str">
        <f t="shared" si="7"/>
        <v>power(w) '0.125 @ 70 C';</v>
      </c>
      <c r="Z57" t="str">
        <f t="shared" si="8"/>
        <v>tcr '±100 ppm/C';</v>
      </c>
      <c r="AA57" t="str">
        <f t="shared" si="9"/>
        <v>package '0805';</v>
      </c>
      <c r="AB57" t="str">
        <f t="shared" si="10"/>
        <v>operating_temp '-55 to +155 C';</v>
      </c>
      <c r="AC57" t="str">
        <f t="shared" si="11"/>
        <v>pkg_code '28R7';</v>
      </c>
      <c r="AD57" t="str">
        <f t="shared" si="12"/>
        <v>aec-q200 'Grade 0';</v>
      </c>
      <c r="AE57" t="str">
        <f t="shared" si="13"/>
        <v>classification 'Precision Thick Film Chip Resistors';</v>
      </c>
      <c r="AF57" t="str">
        <f t="shared" si="14"/>
        <v>mfg 'Panasonic';</v>
      </c>
      <c r="AG57" t="str">
        <f t="shared" si="15"/>
        <v>mpn 'ERJ6ENF28R7';</v>
      </c>
    </row>
    <row r="58" spans="3:33" x14ac:dyDescent="0.3">
      <c r="C58" s="5" t="str">
        <f t="shared" si="16"/>
        <v>R0805</v>
      </c>
      <c r="D58" s="5" t="str">
        <f t="shared" si="0"/>
        <v>29.4 Ohm</v>
      </c>
      <c r="E58" s="5" t="str">
        <f t="shared" si="17"/>
        <v>1 %</v>
      </c>
      <c r="F58" s="5" t="str">
        <f t="shared" si="1"/>
        <v>1.9 V</v>
      </c>
      <c r="G58" s="5" t="str">
        <f t="shared" si="18"/>
        <v>200 V</v>
      </c>
      <c r="H58" s="5" t="str">
        <f t="shared" si="19"/>
        <v>0.125 @ 70 C</v>
      </c>
      <c r="I58" s="5" t="str">
        <f t="shared" si="20"/>
        <v>±100 ppm/C</v>
      </c>
      <c r="J58" s="5" t="str">
        <f t="shared" si="21"/>
        <v>0805</v>
      </c>
      <c r="K58" s="5" t="str">
        <f t="shared" si="22"/>
        <v>-55 to +155 C</v>
      </c>
      <c r="L58" s="5" t="str">
        <f t="array" ref="L58">IFERROR(INDEX(e29_4c,SMALL(IF(($B$9&lt;=e29_raw)*($B$11&gt;=e29_raw),MATCH(ROW(e29_4c),ROW(e29_4c))),ROWS($A$1:A52)),COLUMN(A52)),"")</f>
        <v>29R4</v>
      </c>
      <c r="M58" s="5" t="str">
        <f t="shared" si="23"/>
        <v>Grade 0</v>
      </c>
      <c r="N58" t="str">
        <f t="shared" si="24"/>
        <v>Precision Thick Film Chip Resistors</v>
      </c>
      <c r="O58" t="str">
        <f t="shared" si="25"/>
        <v>Panasonic</v>
      </c>
      <c r="P58" s="5" t="str">
        <f t="shared" si="26"/>
        <v>ERJ6ENF29R4</v>
      </c>
      <c r="T58" t="str">
        <f t="shared" si="2"/>
        <v>technology 'R0805';</v>
      </c>
      <c r="U58" t="str">
        <f t="shared" si="3"/>
        <v>value '29.4 Ohm';</v>
      </c>
      <c r="V58" t="str">
        <f t="shared" si="4"/>
        <v>tolerance '1 %';</v>
      </c>
      <c r="W58" t="str">
        <f t="shared" si="5"/>
        <v>rcwv '1.9 V';</v>
      </c>
      <c r="X58" t="str">
        <f t="shared" si="6"/>
        <v>max(v) '200 V';</v>
      </c>
      <c r="Y58" t="str">
        <f t="shared" si="7"/>
        <v>power(w) '0.125 @ 70 C';</v>
      </c>
      <c r="Z58" t="str">
        <f t="shared" si="8"/>
        <v>tcr '±100 ppm/C';</v>
      </c>
      <c r="AA58" t="str">
        <f t="shared" si="9"/>
        <v>package '0805';</v>
      </c>
      <c r="AB58" t="str">
        <f t="shared" si="10"/>
        <v>operating_temp '-55 to +155 C';</v>
      </c>
      <c r="AC58" t="str">
        <f t="shared" si="11"/>
        <v>pkg_code '29R4';</v>
      </c>
      <c r="AD58" t="str">
        <f t="shared" si="12"/>
        <v>aec-q200 'Grade 0';</v>
      </c>
      <c r="AE58" t="str">
        <f t="shared" si="13"/>
        <v>classification 'Precision Thick Film Chip Resistors';</v>
      </c>
      <c r="AF58" t="str">
        <f t="shared" si="14"/>
        <v>mfg 'Panasonic';</v>
      </c>
      <c r="AG58" t="str">
        <f t="shared" si="15"/>
        <v>mpn 'ERJ6ENF29R4';</v>
      </c>
    </row>
    <row r="59" spans="3:33" x14ac:dyDescent="0.3">
      <c r="C59" s="5" t="str">
        <f t="shared" si="16"/>
        <v>R0805</v>
      </c>
      <c r="D59" s="5" t="str">
        <f t="shared" si="0"/>
        <v>30.0 Ohm</v>
      </c>
      <c r="E59" s="5" t="str">
        <f t="shared" si="17"/>
        <v>1 %</v>
      </c>
      <c r="F59" s="5" t="str">
        <f t="shared" si="1"/>
        <v>1.9 V</v>
      </c>
      <c r="G59" s="5" t="str">
        <f t="shared" si="18"/>
        <v>200 V</v>
      </c>
      <c r="H59" s="5" t="str">
        <f t="shared" si="19"/>
        <v>0.125 @ 70 C</v>
      </c>
      <c r="I59" s="5" t="str">
        <f t="shared" si="20"/>
        <v>±100 ppm/C</v>
      </c>
      <c r="J59" s="5" t="str">
        <f t="shared" si="21"/>
        <v>0805</v>
      </c>
      <c r="K59" s="5" t="str">
        <f t="shared" si="22"/>
        <v>-55 to +155 C</v>
      </c>
      <c r="L59" s="5" t="str">
        <f t="array" ref="L59">IFERROR(INDEX(e29_4c,SMALL(IF(($B$9&lt;=e29_raw)*($B$11&gt;=e29_raw),MATCH(ROW(e29_4c),ROW(e29_4c))),ROWS($A$1:A53)),COLUMN(A53)),"")</f>
        <v>30R0</v>
      </c>
      <c r="M59" s="5" t="str">
        <f t="shared" si="23"/>
        <v>Grade 0</v>
      </c>
      <c r="N59" t="str">
        <f t="shared" si="24"/>
        <v>Precision Thick Film Chip Resistors</v>
      </c>
      <c r="O59" t="str">
        <f t="shared" si="25"/>
        <v>Panasonic</v>
      </c>
      <c r="P59" s="5" t="str">
        <f t="shared" si="26"/>
        <v>ERJ6ENF30R0</v>
      </c>
      <c r="T59" t="str">
        <f t="shared" si="2"/>
        <v>technology 'R0805';</v>
      </c>
      <c r="U59" t="str">
        <f t="shared" si="3"/>
        <v>value '30.0 Ohm';</v>
      </c>
      <c r="V59" t="str">
        <f t="shared" si="4"/>
        <v>tolerance '1 %';</v>
      </c>
      <c r="W59" t="str">
        <f t="shared" si="5"/>
        <v>rcwv '1.9 V';</v>
      </c>
      <c r="X59" t="str">
        <f t="shared" si="6"/>
        <v>max(v) '200 V';</v>
      </c>
      <c r="Y59" t="str">
        <f t="shared" si="7"/>
        <v>power(w) '0.125 @ 70 C';</v>
      </c>
      <c r="Z59" t="str">
        <f t="shared" si="8"/>
        <v>tcr '±100 ppm/C';</v>
      </c>
      <c r="AA59" t="str">
        <f t="shared" si="9"/>
        <v>package '0805';</v>
      </c>
      <c r="AB59" t="str">
        <f t="shared" si="10"/>
        <v>operating_temp '-55 to +155 C';</v>
      </c>
      <c r="AC59" t="str">
        <f t="shared" si="11"/>
        <v>pkg_code '30R0';</v>
      </c>
      <c r="AD59" t="str">
        <f t="shared" si="12"/>
        <v>aec-q200 'Grade 0';</v>
      </c>
      <c r="AE59" t="str">
        <f t="shared" si="13"/>
        <v>classification 'Precision Thick Film Chip Resistors';</v>
      </c>
      <c r="AF59" t="str">
        <f t="shared" si="14"/>
        <v>mfg 'Panasonic';</v>
      </c>
      <c r="AG59" t="str">
        <f t="shared" si="15"/>
        <v>mpn 'ERJ6ENF30R0';</v>
      </c>
    </row>
    <row r="60" spans="3:33" x14ac:dyDescent="0.3">
      <c r="C60" s="5" t="str">
        <f t="shared" si="16"/>
        <v>R0805</v>
      </c>
      <c r="D60" s="5" t="str">
        <f t="shared" si="0"/>
        <v>30.1 Ohm</v>
      </c>
      <c r="E60" s="5" t="str">
        <f t="shared" si="17"/>
        <v>1 %</v>
      </c>
      <c r="F60" s="5" t="str">
        <f t="shared" si="1"/>
        <v>1.9 V</v>
      </c>
      <c r="G60" s="5" t="str">
        <f t="shared" si="18"/>
        <v>200 V</v>
      </c>
      <c r="H60" s="5" t="str">
        <f t="shared" si="19"/>
        <v>0.125 @ 70 C</v>
      </c>
      <c r="I60" s="5" t="str">
        <f t="shared" si="20"/>
        <v>±100 ppm/C</v>
      </c>
      <c r="J60" s="5" t="str">
        <f t="shared" si="21"/>
        <v>0805</v>
      </c>
      <c r="K60" s="5" t="str">
        <f t="shared" si="22"/>
        <v>-55 to +155 C</v>
      </c>
      <c r="L60" s="5" t="str">
        <f t="array" ref="L60">IFERROR(INDEX(e29_4c,SMALL(IF(($B$9&lt;=e29_raw)*($B$11&gt;=e29_raw),MATCH(ROW(e29_4c),ROW(e29_4c))),ROWS($A$1:A54)),COLUMN(A54)),"")</f>
        <v>30R1</v>
      </c>
      <c r="M60" s="5" t="str">
        <f t="shared" si="23"/>
        <v>Grade 0</v>
      </c>
      <c r="N60" t="str">
        <f t="shared" si="24"/>
        <v>Precision Thick Film Chip Resistors</v>
      </c>
      <c r="O60" t="str">
        <f t="shared" si="25"/>
        <v>Panasonic</v>
      </c>
      <c r="P60" s="5" t="str">
        <f t="shared" si="26"/>
        <v>ERJ6ENF30R1</v>
      </c>
      <c r="T60" t="str">
        <f t="shared" si="2"/>
        <v>technology 'R0805';</v>
      </c>
      <c r="U60" t="str">
        <f t="shared" si="3"/>
        <v>value '30.1 Ohm';</v>
      </c>
      <c r="V60" t="str">
        <f t="shared" si="4"/>
        <v>tolerance '1 %';</v>
      </c>
      <c r="W60" t="str">
        <f t="shared" si="5"/>
        <v>rcwv '1.9 V';</v>
      </c>
      <c r="X60" t="str">
        <f t="shared" si="6"/>
        <v>max(v) '200 V';</v>
      </c>
      <c r="Y60" t="str">
        <f t="shared" si="7"/>
        <v>power(w) '0.125 @ 70 C';</v>
      </c>
      <c r="Z60" t="str">
        <f t="shared" si="8"/>
        <v>tcr '±100 ppm/C';</v>
      </c>
      <c r="AA60" t="str">
        <f t="shared" si="9"/>
        <v>package '0805';</v>
      </c>
      <c r="AB60" t="str">
        <f t="shared" si="10"/>
        <v>operating_temp '-55 to +155 C';</v>
      </c>
      <c r="AC60" t="str">
        <f t="shared" si="11"/>
        <v>pkg_code '30R1';</v>
      </c>
      <c r="AD60" t="str">
        <f t="shared" si="12"/>
        <v>aec-q200 'Grade 0';</v>
      </c>
      <c r="AE60" t="str">
        <f t="shared" si="13"/>
        <v>classification 'Precision Thick Film Chip Resistors';</v>
      </c>
      <c r="AF60" t="str">
        <f t="shared" si="14"/>
        <v>mfg 'Panasonic';</v>
      </c>
      <c r="AG60" t="str">
        <f t="shared" si="15"/>
        <v>mpn 'ERJ6ENF30R1';</v>
      </c>
    </row>
    <row r="61" spans="3:33" x14ac:dyDescent="0.3">
      <c r="C61" s="5" t="str">
        <f t="shared" si="16"/>
        <v>R0805</v>
      </c>
      <c r="D61" s="5" t="str">
        <f t="shared" si="0"/>
        <v>30.9 Ohm</v>
      </c>
      <c r="E61" s="5" t="str">
        <f t="shared" si="17"/>
        <v>1 %</v>
      </c>
      <c r="F61" s="5" t="str">
        <f t="shared" si="1"/>
        <v>2 V</v>
      </c>
      <c r="G61" s="5" t="str">
        <f t="shared" si="18"/>
        <v>200 V</v>
      </c>
      <c r="H61" s="5" t="str">
        <f t="shared" si="19"/>
        <v>0.125 @ 70 C</v>
      </c>
      <c r="I61" s="5" t="str">
        <f t="shared" si="20"/>
        <v>±100 ppm/C</v>
      </c>
      <c r="J61" s="5" t="str">
        <f t="shared" si="21"/>
        <v>0805</v>
      </c>
      <c r="K61" s="5" t="str">
        <f t="shared" si="22"/>
        <v>-55 to +155 C</v>
      </c>
      <c r="L61" s="5" t="str">
        <f t="array" ref="L61">IFERROR(INDEX(e29_4c,SMALL(IF(($B$9&lt;=e29_raw)*($B$11&gt;=e29_raw),MATCH(ROW(e29_4c),ROW(e29_4c))),ROWS($A$1:A55)),COLUMN(A55)),"")</f>
        <v>30R9</v>
      </c>
      <c r="M61" s="5" t="str">
        <f t="shared" si="23"/>
        <v>Grade 0</v>
      </c>
      <c r="N61" t="str">
        <f t="shared" si="24"/>
        <v>Precision Thick Film Chip Resistors</v>
      </c>
      <c r="O61" t="str">
        <f t="shared" si="25"/>
        <v>Panasonic</v>
      </c>
      <c r="P61" s="5" t="str">
        <f t="shared" si="26"/>
        <v>ERJ6ENF30R9</v>
      </c>
      <c r="T61" t="str">
        <f t="shared" si="2"/>
        <v>technology 'R0805';</v>
      </c>
      <c r="U61" t="str">
        <f t="shared" si="3"/>
        <v>value '30.9 Ohm';</v>
      </c>
      <c r="V61" t="str">
        <f t="shared" si="4"/>
        <v>tolerance '1 %';</v>
      </c>
      <c r="W61" t="str">
        <f t="shared" si="5"/>
        <v>rcwv '2 V';</v>
      </c>
      <c r="X61" t="str">
        <f t="shared" si="6"/>
        <v>max(v) '200 V';</v>
      </c>
      <c r="Y61" t="str">
        <f t="shared" si="7"/>
        <v>power(w) '0.125 @ 70 C';</v>
      </c>
      <c r="Z61" t="str">
        <f t="shared" si="8"/>
        <v>tcr '±100 ppm/C';</v>
      </c>
      <c r="AA61" t="str">
        <f t="shared" si="9"/>
        <v>package '0805';</v>
      </c>
      <c r="AB61" t="str">
        <f t="shared" si="10"/>
        <v>operating_temp '-55 to +155 C';</v>
      </c>
      <c r="AC61" t="str">
        <f t="shared" si="11"/>
        <v>pkg_code '30R9';</v>
      </c>
      <c r="AD61" t="str">
        <f t="shared" si="12"/>
        <v>aec-q200 'Grade 0';</v>
      </c>
      <c r="AE61" t="str">
        <f t="shared" si="13"/>
        <v>classification 'Precision Thick Film Chip Resistors';</v>
      </c>
      <c r="AF61" t="str">
        <f t="shared" si="14"/>
        <v>mfg 'Panasonic';</v>
      </c>
      <c r="AG61" t="str">
        <f t="shared" si="15"/>
        <v>mpn 'ERJ6ENF30R9';</v>
      </c>
    </row>
    <row r="62" spans="3:33" x14ac:dyDescent="0.3">
      <c r="C62" s="5" t="str">
        <f t="shared" si="16"/>
        <v>R0805</v>
      </c>
      <c r="D62" s="5" t="str">
        <f t="shared" si="0"/>
        <v>31.6 Ohm</v>
      </c>
      <c r="E62" s="5" t="str">
        <f t="shared" si="17"/>
        <v>1 %</v>
      </c>
      <c r="F62" s="5" t="str">
        <f t="shared" si="1"/>
        <v>2 V</v>
      </c>
      <c r="G62" s="5" t="str">
        <f t="shared" si="18"/>
        <v>200 V</v>
      </c>
      <c r="H62" s="5" t="str">
        <f t="shared" si="19"/>
        <v>0.125 @ 70 C</v>
      </c>
      <c r="I62" s="5" t="str">
        <f t="shared" si="20"/>
        <v>±100 ppm/C</v>
      </c>
      <c r="J62" s="5" t="str">
        <f t="shared" si="21"/>
        <v>0805</v>
      </c>
      <c r="K62" s="5" t="str">
        <f t="shared" si="22"/>
        <v>-55 to +155 C</v>
      </c>
      <c r="L62" s="5" t="str">
        <f t="array" ref="L62">IFERROR(INDEX(e29_4c,SMALL(IF(($B$9&lt;=e29_raw)*($B$11&gt;=e29_raw),MATCH(ROW(e29_4c),ROW(e29_4c))),ROWS($A$1:A56)),COLUMN(A56)),"")</f>
        <v>31R6</v>
      </c>
      <c r="M62" s="5" t="str">
        <f t="shared" si="23"/>
        <v>Grade 0</v>
      </c>
      <c r="N62" t="str">
        <f t="shared" si="24"/>
        <v>Precision Thick Film Chip Resistors</v>
      </c>
      <c r="O62" t="str">
        <f t="shared" si="25"/>
        <v>Panasonic</v>
      </c>
      <c r="P62" s="5" t="str">
        <f t="shared" si="26"/>
        <v>ERJ6ENF31R6</v>
      </c>
      <c r="T62" t="str">
        <f t="shared" si="2"/>
        <v>technology 'R0805';</v>
      </c>
      <c r="U62" t="str">
        <f t="shared" si="3"/>
        <v>value '31.6 Ohm';</v>
      </c>
      <c r="V62" t="str">
        <f t="shared" si="4"/>
        <v>tolerance '1 %';</v>
      </c>
      <c r="W62" t="str">
        <f t="shared" si="5"/>
        <v>rcwv '2 V';</v>
      </c>
      <c r="X62" t="str">
        <f t="shared" si="6"/>
        <v>max(v) '200 V';</v>
      </c>
      <c r="Y62" t="str">
        <f t="shared" si="7"/>
        <v>power(w) '0.125 @ 70 C';</v>
      </c>
      <c r="Z62" t="str">
        <f t="shared" si="8"/>
        <v>tcr '±100 ppm/C';</v>
      </c>
      <c r="AA62" t="str">
        <f t="shared" si="9"/>
        <v>package '0805';</v>
      </c>
      <c r="AB62" t="str">
        <f t="shared" si="10"/>
        <v>operating_temp '-55 to +155 C';</v>
      </c>
      <c r="AC62" t="str">
        <f t="shared" si="11"/>
        <v>pkg_code '31R6';</v>
      </c>
      <c r="AD62" t="str">
        <f t="shared" si="12"/>
        <v>aec-q200 'Grade 0';</v>
      </c>
      <c r="AE62" t="str">
        <f t="shared" si="13"/>
        <v>classification 'Precision Thick Film Chip Resistors';</v>
      </c>
      <c r="AF62" t="str">
        <f t="shared" si="14"/>
        <v>mfg 'Panasonic';</v>
      </c>
      <c r="AG62" t="str">
        <f t="shared" si="15"/>
        <v>mpn 'ERJ6ENF31R6';</v>
      </c>
    </row>
    <row r="63" spans="3:33" x14ac:dyDescent="0.3">
      <c r="C63" s="5" t="str">
        <f t="shared" si="16"/>
        <v>R0805</v>
      </c>
      <c r="D63" s="5" t="str">
        <f t="shared" si="0"/>
        <v>32.4 Ohm</v>
      </c>
      <c r="E63" s="5" t="str">
        <f t="shared" si="17"/>
        <v>1 %</v>
      </c>
      <c r="F63" s="5" t="str">
        <f t="shared" si="1"/>
        <v>2 V</v>
      </c>
      <c r="G63" s="5" t="str">
        <f t="shared" si="18"/>
        <v>200 V</v>
      </c>
      <c r="H63" s="5" t="str">
        <f t="shared" si="19"/>
        <v>0.125 @ 70 C</v>
      </c>
      <c r="I63" s="5" t="str">
        <f t="shared" si="20"/>
        <v>±100 ppm/C</v>
      </c>
      <c r="J63" s="5" t="str">
        <f t="shared" si="21"/>
        <v>0805</v>
      </c>
      <c r="K63" s="5" t="str">
        <f t="shared" si="22"/>
        <v>-55 to +155 C</v>
      </c>
      <c r="L63" s="5" t="str">
        <f t="array" ref="L63">IFERROR(INDEX(e29_4c,SMALL(IF(($B$9&lt;=e29_raw)*($B$11&gt;=e29_raw),MATCH(ROW(e29_4c),ROW(e29_4c))),ROWS($A$1:A57)),COLUMN(A57)),"")</f>
        <v>32R4</v>
      </c>
      <c r="M63" s="5" t="str">
        <f t="shared" si="23"/>
        <v>Grade 0</v>
      </c>
      <c r="N63" t="str">
        <f t="shared" si="24"/>
        <v>Precision Thick Film Chip Resistors</v>
      </c>
      <c r="O63" t="str">
        <f t="shared" si="25"/>
        <v>Panasonic</v>
      </c>
      <c r="P63" s="5" t="str">
        <f t="shared" si="26"/>
        <v>ERJ6ENF32R4</v>
      </c>
      <c r="T63" t="str">
        <f t="shared" si="2"/>
        <v>technology 'R0805';</v>
      </c>
      <c r="U63" t="str">
        <f t="shared" si="3"/>
        <v>value '32.4 Ohm';</v>
      </c>
      <c r="V63" t="str">
        <f t="shared" si="4"/>
        <v>tolerance '1 %';</v>
      </c>
      <c r="W63" t="str">
        <f t="shared" si="5"/>
        <v>rcwv '2 V';</v>
      </c>
      <c r="X63" t="str">
        <f t="shared" si="6"/>
        <v>max(v) '200 V';</v>
      </c>
      <c r="Y63" t="str">
        <f t="shared" si="7"/>
        <v>power(w) '0.125 @ 70 C';</v>
      </c>
      <c r="Z63" t="str">
        <f t="shared" si="8"/>
        <v>tcr '±100 ppm/C';</v>
      </c>
      <c r="AA63" t="str">
        <f t="shared" si="9"/>
        <v>package '0805';</v>
      </c>
      <c r="AB63" t="str">
        <f t="shared" si="10"/>
        <v>operating_temp '-55 to +155 C';</v>
      </c>
      <c r="AC63" t="str">
        <f t="shared" si="11"/>
        <v>pkg_code '32R4';</v>
      </c>
      <c r="AD63" t="str">
        <f t="shared" si="12"/>
        <v>aec-q200 'Grade 0';</v>
      </c>
      <c r="AE63" t="str">
        <f t="shared" si="13"/>
        <v>classification 'Precision Thick Film Chip Resistors';</v>
      </c>
      <c r="AF63" t="str">
        <f t="shared" si="14"/>
        <v>mfg 'Panasonic';</v>
      </c>
      <c r="AG63" t="str">
        <f t="shared" si="15"/>
        <v>mpn 'ERJ6ENF32R4';</v>
      </c>
    </row>
    <row r="64" spans="3:33" x14ac:dyDescent="0.3">
      <c r="C64" s="5" t="str">
        <f t="shared" si="16"/>
        <v>R0805</v>
      </c>
      <c r="D64" s="5" t="str">
        <f t="shared" si="0"/>
        <v>33.0 Ohm</v>
      </c>
      <c r="E64" s="5" t="str">
        <f t="shared" si="17"/>
        <v>1 %</v>
      </c>
      <c r="F64" s="5" t="str">
        <f t="shared" si="1"/>
        <v>2 V</v>
      </c>
      <c r="G64" s="5" t="str">
        <f t="shared" si="18"/>
        <v>200 V</v>
      </c>
      <c r="H64" s="5" t="str">
        <f t="shared" si="19"/>
        <v>0.125 @ 70 C</v>
      </c>
      <c r="I64" s="5" t="str">
        <f t="shared" si="20"/>
        <v>±100 ppm/C</v>
      </c>
      <c r="J64" s="5" t="str">
        <f t="shared" si="21"/>
        <v>0805</v>
      </c>
      <c r="K64" s="5" t="str">
        <f t="shared" si="22"/>
        <v>-55 to +155 C</v>
      </c>
      <c r="L64" s="5" t="str">
        <f t="array" ref="L64">IFERROR(INDEX(e29_4c,SMALL(IF(($B$9&lt;=e29_raw)*($B$11&gt;=e29_raw),MATCH(ROW(e29_4c),ROW(e29_4c))),ROWS($A$1:A58)),COLUMN(A58)),"")</f>
        <v>33R0</v>
      </c>
      <c r="M64" s="5" t="str">
        <f t="shared" si="23"/>
        <v>Grade 0</v>
      </c>
      <c r="N64" t="str">
        <f t="shared" si="24"/>
        <v>Precision Thick Film Chip Resistors</v>
      </c>
      <c r="O64" t="str">
        <f t="shared" si="25"/>
        <v>Panasonic</v>
      </c>
      <c r="P64" s="5" t="str">
        <f t="shared" si="26"/>
        <v>ERJ6ENF33R0</v>
      </c>
      <c r="T64" t="str">
        <f t="shared" si="2"/>
        <v>technology 'R0805';</v>
      </c>
      <c r="U64" t="str">
        <f t="shared" si="3"/>
        <v>value '33.0 Ohm';</v>
      </c>
      <c r="V64" t="str">
        <f t="shared" si="4"/>
        <v>tolerance '1 %';</v>
      </c>
      <c r="W64" t="str">
        <f t="shared" si="5"/>
        <v>rcwv '2 V';</v>
      </c>
      <c r="X64" t="str">
        <f t="shared" si="6"/>
        <v>max(v) '200 V';</v>
      </c>
      <c r="Y64" t="str">
        <f t="shared" si="7"/>
        <v>power(w) '0.125 @ 70 C';</v>
      </c>
      <c r="Z64" t="str">
        <f t="shared" si="8"/>
        <v>tcr '±100 ppm/C';</v>
      </c>
      <c r="AA64" t="str">
        <f t="shared" si="9"/>
        <v>package '0805';</v>
      </c>
      <c r="AB64" t="str">
        <f t="shared" si="10"/>
        <v>operating_temp '-55 to +155 C';</v>
      </c>
      <c r="AC64" t="str">
        <f t="shared" si="11"/>
        <v>pkg_code '33R0';</v>
      </c>
      <c r="AD64" t="str">
        <f t="shared" si="12"/>
        <v>aec-q200 'Grade 0';</v>
      </c>
      <c r="AE64" t="str">
        <f t="shared" si="13"/>
        <v>classification 'Precision Thick Film Chip Resistors';</v>
      </c>
      <c r="AF64" t="str">
        <f t="shared" si="14"/>
        <v>mfg 'Panasonic';</v>
      </c>
      <c r="AG64" t="str">
        <f t="shared" si="15"/>
        <v>mpn 'ERJ6ENF33R0';</v>
      </c>
    </row>
    <row r="65" spans="3:33" x14ac:dyDescent="0.3">
      <c r="C65" s="5" t="str">
        <f t="shared" si="16"/>
        <v>R0805</v>
      </c>
      <c r="D65" s="5" t="str">
        <f t="shared" si="0"/>
        <v>33.2 Ohm</v>
      </c>
      <c r="E65" s="5" t="str">
        <f t="shared" si="17"/>
        <v>1 %</v>
      </c>
      <c r="F65" s="5" t="str">
        <f t="shared" si="1"/>
        <v>2 V</v>
      </c>
      <c r="G65" s="5" t="str">
        <f t="shared" si="18"/>
        <v>200 V</v>
      </c>
      <c r="H65" s="5" t="str">
        <f t="shared" si="19"/>
        <v>0.125 @ 70 C</v>
      </c>
      <c r="I65" s="5" t="str">
        <f t="shared" si="20"/>
        <v>±100 ppm/C</v>
      </c>
      <c r="J65" s="5" t="str">
        <f t="shared" si="21"/>
        <v>0805</v>
      </c>
      <c r="K65" s="5" t="str">
        <f t="shared" si="22"/>
        <v>-55 to +155 C</v>
      </c>
      <c r="L65" s="5" t="str">
        <f t="array" ref="L65">IFERROR(INDEX(e29_4c,SMALL(IF(($B$9&lt;=e29_raw)*($B$11&gt;=e29_raw),MATCH(ROW(e29_4c),ROW(e29_4c))),ROWS($A$1:A59)),COLUMN(A59)),"")</f>
        <v>33R2</v>
      </c>
      <c r="M65" s="5" t="str">
        <f t="shared" si="23"/>
        <v>Grade 0</v>
      </c>
      <c r="N65" t="str">
        <f t="shared" si="24"/>
        <v>Precision Thick Film Chip Resistors</v>
      </c>
      <c r="O65" t="str">
        <f t="shared" si="25"/>
        <v>Panasonic</v>
      </c>
      <c r="P65" s="5" t="str">
        <f t="shared" si="26"/>
        <v>ERJ6ENF33R2</v>
      </c>
      <c r="T65" t="str">
        <f t="shared" si="2"/>
        <v>technology 'R0805';</v>
      </c>
      <c r="U65" t="str">
        <f t="shared" si="3"/>
        <v>value '33.2 Ohm';</v>
      </c>
      <c r="V65" t="str">
        <f t="shared" si="4"/>
        <v>tolerance '1 %';</v>
      </c>
      <c r="W65" t="str">
        <f t="shared" si="5"/>
        <v>rcwv '2 V';</v>
      </c>
      <c r="X65" t="str">
        <f t="shared" si="6"/>
        <v>max(v) '200 V';</v>
      </c>
      <c r="Y65" t="str">
        <f t="shared" si="7"/>
        <v>power(w) '0.125 @ 70 C';</v>
      </c>
      <c r="Z65" t="str">
        <f t="shared" si="8"/>
        <v>tcr '±100 ppm/C';</v>
      </c>
      <c r="AA65" t="str">
        <f t="shared" si="9"/>
        <v>package '0805';</v>
      </c>
      <c r="AB65" t="str">
        <f t="shared" si="10"/>
        <v>operating_temp '-55 to +155 C';</v>
      </c>
      <c r="AC65" t="str">
        <f t="shared" si="11"/>
        <v>pkg_code '33R2';</v>
      </c>
      <c r="AD65" t="str">
        <f t="shared" si="12"/>
        <v>aec-q200 'Grade 0';</v>
      </c>
      <c r="AE65" t="str">
        <f t="shared" si="13"/>
        <v>classification 'Precision Thick Film Chip Resistors';</v>
      </c>
      <c r="AF65" t="str">
        <f t="shared" si="14"/>
        <v>mfg 'Panasonic';</v>
      </c>
      <c r="AG65" t="str">
        <f t="shared" si="15"/>
        <v>mpn 'ERJ6ENF33R2';</v>
      </c>
    </row>
    <row r="66" spans="3:33" x14ac:dyDescent="0.3">
      <c r="C66" s="5" t="str">
        <f t="shared" si="16"/>
        <v>R0805</v>
      </c>
      <c r="D66" s="5" t="str">
        <f t="shared" si="0"/>
        <v>34.0 Ohm</v>
      </c>
      <c r="E66" s="5" t="str">
        <f t="shared" si="17"/>
        <v>1 %</v>
      </c>
      <c r="F66" s="5" t="str">
        <f t="shared" si="1"/>
        <v>2.1 V</v>
      </c>
      <c r="G66" s="5" t="str">
        <f t="shared" si="18"/>
        <v>200 V</v>
      </c>
      <c r="H66" s="5" t="str">
        <f t="shared" si="19"/>
        <v>0.125 @ 70 C</v>
      </c>
      <c r="I66" s="5" t="str">
        <f t="shared" si="20"/>
        <v>±100 ppm/C</v>
      </c>
      <c r="J66" s="5" t="str">
        <f t="shared" si="21"/>
        <v>0805</v>
      </c>
      <c r="K66" s="5" t="str">
        <f t="shared" si="22"/>
        <v>-55 to +155 C</v>
      </c>
      <c r="L66" s="5" t="str">
        <f t="array" ref="L66">IFERROR(INDEX(e29_4c,SMALL(IF(($B$9&lt;=e29_raw)*($B$11&gt;=e29_raw),MATCH(ROW(e29_4c),ROW(e29_4c))),ROWS($A$1:A60)),COLUMN(A60)),"")</f>
        <v>34R0</v>
      </c>
      <c r="M66" s="5" t="str">
        <f t="shared" si="23"/>
        <v>Grade 0</v>
      </c>
      <c r="N66" t="str">
        <f t="shared" si="24"/>
        <v>Precision Thick Film Chip Resistors</v>
      </c>
      <c r="O66" t="str">
        <f t="shared" si="25"/>
        <v>Panasonic</v>
      </c>
      <c r="P66" s="5" t="str">
        <f t="shared" si="26"/>
        <v>ERJ6ENF34R0</v>
      </c>
      <c r="T66" t="str">
        <f t="shared" si="2"/>
        <v>technology 'R0805';</v>
      </c>
      <c r="U66" t="str">
        <f t="shared" si="3"/>
        <v>value '34.0 Ohm';</v>
      </c>
      <c r="V66" t="str">
        <f t="shared" si="4"/>
        <v>tolerance '1 %';</v>
      </c>
      <c r="W66" t="str">
        <f t="shared" si="5"/>
        <v>rcwv '2.1 V';</v>
      </c>
      <c r="X66" t="str">
        <f t="shared" si="6"/>
        <v>max(v) '200 V';</v>
      </c>
      <c r="Y66" t="str">
        <f t="shared" si="7"/>
        <v>power(w) '0.125 @ 70 C';</v>
      </c>
      <c r="Z66" t="str">
        <f t="shared" si="8"/>
        <v>tcr '±100 ppm/C';</v>
      </c>
      <c r="AA66" t="str">
        <f t="shared" si="9"/>
        <v>package '0805';</v>
      </c>
      <c r="AB66" t="str">
        <f t="shared" si="10"/>
        <v>operating_temp '-55 to +155 C';</v>
      </c>
      <c r="AC66" t="str">
        <f t="shared" si="11"/>
        <v>pkg_code '34R0';</v>
      </c>
      <c r="AD66" t="str">
        <f t="shared" si="12"/>
        <v>aec-q200 'Grade 0';</v>
      </c>
      <c r="AE66" t="str">
        <f t="shared" si="13"/>
        <v>classification 'Precision Thick Film Chip Resistors';</v>
      </c>
      <c r="AF66" t="str">
        <f t="shared" si="14"/>
        <v>mfg 'Panasonic';</v>
      </c>
      <c r="AG66" t="str">
        <f t="shared" si="15"/>
        <v>mpn 'ERJ6ENF34R0';</v>
      </c>
    </row>
    <row r="67" spans="3:33" x14ac:dyDescent="0.3">
      <c r="C67" s="5" t="str">
        <f t="shared" si="16"/>
        <v>R0805</v>
      </c>
      <c r="D67" s="5" t="str">
        <f t="shared" si="0"/>
        <v>34.8 Ohm</v>
      </c>
      <c r="E67" s="5" t="str">
        <f t="shared" si="17"/>
        <v>1 %</v>
      </c>
      <c r="F67" s="5" t="str">
        <f t="shared" si="1"/>
        <v>2.1 V</v>
      </c>
      <c r="G67" s="5" t="str">
        <f t="shared" si="18"/>
        <v>200 V</v>
      </c>
      <c r="H67" s="5" t="str">
        <f t="shared" si="19"/>
        <v>0.125 @ 70 C</v>
      </c>
      <c r="I67" s="5" t="str">
        <f t="shared" si="20"/>
        <v>±100 ppm/C</v>
      </c>
      <c r="J67" s="5" t="str">
        <f t="shared" si="21"/>
        <v>0805</v>
      </c>
      <c r="K67" s="5" t="str">
        <f t="shared" si="22"/>
        <v>-55 to +155 C</v>
      </c>
      <c r="L67" s="5" t="str">
        <f t="array" ref="L67">IFERROR(INDEX(e29_4c,SMALL(IF(($B$9&lt;=e29_raw)*($B$11&gt;=e29_raw),MATCH(ROW(e29_4c),ROW(e29_4c))),ROWS($A$1:A61)),COLUMN(A61)),"")</f>
        <v>34R8</v>
      </c>
      <c r="M67" s="5" t="str">
        <f t="shared" si="23"/>
        <v>Grade 0</v>
      </c>
      <c r="N67" t="str">
        <f t="shared" si="24"/>
        <v>Precision Thick Film Chip Resistors</v>
      </c>
      <c r="O67" t="str">
        <f t="shared" si="25"/>
        <v>Panasonic</v>
      </c>
      <c r="P67" s="5" t="str">
        <f t="shared" si="26"/>
        <v>ERJ6ENF34R8</v>
      </c>
      <c r="T67" t="str">
        <f t="shared" si="2"/>
        <v>technology 'R0805';</v>
      </c>
      <c r="U67" t="str">
        <f t="shared" si="3"/>
        <v>value '34.8 Ohm';</v>
      </c>
      <c r="V67" t="str">
        <f t="shared" si="4"/>
        <v>tolerance '1 %';</v>
      </c>
      <c r="W67" t="str">
        <f t="shared" si="5"/>
        <v>rcwv '2.1 V';</v>
      </c>
      <c r="X67" t="str">
        <f t="shared" si="6"/>
        <v>max(v) '200 V';</v>
      </c>
      <c r="Y67" t="str">
        <f t="shared" si="7"/>
        <v>power(w) '0.125 @ 70 C';</v>
      </c>
      <c r="Z67" t="str">
        <f t="shared" si="8"/>
        <v>tcr '±100 ppm/C';</v>
      </c>
      <c r="AA67" t="str">
        <f t="shared" si="9"/>
        <v>package '0805';</v>
      </c>
      <c r="AB67" t="str">
        <f t="shared" si="10"/>
        <v>operating_temp '-55 to +155 C';</v>
      </c>
      <c r="AC67" t="str">
        <f t="shared" si="11"/>
        <v>pkg_code '34R8';</v>
      </c>
      <c r="AD67" t="str">
        <f t="shared" si="12"/>
        <v>aec-q200 'Grade 0';</v>
      </c>
      <c r="AE67" t="str">
        <f t="shared" si="13"/>
        <v>classification 'Precision Thick Film Chip Resistors';</v>
      </c>
      <c r="AF67" t="str">
        <f t="shared" si="14"/>
        <v>mfg 'Panasonic';</v>
      </c>
      <c r="AG67" t="str">
        <f t="shared" si="15"/>
        <v>mpn 'ERJ6ENF34R8';</v>
      </c>
    </row>
    <row r="68" spans="3:33" x14ac:dyDescent="0.3">
      <c r="C68" s="5" t="str">
        <f t="shared" si="16"/>
        <v>R0805</v>
      </c>
      <c r="D68" s="5" t="str">
        <f t="shared" si="0"/>
        <v>35.7 Ohm</v>
      </c>
      <c r="E68" s="5" t="str">
        <f t="shared" si="17"/>
        <v>1 %</v>
      </c>
      <c r="F68" s="5" t="str">
        <f t="shared" si="1"/>
        <v>2.1 V</v>
      </c>
      <c r="G68" s="5" t="str">
        <f t="shared" si="18"/>
        <v>200 V</v>
      </c>
      <c r="H68" s="5" t="str">
        <f t="shared" si="19"/>
        <v>0.125 @ 70 C</v>
      </c>
      <c r="I68" s="5" t="str">
        <f t="shared" si="20"/>
        <v>±100 ppm/C</v>
      </c>
      <c r="J68" s="5" t="str">
        <f t="shared" si="21"/>
        <v>0805</v>
      </c>
      <c r="K68" s="5" t="str">
        <f t="shared" si="22"/>
        <v>-55 to +155 C</v>
      </c>
      <c r="L68" s="5" t="str">
        <f t="array" ref="L68">IFERROR(INDEX(e29_4c,SMALL(IF(($B$9&lt;=e29_raw)*($B$11&gt;=e29_raw),MATCH(ROW(e29_4c),ROW(e29_4c))),ROWS($A$1:A62)),COLUMN(A62)),"")</f>
        <v>35R7</v>
      </c>
      <c r="M68" s="5" t="str">
        <f t="shared" si="23"/>
        <v>Grade 0</v>
      </c>
      <c r="N68" t="str">
        <f t="shared" si="24"/>
        <v>Precision Thick Film Chip Resistors</v>
      </c>
      <c r="O68" t="str">
        <f t="shared" si="25"/>
        <v>Panasonic</v>
      </c>
      <c r="P68" s="5" t="str">
        <f t="shared" si="26"/>
        <v>ERJ6ENF35R7</v>
      </c>
      <c r="T68" t="str">
        <f t="shared" si="2"/>
        <v>technology 'R0805';</v>
      </c>
      <c r="U68" t="str">
        <f t="shared" si="3"/>
        <v>value '35.7 Ohm';</v>
      </c>
      <c r="V68" t="str">
        <f t="shared" si="4"/>
        <v>tolerance '1 %';</v>
      </c>
      <c r="W68" t="str">
        <f t="shared" si="5"/>
        <v>rcwv '2.1 V';</v>
      </c>
      <c r="X68" t="str">
        <f t="shared" si="6"/>
        <v>max(v) '200 V';</v>
      </c>
      <c r="Y68" t="str">
        <f t="shared" si="7"/>
        <v>power(w) '0.125 @ 70 C';</v>
      </c>
      <c r="Z68" t="str">
        <f t="shared" si="8"/>
        <v>tcr '±100 ppm/C';</v>
      </c>
      <c r="AA68" t="str">
        <f t="shared" si="9"/>
        <v>package '0805';</v>
      </c>
      <c r="AB68" t="str">
        <f t="shared" si="10"/>
        <v>operating_temp '-55 to +155 C';</v>
      </c>
      <c r="AC68" t="str">
        <f t="shared" si="11"/>
        <v>pkg_code '35R7';</v>
      </c>
      <c r="AD68" t="str">
        <f t="shared" si="12"/>
        <v>aec-q200 'Grade 0';</v>
      </c>
      <c r="AE68" t="str">
        <f t="shared" si="13"/>
        <v>classification 'Precision Thick Film Chip Resistors';</v>
      </c>
      <c r="AF68" t="str">
        <f t="shared" si="14"/>
        <v>mfg 'Panasonic';</v>
      </c>
      <c r="AG68" t="str">
        <f t="shared" si="15"/>
        <v>mpn 'ERJ6ENF35R7';</v>
      </c>
    </row>
    <row r="69" spans="3:33" x14ac:dyDescent="0.3">
      <c r="C69" s="5" t="str">
        <f t="shared" si="16"/>
        <v>R0805</v>
      </c>
      <c r="D69" s="5" t="str">
        <f t="shared" si="0"/>
        <v>36.0 Ohm</v>
      </c>
      <c r="E69" s="5" t="str">
        <f t="shared" si="17"/>
        <v>1 %</v>
      </c>
      <c r="F69" s="5" t="str">
        <f t="shared" si="1"/>
        <v>2.1 V</v>
      </c>
      <c r="G69" s="5" t="str">
        <f t="shared" si="18"/>
        <v>200 V</v>
      </c>
      <c r="H69" s="5" t="str">
        <f t="shared" si="19"/>
        <v>0.125 @ 70 C</v>
      </c>
      <c r="I69" s="5" t="str">
        <f t="shared" si="20"/>
        <v>±100 ppm/C</v>
      </c>
      <c r="J69" s="5" t="str">
        <f t="shared" si="21"/>
        <v>0805</v>
      </c>
      <c r="K69" s="5" t="str">
        <f t="shared" si="22"/>
        <v>-55 to +155 C</v>
      </c>
      <c r="L69" s="5" t="str">
        <f t="array" ref="L69">IFERROR(INDEX(e29_4c,SMALL(IF(($B$9&lt;=e29_raw)*($B$11&gt;=e29_raw),MATCH(ROW(e29_4c),ROW(e29_4c))),ROWS($A$1:A63)),COLUMN(A63)),"")</f>
        <v>36R0</v>
      </c>
      <c r="M69" s="5" t="str">
        <f t="shared" si="23"/>
        <v>Grade 0</v>
      </c>
      <c r="N69" t="str">
        <f t="shared" si="24"/>
        <v>Precision Thick Film Chip Resistors</v>
      </c>
      <c r="O69" t="str">
        <f t="shared" si="25"/>
        <v>Panasonic</v>
      </c>
      <c r="P69" s="5" t="str">
        <f t="shared" si="26"/>
        <v>ERJ6ENF36R0</v>
      </c>
      <c r="T69" t="str">
        <f t="shared" si="2"/>
        <v>technology 'R0805';</v>
      </c>
      <c r="U69" t="str">
        <f t="shared" si="3"/>
        <v>value '36.0 Ohm';</v>
      </c>
      <c r="V69" t="str">
        <f t="shared" si="4"/>
        <v>tolerance '1 %';</v>
      </c>
      <c r="W69" t="str">
        <f t="shared" si="5"/>
        <v>rcwv '2.1 V';</v>
      </c>
      <c r="X69" t="str">
        <f t="shared" si="6"/>
        <v>max(v) '200 V';</v>
      </c>
      <c r="Y69" t="str">
        <f t="shared" si="7"/>
        <v>power(w) '0.125 @ 70 C';</v>
      </c>
      <c r="Z69" t="str">
        <f t="shared" si="8"/>
        <v>tcr '±100 ppm/C';</v>
      </c>
      <c r="AA69" t="str">
        <f t="shared" si="9"/>
        <v>package '0805';</v>
      </c>
      <c r="AB69" t="str">
        <f t="shared" si="10"/>
        <v>operating_temp '-55 to +155 C';</v>
      </c>
      <c r="AC69" t="str">
        <f t="shared" si="11"/>
        <v>pkg_code '36R0';</v>
      </c>
      <c r="AD69" t="str">
        <f t="shared" si="12"/>
        <v>aec-q200 'Grade 0';</v>
      </c>
      <c r="AE69" t="str">
        <f t="shared" si="13"/>
        <v>classification 'Precision Thick Film Chip Resistors';</v>
      </c>
      <c r="AF69" t="str">
        <f t="shared" si="14"/>
        <v>mfg 'Panasonic';</v>
      </c>
      <c r="AG69" t="str">
        <f t="shared" si="15"/>
        <v>mpn 'ERJ6ENF36R0';</v>
      </c>
    </row>
    <row r="70" spans="3:33" x14ac:dyDescent="0.3">
      <c r="C70" s="5" t="str">
        <f t="shared" si="16"/>
        <v>R0805</v>
      </c>
      <c r="D70" s="5" t="str">
        <f t="shared" si="0"/>
        <v>36.5 Ohm</v>
      </c>
      <c r="E70" s="5" t="str">
        <f t="shared" si="17"/>
        <v>1 %</v>
      </c>
      <c r="F70" s="5" t="str">
        <f t="shared" si="1"/>
        <v>2.1 V</v>
      </c>
      <c r="G70" s="5" t="str">
        <f t="shared" si="18"/>
        <v>200 V</v>
      </c>
      <c r="H70" s="5" t="str">
        <f t="shared" si="19"/>
        <v>0.125 @ 70 C</v>
      </c>
      <c r="I70" s="5" t="str">
        <f t="shared" si="20"/>
        <v>±100 ppm/C</v>
      </c>
      <c r="J70" s="5" t="str">
        <f t="shared" si="21"/>
        <v>0805</v>
      </c>
      <c r="K70" s="5" t="str">
        <f t="shared" si="22"/>
        <v>-55 to +155 C</v>
      </c>
      <c r="L70" s="5" t="str">
        <f t="array" ref="L70">IFERROR(INDEX(e29_4c,SMALL(IF(($B$9&lt;=e29_raw)*($B$11&gt;=e29_raw),MATCH(ROW(e29_4c),ROW(e29_4c))),ROWS($A$1:A64)),COLUMN(A64)),"")</f>
        <v>36R5</v>
      </c>
      <c r="M70" s="5" t="str">
        <f t="shared" si="23"/>
        <v>Grade 0</v>
      </c>
      <c r="N70" t="str">
        <f t="shared" si="24"/>
        <v>Precision Thick Film Chip Resistors</v>
      </c>
      <c r="O70" t="str">
        <f t="shared" si="25"/>
        <v>Panasonic</v>
      </c>
      <c r="P70" s="5" t="str">
        <f t="shared" si="26"/>
        <v>ERJ6ENF36R5</v>
      </c>
      <c r="T70" t="str">
        <f t="shared" si="2"/>
        <v>technology 'R0805';</v>
      </c>
      <c r="U70" t="str">
        <f t="shared" si="3"/>
        <v>value '36.5 Ohm';</v>
      </c>
      <c r="V70" t="str">
        <f t="shared" si="4"/>
        <v>tolerance '1 %';</v>
      </c>
      <c r="W70" t="str">
        <f t="shared" si="5"/>
        <v>rcwv '2.1 V';</v>
      </c>
      <c r="X70" t="str">
        <f t="shared" si="6"/>
        <v>max(v) '200 V';</v>
      </c>
      <c r="Y70" t="str">
        <f t="shared" si="7"/>
        <v>power(w) '0.125 @ 70 C';</v>
      </c>
      <c r="Z70" t="str">
        <f t="shared" si="8"/>
        <v>tcr '±100 ppm/C';</v>
      </c>
      <c r="AA70" t="str">
        <f t="shared" si="9"/>
        <v>package '0805';</v>
      </c>
      <c r="AB70" t="str">
        <f t="shared" si="10"/>
        <v>operating_temp '-55 to +155 C';</v>
      </c>
      <c r="AC70" t="str">
        <f t="shared" si="11"/>
        <v>pkg_code '36R5';</v>
      </c>
      <c r="AD70" t="str">
        <f t="shared" si="12"/>
        <v>aec-q200 'Grade 0';</v>
      </c>
      <c r="AE70" t="str">
        <f t="shared" si="13"/>
        <v>classification 'Precision Thick Film Chip Resistors';</v>
      </c>
      <c r="AF70" t="str">
        <f t="shared" si="14"/>
        <v>mfg 'Panasonic';</v>
      </c>
      <c r="AG70" t="str">
        <f t="shared" si="15"/>
        <v>mpn 'ERJ6ENF36R5';</v>
      </c>
    </row>
    <row r="71" spans="3:33" x14ac:dyDescent="0.3">
      <c r="C71" s="5" t="str">
        <f t="shared" si="16"/>
        <v>R0805</v>
      </c>
      <c r="D71" s="5" t="str">
        <f t="shared" ref="D71:D134" si="27">INDEX(e29_value,MATCH(L71,e29_4c,0))&amp;" "&amp;INDEX(e29_sym,MATCH(L71,e29_4c,0))</f>
        <v>37.4 Ohm</v>
      </c>
      <c r="E71" s="5" t="str">
        <f t="shared" si="17"/>
        <v>1 %</v>
      </c>
      <c r="F71" s="5" t="str">
        <f t="shared" ref="F71:F134" si="28">MIN($B$17,ROUND(SQRT(($B$30*INDEX(e29_raw,MATCH(L71,e29_4c,0)))),1))&amp;" V"</f>
        <v>2.2 V</v>
      </c>
      <c r="G71" s="5" t="str">
        <f t="shared" si="18"/>
        <v>200 V</v>
      </c>
      <c r="H71" s="5" t="str">
        <f t="shared" si="19"/>
        <v>0.125 @ 70 C</v>
      </c>
      <c r="I71" s="5" t="str">
        <f t="shared" si="20"/>
        <v>±100 ppm/C</v>
      </c>
      <c r="J71" s="5" t="str">
        <f t="shared" si="21"/>
        <v>0805</v>
      </c>
      <c r="K71" s="5" t="str">
        <f t="shared" si="22"/>
        <v>-55 to +155 C</v>
      </c>
      <c r="L71" s="5" t="str">
        <f t="array" ref="L71">IFERROR(INDEX(e29_4c,SMALL(IF(($B$9&lt;=e29_raw)*($B$11&gt;=e29_raw),MATCH(ROW(e29_4c),ROW(e29_4c))),ROWS($A$1:A65)),COLUMN(A65)),"")</f>
        <v>37R4</v>
      </c>
      <c r="M71" s="5" t="str">
        <f t="shared" si="23"/>
        <v>Grade 0</v>
      </c>
      <c r="N71" t="str">
        <f t="shared" si="24"/>
        <v>Precision Thick Film Chip Resistors</v>
      </c>
      <c r="O71" t="str">
        <f t="shared" si="25"/>
        <v>Panasonic</v>
      </c>
      <c r="P71" s="5" t="str">
        <f t="shared" si="26"/>
        <v>ERJ6ENF37R4</v>
      </c>
      <c r="T71" t="str">
        <f t="shared" ref="T71:T134" si="29">IF($L71&lt;&gt;"",C$6&amp;" '"&amp;C71&amp;"';","")</f>
        <v>technology 'R0805';</v>
      </c>
      <c r="U71" t="str">
        <f t="shared" ref="U71:U134" si="30">IF($L71&lt;&gt;"",D$6&amp;" '"&amp;D71&amp;"';","")</f>
        <v>value '37.4 Ohm';</v>
      </c>
      <c r="V71" t="str">
        <f t="shared" ref="V71:V134" si="31">IF($L71&lt;&gt;"",E$6&amp;" '"&amp;E71&amp;"';","")</f>
        <v>tolerance '1 %';</v>
      </c>
      <c r="W71" t="str">
        <f t="shared" ref="W71:W134" si="32">IF($L71&lt;&gt;"",F$6&amp;" '"&amp;F71&amp;"';","")</f>
        <v>rcwv '2.2 V';</v>
      </c>
      <c r="X71" t="str">
        <f t="shared" ref="X71:X134" si="33">IF($L71&lt;&gt;"",G$6&amp;" '"&amp;G71&amp;"';","")</f>
        <v>max(v) '200 V';</v>
      </c>
      <c r="Y71" t="str">
        <f t="shared" ref="Y71:Y134" si="34">IF($L71&lt;&gt;"",H$6&amp;" '"&amp;H71&amp;"';","")</f>
        <v>power(w) '0.125 @ 70 C';</v>
      </c>
      <c r="Z71" t="str">
        <f t="shared" ref="Z71:Z134" si="35">IF($L71&lt;&gt;"",I$6&amp;" '"&amp;I71&amp;"';","")</f>
        <v>tcr '±100 ppm/C';</v>
      </c>
      <c r="AA71" t="str">
        <f t="shared" ref="AA71:AA134" si="36">IF($L71&lt;&gt;"",J$6&amp;" '"&amp;J71&amp;"';","")</f>
        <v>package '0805';</v>
      </c>
      <c r="AB71" t="str">
        <f t="shared" ref="AB71:AB134" si="37">IF($L71&lt;&gt;"",K$6&amp;" '"&amp;K71&amp;"';","")</f>
        <v>operating_temp '-55 to +155 C';</v>
      </c>
      <c r="AC71" t="str">
        <f t="shared" ref="AC71:AC134" si="38">IF($L71&lt;&gt;"",L$6&amp;" '"&amp;L71&amp;"';","")</f>
        <v>pkg_code '37R4';</v>
      </c>
      <c r="AD71" t="str">
        <f t="shared" ref="AD71:AD134" si="39">IF($L71&lt;&gt;"",M$6&amp;" '"&amp;M71&amp;"';","")</f>
        <v>aec-q200 'Grade 0';</v>
      </c>
      <c r="AE71" t="str">
        <f t="shared" ref="AE71:AE134" si="40">IF($L71&lt;&gt;"",N$6&amp;" '"&amp;N71&amp;"';","")</f>
        <v>classification 'Precision Thick Film Chip Resistors';</v>
      </c>
      <c r="AF71" t="str">
        <f t="shared" ref="AF71:AF134" si="41">IF($L71&lt;&gt;"",O$6&amp;" '"&amp;O71&amp;"';","")</f>
        <v>mfg 'Panasonic';</v>
      </c>
      <c r="AG71" t="str">
        <f t="shared" ref="AG71:AG134" si="42">IF($L71&lt;&gt;"",P$6&amp;" '"&amp;P71&amp;"';","")</f>
        <v>mpn 'ERJ6ENF37R4';</v>
      </c>
    </row>
    <row r="72" spans="3:33" x14ac:dyDescent="0.3">
      <c r="C72" s="5" t="str">
        <f t="shared" ref="C72:C135" si="43">IF($L72&lt;&gt;"","R"&amp;J72,"")</f>
        <v>R0805</v>
      </c>
      <c r="D72" s="5" t="str">
        <f t="shared" si="27"/>
        <v>38.3 Ohm</v>
      </c>
      <c r="E72" s="5" t="str">
        <f t="shared" ref="E72:E135" si="44">IF($L72&lt;&gt;"",$B$21)</f>
        <v>1 %</v>
      </c>
      <c r="F72" s="5" t="str">
        <f t="shared" si="28"/>
        <v>2.2 V</v>
      </c>
      <c r="G72" s="5" t="str">
        <f t="shared" ref="G72:G135" si="45">IF($L72&lt;&gt;"",$B$19)&amp;" V"</f>
        <v>200 V</v>
      </c>
      <c r="H72" s="5" t="str">
        <f t="shared" ref="H72:H135" si="46">IF($L72&lt;&gt;"",$B$15)</f>
        <v>0.125 @ 70 C</v>
      </c>
      <c r="I72" s="5" t="str">
        <f t="shared" ref="I72:I135" si="47">IF($L72&lt;&gt;"",$B$23)</f>
        <v>±100 ppm/C</v>
      </c>
      <c r="J72" s="5" t="str">
        <f t="shared" ref="J72:J135" si="48">IF($L72&lt;&gt;"",$B$13)</f>
        <v>0805</v>
      </c>
      <c r="K72" s="5" t="str">
        <f t="shared" ref="K72:K135" si="49">IF($L72&lt;&gt;"",$B$25)&amp;" C"</f>
        <v>-55 to +155 C</v>
      </c>
      <c r="L72" s="5" t="str">
        <f t="array" ref="L72">IFERROR(INDEX(e29_4c,SMALL(IF(($B$9&lt;=e29_raw)*($B$11&gt;=e29_raw),MATCH(ROW(e29_4c),ROW(e29_4c))),ROWS($A$1:A66)),COLUMN(A66)),"")</f>
        <v>38R3</v>
      </c>
      <c r="M72" s="5" t="str">
        <f t="shared" ref="M72:M135" si="50">IF($L72&lt;&gt;"",$B$27)</f>
        <v>Grade 0</v>
      </c>
      <c r="N72" t="str">
        <f t="shared" ref="N72:N135" si="51">IF(L72&lt;&gt;"",$A$9)</f>
        <v>Precision Thick Film Chip Resistors</v>
      </c>
      <c r="O72" t="str">
        <f t="shared" ref="O72:O135" si="52">IF($L72&lt;&gt;"","Panasonic")</f>
        <v>Panasonic</v>
      </c>
      <c r="P72" s="5" t="str">
        <f t="shared" ref="P72:P135" si="53">IF($L72&lt;&gt;"","ERJ"&amp;$B$6&amp;$B$34&amp;L72)</f>
        <v>ERJ6ENF38R3</v>
      </c>
      <c r="T72" t="str">
        <f t="shared" si="29"/>
        <v>technology 'R0805';</v>
      </c>
      <c r="U72" t="str">
        <f t="shared" si="30"/>
        <v>value '38.3 Ohm';</v>
      </c>
      <c r="V72" t="str">
        <f t="shared" si="31"/>
        <v>tolerance '1 %';</v>
      </c>
      <c r="W72" t="str">
        <f t="shared" si="32"/>
        <v>rcwv '2.2 V';</v>
      </c>
      <c r="X72" t="str">
        <f t="shared" si="33"/>
        <v>max(v) '200 V';</v>
      </c>
      <c r="Y72" t="str">
        <f t="shared" si="34"/>
        <v>power(w) '0.125 @ 70 C';</v>
      </c>
      <c r="Z72" t="str">
        <f t="shared" si="35"/>
        <v>tcr '±100 ppm/C';</v>
      </c>
      <c r="AA72" t="str">
        <f t="shared" si="36"/>
        <v>package '0805';</v>
      </c>
      <c r="AB72" t="str">
        <f t="shared" si="37"/>
        <v>operating_temp '-55 to +155 C';</v>
      </c>
      <c r="AC72" t="str">
        <f t="shared" si="38"/>
        <v>pkg_code '38R3';</v>
      </c>
      <c r="AD72" t="str">
        <f t="shared" si="39"/>
        <v>aec-q200 'Grade 0';</v>
      </c>
      <c r="AE72" t="str">
        <f t="shared" si="40"/>
        <v>classification 'Precision Thick Film Chip Resistors';</v>
      </c>
      <c r="AF72" t="str">
        <f t="shared" si="41"/>
        <v>mfg 'Panasonic';</v>
      </c>
      <c r="AG72" t="str">
        <f t="shared" si="42"/>
        <v>mpn 'ERJ6ENF38R3';</v>
      </c>
    </row>
    <row r="73" spans="3:33" x14ac:dyDescent="0.3">
      <c r="C73" s="5" t="str">
        <f t="shared" si="43"/>
        <v>R0805</v>
      </c>
      <c r="D73" s="5" t="str">
        <f t="shared" si="27"/>
        <v>39.0 Ohm</v>
      </c>
      <c r="E73" s="5" t="str">
        <f t="shared" si="44"/>
        <v>1 %</v>
      </c>
      <c r="F73" s="5" t="str">
        <f t="shared" si="28"/>
        <v>2.2 V</v>
      </c>
      <c r="G73" s="5" t="str">
        <f t="shared" si="45"/>
        <v>200 V</v>
      </c>
      <c r="H73" s="5" t="str">
        <f t="shared" si="46"/>
        <v>0.125 @ 70 C</v>
      </c>
      <c r="I73" s="5" t="str">
        <f t="shared" si="47"/>
        <v>±100 ppm/C</v>
      </c>
      <c r="J73" s="5" t="str">
        <f t="shared" si="48"/>
        <v>0805</v>
      </c>
      <c r="K73" s="5" t="str">
        <f t="shared" si="49"/>
        <v>-55 to +155 C</v>
      </c>
      <c r="L73" s="5" t="str">
        <f t="array" ref="L73">IFERROR(INDEX(e29_4c,SMALL(IF(($B$9&lt;=e29_raw)*($B$11&gt;=e29_raw),MATCH(ROW(e29_4c),ROW(e29_4c))),ROWS($A$1:A67)),COLUMN(A67)),"")</f>
        <v>39R0</v>
      </c>
      <c r="M73" s="5" t="str">
        <f t="shared" si="50"/>
        <v>Grade 0</v>
      </c>
      <c r="N73" t="str">
        <f t="shared" si="51"/>
        <v>Precision Thick Film Chip Resistors</v>
      </c>
      <c r="O73" t="str">
        <f t="shared" si="52"/>
        <v>Panasonic</v>
      </c>
      <c r="P73" s="5" t="str">
        <f t="shared" si="53"/>
        <v>ERJ6ENF39R0</v>
      </c>
      <c r="T73" t="str">
        <f t="shared" si="29"/>
        <v>technology 'R0805';</v>
      </c>
      <c r="U73" t="str">
        <f t="shared" si="30"/>
        <v>value '39.0 Ohm';</v>
      </c>
      <c r="V73" t="str">
        <f t="shared" si="31"/>
        <v>tolerance '1 %';</v>
      </c>
      <c r="W73" t="str">
        <f t="shared" si="32"/>
        <v>rcwv '2.2 V';</v>
      </c>
      <c r="X73" t="str">
        <f t="shared" si="33"/>
        <v>max(v) '200 V';</v>
      </c>
      <c r="Y73" t="str">
        <f t="shared" si="34"/>
        <v>power(w) '0.125 @ 70 C';</v>
      </c>
      <c r="Z73" t="str">
        <f t="shared" si="35"/>
        <v>tcr '±100 ppm/C';</v>
      </c>
      <c r="AA73" t="str">
        <f t="shared" si="36"/>
        <v>package '0805';</v>
      </c>
      <c r="AB73" t="str">
        <f t="shared" si="37"/>
        <v>operating_temp '-55 to +155 C';</v>
      </c>
      <c r="AC73" t="str">
        <f t="shared" si="38"/>
        <v>pkg_code '39R0';</v>
      </c>
      <c r="AD73" t="str">
        <f t="shared" si="39"/>
        <v>aec-q200 'Grade 0';</v>
      </c>
      <c r="AE73" t="str">
        <f t="shared" si="40"/>
        <v>classification 'Precision Thick Film Chip Resistors';</v>
      </c>
      <c r="AF73" t="str">
        <f t="shared" si="41"/>
        <v>mfg 'Panasonic';</v>
      </c>
      <c r="AG73" t="str">
        <f t="shared" si="42"/>
        <v>mpn 'ERJ6ENF39R0';</v>
      </c>
    </row>
    <row r="74" spans="3:33" x14ac:dyDescent="0.3">
      <c r="C74" s="5" t="str">
        <f t="shared" si="43"/>
        <v>R0805</v>
      </c>
      <c r="D74" s="5" t="str">
        <f t="shared" si="27"/>
        <v>39.2 Ohm</v>
      </c>
      <c r="E74" s="5" t="str">
        <f t="shared" si="44"/>
        <v>1 %</v>
      </c>
      <c r="F74" s="5" t="str">
        <f t="shared" si="28"/>
        <v>2.2 V</v>
      </c>
      <c r="G74" s="5" t="str">
        <f t="shared" si="45"/>
        <v>200 V</v>
      </c>
      <c r="H74" s="5" t="str">
        <f t="shared" si="46"/>
        <v>0.125 @ 70 C</v>
      </c>
      <c r="I74" s="5" t="str">
        <f t="shared" si="47"/>
        <v>±100 ppm/C</v>
      </c>
      <c r="J74" s="5" t="str">
        <f t="shared" si="48"/>
        <v>0805</v>
      </c>
      <c r="K74" s="5" t="str">
        <f t="shared" si="49"/>
        <v>-55 to +155 C</v>
      </c>
      <c r="L74" s="5" t="str">
        <f t="array" ref="L74">IFERROR(INDEX(e29_4c,SMALL(IF(($B$9&lt;=e29_raw)*($B$11&gt;=e29_raw),MATCH(ROW(e29_4c),ROW(e29_4c))),ROWS($A$1:A68)),COLUMN(A68)),"")</f>
        <v>39R2</v>
      </c>
      <c r="M74" s="5" t="str">
        <f t="shared" si="50"/>
        <v>Grade 0</v>
      </c>
      <c r="N74" t="str">
        <f t="shared" si="51"/>
        <v>Precision Thick Film Chip Resistors</v>
      </c>
      <c r="O74" t="str">
        <f t="shared" si="52"/>
        <v>Panasonic</v>
      </c>
      <c r="P74" s="5" t="str">
        <f t="shared" si="53"/>
        <v>ERJ6ENF39R2</v>
      </c>
      <c r="T74" t="str">
        <f t="shared" si="29"/>
        <v>technology 'R0805';</v>
      </c>
      <c r="U74" t="str">
        <f t="shared" si="30"/>
        <v>value '39.2 Ohm';</v>
      </c>
      <c r="V74" t="str">
        <f t="shared" si="31"/>
        <v>tolerance '1 %';</v>
      </c>
      <c r="W74" t="str">
        <f t="shared" si="32"/>
        <v>rcwv '2.2 V';</v>
      </c>
      <c r="X74" t="str">
        <f t="shared" si="33"/>
        <v>max(v) '200 V';</v>
      </c>
      <c r="Y74" t="str">
        <f t="shared" si="34"/>
        <v>power(w) '0.125 @ 70 C';</v>
      </c>
      <c r="Z74" t="str">
        <f t="shared" si="35"/>
        <v>tcr '±100 ppm/C';</v>
      </c>
      <c r="AA74" t="str">
        <f t="shared" si="36"/>
        <v>package '0805';</v>
      </c>
      <c r="AB74" t="str">
        <f t="shared" si="37"/>
        <v>operating_temp '-55 to +155 C';</v>
      </c>
      <c r="AC74" t="str">
        <f t="shared" si="38"/>
        <v>pkg_code '39R2';</v>
      </c>
      <c r="AD74" t="str">
        <f t="shared" si="39"/>
        <v>aec-q200 'Grade 0';</v>
      </c>
      <c r="AE74" t="str">
        <f t="shared" si="40"/>
        <v>classification 'Precision Thick Film Chip Resistors';</v>
      </c>
      <c r="AF74" t="str">
        <f t="shared" si="41"/>
        <v>mfg 'Panasonic';</v>
      </c>
      <c r="AG74" t="str">
        <f t="shared" si="42"/>
        <v>mpn 'ERJ6ENF39R2';</v>
      </c>
    </row>
    <row r="75" spans="3:33" x14ac:dyDescent="0.3">
      <c r="C75" s="5" t="str">
        <f t="shared" si="43"/>
        <v>R0805</v>
      </c>
      <c r="D75" s="5" t="str">
        <f t="shared" si="27"/>
        <v>40.2 Ohm</v>
      </c>
      <c r="E75" s="5" t="str">
        <f t="shared" si="44"/>
        <v>1 %</v>
      </c>
      <c r="F75" s="5" t="str">
        <f t="shared" si="28"/>
        <v>2.2 V</v>
      </c>
      <c r="G75" s="5" t="str">
        <f t="shared" si="45"/>
        <v>200 V</v>
      </c>
      <c r="H75" s="5" t="str">
        <f t="shared" si="46"/>
        <v>0.125 @ 70 C</v>
      </c>
      <c r="I75" s="5" t="str">
        <f t="shared" si="47"/>
        <v>±100 ppm/C</v>
      </c>
      <c r="J75" s="5" t="str">
        <f t="shared" si="48"/>
        <v>0805</v>
      </c>
      <c r="K75" s="5" t="str">
        <f t="shared" si="49"/>
        <v>-55 to +155 C</v>
      </c>
      <c r="L75" s="5" t="str">
        <f t="array" ref="L75">IFERROR(INDEX(e29_4c,SMALL(IF(($B$9&lt;=e29_raw)*($B$11&gt;=e29_raw),MATCH(ROW(e29_4c),ROW(e29_4c))),ROWS($A$1:A69)),COLUMN(A69)),"")</f>
        <v>40R2</v>
      </c>
      <c r="M75" s="5" t="str">
        <f t="shared" si="50"/>
        <v>Grade 0</v>
      </c>
      <c r="N75" t="str">
        <f t="shared" si="51"/>
        <v>Precision Thick Film Chip Resistors</v>
      </c>
      <c r="O75" t="str">
        <f t="shared" si="52"/>
        <v>Panasonic</v>
      </c>
      <c r="P75" s="5" t="str">
        <f t="shared" si="53"/>
        <v>ERJ6ENF40R2</v>
      </c>
      <c r="T75" t="str">
        <f t="shared" si="29"/>
        <v>technology 'R0805';</v>
      </c>
      <c r="U75" t="str">
        <f t="shared" si="30"/>
        <v>value '40.2 Ohm';</v>
      </c>
      <c r="V75" t="str">
        <f t="shared" si="31"/>
        <v>tolerance '1 %';</v>
      </c>
      <c r="W75" t="str">
        <f t="shared" si="32"/>
        <v>rcwv '2.2 V';</v>
      </c>
      <c r="X75" t="str">
        <f t="shared" si="33"/>
        <v>max(v) '200 V';</v>
      </c>
      <c r="Y75" t="str">
        <f t="shared" si="34"/>
        <v>power(w) '0.125 @ 70 C';</v>
      </c>
      <c r="Z75" t="str">
        <f t="shared" si="35"/>
        <v>tcr '±100 ppm/C';</v>
      </c>
      <c r="AA75" t="str">
        <f t="shared" si="36"/>
        <v>package '0805';</v>
      </c>
      <c r="AB75" t="str">
        <f t="shared" si="37"/>
        <v>operating_temp '-55 to +155 C';</v>
      </c>
      <c r="AC75" t="str">
        <f t="shared" si="38"/>
        <v>pkg_code '40R2';</v>
      </c>
      <c r="AD75" t="str">
        <f t="shared" si="39"/>
        <v>aec-q200 'Grade 0';</v>
      </c>
      <c r="AE75" t="str">
        <f t="shared" si="40"/>
        <v>classification 'Precision Thick Film Chip Resistors';</v>
      </c>
      <c r="AF75" t="str">
        <f t="shared" si="41"/>
        <v>mfg 'Panasonic';</v>
      </c>
      <c r="AG75" t="str">
        <f t="shared" si="42"/>
        <v>mpn 'ERJ6ENF40R2';</v>
      </c>
    </row>
    <row r="76" spans="3:33" x14ac:dyDescent="0.3">
      <c r="C76" s="5" t="str">
        <f t="shared" si="43"/>
        <v>R0805</v>
      </c>
      <c r="D76" s="5" t="str">
        <f t="shared" si="27"/>
        <v>41.2 Ohm</v>
      </c>
      <c r="E76" s="5" t="str">
        <f t="shared" si="44"/>
        <v>1 %</v>
      </c>
      <c r="F76" s="5" t="str">
        <f t="shared" si="28"/>
        <v>2.3 V</v>
      </c>
      <c r="G76" s="5" t="str">
        <f t="shared" si="45"/>
        <v>200 V</v>
      </c>
      <c r="H76" s="5" t="str">
        <f t="shared" si="46"/>
        <v>0.125 @ 70 C</v>
      </c>
      <c r="I76" s="5" t="str">
        <f t="shared" si="47"/>
        <v>±100 ppm/C</v>
      </c>
      <c r="J76" s="5" t="str">
        <f t="shared" si="48"/>
        <v>0805</v>
      </c>
      <c r="K76" s="5" t="str">
        <f t="shared" si="49"/>
        <v>-55 to +155 C</v>
      </c>
      <c r="L76" s="5" t="str">
        <f t="array" ref="L76">IFERROR(INDEX(e29_4c,SMALL(IF(($B$9&lt;=e29_raw)*($B$11&gt;=e29_raw),MATCH(ROW(e29_4c),ROW(e29_4c))),ROWS($A$1:A70)),COLUMN(A70)),"")</f>
        <v>41R2</v>
      </c>
      <c r="M76" s="5" t="str">
        <f t="shared" si="50"/>
        <v>Grade 0</v>
      </c>
      <c r="N76" t="str">
        <f t="shared" si="51"/>
        <v>Precision Thick Film Chip Resistors</v>
      </c>
      <c r="O76" t="str">
        <f t="shared" si="52"/>
        <v>Panasonic</v>
      </c>
      <c r="P76" s="5" t="str">
        <f t="shared" si="53"/>
        <v>ERJ6ENF41R2</v>
      </c>
      <c r="T76" t="str">
        <f t="shared" si="29"/>
        <v>technology 'R0805';</v>
      </c>
      <c r="U76" t="str">
        <f t="shared" si="30"/>
        <v>value '41.2 Ohm';</v>
      </c>
      <c r="V76" t="str">
        <f t="shared" si="31"/>
        <v>tolerance '1 %';</v>
      </c>
      <c r="W76" t="str">
        <f t="shared" si="32"/>
        <v>rcwv '2.3 V';</v>
      </c>
      <c r="X76" t="str">
        <f t="shared" si="33"/>
        <v>max(v) '200 V';</v>
      </c>
      <c r="Y76" t="str">
        <f t="shared" si="34"/>
        <v>power(w) '0.125 @ 70 C';</v>
      </c>
      <c r="Z76" t="str">
        <f t="shared" si="35"/>
        <v>tcr '±100 ppm/C';</v>
      </c>
      <c r="AA76" t="str">
        <f t="shared" si="36"/>
        <v>package '0805';</v>
      </c>
      <c r="AB76" t="str">
        <f t="shared" si="37"/>
        <v>operating_temp '-55 to +155 C';</v>
      </c>
      <c r="AC76" t="str">
        <f t="shared" si="38"/>
        <v>pkg_code '41R2';</v>
      </c>
      <c r="AD76" t="str">
        <f t="shared" si="39"/>
        <v>aec-q200 'Grade 0';</v>
      </c>
      <c r="AE76" t="str">
        <f t="shared" si="40"/>
        <v>classification 'Precision Thick Film Chip Resistors';</v>
      </c>
      <c r="AF76" t="str">
        <f t="shared" si="41"/>
        <v>mfg 'Panasonic';</v>
      </c>
      <c r="AG76" t="str">
        <f t="shared" si="42"/>
        <v>mpn 'ERJ6ENF41R2';</v>
      </c>
    </row>
    <row r="77" spans="3:33" x14ac:dyDescent="0.3">
      <c r="C77" s="5" t="str">
        <f t="shared" si="43"/>
        <v>R0805</v>
      </c>
      <c r="D77" s="5" t="str">
        <f t="shared" si="27"/>
        <v>42.2 Ohm</v>
      </c>
      <c r="E77" s="5" t="str">
        <f t="shared" si="44"/>
        <v>1 %</v>
      </c>
      <c r="F77" s="5" t="str">
        <f t="shared" si="28"/>
        <v>2.3 V</v>
      </c>
      <c r="G77" s="5" t="str">
        <f t="shared" si="45"/>
        <v>200 V</v>
      </c>
      <c r="H77" s="5" t="str">
        <f t="shared" si="46"/>
        <v>0.125 @ 70 C</v>
      </c>
      <c r="I77" s="5" t="str">
        <f t="shared" si="47"/>
        <v>±100 ppm/C</v>
      </c>
      <c r="J77" s="5" t="str">
        <f t="shared" si="48"/>
        <v>0805</v>
      </c>
      <c r="K77" s="5" t="str">
        <f t="shared" si="49"/>
        <v>-55 to +155 C</v>
      </c>
      <c r="L77" s="5" t="str">
        <f t="array" ref="L77">IFERROR(INDEX(e29_4c,SMALL(IF(($B$9&lt;=e29_raw)*($B$11&gt;=e29_raw),MATCH(ROW(e29_4c),ROW(e29_4c))),ROWS($A$1:A71)),COLUMN(A71)),"")</f>
        <v>42R2</v>
      </c>
      <c r="M77" s="5" t="str">
        <f t="shared" si="50"/>
        <v>Grade 0</v>
      </c>
      <c r="N77" t="str">
        <f t="shared" si="51"/>
        <v>Precision Thick Film Chip Resistors</v>
      </c>
      <c r="O77" t="str">
        <f t="shared" si="52"/>
        <v>Panasonic</v>
      </c>
      <c r="P77" s="5" t="str">
        <f t="shared" si="53"/>
        <v>ERJ6ENF42R2</v>
      </c>
      <c r="T77" t="str">
        <f t="shared" si="29"/>
        <v>technology 'R0805';</v>
      </c>
      <c r="U77" t="str">
        <f t="shared" si="30"/>
        <v>value '42.2 Ohm';</v>
      </c>
      <c r="V77" t="str">
        <f t="shared" si="31"/>
        <v>tolerance '1 %';</v>
      </c>
      <c r="W77" t="str">
        <f t="shared" si="32"/>
        <v>rcwv '2.3 V';</v>
      </c>
      <c r="X77" t="str">
        <f t="shared" si="33"/>
        <v>max(v) '200 V';</v>
      </c>
      <c r="Y77" t="str">
        <f t="shared" si="34"/>
        <v>power(w) '0.125 @ 70 C';</v>
      </c>
      <c r="Z77" t="str">
        <f t="shared" si="35"/>
        <v>tcr '±100 ppm/C';</v>
      </c>
      <c r="AA77" t="str">
        <f t="shared" si="36"/>
        <v>package '0805';</v>
      </c>
      <c r="AB77" t="str">
        <f t="shared" si="37"/>
        <v>operating_temp '-55 to +155 C';</v>
      </c>
      <c r="AC77" t="str">
        <f t="shared" si="38"/>
        <v>pkg_code '42R2';</v>
      </c>
      <c r="AD77" t="str">
        <f t="shared" si="39"/>
        <v>aec-q200 'Grade 0';</v>
      </c>
      <c r="AE77" t="str">
        <f t="shared" si="40"/>
        <v>classification 'Precision Thick Film Chip Resistors';</v>
      </c>
      <c r="AF77" t="str">
        <f t="shared" si="41"/>
        <v>mfg 'Panasonic';</v>
      </c>
      <c r="AG77" t="str">
        <f t="shared" si="42"/>
        <v>mpn 'ERJ6ENF42R2';</v>
      </c>
    </row>
    <row r="78" spans="3:33" x14ac:dyDescent="0.3">
      <c r="C78" s="5" t="str">
        <f t="shared" si="43"/>
        <v>R0805</v>
      </c>
      <c r="D78" s="5" t="str">
        <f t="shared" si="27"/>
        <v>43.0 Ohm</v>
      </c>
      <c r="E78" s="5" t="str">
        <f t="shared" si="44"/>
        <v>1 %</v>
      </c>
      <c r="F78" s="5" t="str">
        <f t="shared" si="28"/>
        <v>2.3 V</v>
      </c>
      <c r="G78" s="5" t="str">
        <f t="shared" si="45"/>
        <v>200 V</v>
      </c>
      <c r="H78" s="5" t="str">
        <f t="shared" si="46"/>
        <v>0.125 @ 70 C</v>
      </c>
      <c r="I78" s="5" t="str">
        <f t="shared" si="47"/>
        <v>±100 ppm/C</v>
      </c>
      <c r="J78" s="5" t="str">
        <f t="shared" si="48"/>
        <v>0805</v>
      </c>
      <c r="K78" s="5" t="str">
        <f t="shared" si="49"/>
        <v>-55 to +155 C</v>
      </c>
      <c r="L78" s="5" t="str">
        <f t="array" ref="L78">IFERROR(INDEX(e29_4c,SMALL(IF(($B$9&lt;=e29_raw)*($B$11&gt;=e29_raw),MATCH(ROW(e29_4c),ROW(e29_4c))),ROWS($A$1:A72)),COLUMN(A72)),"")</f>
        <v>43R0</v>
      </c>
      <c r="M78" s="5" t="str">
        <f t="shared" si="50"/>
        <v>Grade 0</v>
      </c>
      <c r="N78" t="str">
        <f t="shared" si="51"/>
        <v>Precision Thick Film Chip Resistors</v>
      </c>
      <c r="O78" t="str">
        <f t="shared" si="52"/>
        <v>Panasonic</v>
      </c>
      <c r="P78" s="5" t="str">
        <f t="shared" si="53"/>
        <v>ERJ6ENF43R0</v>
      </c>
      <c r="T78" t="str">
        <f t="shared" si="29"/>
        <v>technology 'R0805';</v>
      </c>
      <c r="U78" t="str">
        <f t="shared" si="30"/>
        <v>value '43.0 Ohm';</v>
      </c>
      <c r="V78" t="str">
        <f t="shared" si="31"/>
        <v>tolerance '1 %';</v>
      </c>
      <c r="W78" t="str">
        <f t="shared" si="32"/>
        <v>rcwv '2.3 V';</v>
      </c>
      <c r="X78" t="str">
        <f t="shared" si="33"/>
        <v>max(v) '200 V';</v>
      </c>
      <c r="Y78" t="str">
        <f t="shared" si="34"/>
        <v>power(w) '0.125 @ 70 C';</v>
      </c>
      <c r="Z78" t="str">
        <f t="shared" si="35"/>
        <v>tcr '±100 ppm/C';</v>
      </c>
      <c r="AA78" t="str">
        <f t="shared" si="36"/>
        <v>package '0805';</v>
      </c>
      <c r="AB78" t="str">
        <f t="shared" si="37"/>
        <v>operating_temp '-55 to +155 C';</v>
      </c>
      <c r="AC78" t="str">
        <f t="shared" si="38"/>
        <v>pkg_code '43R0';</v>
      </c>
      <c r="AD78" t="str">
        <f t="shared" si="39"/>
        <v>aec-q200 'Grade 0';</v>
      </c>
      <c r="AE78" t="str">
        <f t="shared" si="40"/>
        <v>classification 'Precision Thick Film Chip Resistors';</v>
      </c>
      <c r="AF78" t="str">
        <f t="shared" si="41"/>
        <v>mfg 'Panasonic';</v>
      </c>
      <c r="AG78" t="str">
        <f t="shared" si="42"/>
        <v>mpn 'ERJ6ENF43R0';</v>
      </c>
    </row>
    <row r="79" spans="3:33" x14ac:dyDescent="0.3">
      <c r="C79" s="5" t="str">
        <f t="shared" si="43"/>
        <v>R0805</v>
      </c>
      <c r="D79" s="5" t="str">
        <f t="shared" si="27"/>
        <v>43.2 Ohm</v>
      </c>
      <c r="E79" s="5" t="str">
        <f t="shared" si="44"/>
        <v>1 %</v>
      </c>
      <c r="F79" s="5" t="str">
        <f t="shared" si="28"/>
        <v>2.3 V</v>
      </c>
      <c r="G79" s="5" t="str">
        <f t="shared" si="45"/>
        <v>200 V</v>
      </c>
      <c r="H79" s="5" t="str">
        <f t="shared" si="46"/>
        <v>0.125 @ 70 C</v>
      </c>
      <c r="I79" s="5" t="str">
        <f t="shared" si="47"/>
        <v>±100 ppm/C</v>
      </c>
      <c r="J79" s="5" t="str">
        <f t="shared" si="48"/>
        <v>0805</v>
      </c>
      <c r="K79" s="5" t="str">
        <f t="shared" si="49"/>
        <v>-55 to +155 C</v>
      </c>
      <c r="L79" s="5" t="str">
        <f t="array" ref="L79">IFERROR(INDEX(e29_4c,SMALL(IF(($B$9&lt;=e29_raw)*($B$11&gt;=e29_raw),MATCH(ROW(e29_4c),ROW(e29_4c))),ROWS($A$1:A73)),COLUMN(A73)),"")</f>
        <v>43R2</v>
      </c>
      <c r="M79" s="5" t="str">
        <f t="shared" si="50"/>
        <v>Grade 0</v>
      </c>
      <c r="N79" t="str">
        <f t="shared" si="51"/>
        <v>Precision Thick Film Chip Resistors</v>
      </c>
      <c r="O79" t="str">
        <f t="shared" si="52"/>
        <v>Panasonic</v>
      </c>
      <c r="P79" s="5" t="str">
        <f t="shared" si="53"/>
        <v>ERJ6ENF43R2</v>
      </c>
      <c r="T79" t="str">
        <f t="shared" si="29"/>
        <v>technology 'R0805';</v>
      </c>
      <c r="U79" t="str">
        <f t="shared" si="30"/>
        <v>value '43.2 Ohm';</v>
      </c>
      <c r="V79" t="str">
        <f t="shared" si="31"/>
        <v>tolerance '1 %';</v>
      </c>
      <c r="W79" t="str">
        <f t="shared" si="32"/>
        <v>rcwv '2.3 V';</v>
      </c>
      <c r="X79" t="str">
        <f t="shared" si="33"/>
        <v>max(v) '200 V';</v>
      </c>
      <c r="Y79" t="str">
        <f t="shared" si="34"/>
        <v>power(w) '0.125 @ 70 C';</v>
      </c>
      <c r="Z79" t="str">
        <f t="shared" si="35"/>
        <v>tcr '±100 ppm/C';</v>
      </c>
      <c r="AA79" t="str">
        <f t="shared" si="36"/>
        <v>package '0805';</v>
      </c>
      <c r="AB79" t="str">
        <f t="shared" si="37"/>
        <v>operating_temp '-55 to +155 C';</v>
      </c>
      <c r="AC79" t="str">
        <f t="shared" si="38"/>
        <v>pkg_code '43R2';</v>
      </c>
      <c r="AD79" t="str">
        <f t="shared" si="39"/>
        <v>aec-q200 'Grade 0';</v>
      </c>
      <c r="AE79" t="str">
        <f t="shared" si="40"/>
        <v>classification 'Precision Thick Film Chip Resistors';</v>
      </c>
      <c r="AF79" t="str">
        <f t="shared" si="41"/>
        <v>mfg 'Panasonic';</v>
      </c>
      <c r="AG79" t="str">
        <f t="shared" si="42"/>
        <v>mpn 'ERJ6ENF43R2';</v>
      </c>
    </row>
    <row r="80" spans="3:33" x14ac:dyDescent="0.3">
      <c r="C80" s="5" t="str">
        <f t="shared" si="43"/>
        <v>R0805</v>
      </c>
      <c r="D80" s="5" t="str">
        <f t="shared" si="27"/>
        <v>44.2 Ohm</v>
      </c>
      <c r="E80" s="5" t="str">
        <f t="shared" si="44"/>
        <v>1 %</v>
      </c>
      <c r="F80" s="5" t="str">
        <f t="shared" si="28"/>
        <v>2.4 V</v>
      </c>
      <c r="G80" s="5" t="str">
        <f t="shared" si="45"/>
        <v>200 V</v>
      </c>
      <c r="H80" s="5" t="str">
        <f t="shared" si="46"/>
        <v>0.125 @ 70 C</v>
      </c>
      <c r="I80" s="5" t="str">
        <f t="shared" si="47"/>
        <v>±100 ppm/C</v>
      </c>
      <c r="J80" s="5" t="str">
        <f t="shared" si="48"/>
        <v>0805</v>
      </c>
      <c r="K80" s="5" t="str">
        <f t="shared" si="49"/>
        <v>-55 to +155 C</v>
      </c>
      <c r="L80" s="5" t="str">
        <f t="array" ref="L80">IFERROR(INDEX(e29_4c,SMALL(IF(($B$9&lt;=e29_raw)*($B$11&gt;=e29_raw),MATCH(ROW(e29_4c),ROW(e29_4c))),ROWS($A$1:A74)),COLUMN(A74)),"")</f>
        <v>44R2</v>
      </c>
      <c r="M80" s="5" t="str">
        <f t="shared" si="50"/>
        <v>Grade 0</v>
      </c>
      <c r="N80" t="str">
        <f t="shared" si="51"/>
        <v>Precision Thick Film Chip Resistors</v>
      </c>
      <c r="O80" t="str">
        <f t="shared" si="52"/>
        <v>Panasonic</v>
      </c>
      <c r="P80" s="5" t="str">
        <f t="shared" si="53"/>
        <v>ERJ6ENF44R2</v>
      </c>
      <c r="T80" t="str">
        <f t="shared" si="29"/>
        <v>technology 'R0805';</v>
      </c>
      <c r="U80" t="str">
        <f t="shared" si="30"/>
        <v>value '44.2 Ohm';</v>
      </c>
      <c r="V80" t="str">
        <f t="shared" si="31"/>
        <v>tolerance '1 %';</v>
      </c>
      <c r="W80" t="str">
        <f t="shared" si="32"/>
        <v>rcwv '2.4 V';</v>
      </c>
      <c r="X80" t="str">
        <f t="shared" si="33"/>
        <v>max(v) '200 V';</v>
      </c>
      <c r="Y80" t="str">
        <f t="shared" si="34"/>
        <v>power(w) '0.125 @ 70 C';</v>
      </c>
      <c r="Z80" t="str">
        <f t="shared" si="35"/>
        <v>tcr '±100 ppm/C';</v>
      </c>
      <c r="AA80" t="str">
        <f t="shared" si="36"/>
        <v>package '0805';</v>
      </c>
      <c r="AB80" t="str">
        <f t="shared" si="37"/>
        <v>operating_temp '-55 to +155 C';</v>
      </c>
      <c r="AC80" t="str">
        <f t="shared" si="38"/>
        <v>pkg_code '44R2';</v>
      </c>
      <c r="AD80" t="str">
        <f t="shared" si="39"/>
        <v>aec-q200 'Grade 0';</v>
      </c>
      <c r="AE80" t="str">
        <f t="shared" si="40"/>
        <v>classification 'Precision Thick Film Chip Resistors';</v>
      </c>
      <c r="AF80" t="str">
        <f t="shared" si="41"/>
        <v>mfg 'Panasonic';</v>
      </c>
      <c r="AG80" t="str">
        <f t="shared" si="42"/>
        <v>mpn 'ERJ6ENF44R2';</v>
      </c>
    </row>
    <row r="81" spans="3:33" x14ac:dyDescent="0.3">
      <c r="C81" s="5" t="str">
        <f t="shared" si="43"/>
        <v>R0805</v>
      </c>
      <c r="D81" s="5" t="str">
        <f t="shared" si="27"/>
        <v>45.3 Ohm</v>
      </c>
      <c r="E81" s="5" t="str">
        <f t="shared" si="44"/>
        <v>1 %</v>
      </c>
      <c r="F81" s="5" t="str">
        <f t="shared" si="28"/>
        <v>2.4 V</v>
      </c>
      <c r="G81" s="5" t="str">
        <f t="shared" si="45"/>
        <v>200 V</v>
      </c>
      <c r="H81" s="5" t="str">
        <f t="shared" si="46"/>
        <v>0.125 @ 70 C</v>
      </c>
      <c r="I81" s="5" t="str">
        <f t="shared" si="47"/>
        <v>±100 ppm/C</v>
      </c>
      <c r="J81" s="5" t="str">
        <f t="shared" si="48"/>
        <v>0805</v>
      </c>
      <c r="K81" s="5" t="str">
        <f t="shared" si="49"/>
        <v>-55 to +155 C</v>
      </c>
      <c r="L81" s="5" t="str">
        <f t="array" ref="L81">IFERROR(INDEX(e29_4c,SMALL(IF(($B$9&lt;=e29_raw)*($B$11&gt;=e29_raw),MATCH(ROW(e29_4c),ROW(e29_4c))),ROWS($A$1:A75)),COLUMN(A75)),"")</f>
        <v>45R3</v>
      </c>
      <c r="M81" s="5" t="str">
        <f t="shared" si="50"/>
        <v>Grade 0</v>
      </c>
      <c r="N81" t="str">
        <f t="shared" si="51"/>
        <v>Precision Thick Film Chip Resistors</v>
      </c>
      <c r="O81" t="str">
        <f t="shared" si="52"/>
        <v>Panasonic</v>
      </c>
      <c r="P81" s="5" t="str">
        <f t="shared" si="53"/>
        <v>ERJ6ENF45R3</v>
      </c>
      <c r="T81" t="str">
        <f t="shared" si="29"/>
        <v>technology 'R0805';</v>
      </c>
      <c r="U81" t="str">
        <f t="shared" si="30"/>
        <v>value '45.3 Ohm';</v>
      </c>
      <c r="V81" t="str">
        <f t="shared" si="31"/>
        <v>tolerance '1 %';</v>
      </c>
      <c r="W81" t="str">
        <f t="shared" si="32"/>
        <v>rcwv '2.4 V';</v>
      </c>
      <c r="X81" t="str">
        <f t="shared" si="33"/>
        <v>max(v) '200 V';</v>
      </c>
      <c r="Y81" t="str">
        <f t="shared" si="34"/>
        <v>power(w) '0.125 @ 70 C';</v>
      </c>
      <c r="Z81" t="str">
        <f t="shared" si="35"/>
        <v>tcr '±100 ppm/C';</v>
      </c>
      <c r="AA81" t="str">
        <f t="shared" si="36"/>
        <v>package '0805';</v>
      </c>
      <c r="AB81" t="str">
        <f t="shared" si="37"/>
        <v>operating_temp '-55 to +155 C';</v>
      </c>
      <c r="AC81" t="str">
        <f t="shared" si="38"/>
        <v>pkg_code '45R3';</v>
      </c>
      <c r="AD81" t="str">
        <f t="shared" si="39"/>
        <v>aec-q200 'Grade 0';</v>
      </c>
      <c r="AE81" t="str">
        <f t="shared" si="40"/>
        <v>classification 'Precision Thick Film Chip Resistors';</v>
      </c>
      <c r="AF81" t="str">
        <f t="shared" si="41"/>
        <v>mfg 'Panasonic';</v>
      </c>
      <c r="AG81" t="str">
        <f t="shared" si="42"/>
        <v>mpn 'ERJ6ENF45R3';</v>
      </c>
    </row>
    <row r="82" spans="3:33" x14ac:dyDescent="0.3">
      <c r="C82" s="5" t="str">
        <f t="shared" si="43"/>
        <v>R0805</v>
      </c>
      <c r="D82" s="5" t="str">
        <f t="shared" si="27"/>
        <v>46.4 Ohm</v>
      </c>
      <c r="E82" s="5" t="str">
        <f t="shared" si="44"/>
        <v>1 %</v>
      </c>
      <c r="F82" s="5" t="str">
        <f t="shared" si="28"/>
        <v>2.4 V</v>
      </c>
      <c r="G82" s="5" t="str">
        <f t="shared" si="45"/>
        <v>200 V</v>
      </c>
      <c r="H82" s="5" t="str">
        <f t="shared" si="46"/>
        <v>0.125 @ 70 C</v>
      </c>
      <c r="I82" s="5" t="str">
        <f t="shared" si="47"/>
        <v>±100 ppm/C</v>
      </c>
      <c r="J82" s="5" t="str">
        <f t="shared" si="48"/>
        <v>0805</v>
      </c>
      <c r="K82" s="5" t="str">
        <f t="shared" si="49"/>
        <v>-55 to +155 C</v>
      </c>
      <c r="L82" s="5" t="str">
        <f t="array" ref="L82">IFERROR(INDEX(e29_4c,SMALL(IF(($B$9&lt;=e29_raw)*($B$11&gt;=e29_raw),MATCH(ROW(e29_4c),ROW(e29_4c))),ROWS($A$1:A76)),COLUMN(A76)),"")</f>
        <v>46R4</v>
      </c>
      <c r="M82" s="5" t="str">
        <f t="shared" si="50"/>
        <v>Grade 0</v>
      </c>
      <c r="N82" t="str">
        <f t="shared" si="51"/>
        <v>Precision Thick Film Chip Resistors</v>
      </c>
      <c r="O82" t="str">
        <f t="shared" si="52"/>
        <v>Panasonic</v>
      </c>
      <c r="P82" s="5" t="str">
        <f t="shared" si="53"/>
        <v>ERJ6ENF46R4</v>
      </c>
      <c r="T82" t="str">
        <f t="shared" si="29"/>
        <v>technology 'R0805';</v>
      </c>
      <c r="U82" t="str">
        <f t="shared" si="30"/>
        <v>value '46.4 Ohm';</v>
      </c>
      <c r="V82" t="str">
        <f t="shared" si="31"/>
        <v>tolerance '1 %';</v>
      </c>
      <c r="W82" t="str">
        <f t="shared" si="32"/>
        <v>rcwv '2.4 V';</v>
      </c>
      <c r="X82" t="str">
        <f t="shared" si="33"/>
        <v>max(v) '200 V';</v>
      </c>
      <c r="Y82" t="str">
        <f t="shared" si="34"/>
        <v>power(w) '0.125 @ 70 C';</v>
      </c>
      <c r="Z82" t="str">
        <f t="shared" si="35"/>
        <v>tcr '±100 ppm/C';</v>
      </c>
      <c r="AA82" t="str">
        <f t="shared" si="36"/>
        <v>package '0805';</v>
      </c>
      <c r="AB82" t="str">
        <f t="shared" si="37"/>
        <v>operating_temp '-55 to +155 C';</v>
      </c>
      <c r="AC82" t="str">
        <f t="shared" si="38"/>
        <v>pkg_code '46R4';</v>
      </c>
      <c r="AD82" t="str">
        <f t="shared" si="39"/>
        <v>aec-q200 'Grade 0';</v>
      </c>
      <c r="AE82" t="str">
        <f t="shared" si="40"/>
        <v>classification 'Precision Thick Film Chip Resistors';</v>
      </c>
      <c r="AF82" t="str">
        <f t="shared" si="41"/>
        <v>mfg 'Panasonic';</v>
      </c>
      <c r="AG82" t="str">
        <f t="shared" si="42"/>
        <v>mpn 'ERJ6ENF46R4';</v>
      </c>
    </row>
    <row r="83" spans="3:33" x14ac:dyDescent="0.3">
      <c r="C83" s="5" t="str">
        <f t="shared" si="43"/>
        <v>R0805</v>
      </c>
      <c r="D83" s="5" t="str">
        <f t="shared" si="27"/>
        <v>47.0 Ohm</v>
      </c>
      <c r="E83" s="5" t="str">
        <f t="shared" si="44"/>
        <v>1 %</v>
      </c>
      <c r="F83" s="5" t="str">
        <f t="shared" si="28"/>
        <v>2.4 V</v>
      </c>
      <c r="G83" s="5" t="str">
        <f t="shared" si="45"/>
        <v>200 V</v>
      </c>
      <c r="H83" s="5" t="str">
        <f t="shared" si="46"/>
        <v>0.125 @ 70 C</v>
      </c>
      <c r="I83" s="5" t="str">
        <f t="shared" si="47"/>
        <v>±100 ppm/C</v>
      </c>
      <c r="J83" s="5" t="str">
        <f t="shared" si="48"/>
        <v>0805</v>
      </c>
      <c r="K83" s="5" t="str">
        <f t="shared" si="49"/>
        <v>-55 to +155 C</v>
      </c>
      <c r="L83" s="5" t="str">
        <f t="array" ref="L83">IFERROR(INDEX(e29_4c,SMALL(IF(($B$9&lt;=e29_raw)*($B$11&gt;=e29_raw),MATCH(ROW(e29_4c),ROW(e29_4c))),ROWS($A$1:A77)),COLUMN(A77)),"")</f>
        <v>47R0</v>
      </c>
      <c r="M83" s="5" t="str">
        <f t="shared" si="50"/>
        <v>Grade 0</v>
      </c>
      <c r="N83" t="str">
        <f t="shared" si="51"/>
        <v>Precision Thick Film Chip Resistors</v>
      </c>
      <c r="O83" t="str">
        <f t="shared" si="52"/>
        <v>Panasonic</v>
      </c>
      <c r="P83" s="5" t="str">
        <f t="shared" si="53"/>
        <v>ERJ6ENF47R0</v>
      </c>
      <c r="T83" t="str">
        <f t="shared" si="29"/>
        <v>technology 'R0805';</v>
      </c>
      <c r="U83" t="str">
        <f t="shared" si="30"/>
        <v>value '47.0 Ohm';</v>
      </c>
      <c r="V83" t="str">
        <f t="shared" si="31"/>
        <v>tolerance '1 %';</v>
      </c>
      <c r="W83" t="str">
        <f t="shared" si="32"/>
        <v>rcwv '2.4 V';</v>
      </c>
      <c r="X83" t="str">
        <f t="shared" si="33"/>
        <v>max(v) '200 V';</v>
      </c>
      <c r="Y83" t="str">
        <f t="shared" si="34"/>
        <v>power(w) '0.125 @ 70 C';</v>
      </c>
      <c r="Z83" t="str">
        <f t="shared" si="35"/>
        <v>tcr '±100 ppm/C';</v>
      </c>
      <c r="AA83" t="str">
        <f t="shared" si="36"/>
        <v>package '0805';</v>
      </c>
      <c r="AB83" t="str">
        <f t="shared" si="37"/>
        <v>operating_temp '-55 to +155 C';</v>
      </c>
      <c r="AC83" t="str">
        <f t="shared" si="38"/>
        <v>pkg_code '47R0';</v>
      </c>
      <c r="AD83" t="str">
        <f t="shared" si="39"/>
        <v>aec-q200 'Grade 0';</v>
      </c>
      <c r="AE83" t="str">
        <f t="shared" si="40"/>
        <v>classification 'Precision Thick Film Chip Resistors';</v>
      </c>
      <c r="AF83" t="str">
        <f t="shared" si="41"/>
        <v>mfg 'Panasonic';</v>
      </c>
      <c r="AG83" t="str">
        <f t="shared" si="42"/>
        <v>mpn 'ERJ6ENF47R0';</v>
      </c>
    </row>
    <row r="84" spans="3:33" x14ac:dyDescent="0.3">
      <c r="C84" s="5" t="str">
        <f t="shared" si="43"/>
        <v>R0805</v>
      </c>
      <c r="D84" s="5" t="str">
        <f t="shared" si="27"/>
        <v>47.5 Ohm</v>
      </c>
      <c r="E84" s="5" t="str">
        <f t="shared" si="44"/>
        <v>1 %</v>
      </c>
      <c r="F84" s="5" t="str">
        <f t="shared" si="28"/>
        <v>2.4 V</v>
      </c>
      <c r="G84" s="5" t="str">
        <f t="shared" si="45"/>
        <v>200 V</v>
      </c>
      <c r="H84" s="5" t="str">
        <f t="shared" si="46"/>
        <v>0.125 @ 70 C</v>
      </c>
      <c r="I84" s="5" t="str">
        <f t="shared" si="47"/>
        <v>±100 ppm/C</v>
      </c>
      <c r="J84" s="5" t="str">
        <f t="shared" si="48"/>
        <v>0805</v>
      </c>
      <c r="K84" s="5" t="str">
        <f t="shared" si="49"/>
        <v>-55 to +155 C</v>
      </c>
      <c r="L84" s="5" t="str">
        <f t="array" ref="L84">IFERROR(INDEX(e29_4c,SMALL(IF(($B$9&lt;=e29_raw)*($B$11&gt;=e29_raw),MATCH(ROW(e29_4c),ROW(e29_4c))),ROWS($A$1:A78)),COLUMN(A78)),"")</f>
        <v>47R5</v>
      </c>
      <c r="M84" s="5" t="str">
        <f t="shared" si="50"/>
        <v>Grade 0</v>
      </c>
      <c r="N84" t="str">
        <f t="shared" si="51"/>
        <v>Precision Thick Film Chip Resistors</v>
      </c>
      <c r="O84" t="str">
        <f t="shared" si="52"/>
        <v>Panasonic</v>
      </c>
      <c r="P84" s="5" t="str">
        <f t="shared" si="53"/>
        <v>ERJ6ENF47R5</v>
      </c>
      <c r="T84" t="str">
        <f t="shared" si="29"/>
        <v>technology 'R0805';</v>
      </c>
      <c r="U84" t="str">
        <f t="shared" si="30"/>
        <v>value '47.5 Ohm';</v>
      </c>
      <c r="V84" t="str">
        <f t="shared" si="31"/>
        <v>tolerance '1 %';</v>
      </c>
      <c r="W84" t="str">
        <f t="shared" si="32"/>
        <v>rcwv '2.4 V';</v>
      </c>
      <c r="X84" t="str">
        <f t="shared" si="33"/>
        <v>max(v) '200 V';</v>
      </c>
      <c r="Y84" t="str">
        <f t="shared" si="34"/>
        <v>power(w) '0.125 @ 70 C';</v>
      </c>
      <c r="Z84" t="str">
        <f t="shared" si="35"/>
        <v>tcr '±100 ppm/C';</v>
      </c>
      <c r="AA84" t="str">
        <f t="shared" si="36"/>
        <v>package '0805';</v>
      </c>
      <c r="AB84" t="str">
        <f t="shared" si="37"/>
        <v>operating_temp '-55 to +155 C';</v>
      </c>
      <c r="AC84" t="str">
        <f t="shared" si="38"/>
        <v>pkg_code '47R5';</v>
      </c>
      <c r="AD84" t="str">
        <f t="shared" si="39"/>
        <v>aec-q200 'Grade 0';</v>
      </c>
      <c r="AE84" t="str">
        <f t="shared" si="40"/>
        <v>classification 'Precision Thick Film Chip Resistors';</v>
      </c>
      <c r="AF84" t="str">
        <f t="shared" si="41"/>
        <v>mfg 'Panasonic';</v>
      </c>
      <c r="AG84" t="str">
        <f t="shared" si="42"/>
        <v>mpn 'ERJ6ENF47R5';</v>
      </c>
    </row>
    <row r="85" spans="3:33" x14ac:dyDescent="0.3">
      <c r="C85" s="5" t="str">
        <f t="shared" si="43"/>
        <v>R0805</v>
      </c>
      <c r="D85" s="5" t="str">
        <f t="shared" si="27"/>
        <v>48.7 Ohm</v>
      </c>
      <c r="E85" s="5" t="str">
        <f t="shared" si="44"/>
        <v>1 %</v>
      </c>
      <c r="F85" s="5" t="str">
        <f t="shared" si="28"/>
        <v>2.5 V</v>
      </c>
      <c r="G85" s="5" t="str">
        <f t="shared" si="45"/>
        <v>200 V</v>
      </c>
      <c r="H85" s="5" t="str">
        <f t="shared" si="46"/>
        <v>0.125 @ 70 C</v>
      </c>
      <c r="I85" s="5" t="str">
        <f t="shared" si="47"/>
        <v>±100 ppm/C</v>
      </c>
      <c r="J85" s="5" t="str">
        <f t="shared" si="48"/>
        <v>0805</v>
      </c>
      <c r="K85" s="5" t="str">
        <f t="shared" si="49"/>
        <v>-55 to +155 C</v>
      </c>
      <c r="L85" s="5" t="str">
        <f t="array" ref="L85">IFERROR(INDEX(e29_4c,SMALL(IF(($B$9&lt;=e29_raw)*($B$11&gt;=e29_raw),MATCH(ROW(e29_4c),ROW(e29_4c))),ROWS($A$1:A79)),COLUMN(A79)),"")</f>
        <v>48R7</v>
      </c>
      <c r="M85" s="5" t="str">
        <f t="shared" si="50"/>
        <v>Grade 0</v>
      </c>
      <c r="N85" t="str">
        <f t="shared" si="51"/>
        <v>Precision Thick Film Chip Resistors</v>
      </c>
      <c r="O85" t="str">
        <f t="shared" si="52"/>
        <v>Panasonic</v>
      </c>
      <c r="P85" s="5" t="str">
        <f t="shared" si="53"/>
        <v>ERJ6ENF48R7</v>
      </c>
      <c r="T85" t="str">
        <f t="shared" si="29"/>
        <v>technology 'R0805';</v>
      </c>
      <c r="U85" t="str">
        <f t="shared" si="30"/>
        <v>value '48.7 Ohm';</v>
      </c>
      <c r="V85" t="str">
        <f t="shared" si="31"/>
        <v>tolerance '1 %';</v>
      </c>
      <c r="W85" t="str">
        <f t="shared" si="32"/>
        <v>rcwv '2.5 V';</v>
      </c>
      <c r="X85" t="str">
        <f t="shared" si="33"/>
        <v>max(v) '200 V';</v>
      </c>
      <c r="Y85" t="str">
        <f t="shared" si="34"/>
        <v>power(w) '0.125 @ 70 C';</v>
      </c>
      <c r="Z85" t="str">
        <f t="shared" si="35"/>
        <v>tcr '±100 ppm/C';</v>
      </c>
      <c r="AA85" t="str">
        <f t="shared" si="36"/>
        <v>package '0805';</v>
      </c>
      <c r="AB85" t="str">
        <f t="shared" si="37"/>
        <v>operating_temp '-55 to +155 C';</v>
      </c>
      <c r="AC85" t="str">
        <f t="shared" si="38"/>
        <v>pkg_code '48R7';</v>
      </c>
      <c r="AD85" t="str">
        <f t="shared" si="39"/>
        <v>aec-q200 'Grade 0';</v>
      </c>
      <c r="AE85" t="str">
        <f t="shared" si="40"/>
        <v>classification 'Precision Thick Film Chip Resistors';</v>
      </c>
      <c r="AF85" t="str">
        <f t="shared" si="41"/>
        <v>mfg 'Panasonic';</v>
      </c>
      <c r="AG85" t="str">
        <f t="shared" si="42"/>
        <v>mpn 'ERJ6ENF48R7';</v>
      </c>
    </row>
    <row r="86" spans="3:33" x14ac:dyDescent="0.3">
      <c r="C86" s="5" t="str">
        <f t="shared" si="43"/>
        <v>R0805</v>
      </c>
      <c r="D86" s="5" t="str">
        <f t="shared" si="27"/>
        <v>49.9 Ohm</v>
      </c>
      <c r="E86" s="5" t="str">
        <f t="shared" si="44"/>
        <v>1 %</v>
      </c>
      <c r="F86" s="5" t="str">
        <f t="shared" si="28"/>
        <v>2.5 V</v>
      </c>
      <c r="G86" s="5" t="str">
        <f t="shared" si="45"/>
        <v>200 V</v>
      </c>
      <c r="H86" s="5" t="str">
        <f t="shared" si="46"/>
        <v>0.125 @ 70 C</v>
      </c>
      <c r="I86" s="5" t="str">
        <f t="shared" si="47"/>
        <v>±100 ppm/C</v>
      </c>
      <c r="J86" s="5" t="str">
        <f t="shared" si="48"/>
        <v>0805</v>
      </c>
      <c r="K86" s="5" t="str">
        <f t="shared" si="49"/>
        <v>-55 to +155 C</v>
      </c>
      <c r="L86" s="5" t="str">
        <f t="array" ref="L86">IFERROR(INDEX(e29_4c,SMALL(IF(($B$9&lt;=e29_raw)*($B$11&gt;=e29_raw),MATCH(ROW(e29_4c),ROW(e29_4c))),ROWS($A$1:A80)),COLUMN(A80)),"")</f>
        <v>49R9</v>
      </c>
      <c r="M86" s="5" t="str">
        <f t="shared" si="50"/>
        <v>Grade 0</v>
      </c>
      <c r="N86" t="str">
        <f t="shared" si="51"/>
        <v>Precision Thick Film Chip Resistors</v>
      </c>
      <c r="O86" t="str">
        <f t="shared" si="52"/>
        <v>Panasonic</v>
      </c>
      <c r="P86" s="5" t="str">
        <f t="shared" si="53"/>
        <v>ERJ6ENF49R9</v>
      </c>
      <c r="T86" t="str">
        <f t="shared" si="29"/>
        <v>technology 'R0805';</v>
      </c>
      <c r="U86" t="str">
        <f t="shared" si="30"/>
        <v>value '49.9 Ohm';</v>
      </c>
      <c r="V86" t="str">
        <f t="shared" si="31"/>
        <v>tolerance '1 %';</v>
      </c>
      <c r="W86" t="str">
        <f t="shared" si="32"/>
        <v>rcwv '2.5 V';</v>
      </c>
      <c r="X86" t="str">
        <f t="shared" si="33"/>
        <v>max(v) '200 V';</v>
      </c>
      <c r="Y86" t="str">
        <f t="shared" si="34"/>
        <v>power(w) '0.125 @ 70 C';</v>
      </c>
      <c r="Z86" t="str">
        <f t="shared" si="35"/>
        <v>tcr '±100 ppm/C';</v>
      </c>
      <c r="AA86" t="str">
        <f t="shared" si="36"/>
        <v>package '0805';</v>
      </c>
      <c r="AB86" t="str">
        <f t="shared" si="37"/>
        <v>operating_temp '-55 to +155 C';</v>
      </c>
      <c r="AC86" t="str">
        <f t="shared" si="38"/>
        <v>pkg_code '49R9';</v>
      </c>
      <c r="AD86" t="str">
        <f t="shared" si="39"/>
        <v>aec-q200 'Grade 0';</v>
      </c>
      <c r="AE86" t="str">
        <f t="shared" si="40"/>
        <v>classification 'Precision Thick Film Chip Resistors';</v>
      </c>
      <c r="AF86" t="str">
        <f t="shared" si="41"/>
        <v>mfg 'Panasonic';</v>
      </c>
      <c r="AG86" t="str">
        <f t="shared" si="42"/>
        <v>mpn 'ERJ6ENF49R9';</v>
      </c>
    </row>
    <row r="87" spans="3:33" x14ac:dyDescent="0.3">
      <c r="C87" s="5" t="str">
        <f t="shared" si="43"/>
        <v>R0805</v>
      </c>
      <c r="D87" s="5" t="str">
        <f t="shared" si="27"/>
        <v>51.0 Ohm</v>
      </c>
      <c r="E87" s="5" t="str">
        <f t="shared" si="44"/>
        <v>1 %</v>
      </c>
      <c r="F87" s="5" t="str">
        <f t="shared" si="28"/>
        <v>2.5 V</v>
      </c>
      <c r="G87" s="5" t="str">
        <f t="shared" si="45"/>
        <v>200 V</v>
      </c>
      <c r="H87" s="5" t="str">
        <f t="shared" si="46"/>
        <v>0.125 @ 70 C</v>
      </c>
      <c r="I87" s="5" t="str">
        <f t="shared" si="47"/>
        <v>±100 ppm/C</v>
      </c>
      <c r="J87" s="5" t="str">
        <f t="shared" si="48"/>
        <v>0805</v>
      </c>
      <c r="K87" s="5" t="str">
        <f t="shared" si="49"/>
        <v>-55 to +155 C</v>
      </c>
      <c r="L87" s="5" t="str">
        <f t="array" ref="L87">IFERROR(INDEX(e29_4c,SMALL(IF(($B$9&lt;=e29_raw)*($B$11&gt;=e29_raw),MATCH(ROW(e29_4c),ROW(e29_4c))),ROWS($A$1:A81)),COLUMN(A81)),"")</f>
        <v>51R0</v>
      </c>
      <c r="M87" s="5" t="str">
        <f t="shared" si="50"/>
        <v>Grade 0</v>
      </c>
      <c r="N87" t="str">
        <f t="shared" si="51"/>
        <v>Precision Thick Film Chip Resistors</v>
      </c>
      <c r="O87" t="str">
        <f t="shared" si="52"/>
        <v>Panasonic</v>
      </c>
      <c r="P87" s="5" t="str">
        <f t="shared" si="53"/>
        <v>ERJ6ENF51R0</v>
      </c>
      <c r="T87" t="str">
        <f t="shared" si="29"/>
        <v>technology 'R0805';</v>
      </c>
      <c r="U87" t="str">
        <f t="shared" si="30"/>
        <v>value '51.0 Ohm';</v>
      </c>
      <c r="V87" t="str">
        <f t="shared" si="31"/>
        <v>tolerance '1 %';</v>
      </c>
      <c r="W87" t="str">
        <f t="shared" si="32"/>
        <v>rcwv '2.5 V';</v>
      </c>
      <c r="X87" t="str">
        <f t="shared" si="33"/>
        <v>max(v) '200 V';</v>
      </c>
      <c r="Y87" t="str">
        <f t="shared" si="34"/>
        <v>power(w) '0.125 @ 70 C';</v>
      </c>
      <c r="Z87" t="str">
        <f t="shared" si="35"/>
        <v>tcr '±100 ppm/C';</v>
      </c>
      <c r="AA87" t="str">
        <f t="shared" si="36"/>
        <v>package '0805';</v>
      </c>
      <c r="AB87" t="str">
        <f t="shared" si="37"/>
        <v>operating_temp '-55 to +155 C';</v>
      </c>
      <c r="AC87" t="str">
        <f t="shared" si="38"/>
        <v>pkg_code '51R0';</v>
      </c>
      <c r="AD87" t="str">
        <f t="shared" si="39"/>
        <v>aec-q200 'Grade 0';</v>
      </c>
      <c r="AE87" t="str">
        <f t="shared" si="40"/>
        <v>classification 'Precision Thick Film Chip Resistors';</v>
      </c>
      <c r="AF87" t="str">
        <f t="shared" si="41"/>
        <v>mfg 'Panasonic';</v>
      </c>
      <c r="AG87" t="str">
        <f t="shared" si="42"/>
        <v>mpn 'ERJ6ENF51R0';</v>
      </c>
    </row>
    <row r="88" spans="3:33" x14ac:dyDescent="0.3">
      <c r="C88" s="5" t="str">
        <f t="shared" si="43"/>
        <v>R0805</v>
      </c>
      <c r="D88" s="5" t="str">
        <f t="shared" si="27"/>
        <v>51.1 Ohm</v>
      </c>
      <c r="E88" s="5" t="str">
        <f t="shared" si="44"/>
        <v>1 %</v>
      </c>
      <c r="F88" s="5" t="str">
        <f t="shared" si="28"/>
        <v>2.5 V</v>
      </c>
      <c r="G88" s="5" t="str">
        <f t="shared" si="45"/>
        <v>200 V</v>
      </c>
      <c r="H88" s="5" t="str">
        <f t="shared" si="46"/>
        <v>0.125 @ 70 C</v>
      </c>
      <c r="I88" s="5" t="str">
        <f t="shared" si="47"/>
        <v>±100 ppm/C</v>
      </c>
      <c r="J88" s="5" t="str">
        <f t="shared" si="48"/>
        <v>0805</v>
      </c>
      <c r="K88" s="5" t="str">
        <f t="shared" si="49"/>
        <v>-55 to +155 C</v>
      </c>
      <c r="L88" s="5" t="str">
        <f t="array" ref="L88">IFERROR(INDEX(e29_4c,SMALL(IF(($B$9&lt;=e29_raw)*($B$11&gt;=e29_raw),MATCH(ROW(e29_4c),ROW(e29_4c))),ROWS($A$1:A82)),COLUMN(A82)),"")</f>
        <v>51R1</v>
      </c>
      <c r="M88" s="5" t="str">
        <f t="shared" si="50"/>
        <v>Grade 0</v>
      </c>
      <c r="N88" t="str">
        <f t="shared" si="51"/>
        <v>Precision Thick Film Chip Resistors</v>
      </c>
      <c r="O88" t="str">
        <f t="shared" si="52"/>
        <v>Panasonic</v>
      </c>
      <c r="P88" s="5" t="str">
        <f t="shared" si="53"/>
        <v>ERJ6ENF51R1</v>
      </c>
      <c r="T88" t="str">
        <f t="shared" si="29"/>
        <v>technology 'R0805';</v>
      </c>
      <c r="U88" t="str">
        <f t="shared" si="30"/>
        <v>value '51.1 Ohm';</v>
      </c>
      <c r="V88" t="str">
        <f t="shared" si="31"/>
        <v>tolerance '1 %';</v>
      </c>
      <c r="W88" t="str">
        <f t="shared" si="32"/>
        <v>rcwv '2.5 V';</v>
      </c>
      <c r="X88" t="str">
        <f t="shared" si="33"/>
        <v>max(v) '200 V';</v>
      </c>
      <c r="Y88" t="str">
        <f t="shared" si="34"/>
        <v>power(w) '0.125 @ 70 C';</v>
      </c>
      <c r="Z88" t="str">
        <f t="shared" si="35"/>
        <v>tcr '±100 ppm/C';</v>
      </c>
      <c r="AA88" t="str">
        <f t="shared" si="36"/>
        <v>package '0805';</v>
      </c>
      <c r="AB88" t="str">
        <f t="shared" si="37"/>
        <v>operating_temp '-55 to +155 C';</v>
      </c>
      <c r="AC88" t="str">
        <f t="shared" si="38"/>
        <v>pkg_code '51R1';</v>
      </c>
      <c r="AD88" t="str">
        <f t="shared" si="39"/>
        <v>aec-q200 'Grade 0';</v>
      </c>
      <c r="AE88" t="str">
        <f t="shared" si="40"/>
        <v>classification 'Precision Thick Film Chip Resistors';</v>
      </c>
      <c r="AF88" t="str">
        <f t="shared" si="41"/>
        <v>mfg 'Panasonic';</v>
      </c>
      <c r="AG88" t="str">
        <f t="shared" si="42"/>
        <v>mpn 'ERJ6ENF51R1';</v>
      </c>
    </row>
    <row r="89" spans="3:33" x14ac:dyDescent="0.3">
      <c r="C89" s="5" t="str">
        <f t="shared" si="43"/>
        <v>R0805</v>
      </c>
      <c r="D89" s="5" t="str">
        <f t="shared" si="27"/>
        <v>52.3 Ohm</v>
      </c>
      <c r="E89" s="5" t="str">
        <f t="shared" si="44"/>
        <v>1 %</v>
      </c>
      <c r="F89" s="5" t="str">
        <f t="shared" si="28"/>
        <v>2.6 V</v>
      </c>
      <c r="G89" s="5" t="str">
        <f t="shared" si="45"/>
        <v>200 V</v>
      </c>
      <c r="H89" s="5" t="str">
        <f t="shared" si="46"/>
        <v>0.125 @ 70 C</v>
      </c>
      <c r="I89" s="5" t="str">
        <f t="shared" si="47"/>
        <v>±100 ppm/C</v>
      </c>
      <c r="J89" s="5" t="str">
        <f t="shared" si="48"/>
        <v>0805</v>
      </c>
      <c r="K89" s="5" t="str">
        <f t="shared" si="49"/>
        <v>-55 to +155 C</v>
      </c>
      <c r="L89" s="5" t="str">
        <f t="array" ref="L89">IFERROR(INDEX(e29_4c,SMALL(IF(($B$9&lt;=e29_raw)*($B$11&gt;=e29_raw),MATCH(ROW(e29_4c),ROW(e29_4c))),ROWS($A$1:A83)),COLUMN(A83)),"")</f>
        <v>52R3</v>
      </c>
      <c r="M89" s="5" t="str">
        <f t="shared" si="50"/>
        <v>Grade 0</v>
      </c>
      <c r="N89" t="str">
        <f t="shared" si="51"/>
        <v>Precision Thick Film Chip Resistors</v>
      </c>
      <c r="O89" t="str">
        <f t="shared" si="52"/>
        <v>Panasonic</v>
      </c>
      <c r="P89" s="5" t="str">
        <f t="shared" si="53"/>
        <v>ERJ6ENF52R3</v>
      </c>
      <c r="T89" t="str">
        <f t="shared" si="29"/>
        <v>technology 'R0805';</v>
      </c>
      <c r="U89" t="str">
        <f t="shared" si="30"/>
        <v>value '52.3 Ohm';</v>
      </c>
      <c r="V89" t="str">
        <f t="shared" si="31"/>
        <v>tolerance '1 %';</v>
      </c>
      <c r="W89" t="str">
        <f t="shared" si="32"/>
        <v>rcwv '2.6 V';</v>
      </c>
      <c r="X89" t="str">
        <f t="shared" si="33"/>
        <v>max(v) '200 V';</v>
      </c>
      <c r="Y89" t="str">
        <f t="shared" si="34"/>
        <v>power(w) '0.125 @ 70 C';</v>
      </c>
      <c r="Z89" t="str">
        <f t="shared" si="35"/>
        <v>tcr '±100 ppm/C';</v>
      </c>
      <c r="AA89" t="str">
        <f t="shared" si="36"/>
        <v>package '0805';</v>
      </c>
      <c r="AB89" t="str">
        <f t="shared" si="37"/>
        <v>operating_temp '-55 to +155 C';</v>
      </c>
      <c r="AC89" t="str">
        <f t="shared" si="38"/>
        <v>pkg_code '52R3';</v>
      </c>
      <c r="AD89" t="str">
        <f t="shared" si="39"/>
        <v>aec-q200 'Grade 0';</v>
      </c>
      <c r="AE89" t="str">
        <f t="shared" si="40"/>
        <v>classification 'Precision Thick Film Chip Resistors';</v>
      </c>
      <c r="AF89" t="str">
        <f t="shared" si="41"/>
        <v>mfg 'Panasonic';</v>
      </c>
      <c r="AG89" t="str">
        <f t="shared" si="42"/>
        <v>mpn 'ERJ6ENF52R3';</v>
      </c>
    </row>
    <row r="90" spans="3:33" x14ac:dyDescent="0.3">
      <c r="C90" s="5" t="str">
        <f t="shared" si="43"/>
        <v>R0805</v>
      </c>
      <c r="D90" s="5" t="str">
        <f t="shared" si="27"/>
        <v>53.6 Ohm</v>
      </c>
      <c r="E90" s="5" t="str">
        <f t="shared" si="44"/>
        <v>1 %</v>
      </c>
      <c r="F90" s="5" t="str">
        <f t="shared" si="28"/>
        <v>2.6 V</v>
      </c>
      <c r="G90" s="5" t="str">
        <f t="shared" si="45"/>
        <v>200 V</v>
      </c>
      <c r="H90" s="5" t="str">
        <f t="shared" si="46"/>
        <v>0.125 @ 70 C</v>
      </c>
      <c r="I90" s="5" t="str">
        <f t="shared" si="47"/>
        <v>±100 ppm/C</v>
      </c>
      <c r="J90" s="5" t="str">
        <f t="shared" si="48"/>
        <v>0805</v>
      </c>
      <c r="K90" s="5" t="str">
        <f t="shared" si="49"/>
        <v>-55 to +155 C</v>
      </c>
      <c r="L90" s="5" t="str">
        <f t="array" ref="L90">IFERROR(INDEX(e29_4c,SMALL(IF(($B$9&lt;=e29_raw)*($B$11&gt;=e29_raw),MATCH(ROW(e29_4c),ROW(e29_4c))),ROWS($A$1:A84)),COLUMN(A84)),"")</f>
        <v>53R6</v>
      </c>
      <c r="M90" s="5" t="str">
        <f t="shared" si="50"/>
        <v>Grade 0</v>
      </c>
      <c r="N90" t="str">
        <f t="shared" si="51"/>
        <v>Precision Thick Film Chip Resistors</v>
      </c>
      <c r="O90" t="str">
        <f t="shared" si="52"/>
        <v>Panasonic</v>
      </c>
      <c r="P90" s="5" t="str">
        <f t="shared" si="53"/>
        <v>ERJ6ENF53R6</v>
      </c>
      <c r="T90" t="str">
        <f t="shared" si="29"/>
        <v>technology 'R0805';</v>
      </c>
      <c r="U90" t="str">
        <f t="shared" si="30"/>
        <v>value '53.6 Ohm';</v>
      </c>
      <c r="V90" t="str">
        <f t="shared" si="31"/>
        <v>tolerance '1 %';</v>
      </c>
      <c r="W90" t="str">
        <f t="shared" si="32"/>
        <v>rcwv '2.6 V';</v>
      </c>
      <c r="X90" t="str">
        <f t="shared" si="33"/>
        <v>max(v) '200 V';</v>
      </c>
      <c r="Y90" t="str">
        <f t="shared" si="34"/>
        <v>power(w) '0.125 @ 70 C';</v>
      </c>
      <c r="Z90" t="str">
        <f t="shared" si="35"/>
        <v>tcr '±100 ppm/C';</v>
      </c>
      <c r="AA90" t="str">
        <f t="shared" si="36"/>
        <v>package '0805';</v>
      </c>
      <c r="AB90" t="str">
        <f t="shared" si="37"/>
        <v>operating_temp '-55 to +155 C';</v>
      </c>
      <c r="AC90" t="str">
        <f t="shared" si="38"/>
        <v>pkg_code '53R6';</v>
      </c>
      <c r="AD90" t="str">
        <f t="shared" si="39"/>
        <v>aec-q200 'Grade 0';</v>
      </c>
      <c r="AE90" t="str">
        <f t="shared" si="40"/>
        <v>classification 'Precision Thick Film Chip Resistors';</v>
      </c>
      <c r="AF90" t="str">
        <f t="shared" si="41"/>
        <v>mfg 'Panasonic';</v>
      </c>
      <c r="AG90" t="str">
        <f t="shared" si="42"/>
        <v>mpn 'ERJ6ENF53R6';</v>
      </c>
    </row>
    <row r="91" spans="3:33" x14ac:dyDescent="0.3">
      <c r="C91" s="5" t="str">
        <f t="shared" si="43"/>
        <v>R0805</v>
      </c>
      <c r="D91" s="5" t="str">
        <f t="shared" si="27"/>
        <v>54.9 Ohm</v>
      </c>
      <c r="E91" s="5" t="str">
        <f t="shared" si="44"/>
        <v>1 %</v>
      </c>
      <c r="F91" s="5" t="str">
        <f t="shared" si="28"/>
        <v>2.6 V</v>
      </c>
      <c r="G91" s="5" t="str">
        <f t="shared" si="45"/>
        <v>200 V</v>
      </c>
      <c r="H91" s="5" t="str">
        <f t="shared" si="46"/>
        <v>0.125 @ 70 C</v>
      </c>
      <c r="I91" s="5" t="str">
        <f t="shared" si="47"/>
        <v>±100 ppm/C</v>
      </c>
      <c r="J91" s="5" t="str">
        <f t="shared" si="48"/>
        <v>0805</v>
      </c>
      <c r="K91" s="5" t="str">
        <f t="shared" si="49"/>
        <v>-55 to +155 C</v>
      </c>
      <c r="L91" s="5" t="str">
        <f t="array" ref="L91">IFERROR(INDEX(e29_4c,SMALL(IF(($B$9&lt;=e29_raw)*($B$11&gt;=e29_raw),MATCH(ROW(e29_4c),ROW(e29_4c))),ROWS($A$1:A85)),COLUMN(A85)),"")</f>
        <v>54R9</v>
      </c>
      <c r="M91" s="5" t="str">
        <f t="shared" si="50"/>
        <v>Grade 0</v>
      </c>
      <c r="N91" t="str">
        <f t="shared" si="51"/>
        <v>Precision Thick Film Chip Resistors</v>
      </c>
      <c r="O91" t="str">
        <f t="shared" si="52"/>
        <v>Panasonic</v>
      </c>
      <c r="P91" s="5" t="str">
        <f t="shared" si="53"/>
        <v>ERJ6ENF54R9</v>
      </c>
      <c r="T91" t="str">
        <f t="shared" si="29"/>
        <v>technology 'R0805';</v>
      </c>
      <c r="U91" t="str">
        <f t="shared" si="30"/>
        <v>value '54.9 Ohm';</v>
      </c>
      <c r="V91" t="str">
        <f t="shared" si="31"/>
        <v>tolerance '1 %';</v>
      </c>
      <c r="W91" t="str">
        <f t="shared" si="32"/>
        <v>rcwv '2.6 V';</v>
      </c>
      <c r="X91" t="str">
        <f t="shared" si="33"/>
        <v>max(v) '200 V';</v>
      </c>
      <c r="Y91" t="str">
        <f t="shared" si="34"/>
        <v>power(w) '0.125 @ 70 C';</v>
      </c>
      <c r="Z91" t="str">
        <f t="shared" si="35"/>
        <v>tcr '±100 ppm/C';</v>
      </c>
      <c r="AA91" t="str">
        <f t="shared" si="36"/>
        <v>package '0805';</v>
      </c>
      <c r="AB91" t="str">
        <f t="shared" si="37"/>
        <v>operating_temp '-55 to +155 C';</v>
      </c>
      <c r="AC91" t="str">
        <f t="shared" si="38"/>
        <v>pkg_code '54R9';</v>
      </c>
      <c r="AD91" t="str">
        <f t="shared" si="39"/>
        <v>aec-q200 'Grade 0';</v>
      </c>
      <c r="AE91" t="str">
        <f t="shared" si="40"/>
        <v>classification 'Precision Thick Film Chip Resistors';</v>
      </c>
      <c r="AF91" t="str">
        <f t="shared" si="41"/>
        <v>mfg 'Panasonic';</v>
      </c>
      <c r="AG91" t="str">
        <f t="shared" si="42"/>
        <v>mpn 'ERJ6ENF54R9';</v>
      </c>
    </row>
    <row r="92" spans="3:33" x14ac:dyDescent="0.3">
      <c r="C92" s="5" t="str">
        <f t="shared" si="43"/>
        <v>R0805</v>
      </c>
      <c r="D92" s="5" t="str">
        <f t="shared" si="27"/>
        <v>56.0 Ohm</v>
      </c>
      <c r="E92" s="5" t="str">
        <f t="shared" si="44"/>
        <v>1 %</v>
      </c>
      <c r="F92" s="5" t="str">
        <f t="shared" si="28"/>
        <v>2.6 V</v>
      </c>
      <c r="G92" s="5" t="str">
        <f t="shared" si="45"/>
        <v>200 V</v>
      </c>
      <c r="H92" s="5" t="str">
        <f t="shared" si="46"/>
        <v>0.125 @ 70 C</v>
      </c>
      <c r="I92" s="5" t="str">
        <f t="shared" si="47"/>
        <v>±100 ppm/C</v>
      </c>
      <c r="J92" s="5" t="str">
        <f t="shared" si="48"/>
        <v>0805</v>
      </c>
      <c r="K92" s="5" t="str">
        <f t="shared" si="49"/>
        <v>-55 to +155 C</v>
      </c>
      <c r="L92" s="5" t="str">
        <f t="array" ref="L92">IFERROR(INDEX(e29_4c,SMALL(IF(($B$9&lt;=e29_raw)*($B$11&gt;=e29_raw),MATCH(ROW(e29_4c),ROW(e29_4c))),ROWS($A$1:A86)),COLUMN(A86)),"")</f>
        <v>56R0</v>
      </c>
      <c r="M92" s="5" t="str">
        <f t="shared" si="50"/>
        <v>Grade 0</v>
      </c>
      <c r="N92" t="str">
        <f t="shared" si="51"/>
        <v>Precision Thick Film Chip Resistors</v>
      </c>
      <c r="O92" t="str">
        <f t="shared" si="52"/>
        <v>Panasonic</v>
      </c>
      <c r="P92" s="5" t="str">
        <f t="shared" si="53"/>
        <v>ERJ6ENF56R0</v>
      </c>
      <c r="T92" t="str">
        <f t="shared" si="29"/>
        <v>technology 'R0805';</v>
      </c>
      <c r="U92" t="str">
        <f t="shared" si="30"/>
        <v>value '56.0 Ohm';</v>
      </c>
      <c r="V92" t="str">
        <f t="shared" si="31"/>
        <v>tolerance '1 %';</v>
      </c>
      <c r="W92" t="str">
        <f t="shared" si="32"/>
        <v>rcwv '2.6 V';</v>
      </c>
      <c r="X92" t="str">
        <f t="shared" si="33"/>
        <v>max(v) '200 V';</v>
      </c>
      <c r="Y92" t="str">
        <f t="shared" si="34"/>
        <v>power(w) '0.125 @ 70 C';</v>
      </c>
      <c r="Z92" t="str">
        <f t="shared" si="35"/>
        <v>tcr '±100 ppm/C';</v>
      </c>
      <c r="AA92" t="str">
        <f t="shared" si="36"/>
        <v>package '0805';</v>
      </c>
      <c r="AB92" t="str">
        <f t="shared" si="37"/>
        <v>operating_temp '-55 to +155 C';</v>
      </c>
      <c r="AC92" t="str">
        <f t="shared" si="38"/>
        <v>pkg_code '56R0';</v>
      </c>
      <c r="AD92" t="str">
        <f t="shared" si="39"/>
        <v>aec-q200 'Grade 0';</v>
      </c>
      <c r="AE92" t="str">
        <f t="shared" si="40"/>
        <v>classification 'Precision Thick Film Chip Resistors';</v>
      </c>
      <c r="AF92" t="str">
        <f t="shared" si="41"/>
        <v>mfg 'Panasonic';</v>
      </c>
      <c r="AG92" t="str">
        <f t="shared" si="42"/>
        <v>mpn 'ERJ6ENF56R0';</v>
      </c>
    </row>
    <row r="93" spans="3:33" x14ac:dyDescent="0.3">
      <c r="C93" s="5" t="str">
        <f t="shared" si="43"/>
        <v>R0805</v>
      </c>
      <c r="D93" s="5" t="str">
        <f t="shared" si="27"/>
        <v>56.2 Ohm</v>
      </c>
      <c r="E93" s="5" t="str">
        <f t="shared" si="44"/>
        <v>1 %</v>
      </c>
      <c r="F93" s="5" t="str">
        <f t="shared" si="28"/>
        <v>2.7 V</v>
      </c>
      <c r="G93" s="5" t="str">
        <f t="shared" si="45"/>
        <v>200 V</v>
      </c>
      <c r="H93" s="5" t="str">
        <f t="shared" si="46"/>
        <v>0.125 @ 70 C</v>
      </c>
      <c r="I93" s="5" t="str">
        <f t="shared" si="47"/>
        <v>±100 ppm/C</v>
      </c>
      <c r="J93" s="5" t="str">
        <f t="shared" si="48"/>
        <v>0805</v>
      </c>
      <c r="K93" s="5" t="str">
        <f t="shared" si="49"/>
        <v>-55 to +155 C</v>
      </c>
      <c r="L93" s="5" t="str">
        <f t="array" ref="L93">IFERROR(INDEX(e29_4c,SMALL(IF(($B$9&lt;=e29_raw)*($B$11&gt;=e29_raw),MATCH(ROW(e29_4c),ROW(e29_4c))),ROWS($A$1:A87)),COLUMN(A87)),"")</f>
        <v>56R2</v>
      </c>
      <c r="M93" s="5" t="str">
        <f t="shared" si="50"/>
        <v>Grade 0</v>
      </c>
      <c r="N93" t="str">
        <f t="shared" si="51"/>
        <v>Precision Thick Film Chip Resistors</v>
      </c>
      <c r="O93" t="str">
        <f t="shared" si="52"/>
        <v>Panasonic</v>
      </c>
      <c r="P93" s="5" t="str">
        <f t="shared" si="53"/>
        <v>ERJ6ENF56R2</v>
      </c>
      <c r="T93" t="str">
        <f t="shared" si="29"/>
        <v>technology 'R0805';</v>
      </c>
      <c r="U93" t="str">
        <f t="shared" si="30"/>
        <v>value '56.2 Ohm';</v>
      </c>
      <c r="V93" t="str">
        <f t="shared" si="31"/>
        <v>tolerance '1 %';</v>
      </c>
      <c r="W93" t="str">
        <f t="shared" si="32"/>
        <v>rcwv '2.7 V';</v>
      </c>
      <c r="X93" t="str">
        <f t="shared" si="33"/>
        <v>max(v) '200 V';</v>
      </c>
      <c r="Y93" t="str">
        <f t="shared" si="34"/>
        <v>power(w) '0.125 @ 70 C';</v>
      </c>
      <c r="Z93" t="str">
        <f t="shared" si="35"/>
        <v>tcr '±100 ppm/C';</v>
      </c>
      <c r="AA93" t="str">
        <f t="shared" si="36"/>
        <v>package '0805';</v>
      </c>
      <c r="AB93" t="str">
        <f t="shared" si="37"/>
        <v>operating_temp '-55 to +155 C';</v>
      </c>
      <c r="AC93" t="str">
        <f t="shared" si="38"/>
        <v>pkg_code '56R2';</v>
      </c>
      <c r="AD93" t="str">
        <f t="shared" si="39"/>
        <v>aec-q200 'Grade 0';</v>
      </c>
      <c r="AE93" t="str">
        <f t="shared" si="40"/>
        <v>classification 'Precision Thick Film Chip Resistors';</v>
      </c>
      <c r="AF93" t="str">
        <f t="shared" si="41"/>
        <v>mfg 'Panasonic';</v>
      </c>
      <c r="AG93" t="str">
        <f t="shared" si="42"/>
        <v>mpn 'ERJ6ENF56R2';</v>
      </c>
    </row>
    <row r="94" spans="3:33" x14ac:dyDescent="0.3">
      <c r="C94" s="5" t="str">
        <f t="shared" si="43"/>
        <v>R0805</v>
      </c>
      <c r="D94" s="5" t="str">
        <f t="shared" si="27"/>
        <v>57.6 Ohm</v>
      </c>
      <c r="E94" s="5" t="str">
        <f t="shared" si="44"/>
        <v>1 %</v>
      </c>
      <c r="F94" s="5" t="str">
        <f t="shared" si="28"/>
        <v>2.7 V</v>
      </c>
      <c r="G94" s="5" t="str">
        <f t="shared" si="45"/>
        <v>200 V</v>
      </c>
      <c r="H94" s="5" t="str">
        <f t="shared" si="46"/>
        <v>0.125 @ 70 C</v>
      </c>
      <c r="I94" s="5" t="str">
        <f t="shared" si="47"/>
        <v>±100 ppm/C</v>
      </c>
      <c r="J94" s="5" t="str">
        <f t="shared" si="48"/>
        <v>0805</v>
      </c>
      <c r="K94" s="5" t="str">
        <f t="shared" si="49"/>
        <v>-55 to +155 C</v>
      </c>
      <c r="L94" s="5" t="str">
        <f t="array" ref="L94">IFERROR(INDEX(e29_4c,SMALL(IF(($B$9&lt;=e29_raw)*($B$11&gt;=e29_raw),MATCH(ROW(e29_4c),ROW(e29_4c))),ROWS($A$1:A88)),COLUMN(A88)),"")</f>
        <v>57R6</v>
      </c>
      <c r="M94" s="5" t="str">
        <f t="shared" si="50"/>
        <v>Grade 0</v>
      </c>
      <c r="N94" t="str">
        <f t="shared" si="51"/>
        <v>Precision Thick Film Chip Resistors</v>
      </c>
      <c r="O94" t="str">
        <f t="shared" si="52"/>
        <v>Panasonic</v>
      </c>
      <c r="P94" s="5" t="str">
        <f t="shared" si="53"/>
        <v>ERJ6ENF57R6</v>
      </c>
      <c r="T94" t="str">
        <f t="shared" si="29"/>
        <v>technology 'R0805';</v>
      </c>
      <c r="U94" t="str">
        <f t="shared" si="30"/>
        <v>value '57.6 Ohm';</v>
      </c>
      <c r="V94" t="str">
        <f t="shared" si="31"/>
        <v>tolerance '1 %';</v>
      </c>
      <c r="W94" t="str">
        <f t="shared" si="32"/>
        <v>rcwv '2.7 V';</v>
      </c>
      <c r="X94" t="str">
        <f t="shared" si="33"/>
        <v>max(v) '200 V';</v>
      </c>
      <c r="Y94" t="str">
        <f t="shared" si="34"/>
        <v>power(w) '0.125 @ 70 C';</v>
      </c>
      <c r="Z94" t="str">
        <f t="shared" si="35"/>
        <v>tcr '±100 ppm/C';</v>
      </c>
      <c r="AA94" t="str">
        <f t="shared" si="36"/>
        <v>package '0805';</v>
      </c>
      <c r="AB94" t="str">
        <f t="shared" si="37"/>
        <v>operating_temp '-55 to +155 C';</v>
      </c>
      <c r="AC94" t="str">
        <f t="shared" si="38"/>
        <v>pkg_code '57R6';</v>
      </c>
      <c r="AD94" t="str">
        <f t="shared" si="39"/>
        <v>aec-q200 'Grade 0';</v>
      </c>
      <c r="AE94" t="str">
        <f t="shared" si="40"/>
        <v>classification 'Precision Thick Film Chip Resistors';</v>
      </c>
      <c r="AF94" t="str">
        <f t="shared" si="41"/>
        <v>mfg 'Panasonic';</v>
      </c>
      <c r="AG94" t="str">
        <f t="shared" si="42"/>
        <v>mpn 'ERJ6ENF57R6';</v>
      </c>
    </row>
    <row r="95" spans="3:33" x14ac:dyDescent="0.3">
      <c r="C95" s="5" t="str">
        <f t="shared" si="43"/>
        <v>R0805</v>
      </c>
      <c r="D95" s="5" t="str">
        <f t="shared" si="27"/>
        <v>59.0 Ohm</v>
      </c>
      <c r="E95" s="5" t="str">
        <f t="shared" si="44"/>
        <v>1 %</v>
      </c>
      <c r="F95" s="5" t="str">
        <f t="shared" si="28"/>
        <v>2.7 V</v>
      </c>
      <c r="G95" s="5" t="str">
        <f t="shared" si="45"/>
        <v>200 V</v>
      </c>
      <c r="H95" s="5" t="str">
        <f t="shared" si="46"/>
        <v>0.125 @ 70 C</v>
      </c>
      <c r="I95" s="5" t="str">
        <f t="shared" si="47"/>
        <v>±100 ppm/C</v>
      </c>
      <c r="J95" s="5" t="str">
        <f t="shared" si="48"/>
        <v>0805</v>
      </c>
      <c r="K95" s="5" t="str">
        <f t="shared" si="49"/>
        <v>-55 to +155 C</v>
      </c>
      <c r="L95" s="5" t="str">
        <f t="array" ref="L95">IFERROR(INDEX(e29_4c,SMALL(IF(($B$9&lt;=e29_raw)*($B$11&gt;=e29_raw),MATCH(ROW(e29_4c),ROW(e29_4c))),ROWS($A$1:A89)),COLUMN(A89)),"")</f>
        <v>59R0</v>
      </c>
      <c r="M95" s="5" t="str">
        <f t="shared" si="50"/>
        <v>Grade 0</v>
      </c>
      <c r="N95" t="str">
        <f t="shared" si="51"/>
        <v>Precision Thick Film Chip Resistors</v>
      </c>
      <c r="O95" t="str">
        <f t="shared" si="52"/>
        <v>Panasonic</v>
      </c>
      <c r="P95" s="5" t="str">
        <f t="shared" si="53"/>
        <v>ERJ6ENF59R0</v>
      </c>
      <c r="T95" t="str">
        <f t="shared" si="29"/>
        <v>technology 'R0805';</v>
      </c>
      <c r="U95" t="str">
        <f t="shared" si="30"/>
        <v>value '59.0 Ohm';</v>
      </c>
      <c r="V95" t="str">
        <f t="shared" si="31"/>
        <v>tolerance '1 %';</v>
      </c>
      <c r="W95" t="str">
        <f t="shared" si="32"/>
        <v>rcwv '2.7 V';</v>
      </c>
      <c r="X95" t="str">
        <f t="shared" si="33"/>
        <v>max(v) '200 V';</v>
      </c>
      <c r="Y95" t="str">
        <f t="shared" si="34"/>
        <v>power(w) '0.125 @ 70 C';</v>
      </c>
      <c r="Z95" t="str">
        <f t="shared" si="35"/>
        <v>tcr '±100 ppm/C';</v>
      </c>
      <c r="AA95" t="str">
        <f t="shared" si="36"/>
        <v>package '0805';</v>
      </c>
      <c r="AB95" t="str">
        <f t="shared" si="37"/>
        <v>operating_temp '-55 to +155 C';</v>
      </c>
      <c r="AC95" t="str">
        <f t="shared" si="38"/>
        <v>pkg_code '59R0';</v>
      </c>
      <c r="AD95" t="str">
        <f t="shared" si="39"/>
        <v>aec-q200 'Grade 0';</v>
      </c>
      <c r="AE95" t="str">
        <f t="shared" si="40"/>
        <v>classification 'Precision Thick Film Chip Resistors';</v>
      </c>
      <c r="AF95" t="str">
        <f t="shared" si="41"/>
        <v>mfg 'Panasonic';</v>
      </c>
      <c r="AG95" t="str">
        <f t="shared" si="42"/>
        <v>mpn 'ERJ6ENF59R0';</v>
      </c>
    </row>
    <row r="96" spans="3:33" x14ac:dyDescent="0.3">
      <c r="C96" s="5" t="str">
        <f t="shared" si="43"/>
        <v>R0805</v>
      </c>
      <c r="D96" s="5" t="str">
        <f t="shared" si="27"/>
        <v>60.4 Ohm</v>
      </c>
      <c r="E96" s="5" t="str">
        <f t="shared" si="44"/>
        <v>1 %</v>
      </c>
      <c r="F96" s="5" t="str">
        <f t="shared" si="28"/>
        <v>2.7 V</v>
      </c>
      <c r="G96" s="5" t="str">
        <f t="shared" si="45"/>
        <v>200 V</v>
      </c>
      <c r="H96" s="5" t="str">
        <f t="shared" si="46"/>
        <v>0.125 @ 70 C</v>
      </c>
      <c r="I96" s="5" t="str">
        <f t="shared" si="47"/>
        <v>±100 ppm/C</v>
      </c>
      <c r="J96" s="5" t="str">
        <f t="shared" si="48"/>
        <v>0805</v>
      </c>
      <c r="K96" s="5" t="str">
        <f t="shared" si="49"/>
        <v>-55 to +155 C</v>
      </c>
      <c r="L96" s="5" t="str">
        <f t="array" ref="L96">IFERROR(INDEX(e29_4c,SMALL(IF(($B$9&lt;=e29_raw)*($B$11&gt;=e29_raw),MATCH(ROW(e29_4c),ROW(e29_4c))),ROWS($A$1:A90)),COLUMN(A90)),"")</f>
        <v>60R4</v>
      </c>
      <c r="M96" s="5" t="str">
        <f t="shared" si="50"/>
        <v>Grade 0</v>
      </c>
      <c r="N96" t="str">
        <f t="shared" si="51"/>
        <v>Precision Thick Film Chip Resistors</v>
      </c>
      <c r="O96" t="str">
        <f t="shared" si="52"/>
        <v>Panasonic</v>
      </c>
      <c r="P96" s="5" t="str">
        <f t="shared" si="53"/>
        <v>ERJ6ENF60R4</v>
      </c>
      <c r="T96" t="str">
        <f t="shared" si="29"/>
        <v>technology 'R0805';</v>
      </c>
      <c r="U96" t="str">
        <f t="shared" si="30"/>
        <v>value '60.4 Ohm';</v>
      </c>
      <c r="V96" t="str">
        <f t="shared" si="31"/>
        <v>tolerance '1 %';</v>
      </c>
      <c r="W96" t="str">
        <f t="shared" si="32"/>
        <v>rcwv '2.7 V';</v>
      </c>
      <c r="X96" t="str">
        <f t="shared" si="33"/>
        <v>max(v) '200 V';</v>
      </c>
      <c r="Y96" t="str">
        <f t="shared" si="34"/>
        <v>power(w) '0.125 @ 70 C';</v>
      </c>
      <c r="Z96" t="str">
        <f t="shared" si="35"/>
        <v>tcr '±100 ppm/C';</v>
      </c>
      <c r="AA96" t="str">
        <f t="shared" si="36"/>
        <v>package '0805';</v>
      </c>
      <c r="AB96" t="str">
        <f t="shared" si="37"/>
        <v>operating_temp '-55 to +155 C';</v>
      </c>
      <c r="AC96" t="str">
        <f t="shared" si="38"/>
        <v>pkg_code '60R4';</v>
      </c>
      <c r="AD96" t="str">
        <f t="shared" si="39"/>
        <v>aec-q200 'Grade 0';</v>
      </c>
      <c r="AE96" t="str">
        <f t="shared" si="40"/>
        <v>classification 'Precision Thick Film Chip Resistors';</v>
      </c>
      <c r="AF96" t="str">
        <f t="shared" si="41"/>
        <v>mfg 'Panasonic';</v>
      </c>
      <c r="AG96" t="str">
        <f t="shared" si="42"/>
        <v>mpn 'ERJ6ENF60R4';</v>
      </c>
    </row>
    <row r="97" spans="3:33" x14ac:dyDescent="0.3">
      <c r="C97" s="5" t="str">
        <f t="shared" si="43"/>
        <v>R0805</v>
      </c>
      <c r="D97" s="5" t="str">
        <f t="shared" si="27"/>
        <v>61.9 Ohm</v>
      </c>
      <c r="E97" s="5" t="str">
        <f t="shared" si="44"/>
        <v>1 %</v>
      </c>
      <c r="F97" s="5" t="str">
        <f t="shared" si="28"/>
        <v>2.8 V</v>
      </c>
      <c r="G97" s="5" t="str">
        <f t="shared" si="45"/>
        <v>200 V</v>
      </c>
      <c r="H97" s="5" t="str">
        <f t="shared" si="46"/>
        <v>0.125 @ 70 C</v>
      </c>
      <c r="I97" s="5" t="str">
        <f t="shared" si="47"/>
        <v>±100 ppm/C</v>
      </c>
      <c r="J97" s="5" t="str">
        <f t="shared" si="48"/>
        <v>0805</v>
      </c>
      <c r="K97" s="5" t="str">
        <f t="shared" si="49"/>
        <v>-55 to +155 C</v>
      </c>
      <c r="L97" s="5" t="str">
        <f t="array" ref="L97">IFERROR(INDEX(e29_4c,SMALL(IF(($B$9&lt;=e29_raw)*($B$11&gt;=e29_raw),MATCH(ROW(e29_4c),ROW(e29_4c))),ROWS($A$1:A91)),COLUMN(A91)),"")</f>
        <v>61R9</v>
      </c>
      <c r="M97" s="5" t="str">
        <f t="shared" si="50"/>
        <v>Grade 0</v>
      </c>
      <c r="N97" t="str">
        <f t="shared" si="51"/>
        <v>Precision Thick Film Chip Resistors</v>
      </c>
      <c r="O97" t="str">
        <f t="shared" si="52"/>
        <v>Panasonic</v>
      </c>
      <c r="P97" s="5" t="str">
        <f t="shared" si="53"/>
        <v>ERJ6ENF61R9</v>
      </c>
      <c r="T97" t="str">
        <f t="shared" si="29"/>
        <v>technology 'R0805';</v>
      </c>
      <c r="U97" t="str">
        <f t="shared" si="30"/>
        <v>value '61.9 Ohm';</v>
      </c>
      <c r="V97" t="str">
        <f t="shared" si="31"/>
        <v>tolerance '1 %';</v>
      </c>
      <c r="W97" t="str">
        <f t="shared" si="32"/>
        <v>rcwv '2.8 V';</v>
      </c>
      <c r="X97" t="str">
        <f t="shared" si="33"/>
        <v>max(v) '200 V';</v>
      </c>
      <c r="Y97" t="str">
        <f t="shared" si="34"/>
        <v>power(w) '0.125 @ 70 C';</v>
      </c>
      <c r="Z97" t="str">
        <f t="shared" si="35"/>
        <v>tcr '±100 ppm/C';</v>
      </c>
      <c r="AA97" t="str">
        <f t="shared" si="36"/>
        <v>package '0805';</v>
      </c>
      <c r="AB97" t="str">
        <f t="shared" si="37"/>
        <v>operating_temp '-55 to +155 C';</v>
      </c>
      <c r="AC97" t="str">
        <f t="shared" si="38"/>
        <v>pkg_code '61R9';</v>
      </c>
      <c r="AD97" t="str">
        <f t="shared" si="39"/>
        <v>aec-q200 'Grade 0';</v>
      </c>
      <c r="AE97" t="str">
        <f t="shared" si="40"/>
        <v>classification 'Precision Thick Film Chip Resistors';</v>
      </c>
      <c r="AF97" t="str">
        <f t="shared" si="41"/>
        <v>mfg 'Panasonic';</v>
      </c>
      <c r="AG97" t="str">
        <f t="shared" si="42"/>
        <v>mpn 'ERJ6ENF61R9';</v>
      </c>
    </row>
    <row r="98" spans="3:33" x14ac:dyDescent="0.3">
      <c r="C98" s="5" t="str">
        <f t="shared" si="43"/>
        <v>R0805</v>
      </c>
      <c r="D98" s="5" t="str">
        <f t="shared" si="27"/>
        <v>62.0 Ohm</v>
      </c>
      <c r="E98" s="5" t="str">
        <f t="shared" si="44"/>
        <v>1 %</v>
      </c>
      <c r="F98" s="5" t="str">
        <f t="shared" si="28"/>
        <v>2.8 V</v>
      </c>
      <c r="G98" s="5" t="str">
        <f t="shared" si="45"/>
        <v>200 V</v>
      </c>
      <c r="H98" s="5" t="str">
        <f t="shared" si="46"/>
        <v>0.125 @ 70 C</v>
      </c>
      <c r="I98" s="5" t="str">
        <f t="shared" si="47"/>
        <v>±100 ppm/C</v>
      </c>
      <c r="J98" s="5" t="str">
        <f t="shared" si="48"/>
        <v>0805</v>
      </c>
      <c r="K98" s="5" t="str">
        <f t="shared" si="49"/>
        <v>-55 to +155 C</v>
      </c>
      <c r="L98" s="5" t="str">
        <f t="array" ref="L98">IFERROR(INDEX(e29_4c,SMALL(IF(($B$9&lt;=e29_raw)*($B$11&gt;=e29_raw),MATCH(ROW(e29_4c),ROW(e29_4c))),ROWS($A$1:A92)),COLUMN(A92)),"")</f>
        <v>62R0</v>
      </c>
      <c r="M98" s="5" t="str">
        <f t="shared" si="50"/>
        <v>Grade 0</v>
      </c>
      <c r="N98" t="str">
        <f t="shared" si="51"/>
        <v>Precision Thick Film Chip Resistors</v>
      </c>
      <c r="O98" t="str">
        <f t="shared" si="52"/>
        <v>Panasonic</v>
      </c>
      <c r="P98" s="5" t="str">
        <f t="shared" si="53"/>
        <v>ERJ6ENF62R0</v>
      </c>
      <c r="T98" t="str">
        <f t="shared" si="29"/>
        <v>technology 'R0805';</v>
      </c>
      <c r="U98" t="str">
        <f t="shared" si="30"/>
        <v>value '62.0 Ohm';</v>
      </c>
      <c r="V98" t="str">
        <f t="shared" si="31"/>
        <v>tolerance '1 %';</v>
      </c>
      <c r="W98" t="str">
        <f t="shared" si="32"/>
        <v>rcwv '2.8 V';</v>
      </c>
      <c r="X98" t="str">
        <f t="shared" si="33"/>
        <v>max(v) '200 V';</v>
      </c>
      <c r="Y98" t="str">
        <f t="shared" si="34"/>
        <v>power(w) '0.125 @ 70 C';</v>
      </c>
      <c r="Z98" t="str">
        <f t="shared" si="35"/>
        <v>tcr '±100 ppm/C';</v>
      </c>
      <c r="AA98" t="str">
        <f t="shared" si="36"/>
        <v>package '0805';</v>
      </c>
      <c r="AB98" t="str">
        <f t="shared" si="37"/>
        <v>operating_temp '-55 to +155 C';</v>
      </c>
      <c r="AC98" t="str">
        <f t="shared" si="38"/>
        <v>pkg_code '62R0';</v>
      </c>
      <c r="AD98" t="str">
        <f t="shared" si="39"/>
        <v>aec-q200 'Grade 0';</v>
      </c>
      <c r="AE98" t="str">
        <f t="shared" si="40"/>
        <v>classification 'Precision Thick Film Chip Resistors';</v>
      </c>
      <c r="AF98" t="str">
        <f t="shared" si="41"/>
        <v>mfg 'Panasonic';</v>
      </c>
      <c r="AG98" t="str">
        <f t="shared" si="42"/>
        <v>mpn 'ERJ6ENF62R0';</v>
      </c>
    </row>
    <row r="99" spans="3:33" x14ac:dyDescent="0.3">
      <c r="C99" s="5" t="str">
        <f t="shared" si="43"/>
        <v>R0805</v>
      </c>
      <c r="D99" s="5" t="str">
        <f t="shared" si="27"/>
        <v>63.4 Ohm</v>
      </c>
      <c r="E99" s="5" t="str">
        <f t="shared" si="44"/>
        <v>1 %</v>
      </c>
      <c r="F99" s="5" t="str">
        <f t="shared" si="28"/>
        <v>2.8 V</v>
      </c>
      <c r="G99" s="5" t="str">
        <f t="shared" si="45"/>
        <v>200 V</v>
      </c>
      <c r="H99" s="5" t="str">
        <f t="shared" si="46"/>
        <v>0.125 @ 70 C</v>
      </c>
      <c r="I99" s="5" t="str">
        <f t="shared" si="47"/>
        <v>±100 ppm/C</v>
      </c>
      <c r="J99" s="5" t="str">
        <f t="shared" si="48"/>
        <v>0805</v>
      </c>
      <c r="K99" s="5" t="str">
        <f t="shared" si="49"/>
        <v>-55 to +155 C</v>
      </c>
      <c r="L99" s="5" t="str">
        <f t="array" ref="L99">IFERROR(INDEX(e29_4c,SMALL(IF(($B$9&lt;=e29_raw)*($B$11&gt;=e29_raw),MATCH(ROW(e29_4c),ROW(e29_4c))),ROWS($A$1:A93)),COLUMN(A93)),"")</f>
        <v>63R4</v>
      </c>
      <c r="M99" s="5" t="str">
        <f t="shared" si="50"/>
        <v>Grade 0</v>
      </c>
      <c r="N99" t="str">
        <f t="shared" si="51"/>
        <v>Precision Thick Film Chip Resistors</v>
      </c>
      <c r="O99" t="str">
        <f t="shared" si="52"/>
        <v>Panasonic</v>
      </c>
      <c r="P99" s="5" t="str">
        <f t="shared" si="53"/>
        <v>ERJ6ENF63R4</v>
      </c>
      <c r="T99" t="str">
        <f t="shared" si="29"/>
        <v>technology 'R0805';</v>
      </c>
      <c r="U99" t="str">
        <f t="shared" si="30"/>
        <v>value '63.4 Ohm';</v>
      </c>
      <c r="V99" t="str">
        <f t="shared" si="31"/>
        <v>tolerance '1 %';</v>
      </c>
      <c r="W99" t="str">
        <f t="shared" si="32"/>
        <v>rcwv '2.8 V';</v>
      </c>
      <c r="X99" t="str">
        <f t="shared" si="33"/>
        <v>max(v) '200 V';</v>
      </c>
      <c r="Y99" t="str">
        <f t="shared" si="34"/>
        <v>power(w) '0.125 @ 70 C';</v>
      </c>
      <c r="Z99" t="str">
        <f t="shared" si="35"/>
        <v>tcr '±100 ppm/C';</v>
      </c>
      <c r="AA99" t="str">
        <f t="shared" si="36"/>
        <v>package '0805';</v>
      </c>
      <c r="AB99" t="str">
        <f t="shared" si="37"/>
        <v>operating_temp '-55 to +155 C';</v>
      </c>
      <c r="AC99" t="str">
        <f t="shared" si="38"/>
        <v>pkg_code '63R4';</v>
      </c>
      <c r="AD99" t="str">
        <f t="shared" si="39"/>
        <v>aec-q200 'Grade 0';</v>
      </c>
      <c r="AE99" t="str">
        <f t="shared" si="40"/>
        <v>classification 'Precision Thick Film Chip Resistors';</v>
      </c>
      <c r="AF99" t="str">
        <f t="shared" si="41"/>
        <v>mfg 'Panasonic';</v>
      </c>
      <c r="AG99" t="str">
        <f t="shared" si="42"/>
        <v>mpn 'ERJ6ENF63R4';</v>
      </c>
    </row>
    <row r="100" spans="3:33" x14ac:dyDescent="0.3">
      <c r="C100" s="5" t="str">
        <f t="shared" si="43"/>
        <v>R0805</v>
      </c>
      <c r="D100" s="5" t="str">
        <f t="shared" si="27"/>
        <v>64.9 Ohm</v>
      </c>
      <c r="E100" s="5" t="str">
        <f t="shared" si="44"/>
        <v>1 %</v>
      </c>
      <c r="F100" s="5" t="str">
        <f t="shared" si="28"/>
        <v>2.8 V</v>
      </c>
      <c r="G100" s="5" t="str">
        <f t="shared" si="45"/>
        <v>200 V</v>
      </c>
      <c r="H100" s="5" t="str">
        <f t="shared" si="46"/>
        <v>0.125 @ 70 C</v>
      </c>
      <c r="I100" s="5" t="str">
        <f t="shared" si="47"/>
        <v>±100 ppm/C</v>
      </c>
      <c r="J100" s="5" t="str">
        <f t="shared" si="48"/>
        <v>0805</v>
      </c>
      <c r="K100" s="5" t="str">
        <f t="shared" si="49"/>
        <v>-55 to +155 C</v>
      </c>
      <c r="L100" s="5" t="str">
        <f t="array" ref="L100">IFERROR(INDEX(e29_4c,SMALL(IF(($B$9&lt;=e29_raw)*($B$11&gt;=e29_raw),MATCH(ROW(e29_4c),ROW(e29_4c))),ROWS($A$1:A94)),COLUMN(A94)),"")</f>
        <v>64R9</v>
      </c>
      <c r="M100" s="5" t="str">
        <f t="shared" si="50"/>
        <v>Grade 0</v>
      </c>
      <c r="N100" t="str">
        <f t="shared" si="51"/>
        <v>Precision Thick Film Chip Resistors</v>
      </c>
      <c r="O100" t="str">
        <f t="shared" si="52"/>
        <v>Panasonic</v>
      </c>
      <c r="P100" s="5" t="str">
        <f t="shared" si="53"/>
        <v>ERJ6ENF64R9</v>
      </c>
      <c r="T100" t="str">
        <f t="shared" si="29"/>
        <v>technology 'R0805';</v>
      </c>
      <c r="U100" t="str">
        <f t="shared" si="30"/>
        <v>value '64.9 Ohm';</v>
      </c>
      <c r="V100" t="str">
        <f t="shared" si="31"/>
        <v>tolerance '1 %';</v>
      </c>
      <c r="W100" t="str">
        <f t="shared" si="32"/>
        <v>rcwv '2.8 V';</v>
      </c>
      <c r="X100" t="str">
        <f t="shared" si="33"/>
        <v>max(v) '200 V';</v>
      </c>
      <c r="Y100" t="str">
        <f t="shared" si="34"/>
        <v>power(w) '0.125 @ 70 C';</v>
      </c>
      <c r="Z100" t="str">
        <f t="shared" si="35"/>
        <v>tcr '±100 ppm/C';</v>
      </c>
      <c r="AA100" t="str">
        <f t="shared" si="36"/>
        <v>package '0805';</v>
      </c>
      <c r="AB100" t="str">
        <f t="shared" si="37"/>
        <v>operating_temp '-55 to +155 C';</v>
      </c>
      <c r="AC100" t="str">
        <f t="shared" si="38"/>
        <v>pkg_code '64R9';</v>
      </c>
      <c r="AD100" t="str">
        <f t="shared" si="39"/>
        <v>aec-q200 'Grade 0';</v>
      </c>
      <c r="AE100" t="str">
        <f t="shared" si="40"/>
        <v>classification 'Precision Thick Film Chip Resistors';</v>
      </c>
      <c r="AF100" t="str">
        <f t="shared" si="41"/>
        <v>mfg 'Panasonic';</v>
      </c>
      <c r="AG100" t="str">
        <f t="shared" si="42"/>
        <v>mpn 'ERJ6ENF64R9';</v>
      </c>
    </row>
    <row r="101" spans="3:33" x14ac:dyDescent="0.3">
      <c r="C101" s="5" t="str">
        <f t="shared" si="43"/>
        <v>R0805</v>
      </c>
      <c r="D101" s="5" t="str">
        <f t="shared" si="27"/>
        <v>66.5 Ohm</v>
      </c>
      <c r="E101" s="5" t="str">
        <f t="shared" si="44"/>
        <v>1 %</v>
      </c>
      <c r="F101" s="5" t="str">
        <f t="shared" si="28"/>
        <v>2.9 V</v>
      </c>
      <c r="G101" s="5" t="str">
        <f t="shared" si="45"/>
        <v>200 V</v>
      </c>
      <c r="H101" s="5" t="str">
        <f t="shared" si="46"/>
        <v>0.125 @ 70 C</v>
      </c>
      <c r="I101" s="5" t="str">
        <f t="shared" si="47"/>
        <v>±100 ppm/C</v>
      </c>
      <c r="J101" s="5" t="str">
        <f t="shared" si="48"/>
        <v>0805</v>
      </c>
      <c r="K101" s="5" t="str">
        <f t="shared" si="49"/>
        <v>-55 to +155 C</v>
      </c>
      <c r="L101" s="5" t="str">
        <f t="array" ref="L101">IFERROR(INDEX(e29_4c,SMALL(IF(($B$9&lt;=e29_raw)*($B$11&gt;=e29_raw),MATCH(ROW(e29_4c),ROW(e29_4c))),ROWS($A$1:A95)),COLUMN(A95)),"")</f>
        <v>66R5</v>
      </c>
      <c r="M101" s="5" t="str">
        <f t="shared" si="50"/>
        <v>Grade 0</v>
      </c>
      <c r="N101" t="str">
        <f t="shared" si="51"/>
        <v>Precision Thick Film Chip Resistors</v>
      </c>
      <c r="O101" t="str">
        <f t="shared" si="52"/>
        <v>Panasonic</v>
      </c>
      <c r="P101" s="5" t="str">
        <f t="shared" si="53"/>
        <v>ERJ6ENF66R5</v>
      </c>
      <c r="T101" t="str">
        <f t="shared" si="29"/>
        <v>technology 'R0805';</v>
      </c>
      <c r="U101" t="str">
        <f t="shared" si="30"/>
        <v>value '66.5 Ohm';</v>
      </c>
      <c r="V101" t="str">
        <f t="shared" si="31"/>
        <v>tolerance '1 %';</v>
      </c>
      <c r="W101" t="str">
        <f t="shared" si="32"/>
        <v>rcwv '2.9 V';</v>
      </c>
      <c r="X101" t="str">
        <f t="shared" si="33"/>
        <v>max(v) '200 V';</v>
      </c>
      <c r="Y101" t="str">
        <f t="shared" si="34"/>
        <v>power(w) '0.125 @ 70 C';</v>
      </c>
      <c r="Z101" t="str">
        <f t="shared" si="35"/>
        <v>tcr '±100 ppm/C';</v>
      </c>
      <c r="AA101" t="str">
        <f t="shared" si="36"/>
        <v>package '0805';</v>
      </c>
      <c r="AB101" t="str">
        <f t="shared" si="37"/>
        <v>operating_temp '-55 to +155 C';</v>
      </c>
      <c r="AC101" t="str">
        <f t="shared" si="38"/>
        <v>pkg_code '66R5';</v>
      </c>
      <c r="AD101" t="str">
        <f t="shared" si="39"/>
        <v>aec-q200 'Grade 0';</v>
      </c>
      <c r="AE101" t="str">
        <f t="shared" si="40"/>
        <v>classification 'Precision Thick Film Chip Resistors';</v>
      </c>
      <c r="AF101" t="str">
        <f t="shared" si="41"/>
        <v>mfg 'Panasonic';</v>
      </c>
      <c r="AG101" t="str">
        <f t="shared" si="42"/>
        <v>mpn 'ERJ6ENF66R5';</v>
      </c>
    </row>
    <row r="102" spans="3:33" x14ac:dyDescent="0.3">
      <c r="C102" s="5" t="str">
        <f t="shared" si="43"/>
        <v>R0805</v>
      </c>
      <c r="D102" s="5" t="str">
        <f t="shared" si="27"/>
        <v>68.0 Ohm</v>
      </c>
      <c r="E102" s="5" t="str">
        <f t="shared" si="44"/>
        <v>1 %</v>
      </c>
      <c r="F102" s="5" t="str">
        <f t="shared" si="28"/>
        <v>2.9 V</v>
      </c>
      <c r="G102" s="5" t="str">
        <f t="shared" si="45"/>
        <v>200 V</v>
      </c>
      <c r="H102" s="5" t="str">
        <f t="shared" si="46"/>
        <v>0.125 @ 70 C</v>
      </c>
      <c r="I102" s="5" t="str">
        <f t="shared" si="47"/>
        <v>±100 ppm/C</v>
      </c>
      <c r="J102" s="5" t="str">
        <f t="shared" si="48"/>
        <v>0805</v>
      </c>
      <c r="K102" s="5" t="str">
        <f t="shared" si="49"/>
        <v>-55 to +155 C</v>
      </c>
      <c r="L102" s="5" t="str">
        <f t="array" ref="L102">IFERROR(INDEX(e29_4c,SMALL(IF(($B$9&lt;=e29_raw)*($B$11&gt;=e29_raw),MATCH(ROW(e29_4c),ROW(e29_4c))),ROWS($A$1:A96)),COLUMN(A96)),"")</f>
        <v>68R0</v>
      </c>
      <c r="M102" s="5" t="str">
        <f t="shared" si="50"/>
        <v>Grade 0</v>
      </c>
      <c r="N102" t="str">
        <f t="shared" si="51"/>
        <v>Precision Thick Film Chip Resistors</v>
      </c>
      <c r="O102" t="str">
        <f t="shared" si="52"/>
        <v>Panasonic</v>
      </c>
      <c r="P102" s="5" t="str">
        <f t="shared" si="53"/>
        <v>ERJ6ENF68R0</v>
      </c>
      <c r="T102" t="str">
        <f t="shared" si="29"/>
        <v>technology 'R0805';</v>
      </c>
      <c r="U102" t="str">
        <f t="shared" si="30"/>
        <v>value '68.0 Ohm';</v>
      </c>
      <c r="V102" t="str">
        <f t="shared" si="31"/>
        <v>tolerance '1 %';</v>
      </c>
      <c r="W102" t="str">
        <f t="shared" si="32"/>
        <v>rcwv '2.9 V';</v>
      </c>
      <c r="X102" t="str">
        <f t="shared" si="33"/>
        <v>max(v) '200 V';</v>
      </c>
      <c r="Y102" t="str">
        <f t="shared" si="34"/>
        <v>power(w) '0.125 @ 70 C';</v>
      </c>
      <c r="Z102" t="str">
        <f t="shared" si="35"/>
        <v>tcr '±100 ppm/C';</v>
      </c>
      <c r="AA102" t="str">
        <f t="shared" si="36"/>
        <v>package '0805';</v>
      </c>
      <c r="AB102" t="str">
        <f t="shared" si="37"/>
        <v>operating_temp '-55 to +155 C';</v>
      </c>
      <c r="AC102" t="str">
        <f t="shared" si="38"/>
        <v>pkg_code '68R0';</v>
      </c>
      <c r="AD102" t="str">
        <f t="shared" si="39"/>
        <v>aec-q200 'Grade 0';</v>
      </c>
      <c r="AE102" t="str">
        <f t="shared" si="40"/>
        <v>classification 'Precision Thick Film Chip Resistors';</v>
      </c>
      <c r="AF102" t="str">
        <f t="shared" si="41"/>
        <v>mfg 'Panasonic';</v>
      </c>
      <c r="AG102" t="str">
        <f t="shared" si="42"/>
        <v>mpn 'ERJ6ENF68R0';</v>
      </c>
    </row>
    <row r="103" spans="3:33" x14ac:dyDescent="0.3">
      <c r="C103" s="5" t="str">
        <f t="shared" si="43"/>
        <v>R0805</v>
      </c>
      <c r="D103" s="5" t="str">
        <f t="shared" si="27"/>
        <v>68.1 Ohm</v>
      </c>
      <c r="E103" s="5" t="str">
        <f t="shared" si="44"/>
        <v>1 %</v>
      </c>
      <c r="F103" s="5" t="str">
        <f t="shared" si="28"/>
        <v>2.9 V</v>
      </c>
      <c r="G103" s="5" t="str">
        <f t="shared" si="45"/>
        <v>200 V</v>
      </c>
      <c r="H103" s="5" t="str">
        <f t="shared" si="46"/>
        <v>0.125 @ 70 C</v>
      </c>
      <c r="I103" s="5" t="str">
        <f t="shared" si="47"/>
        <v>±100 ppm/C</v>
      </c>
      <c r="J103" s="5" t="str">
        <f t="shared" si="48"/>
        <v>0805</v>
      </c>
      <c r="K103" s="5" t="str">
        <f t="shared" si="49"/>
        <v>-55 to +155 C</v>
      </c>
      <c r="L103" s="5" t="str">
        <f t="array" ref="L103">IFERROR(INDEX(e29_4c,SMALL(IF(($B$9&lt;=e29_raw)*($B$11&gt;=e29_raw),MATCH(ROW(e29_4c),ROW(e29_4c))),ROWS($A$1:A97)),COLUMN(A97)),"")</f>
        <v>68R1</v>
      </c>
      <c r="M103" s="5" t="str">
        <f t="shared" si="50"/>
        <v>Grade 0</v>
      </c>
      <c r="N103" t="str">
        <f t="shared" si="51"/>
        <v>Precision Thick Film Chip Resistors</v>
      </c>
      <c r="O103" t="str">
        <f t="shared" si="52"/>
        <v>Panasonic</v>
      </c>
      <c r="P103" s="5" t="str">
        <f t="shared" si="53"/>
        <v>ERJ6ENF68R1</v>
      </c>
      <c r="T103" t="str">
        <f t="shared" si="29"/>
        <v>technology 'R0805';</v>
      </c>
      <c r="U103" t="str">
        <f t="shared" si="30"/>
        <v>value '68.1 Ohm';</v>
      </c>
      <c r="V103" t="str">
        <f t="shared" si="31"/>
        <v>tolerance '1 %';</v>
      </c>
      <c r="W103" t="str">
        <f t="shared" si="32"/>
        <v>rcwv '2.9 V';</v>
      </c>
      <c r="X103" t="str">
        <f t="shared" si="33"/>
        <v>max(v) '200 V';</v>
      </c>
      <c r="Y103" t="str">
        <f t="shared" si="34"/>
        <v>power(w) '0.125 @ 70 C';</v>
      </c>
      <c r="Z103" t="str">
        <f t="shared" si="35"/>
        <v>tcr '±100 ppm/C';</v>
      </c>
      <c r="AA103" t="str">
        <f t="shared" si="36"/>
        <v>package '0805';</v>
      </c>
      <c r="AB103" t="str">
        <f t="shared" si="37"/>
        <v>operating_temp '-55 to +155 C';</v>
      </c>
      <c r="AC103" t="str">
        <f t="shared" si="38"/>
        <v>pkg_code '68R1';</v>
      </c>
      <c r="AD103" t="str">
        <f t="shared" si="39"/>
        <v>aec-q200 'Grade 0';</v>
      </c>
      <c r="AE103" t="str">
        <f t="shared" si="40"/>
        <v>classification 'Precision Thick Film Chip Resistors';</v>
      </c>
      <c r="AF103" t="str">
        <f t="shared" si="41"/>
        <v>mfg 'Panasonic';</v>
      </c>
      <c r="AG103" t="str">
        <f t="shared" si="42"/>
        <v>mpn 'ERJ6ENF68R1';</v>
      </c>
    </row>
    <row r="104" spans="3:33" x14ac:dyDescent="0.3">
      <c r="C104" s="5" t="str">
        <f t="shared" si="43"/>
        <v>R0805</v>
      </c>
      <c r="D104" s="5" t="str">
        <f t="shared" si="27"/>
        <v>69.8 Ohm</v>
      </c>
      <c r="E104" s="5" t="str">
        <f t="shared" si="44"/>
        <v>1 %</v>
      </c>
      <c r="F104" s="5" t="str">
        <f t="shared" si="28"/>
        <v>3 V</v>
      </c>
      <c r="G104" s="5" t="str">
        <f t="shared" si="45"/>
        <v>200 V</v>
      </c>
      <c r="H104" s="5" t="str">
        <f t="shared" si="46"/>
        <v>0.125 @ 70 C</v>
      </c>
      <c r="I104" s="5" t="str">
        <f t="shared" si="47"/>
        <v>±100 ppm/C</v>
      </c>
      <c r="J104" s="5" t="str">
        <f t="shared" si="48"/>
        <v>0805</v>
      </c>
      <c r="K104" s="5" t="str">
        <f t="shared" si="49"/>
        <v>-55 to +155 C</v>
      </c>
      <c r="L104" s="5" t="str">
        <f t="array" ref="L104">IFERROR(INDEX(e29_4c,SMALL(IF(($B$9&lt;=e29_raw)*($B$11&gt;=e29_raw),MATCH(ROW(e29_4c),ROW(e29_4c))),ROWS($A$1:A98)),COLUMN(A98)),"")</f>
        <v>69R8</v>
      </c>
      <c r="M104" s="5" t="str">
        <f t="shared" si="50"/>
        <v>Grade 0</v>
      </c>
      <c r="N104" t="str">
        <f t="shared" si="51"/>
        <v>Precision Thick Film Chip Resistors</v>
      </c>
      <c r="O104" t="str">
        <f t="shared" si="52"/>
        <v>Panasonic</v>
      </c>
      <c r="P104" s="5" t="str">
        <f t="shared" si="53"/>
        <v>ERJ6ENF69R8</v>
      </c>
      <c r="T104" t="str">
        <f t="shared" si="29"/>
        <v>technology 'R0805';</v>
      </c>
      <c r="U104" t="str">
        <f t="shared" si="30"/>
        <v>value '69.8 Ohm';</v>
      </c>
      <c r="V104" t="str">
        <f t="shared" si="31"/>
        <v>tolerance '1 %';</v>
      </c>
      <c r="W104" t="str">
        <f t="shared" si="32"/>
        <v>rcwv '3 V';</v>
      </c>
      <c r="X104" t="str">
        <f t="shared" si="33"/>
        <v>max(v) '200 V';</v>
      </c>
      <c r="Y104" t="str">
        <f t="shared" si="34"/>
        <v>power(w) '0.125 @ 70 C';</v>
      </c>
      <c r="Z104" t="str">
        <f t="shared" si="35"/>
        <v>tcr '±100 ppm/C';</v>
      </c>
      <c r="AA104" t="str">
        <f t="shared" si="36"/>
        <v>package '0805';</v>
      </c>
      <c r="AB104" t="str">
        <f t="shared" si="37"/>
        <v>operating_temp '-55 to +155 C';</v>
      </c>
      <c r="AC104" t="str">
        <f t="shared" si="38"/>
        <v>pkg_code '69R8';</v>
      </c>
      <c r="AD104" t="str">
        <f t="shared" si="39"/>
        <v>aec-q200 'Grade 0';</v>
      </c>
      <c r="AE104" t="str">
        <f t="shared" si="40"/>
        <v>classification 'Precision Thick Film Chip Resistors';</v>
      </c>
      <c r="AF104" t="str">
        <f t="shared" si="41"/>
        <v>mfg 'Panasonic';</v>
      </c>
      <c r="AG104" t="str">
        <f t="shared" si="42"/>
        <v>mpn 'ERJ6ENF69R8';</v>
      </c>
    </row>
    <row r="105" spans="3:33" x14ac:dyDescent="0.3">
      <c r="C105" s="5" t="str">
        <f t="shared" si="43"/>
        <v>R0805</v>
      </c>
      <c r="D105" s="5" t="str">
        <f t="shared" si="27"/>
        <v>71.5 Ohm</v>
      </c>
      <c r="E105" s="5" t="str">
        <f t="shared" si="44"/>
        <v>1 %</v>
      </c>
      <c r="F105" s="5" t="str">
        <f t="shared" si="28"/>
        <v>3 V</v>
      </c>
      <c r="G105" s="5" t="str">
        <f t="shared" si="45"/>
        <v>200 V</v>
      </c>
      <c r="H105" s="5" t="str">
        <f t="shared" si="46"/>
        <v>0.125 @ 70 C</v>
      </c>
      <c r="I105" s="5" t="str">
        <f t="shared" si="47"/>
        <v>±100 ppm/C</v>
      </c>
      <c r="J105" s="5" t="str">
        <f t="shared" si="48"/>
        <v>0805</v>
      </c>
      <c r="K105" s="5" t="str">
        <f t="shared" si="49"/>
        <v>-55 to +155 C</v>
      </c>
      <c r="L105" s="5" t="str">
        <f t="array" ref="L105">IFERROR(INDEX(e29_4c,SMALL(IF(($B$9&lt;=e29_raw)*($B$11&gt;=e29_raw),MATCH(ROW(e29_4c),ROW(e29_4c))),ROWS($A$1:A99)),COLUMN(A99)),"")</f>
        <v>71R5</v>
      </c>
      <c r="M105" s="5" t="str">
        <f t="shared" si="50"/>
        <v>Grade 0</v>
      </c>
      <c r="N105" t="str">
        <f t="shared" si="51"/>
        <v>Precision Thick Film Chip Resistors</v>
      </c>
      <c r="O105" t="str">
        <f t="shared" si="52"/>
        <v>Panasonic</v>
      </c>
      <c r="P105" s="5" t="str">
        <f t="shared" si="53"/>
        <v>ERJ6ENF71R5</v>
      </c>
      <c r="T105" t="str">
        <f t="shared" si="29"/>
        <v>technology 'R0805';</v>
      </c>
      <c r="U105" t="str">
        <f t="shared" si="30"/>
        <v>value '71.5 Ohm';</v>
      </c>
      <c r="V105" t="str">
        <f t="shared" si="31"/>
        <v>tolerance '1 %';</v>
      </c>
      <c r="W105" t="str">
        <f t="shared" si="32"/>
        <v>rcwv '3 V';</v>
      </c>
      <c r="X105" t="str">
        <f t="shared" si="33"/>
        <v>max(v) '200 V';</v>
      </c>
      <c r="Y105" t="str">
        <f t="shared" si="34"/>
        <v>power(w) '0.125 @ 70 C';</v>
      </c>
      <c r="Z105" t="str">
        <f t="shared" si="35"/>
        <v>tcr '±100 ppm/C';</v>
      </c>
      <c r="AA105" t="str">
        <f t="shared" si="36"/>
        <v>package '0805';</v>
      </c>
      <c r="AB105" t="str">
        <f t="shared" si="37"/>
        <v>operating_temp '-55 to +155 C';</v>
      </c>
      <c r="AC105" t="str">
        <f t="shared" si="38"/>
        <v>pkg_code '71R5';</v>
      </c>
      <c r="AD105" t="str">
        <f t="shared" si="39"/>
        <v>aec-q200 'Grade 0';</v>
      </c>
      <c r="AE105" t="str">
        <f t="shared" si="40"/>
        <v>classification 'Precision Thick Film Chip Resistors';</v>
      </c>
      <c r="AF105" t="str">
        <f t="shared" si="41"/>
        <v>mfg 'Panasonic';</v>
      </c>
      <c r="AG105" t="str">
        <f t="shared" si="42"/>
        <v>mpn 'ERJ6ENF71R5';</v>
      </c>
    </row>
    <row r="106" spans="3:33" x14ac:dyDescent="0.3">
      <c r="C106" s="5" t="str">
        <f t="shared" si="43"/>
        <v>R0805</v>
      </c>
      <c r="D106" s="5" t="str">
        <f t="shared" si="27"/>
        <v>73.2 Ohm</v>
      </c>
      <c r="E106" s="5" t="str">
        <f t="shared" si="44"/>
        <v>1 %</v>
      </c>
      <c r="F106" s="5" t="str">
        <f t="shared" si="28"/>
        <v>3 V</v>
      </c>
      <c r="G106" s="5" t="str">
        <f t="shared" si="45"/>
        <v>200 V</v>
      </c>
      <c r="H106" s="5" t="str">
        <f t="shared" si="46"/>
        <v>0.125 @ 70 C</v>
      </c>
      <c r="I106" s="5" t="str">
        <f t="shared" si="47"/>
        <v>±100 ppm/C</v>
      </c>
      <c r="J106" s="5" t="str">
        <f t="shared" si="48"/>
        <v>0805</v>
      </c>
      <c r="K106" s="5" t="str">
        <f t="shared" si="49"/>
        <v>-55 to +155 C</v>
      </c>
      <c r="L106" s="5" t="str">
        <f t="array" ref="L106">IFERROR(INDEX(e29_4c,SMALL(IF(($B$9&lt;=e29_raw)*($B$11&gt;=e29_raw),MATCH(ROW(e29_4c),ROW(e29_4c))),ROWS($A$1:A100)),COLUMN(A100)),"")</f>
        <v>73R2</v>
      </c>
      <c r="M106" s="5" t="str">
        <f t="shared" si="50"/>
        <v>Grade 0</v>
      </c>
      <c r="N106" t="str">
        <f t="shared" si="51"/>
        <v>Precision Thick Film Chip Resistors</v>
      </c>
      <c r="O106" t="str">
        <f t="shared" si="52"/>
        <v>Panasonic</v>
      </c>
      <c r="P106" s="5" t="str">
        <f t="shared" si="53"/>
        <v>ERJ6ENF73R2</v>
      </c>
      <c r="T106" t="str">
        <f t="shared" si="29"/>
        <v>technology 'R0805';</v>
      </c>
      <c r="U106" t="str">
        <f t="shared" si="30"/>
        <v>value '73.2 Ohm';</v>
      </c>
      <c r="V106" t="str">
        <f t="shared" si="31"/>
        <v>tolerance '1 %';</v>
      </c>
      <c r="W106" t="str">
        <f t="shared" si="32"/>
        <v>rcwv '3 V';</v>
      </c>
      <c r="X106" t="str">
        <f t="shared" si="33"/>
        <v>max(v) '200 V';</v>
      </c>
      <c r="Y106" t="str">
        <f t="shared" si="34"/>
        <v>power(w) '0.125 @ 70 C';</v>
      </c>
      <c r="Z106" t="str">
        <f t="shared" si="35"/>
        <v>tcr '±100 ppm/C';</v>
      </c>
      <c r="AA106" t="str">
        <f t="shared" si="36"/>
        <v>package '0805';</v>
      </c>
      <c r="AB106" t="str">
        <f t="shared" si="37"/>
        <v>operating_temp '-55 to +155 C';</v>
      </c>
      <c r="AC106" t="str">
        <f t="shared" si="38"/>
        <v>pkg_code '73R2';</v>
      </c>
      <c r="AD106" t="str">
        <f t="shared" si="39"/>
        <v>aec-q200 'Grade 0';</v>
      </c>
      <c r="AE106" t="str">
        <f t="shared" si="40"/>
        <v>classification 'Precision Thick Film Chip Resistors';</v>
      </c>
      <c r="AF106" t="str">
        <f t="shared" si="41"/>
        <v>mfg 'Panasonic';</v>
      </c>
      <c r="AG106" t="str">
        <f t="shared" si="42"/>
        <v>mpn 'ERJ6ENF73R2';</v>
      </c>
    </row>
    <row r="107" spans="3:33" x14ac:dyDescent="0.3">
      <c r="C107" s="5" t="str">
        <f t="shared" si="43"/>
        <v>R0805</v>
      </c>
      <c r="D107" s="5" t="str">
        <f t="shared" si="27"/>
        <v>75.0 Ohm</v>
      </c>
      <c r="E107" s="5" t="str">
        <f t="shared" si="44"/>
        <v>1 %</v>
      </c>
      <c r="F107" s="5" t="str">
        <f t="shared" si="28"/>
        <v>3.1 V</v>
      </c>
      <c r="G107" s="5" t="str">
        <f t="shared" si="45"/>
        <v>200 V</v>
      </c>
      <c r="H107" s="5" t="str">
        <f t="shared" si="46"/>
        <v>0.125 @ 70 C</v>
      </c>
      <c r="I107" s="5" t="str">
        <f t="shared" si="47"/>
        <v>±100 ppm/C</v>
      </c>
      <c r="J107" s="5" t="str">
        <f t="shared" si="48"/>
        <v>0805</v>
      </c>
      <c r="K107" s="5" t="str">
        <f t="shared" si="49"/>
        <v>-55 to +155 C</v>
      </c>
      <c r="L107" s="5" t="str">
        <f t="array" ref="L107">IFERROR(INDEX(e29_4c,SMALL(IF(($B$9&lt;=e29_raw)*($B$11&gt;=e29_raw),MATCH(ROW(e29_4c),ROW(e29_4c))),ROWS($A$1:A101)),COLUMN(A101)),"")</f>
        <v>75R0</v>
      </c>
      <c r="M107" s="5" t="str">
        <f t="shared" si="50"/>
        <v>Grade 0</v>
      </c>
      <c r="N107" t="str">
        <f t="shared" si="51"/>
        <v>Precision Thick Film Chip Resistors</v>
      </c>
      <c r="O107" t="str">
        <f t="shared" si="52"/>
        <v>Panasonic</v>
      </c>
      <c r="P107" s="5" t="str">
        <f t="shared" si="53"/>
        <v>ERJ6ENF75R0</v>
      </c>
      <c r="T107" t="str">
        <f t="shared" si="29"/>
        <v>technology 'R0805';</v>
      </c>
      <c r="U107" t="str">
        <f t="shared" si="30"/>
        <v>value '75.0 Ohm';</v>
      </c>
      <c r="V107" t="str">
        <f t="shared" si="31"/>
        <v>tolerance '1 %';</v>
      </c>
      <c r="W107" t="str">
        <f t="shared" si="32"/>
        <v>rcwv '3.1 V';</v>
      </c>
      <c r="X107" t="str">
        <f t="shared" si="33"/>
        <v>max(v) '200 V';</v>
      </c>
      <c r="Y107" t="str">
        <f t="shared" si="34"/>
        <v>power(w) '0.125 @ 70 C';</v>
      </c>
      <c r="Z107" t="str">
        <f t="shared" si="35"/>
        <v>tcr '±100 ppm/C';</v>
      </c>
      <c r="AA107" t="str">
        <f t="shared" si="36"/>
        <v>package '0805';</v>
      </c>
      <c r="AB107" t="str">
        <f t="shared" si="37"/>
        <v>operating_temp '-55 to +155 C';</v>
      </c>
      <c r="AC107" t="str">
        <f t="shared" si="38"/>
        <v>pkg_code '75R0';</v>
      </c>
      <c r="AD107" t="str">
        <f t="shared" si="39"/>
        <v>aec-q200 'Grade 0';</v>
      </c>
      <c r="AE107" t="str">
        <f t="shared" si="40"/>
        <v>classification 'Precision Thick Film Chip Resistors';</v>
      </c>
      <c r="AF107" t="str">
        <f t="shared" si="41"/>
        <v>mfg 'Panasonic';</v>
      </c>
      <c r="AG107" t="str">
        <f t="shared" si="42"/>
        <v>mpn 'ERJ6ENF75R0';</v>
      </c>
    </row>
    <row r="108" spans="3:33" x14ac:dyDescent="0.3">
      <c r="C108" s="5" t="str">
        <f t="shared" si="43"/>
        <v>R0805</v>
      </c>
      <c r="D108" s="5" t="str">
        <f t="shared" si="27"/>
        <v>76.8 Ohm</v>
      </c>
      <c r="E108" s="5" t="str">
        <f t="shared" si="44"/>
        <v>1 %</v>
      </c>
      <c r="F108" s="5" t="str">
        <f t="shared" si="28"/>
        <v>3.1 V</v>
      </c>
      <c r="G108" s="5" t="str">
        <f t="shared" si="45"/>
        <v>200 V</v>
      </c>
      <c r="H108" s="5" t="str">
        <f t="shared" si="46"/>
        <v>0.125 @ 70 C</v>
      </c>
      <c r="I108" s="5" t="str">
        <f t="shared" si="47"/>
        <v>±100 ppm/C</v>
      </c>
      <c r="J108" s="5" t="str">
        <f t="shared" si="48"/>
        <v>0805</v>
      </c>
      <c r="K108" s="5" t="str">
        <f t="shared" si="49"/>
        <v>-55 to +155 C</v>
      </c>
      <c r="L108" s="5" t="str">
        <f t="array" ref="L108">IFERROR(INDEX(e29_4c,SMALL(IF(($B$9&lt;=e29_raw)*($B$11&gt;=e29_raw),MATCH(ROW(e29_4c),ROW(e29_4c))),ROWS($A$1:A102)),COLUMN(A102)),"")</f>
        <v>76R8</v>
      </c>
      <c r="M108" s="5" t="str">
        <f t="shared" si="50"/>
        <v>Grade 0</v>
      </c>
      <c r="N108" t="str">
        <f t="shared" si="51"/>
        <v>Precision Thick Film Chip Resistors</v>
      </c>
      <c r="O108" t="str">
        <f t="shared" si="52"/>
        <v>Panasonic</v>
      </c>
      <c r="P108" s="5" t="str">
        <f t="shared" si="53"/>
        <v>ERJ6ENF76R8</v>
      </c>
      <c r="T108" t="str">
        <f t="shared" si="29"/>
        <v>technology 'R0805';</v>
      </c>
      <c r="U108" t="str">
        <f t="shared" si="30"/>
        <v>value '76.8 Ohm';</v>
      </c>
      <c r="V108" t="str">
        <f t="shared" si="31"/>
        <v>tolerance '1 %';</v>
      </c>
      <c r="W108" t="str">
        <f t="shared" si="32"/>
        <v>rcwv '3.1 V';</v>
      </c>
      <c r="X108" t="str">
        <f t="shared" si="33"/>
        <v>max(v) '200 V';</v>
      </c>
      <c r="Y108" t="str">
        <f t="shared" si="34"/>
        <v>power(w) '0.125 @ 70 C';</v>
      </c>
      <c r="Z108" t="str">
        <f t="shared" si="35"/>
        <v>tcr '±100 ppm/C';</v>
      </c>
      <c r="AA108" t="str">
        <f t="shared" si="36"/>
        <v>package '0805';</v>
      </c>
      <c r="AB108" t="str">
        <f t="shared" si="37"/>
        <v>operating_temp '-55 to +155 C';</v>
      </c>
      <c r="AC108" t="str">
        <f t="shared" si="38"/>
        <v>pkg_code '76R8';</v>
      </c>
      <c r="AD108" t="str">
        <f t="shared" si="39"/>
        <v>aec-q200 'Grade 0';</v>
      </c>
      <c r="AE108" t="str">
        <f t="shared" si="40"/>
        <v>classification 'Precision Thick Film Chip Resistors';</v>
      </c>
      <c r="AF108" t="str">
        <f t="shared" si="41"/>
        <v>mfg 'Panasonic';</v>
      </c>
      <c r="AG108" t="str">
        <f t="shared" si="42"/>
        <v>mpn 'ERJ6ENF76R8';</v>
      </c>
    </row>
    <row r="109" spans="3:33" x14ac:dyDescent="0.3">
      <c r="C109" s="5" t="str">
        <f t="shared" si="43"/>
        <v>R0805</v>
      </c>
      <c r="D109" s="5" t="str">
        <f t="shared" si="27"/>
        <v>78.7 Ohm</v>
      </c>
      <c r="E109" s="5" t="str">
        <f t="shared" si="44"/>
        <v>1 %</v>
      </c>
      <c r="F109" s="5" t="str">
        <f t="shared" si="28"/>
        <v>3.1 V</v>
      </c>
      <c r="G109" s="5" t="str">
        <f t="shared" si="45"/>
        <v>200 V</v>
      </c>
      <c r="H109" s="5" t="str">
        <f t="shared" si="46"/>
        <v>0.125 @ 70 C</v>
      </c>
      <c r="I109" s="5" t="str">
        <f t="shared" si="47"/>
        <v>±100 ppm/C</v>
      </c>
      <c r="J109" s="5" t="str">
        <f t="shared" si="48"/>
        <v>0805</v>
      </c>
      <c r="K109" s="5" t="str">
        <f t="shared" si="49"/>
        <v>-55 to +155 C</v>
      </c>
      <c r="L109" s="5" t="str">
        <f t="array" ref="L109">IFERROR(INDEX(e29_4c,SMALL(IF(($B$9&lt;=e29_raw)*($B$11&gt;=e29_raw),MATCH(ROW(e29_4c),ROW(e29_4c))),ROWS($A$1:A103)),COLUMN(A103)),"")</f>
        <v>78R7</v>
      </c>
      <c r="M109" s="5" t="str">
        <f t="shared" si="50"/>
        <v>Grade 0</v>
      </c>
      <c r="N109" t="str">
        <f t="shared" si="51"/>
        <v>Precision Thick Film Chip Resistors</v>
      </c>
      <c r="O109" t="str">
        <f t="shared" si="52"/>
        <v>Panasonic</v>
      </c>
      <c r="P109" s="5" t="str">
        <f t="shared" si="53"/>
        <v>ERJ6ENF78R7</v>
      </c>
      <c r="T109" t="str">
        <f t="shared" si="29"/>
        <v>technology 'R0805';</v>
      </c>
      <c r="U109" t="str">
        <f t="shared" si="30"/>
        <v>value '78.7 Ohm';</v>
      </c>
      <c r="V109" t="str">
        <f t="shared" si="31"/>
        <v>tolerance '1 %';</v>
      </c>
      <c r="W109" t="str">
        <f t="shared" si="32"/>
        <v>rcwv '3.1 V';</v>
      </c>
      <c r="X109" t="str">
        <f t="shared" si="33"/>
        <v>max(v) '200 V';</v>
      </c>
      <c r="Y109" t="str">
        <f t="shared" si="34"/>
        <v>power(w) '0.125 @ 70 C';</v>
      </c>
      <c r="Z109" t="str">
        <f t="shared" si="35"/>
        <v>tcr '±100 ppm/C';</v>
      </c>
      <c r="AA109" t="str">
        <f t="shared" si="36"/>
        <v>package '0805';</v>
      </c>
      <c r="AB109" t="str">
        <f t="shared" si="37"/>
        <v>operating_temp '-55 to +155 C';</v>
      </c>
      <c r="AC109" t="str">
        <f t="shared" si="38"/>
        <v>pkg_code '78R7';</v>
      </c>
      <c r="AD109" t="str">
        <f t="shared" si="39"/>
        <v>aec-q200 'Grade 0';</v>
      </c>
      <c r="AE109" t="str">
        <f t="shared" si="40"/>
        <v>classification 'Precision Thick Film Chip Resistors';</v>
      </c>
      <c r="AF109" t="str">
        <f t="shared" si="41"/>
        <v>mfg 'Panasonic';</v>
      </c>
      <c r="AG109" t="str">
        <f t="shared" si="42"/>
        <v>mpn 'ERJ6ENF78R7';</v>
      </c>
    </row>
    <row r="110" spans="3:33" x14ac:dyDescent="0.3">
      <c r="C110" s="5" t="str">
        <f t="shared" si="43"/>
        <v>R0805</v>
      </c>
      <c r="D110" s="5" t="str">
        <f t="shared" si="27"/>
        <v>80.6 Ohm</v>
      </c>
      <c r="E110" s="5" t="str">
        <f t="shared" si="44"/>
        <v>1 %</v>
      </c>
      <c r="F110" s="5" t="str">
        <f t="shared" si="28"/>
        <v>3.2 V</v>
      </c>
      <c r="G110" s="5" t="str">
        <f t="shared" si="45"/>
        <v>200 V</v>
      </c>
      <c r="H110" s="5" t="str">
        <f t="shared" si="46"/>
        <v>0.125 @ 70 C</v>
      </c>
      <c r="I110" s="5" t="str">
        <f t="shared" si="47"/>
        <v>±100 ppm/C</v>
      </c>
      <c r="J110" s="5" t="str">
        <f t="shared" si="48"/>
        <v>0805</v>
      </c>
      <c r="K110" s="5" t="str">
        <f t="shared" si="49"/>
        <v>-55 to +155 C</v>
      </c>
      <c r="L110" s="5" t="str">
        <f t="array" ref="L110">IFERROR(INDEX(e29_4c,SMALL(IF(($B$9&lt;=e29_raw)*($B$11&gt;=e29_raw),MATCH(ROW(e29_4c),ROW(e29_4c))),ROWS($A$1:A104)),COLUMN(A104)),"")</f>
        <v>80R6</v>
      </c>
      <c r="M110" s="5" t="str">
        <f t="shared" si="50"/>
        <v>Grade 0</v>
      </c>
      <c r="N110" t="str">
        <f t="shared" si="51"/>
        <v>Precision Thick Film Chip Resistors</v>
      </c>
      <c r="O110" t="str">
        <f t="shared" si="52"/>
        <v>Panasonic</v>
      </c>
      <c r="P110" s="5" t="str">
        <f t="shared" si="53"/>
        <v>ERJ6ENF80R6</v>
      </c>
      <c r="T110" t="str">
        <f t="shared" si="29"/>
        <v>technology 'R0805';</v>
      </c>
      <c r="U110" t="str">
        <f t="shared" si="30"/>
        <v>value '80.6 Ohm';</v>
      </c>
      <c r="V110" t="str">
        <f t="shared" si="31"/>
        <v>tolerance '1 %';</v>
      </c>
      <c r="W110" t="str">
        <f t="shared" si="32"/>
        <v>rcwv '3.2 V';</v>
      </c>
      <c r="X110" t="str">
        <f t="shared" si="33"/>
        <v>max(v) '200 V';</v>
      </c>
      <c r="Y110" t="str">
        <f t="shared" si="34"/>
        <v>power(w) '0.125 @ 70 C';</v>
      </c>
      <c r="Z110" t="str">
        <f t="shared" si="35"/>
        <v>tcr '±100 ppm/C';</v>
      </c>
      <c r="AA110" t="str">
        <f t="shared" si="36"/>
        <v>package '0805';</v>
      </c>
      <c r="AB110" t="str">
        <f t="shared" si="37"/>
        <v>operating_temp '-55 to +155 C';</v>
      </c>
      <c r="AC110" t="str">
        <f t="shared" si="38"/>
        <v>pkg_code '80R6';</v>
      </c>
      <c r="AD110" t="str">
        <f t="shared" si="39"/>
        <v>aec-q200 'Grade 0';</v>
      </c>
      <c r="AE110" t="str">
        <f t="shared" si="40"/>
        <v>classification 'Precision Thick Film Chip Resistors';</v>
      </c>
      <c r="AF110" t="str">
        <f t="shared" si="41"/>
        <v>mfg 'Panasonic';</v>
      </c>
      <c r="AG110" t="str">
        <f t="shared" si="42"/>
        <v>mpn 'ERJ6ENF80R6';</v>
      </c>
    </row>
    <row r="111" spans="3:33" x14ac:dyDescent="0.3">
      <c r="C111" s="5" t="str">
        <f t="shared" si="43"/>
        <v>R0805</v>
      </c>
      <c r="D111" s="5" t="str">
        <f t="shared" si="27"/>
        <v>82.0 Ohm</v>
      </c>
      <c r="E111" s="5" t="str">
        <f t="shared" si="44"/>
        <v>1 %</v>
      </c>
      <c r="F111" s="5" t="str">
        <f t="shared" si="28"/>
        <v>3.2 V</v>
      </c>
      <c r="G111" s="5" t="str">
        <f t="shared" si="45"/>
        <v>200 V</v>
      </c>
      <c r="H111" s="5" t="str">
        <f t="shared" si="46"/>
        <v>0.125 @ 70 C</v>
      </c>
      <c r="I111" s="5" t="str">
        <f t="shared" si="47"/>
        <v>±100 ppm/C</v>
      </c>
      <c r="J111" s="5" t="str">
        <f t="shared" si="48"/>
        <v>0805</v>
      </c>
      <c r="K111" s="5" t="str">
        <f t="shared" si="49"/>
        <v>-55 to +155 C</v>
      </c>
      <c r="L111" s="5" t="str">
        <f t="array" ref="L111">IFERROR(INDEX(e29_4c,SMALL(IF(($B$9&lt;=e29_raw)*($B$11&gt;=e29_raw),MATCH(ROW(e29_4c),ROW(e29_4c))),ROWS($A$1:A105)),COLUMN(A105)),"")</f>
        <v>82R0</v>
      </c>
      <c r="M111" s="5" t="str">
        <f t="shared" si="50"/>
        <v>Grade 0</v>
      </c>
      <c r="N111" t="str">
        <f t="shared" si="51"/>
        <v>Precision Thick Film Chip Resistors</v>
      </c>
      <c r="O111" t="str">
        <f t="shared" si="52"/>
        <v>Panasonic</v>
      </c>
      <c r="P111" s="5" t="str">
        <f t="shared" si="53"/>
        <v>ERJ6ENF82R0</v>
      </c>
      <c r="T111" t="str">
        <f t="shared" si="29"/>
        <v>technology 'R0805';</v>
      </c>
      <c r="U111" t="str">
        <f t="shared" si="30"/>
        <v>value '82.0 Ohm';</v>
      </c>
      <c r="V111" t="str">
        <f t="shared" si="31"/>
        <v>tolerance '1 %';</v>
      </c>
      <c r="W111" t="str">
        <f t="shared" si="32"/>
        <v>rcwv '3.2 V';</v>
      </c>
      <c r="X111" t="str">
        <f t="shared" si="33"/>
        <v>max(v) '200 V';</v>
      </c>
      <c r="Y111" t="str">
        <f t="shared" si="34"/>
        <v>power(w) '0.125 @ 70 C';</v>
      </c>
      <c r="Z111" t="str">
        <f t="shared" si="35"/>
        <v>tcr '±100 ppm/C';</v>
      </c>
      <c r="AA111" t="str">
        <f t="shared" si="36"/>
        <v>package '0805';</v>
      </c>
      <c r="AB111" t="str">
        <f t="shared" si="37"/>
        <v>operating_temp '-55 to +155 C';</v>
      </c>
      <c r="AC111" t="str">
        <f t="shared" si="38"/>
        <v>pkg_code '82R0';</v>
      </c>
      <c r="AD111" t="str">
        <f t="shared" si="39"/>
        <v>aec-q200 'Grade 0';</v>
      </c>
      <c r="AE111" t="str">
        <f t="shared" si="40"/>
        <v>classification 'Precision Thick Film Chip Resistors';</v>
      </c>
      <c r="AF111" t="str">
        <f t="shared" si="41"/>
        <v>mfg 'Panasonic';</v>
      </c>
      <c r="AG111" t="str">
        <f t="shared" si="42"/>
        <v>mpn 'ERJ6ENF82R0';</v>
      </c>
    </row>
    <row r="112" spans="3:33" x14ac:dyDescent="0.3">
      <c r="C112" s="5" t="str">
        <f t="shared" si="43"/>
        <v>R0805</v>
      </c>
      <c r="D112" s="5" t="str">
        <f t="shared" si="27"/>
        <v>82.5 Ohm</v>
      </c>
      <c r="E112" s="5" t="str">
        <f t="shared" si="44"/>
        <v>1 %</v>
      </c>
      <c r="F112" s="5" t="str">
        <f t="shared" si="28"/>
        <v>3.2 V</v>
      </c>
      <c r="G112" s="5" t="str">
        <f t="shared" si="45"/>
        <v>200 V</v>
      </c>
      <c r="H112" s="5" t="str">
        <f t="shared" si="46"/>
        <v>0.125 @ 70 C</v>
      </c>
      <c r="I112" s="5" t="str">
        <f t="shared" si="47"/>
        <v>±100 ppm/C</v>
      </c>
      <c r="J112" s="5" t="str">
        <f t="shared" si="48"/>
        <v>0805</v>
      </c>
      <c r="K112" s="5" t="str">
        <f t="shared" si="49"/>
        <v>-55 to +155 C</v>
      </c>
      <c r="L112" s="5" t="str">
        <f t="array" ref="L112">IFERROR(INDEX(e29_4c,SMALL(IF(($B$9&lt;=e29_raw)*($B$11&gt;=e29_raw),MATCH(ROW(e29_4c),ROW(e29_4c))),ROWS($A$1:A106)),COLUMN(A106)),"")</f>
        <v>82R5</v>
      </c>
      <c r="M112" s="5" t="str">
        <f t="shared" si="50"/>
        <v>Grade 0</v>
      </c>
      <c r="N112" t="str">
        <f t="shared" si="51"/>
        <v>Precision Thick Film Chip Resistors</v>
      </c>
      <c r="O112" t="str">
        <f t="shared" si="52"/>
        <v>Panasonic</v>
      </c>
      <c r="P112" s="5" t="str">
        <f t="shared" si="53"/>
        <v>ERJ6ENF82R5</v>
      </c>
      <c r="T112" t="str">
        <f t="shared" si="29"/>
        <v>technology 'R0805';</v>
      </c>
      <c r="U112" t="str">
        <f t="shared" si="30"/>
        <v>value '82.5 Ohm';</v>
      </c>
      <c r="V112" t="str">
        <f t="shared" si="31"/>
        <v>tolerance '1 %';</v>
      </c>
      <c r="W112" t="str">
        <f t="shared" si="32"/>
        <v>rcwv '3.2 V';</v>
      </c>
      <c r="X112" t="str">
        <f t="shared" si="33"/>
        <v>max(v) '200 V';</v>
      </c>
      <c r="Y112" t="str">
        <f t="shared" si="34"/>
        <v>power(w) '0.125 @ 70 C';</v>
      </c>
      <c r="Z112" t="str">
        <f t="shared" si="35"/>
        <v>tcr '±100 ppm/C';</v>
      </c>
      <c r="AA112" t="str">
        <f t="shared" si="36"/>
        <v>package '0805';</v>
      </c>
      <c r="AB112" t="str">
        <f t="shared" si="37"/>
        <v>operating_temp '-55 to +155 C';</v>
      </c>
      <c r="AC112" t="str">
        <f t="shared" si="38"/>
        <v>pkg_code '82R5';</v>
      </c>
      <c r="AD112" t="str">
        <f t="shared" si="39"/>
        <v>aec-q200 'Grade 0';</v>
      </c>
      <c r="AE112" t="str">
        <f t="shared" si="40"/>
        <v>classification 'Precision Thick Film Chip Resistors';</v>
      </c>
      <c r="AF112" t="str">
        <f t="shared" si="41"/>
        <v>mfg 'Panasonic';</v>
      </c>
      <c r="AG112" t="str">
        <f t="shared" si="42"/>
        <v>mpn 'ERJ6ENF82R5';</v>
      </c>
    </row>
    <row r="113" spans="3:33" x14ac:dyDescent="0.3">
      <c r="C113" s="5" t="str">
        <f t="shared" si="43"/>
        <v>R0805</v>
      </c>
      <c r="D113" s="5" t="str">
        <f t="shared" si="27"/>
        <v>84.5 Ohm</v>
      </c>
      <c r="E113" s="5" t="str">
        <f t="shared" si="44"/>
        <v>1 %</v>
      </c>
      <c r="F113" s="5" t="str">
        <f t="shared" si="28"/>
        <v>3.3 V</v>
      </c>
      <c r="G113" s="5" t="str">
        <f t="shared" si="45"/>
        <v>200 V</v>
      </c>
      <c r="H113" s="5" t="str">
        <f t="shared" si="46"/>
        <v>0.125 @ 70 C</v>
      </c>
      <c r="I113" s="5" t="str">
        <f t="shared" si="47"/>
        <v>±100 ppm/C</v>
      </c>
      <c r="J113" s="5" t="str">
        <f t="shared" si="48"/>
        <v>0805</v>
      </c>
      <c r="K113" s="5" t="str">
        <f t="shared" si="49"/>
        <v>-55 to +155 C</v>
      </c>
      <c r="L113" s="5" t="str">
        <f t="array" ref="L113">IFERROR(INDEX(e29_4c,SMALL(IF(($B$9&lt;=e29_raw)*($B$11&gt;=e29_raw),MATCH(ROW(e29_4c),ROW(e29_4c))),ROWS($A$1:A107)),COLUMN(A107)),"")</f>
        <v>84R5</v>
      </c>
      <c r="M113" s="5" t="str">
        <f t="shared" si="50"/>
        <v>Grade 0</v>
      </c>
      <c r="N113" t="str">
        <f t="shared" si="51"/>
        <v>Precision Thick Film Chip Resistors</v>
      </c>
      <c r="O113" t="str">
        <f t="shared" si="52"/>
        <v>Panasonic</v>
      </c>
      <c r="P113" s="5" t="str">
        <f t="shared" si="53"/>
        <v>ERJ6ENF84R5</v>
      </c>
      <c r="T113" t="str">
        <f t="shared" si="29"/>
        <v>technology 'R0805';</v>
      </c>
      <c r="U113" t="str">
        <f t="shared" si="30"/>
        <v>value '84.5 Ohm';</v>
      </c>
      <c r="V113" t="str">
        <f t="shared" si="31"/>
        <v>tolerance '1 %';</v>
      </c>
      <c r="W113" t="str">
        <f t="shared" si="32"/>
        <v>rcwv '3.3 V';</v>
      </c>
      <c r="X113" t="str">
        <f t="shared" si="33"/>
        <v>max(v) '200 V';</v>
      </c>
      <c r="Y113" t="str">
        <f t="shared" si="34"/>
        <v>power(w) '0.125 @ 70 C';</v>
      </c>
      <c r="Z113" t="str">
        <f t="shared" si="35"/>
        <v>tcr '±100 ppm/C';</v>
      </c>
      <c r="AA113" t="str">
        <f t="shared" si="36"/>
        <v>package '0805';</v>
      </c>
      <c r="AB113" t="str">
        <f t="shared" si="37"/>
        <v>operating_temp '-55 to +155 C';</v>
      </c>
      <c r="AC113" t="str">
        <f t="shared" si="38"/>
        <v>pkg_code '84R5';</v>
      </c>
      <c r="AD113" t="str">
        <f t="shared" si="39"/>
        <v>aec-q200 'Grade 0';</v>
      </c>
      <c r="AE113" t="str">
        <f t="shared" si="40"/>
        <v>classification 'Precision Thick Film Chip Resistors';</v>
      </c>
      <c r="AF113" t="str">
        <f t="shared" si="41"/>
        <v>mfg 'Panasonic';</v>
      </c>
      <c r="AG113" t="str">
        <f t="shared" si="42"/>
        <v>mpn 'ERJ6ENF84R5';</v>
      </c>
    </row>
    <row r="114" spans="3:33" x14ac:dyDescent="0.3">
      <c r="C114" s="5" t="str">
        <f t="shared" si="43"/>
        <v>R0805</v>
      </c>
      <c r="D114" s="5" t="str">
        <f t="shared" si="27"/>
        <v>86.6 Ohm</v>
      </c>
      <c r="E114" s="5" t="str">
        <f t="shared" si="44"/>
        <v>1 %</v>
      </c>
      <c r="F114" s="5" t="str">
        <f t="shared" si="28"/>
        <v>3.3 V</v>
      </c>
      <c r="G114" s="5" t="str">
        <f t="shared" si="45"/>
        <v>200 V</v>
      </c>
      <c r="H114" s="5" t="str">
        <f t="shared" si="46"/>
        <v>0.125 @ 70 C</v>
      </c>
      <c r="I114" s="5" t="str">
        <f t="shared" si="47"/>
        <v>±100 ppm/C</v>
      </c>
      <c r="J114" s="5" t="str">
        <f t="shared" si="48"/>
        <v>0805</v>
      </c>
      <c r="K114" s="5" t="str">
        <f t="shared" si="49"/>
        <v>-55 to +155 C</v>
      </c>
      <c r="L114" s="5" t="str">
        <f t="array" ref="L114">IFERROR(INDEX(e29_4c,SMALL(IF(($B$9&lt;=e29_raw)*($B$11&gt;=e29_raw),MATCH(ROW(e29_4c),ROW(e29_4c))),ROWS($A$1:A108)),COLUMN(A108)),"")</f>
        <v>86R6</v>
      </c>
      <c r="M114" s="5" t="str">
        <f t="shared" si="50"/>
        <v>Grade 0</v>
      </c>
      <c r="N114" t="str">
        <f t="shared" si="51"/>
        <v>Precision Thick Film Chip Resistors</v>
      </c>
      <c r="O114" t="str">
        <f t="shared" si="52"/>
        <v>Panasonic</v>
      </c>
      <c r="P114" s="5" t="str">
        <f t="shared" si="53"/>
        <v>ERJ6ENF86R6</v>
      </c>
      <c r="T114" t="str">
        <f t="shared" si="29"/>
        <v>technology 'R0805';</v>
      </c>
      <c r="U114" t="str">
        <f t="shared" si="30"/>
        <v>value '86.6 Ohm';</v>
      </c>
      <c r="V114" t="str">
        <f t="shared" si="31"/>
        <v>tolerance '1 %';</v>
      </c>
      <c r="W114" t="str">
        <f t="shared" si="32"/>
        <v>rcwv '3.3 V';</v>
      </c>
      <c r="X114" t="str">
        <f t="shared" si="33"/>
        <v>max(v) '200 V';</v>
      </c>
      <c r="Y114" t="str">
        <f t="shared" si="34"/>
        <v>power(w) '0.125 @ 70 C';</v>
      </c>
      <c r="Z114" t="str">
        <f t="shared" si="35"/>
        <v>tcr '±100 ppm/C';</v>
      </c>
      <c r="AA114" t="str">
        <f t="shared" si="36"/>
        <v>package '0805';</v>
      </c>
      <c r="AB114" t="str">
        <f t="shared" si="37"/>
        <v>operating_temp '-55 to +155 C';</v>
      </c>
      <c r="AC114" t="str">
        <f t="shared" si="38"/>
        <v>pkg_code '86R6';</v>
      </c>
      <c r="AD114" t="str">
        <f t="shared" si="39"/>
        <v>aec-q200 'Grade 0';</v>
      </c>
      <c r="AE114" t="str">
        <f t="shared" si="40"/>
        <v>classification 'Precision Thick Film Chip Resistors';</v>
      </c>
      <c r="AF114" t="str">
        <f t="shared" si="41"/>
        <v>mfg 'Panasonic';</v>
      </c>
      <c r="AG114" t="str">
        <f t="shared" si="42"/>
        <v>mpn 'ERJ6ENF86R6';</v>
      </c>
    </row>
    <row r="115" spans="3:33" x14ac:dyDescent="0.3">
      <c r="C115" s="5" t="str">
        <f t="shared" si="43"/>
        <v>R0805</v>
      </c>
      <c r="D115" s="5" t="str">
        <f t="shared" si="27"/>
        <v>88.7 Ohm</v>
      </c>
      <c r="E115" s="5" t="str">
        <f t="shared" si="44"/>
        <v>1 %</v>
      </c>
      <c r="F115" s="5" t="str">
        <f t="shared" si="28"/>
        <v>3.3 V</v>
      </c>
      <c r="G115" s="5" t="str">
        <f t="shared" si="45"/>
        <v>200 V</v>
      </c>
      <c r="H115" s="5" t="str">
        <f t="shared" si="46"/>
        <v>0.125 @ 70 C</v>
      </c>
      <c r="I115" s="5" t="str">
        <f t="shared" si="47"/>
        <v>±100 ppm/C</v>
      </c>
      <c r="J115" s="5" t="str">
        <f t="shared" si="48"/>
        <v>0805</v>
      </c>
      <c r="K115" s="5" t="str">
        <f t="shared" si="49"/>
        <v>-55 to +155 C</v>
      </c>
      <c r="L115" s="5" t="str">
        <f t="array" ref="L115">IFERROR(INDEX(e29_4c,SMALL(IF(($B$9&lt;=e29_raw)*($B$11&gt;=e29_raw),MATCH(ROW(e29_4c),ROW(e29_4c))),ROWS($A$1:A109)),COLUMN(A109)),"")</f>
        <v>88R7</v>
      </c>
      <c r="M115" s="5" t="str">
        <f t="shared" si="50"/>
        <v>Grade 0</v>
      </c>
      <c r="N115" t="str">
        <f t="shared" si="51"/>
        <v>Precision Thick Film Chip Resistors</v>
      </c>
      <c r="O115" t="str">
        <f t="shared" si="52"/>
        <v>Panasonic</v>
      </c>
      <c r="P115" s="5" t="str">
        <f t="shared" si="53"/>
        <v>ERJ6ENF88R7</v>
      </c>
      <c r="T115" t="str">
        <f t="shared" si="29"/>
        <v>technology 'R0805';</v>
      </c>
      <c r="U115" t="str">
        <f t="shared" si="30"/>
        <v>value '88.7 Ohm';</v>
      </c>
      <c r="V115" t="str">
        <f t="shared" si="31"/>
        <v>tolerance '1 %';</v>
      </c>
      <c r="W115" t="str">
        <f t="shared" si="32"/>
        <v>rcwv '3.3 V';</v>
      </c>
      <c r="X115" t="str">
        <f t="shared" si="33"/>
        <v>max(v) '200 V';</v>
      </c>
      <c r="Y115" t="str">
        <f t="shared" si="34"/>
        <v>power(w) '0.125 @ 70 C';</v>
      </c>
      <c r="Z115" t="str">
        <f t="shared" si="35"/>
        <v>tcr '±100 ppm/C';</v>
      </c>
      <c r="AA115" t="str">
        <f t="shared" si="36"/>
        <v>package '0805';</v>
      </c>
      <c r="AB115" t="str">
        <f t="shared" si="37"/>
        <v>operating_temp '-55 to +155 C';</v>
      </c>
      <c r="AC115" t="str">
        <f t="shared" si="38"/>
        <v>pkg_code '88R7';</v>
      </c>
      <c r="AD115" t="str">
        <f t="shared" si="39"/>
        <v>aec-q200 'Grade 0';</v>
      </c>
      <c r="AE115" t="str">
        <f t="shared" si="40"/>
        <v>classification 'Precision Thick Film Chip Resistors';</v>
      </c>
      <c r="AF115" t="str">
        <f t="shared" si="41"/>
        <v>mfg 'Panasonic';</v>
      </c>
      <c r="AG115" t="str">
        <f t="shared" si="42"/>
        <v>mpn 'ERJ6ENF88R7';</v>
      </c>
    </row>
    <row r="116" spans="3:33" x14ac:dyDescent="0.3">
      <c r="C116" s="5" t="str">
        <f t="shared" si="43"/>
        <v>R0805</v>
      </c>
      <c r="D116" s="5" t="str">
        <f t="shared" si="27"/>
        <v>90.9 Ohm</v>
      </c>
      <c r="E116" s="5" t="str">
        <f t="shared" si="44"/>
        <v>1 %</v>
      </c>
      <c r="F116" s="5" t="str">
        <f t="shared" si="28"/>
        <v>3.4 V</v>
      </c>
      <c r="G116" s="5" t="str">
        <f t="shared" si="45"/>
        <v>200 V</v>
      </c>
      <c r="H116" s="5" t="str">
        <f t="shared" si="46"/>
        <v>0.125 @ 70 C</v>
      </c>
      <c r="I116" s="5" t="str">
        <f t="shared" si="47"/>
        <v>±100 ppm/C</v>
      </c>
      <c r="J116" s="5" t="str">
        <f t="shared" si="48"/>
        <v>0805</v>
      </c>
      <c r="K116" s="5" t="str">
        <f t="shared" si="49"/>
        <v>-55 to +155 C</v>
      </c>
      <c r="L116" s="5" t="str">
        <f t="array" ref="L116">IFERROR(INDEX(e29_4c,SMALL(IF(($B$9&lt;=e29_raw)*($B$11&gt;=e29_raw),MATCH(ROW(e29_4c),ROW(e29_4c))),ROWS($A$1:A110)),COLUMN(A110)),"")</f>
        <v>90R9</v>
      </c>
      <c r="M116" s="5" t="str">
        <f t="shared" si="50"/>
        <v>Grade 0</v>
      </c>
      <c r="N116" t="str">
        <f t="shared" si="51"/>
        <v>Precision Thick Film Chip Resistors</v>
      </c>
      <c r="O116" t="str">
        <f t="shared" si="52"/>
        <v>Panasonic</v>
      </c>
      <c r="P116" s="5" t="str">
        <f t="shared" si="53"/>
        <v>ERJ6ENF90R9</v>
      </c>
      <c r="T116" t="str">
        <f t="shared" si="29"/>
        <v>technology 'R0805';</v>
      </c>
      <c r="U116" t="str">
        <f t="shared" si="30"/>
        <v>value '90.9 Ohm';</v>
      </c>
      <c r="V116" t="str">
        <f t="shared" si="31"/>
        <v>tolerance '1 %';</v>
      </c>
      <c r="W116" t="str">
        <f t="shared" si="32"/>
        <v>rcwv '3.4 V';</v>
      </c>
      <c r="X116" t="str">
        <f t="shared" si="33"/>
        <v>max(v) '200 V';</v>
      </c>
      <c r="Y116" t="str">
        <f t="shared" si="34"/>
        <v>power(w) '0.125 @ 70 C';</v>
      </c>
      <c r="Z116" t="str">
        <f t="shared" si="35"/>
        <v>tcr '±100 ppm/C';</v>
      </c>
      <c r="AA116" t="str">
        <f t="shared" si="36"/>
        <v>package '0805';</v>
      </c>
      <c r="AB116" t="str">
        <f t="shared" si="37"/>
        <v>operating_temp '-55 to +155 C';</v>
      </c>
      <c r="AC116" t="str">
        <f t="shared" si="38"/>
        <v>pkg_code '90R9';</v>
      </c>
      <c r="AD116" t="str">
        <f t="shared" si="39"/>
        <v>aec-q200 'Grade 0';</v>
      </c>
      <c r="AE116" t="str">
        <f t="shared" si="40"/>
        <v>classification 'Precision Thick Film Chip Resistors';</v>
      </c>
      <c r="AF116" t="str">
        <f t="shared" si="41"/>
        <v>mfg 'Panasonic';</v>
      </c>
      <c r="AG116" t="str">
        <f t="shared" si="42"/>
        <v>mpn 'ERJ6ENF90R9';</v>
      </c>
    </row>
    <row r="117" spans="3:33" x14ac:dyDescent="0.3">
      <c r="C117" s="5" t="str">
        <f t="shared" si="43"/>
        <v>R0805</v>
      </c>
      <c r="D117" s="5" t="str">
        <f t="shared" si="27"/>
        <v>91.0 Ohm</v>
      </c>
      <c r="E117" s="5" t="str">
        <f t="shared" si="44"/>
        <v>1 %</v>
      </c>
      <c r="F117" s="5" t="str">
        <f t="shared" si="28"/>
        <v>3.4 V</v>
      </c>
      <c r="G117" s="5" t="str">
        <f t="shared" si="45"/>
        <v>200 V</v>
      </c>
      <c r="H117" s="5" t="str">
        <f t="shared" si="46"/>
        <v>0.125 @ 70 C</v>
      </c>
      <c r="I117" s="5" t="str">
        <f t="shared" si="47"/>
        <v>±100 ppm/C</v>
      </c>
      <c r="J117" s="5" t="str">
        <f t="shared" si="48"/>
        <v>0805</v>
      </c>
      <c r="K117" s="5" t="str">
        <f t="shared" si="49"/>
        <v>-55 to +155 C</v>
      </c>
      <c r="L117" s="5" t="str">
        <f t="array" ref="L117">IFERROR(INDEX(e29_4c,SMALL(IF(($B$9&lt;=e29_raw)*($B$11&gt;=e29_raw),MATCH(ROW(e29_4c),ROW(e29_4c))),ROWS($A$1:A111)),COLUMN(A111)),"")</f>
        <v>91R0</v>
      </c>
      <c r="M117" s="5" t="str">
        <f t="shared" si="50"/>
        <v>Grade 0</v>
      </c>
      <c r="N117" t="str">
        <f t="shared" si="51"/>
        <v>Precision Thick Film Chip Resistors</v>
      </c>
      <c r="O117" t="str">
        <f t="shared" si="52"/>
        <v>Panasonic</v>
      </c>
      <c r="P117" s="5" t="str">
        <f t="shared" si="53"/>
        <v>ERJ6ENF91R0</v>
      </c>
      <c r="T117" t="str">
        <f t="shared" si="29"/>
        <v>technology 'R0805';</v>
      </c>
      <c r="U117" t="str">
        <f t="shared" si="30"/>
        <v>value '91.0 Ohm';</v>
      </c>
      <c r="V117" t="str">
        <f t="shared" si="31"/>
        <v>tolerance '1 %';</v>
      </c>
      <c r="W117" t="str">
        <f t="shared" si="32"/>
        <v>rcwv '3.4 V';</v>
      </c>
      <c r="X117" t="str">
        <f t="shared" si="33"/>
        <v>max(v) '200 V';</v>
      </c>
      <c r="Y117" t="str">
        <f t="shared" si="34"/>
        <v>power(w) '0.125 @ 70 C';</v>
      </c>
      <c r="Z117" t="str">
        <f t="shared" si="35"/>
        <v>tcr '±100 ppm/C';</v>
      </c>
      <c r="AA117" t="str">
        <f t="shared" si="36"/>
        <v>package '0805';</v>
      </c>
      <c r="AB117" t="str">
        <f t="shared" si="37"/>
        <v>operating_temp '-55 to +155 C';</v>
      </c>
      <c r="AC117" t="str">
        <f t="shared" si="38"/>
        <v>pkg_code '91R0';</v>
      </c>
      <c r="AD117" t="str">
        <f t="shared" si="39"/>
        <v>aec-q200 'Grade 0';</v>
      </c>
      <c r="AE117" t="str">
        <f t="shared" si="40"/>
        <v>classification 'Precision Thick Film Chip Resistors';</v>
      </c>
      <c r="AF117" t="str">
        <f t="shared" si="41"/>
        <v>mfg 'Panasonic';</v>
      </c>
      <c r="AG117" t="str">
        <f t="shared" si="42"/>
        <v>mpn 'ERJ6ENF91R0';</v>
      </c>
    </row>
    <row r="118" spans="3:33" x14ac:dyDescent="0.3">
      <c r="C118" s="5" t="str">
        <f t="shared" si="43"/>
        <v>R0805</v>
      </c>
      <c r="D118" s="5" t="str">
        <f t="shared" si="27"/>
        <v>93.1 Ohm</v>
      </c>
      <c r="E118" s="5" t="str">
        <f t="shared" si="44"/>
        <v>1 %</v>
      </c>
      <c r="F118" s="5" t="str">
        <f t="shared" si="28"/>
        <v>3.4 V</v>
      </c>
      <c r="G118" s="5" t="str">
        <f t="shared" si="45"/>
        <v>200 V</v>
      </c>
      <c r="H118" s="5" t="str">
        <f t="shared" si="46"/>
        <v>0.125 @ 70 C</v>
      </c>
      <c r="I118" s="5" t="str">
        <f t="shared" si="47"/>
        <v>±100 ppm/C</v>
      </c>
      <c r="J118" s="5" t="str">
        <f t="shared" si="48"/>
        <v>0805</v>
      </c>
      <c r="K118" s="5" t="str">
        <f t="shared" si="49"/>
        <v>-55 to +155 C</v>
      </c>
      <c r="L118" s="5" t="str">
        <f t="array" ref="L118">IFERROR(INDEX(e29_4c,SMALL(IF(($B$9&lt;=e29_raw)*($B$11&gt;=e29_raw),MATCH(ROW(e29_4c),ROW(e29_4c))),ROWS($A$1:A112)),COLUMN(A112)),"")</f>
        <v>93R1</v>
      </c>
      <c r="M118" s="5" t="str">
        <f t="shared" si="50"/>
        <v>Grade 0</v>
      </c>
      <c r="N118" t="str">
        <f t="shared" si="51"/>
        <v>Precision Thick Film Chip Resistors</v>
      </c>
      <c r="O118" t="str">
        <f t="shared" si="52"/>
        <v>Panasonic</v>
      </c>
      <c r="P118" s="5" t="str">
        <f t="shared" si="53"/>
        <v>ERJ6ENF93R1</v>
      </c>
      <c r="T118" t="str">
        <f t="shared" si="29"/>
        <v>technology 'R0805';</v>
      </c>
      <c r="U118" t="str">
        <f t="shared" si="30"/>
        <v>value '93.1 Ohm';</v>
      </c>
      <c r="V118" t="str">
        <f t="shared" si="31"/>
        <v>tolerance '1 %';</v>
      </c>
      <c r="W118" t="str">
        <f t="shared" si="32"/>
        <v>rcwv '3.4 V';</v>
      </c>
      <c r="X118" t="str">
        <f t="shared" si="33"/>
        <v>max(v) '200 V';</v>
      </c>
      <c r="Y118" t="str">
        <f t="shared" si="34"/>
        <v>power(w) '0.125 @ 70 C';</v>
      </c>
      <c r="Z118" t="str">
        <f t="shared" si="35"/>
        <v>tcr '±100 ppm/C';</v>
      </c>
      <c r="AA118" t="str">
        <f t="shared" si="36"/>
        <v>package '0805';</v>
      </c>
      <c r="AB118" t="str">
        <f t="shared" si="37"/>
        <v>operating_temp '-55 to +155 C';</v>
      </c>
      <c r="AC118" t="str">
        <f t="shared" si="38"/>
        <v>pkg_code '93R1';</v>
      </c>
      <c r="AD118" t="str">
        <f t="shared" si="39"/>
        <v>aec-q200 'Grade 0';</v>
      </c>
      <c r="AE118" t="str">
        <f t="shared" si="40"/>
        <v>classification 'Precision Thick Film Chip Resistors';</v>
      </c>
      <c r="AF118" t="str">
        <f t="shared" si="41"/>
        <v>mfg 'Panasonic';</v>
      </c>
      <c r="AG118" t="str">
        <f t="shared" si="42"/>
        <v>mpn 'ERJ6ENF93R1';</v>
      </c>
    </row>
    <row r="119" spans="3:33" x14ac:dyDescent="0.3">
      <c r="C119" s="5" t="str">
        <f t="shared" si="43"/>
        <v>R0805</v>
      </c>
      <c r="D119" s="5" t="str">
        <f t="shared" si="27"/>
        <v>95.3 Ohm</v>
      </c>
      <c r="E119" s="5" t="str">
        <f t="shared" si="44"/>
        <v>1 %</v>
      </c>
      <c r="F119" s="5" t="str">
        <f t="shared" si="28"/>
        <v>3.5 V</v>
      </c>
      <c r="G119" s="5" t="str">
        <f t="shared" si="45"/>
        <v>200 V</v>
      </c>
      <c r="H119" s="5" t="str">
        <f t="shared" si="46"/>
        <v>0.125 @ 70 C</v>
      </c>
      <c r="I119" s="5" t="str">
        <f t="shared" si="47"/>
        <v>±100 ppm/C</v>
      </c>
      <c r="J119" s="5" t="str">
        <f t="shared" si="48"/>
        <v>0805</v>
      </c>
      <c r="K119" s="5" t="str">
        <f t="shared" si="49"/>
        <v>-55 to +155 C</v>
      </c>
      <c r="L119" s="5" t="str">
        <f t="array" ref="L119">IFERROR(INDEX(e29_4c,SMALL(IF(($B$9&lt;=e29_raw)*($B$11&gt;=e29_raw),MATCH(ROW(e29_4c),ROW(e29_4c))),ROWS($A$1:A113)),COLUMN(A113)),"")</f>
        <v>95R3</v>
      </c>
      <c r="M119" s="5" t="str">
        <f t="shared" si="50"/>
        <v>Grade 0</v>
      </c>
      <c r="N119" t="str">
        <f t="shared" si="51"/>
        <v>Precision Thick Film Chip Resistors</v>
      </c>
      <c r="O119" t="str">
        <f t="shared" si="52"/>
        <v>Panasonic</v>
      </c>
      <c r="P119" s="5" t="str">
        <f t="shared" si="53"/>
        <v>ERJ6ENF95R3</v>
      </c>
      <c r="T119" t="str">
        <f t="shared" si="29"/>
        <v>technology 'R0805';</v>
      </c>
      <c r="U119" t="str">
        <f t="shared" si="30"/>
        <v>value '95.3 Ohm';</v>
      </c>
      <c r="V119" t="str">
        <f t="shared" si="31"/>
        <v>tolerance '1 %';</v>
      </c>
      <c r="W119" t="str">
        <f t="shared" si="32"/>
        <v>rcwv '3.5 V';</v>
      </c>
      <c r="X119" t="str">
        <f t="shared" si="33"/>
        <v>max(v) '200 V';</v>
      </c>
      <c r="Y119" t="str">
        <f t="shared" si="34"/>
        <v>power(w) '0.125 @ 70 C';</v>
      </c>
      <c r="Z119" t="str">
        <f t="shared" si="35"/>
        <v>tcr '±100 ppm/C';</v>
      </c>
      <c r="AA119" t="str">
        <f t="shared" si="36"/>
        <v>package '0805';</v>
      </c>
      <c r="AB119" t="str">
        <f t="shared" si="37"/>
        <v>operating_temp '-55 to +155 C';</v>
      </c>
      <c r="AC119" t="str">
        <f t="shared" si="38"/>
        <v>pkg_code '95R3';</v>
      </c>
      <c r="AD119" t="str">
        <f t="shared" si="39"/>
        <v>aec-q200 'Grade 0';</v>
      </c>
      <c r="AE119" t="str">
        <f t="shared" si="40"/>
        <v>classification 'Precision Thick Film Chip Resistors';</v>
      </c>
      <c r="AF119" t="str">
        <f t="shared" si="41"/>
        <v>mfg 'Panasonic';</v>
      </c>
      <c r="AG119" t="str">
        <f t="shared" si="42"/>
        <v>mpn 'ERJ6ENF95R3';</v>
      </c>
    </row>
    <row r="120" spans="3:33" x14ac:dyDescent="0.3">
      <c r="C120" s="5" t="str">
        <f t="shared" si="43"/>
        <v>R0805</v>
      </c>
      <c r="D120" s="5" t="str">
        <f t="shared" si="27"/>
        <v>97.6 Ohm</v>
      </c>
      <c r="E120" s="5" t="str">
        <f t="shared" si="44"/>
        <v>1 %</v>
      </c>
      <c r="F120" s="5" t="str">
        <f t="shared" si="28"/>
        <v>3.5 V</v>
      </c>
      <c r="G120" s="5" t="str">
        <f t="shared" si="45"/>
        <v>200 V</v>
      </c>
      <c r="H120" s="5" t="str">
        <f t="shared" si="46"/>
        <v>0.125 @ 70 C</v>
      </c>
      <c r="I120" s="5" t="str">
        <f t="shared" si="47"/>
        <v>±100 ppm/C</v>
      </c>
      <c r="J120" s="5" t="str">
        <f t="shared" si="48"/>
        <v>0805</v>
      </c>
      <c r="K120" s="5" t="str">
        <f t="shared" si="49"/>
        <v>-55 to +155 C</v>
      </c>
      <c r="L120" s="5" t="str">
        <f t="array" ref="L120">IFERROR(INDEX(e29_4c,SMALL(IF(($B$9&lt;=e29_raw)*($B$11&gt;=e29_raw),MATCH(ROW(e29_4c),ROW(e29_4c))),ROWS($A$1:A114)),COLUMN(A114)),"")</f>
        <v>97R6</v>
      </c>
      <c r="M120" s="5" t="str">
        <f t="shared" si="50"/>
        <v>Grade 0</v>
      </c>
      <c r="N120" t="str">
        <f t="shared" si="51"/>
        <v>Precision Thick Film Chip Resistors</v>
      </c>
      <c r="O120" t="str">
        <f t="shared" si="52"/>
        <v>Panasonic</v>
      </c>
      <c r="P120" s="5" t="str">
        <f t="shared" si="53"/>
        <v>ERJ6ENF97R6</v>
      </c>
      <c r="T120" t="str">
        <f t="shared" si="29"/>
        <v>technology 'R0805';</v>
      </c>
      <c r="U120" t="str">
        <f t="shared" si="30"/>
        <v>value '97.6 Ohm';</v>
      </c>
      <c r="V120" t="str">
        <f t="shared" si="31"/>
        <v>tolerance '1 %';</v>
      </c>
      <c r="W120" t="str">
        <f t="shared" si="32"/>
        <v>rcwv '3.5 V';</v>
      </c>
      <c r="X120" t="str">
        <f t="shared" si="33"/>
        <v>max(v) '200 V';</v>
      </c>
      <c r="Y120" t="str">
        <f t="shared" si="34"/>
        <v>power(w) '0.125 @ 70 C';</v>
      </c>
      <c r="Z120" t="str">
        <f t="shared" si="35"/>
        <v>tcr '±100 ppm/C';</v>
      </c>
      <c r="AA120" t="str">
        <f t="shared" si="36"/>
        <v>package '0805';</v>
      </c>
      <c r="AB120" t="str">
        <f t="shared" si="37"/>
        <v>operating_temp '-55 to +155 C';</v>
      </c>
      <c r="AC120" t="str">
        <f t="shared" si="38"/>
        <v>pkg_code '97R6';</v>
      </c>
      <c r="AD120" t="str">
        <f t="shared" si="39"/>
        <v>aec-q200 'Grade 0';</v>
      </c>
      <c r="AE120" t="str">
        <f t="shared" si="40"/>
        <v>classification 'Precision Thick Film Chip Resistors';</v>
      </c>
      <c r="AF120" t="str">
        <f t="shared" si="41"/>
        <v>mfg 'Panasonic';</v>
      </c>
      <c r="AG120" t="str">
        <f t="shared" si="42"/>
        <v>mpn 'ERJ6ENF97R6';</v>
      </c>
    </row>
    <row r="121" spans="3:33" x14ac:dyDescent="0.3">
      <c r="C121" s="5" t="str">
        <f t="shared" si="43"/>
        <v>R0805</v>
      </c>
      <c r="D121" s="5" t="str">
        <f t="shared" si="27"/>
        <v>100 Ohm</v>
      </c>
      <c r="E121" s="5" t="str">
        <f t="shared" si="44"/>
        <v>1 %</v>
      </c>
      <c r="F121" s="5" t="str">
        <f t="shared" si="28"/>
        <v>3.5 V</v>
      </c>
      <c r="G121" s="5" t="str">
        <f t="shared" si="45"/>
        <v>200 V</v>
      </c>
      <c r="H121" s="5" t="str">
        <f t="shared" si="46"/>
        <v>0.125 @ 70 C</v>
      </c>
      <c r="I121" s="5" t="str">
        <f t="shared" si="47"/>
        <v>±100 ppm/C</v>
      </c>
      <c r="J121" s="5" t="str">
        <f t="shared" si="48"/>
        <v>0805</v>
      </c>
      <c r="K121" s="5" t="str">
        <f t="shared" si="49"/>
        <v>-55 to +155 C</v>
      </c>
      <c r="L121" s="5" t="str">
        <f t="array" ref="L121">IFERROR(INDEX(e29_4c,SMALL(IF(($B$9&lt;=e29_raw)*($B$11&gt;=e29_raw),MATCH(ROW(e29_4c),ROW(e29_4c))),ROWS($A$1:A115)),COLUMN(A115)),"")</f>
        <v>1000</v>
      </c>
      <c r="M121" s="5" t="str">
        <f t="shared" si="50"/>
        <v>Grade 0</v>
      </c>
      <c r="N121" t="str">
        <f t="shared" si="51"/>
        <v>Precision Thick Film Chip Resistors</v>
      </c>
      <c r="O121" t="str">
        <f t="shared" si="52"/>
        <v>Panasonic</v>
      </c>
      <c r="P121" s="5" t="str">
        <f t="shared" si="53"/>
        <v>ERJ6ENF1000</v>
      </c>
      <c r="T121" t="str">
        <f t="shared" si="29"/>
        <v>technology 'R0805';</v>
      </c>
      <c r="U121" t="str">
        <f t="shared" si="30"/>
        <v>value '100 Ohm';</v>
      </c>
      <c r="V121" t="str">
        <f t="shared" si="31"/>
        <v>tolerance '1 %';</v>
      </c>
      <c r="W121" t="str">
        <f t="shared" si="32"/>
        <v>rcwv '3.5 V';</v>
      </c>
      <c r="X121" t="str">
        <f t="shared" si="33"/>
        <v>max(v) '200 V';</v>
      </c>
      <c r="Y121" t="str">
        <f t="shared" si="34"/>
        <v>power(w) '0.125 @ 70 C';</v>
      </c>
      <c r="Z121" t="str">
        <f t="shared" si="35"/>
        <v>tcr '±100 ppm/C';</v>
      </c>
      <c r="AA121" t="str">
        <f t="shared" si="36"/>
        <v>package '0805';</v>
      </c>
      <c r="AB121" t="str">
        <f t="shared" si="37"/>
        <v>operating_temp '-55 to +155 C';</v>
      </c>
      <c r="AC121" t="str">
        <f t="shared" si="38"/>
        <v>pkg_code '1000';</v>
      </c>
      <c r="AD121" t="str">
        <f t="shared" si="39"/>
        <v>aec-q200 'Grade 0';</v>
      </c>
      <c r="AE121" t="str">
        <f t="shared" si="40"/>
        <v>classification 'Precision Thick Film Chip Resistors';</v>
      </c>
      <c r="AF121" t="str">
        <f t="shared" si="41"/>
        <v>mfg 'Panasonic';</v>
      </c>
      <c r="AG121" t="str">
        <f t="shared" si="42"/>
        <v>mpn 'ERJ6ENF1000';</v>
      </c>
    </row>
    <row r="122" spans="3:33" x14ac:dyDescent="0.3">
      <c r="C122" s="5" t="str">
        <f t="shared" si="43"/>
        <v>R0805</v>
      </c>
      <c r="D122" s="5" t="str">
        <f t="shared" si="27"/>
        <v>102 Ohm</v>
      </c>
      <c r="E122" s="5" t="str">
        <f t="shared" si="44"/>
        <v>1 %</v>
      </c>
      <c r="F122" s="5" t="str">
        <f t="shared" si="28"/>
        <v>3.6 V</v>
      </c>
      <c r="G122" s="5" t="str">
        <f t="shared" si="45"/>
        <v>200 V</v>
      </c>
      <c r="H122" s="5" t="str">
        <f t="shared" si="46"/>
        <v>0.125 @ 70 C</v>
      </c>
      <c r="I122" s="5" t="str">
        <f t="shared" si="47"/>
        <v>±100 ppm/C</v>
      </c>
      <c r="J122" s="5" t="str">
        <f t="shared" si="48"/>
        <v>0805</v>
      </c>
      <c r="K122" s="5" t="str">
        <f t="shared" si="49"/>
        <v>-55 to +155 C</v>
      </c>
      <c r="L122" s="5" t="str">
        <f t="array" ref="L122">IFERROR(INDEX(e29_4c,SMALL(IF(($B$9&lt;=e29_raw)*($B$11&gt;=e29_raw),MATCH(ROW(e29_4c),ROW(e29_4c))),ROWS($A$1:A116)),COLUMN(A116)),"")</f>
        <v>1020</v>
      </c>
      <c r="M122" s="5" t="str">
        <f t="shared" si="50"/>
        <v>Grade 0</v>
      </c>
      <c r="N122" t="str">
        <f t="shared" si="51"/>
        <v>Precision Thick Film Chip Resistors</v>
      </c>
      <c r="O122" t="str">
        <f t="shared" si="52"/>
        <v>Panasonic</v>
      </c>
      <c r="P122" s="5" t="str">
        <f t="shared" si="53"/>
        <v>ERJ6ENF1020</v>
      </c>
      <c r="T122" t="str">
        <f t="shared" si="29"/>
        <v>technology 'R0805';</v>
      </c>
      <c r="U122" t="str">
        <f t="shared" si="30"/>
        <v>value '102 Ohm';</v>
      </c>
      <c r="V122" t="str">
        <f t="shared" si="31"/>
        <v>tolerance '1 %';</v>
      </c>
      <c r="W122" t="str">
        <f t="shared" si="32"/>
        <v>rcwv '3.6 V';</v>
      </c>
      <c r="X122" t="str">
        <f t="shared" si="33"/>
        <v>max(v) '200 V';</v>
      </c>
      <c r="Y122" t="str">
        <f t="shared" si="34"/>
        <v>power(w) '0.125 @ 70 C';</v>
      </c>
      <c r="Z122" t="str">
        <f t="shared" si="35"/>
        <v>tcr '±100 ppm/C';</v>
      </c>
      <c r="AA122" t="str">
        <f t="shared" si="36"/>
        <v>package '0805';</v>
      </c>
      <c r="AB122" t="str">
        <f t="shared" si="37"/>
        <v>operating_temp '-55 to +155 C';</v>
      </c>
      <c r="AC122" t="str">
        <f t="shared" si="38"/>
        <v>pkg_code '1020';</v>
      </c>
      <c r="AD122" t="str">
        <f t="shared" si="39"/>
        <v>aec-q200 'Grade 0';</v>
      </c>
      <c r="AE122" t="str">
        <f t="shared" si="40"/>
        <v>classification 'Precision Thick Film Chip Resistors';</v>
      </c>
      <c r="AF122" t="str">
        <f t="shared" si="41"/>
        <v>mfg 'Panasonic';</v>
      </c>
      <c r="AG122" t="str">
        <f t="shared" si="42"/>
        <v>mpn 'ERJ6ENF1020';</v>
      </c>
    </row>
    <row r="123" spans="3:33" x14ac:dyDescent="0.3">
      <c r="C123" s="5" t="str">
        <f t="shared" si="43"/>
        <v>R0805</v>
      </c>
      <c r="D123" s="5" t="str">
        <f t="shared" si="27"/>
        <v>105 Ohm</v>
      </c>
      <c r="E123" s="5" t="str">
        <f t="shared" si="44"/>
        <v>1 %</v>
      </c>
      <c r="F123" s="5" t="str">
        <f t="shared" si="28"/>
        <v>3.6 V</v>
      </c>
      <c r="G123" s="5" t="str">
        <f t="shared" si="45"/>
        <v>200 V</v>
      </c>
      <c r="H123" s="5" t="str">
        <f t="shared" si="46"/>
        <v>0.125 @ 70 C</v>
      </c>
      <c r="I123" s="5" t="str">
        <f t="shared" si="47"/>
        <v>±100 ppm/C</v>
      </c>
      <c r="J123" s="5" t="str">
        <f t="shared" si="48"/>
        <v>0805</v>
      </c>
      <c r="K123" s="5" t="str">
        <f t="shared" si="49"/>
        <v>-55 to +155 C</v>
      </c>
      <c r="L123" s="5" t="str">
        <f t="array" ref="L123">IFERROR(INDEX(e29_4c,SMALL(IF(($B$9&lt;=e29_raw)*($B$11&gt;=e29_raw),MATCH(ROW(e29_4c),ROW(e29_4c))),ROWS($A$1:A117)),COLUMN(A117)),"")</f>
        <v>1050</v>
      </c>
      <c r="M123" s="5" t="str">
        <f t="shared" si="50"/>
        <v>Grade 0</v>
      </c>
      <c r="N123" t="str">
        <f t="shared" si="51"/>
        <v>Precision Thick Film Chip Resistors</v>
      </c>
      <c r="O123" t="str">
        <f t="shared" si="52"/>
        <v>Panasonic</v>
      </c>
      <c r="P123" s="5" t="str">
        <f t="shared" si="53"/>
        <v>ERJ6ENF1050</v>
      </c>
      <c r="T123" t="str">
        <f t="shared" si="29"/>
        <v>technology 'R0805';</v>
      </c>
      <c r="U123" t="str">
        <f t="shared" si="30"/>
        <v>value '105 Ohm';</v>
      </c>
      <c r="V123" t="str">
        <f t="shared" si="31"/>
        <v>tolerance '1 %';</v>
      </c>
      <c r="W123" t="str">
        <f t="shared" si="32"/>
        <v>rcwv '3.6 V';</v>
      </c>
      <c r="X123" t="str">
        <f t="shared" si="33"/>
        <v>max(v) '200 V';</v>
      </c>
      <c r="Y123" t="str">
        <f t="shared" si="34"/>
        <v>power(w) '0.125 @ 70 C';</v>
      </c>
      <c r="Z123" t="str">
        <f t="shared" si="35"/>
        <v>tcr '±100 ppm/C';</v>
      </c>
      <c r="AA123" t="str">
        <f t="shared" si="36"/>
        <v>package '0805';</v>
      </c>
      <c r="AB123" t="str">
        <f t="shared" si="37"/>
        <v>operating_temp '-55 to +155 C';</v>
      </c>
      <c r="AC123" t="str">
        <f t="shared" si="38"/>
        <v>pkg_code '1050';</v>
      </c>
      <c r="AD123" t="str">
        <f t="shared" si="39"/>
        <v>aec-q200 'Grade 0';</v>
      </c>
      <c r="AE123" t="str">
        <f t="shared" si="40"/>
        <v>classification 'Precision Thick Film Chip Resistors';</v>
      </c>
      <c r="AF123" t="str">
        <f t="shared" si="41"/>
        <v>mfg 'Panasonic';</v>
      </c>
      <c r="AG123" t="str">
        <f t="shared" si="42"/>
        <v>mpn 'ERJ6ENF1050';</v>
      </c>
    </row>
    <row r="124" spans="3:33" x14ac:dyDescent="0.3">
      <c r="C124" s="5" t="str">
        <f t="shared" si="43"/>
        <v>R0805</v>
      </c>
      <c r="D124" s="5" t="str">
        <f t="shared" si="27"/>
        <v>107 Ohm</v>
      </c>
      <c r="E124" s="5" t="str">
        <f t="shared" si="44"/>
        <v>1 %</v>
      </c>
      <c r="F124" s="5" t="str">
        <f t="shared" si="28"/>
        <v>3.7 V</v>
      </c>
      <c r="G124" s="5" t="str">
        <f t="shared" si="45"/>
        <v>200 V</v>
      </c>
      <c r="H124" s="5" t="str">
        <f t="shared" si="46"/>
        <v>0.125 @ 70 C</v>
      </c>
      <c r="I124" s="5" t="str">
        <f t="shared" si="47"/>
        <v>±100 ppm/C</v>
      </c>
      <c r="J124" s="5" t="str">
        <f t="shared" si="48"/>
        <v>0805</v>
      </c>
      <c r="K124" s="5" t="str">
        <f t="shared" si="49"/>
        <v>-55 to +155 C</v>
      </c>
      <c r="L124" s="5" t="str">
        <f t="array" ref="L124">IFERROR(INDEX(e29_4c,SMALL(IF(($B$9&lt;=e29_raw)*($B$11&gt;=e29_raw),MATCH(ROW(e29_4c),ROW(e29_4c))),ROWS($A$1:A118)),COLUMN(A118)),"")</f>
        <v>1070</v>
      </c>
      <c r="M124" s="5" t="str">
        <f t="shared" si="50"/>
        <v>Grade 0</v>
      </c>
      <c r="N124" t="str">
        <f t="shared" si="51"/>
        <v>Precision Thick Film Chip Resistors</v>
      </c>
      <c r="O124" t="str">
        <f t="shared" si="52"/>
        <v>Panasonic</v>
      </c>
      <c r="P124" s="5" t="str">
        <f t="shared" si="53"/>
        <v>ERJ6ENF1070</v>
      </c>
      <c r="T124" t="str">
        <f t="shared" si="29"/>
        <v>technology 'R0805';</v>
      </c>
      <c r="U124" t="str">
        <f t="shared" si="30"/>
        <v>value '107 Ohm';</v>
      </c>
      <c r="V124" t="str">
        <f t="shared" si="31"/>
        <v>tolerance '1 %';</v>
      </c>
      <c r="W124" t="str">
        <f t="shared" si="32"/>
        <v>rcwv '3.7 V';</v>
      </c>
      <c r="X124" t="str">
        <f t="shared" si="33"/>
        <v>max(v) '200 V';</v>
      </c>
      <c r="Y124" t="str">
        <f t="shared" si="34"/>
        <v>power(w) '0.125 @ 70 C';</v>
      </c>
      <c r="Z124" t="str">
        <f t="shared" si="35"/>
        <v>tcr '±100 ppm/C';</v>
      </c>
      <c r="AA124" t="str">
        <f t="shared" si="36"/>
        <v>package '0805';</v>
      </c>
      <c r="AB124" t="str">
        <f t="shared" si="37"/>
        <v>operating_temp '-55 to +155 C';</v>
      </c>
      <c r="AC124" t="str">
        <f t="shared" si="38"/>
        <v>pkg_code '1070';</v>
      </c>
      <c r="AD124" t="str">
        <f t="shared" si="39"/>
        <v>aec-q200 'Grade 0';</v>
      </c>
      <c r="AE124" t="str">
        <f t="shared" si="40"/>
        <v>classification 'Precision Thick Film Chip Resistors';</v>
      </c>
      <c r="AF124" t="str">
        <f t="shared" si="41"/>
        <v>mfg 'Panasonic';</v>
      </c>
      <c r="AG124" t="str">
        <f t="shared" si="42"/>
        <v>mpn 'ERJ6ENF1070';</v>
      </c>
    </row>
    <row r="125" spans="3:33" x14ac:dyDescent="0.3">
      <c r="C125" s="5" t="str">
        <f t="shared" si="43"/>
        <v>R0805</v>
      </c>
      <c r="D125" s="5" t="str">
        <f t="shared" si="27"/>
        <v>110 Ohm</v>
      </c>
      <c r="E125" s="5" t="str">
        <f t="shared" si="44"/>
        <v>1 %</v>
      </c>
      <c r="F125" s="5" t="str">
        <f t="shared" si="28"/>
        <v>3.7 V</v>
      </c>
      <c r="G125" s="5" t="str">
        <f t="shared" si="45"/>
        <v>200 V</v>
      </c>
      <c r="H125" s="5" t="str">
        <f t="shared" si="46"/>
        <v>0.125 @ 70 C</v>
      </c>
      <c r="I125" s="5" t="str">
        <f t="shared" si="47"/>
        <v>±100 ppm/C</v>
      </c>
      <c r="J125" s="5" t="str">
        <f t="shared" si="48"/>
        <v>0805</v>
      </c>
      <c r="K125" s="5" t="str">
        <f t="shared" si="49"/>
        <v>-55 to +155 C</v>
      </c>
      <c r="L125" s="5" t="str">
        <f t="array" ref="L125">IFERROR(INDEX(e29_4c,SMALL(IF(($B$9&lt;=e29_raw)*($B$11&gt;=e29_raw),MATCH(ROW(e29_4c),ROW(e29_4c))),ROWS($A$1:A119)),COLUMN(A119)),"")</f>
        <v>1100</v>
      </c>
      <c r="M125" s="5" t="str">
        <f t="shared" si="50"/>
        <v>Grade 0</v>
      </c>
      <c r="N125" t="str">
        <f t="shared" si="51"/>
        <v>Precision Thick Film Chip Resistors</v>
      </c>
      <c r="O125" t="str">
        <f t="shared" si="52"/>
        <v>Panasonic</v>
      </c>
      <c r="P125" s="5" t="str">
        <f t="shared" si="53"/>
        <v>ERJ6ENF1100</v>
      </c>
      <c r="T125" t="str">
        <f t="shared" si="29"/>
        <v>technology 'R0805';</v>
      </c>
      <c r="U125" t="str">
        <f t="shared" si="30"/>
        <v>value '110 Ohm';</v>
      </c>
      <c r="V125" t="str">
        <f t="shared" si="31"/>
        <v>tolerance '1 %';</v>
      </c>
      <c r="W125" t="str">
        <f t="shared" si="32"/>
        <v>rcwv '3.7 V';</v>
      </c>
      <c r="X125" t="str">
        <f t="shared" si="33"/>
        <v>max(v) '200 V';</v>
      </c>
      <c r="Y125" t="str">
        <f t="shared" si="34"/>
        <v>power(w) '0.125 @ 70 C';</v>
      </c>
      <c r="Z125" t="str">
        <f t="shared" si="35"/>
        <v>tcr '±100 ppm/C';</v>
      </c>
      <c r="AA125" t="str">
        <f t="shared" si="36"/>
        <v>package '0805';</v>
      </c>
      <c r="AB125" t="str">
        <f t="shared" si="37"/>
        <v>operating_temp '-55 to +155 C';</v>
      </c>
      <c r="AC125" t="str">
        <f t="shared" si="38"/>
        <v>pkg_code '1100';</v>
      </c>
      <c r="AD125" t="str">
        <f t="shared" si="39"/>
        <v>aec-q200 'Grade 0';</v>
      </c>
      <c r="AE125" t="str">
        <f t="shared" si="40"/>
        <v>classification 'Precision Thick Film Chip Resistors';</v>
      </c>
      <c r="AF125" t="str">
        <f t="shared" si="41"/>
        <v>mfg 'Panasonic';</v>
      </c>
      <c r="AG125" t="str">
        <f t="shared" si="42"/>
        <v>mpn 'ERJ6ENF1100';</v>
      </c>
    </row>
    <row r="126" spans="3:33" x14ac:dyDescent="0.3">
      <c r="C126" s="5" t="str">
        <f t="shared" si="43"/>
        <v>R0805</v>
      </c>
      <c r="D126" s="5" t="str">
        <f t="shared" si="27"/>
        <v>113 Ohm</v>
      </c>
      <c r="E126" s="5" t="str">
        <f t="shared" si="44"/>
        <v>1 %</v>
      </c>
      <c r="F126" s="5" t="str">
        <f t="shared" si="28"/>
        <v>3.8 V</v>
      </c>
      <c r="G126" s="5" t="str">
        <f t="shared" si="45"/>
        <v>200 V</v>
      </c>
      <c r="H126" s="5" t="str">
        <f t="shared" si="46"/>
        <v>0.125 @ 70 C</v>
      </c>
      <c r="I126" s="5" t="str">
        <f t="shared" si="47"/>
        <v>±100 ppm/C</v>
      </c>
      <c r="J126" s="5" t="str">
        <f t="shared" si="48"/>
        <v>0805</v>
      </c>
      <c r="K126" s="5" t="str">
        <f t="shared" si="49"/>
        <v>-55 to +155 C</v>
      </c>
      <c r="L126" s="5" t="str">
        <f t="array" ref="L126">IFERROR(INDEX(e29_4c,SMALL(IF(($B$9&lt;=e29_raw)*($B$11&gt;=e29_raw),MATCH(ROW(e29_4c),ROW(e29_4c))),ROWS($A$1:A120)),COLUMN(A120)),"")</f>
        <v>1130</v>
      </c>
      <c r="M126" s="5" t="str">
        <f t="shared" si="50"/>
        <v>Grade 0</v>
      </c>
      <c r="N126" t="str">
        <f t="shared" si="51"/>
        <v>Precision Thick Film Chip Resistors</v>
      </c>
      <c r="O126" t="str">
        <f t="shared" si="52"/>
        <v>Panasonic</v>
      </c>
      <c r="P126" s="5" t="str">
        <f t="shared" si="53"/>
        <v>ERJ6ENF1130</v>
      </c>
      <c r="T126" t="str">
        <f t="shared" si="29"/>
        <v>technology 'R0805';</v>
      </c>
      <c r="U126" t="str">
        <f t="shared" si="30"/>
        <v>value '113 Ohm';</v>
      </c>
      <c r="V126" t="str">
        <f t="shared" si="31"/>
        <v>tolerance '1 %';</v>
      </c>
      <c r="W126" t="str">
        <f t="shared" si="32"/>
        <v>rcwv '3.8 V';</v>
      </c>
      <c r="X126" t="str">
        <f t="shared" si="33"/>
        <v>max(v) '200 V';</v>
      </c>
      <c r="Y126" t="str">
        <f t="shared" si="34"/>
        <v>power(w) '0.125 @ 70 C';</v>
      </c>
      <c r="Z126" t="str">
        <f t="shared" si="35"/>
        <v>tcr '±100 ppm/C';</v>
      </c>
      <c r="AA126" t="str">
        <f t="shared" si="36"/>
        <v>package '0805';</v>
      </c>
      <c r="AB126" t="str">
        <f t="shared" si="37"/>
        <v>operating_temp '-55 to +155 C';</v>
      </c>
      <c r="AC126" t="str">
        <f t="shared" si="38"/>
        <v>pkg_code '1130';</v>
      </c>
      <c r="AD126" t="str">
        <f t="shared" si="39"/>
        <v>aec-q200 'Grade 0';</v>
      </c>
      <c r="AE126" t="str">
        <f t="shared" si="40"/>
        <v>classification 'Precision Thick Film Chip Resistors';</v>
      </c>
      <c r="AF126" t="str">
        <f t="shared" si="41"/>
        <v>mfg 'Panasonic';</v>
      </c>
      <c r="AG126" t="str">
        <f t="shared" si="42"/>
        <v>mpn 'ERJ6ENF1130';</v>
      </c>
    </row>
    <row r="127" spans="3:33" x14ac:dyDescent="0.3">
      <c r="C127" s="5" t="str">
        <f t="shared" si="43"/>
        <v>R0805</v>
      </c>
      <c r="D127" s="5" t="str">
        <f t="shared" si="27"/>
        <v>115 Ohm</v>
      </c>
      <c r="E127" s="5" t="str">
        <f t="shared" si="44"/>
        <v>1 %</v>
      </c>
      <c r="F127" s="5" t="str">
        <f t="shared" si="28"/>
        <v>3.8 V</v>
      </c>
      <c r="G127" s="5" t="str">
        <f t="shared" si="45"/>
        <v>200 V</v>
      </c>
      <c r="H127" s="5" t="str">
        <f t="shared" si="46"/>
        <v>0.125 @ 70 C</v>
      </c>
      <c r="I127" s="5" t="str">
        <f t="shared" si="47"/>
        <v>±100 ppm/C</v>
      </c>
      <c r="J127" s="5" t="str">
        <f t="shared" si="48"/>
        <v>0805</v>
      </c>
      <c r="K127" s="5" t="str">
        <f t="shared" si="49"/>
        <v>-55 to +155 C</v>
      </c>
      <c r="L127" s="5" t="str">
        <f t="array" ref="L127">IFERROR(INDEX(e29_4c,SMALL(IF(($B$9&lt;=e29_raw)*($B$11&gt;=e29_raw),MATCH(ROW(e29_4c),ROW(e29_4c))),ROWS($A$1:A121)),COLUMN(A121)),"")</f>
        <v>1150</v>
      </c>
      <c r="M127" s="5" t="str">
        <f t="shared" si="50"/>
        <v>Grade 0</v>
      </c>
      <c r="N127" t="str">
        <f t="shared" si="51"/>
        <v>Precision Thick Film Chip Resistors</v>
      </c>
      <c r="O127" t="str">
        <f t="shared" si="52"/>
        <v>Panasonic</v>
      </c>
      <c r="P127" s="5" t="str">
        <f t="shared" si="53"/>
        <v>ERJ6ENF1150</v>
      </c>
      <c r="T127" t="str">
        <f t="shared" si="29"/>
        <v>technology 'R0805';</v>
      </c>
      <c r="U127" t="str">
        <f t="shared" si="30"/>
        <v>value '115 Ohm';</v>
      </c>
      <c r="V127" t="str">
        <f t="shared" si="31"/>
        <v>tolerance '1 %';</v>
      </c>
      <c r="W127" t="str">
        <f t="shared" si="32"/>
        <v>rcwv '3.8 V';</v>
      </c>
      <c r="X127" t="str">
        <f t="shared" si="33"/>
        <v>max(v) '200 V';</v>
      </c>
      <c r="Y127" t="str">
        <f t="shared" si="34"/>
        <v>power(w) '0.125 @ 70 C';</v>
      </c>
      <c r="Z127" t="str">
        <f t="shared" si="35"/>
        <v>tcr '±100 ppm/C';</v>
      </c>
      <c r="AA127" t="str">
        <f t="shared" si="36"/>
        <v>package '0805';</v>
      </c>
      <c r="AB127" t="str">
        <f t="shared" si="37"/>
        <v>operating_temp '-55 to +155 C';</v>
      </c>
      <c r="AC127" t="str">
        <f t="shared" si="38"/>
        <v>pkg_code '1150';</v>
      </c>
      <c r="AD127" t="str">
        <f t="shared" si="39"/>
        <v>aec-q200 'Grade 0';</v>
      </c>
      <c r="AE127" t="str">
        <f t="shared" si="40"/>
        <v>classification 'Precision Thick Film Chip Resistors';</v>
      </c>
      <c r="AF127" t="str">
        <f t="shared" si="41"/>
        <v>mfg 'Panasonic';</v>
      </c>
      <c r="AG127" t="str">
        <f t="shared" si="42"/>
        <v>mpn 'ERJ6ENF1150';</v>
      </c>
    </row>
    <row r="128" spans="3:33" x14ac:dyDescent="0.3">
      <c r="C128" s="5" t="str">
        <f t="shared" si="43"/>
        <v>R0805</v>
      </c>
      <c r="D128" s="5" t="str">
        <f t="shared" si="27"/>
        <v>118 Ohm</v>
      </c>
      <c r="E128" s="5" t="str">
        <f t="shared" si="44"/>
        <v>1 %</v>
      </c>
      <c r="F128" s="5" t="str">
        <f t="shared" si="28"/>
        <v>3.8 V</v>
      </c>
      <c r="G128" s="5" t="str">
        <f t="shared" si="45"/>
        <v>200 V</v>
      </c>
      <c r="H128" s="5" t="str">
        <f t="shared" si="46"/>
        <v>0.125 @ 70 C</v>
      </c>
      <c r="I128" s="5" t="str">
        <f t="shared" si="47"/>
        <v>±100 ppm/C</v>
      </c>
      <c r="J128" s="5" t="str">
        <f t="shared" si="48"/>
        <v>0805</v>
      </c>
      <c r="K128" s="5" t="str">
        <f t="shared" si="49"/>
        <v>-55 to +155 C</v>
      </c>
      <c r="L128" s="5" t="str">
        <f t="array" ref="L128">IFERROR(INDEX(e29_4c,SMALL(IF(($B$9&lt;=e29_raw)*($B$11&gt;=e29_raw),MATCH(ROW(e29_4c),ROW(e29_4c))),ROWS($A$1:A122)),COLUMN(A122)),"")</f>
        <v>1180</v>
      </c>
      <c r="M128" s="5" t="str">
        <f t="shared" si="50"/>
        <v>Grade 0</v>
      </c>
      <c r="N128" t="str">
        <f t="shared" si="51"/>
        <v>Precision Thick Film Chip Resistors</v>
      </c>
      <c r="O128" t="str">
        <f t="shared" si="52"/>
        <v>Panasonic</v>
      </c>
      <c r="P128" s="5" t="str">
        <f t="shared" si="53"/>
        <v>ERJ6ENF1180</v>
      </c>
      <c r="T128" t="str">
        <f t="shared" si="29"/>
        <v>technology 'R0805';</v>
      </c>
      <c r="U128" t="str">
        <f t="shared" si="30"/>
        <v>value '118 Ohm';</v>
      </c>
      <c r="V128" t="str">
        <f t="shared" si="31"/>
        <v>tolerance '1 %';</v>
      </c>
      <c r="W128" t="str">
        <f t="shared" si="32"/>
        <v>rcwv '3.8 V';</v>
      </c>
      <c r="X128" t="str">
        <f t="shared" si="33"/>
        <v>max(v) '200 V';</v>
      </c>
      <c r="Y128" t="str">
        <f t="shared" si="34"/>
        <v>power(w) '0.125 @ 70 C';</v>
      </c>
      <c r="Z128" t="str">
        <f t="shared" si="35"/>
        <v>tcr '±100 ppm/C';</v>
      </c>
      <c r="AA128" t="str">
        <f t="shared" si="36"/>
        <v>package '0805';</v>
      </c>
      <c r="AB128" t="str">
        <f t="shared" si="37"/>
        <v>operating_temp '-55 to +155 C';</v>
      </c>
      <c r="AC128" t="str">
        <f t="shared" si="38"/>
        <v>pkg_code '1180';</v>
      </c>
      <c r="AD128" t="str">
        <f t="shared" si="39"/>
        <v>aec-q200 'Grade 0';</v>
      </c>
      <c r="AE128" t="str">
        <f t="shared" si="40"/>
        <v>classification 'Precision Thick Film Chip Resistors';</v>
      </c>
      <c r="AF128" t="str">
        <f t="shared" si="41"/>
        <v>mfg 'Panasonic';</v>
      </c>
      <c r="AG128" t="str">
        <f t="shared" si="42"/>
        <v>mpn 'ERJ6ENF1180';</v>
      </c>
    </row>
    <row r="129" spans="3:33" x14ac:dyDescent="0.3">
      <c r="C129" s="5" t="str">
        <f t="shared" si="43"/>
        <v>R0805</v>
      </c>
      <c r="D129" s="5" t="str">
        <f t="shared" si="27"/>
        <v>120 Ohm</v>
      </c>
      <c r="E129" s="5" t="str">
        <f t="shared" si="44"/>
        <v>1 %</v>
      </c>
      <c r="F129" s="5" t="str">
        <f t="shared" si="28"/>
        <v>3.9 V</v>
      </c>
      <c r="G129" s="5" t="str">
        <f t="shared" si="45"/>
        <v>200 V</v>
      </c>
      <c r="H129" s="5" t="str">
        <f t="shared" si="46"/>
        <v>0.125 @ 70 C</v>
      </c>
      <c r="I129" s="5" t="str">
        <f t="shared" si="47"/>
        <v>±100 ppm/C</v>
      </c>
      <c r="J129" s="5" t="str">
        <f t="shared" si="48"/>
        <v>0805</v>
      </c>
      <c r="K129" s="5" t="str">
        <f t="shared" si="49"/>
        <v>-55 to +155 C</v>
      </c>
      <c r="L129" s="5" t="str">
        <f t="array" ref="L129">IFERROR(INDEX(e29_4c,SMALL(IF(($B$9&lt;=e29_raw)*($B$11&gt;=e29_raw),MATCH(ROW(e29_4c),ROW(e29_4c))),ROWS($A$1:A123)),COLUMN(A123)),"")</f>
        <v>1200</v>
      </c>
      <c r="M129" s="5" t="str">
        <f t="shared" si="50"/>
        <v>Grade 0</v>
      </c>
      <c r="N129" t="str">
        <f t="shared" si="51"/>
        <v>Precision Thick Film Chip Resistors</v>
      </c>
      <c r="O129" t="str">
        <f t="shared" si="52"/>
        <v>Panasonic</v>
      </c>
      <c r="P129" s="5" t="str">
        <f t="shared" si="53"/>
        <v>ERJ6ENF1200</v>
      </c>
      <c r="T129" t="str">
        <f t="shared" si="29"/>
        <v>technology 'R0805';</v>
      </c>
      <c r="U129" t="str">
        <f t="shared" si="30"/>
        <v>value '120 Ohm';</v>
      </c>
      <c r="V129" t="str">
        <f t="shared" si="31"/>
        <v>tolerance '1 %';</v>
      </c>
      <c r="W129" t="str">
        <f t="shared" si="32"/>
        <v>rcwv '3.9 V';</v>
      </c>
      <c r="X129" t="str">
        <f t="shared" si="33"/>
        <v>max(v) '200 V';</v>
      </c>
      <c r="Y129" t="str">
        <f t="shared" si="34"/>
        <v>power(w) '0.125 @ 70 C';</v>
      </c>
      <c r="Z129" t="str">
        <f t="shared" si="35"/>
        <v>tcr '±100 ppm/C';</v>
      </c>
      <c r="AA129" t="str">
        <f t="shared" si="36"/>
        <v>package '0805';</v>
      </c>
      <c r="AB129" t="str">
        <f t="shared" si="37"/>
        <v>operating_temp '-55 to +155 C';</v>
      </c>
      <c r="AC129" t="str">
        <f t="shared" si="38"/>
        <v>pkg_code '1200';</v>
      </c>
      <c r="AD129" t="str">
        <f t="shared" si="39"/>
        <v>aec-q200 'Grade 0';</v>
      </c>
      <c r="AE129" t="str">
        <f t="shared" si="40"/>
        <v>classification 'Precision Thick Film Chip Resistors';</v>
      </c>
      <c r="AF129" t="str">
        <f t="shared" si="41"/>
        <v>mfg 'Panasonic';</v>
      </c>
      <c r="AG129" t="str">
        <f t="shared" si="42"/>
        <v>mpn 'ERJ6ENF1200';</v>
      </c>
    </row>
    <row r="130" spans="3:33" x14ac:dyDescent="0.3">
      <c r="C130" s="5" t="str">
        <f t="shared" si="43"/>
        <v>R0805</v>
      </c>
      <c r="D130" s="5" t="str">
        <f t="shared" si="27"/>
        <v>121 Ohm</v>
      </c>
      <c r="E130" s="5" t="str">
        <f t="shared" si="44"/>
        <v>1 %</v>
      </c>
      <c r="F130" s="5" t="str">
        <f t="shared" si="28"/>
        <v>3.9 V</v>
      </c>
      <c r="G130" s="5" t="str">
        <f t="shared" si="45"/>
        <v>200 V</v>
      </c>
      <c r="H130" s="5" t="str">
        <f t="shared" si="46"/>
        <v>0.125 @ 70 C</v>
      </c>
      <c r="I130" s="5" t="str">
        <f t="shared" si="47"/>
        <v>±100 ppm/C</v>
      </c>
      <c r="J130" s="5" t="str">
        <f t="shared" si="48"/>
        <v>0805</v>
      </c>
      <c r="K130" s="5" t="str">
        <f t="shared" si="49"/>
        <v>-55 to +155 C</v>
      </c>
      <c r="L130" s="5" t="str">
        <f t="array" ref="L130">IFERROR(INDEX(e29_4c,SMALL(IF(($B$9&lt;=e29_raw)*($B$11&gt;=e29_raw),MATCH(ROW(e29_4c),ROW(e29_4c))),ROWS($A$1:A124)),COLUMN(A124)),"")</f>
        <v>1210</v>
      </c>
      <c r="M130" s="5" t="str">
        <f t="shared" si="50"/>
        <v>Grade 0</v>
      </c>
      <c r="N130" t="str">
        <f t="shared" si="51"/>
        <v>Precision Thick Film Chip Resistors</v>
      </c>
      <c r="O130" t="str">
        <f t="shared" si="52"/>
        <v>Panasonic</v>
      </c>
      <c r="P130" s="5" t="str">
        <f t="shared" si="53"/>
        <v>ERJ6ENF1210</v>
      </c>
      <c r="T130" t="str">
        <f t="shared" si="29"/>
        <v>technology 'R0805';</v>
      </c>
      <c r="U130" t="str">
        <f t="shared" si="30"/>
        <v>value '121 Ohm';</v>
      </c>
      <c r="V130" t="str">
        <f t="shared" si="31"/>
        <v>tolerance '1 %';</v>
      </c>
      <c r="W130" t="str">
        <f t="shared" si="32"/>
        <v>rcwv '3.9 V';</v>
      </c>
      <c r="X130" t="str">
        <f t="shared" si="33"/>
        <v>max(v) '200 V';</v>
      </c>
      <c r="Y130" t="str">
        <f t="shared" si="34"/>
        <v>power(w) '0.125 @ 70 C';</v>
      </c>
      <c r="Z130" t="str">
        <f t="shared" si="35"/>
        <v>tcr '±100 ppm/C';</v>
      </c>
      <c r="AA130" t="str">
        <f t="shared" si="36"/>
        <v>package '0805';</v>
      </c>
      <c r="AB130" t="str">
        <f t="shared" si="37"/>
        <v>operating_temp '-55 to +155 C';</v>
      </c>
      <c r="AC130" t="str">
        <f t="shared" si="38"/>
        <v>pkg_code '1210';</v>
      </c>
      <c r="AD130" t="str">
        <f t="shared" si="39"/>
        <v>aec-q200 'Grade 0';</v>
      </c>
      <c r="AE130" t="str">
        <f t="shared" si="40"/>
        <v>classification 'Precision Thick Film Chip Resistors';</v>
      </c>
      <c r="AF130" t="str">
        <f t="shared" si="41"/>
        <v>mfg 'Panasonic';</v>
      </c>
      <c r="AG130" t="str">
        <f t="shared" si="42"/>
        <v>mpn 'ERJ6ENF1210';</v>
      </c>
    </row>
    <row r="131" spans="3:33" x14ac:dyDescent="0.3">
      <c r="C131" s="5" t="str">
        <f t="shared" si="43"/>
        <v>R0805</v>
      </c>
      <c r="D131" s="5" t="str">
        <f t="shared" si="27"/>
        <v>124 Ohm</v>
      </c>
      <c r="E131" s="5" t="str">
        <f t="shared" si="44"/>
        <v>1 %</v>
      </c>
      <c r="F131" s="5" t="str">
        <f t="shared" si="28"/>
        <v>3.9 V</v>
      </c>
      <c r="G131" s="5" t="str">
        <f t="shared" si="45"/>
        <v>200 V</v>
      </c>
      <c r="H131" s="5" t="str">
        <f t="shared" si="46"/>
        <v>0.125 @ 70 C</v>
      </c>
      <c r="I131" s="5" t="str">
        <f t="shared" si="47"/>
        <v>±100 ppm/C</v>
      </c>
      <c r="J131" s="5" t="str">
        <f t="shared" si="48"/>
        <v>0805</v>
      </c>
      <c r="K131" s="5" t="str">
        <f t="shared" si="49"/>
        <v>-55 to +155 C</v>
      </c>
      <c r="L131" s="5" t="str">
        <f t="array" ref="L131">IFERROR(INDEX(e29_4c,SMALL(IF(($B$9&lt;=e29_raw)*($B$11&gt;=e29_raw),MATCH(ROW(e29_4c),ROW(e29_4c))),ROWS($A$1:A125)),COLUMN(A125)),"")</f>
        <v>1240</v>
      </c>
      <c r="M131" s="5" t="str">
        <f t="shared" si="50"/>
        <v>Grade 0</v>
      </c>
      <c r="N131" t="str">
        <f t="shared" si="51"/>
        <v>Precision Thick Film Chip Resistors</v>
      </c>
      <c r="O131" t="str">
        <f t="shared" si="52"/>
        <v>Panasonic</v>
      </c>
      <c r="P131" s="5" t="str">
        <f t="shared" si="53"/>
        <v>ERJ6ENF1240</v>
      </c>
      <c r="T131" t="str">
        <f t="shared" si="29"/>
        <v>technology 'R0805';</v>
      </c>
      <c r="U131" t="str">
        <f t="shared" si="30"/>
        <v>value '124 Ohm';</v>
      </c>
      <c r="V131" t="str">
        <f t="shared" si="31"/>
        <v>tolerance '1 %';</v>
      </c>
      <c r="W131" t="str">
        <f t="shared" si="32"/>
        <v>rcwv '3.9 V';</v>
      </c>
      <c r="X131" t="str">
        <f t="shared" si="33"/>
        <v>max(v) '200 V';</v>
      </c>
      <c r="Y131" t="str">
        <f t="shared" si="34"/>
        <v>power(w) '0.125 @ 70 C';</v>
      </c>
      <c r="Z131" t="str">
        <f t="shared" si="35"/>
        <v>tcr '±100 ppm/C';</v>
      </c>
      <c r="AA131" t="str">
        <f t="shared" si="36"/>
        <v>package '0805';</v>
      </c>
      <c r="AB131" t="str">
        <f t="shared" si="37"/>
        <v>operating_temp '-55 to +155 C';</v>
      </c>
      <c r="AC131" t="str">
        <f t="shared" si="38"/>
        <v>pkg_code '1240';</v>
      </c>
      <c r="AD131" t="str">
        <f t="shared" si="39"/>
        <v>aec-q200 'Grade 0';</v>
      </c>
      <c r="AE131" t="str">
        <f t="shared" si="40"/>
        <v>classification 'Precision Thick Film Chip Resistors';</v>
      </c>
      <c r="AF131" t="str">
        <f t="shared" si="41"/>
        <v>mfg 'Panasonic';</v>
      </c>
      <c r="AG131" t="str">
        <f t="shared" si="42"/>
        <v>mpn 'ERJ6ENF1240';</v>
      </c>
    </row>
    <row r="132" spans="3:33" x14ac:dyDescent="0.3">
      <c r="C132" s="5" t="str">
        <f t="shared" si="43"/>
        <v>R0805</v>
      </c>
      <c r="D132" s="5" t="str">
        <f t="shared" si="27"/>
        <v>127 Ohm</v>
      </c>
      <c r="E132" s="5" t="str">
        <f t="shared" si="44"/>
        <v>1 %</v>
      </c>
      <c r="F132" s="5" t="str">
        <f t="shared" si="28"/>
        <v>4 V</v>
      </c>
      <c r="G132" s="5" t="str">
        <f t="shared" si="45"/>
        <v>200 V</v>
      </c>
      <c r="H132" s="5" t="str">
        <f t="shared" si="46"/>
        <v>0.125 @ 70 C</v>
      </c>
      <c r="I132" s="5" t="str">
        <f t="shared" si="47"/>
        <v>±100 ppm/C</v>
      </c>
      <c r="J132" s="5" t="str">
        <f t="shared" si="48"/>
        <v>0805</v>
      </c>
      <c r="K132" s="5" t="str">
        <f t="shared" si="49"/>
        <v>-55 to +155 C</v>
      </c>
      <c r="L132" s="5" t="str">
        <f t="array" ref="L132">IFERROR(INDEX(e29_4c,SMALL(IF(($B$9&lt;=e29_raw)*($B$11&gt;=e29_raw),MATCH(ROW(e29_4c),ROW(e29_4c))),ROWS($A$1:A126)),COLUMN(A126)),"")</f>
        <v>1270</v>
      </c>
      <c r="M132" s="5" t="str">
        <f t="shared" si="50"/>
        <v>Grade 0</v>
      </c>
      <c r="N132" t="str">
        <f t="shared" si="51"/>
        <v>Precision Thick Film Chip Resistors</v>
      </c>
      <c r="O132" t="str">
        <f t="shared" si="52"/>
        <v>Panasonic</v>
      </c>
      <c r="P132" s="5" t="str">
        <f t="shared" si="53"/>
        <v>ERJ6ENF1270</v>
      </c>
      <c r="T132" t="str">
        <f t="shared" si="29"/>
        <v>technology 'R0805';</v>
      </c>
      <c r="U132" t="str">
        <f t="shared" si="30"/>
        <v>value '127 Ohm';</v>
      </c>
      <c r="V132" t="str">
        <f t="shared" si="31"/>
        <v>tolerance '1 %';</v>
      </c>
      <c r="W132" t="str">
        <f t="shared" si="32"/>
        <v>rcwv '4 V';</v>
      </c>
      <c r="X132" t="str">
        <f t="shared" si="33"/>
        <v>max(v) '200 V';</v>
      </c>
      <c r="Y132" t="str">
        <f t="shared" si="34"/>
        <v>power(w) '0.125 @ 70 C';</v>
      </c>
      <c r="Z132" t="str">
        <f t="shared" si="35"/>
        <v>tcr '±100 ppm/C';</v>
      </c>
      <c r="AA132" t="str">
        <f t="shared" si="36"/>
        <v>package '0805';</v>
      </c>
      <c r="AB132" t="str">
        <f t="shared" si="37"/>
        <v>operating_temp '-55 to +155 C';</v>
      </c>
      <c r="AC132" t="str">
        <f t="shared" si="38"/>
        <v>pkg_code '1270';</v>
      </c>
      <c r="AD132" t="str">
        <f t="shared" si="39"/>
        <v>aec-q200 'Grade 0';</v>
      </c>
      <c r="AE132" t="str">
        <f t="shared" si="40"/>
        <v>classification 'Precision Thick Film Chip Resistors';</v>
      </c>
      <c r="AF132" t="str">
        <f t="shared" si="41"/>
        <v>mfg 'Panasonic';</v>
      </c>
      <c r="AG132" t="str">
        <f t="shared" si="42"/>
        <v>mpn 'ERJ6ENF1270';</v>
      </c>
    </row>
    <row r="133" spans="3:33" x14ac:dyDescent="0.3">
      <c r="C133" s="5" t="str">
        <f t="shared" si="43"/>
        <v>R0805</v>
      </c>
      <c r="D133" s="5" t="str">
        <f t="shared" si="27"/>
        <v>130 Ohm</v>
      </c>
      <c r="E133" s="5" t="str">
        <f t="shared" si="44"/>
        <v>1 %</v>
      </c>
      <c r="F133" s="5" t="str">
        <f t="shared" si="28"/>
        <v>4 V</v>
      </c>
      <c r="G133" s="5" t="str">
        <f t="shared" si="45"/>
        <v>200 V</v>
      </c>
      <c r="H133" s="5" t="str">
        <f t="shared" si="46"/>
        <v>0.125 @ 70 C</v>
      </c>
      <c r="I133" s="5" t="str">
        <f t="shared" si="47"/>
        <v>±100 ppm/C</v>
      </c>
      <c r="J133" s="5" t="str">
        <f t="shared" si="48"/>
        <v>0805</v>
      </c>
      <c r="K133" s="5" t="str">
        <f t="shared" si="49"/>
        <v>-55 to +155 C</v>
      </c>
      <c r="L133" s="5" t="str">
        <f t="array" ref="L133">IFERROR(INDEX(e29_4c,SMALL(IF(($B$9&lt;=e29_raw)*($B$11&gt;=e29_raw),MATCH(ROW(e29_4c),ROW(e29_4c))),ROWS($A$1:A127)),COLUMN(A127)),"")</f>
        <v>1300</v>
      </c>
      <c r="M133" s="5" t="str">
        <f t="shared" si="50"/>
        <v>Grade 0</v>
      </c>
      <c r="N133" t="str">
        <f t="shared" si="51"/>
        <v>Precision Thick Film Chip Resistors</v>
      </c>
      <c r="O133" t="str">
        <f t="shared" si="52"/>
        <v>Panasonic</v>
      </c>
      <c r="P133" s="5" t="str">
        <f t="shared" si="53"/>
        <v>ERJ6ENF1300</v>
      </c>
      <c r="T133" t="str">
        <f t="shared" si="29"/>
        <v>technology 'R0805';</v>
      </c>
      <c r="U133" t="str">
        <f t="shared" si="30"/>
        <v>value '130 Ohm';</v>
      </c>
      <c r="V133" t="str">
        <f t="shared" si="31"/>
        <v>tolerance '1 %';</v>
      </c>
      <c r="W133" t="str">
        <f t="shared" si="32"/>
        <v>rcwv '4 V';</v>
      </c>
      <c r="X133" t="str">
        <f t="shared" si="33"/>
        <v>max(v) '200 V';</v>
      </c>
      <c r="Y133" t="str">
        <f t="shared" si="34"/>
        <v>power(w) '0.125 @ 70 C';</v>
      </c>
      <c r="Z133" t="str">
        <f t="shared" si="35"/>
        <v>tcr '±100 ppm/C';</v>
      </c>
      <c r="AA133" t="str">
        <f t="shared" si="36"/>
        <v>package '0805';</v>
      </c>
      <c r="AB133" t="str">
        <f t="shared" si="37"/>
        <v>operating_temp '-55 to +155 C';</v>
      </c>
      <c r="AC133" t="str">
        <f t="shared" si="38"/>
        <v>pkg_code '1300';</v>
      </c>
      <c r="AD133" t="str">
        <f t="shared" si="39"/>
        <v>aec-q200 'Grade 0';</v>
      </c>
      <c r="AE133" t="str">
        <f t="shared" si="40"/>
        <v>classification 'Precision Thick Film Chip Resistors';</v>
      </c>
      <c r="AF133" t="str">
        <f t="shared" si="41"/>
        <v>mfg 'Panasonic';</v>
      </c>
      <c r="AG133" t="str">
        <f t="shared" si="42"/>
        <v>mpn 'ERJ6ENF1300';</v>
      </c>
    </row>
    <row r="134" spans="3:33" x14ac:dyDescent="0.3">
      <c r="C134" s="5" t="str">
        <f t="shared" si="43"/>
        <v>R0805</v>
      </c>
      <c r="D134" s="5" t="str">
        <f t="shared" si="27"/>
        <v>133 Ohm</v>
      </c>
      <c r="E134" s="5" t="str">
        <f t="shared" si="44"/>
        <v>1 %</v>
      </c>
      <c r="F134" s="5" t="str">
        <f t="shared" si="28"/>
        <v>4.1 V</v>
      </c>
      <c r="G134" s="5" t="str">
        <f t="shared" si="45"/>
        <v>200 V</v>
      </c>
      <c r="H134" s="5" t="str">
        <f t="shared" si="46"/>
        <v>0.125 @ 70 C</v>
      </c>
      <c r="I134" s="5" t="str">
        <f t="shared" si="47"/>
        <v>±100 ppm/C</v>
      </c>
      <c r="J134" s="5" t="str">
        <f t="shared" si="48"/>
        <v>0805</v>
      </c>
      <c r="K134" s="5" t="str">
        <f t="shared" si="49"/>
        <v>-55 to +155 C</v>
      </c>
      <c r="L134" s="5" t="str">
        <f t="array" ref="L134">IFERROR(INDEX(e29_4c,SMALL(IF(($B$9&lt;=e29_raw)*($B$11&gt;=e29_raw),MATCH(ROW(e29_4c),ROW(e29_4c))),ROWS($A$1:A128)),COLUMN(A128)),"")</f>
        <v>1330</v>
      </c>
      <c r="M134" s="5" t="str">
        <f t="shared" si="50"/>
        <v>Grade 0</v>
      </c>
      <c r="N134" t="str">
        <f t="shared" si="51"/>
        <v>Precision Thick Film Chip Resistors</v>
      </c>
      <c r="O134" t="str">
        <f t="shared" si="52"/>
        <v>Panasonic</v>
      </c>
      <c r="P134" s="5" t="str">
        <f t="shared" si="53"/>
        <v>ERJ6ENF1330</v>
      </c>
      <c r="T134" t="str">
        <f t="shared" si="29"/>
        <v>technology 'R0805';</v>
      </c>
      <c r="U134" t="str">
        <f t="shared" si="30"/>
        <v>value '133 Ohm';</v>
      </c>
      <c r="V134" t="str">
        <f t="shared" si="31"/>
        <v>tolerance '1 %';</v>
      </c>
      <c r="W134" t="str">
        <f t="shared" si="32"/>
        <v>rcwv '4.1 V';</v>
      </c>
      <c r="X134" t="str">
        <f t="shared" si="33"/>
        <v>max(v) '200 V';</v>
      </c>
      <c r="Y134" t="str">
        <f t="shared" si="34"/>
        <v>power(w) '0.125 @ 70 C';</v>
      </c>
      <c r="Z134" t="str">
        <f t="shared" si="35"/>
        <v>tcr '±100 ppm/C';</v>
      </c>
      <c r="AA134" t="str">
        <f t="shared" si="36"/>
        <v>package '0805';</v>
      </c>
      <c r="AB134" t="str">
        <f t="shared" si="37"/>
        <v>operating_temp '-55 to +155 C';</v>
      </c>
      <c r="AC134" t="str">
        <f t="shared" si="38"/>
        <v>pkg_code '1330';</v>
      </c>
      <c r="AD134" t="str">
        <f t="shared" si="39"/>
        <v>aec-q200 'Grade 0';</v>
      </c>
      <c r="AE134" t="str">
        <f t="shared" si="40"/>
        <v>classification 'Precision Thick Film Chip Resistors';</v>
      </c>
      <c r="AF134" t="str">
        <f t="shared" si="41"/>
        <v>mfg 'Panasonic';</v>
      </c>
      <c r="AG134" t="str">
        <f t="shared" si="42"/>
        <v>mpn 'ERJ6ENF1330';</v>
      </c>
    </row>
    <row r="135" spans="3:33" x14ac:dyDescent="0.3">
      <c r="C135" s="5" t="str">
        <f t="shared" si="43"/>
        <v>R0805</v>
      </c>
      <c r="D135" s="5" t="str">
        <f t="shared" ref="D135:D198" si="54">INDEX(e29_value,MATCH(L135,e29_4c,0))&amp;" "&amp;INDEX(e29_sym,MATCH(L135,e29_4c,0))</f>
        <v>137 Ohm</v>
      </c>
      <c r="E135" s="5" t="str">
        <f t="shared" si="44"/>
        <v>1 %</v>
      </c>
      <c r="F135" s="5" t="str">
        <f t="shared" ref="F135:F198" si="55">MIN($B$17,ROUND(SQRT(($B$30*INDEX(e29_raw,MATCH(L135,e29_4c,0)))),1))&amp;" V"</f>
        <v>4.1 V</v>
      </c>
      <c r="G135" s="5" t="str">
        <f t="shared" si="45"/>
        <v>200 V</v>
      </c>
      <c r="H135" s="5" t="str">
        <f t="shared" si="46"/>
        <v>0.125 @ 70 C</v>
      </c>
      <c r="I135" s="5" t="str">
        <f t="shared" si="47"/>
        <v>±100 ppm/C</v>
      </c>
      <c r="J135" s="5" t="str">
        <f t="shared" si="48"/>
        <v>0805</v>
      </c>
      <c r="K135" s="5" t="str">
        <f t="shared" si="49"/>
        <v>-55 to +155 C</v>
      </c>
      <c r="L135" s="5" t="str">
        <f t="array" ref="L135">IFERROR(INDEX(e29_4c,SMALL(IF(($B$9&lt;=e29_raw)*($B$11&gt;=e29_raw),MATCH(ROW(e29_4c),ROW(e29_4c))),ROWS($A$1:A129)),COLUMN(A129)),"")</f>
        <v>1370</v>
      </c>
      <c r="M135" s="5" t="str">
        <f t="shared" si="50"/>
        <v>Grade 0</v>
      </c>
      <c r="N135" t="str">
        <f t="shared" si="51"/>
        <v>Precision Thick Film Chip Resistors</v>
      </c>
      <c r="O135" t="str">
        <f t="shared" si="52"/>
        <v>Panasonic</v>
      </c>
      <c r="P135" s="5" t="str">
        <f t="shared" si="53"/>
        <v>ERJ6ENF1370</v>
      </c>
      <c r="T135" t="str">
        <f t="shared" ref="T135:T198" si="56">IF($L135&lt;&gt;"",C$6&amp;" '"&amp;C135&amp;"';","")</f>
        <v>technology 'R0805';</v>
      </c>
      <c r="U135" t="str">
        <f t="shared" ref="U135:U198" si="57">IF($L135&lt;&gt;"",D$6&amp;" '"&amp;D135&amp;"';","")</f>
        <v>value '137 Ohm';</v>
      </c>
      <c r="V135" t="str">
        <f t="shared" ref="V135:V198" si="58">IF($L135&lt;&gt;"",E$6&amp;" '"&amp;E135&amp;"';","")</f>
        <v>tolerance '1 %';</v>
      </c>
      <c r="W135" t="str">
        <f t="shared" ref="W135:W198" si="59">IF($L135&lt;&gt;"",F$6&amp;" '"&amp;F135&amp;"';","")</f>
        <v>rcwv '4.1 V';</v>
      </c>
      <c r="X135" t="str">
        <f t="shared" ref="X135:X198" si="60">IF($L135&lt;&gt;"",G$6&amp;" '"&amp;G135&amp;"';","")</f>
        <v>max(v) '200 V';</v>
      </c>
      <c r="Y135" t="str">
        <f t="shared" ref="Y135:Y198" si="61">IF($L135&lt;&gt;"",H$6&amp;" '"&amp;H135&amp;"';","")</f>
        <v>power(w) '0.125 @ 70 C';</v>
      </c>
      <c r="Z135" t="str">
        <f t="shared" ref="Z135:Z198" si="62">IF($L135&lt;&gt;"",I$6&amp;" '"&amp;I135&amp;"';","")</f>
        <v>tcr '±100 ppm/C';</v>
      </c>
      <c r="AA135" t="str">
        <f t="shared" ref="AA135:AA198" si="63">IF($L135&lt;&gt;"",J$6&amp;" '"&amp;J135&amp;"';","")</f>
        <v>package '0805';</v>
      </c>
      <c r="AB135" t="str">
        <f t="shared" ref="AB135:AB198" si="64">IF($L135&lt;&gt;"",K$6&amp;" '"&amp;K135&amp;"';","")</f>
        <v>operating_temp '-55 to +155 C';</v>
      </c>
      <c r="AC135" t="str">
        <f t="shared" ref="AC135:AC198" si="65">IF($L135&lt;&gt;"",L$6&amp;" '"&amp;L135&amp;"';","")</f>
        <v>pkg_code '1370';</v>
      </c>
      <c r="AD135" t="str">
        <f t="shared" ref="AD135:AD198" si="66">IF($L135&lt;&gt;"",M$6&amp;" '"&amp;M135&amp;"';","")</f>
        <v>aec-q200 'Grade 0';</v>
      </c>
      <c r="AE135" t="str">
        <f t="shared" ref="AE135:AE198" si="67">IF($L135&lt;&gt;"",N$6&amp;" '"&amp;N135&amp;"';","")</f>
        <v>classification 'Precision Thick Film Chip Resistors';</v>
      </c>
      <c r="AF135" t="str">
        <f t="shared" ref="AF135:AF198" si="68">IF($L135&lt;&gt;"",O$6&amp;" '"&amp;O135&amp;"';","")</f>
        <v>mfg 'Panasonic';</v>
      </c>
      <c r="AG135" t="str">
        <f t="shared" ref="AG135:AG198" si="69">IF($L135&lt;&gt;"",P$6&amp;" '"&amp;P135&amp;"';","")</f>
        <v>mpn 'ERJ6ENF1370';</v>
      </c>
    </row>
    <row r="136" spans="3:33" x14ac:dyDescent="0.3">
      <c r="C136" s="5" t="str">
        <f t="shared" ref="C136:C199" si="70">IF($L136&lt;&gt;"","R"&amp;J136,"")</f>
        <v>R0805</v>
      </c>
      <c r="D136" s="5" t="str">
        <f t="shared" si="54"/>
        <v>140 Ohm</v>
      </c>
      <c r="E136" s="5" t="str">
        <f t="shared" ref="E136:E199" si="71">IF($L136&lt;&gt;"",$B$21)</f>
        <v>1 %</v>
      </c>
      <c r="F136" s="5" t="str">
        <f t="shared" si="55"/>
        <v>4.2 V</v>
      </c>
      <c r="G136" s="5" t="str">
        <f t="shared" ref="G136:G199" si="72">IF($L136&lt;&gt;"",$B$19)&amp;" V"</f>
        <v>200 V</v>
      </c>
      <c r="H136" s="5" t="str">
        <f t="shared" ref="H136:H199" si="73">IF($L136&lt;&gt;"",$B$15)</f>
        <v>0.125 @ 70 C</v>
      </c>
      <c r="I136" s="5" t="str">
        <f t="shared" ref="I136:I199" si="74">IF($L136&lt;&gt;"",$B$23)</f>
        <v>±100 ppm/C</v>
      </c>
      <c r="J136" s="5" t="str">
        <f t="shared" ref="J136:J199" si="75">IF($L136&lt;&gt;"",$B$13)</f>
        <v>0805</v>
      </c>
      <c r="K136" s="5" t="str">
        <f t="shared" ref="K136:K199" si="76">IF($L136&lt;&gt;"",$B$25)&amp;" C"</f>
        <v>-55 to +155 C</v>
      </c>
      <c r="L136" s="5" t="str">
        <f t="array" ref="L136">IFERROR(INDEX(e29_4c,SMALL(IF(($B$9&lt;=e29_raw)*($B$11&gt;=e29_raw),MATCH(ROW(e29_4c),ROW(e29_4c))),ROWS($A$1:A130)),COLUMN(A130)),"")</f>
        <v>1400</v>
      </c>
      <c r="M136" s="5" t="str">
        <f t="shared" ref="M136:M199" si="77">IF($L136&lt;&gt;"",$B$27)</f>
        <v>Grade 0</v>
      </c>
      <c r="N136" t="str">
        <f t="shared" ref="N136:N199" si="78">IF(L136&lt;&gt;"",$A$9)</f>
        <v>Precision Thick Film Chip Resistors</v>
      </c>
      <c r="O136" t="str">
        <f t="shared" ref="O136:O199" si="79">IF($L136&lt;&gt;"","Panasonic")</f>
        <v>Panasonic</v>
      </c>
      <c r="P136" s="5" t="str">
        <f t="shared" ref="P136:P199" si="80">IF($L136&lt;&gt;"","ERJ"&amp;$B$6&amp;$B$34&amp;L136)</f>
        <v>ERJ6ENF1400</v>
      </c>
      <c r="T136" t="str">
        <f t="shared" si="56"/>
        <v>technology 'R0805';</v>
      </c>
      <c r="U136" t="str">
        <f t="shared" si="57"/>
        <v>value '140 Ohm';</v>
      </c>
      <c r="V136" t="str">
        <f t="shared" si="58"/>
        <v>tolerance '1 %';</v>
      </c>
      <c r="W136" t="str">
        <f t="shared" si="59"/>
        <v>rcwv '4.2 V';</v>
      </c>
      <c r="X136" t="str">
        <f t="shared" si="60"/>
        <v>max(v) '200 V';</v>
      </c>
      <c r="Y136" t="str">
        <f t="shared" si="61"/>
        <v>power(w) '0.125 @ 70 C';</v>
      </c>
      <c r="Z136" t="str">
        <f t="shared" si="62"/>
        <v>tcr '±100 ppm/C';</v>
      </c>
      <c r="AA136" t="str">
        <f t="shared" si="63"/>
        <v>package '0805';</v>
      </c>
      <c r="AB136" t="str">
        <f t="shared" si="64"/>
        <v>operating_temp '-55 to +155 C';</v>
      </c>
      <c r="AC136" t="str">
        <f t="shared" si="65"/>
        <v>pkg_code '1400';</v>
      </c>
      <c r="AD136" t="str">
        <f t="shared" si="66"/>
        <v>aec-q200 'Grade 0';</v>
      </c>
      <c r="AE136" t="str">
        <f t="shared" si="67"/>
        <v>classification 'Precision Thick Film Chip Resistors';</v>
      </c>
      <c r="AF136" t="str">
        <f t="shared" si="68"/>
        <v>mfg 'Panasonic';</v>
      </c>
      <c r="AG136" t="str">
        <f t="shared" si="69"/>
        <v>mpn 'ERJ6ENF1400';</v>
      </c>
    </row>
    <row r="137" spans="3:33" x14ac:dyDescent="0.3">
      <c r="C137" s="5" t="str">
        <f t="shared" si="70"/>
        <v>R0805</v>
      </c>
      <c r="D137" s="5" t="str">
        <f t="shared" si="54"/>
        <v>143 Ohm</v>
      </c>
      <c r="E137" s="5" t="str">
        <f t="shared" si="71"/>
        <v>1 %</v>
      </c>
      <c r="F137" s="5" t="str">
        <f t="shared" si="55"/>
        <v>4.2 V</v>
      </c>
      <c r="G137" s="5" t="str">
        <f t="shared" si="72"/>
        <v>200 V</v>
      </c>
      <c r="H137" s="5" t="str">
        <f t="shared" si="73"/>
        <v>0.125 @ 70 C</v>
      </c>
      <c r="I137" s="5" t="str">
        <f t="shared" si="74"/>
        <v>±100 ppm/C</v>
      </c>
      <c r="J137" s="5" t="str">
        <f t="shared" si="75"/>
        <v>0805</v>
      </c>
      <c r="K137" s="5" t="str">
        <f t="shared" si="76"/>
        <v>-55 to +155 C</v>
      </c>
      <c r="L137" s="5" t="str">
        <f t="array" ref="L137">IFERROR(INDEX(e29_4c,SMALL(IF(($B$9&lt;=e29_raw)*($B$11&gt;=e29_raw),MATCH(ROW(e29_4c),ROW(e29_4c))),ROWS($A$1:A131)),COLUMN(A131)),"")</f>
        <v>1430</v>
      </c>
      <c r="M137" s="5" t="str">
        <f t="shared" si="77"/>
        <v>Grade 0</v>
      </c>
      <c r="N137" t="str">
        <f t="shared" si="78"/>
        <v>Precision Thick Film Chip Resistors</v>
      </c>
      <c r="O137" t="str">
        <f t="shared" si="79"/>
        <v>Panasonic</v>
      </c>
      <c r="P137" s="5" t="str">
        <f t="shared" si="80"/>
        <v>ERJ6ENF1430</v>
      </c>
      <c r="T137" t="str">
        <f t="shared" si="56"/>
        <v>technology 'R0805';</v>
      </c>
      <c r="U137" t="str">
        <f t="shared" si="57"/>
        <v>value '143 Ohm';</v>
      </c>
      <c r="V137" t="str">
        <f t="shared" si="58"/>
        <v>tolerance '1 %';</v>
      </c>
      <c r="W137" t="str">
        <f t="shared" si="59"/>
        <v>rcwv '4.2 V';</v>
      </c>
      <c r="X137" t="str">
        <f t="shared" si="60"/>
        <v>max(v) '200 V';</v>
      </c>
      <c r="Y137" t="str">
        <f t="shared" si="61"/>
        <v>power(w) '0.125 @ 70 C';</v>
      </c>
      <c r="Z137" t="str">
        <f t="shared" si="62"/>
        <v>tcr '±100 ppm/C';</v>
      </c>
      <c r="AA137" t="str">
        <f t="shared" si="63"/>
        <v>package '0805';</v>
      </c>
      <c r="AB137" t="str">
        <f t="shared" si="64"/>
        <v>operating_temp '-55 to +155 C';</v>
      </c>
      <c r="AC137" t="str">
        <f t="shared" si="65"/>
        <v>pkg_code '1430';</v>
      </c>
      <c r="AD137" t="str">
        <f t="shared" si="66"/>
        <v>aec-q200 'Grade 0';</v>
      </c>
      <c r="AE137" t="str">
        <f t="shared" si="67"/>
        <v>classification 'Precision Thick Film Chip Resistors';</v>
      </c>
      <c r="AF137" t="str">
        <f t="shared" si="68"/>
        <v>mfg 'Panasonic';</v>
      </c>
      <c r="AG137" t="str">
        <f t="shared" si="69"/>
        <v>mpn 'ERJ6ENF1430';</v>
      </c>
    </row>
    <row r="138" spans="3:33" x14ac:dyDescent="0.3">
      <c r="C138" s="5" t="str">
        <f t="shared" si="70"/>
        <v>R0805</v>
      </c>
      <c r="D138" s="5" t="str">
        <f t="shared" si="54"/>
        <v>147 Ohm</v>
      </c>
      <c r="E138" s="5" t="str">
        <f t="shared" si="71"/>
        <v>1 %</v>
      </c>
      <c r="F138" s="5" t="str">
        <f t="shared" si="55"/>
        <v>4.3 V</v>
      </c>
      <c r="G138" s="5" t="str">
        <f t="shared" si="72"/>
        <v>200 V</v>
      </c>
      <c r="H138" s="5" t="str">
        <f t="shared" si="73"/>
        <v>0.125 @ 70 C</v>
      </c>
      <c r="I138" s="5" t="str">
        <f t="shared" si="74"/>
        <v>±100 ppm/C</v>
      </c>
      <c r="J138" s="5" t="str">
        <f t="shared" si="75"/>
        <v>0805</v>
      </c>
      <c r="K138" s="5" t="str">
        <f t="shared" si="76"/>
        <v>-55 to +155 C</v>
      </c>
      <c r="L138" s="5" t="str">
        <f t="array" ref="L138">IFERROR(INDEX(e29_4c,SMALL(IF(($B$9&lt;=e29_raw)*($B$11&gt;=e29_raw),MATCH(ROW(e29_4c),ROW(e29_4c))),ROWS($A$1:A132)),COLUMN(A132)),"")</f>
        <v>1470</v>
      </c>
      <c r="M138" s="5" t="str">
        <f t="shared" si="77"/>
        <v>Grade 0</v>
      </c>
      <c r="N138" t="str">
        <f t="shared" si="78"/>
        <v>Precision Thick Film Chip Resistors</v>
      </c>
      <c r="O138" t="str">
        <f t="shared" si="79"/>
        <v>Panasonic</v>
      </c>
      <c r="P138" s="5" t="str">
        <f t="shared" si="80"/>
        <v>ERJ6ENF1470</v>
      </c>
      <c r="T138" t="str">
        <f t="shared" si="56"/>
        <v>technology 'R0805';</v>
      </c>
      <c r="U138" t="str">
        <f t="shared" si="57"/>
        <v>value '147 Ohm';</v>
      </c>
      <c r="V138" t="str">
        <f t="shared" si="58"/>
        <v>tolerance '1 %';</v>
      </c>
      <c r="W138" t="str">
        <f t="shared" si="59"/>
        <v>rcwv '4.3 V';</v>
      </c>
      <c r="X138" t="str">
        <f t="shared" si="60"/>
        <v>max(v) '200 V';</v>
      </c>
      <c r="Y138" t="str">
        <f t="shared" si="61"/>
        <v>power(w) '0.125 @ 70 C';</v>
      </c>
      <c r="Z138" t="str">
        <f t="shared" si="62"/>
        <v>tcr '±100 ppm/C';</v>
      </c>
      <c r="AA138" t="str">
        <f t="shared" si="63"/>
        <v>package '0805';</v>
      </c>
      <c r="AB138" t="str">
        <f t="shared" si="64"/>
        <v>operating_temp '-55 to +155 C';</v>
      </c>
      <c r="AC138" t="str">
        <f t="shared" si="65"/>
        <v>pkg_code '1470';</v>
      </c>
      <c r="AD138" t="str">
        <f t="shared" si="66"/>
        <v>aec-q200 'Grade 0';</v>
      </c>
      <c r="AE138" t="str">
        <f t="shared" si="67"/>
        <v>classification 'Precision Thick Film Chip Resistors';</v>
      </c>
      <c r="AF138" t="str">
        <f t="shared" si="68"/>
        <v>mfg 'Panasonic';</v>
      </c>
      <c r="AG138" t="str">
        <f t="shared" si="69"/>
        <v>mpn 'ERJ6ENF1470';</v>
      </c>
    </row>
    <row r="139" spans="3:33" x14ac:dyDescent="0.3">
      <c r="C139" s="5" t="str">
        <f t="shared" si="70"/>
        <v>R0805</v>
      </c>
      <c r="D139" s="5" t="str">
        <f t="shared" si="54"/>
        <v>150 Ohm</v>
      </c>
      <c r="E139" s="5" t="str">
        <f t="shared" si="71"/>
        <v>1 %</v>
      </c>
      <c r="F139" s="5" t="str">
        <f t="shared" si="55"/>
        <v>4.3 V</v>
      </c>
      <c r="G139" s="5" t="str">
        <f t="shared" si="72"/>
        <v>200 V</v>
      </c>
      <c r="H139" s="5" t="str">
        <f t="shared" si="73"/>
        <v>0.125 @ 70 C</v>
      </c>
      <c r="I139" s="5" t="str">
        <f t="shared" si="74"/>
        <v>±100 ppm/C</v>
      </c>
      <c r="J139" s="5" t="str">
        <f t="shared" si="75"/>
        <v>0805</v>
      </c>
      <c r="K139" s="5" t="str">
        <f t="shared" si="76"/>
        <v>-55 to +155 C</v>
      </c>
      <c r="L139" s="5" t="str">
        <f t="array" ref="L139">IFERROR(INDEX(e29_4c,SMALL(IF(($B$9&lt;=e29_raw)*($B$11&gt;=e29_raw),MATCH(ROW(e29_4c),ROW(e29_4c))),ROWS($A$1:A133)),COLUMN(A133)),"")</f>
        <v>1500</v>
      </c>
      <c r="M139" s="5" t="str">
        <f t="shared" si="77"/>
        <v>Grade 0</v>
      </c>
      <c r="N139" t="str">
        <f t="shared" si="78"/>
        <v>Precision Thick Film Chip Resistors</v>
      </c>
      <c r="O139" t="str">
        <f t="shared" si="79"/>
        <v>Panasonic</v>
      </c>
      <c r="P139" s="5" t="str">
        <f t="shared" si="80"/>
        <v>ERJ6ENF1500</v>
      </c>
      <c r="T139" t="str">
        <f t="shared" si="56"/>
        <v>technology 'R0805';</v>
      </c>
      <c r="U139" t="str">
        <f t="shared" si="57"/>
        <v>value '150 Ohm';</v>
      </c>
      <c r="V139" t="str">
        <f t="shared" si="58"/>
        <v>tolerance '1 %';</v>
      </c>
      <c r="W139" t="str">
        <f t="shared" si="59"/>
        <v>rcwv '4.3 V';</v>
      </c>
      <c r="X139" t="str">
        <f t="shared" si="60"/>
        <v>max(v) '200 V';</v>
      </c>
      <c r="Y139" t="str">
        <f t="shared" si="61"/>
        <v>power(w) '0.125 @ 70 C';</v>
      </c>
      <c r="Z139" t="str">
        <f t="shared" si="62"/>
        <v>tcr '±100 ppm/C';</v>
      </c>
      <c r="AA139" t="str">
        <f t="shared" si="63"/>
        <v>package '0805';</v>
      </c>
      <c r="AB139" t="str">
        <f t="shared" si="64"/>
        <v>operating_temp '-55 to +155 C';</v>
      </c>
      <c r="AC139" t="str">
        <f t="shared" si="65"/>
        <v>pkg_code '1500';</v>
      </c>
      <c r="AD139" t="str">
        <f t="shared" si="66"/>
        <v>aec-q200 'Grade 0';</v>
      </c>
      <c r="AE139" t="str">
        <f t="shared" si="67"/>
        <v>classification 'Precision Thick Film Chip Resistors';</v>
      </c>
      <c r="AF139" t="str">
        <f t="shared" si="68"/>
        <v>mfg 'Panasonic';</v>
      </c>
      <c r="AG139" t="str">
        <f t="shared" si="69"/>
        <v>mpn 'ERJ6ENF1500';</v>
      </c>
    </row>
    <row r="140" spans="3:33" x14ac:dyDescent="0.3">
      <c r="C140" s="5" t="str">
        <f t="shared" si="70"/>
        <v>R0805</v>
      </c>
      <c r="D140" s="5" t="str">
        <f t="shared" si="54"/>
        <v>154 Ohm</v>
      </c>
      <c r="E140" s="5" t="str">
        <f t="shared" si="71"/>
        <v>1 %</v>
      </c>
      <c r="F140" s="5" t="str">
        <f t="shared" si="55"/>
        <v>4.4 V</v>
      </c>
      <c r="G140" s="5" t="str">
        <f t="shared" si="72"/>
        <v>200 V</v>
      </c>
      <c r="H140" s="5" t="str">
        <f t="shared" si="73"/>
        <v>0.125 @ 70 C</v>
      </c>
      <c r="I140" s="5" t="str">
        <f t="shared" si="74"/>
        <v>±100 ppm/C</v>
      </c>
      <c r="J140" s="5" t="str">
        <f t="shared" si="75"/>
        <v>0805</v>
      </c>
      <c r="K140" s="5" t="str">
        <f t="shared" si="76"/>
        <v>-55 to +155 C</v>
      </c>
      <c r="L140" s="5" t="str">
        <f t="array" ref="L140">IFERROR(INDEX(e29_4c,SMALL(IF(($B$9&lt;=e29_raw)*($B$11&gt;=e29_raw),MATCH(ROW(e29_4c),ROW(e29_4c))),ROWS($A$1:A134)),COLUMN(A134)),"")</f>
        <v>1540</v>
      </c>
      <c r="M140" s="5" t="str">
        <f t="shared" si="77"/>
        <v>Grade 0</v>
      </c>
      <c r="N140" t="str">
        <f t="shared" si="78"/>
        <v>Precision Thick Film Chip Resistors</v>
      </c>
      <c r="O140" t="str">
        <f t="shared" si="79"/>
        <v>Panasonic</v>
      </c>
      <c r="P140" s="5" t="str">
        <f t="shared" si="80"/>
        <v>ERJ6ENF1540</v>
      </c>
      <c r="T140" t="str">
        <f t="shared" si="56"/>
        <v>technology 'R0805';</v>
      </c>
      <c r="U140" t="str">
        <f t="shared" si="57"/>
        <v>value '154 Ohm';</v>
      </c>
      <c r="V140" t="str">
        <f t="shared" si="58"/>
        <v>tolerance '1 %';</v>
      </c>
      <c r="W140" t="str">
        <f t="shared" si="59"/>
        <v>rcwv '4.4 V';</v>
      </c>
      <c r="X140" t="str">
        <f t="shared" si="60"/>
        <v>max(v) '200 V';</v>
      </c>
      <c r="Y140" t="str">
        <f t="shared" si="61"/>
        <v>power(w) '0.125 @ 70 C';</v>
      </c>
      <c r="Z140" t="str">
        <f t="shared" si="62"/>
        <v>tcr '±100 ppm/C';</v>
      </c>
      <c r="AA140" t="str">
        <f t="shared" si="63"/>
        <v>package '0805';</v>
      </c>
      <c r="AB140" t="str">
        <f t="shared" si="64"/>
        <v>operating_temp '-55 to +155 C';</v>
      </c>
      <c r="AC140" t="str">
        <f t="shared" si="65"/>
        <v>pkg_code '1540';</v>
      </c>
      <c r="AD140" t="str">
        <f t="shared" si="66"/>
        <v>aec-q200 'Grade 0';</v>
      </c>
      <c r="AE140" t="str">
        <f t="shared" si="67"/>
        <v>classification 'Precision Thick Film Chip Resistors';</v>
      </c>
      <c r="AF140" t="str">
        <f t="shared" si="68"/>
        <v>mfg 'Panasonic';</v>
      </c>
      <c r="AG140" t="str">
        <f t="shared" si="69"/>
        <v>mpn 'ERJ6ENF1540';</v>
      </c>
    </row>
    <row r="141" spans="3:33" x14ac:dyDescent="0.3">
      <c r="C141" s="5" t="str">
        <f t="shared" si="70"/>
        <v>R0805</v>
      </c>
      <c r="D141" s="5" t="str">
        <f t="shared" si="54"/>
        <v>158 Ohm</v>
      </c>
      <c r="E141" s="5" t="str">
        <f t="shared" si="71"/>
        <v>1 %</v>
      </c>
      <c r="F141" s="5" t="str">
        <f t="shared" si="55"/>
        <v>4.4 V</v>
      </c>
      <c r="G141" s="5" t="str">
        <f t="shared" si="72"/>
        <v>200 V</v>
      </c>
      <c r="H141" s="5" t="str">
        <f t="shared" si="73"/>
        <v>0.125 @ 70 C</v>
      </c>
      <c r="I141" s="5" t="str">
        <f t="shared" si="74"/>
        <v>±100 ppm/C</v>
      </c>
      <c r="J141" s="5" t="str">
        <f t="shared" si="75"/>
        <v>0805</v>
      </c>
      <c r="K141" s="5" t="str">
        <f t="shared" si="76"/>
        <v>-55 to +155 C</v>
      </c>
      <c r="L141" s="5" t="str">
        <f t="array" ref="L141">IFERROR(INDEX(e29_4c,SMALL(IF(($B$9&lt;=e29_raw)*($B$11&gt;=e29_raw),MATCH(ROW(e29_4c),ROW(e29_4c))),ROWS($A$1:A135)),COLUMN(A135)),"")</f>
        <v>1580</v>
      </c>
      <c r="M141" s="5" t="str">
        <f t="shared" si="77"/>
        <v>Grade 0</v>
      </c>
      <c r="N141" t="str">
        <f t="shared" si="78"/>
        <v>Precision Thick Film Chip Resistors</v>
      </c>
      <c r="O141" t="str">
        <f t="shared" si="79"/>
        <v>Panasonic</v>
      </c>
      <c r="P141" s="5" t="str">
        <f t="shared" si="80"/>
        <v>ERJ6ENF1580</v>
      </c>
      <c r="T141" t="str">
        <f t="shared" si="56"/>
        <v>technology 'R0805';</v>
      </c>
      <c r="U141" t="str">
        <f t="shared" si="57"/>
        <v>value '158 Ohm';</v>
      </c>
      <c r="V141" t="str">
        <f t="shared" si="58"/>
        <v>tolerance '1 %';</v>
      </c>
      <c r="W141" t="str">
        <f t="shared" si="59"/>
        <v>rcwv '4.4 V';</v>
      </c>
      <c r="X141" t="str">
        <f t="shared" si="60"/>
        <v>max(v) '200 V';</v>
      </c>
      <c r="Y141" t="str">
        <f t="shared" si="61"/>
        <v>power(w) '0.125 @ 70 C';</v>
      </c>
      <c r="Z141" t="str">
        <f t="shared" si="62"/>
        <v>tcr '±100 ppm/C';</v>
      </c>
      <c r="AA141" t="str">
        <f t="shared" si="63"/>
        <v>package '0805';</v>
      </c>
      <c r="AB141" t="str">
        <f t="shared" si="64"/>
        <v>operating_temp '-55 to +155 C';</v>
      </c>
      <c r="AC141" t="str">
        <f t="shared" si="65"/>
        <v>pkg_code '1580';</v>
      </c>
      <c r="AD141" t="str">
        <f t="shared" si="66"/>
        <v>aec-q200 'Grade 0';</v>
      </c>
      <c r="AE141" t="str">
        <f t="shared" si="67"/>
        <v>classification 'Precision Thick Film Chip Resistors';</v>
      </c>
      <c r="AF141" t="str">
        <f t="shared" si="68"/>
        <v>mfg 'Panasonic';</v>
      </c>
      <c r="AG141" t="str">
        <f t="shared" si="69"/>
        <v>mpn 'ERJ6ENF1580';</v>
      </c>
    </row>
    <row r="142" spans="3:33" x14ac:dyDescent="0.3">
      <c r="C142" s="5" t="str">
        <f t="shared" si="70"/>
        <v>R0805</v>
      </c>
      <c r="D142" s="5" t="str">
        <f t="shared" si="54"/>
        <v>160 Ohm</v>
      </c>
      <c r="E142" s="5" t="str">
        <f t="shared" si="71"/>
        <v>1 %</v>
      </c>
      <c r="F142" s="5" t="str">
        <f t="shared" si="55"/>
        <v>4.5 V</v>
      </c>
      <c r="G142" s="5" t="str">
        <f t="shared" si="72"/>
        <v>200 V</v>
      </c>
      <c r="H142" s="5" t="str">
        <f t="shared" si="73"/>
        <v>0.125 @ 70 C</v>
      </c>
      <c r="I142" s="5" t="str">
        <f t="shared" si="74"/>
        <v>±100 ppm/C</v>
      </c>
      <c r="J142" s="5" t="str">
        <f t="shared" si="75"/>
        <v>0805</v>
      </c>
      <c r="K142" s="5" t="str">
        <f t="shared" si="76"/>
        <v>-55 to +155 C</v>
      </c>
      <c r="L142" s="5" t="str">
        <f t="array" ref="L142">IFERROR(INDEX(e29_4c,SMALL(IF(($B$9&lt;=e29_raw)*($B$11&gt;=e29_raw),MATCH(ROW(e29_4c),ROW(e29_4c))),ROWS($A$1:A136)),COLUMN(A136)),"")</f>
        <v>1600</v>
      </c>
      <c r="M142" s="5" t="str">
        <f t="shared" si="77"/>
        <v>Grade 0</v>
      </c>
      <c r="N142" t="str">
        <f t="shared" si="78"/>
        <v>Precision Thick Film Chip Resistors</v>
      </c>
      <c r="O142" t="str">
        <f t="shared" si="79"/>
        <v>Panasonic</v>
      </c>
      <c r="P142" s="5" t="str">
        <f t="shared" si="80"/>
        <v>ERJ6ENF1600</v>
      </c>
      <c r="T142" t="str">
        <f t="shared" si="56"/>
        <v>technology 'R0805';</v>
      </c>
      <c r="U142" t="str">
        <f t="shared" si="57"/>
        <v>value '160 Ohm';</v>
      </c>
      <c r="V142" t="str">
        <f t="shared" si="58"/>
        <v>tolerance '1 %';</v>
      </c>
      <c r="W142" t="str">
        <f t="shared" si="59"/>
        <v>rcwv '4.5 V';</v>
      </c>
      <c r="X142" t="str">
        <f t="shared" si="60"/>
        <v>max(v) '200 V';</v>
      </c>
      <c r="Y142" t="str">
        <f t="shared" si="61"/>
        <v>power(w) '0.125 @ 70 C';</v>
      </c>
      <c r="Z142" t="str">
        <f t="shared" si="62"/>
        <v>tcr '±100 ppm/C';</v>
      </c>
      <c r="AA142" t="str">
        <f t="shared" si="63"/>
        <v>package '0805';</v>
      </c>
      <c r="AB142" t="str">
        <f t="shared" si="64"/>
        <v>operating_temp '-55 to +155 C';</v>
      </c>
      <c r="AC142" t="str">
        <f t="shared" si="65"/>
        <v>pkg_code '1600';</v>
      </c>
      <c r="AD142" t="str">
        <f t="shared" si="66"/>
        <v>aec-q200 'Grade 0';</v>
      </c>
      <c r="AE142" t="str">
        <f t="shared" si="67"/>
        <v>classification 'Precision Thick Film Chip Resistors';</v>
      </c>
      <c r="AF142" t="str">
        <f t="shared" si="68"/>
        <v>mfg 'Panasonic';</v>
      </c>
      <c r="AG142" t="str">
        <f t="shared" si="69"/>
        <v>mpn 'ERJ6ENF1600';</v>
      </c>
    </row>
    <row r="143" spans="3:33" x14ac:dyDescent="0.3">
      <c r="C143" s="5" t="str">
        <f t="shared" si="70"/>
        <v>R0805</v>
      </c>
      <c r="D143" s="5" t="str">
        <f t="shared" si="54"/>
        <v>162 Ohm</v>
      </c>
      <c r="E143" s="5" t="str">
        <f t="shared" si="71"/>
        <v>1 %</v>
      </c>
      <c r="F143" s="5" t="str">
        <f t="shared" si="55"/>
        <v>4.5 V</v>
      </c>
      <c r="G143" s="5" t="str">
        <f t="shared" si="72"/>
        <v>200 V</v>
      </c>
      <c r="H143" s="5" t="str">
        <f t="shared" si="73"/>
        <v>0.125 @ 70 C</v>
      </c>
      <c r="I143" s="5" t="str">
        <f t="shared" si="74"/>
        <v>±100 ppm/C</v>
      </c>
      <c r="J143" s="5" t="str">
        <f t="shared" si="75"/>
        <v>0805</v>
      </c>
      <c r="K143" s="5" t="str">
        <f t="shared" si="76"/>
        <v>-55 to +155 C</v>
      </c>
      <c r="L143" s="5" t="str">
        <f t="array" ref="L143">IFERROR(INDEX(e29_4c,SMALL(IF(($B$9&lt;=e29_raw)*($B$11&gt;=e29_raw),MATCH(ROW(e29_4c),ROW(e29_4c))),ROWS($A$1:A137)),COLUMN(A137)),"")</f>
        <v>1620</v>
      </c>
      <c r="M143" s="5" t="str">
        <f t="shared" si="77"/>
        <v>Grade 0</v>
      </c>
      <c r="N143" t="str">
        <f t="shared" si="78"/>
        <v>Precision Thick Film Chip Resistors</v>
      </c>
      <c r="O143" t="str">
        <f t="shared" si="79"/>
        <v>Panasonic</v>
      </c>
      <c r="P143" s="5" t="str">
        <f t="shared" si="80"/>
        <v>ERJ6ENF1620</v>
      </c>
      <c r="T143" t="str">
        <f t="shared" si="56"/>
        <v>technology 'R0805';</v>
      </c>
      <c r="U143" t="str">
        <f t="shared" si="57"/>
        <v>value '162 Ohm';</v>
      </c>
      <c r="V143" t="str">
        <f t="shared" si="58"/>
        <v>tolerance '1 %';</v>
      </c>
      <c r="W143" t="str">
        <f t="shared" si="59"/>
        <v>rcwv '4.5 V';</v>
      </c>
      <c r="X143" t="str">
        <f t="shared" si="60"/>
        <v>max(v) '200 V';</v>
      </c>
      <c r="Y143" t="str">
        <f t="shared" si="61"/>
        <v>power(w) '0.125 @ 70 C';</v>
      </c>
      <c r="Z143" t="str">
        <f t="shared" si="62"/>
        <v>tcr '±100 ppm/C';</v>
      </c>
      <c r="AA143" t="str">
        <f t="shared" si="63"/>
        <v>package '0805';</v>
      </c>
      <c r="AB143" t="str">
        <f t="shared" si="64"/>
        <v>operating_temp '-55 to +155 C';</v>
      </c>
      <c r="AC143" t="str">
        <f t="shared" si="65"/>
        <v>pkg_code '1620';</v>
      </c>
      <c r="AD143" t="str">
        <f t="shared" si="66"/>
        <v>aec-q200 'Grade 0';</v>
      </c>
      <c r="AE143" t="str">
        <f t="shared" si="67"/>
        <v>classification 'Precision Thick Film Chip Resistors';</v>
      </c>
      <c r="AF143" t="str">
        <f t="shared" si="68"/>
        <v>mfg 'Panasonic';</v>
      </c>
      <c r="AG143" t="str">
        <f t="shared" si="69"/>
        <v>mpn 'ERJ6ENF1620';</v>
      </c>
    </row>
    <row r="144" spans="3:33" x14ac:dyDescent="0.3">
      <c r="C144" s="5" t="str">
        <f t="shared" si="70"/>
        <v>R0805</v>
      </c>
      <c r="D144" s="5" t="str">
        <f t="shared" si="54"/>
        <v>165 Ohm</v>
      </c>
      <c r="E144" s="5" t="str">
        <f t="shared" si="71"/>
        <v>1 %</v>
      </c>
      <c r="F144" s="5" t="str">
        <f t="shared" si="55"/>
        <v>4.5 V</v>
      </c>
      <c r="G144" s="5" t="str">
        <f t="shared" si="72"/>
        <v>200 V</v>
      </c>
      <c r="H144" s="5" t="str">
        <f t="shared" si="73"/>
        <v>0.125 @ 70 C</v>
      </c>
      <c r="I144" s="5" t="str">
        <f t="shared" si="74"/>
        <v>±100 ppm/C</v>
      </c>
      <c r="J144" s="5" t="str">
        <f t="shared" si="75"/>
        <v>0805</v>
      </c>
      <c r="K144" s="5" t="str">
        <f t="shared" si="76"/>
        <v>-55 to +155 C</v>
      </c>
      <c r="L144" s="5" t="str">
        <f t="array" ref="L144">IFERROR(INDEX(e29_4c,SMALL(IF(($B$9&lt;=e29_raw)*($B$11&gt;=e29_raw),MATCH(ROW(e29_4c),ROW(e29_4c))),ROWS($A$1:A138)),COLUMN(A138)),"")</f>
        <v>1650</v>
      </c>
      <c r="M144" s="5" t="str">
        <f t="shared" si="77"/>
        <v>Grade 0</v>
      </c>
      <c r="N144" t="str">
        <f t="shared" si="78"/>
        <v>Precision Thick Film Chip Resistors</v>
      </c>
      <c r="O144" t="str">
        <f t="shared" si="79"/>
        <v>Panasonic</v>
      </c>
      <c r="P144" s="5" t="str">
        <f t="shared" si="80"/>
        <v>ERJ6ENF1650</v>
      </c>
      <c r="T144" t="str">
        <f t="shared" si="56"/>
        <v>technology 'R0805';</v>
      </c>
      <c r="U144" t="str">
        <f t="shared" si="57"/>
        <v>value '165 Ohm';</v>
      </c>
      <c r="V144" t="str">
        <f t="shared" si="58"/>
        <v>tolerance '1 %';</v>
      </c>
      <c r="W144" t="str">
        <f t="shared" si="59"/>
        <v>rcwv '4.5 V';</v>
      </c>
      <c r="X144" t="str">
        <f t="shared" si="60"/>
        <v>max(v) '200 V';</v>
      </c>
      <c r="Y144" t="str">
        <f t="shared" si="61"/>
        <v>power(w) '0.125 @ 70 C';</v>
      </c>
      <c r="Z144" t="str">
        <f t="shared" si="62"/>
        <v>tcr '±100 ppm/C';</v>
      </c>
      <c r="AA144" t="str">
        <f t="shared" si="63"/>
        <v>package '0805';</v>
      </c>
      <c r="AB144" t="str">
        <f t="shared" si="64"/>
        <v>operating_temp '-55 to +155 C';</v>
      </c>
      <c r="AC144" t="str">
        <f t="shared" si="65"/>
        <v>pkg_code '1650';</v>
      </c>
      <c r="AD144" t="str">
        <f t="shared" si="66"/>
        <v>aec-q200 'Grade 0';</v>
      </c>
      <c r="AE144" t="str">
        <f t="shared" si="67"/>
        <v>classification 'Precision Thick Film Chip Resistors';</v>
      </c>
      <c r="AF144" t="str">
        <f t="shared" si="68"/>
        <v>mfg 'Panasonic';</v>
      </c>
      <c r="AG144" t="str">
        <f t="shared" si="69"/>
        <v>mpn 'ERJ6ENF1650';</v>
      </c>
    </row>
    <row r="145" spans="3:33" x14ac:dyDescent="0.3">
      <c r="C145" s="5" t="str">
        <f t="shared" si="70"/>
        <v>R0805</v>
      </c>
      <c r="D145" s="5" t="str">
        <f t="shared" si="54"/>
        <v>169 Ohm</v>
      </c>
      <c r="E145" s="5" t="str">
        <f t="shared" si="71"/>
        <v>1 %</v>
      </c>
      <c r="F145" s="5" t="str">
        <f t="shared" si="55"/>
        <v>4.6 V</v>
      </c>
      <c r="G145" s="5" t="str">
        <f t="shared" si="72"/>
        <v>200 V</v>
      </c>
      <c r="H145" s="5" t="str">
        <f t="shared" si="73"/>
        <v>0.125 @ 70 C</v>
      </c>
      <c r="I145" s="5" t="str">
        <f t="shared" si="74"/>
        <v>±100 ppm/C</v>
      </c>
      <c r="J145" s="5" t="str">
        <f t="shared" si="75"/>
        <v>0805</v>
      </c>
      <c r="K145" s="5" t="str">
        <f t="shared" si="76"/>
        <v>-55 to +155 C</v>
      </c>
      <c r="L145" s="5" t="str">
        <f t="array" ref="L145">IFERROR(INDEX(e29_4c,SMALL(IF(($B$9&lt;=e29_raw)*($B$11&gt;=e29_raw),MATCH(ROW(e29_4c),ROW(e29_4c))),ROWS($A$1:A139)),COLUMN(A139)),"")</f>
        <v>1690</v>
      </c>
      <c r="M145" s="5" t="str">
        <f t="shared" si="77"/>
        <v>Grade 0</v>
      </c>
      <c r="N145" t="str">
        <f t="shared" si="78"/>
        <v>Precision Thick Film Chip Resistors</v>
      </c>
      <c r="O145" t="str">
        <f t="shared" si="79"/>
        <v>Panasonic</v>
      </c>
      <c r="P145" s="5" t="str">
        <f t="shared" si="80"/>
        <v>ERJ6ENF1690</v>
      </c>
      <c r="T145" t="str">
        <f t="shared" si="56"/>
        <v>technology 'R0805';</v>
      </c>
      <c r="U145" t="str">
        <f t="shared" si="57"/>
        <v>value '169 Ohm';</v>
      </c>
      <c r="V145" t="str">
        <f t="shared" si="58"/>
        <v>tolerance '1 %';</v>
      </c>
      <c r="W145" t="str">
        <f t="shared" si="59"/>
        <v>rcwv '4.6 V';</v>
      </c>
      <c r="X145" t="str">
        <f t="shared" si="60"/>
        <v>max(v) '200 V';</v>
      </c>
      <c r="Y145" t="str">
        <f t="shared" si="61"/>
        <v>power(w) '0.125 @ 70 C';</v>
      </c>
      <c r="Z145" t="str">
        <f t="shared" si="62"/>
        <v>tcr '±100 ppm/C';</v>
      </c>
      <c r="AA145" t="str">
        <f t="shared" si="63"/>
        <v>package '0805';</v>
      </c>
      <c r="AB145" t="str">
        <f t="shared" si="64"/>
        <v>operating_temp '-55 to +155 C';</v>
      </c>
      <c r="AC145" t="str">
        <f t="shared" si="65"/>
        <v>pkg_code '1690';</v>
      </c>
      <c r="AD145" t="str">
        <f t="shared" si="66"/>
        <v>aec-q200 'Grade 0';</v>
      </c>
      <c r="AE145" t="str">
        <f t="shared" si="67"/>
        <v>classification 'Precision Thick Film Chip Resistors';</v>
      </c>
      <c r="AF145" t="str">
        <f t="shared" si="68"/>
        <v>mfg 'Panasonic';</v>
      </c>
      <c r="AG145" t="str">
        <f t="shared" si="69"/>
        <v>mpn 'ERJ6ENF1690';</v>
      </c>
    </row>
    <row r="146" spans="3:33" x14ac:dyDescent="0.3">
      <c r="C146" s="5" t="str">
        <f t="shared" si="70"/>
        <v>R0805</v>
      </c>
      <c r="D146" s="5" t="str">
        <f t="shared" si="54"/>
        <v>174 Ohm</v>
      </c>
      <c r="E146" s="5" t="str">
        <f t="shared" si="71"/>
        <v>1 %</v>
      </c>
      <c r="F146" s="5" t="str">
        <f t="shared" si="55"/>
        <v>4.7 V</v>
      </c>
      <c r="G146" s="5" t="str">
        <f t="shared" si="72"/>
        <v>200 V</v>
      </c>
      <c r="H146" s="5" t="str">
        <f t="shared" si="73"/>
        <v>0.125 @ 70 C</v>
      </c>
      <c r="I146" s="5" t="str">
        <f t="shared" si="74"/>
        <v>±100 ppm/C</v>
      </c>
      <c r="J146" s="5" t="str">
        <f t="shared" si="75"/>
        <v>0805</v>
      </c>
      <c r="K146" s="5" t="str">
        <f t="shared" si="76"/>
        <v>-55 to +155 C</v>
      </c>
      <c r="L146" s="5" t="str">
        <f t="array" ref="L146">IFERROR(INDEX(e29_4c,SMALL(IF(($B$9&lt;=e29_raw)*($B$11&gt;=e29_raw),MATCH(ROW(e29_4c),ROW(e29_4c))),ROWS($A$1:A140)),COLUMN(A140)),"")</f>
        <v>1740</v>
      </c>
      <c r="M146" s="5" t="str">
        <f t="shared" si="77"/>
        <v>Grade 0</v>
      </c>
      <c r="N146" t="str">
        <f t="shared" si="78"/>
        <v>Precision Thick Film Chip Resistors</v>
      </c>
      <c r="O146" t="str">
        <f t="shared" si="79"/>
        <v>Panasonic</v>
      </c>
      <c r="P146" s="5" t="str">
        <f t="shared" si="80"/>
        <v>ERJ6ENF1740</v>
      </c>
      <c r="T146" t="str">
        <f t="shared" si="56"/>
        <v>technology 'R0805';</v>
      </c>
      <c r="U146" t="str">
        <f t="shared" si="57"/>
        <v>value '174 Ohm';</v>
      </c>
      <c r="V146" t="str">
        <f t="shared" si="58"/>
        <v>tolerance '1 %';</v>
      </c>
      <c r="W146" t="str">
        <f t="shared" si="59"/>
        <v>rcwv '4.7 V';</v>
      </c>
      <c r="X146" t="str">
        <f t="shared" si="60"/>
        <v>max(v) '200 V';</v>
      </c>
      <c r="Y146" t="str">
        <f t="shared" si="61"/>
        <v>power(w) '0.125 @ 70 C';</v>
      </c>
      <c r="Z146" t="str">
        <f t="shared" si="62"/>
        <v>tcr '±100 ppm/C';</v>
      </c>
      <c r="AA146" t="str">
        <f t="shared" si="63"/>
        <v>package '0805';</v>
      </c>
      <c r="AB146" t="str">
        <f t="shared" si="64"/>
        <v>operating_temp '-55 to +155 C';</v>
      </c>
      <c r="AC146" t="str">
        <f t="shared" si="65"/>
        <v>pkg_code '1740';</v>
      </c>
      <c r="AD146" t="str">
        <f t="shared" si="66"/>
        <v>aec-q200 'Grade 0';</v>
      </c>
      <c r="AE146" t="str">
        <f t="shared" si="67"/>
        <v>classification 'Precision Thick Film Chip Resistors';</v>
      </c>
      <c r="AF146" t="str">
        <f t="shared" si="68"/>
        <v>mfg 'Panasonic';</v>
      </c>
      <c r="AG146" t="str">
        <f t="shared" si="69"/>
        <v>mpn 'ERJ6ENF1740';</v>
      </c>
    </row>
    <row r="147" spans="3:33" x14ac:dyDescent="0.3">
      <c r="C147" s="5" t="str">
        <f t="shared" si="70"/>
        <v>R0805</v>
      </c>
      <c r="D147" s="5" t="str">
        <f t="shared" si="54"/>
        <v>178 Ohm</v>
      </c>
      <c r="E147" s="5" t="str">
        <f t="shared" si="71"/>
        <v>1 %</v>
      </c>
      <c r="F147" s="5" t="str">
        <f t="shared" si="55"/>
        <v>4.7 V</v>
      </c>
      <c r="G147" s="5" t="str">
        <f t="shared" si="72"/>
        <v>200 V</v>
      </c>
      <c r="H147" s="5" t="str">
        <f t="shared" si="73"/>
        <v>0.125 @ 70 C</v>
      </c>
      <c r="I147" s="5" t="str">
        <f t="shared" si="74"/>
        <v>±100 ppm/C</v>
      </c>
      <c r="J147" s="5" t="str">
        <f t="shared" si="75"/>
        <v>0805</v>
      </c>
      <c r="K147" s="5" t="str">
        <f t="shared" si="76"/>
        <v>-55 to +155 C</v>
      </c>
      <c r="L147" s="5" t="str">
        <f t="array" ref="L147">IFERROR(INDEX(e29_4c,SMALL(IF(($B$9&lt;=e29_raw)*($B$11&gt;=e29_raw),MATCH(ROW(e29_4c),ROW(e29_4c))),ROWS($A$1:A141)),COLUMN(A141)),"")</f>
        <v>1780</v>
      </c>
      <c r="M147" s="5" t="str">
        <f t="shared" si="77"/>
        <v>Grade 0</v>
      </c>
      <c r="N147" t="str">
        <f t="shared" si="78"/>
        <v>Precision Thick Film Chip Resistors</v>
      </c>
      <c r="O147" t="str">
        <f t="shared" si="79"/>
        <v>Panasonic</v>
      </c>
      <c r="P147" s="5" t="str">
        <f t="shared" si="80"/>
        <v>ERJ6ENF1780</v>
      </c>
      <c r="T147" t="str">
        <f t="shared" si="56"/>
        <v>technology 'R0805';</v>
      </c>
      <c r="U147" t="str">
        <f t="shared" si="57"/>
        <v>value '178 Ohm';</v>
      </c>
      <c r="V147" t="str">
        <f t="shared" si="58"/>
        <v>tolerance '1 %';</v>
      </c>
      <c r="W147" t="str">
        <f t="shared" si="59"/>
        <v>rcwv '4.7 V';</v>
      </c>
      <c r="X147" t="str">
        <f t="shared" si="60"/>
        <v>max(v) '200 V';</v>
      </c>
      <c r="Y147" t="str">
        <f t="shared" si="61"/>
        <v>power(w) '0.125 @ 70 C';</v>
      </c>
      <c r="Z147" t="str">
        <f t="shared" si="62"/>
        <v>tcr '±100 ppm/C';</v>
      </c>
      <c r="AA147" t="str">
        <f t="shared" si="63"/>
        <v>package '0805';</v>
      </c>
      <c r="AB147" t="str">
        <f t="shared" si="64"/>
        <v>operating_temp '-55 to +155 C';</v>
      </c>
      <c r="AC147" t="str">
        <f t="shared" si="65"/>
        <v>pkg_code '1780';</v>
      </c>
      <c r="AD147" t="str">
        <f t="shared" si="66"/>
        <v>aec-q200 'Grade 0';</v>
      </c>
      <c r="AE147" t="str">
        <f t="shared" si="67"/>
        <v>classification 'Precision Thick Film Chip Resistors';</v>
      </c>
      <c r="AF147" t="str">
        <f t="shared" si="68"/>
        <v>mfg 'Panasonic';</v>
      </c>
      <c r="AG147" t="str">
        <f t="shared" si="69"/>
        <v>mpn 'ERJ6ENF1780';</v>
      </c>
    </row>
    <row r="148" spans="3:33" x14ac:dyDescent="0.3">
      <c r="C148" s="5" t="str">
        <f t="shared" si="70"/>
        <v>R0805</v>
      </c>
      <c r="D148" s="5" t="str">
        <f t="shared" si="54"/>
        <v>180 Ohm</v>
      </c>
      <c r="E148" s="5" t="str">
        <f t="shared" si="71"/>
        <v>1 %</v>
      </c>
      <c r="F148" s="5" t="str">
        <f t="shared" si="55"/>
        <v>4.7 V</v>
      </c>
      <c r="G148" s="5" t="str">
        <f t="shared" si="72"/>
        <v>200 V</v>
      </c>
      <c r="H148" s="5" t="str">
        <f t="shared" si="73"/>
        <v>0.125 @ 70 C</v>
      </c>
      <c r="I148" s="5" t="str">
        <f t="shared" si="74"/>
        <v>±100 ppm/C</v>
      </c>
      <c r="J148" s="5" t="str">
        <f t="shared" si="75"/>
        <v>0805</v>
      </c>
      <c r="K148" s="5" t="str">
        <f t="shared" si="76"/>
        <v>-55 to +155 C</v>
      </c>
      <c r="L148" s="5" t="str">
        <f t="array" ref="L148">IFERROR(INDEX(e29_4c,SMALL(IF(($B$9&lt;=e29_raw)*($B$11&gt;=e29_raw),MATCH(ROW(e29_4c),ROW(e29_4c))),ROWS($A$1:A142)),COLUMN(A142)),"")</f>
        <v>1800</v>
      </c>
      <c r="M148" s="5" t="str">
        <f t="shared" si="77"/>
        <v>Grade 0</v>
      </c>
      <c r="N148" t="str">
        <f t="shared" si="78"/>
        <v>Precision Thick Film Chip Resistors</v>
      </c>
      <c r="O148" t="str">
        <f t="shared" si="79"/>
        <v>Panasonic</v>
      </c>
      <c r="P148" s="5" t="str">
        <f t="shared" si="80"/>
        <v>ERJ6ENF1800</v>
      </c>
      <c r="T148" t="str">
        <f t="shared" si="56"/>
        <v>technology 'R0805';</v>
      </c>
      <c r="U148" t="str">
        <f t="shared" si="57"/>
        <v>value '180 Ohm';</v>
      </c>
      <c r="V148" t="str">
        <f t="shared" si="58"/>
        <v>tolerance '1 %';</v>
      </c>
      <c r="W148" t="str">
        <f t="shared" si="59"/>
        <v>rcwv '4.7 V';</v>
      </c>
      <c r="X148" t="str">
        <f t="shared" si="60"/>
        <v>max(v) '200 V';</v>
      </c>
      <c r="Y148" t="str">
        <f t="shared" si="61"/>
        <v>power(w) '0.125 @ 70 C';</v>
      </c>
      <c r="Z148" t="str">
        <f t="shared" si="62"/>
        <v>tcr '±100 ppm/C';</v>
      </c>
      <c r="AA148" t="str">
        <f t="shared" si="63"/>
        <v>package '0805';</v>
      </c>
      <c r="AB148" t="str">
        <f t="shared" si="64"/>
        <v>operating_temp '-55 to +155 C';</v>
      </c>
      <c r="AC148" t="str">
        <f t="shared" si="65"/>
        <v>pkg_code '1800';</v>
      </c>
      <c r="AD148" t="str">
        <f t="shared" si="66"/>
        <v>aec-q200 'Grade 0';</v>
      </c>
      <c r="AE148" t="str">
        <f t="shared" si="67"/>
        <v>classification 'Precision Thick Film Chip Resistors';</v>
      </c>
      <c r="AF148" t="str">
        <f t="shared" si="68"/>
        <v>mfg 'Panasonic';</v>
      </c>
      <c r="AG148" t="str">
        <f t="shared" si="69"/>
        <v>mpn 'ERJ6ENF1800';</v>
      </c>
    </row>
    <row r="149" spans="3:33" x14ac:dyDescent="0.3">
      <c r="C149" s="5" t="str">
        <f t="shared" si="70"/>
        <v>R0805</v>
      </c>
      <c r="D149" s="5" t="str">
        <f t="shared" si="54"/>
        <v>182 Ohm</v>
      </c>
      <c r="E149" s="5" t="str">
        <f t="shared" si="71"/>
        <v>1 %</v>
      </c>
      <c r="F149" s="5" t="str">
        <f t="shared" si="55"/>
        <v>4.8 V</v>
      </c>
      <c r="G149" s="5" t="str">
        <f t="shared" si="72"/>
        <v>200 V</v>
      </c>
      <c r="H149" s="5" t="str">
        <f t="shared" si="73"/>
        <v>0.125 @ 70 C</v>
      </c>
      <c r="I149" s="5" t="str">
        <f t="shared" si="74"/>
        <v>±100 ppm/C</v>
      </c>
      <c r="J149" s="5" t="str">
        <f t="shared" si="75"/>
        <v>0805</v>
      </c>
      <c r="K149" s="5" t="str">
        <f t="shared" si="76"/>
        <v>-55 to +155 C</v>
      </c>
      <c r="L149" s="5" t="str">
        <f t="array" ref="L149">IFERROR(INDEX(e29_4c,SMALL(IF(($B$9&lt;=e29_raw)*($B$11&gt;=e29_raw),MATCH(ROW(e29_4c),ROW(e29_4c))),ROWS($A$1:A143)),COLUMN(A143)),"")</f>
        <v>1820</v>
      </c>
      <c r="M149" s="5" t="str">
        <f t="shared" si="77"/>
        <v>Grade 0</v>
      </c>
      <c r="N149" t="str">
        <f t="shared" si="78"/>
        <v>Precision Thick Film Chip Resistors</v>
      </c>
      <c r="O149" t="str">
        <f t="shared" si="79"/>
        <v>Panasonic</v>
      </c>
      <c r="P149" s="5" t="str">
        <f t="shared" si="80"/>
        <v>ERJ6ENF1820</v>
      </c>
      <c r="T149" t="str">
        <f t="shared" si="56"/>
        <v>technology 'R0805';</v>
      </c>
      <c r="U149" t="str">
        <f t="shared" si="57"/>
        <v>value '182 Ohm';</v>
      </c>
      <c r="V149" t="str">
        <f t="shared" si="58"/>
        <v>tolerance '1 %';</v>
      </c>
      <c r="W149" t="str">
        <f t="shared" si="59"/>
        <v>rcwv '4.8 V';</v>
      </c>
      <c r="X149" t="str">
        <f t="shared" si="60"/>
        <v>max(v) '200 V';</v>
      </c>
      <c r="Y149" t="str">
        <f t="shared" si="61"/>
        <v>power(w) '0.125 @ 70 C';</v>
      </c>
      <c r="Z149" t="str">
        <f t="shared" si="62"/>
        <v>tcr '±100 ppm/C';</v>
      </c>
      <c r="AA149" t="str">
        <f t="shared" si="63"/>
        <v>package '0805';</v>
      </c>
      <c r="AB149" t="str">
        <f t="shared" si="64"/>
        <v>operating_temp '-55 to +155 C';</v>
      </c>
      <c r="AC149" t="str">
        <f t="shared" si="65"/>
        <v>pkg_code '1820';</v>
      </c>
      <c r="AD149" t="str">
        <f t="shared" si="66"/>
        <v>aec-q200 'Grade 0';</v>
      </c>
      <c r="AE149" t="str">
        <f t="shared" si="67"/>
        <v>classification 'Precision Thick Film Chip Resistors';</v>
      </c>
      <c r="AF149" t="str">
        <f t="shared" si="68"/>
        <v>mfg 'Panasonic';</v>
      </c>
      <c r="AG149" t="str">
        <f t="shared" si="69"/>
        <v>mpn 'ERJ6ENF1820';</v>
      </c>
    </row>
    <row r="150" spans="3:33" x14ac:dyDescent="0.3">
      <c r="C150" s="5" t="str">
        <f t="shared" si="70"/>
        <v>R0805</v>
      </c>
      <c r="D150" s="5" t="str">
        <f t="shared" si="54"/>
        <v>187 Ohm</v>
      </c>
      <c r="E150" s="5" t="str">
        <f t="shared" si="71"/>
        <v>1 %</v>
      </c>
      <c r="F150" s="5" t="str">
        <f t="shared" si="55"/>
        <v>4.8 V</v>
      </c>
      <c r="G150" s="5" t="str">
        <f t="shared" si="72"/>
        <v>200 V</v>
      </c>
      <c r="H150" s="5" t="str">
        <f t="shared" si="73"/>
        <v>0.125 @ 70 C</v>
      </c>
      <c r="I150" s="5" t="str">
        <f t="shared" si="74"/>
        <v>±100 ppm/C</v>
      </c>
      <c r="J150" s="5" t="str">
        <f t="shared" si="75"/>
        <v>0805</v>
      </c>
      <c r="K150" s="5" t="str">
        <f t="shared" si="76"/>
        <v>-55 to +155 C</v>
      </c>
      <c r="L150" s="5" t="str">
        <f t="array" ref="L150">IFERROR(INDEX(e29_4c,SMALL(IF(($B$9&lt;=e29_raw)*($B$11&gt;=e29_raw),MATCH(ROW(e29_4c),ROW(e29_4c))),ROWS($A$1:A144)),COLUMN(A144)),"")</f>
        <v>1870</v>
      </c>
      <c r="M150" s="5" t="str">
        <f t="shared" si="77"/>
        <v>Grade 0</v>
      </c>
      <c r="N150" t="str">
        <f t="shared" si="78"/>
        <v>Precision Thick Film Chip Resistors</v>
      </c>
      <c r="O150" t="str">
        <f t="shared" si="79"/>
        <v>Panasonic</v>
      </c>
      <c r="P150" s="5" t="str">
        <f t="shared" si="80"/>
        <v>ERJ6ENF1870</v>
      </c>
      <c r="T150" t="str">
        <f t="shared" si="56"/>
        <v>technology 'R0805';</v>
      </c>
      <c r="U150" t="str">
        <f t="shared" si="57"/>
        <v>value '187 Ohm';</v>
      </c>
      <c r="V150" t="str">
        <f t="shared" si="58"/>
        <v>tolerance '1 %';</v>
      </c>
      <c r="W150" t="str">
        <f t="shared" si="59"/>
        <v>rcwv '4.8 V';</v>
      </c>
      <c r="X150" t="str">
        <f t="shared" si="60"/>
        <v>max(v) '200 V';</v>
      </c>
      <c r="Y150" t="str">
        <f t="shared" si="61"/>
        <v>power(w) '0.125 @ 70 C';</v>
      </c>
      <c r="Z150" t="str">
        <f t="shared" si="62"/>
        <v>tcr '±100 ppm/C';</v>
      </c>
      <c r="AA150" t="str">
        <f t="shared" si="63"/>
        <v>package '0805';</v>
      </c>
      <c r="AB150" t="str">
        <f t="shared" si="64"/>
        <v>operating_temp '-55 to +155 C';</v>
      </c>
      <c r="AC150" t="str">
        <f t="shared" si="65"/>
        <v>pkg_code '1870';</v>
      </c>
      <c r="AD150" t="str">
        <f t="shared" si="66"/>
        <v>aec-q200 'Grade 0';</v>
      </c>
      <c r="AE150" t="str">
        <f t="shared" si="67"/>
        <v>classification 'Precision Thick Film Chip Resistors';</v>
      </c>
      <c r="AF150" t="str">
        <f t="shared" si="68"/>
        <v>mfg 'Panasonic';</v>
      </c>
      <c r="AG150" t="str">
        <f t="shared" si="69"/>
        <v>mpn 'ERJ6ENF1870';</v>
      </c>
    </row>
    <row r="151" spans="3:33" x14ac:dyDescent="0.3">
      <c r="C151" s="5" t="str">
        <f t="shared" si="70"/>
        <v>R0805</v>
      </c>
      <c r="D151" s="5" t="str">
        <f t="shared" si="54"/>
        <v>191 Ohm</v>
      </c>
      <c r="E151" s="5" t="str">
        <f t="shared" si="71"/>
        <v>1 %</v>
      </c>
      <c r="F151" s="5" t="str">
        <f t="shared" si="55"/>
        <v>4.9 V</v>
      </c>
      <c r="G151" s="5" t="str">
        <f t="shared" si="72"/>
        <v>200 V</v>
      </c>
      <c r="H151" s="5" t="str">
        <f t="shared" si="73"/>
        <v>0.125 @ 70 C</v>
      </c>
      <c r="I151" s="5" t="str">
        <f t="shared" si="74"/>
        <v>±100 ppm/C</v>
      </c>
      <c r="J151" s="5" t="str">
        <f t="shared" si="75"/>
        <v>0805</v>
      </c>
      <c r="K151" s="5" t="str">
        <f t="shared" si="76"/>
        <v>-55 to +155 C</v>
      </c>
      <c r="L151" s="5" t="str">
        <f t="array" ref="L151">IFERROR(INDEX(e29_4c,SMALL(IF(($B$9&lt;=e29_raw)*($B$11&gt;=e29_raw),MATCH(ROW(e29_4c),ROW(e29_4c))),ROWS($A$1:A145)),COLUMN(A145)),"")</f>
        <v>1910</v>
      </c>
      <c r="M151" s="5" t="str">
        <f t="shared" si="77"/>
        <v>Grade 0</v>
      </c>
      <c r="N151" t="str">
        <f t="shared" si="78"/>
        <v>Precision Thick Film Chip Resistors</v>
      </c>
      <c r="O151" t="str">
        <f t="shared" si="79"/>
        <v>Panasonic</v>
      </c>
      <c r="P151" s="5" t="str">
        <f t="shared" si="80"/>
        <v>ERJ6ENF1910</v>
      </c>
      <c r="T151" t="str">
        <f t="shared" si="56"/>
        <v>technology 'R0805';</v>
      </c>
      <c r="U151" t="str">
        <f t="shared" si="57"/>
        <v>value '191 Ohm';</v>
      </c>
      <c r="V151" t="str">
        <f t="shared" si="58"/>
        <v>tolerance '1 %';</v>
      </c>
      <c r="W151" t="str">
        <f t="shared" si="59"/>
        <v>rcwv '4.9 V';</v>
      </c>
      <c r="X151" t="str">
        <f t="shared" si="60"/>
        <v>max(v) '200 V';</v>
      </c>
      <c r="Y151" t="str">
        <f t="shared" si="61"/>
        <v>power(w) '0.125 @ 70 C';</v>
      </c>
      <c r="Z151" t="str">
        <f t="shared" si="62"/>
        <v>tcr '±100 ppm/C';</v>
      </c>
      <c r="AA151" t="str">
        <f t="shared" si="63"/>
        <v>package '0805';</v>
      </c>
      <c r="AB151" t="str">
        <f t="shared" si="64"/>
        <v>operating_temp '-55 to +155 C';</v>
      </c>
      <c r="AC151" t="str">
        <f t="shared" si="65"/>
        <v>pkg_code '1910';</v>
      </c>
      <c r="AD151" t="str">
        <f t="shared" si="66"/>
        <v>aec-q200 'Grade 0';</v>
      </c>
      <c r="AE151" t="str">
        <f t="shared" si="67"/>
        <v>classification 'Precision Thick Film Chip Resistors';</v>
      </c>
      <c r="AF151" t="str">
        <f t="shared" si="68"/>
        <v>mfg 'Panasonic';</v>
      </c>
      <c r="AG151" t="str">
        <f t="shared" si="69"/>
        <v>mpn 'ERJ6ENF1910';</v>
      </c>
    </row>
    <row r="152" spans="3:33" x14ac:dyDescent="0.3">
      <c r="C152" s="5" t="str">
        <f t="shared" si="70"/>
        <v>R0805</v>
      </c>
      <c r="D152" s="5" t="str">
        <f t="shared" si="54"/>
        <v>196 Ohm</v>
      </c>
      <c r="E152" s="5" t="str">
        <f t="shared" si="71"/>
        <v>1 %</v>
      </c>
      <c r="F152" s="5" t="str">
        <f t="shared" si="55"/>
        <v>4.9 V</v>
      </c>
      <c r="G152" s="5" t="str">
        <f t="shared" si="72"/>
        <v>200 V</v>
      </c>
      <c r="H152" s="5" t="str">
        <f t="shared" si="73"/>
        <v>0.125 @ 70 C</v>
      </c>
      <c r="I152" s="5" t="str">
        <f t="shared" si="74"/>
        <v>±100 ppm/C</v>
      </c>
      <c r="J152" s="5" t="str">
        <f t="shared" si="75"/>
        <v>0805</v>
      </c>
      <c r="K152" s="5" t="str">
        <f t="shared" si="76"/>
        <v>-55 to +155 C</v>
      </c>
      <c r="L152" s="5" t="str">
        <f t="array" ref="L152">IFERROR(INDEX(e29_4c,SMALL(IF(($B$9&lt;=e29_raw)*($B$11&gt;=e29_raw),MATCH(ROW(e29_4c),ROW(e29_4c))),ROWS($A$1:A146)),COLUMN(A146)),"")</f>
        <v>1960</v>
      </c>
      <c r="M152" s="5" t="str">
        <f t="shared" si="77"/>
        <v>Grade 0</v>
      </c>
      <c r="N152" t="str">
        <f t="shared" si="78"/>
        <v>Precision Thick Film Chip Resistors</v>
      </c>
      <c r="O152" t="str">
        <f t="shared" si="79"/>
        <v>Panasonic</v>
      </c>
      <c r="P152" s="5" t="str">
        <f t="shared" si="80"/>
        <v>ERJ6ENF1960</v>
      </c>
      <c r="T152" t="str">
        <f t="shared" si="56"/>
        <v>technology 'R0805';</v>
      </c>
      <c r="U152" t="str">
        <f t="shared" si="57"/>
        <v>value '196 Ohm';</v>
      </c>
      <c r="V152" t="str">
        <f t="shared" si="58"/>
        <v>tolerance '1 %';</v>
      </c>
      <c r="W152" t="str">
        <f t="shared" si="59"/>
        <v>rcwv '4.9 V';</v>
      </c>
      <c r="X152" t="str">
        <f t="shared" si="60"/>
        <v>max(v) '200 V';</v>
      </c>
      <c r="Y152" t="str">
        <f t="shared" si="61"/>
        <v>power(w) '0.125 @ 70 C';</v>
      </c>
      <c r="Z152" t="str">
        <f t="shared" si="62"/>
        <v>tcr '±100 ppm/C';</v>
      </c>
      <c r="AA152" t="str">
        <f t="shared" si="63"/>
        <v>package '0805';</v>
      </c>
      <c r="AB152" t="str">
        <f t="shared" si="64"/>
        <v>operating_temp '-55 to +155 C';</v>
      </c>
      <c r="AC152" t="str">
        <f t="shared" si="65"/>
        <v>pkg_code '1960';</v>
      </c>
      <c r="AD152" t="str">
        <f t="shared" si="66"/>
        <v>aec-q200 'Grade 0';</v>
      </c>
      <c r="AE152" t="str">
        <f t="shared" si="67"/>
        <v>classification 'Precision Thick Film Chip Resistors';</v>
      </c>
      <c r="AF152" t="str">
        <f t="shared" si="68"/>
        <v>mfg 'Panasonic';</v>
      </c>
      <c r="AG152" t="str">
        <f t="shared" si="69"/>
        <v>mpn 'ERJ6ENF1960';</v>
      </c>
    </row>
    <row r="153" spans="3:33" x14ac:dyDescent="0.3">
      <c r="C153" s="5" t="str">
        <f t="shared" si="70"/>
        <v>R0805</v>
      </c>
      <c r="D153" s="5" t="str">
        <f t="shared" si="54"/>
        <v>200 Ohm</v>
      </c>
      <c r="E153" s="5" t="str">
        <f t="shared" si="71"/>
        <v>1 %</v>
      </c>
      <c r="F153" s="5" t="str">
        <f t="shared" si="55"/>
        <v>5 V</v>
      </c>
      <c r="G153" s="5" t="str">
        <f t="shared" si="72"/>
        <v>200 V</v>
      </c>
      <c r="H153" s="5" t="str">
        <f t="shared" si="73"/>
        <v>0.125 @ 70 C</v>
      </c>
      <c r="I153" s="5" t="str">
        <f t="shared" si="74"/>
        <v>±100 ppm/C</v>
      </c>
      <c r="J153" s="5" t="str">
        <f t="shared" si="75"/>
        <v>0805</v>
      </c>
      <c r="K153" s="5" t="str">
        <f t="shared" si="76"/>
        <v>-55 to +155 C</v>
      </c>
      <c r="L153" s="5" t="str">
        <f t="array" ref="L153">IFERROR(INDEX(e29_4c,SMALL(IF(($B$9&lt;=e29_raw)*($B$11&gt;=e29_raw),MATCH(ROW(e29_4c),ROW(e29_4c))),ROWS($A$1:A147)),COLUMN(A147)),"")</f>
        <v>2000</v>
      </c>
      <c r="M153" s="5" t="str">
        <f t="shared" si="77"/>
        <v>Grade 0</v>
      </c>
      <c r="N153" t="str">
        <f t="shared" si="78"/>
        <v>Precision Thick Film Chip Resistors</v>
      </c>
      <c r="O153" t="str">
        <f t="shared" si="79"/>
        <v>Panasonic</v>
      </c>
      <c r="P153" s="5" t="str">
        <f t="shared" si="80"/>
        <v>ERJ6ENF2000</v>
      </c>
      <c r="T153" t="str">
        <f t="shared" si="56"/>
        <v>technology 'R0805';</v>
      </c>
      <c r="U153" t="str">
        <f t="shared" si="57"/>
        <v>value '200 Ohm';</v>
      </c>
      <c r="V153" t="str">
        <f t="shared" si="58"/>
        <v>tolerance '1 %';</v>
      </c>
      <c r="W153" t="str">
        <f t="shared" si="59"/>
        <v>rcwv '5 V';</v>
      </c>
      <c r="X153" t="str">
        <f t="shared" si="60"/>
        <v>max(v) '200 V';</v>
      </c>
      <c r="Y153" t="str">
        <f t="shared" si="61"/>
        <v>power(w) '0.125 @ 70 C';</v>
      </c>
      <c r="Z153" t="str">
        <f t="shared" si="62"/>
        <v>tcr '±100 ppm/C';</v>
      </c>
      <c r="AA153" t="str">
        <f t="shared" si="63"/>
        <v>package '0805';</v>
      </c>
      <c r="AB153" t="str">
        <f t="shared" si="64"/>
        <v>operating_temp '-55 to +155 C';</v>
      </c>
      <c r="AC153" t="str">
        <f t="shared" si="65"/>
        <v>pkg_code '2000';</v>
      </c>
      <c r="AD153" t="str">
        <f t="shared" si="66"/>
        <v>aec-q200 'Grade 0';</v>
      </c>
      <c r="AE153" t="str">
        <f t="shared" si="67"/>
        <v>classification 'Precision Thick Film Chip Resistors';</v>
      </c>
      <c r="AF153" t="str">
        <f t="shared" si="68"/>
        <v>mfg 'Panasonic';</v>
      </c>
      <c r="AG153" t="str">
        <f t="shared" si="69"/>
        <v>mpn 'ERJ6ENF2000';</v>
      </c>
    </row>
    <row r="154" spans="3:33" x14ac:dyDescent="0.3">
      <c r="C154" s="5" t="str">
        <f t="shared" si="70"/>
        <v>R0805</v>
      </c>
      <c r="D154" s="5" t="str">
        <f t="shared" si="54"/>
        <v>205 Ohm</v>
      </c>
      <c r="E154" s="5" t="str">
        <f t="shared" si="71"/>
        <v>1 %</v>
      </c>
      <c r="F154" s="5" t="str">
        <f t="shared" si="55"/>
        <v>5.1 V</v>
      </c>
      <c r="G154" s="5" t="str">
        <f t="shared" si="72"/>
        <v>200 V</v>
      </c>
      <c r="H154" s="5" t="str">
        <f t="shared" si="73"/>
        <v>0.125 @ 70 C</v>
      </c>
      <c r="I154" s="5" t="str">
        <f t="shared" si="74"/>
        <v>±100 ppm/C</v>
      </c>
      <c r="J154" s="5" t="str">
        <f t="shared" si="75"/>
        <v>0805</v>
      </c>
      <c r="K154" s="5" t="str">
        <f t="shared" si="76"/>
        <v>-55 to +155 C</v>
      </c>
      <c r="L154" s="5" t="str">
        <f t="array" ref="L154">IFERROR(INDEX(e29_4c,SMALL(IF(($B$9&lt;=e29_raw)*($B$11&gt;=e29_raw),MATCH(ROW(e29_4c),ROW(e29_4c))),ROWS($A$1:A148)),COLUMN(A148)),"")</f>
        <v>2050</v>
      </c>
      <c r="M154" s="5" t="str">
        <f t="shared" si="77"/>
        <v>Grade 0</v>
      </c>
      <c r="N154" t="str">
        <f t="shared" si="78"/>
        <v>Precision Thick Film Chip Resistors</v>
      </c>
      <c r="O154" t="str">
        <f t="shared" si="79"/>
        <v>Panasonic</v>
      </c>
      <c r="P154" s="5" t="str">
        <f t="shared" si="80"/>
        <v>ERJ6ENF2050</v>
      </c>
      <c r="T154" t="str">
        <f t="shared" si="56"/>
        <v>technology 'R0805';</v>
      </c>
      <c r="U154" t="str">
        <f t="shared" si="57"/>
        <v>value '205 Ohm';</v>
      </c>
      <c r="V154" t="str">
        <f t="shared" si="58"/>
        <v>tolerance '1 %';</v>
      </c>
      <c r="W154" t="str">
        <f t="shared" si="59"/>
        <v>rcwv '5.1 V';</v>
      </c>
      <c r="X154" t="str">
        <f t="shared" si="60"/>
        <v>max(v) '200 V';</v>
      </c>
      <c r="Y154" t="str">
        <f t="shared" si="61"/>
        <v>power(w) '0.125 @ 70 C';</v>
      </c>
      <c r="Z154" t="str">
        <f t="shared" si="62"/>
        <v>tcr '±100 ppm/C';</v>
      </c>
      <c r="AA154" t="str">
        <f t="shared" si="63"/>
        <v>package '0805';</v>
      </c>
      <c r="AB154" t="str">
        <f t="shared" si="64"/>
        <v>operating_temp '-55 to +155 C';</v>
      </c>
      <c r="AC154" t="str">
        <f t="shared" si="65"/>
        <v>pkg_code '2050';</v>
      </c>
      <c r="AD154" t="str">
        <f t="shared" si="66"/>
        <v>aec-q200 'Grade 0';</v>
      </c>
      <c r="AE154" t="str">
        <f t="shared" si="67"/>
        <v>classification 'Precision Thick Film Chip Resistors';</v>
      </c>
      <c r="AF154" t="str">
        <f t="shared" si="68"/>
        <v>mfg 'Panasonic';</v>
      </c>
      <c r="AG154" t="str">
        <f t="shared" si="69"/>
        <v>mpn 'ERJ6ENF2050';</v>
      </c>
    </row>
    <row r="155" spans="3:33" x14ac:dyDescent="0.3">
      <c r="C155" s="5" t="str">
        <f t="shared" si="70"/>
        <v>R0805</v>
      </c>
      <c r="D155" s="5" t="str">
        <f t="shared" si="54"/>
        <v>210 Ohm</v>
      </c>
      <c r="E155" s="5" t="str">
        <f t="shared" si="71"/>
        <v>1 %</v>
      </c>
      <c r="F155" s="5" t="str">
        <f t="shared" si="55"/>
        <v>5.1 V</v>
      </c>
      <c r="G155" s="5" t="str">
        <f t="shared" si="72"/>
        <v>200 V</v>
      </c>
      <c r="H155" s="5" t="str">
        <f t="shared" si="73"/>
        <v>0.125 @ 70 C</v>
      </c>
      <c r="I155" s="5" t="str">
        <f t="shared" si="74"/>
        <v>±100 ppm/C</v>
      </c>
      <c r="J155" s="5" t="str">
        <f t="shared" si="75"/>
        <v>0805</v>
      </c>
      <c r="K155" s="5" t="str">
        <f t="shared" si="76"/>
        <v>-55 to +155 C</v>
      </c>
      <c r="L155" s="5" t="str">
        <f t="array" ref="L155">IFERROR(INDEX(e29_4c,SMALL(IF(($B$9&lt;=e29_raw)*($B$11&gt;=e29_raw),MATCH(ROW(e29_4c),ROW(e29_4c))),ROWS($A$1:A149)),COLUMN(A149)),"")</f>
        <v>2100</v>
      </c>
      <c r="M155" s="5" t="str">
        <f t="shared" si="77"/>
        <v>Grade 0</v>
      </c>
      <c r="N155" t="str">
        <f t="shared" si="78"/>
        <v>Precision Thick Film Chip Resistors</v>
      </c>
      <c r="O155" t="str">
        <f t="shared" si="79"/>
        <v>Panasonic</v>
      </c>
      <c r="P155" s="5" t="str">
        <f t="shared" si="80"/>
        <v>ERJ6ENF2100</v>
      </c>
      <c r="T155" t="str">
        <f t="shared" si="56"/>
        <v>technology 'R0805';</v>
      </c>
      <c r="U155" t="str">
        <f t="shared" si="57"/>
        <v>value '210 Ohm';</v>
      </c>
      <c r="V155" t="str">
        <f t="shared" si="58"/>
        <v>tolerance '1 %';</v>
      </c>
      <c r="W155" t="str">
        <f t="shared" si="59"/>
        <v>rcwv '5.1 V';</v>
      </c>
      <c r="X155" t="str">
        <f t="shared" si="60"/>
        <v>max(v) '200 V';</v>
      </c>
      <c r="Y155" t="str">
        <f t="shared" si="61"/>
        <v>power(w) '0.125 @ 70 C';</v>
      </c>
      <c r="Z155" t="str">
        <f t="shared" si="62"/>
        <v>tcr '±100 ppm/C';</v>
      </c>
      <c r="AA155" t="str">
        <f t="shared" si="63"/>
        <v>package '0805';</v>
      </c>
      <c r="AB155" t="str">
        <f t="shared" si="64"/>
        <v>operating_temp '-55 to +155 C';</v>
      </c>
      <c r="AC155" t="str">
        <f t="shared" si="65"/>
        <v>pkg_code '2100';</v>
      </c>
      <c r="AD155" t="str">
        <f t="shared" si="66"/>
        <v>aec-q200 'Grade 0';</v>
      </c>
      <c r="AE155" t="str">
        <f t="shared" si="67"/>
        <v>classification 'Precision Thick Film Chip Resistors';</v>
      </c>
      <c r="AF155" t="str">
        <f t="shared" si="68"/>
        <v>mfg 'Panasonic';</v>
      </c>
      <c r="AG155" t="str">
        <f t="shared" si="69"/>
        <v>mpn 'ERJ6ENF2100';</v>
      </c>
    </row>
    <row r="156" spans="3:33" x14ac:dyDescent="0.3">
      <c r="C156" s="5" t="str">
        <f t="shared" si="70"/>
        <v>R0805</v>
      </c>
      <c r="D156" s="5" t="str">
        <f t="shared" si="54"/>
        <v>215 Ohm</v>
      </c>
      <c r="E156" s="5" t="str">
        <f t="shared" si="71"/>
        <v>1 %</v>
      </c>
      <c r="F156" s="5" t="str">
        <f t="shared" si="55"/>
        <v>5.2 V</v>
      </c>
      <c r="G156" s="5" t="str">
        <f t="shared" si="72"/>
        <v>200 V</v>
      </c>
      <c r="H156" s="5" t="str">
        <f t="shared" si="73"/>
        <v>0.125 @ 70 C</v>
      </c>
      <c r="I156" s="5" t="str">
        <f t="shared" si="74"/>
        <v>±100 ppm/C</v>
      </c>
      <c r="J156" s="5" t="str">
        <f t="shared" si="75"/>
        <v>0805</v>
      </c>
      <c r="K156" s="5" t="str">
        <f t="shared" si="76"/>
        <v>-55 to +155 C</v>
      </c>
      <c r="L156" s="5" t="str">
        <f t="array" ref="L156">IFERROR(INDEX(e29_4c,SMALL(IF(($B$9&lt;=e29_raw)*($B$11&gt;=e29_raw),MATCH(ROW(e29_4c),ROW(e29_4c))),ROWS($A$1:A150)),COLUMN(A150)),"")</f>
        <v>2150</v>
      </c>
      <c r="M156" s="5" t="str">
        <f t="shared" si="77"/>
        <v>Grade 0</v>
      </c>
      <c r="N156" t="str">
        <f t="shared" si="78"/>
        <v>Precision Thick Film Chip Resistors</v>
      </c>
      <c r="O156" t="str">
        <f t="shared" si="79"/>
        <v>Panasonic</v>
      </c>
      <c r="P156" s="5" t="str">
        <f t="shared" si="80"/>
        <v>ERJ6ENF2150</v>
      </c>
      <c r="T156" t="str">
        <f t="shared" si="56"/>
        <v>technology 'R0805';</v>
      </c>
      <c r="U156" t="str">
        <f t="shared" si="57"/>
        <v>value '215 Ohm';</v>
      </c>
      <c r="V156" t="str">
        <f t="shared" si="58"/>
        <v>tolerance '1 %';</v>
      </c>
      <c r="W156" t="str">
        <f t="shared" si="59"/>
        <v>rcwv '5.2 V';</v>
      </c>
      <c r="X156" t="str">
        <f t="shared" si="60"/>
        <v>max(v) '200 V';</v>
      </c>
      <c r="Y156" t="str">
        <f t="shared" si="61"/>
        <v>power(w) '0.125 @ 70 C';</v>
      </c>
      <c r="Z156" t="str">
        <f t="shared" si="62"/>
        <v>tcr '±100 ppm/C';</v>
      </c>
      <c r="AA156" t="str">
        <f t="shared" si="63"/>
        <v>package '0805';</v>
      </c>
      <c r="AB156" t="str">
        <f t="shared" si="64"/>
        <v>operating_temp '-55 to +155 C';</v>
      </c>
      <c r="AC156" t="str">
        <f t="shared" si="65"/>
        <v>pkg_code '2150';</v>
      </c>
      <c r="AD156" t="str">
        <f t="shared" si="66"/>
        <v>aec-q200 'Grade 0';</v>
      </c>
      <c r="AE156" t="str">
        <f t="shared" si="67"/>
        <v>classification 'Precision Thick Film Chip Resistors';</v>
      </c>
      <c r="AF156" t="str">
        <f t="shared" si="68"/>
        <v>mfg 'Panasonic';</v>
      </c>
      <c r="AG156" t="str">
        <f t="shared" si="69"/>
        <v>mpn 'ERJ6ENF2150';</v>
      </c>
    </row>
    <row r="157" spans="3:33" x14ac:dyDescent="0.3">
      <c r="C157" s="5" t="str">
        <f t="shared" si="70"/>
        <v>R0805</v>
      </c>
      <c r="D157" s="5" t="str">
        <f t="shared" si="54"/>
        <v>220 Ohm</v>
      </c>
      <c r="E157" s="5" t="str">
        <f t="shared" si="71"/>
        <v>1 %</v>
      </c>
      <c r="F157" s="5" t="str">
        <f t="shared" si="55"/>
        <v>5.2 V</v>
      </c>
      <c r="G157" s="5" t="str">
        <f t="shared" si="72"/>
        <v>200 V</v>
      </c>
      <c r="H157" s="5" t="str">
        <f t="shared" si="73"/>
        <v>0.125 @ 70 C</v>
      </c>
      <c r="I157" s="5" t="str">
        <f t="shared" si="74"/>
        <v>±100 ppm/C</v>
      </c>
      <c r="J157" s="5" t="str">
        <f t="shared" si="75"/>
        <v>0805</v>
      </c>
      <c r="K157" s="5" t="str">
        <f t="shared" si="76"/>
        <v>-55 to +155 C</v>
      </c>
      <c r="L157" s="5" t="str">
        <f t="array" ref="L157">IFERROR(INDEX(e29_4c,SMALL(IF(($B$9&lt;=e29_raw)*($B$11&gt;=e29_raw),MATCH(ROW(e29_4c),ROW(e29_4c))),ROWS($A$1:A151)),COLUMN(A151)),"")</f>
        <v>2200</v>
      </c>
      <c r="M157" s="5" t="str">
        <f t="shared" si="77"/>
        <v>Grade 0</v>
      </c>
      <c r="N157" t="str">
        <f t="shared" si="78"/>
        <v>Precision Thick Film Chip Resistors</v>
      </c>
      <c r="O157" t="str">
        <f t="shared" si="79"/>
        <v>Panasonic</v>
      </c>
      <c r="P157" s="5" t="str">
        <f t="shared" si="80"/>
        <v>ERJ6ENF2200</v>
      </c>
      <c r="T157" t="str">
        <f t="shared" si="56"/>
        <v>technology 'R0805';</v>
      </c>
      <c r="U157" t="str">
        <f t="shared" si="57"/>
        <v>value '220 Ohm';</v>
      </c>
      <c r="V157" t="str">
        <f t="shared" si="58"/>
        <v>tolerance '1 %';</v>
      </c>
      <c r="W157" t="str">
        <f t="shared" si="59"/>
        <v>rcwv '5.2 V';</v>
      </c>
      <c r="X157" t="str">
        <f t="shared" si="60"/>
        <v>max(v) '200 V';</v>
      </c>
      <c r="Y157" t="str">
        <f t="shared" si="61"/>
        <v>power(w) '0.125 @ 70 C';</v>
      </c>
      <c r="Z157" t="str">
        <f t="shared" si="62"/>
        <v>tcr '±100 ppm/C';</v>
      </c>
      <c r="AA157" t="str">
        <f t="shared" si="63"/>
        <v>package '0805';</v>
      </c>
      <c r="AB157" t="str">
        <f t="shared" si="64"/>
        <v>operating_temp '-55 to +155 C';</v>
      </c>
      <c r="AC157" t="str">
        <f t="shared" si="65"/>
        <v>pkg_code '2200';</v>
      </c>
      <c r="AD157" t="str">
        <f t="shared" si="66"/>
        <v>aec-q200 'Grade 0';</v>
      </c>
      <c r="AE157" t="str">
        <f t="shared" si="67"/>
        <v>classification 'Precision Thick Film Chip Resistors';</v>
      </c>
      <c r="AF157" t="str">
        <f t="shared" si="68"/>
        <v>mfg 'Panasonic';</v>
      </c>
      <c r="AG157" t="str">
        <f t="shared" si="69"/>
        <v>mpn 'ERJ6ENF2200';</v>
      </c>
    </row>
    <row r="158" spans="3:33" x14ac:dyDescent="0.3">
      <c r="C158" s="5" t="str">
        <f t="shared" si="70"/>
        <v>R0805</v>
      </c>
      <c r="D158" s="5" t="str">
        <f t="shared" si="54"/>
        <v>221 Ohm</v>
      </c>
      <c r="E158" s="5" t="str">
        <f t="shared" si="71"/>
        <v>1 %</v>
      </c>
      <c r="F158" s="5" t="str">
        <f t="shared" si="55"/>
        <v>5.3 V</v>
      </c>
      <c r="G158" s="5" t="str">
        <f t="shared" si="72"/>
        <v>200 V</v>
      </c>
      <c r="H158" s="5" t="str">
        <f t="shared" si="73"/>
        <v>0.125 @ 70 C</v>
      </c>
      <c r="I158" s="5" t="str">
        <f t="shared" si="74"/>
        <v>±100 ppm/C</v>
      </c>
      <c r="J158" s="5" t="str">
        <f t="shared" si="75"/>
        <v>0805</v>
      </c>
      <c r="K158" s="5" t="str">
        <f t="shared" si="76"/>
        <v>-55 to +155 C</v>
      </c>
      <c r="L158" s="5" t="str">
        <f t="array" ref="L158">IFERROR(INDEX(e29_4c,SMALL(IF(($B$9&lt;=e29_raw)*($B$11&gt;=e29_raw),MATCH(ROW(e29_4c),ROW(e29_4c))),ROWS($A$1:A152)),COLUMN(A152)),"")</f>
        <v>2210</v>
      </c>
      <c r="M158" s="5" t="str">
        <f t="shared" si="77"/>
        <v>Grade 0</v>
      </c>
      <c r="N158" t="str">
        <f t="shared" si="78"/>
        <v>Precision Thick Film Chip Resistors</v>
      </c>
      <c r="O158" t="str">
        <f t="shared" si="79"/>
        <v>Panasonic</v>
      </c>
      <c r="P158" s="5" t="str">
        <f t="shared" si="80"/>
        <v>ERJ6ENF2210</v>
      </c>
      <c r="T158" t="str">
        <f t="shared" si="56"/>
        <v>technology 'R0805';</v>
      </c>
      <c r="U158" t="str">
        <f t="shared" si="57"/>
        <v>value '221 Ohm';</v>
      </c>
      <c r="V158" t="str">
        <f t="shared" si="58"/>
        <v>tolerance '1 %';</v>
      </c>
      <c r="W158" t="str">
        <f t="shared" si="59"/>
        <v>rcwv '5.3 V';</v>
      </c>
      <c r="X158" t="str">
        <f t="shared" si="60"/>
        <v>max(v) '200 V';</v>
      </c>
      <c r="Y158" t="str">
        <f t="shared" si="61"/>
        <v>power(w) '0.125 @ 70 C';</v>
      </c>
      <c r="Z158" t="str">
        <f t="shared" si="62"/>
        <v>tcr '±100 ppm/C';</v>
      </c>
      <c r="AA158" t="str">
        <f t="shared" si="63"/>
        <v>package '0805';</v>
      </c>
      <c r="AB158" t="str">
        <f t="shared" si="64"/>
        <v>operating_temp '-55 to +155 C';</v>
      </c>
      <c r="AC158" t="str">
        <f t="shared" si="65"/>
        <v>pkg_code '2210';</v>
      </c>
      <c r="AD158" t="str">
        <f t="shared" si="66"/>
        <v>aec-q200 'Grade 0';</v>
      </c>
      <c r="AE158" t="str">
        <f t="shared" si="67"/>
        <v>classification 'Precision Thick Film Chip Resistors';</v>
      </c>
      <c r="AF158" t="str">
        <f t="shared" si="68"/>
        <v>mfg 'Panasonic';</v>
      </c>
      <c r="AG158" t="str">
        <f t="shared" si="69"/>
        <v>mpn 'ERJ6ENF2210';</v>
      </c>
    </row>
    <row r="159" spans="3:33" x14ac:dyDescent="0.3">
      <c r="C159" s="5" t="str">
        <f t="shared" si="70"/>
        <v>R0805</v>
      </c>
      <c r="D159" s="5" t="str">
        <f t="shared" si="54"/>
        <v>226 Ohm</v>
      </c>
      <c r="E159" s="5" t="str">
        <f t="shared" si="71"/>
        <v>1 %</v>
      </c>
      <c r="F159" s="5" t="str">
        <f t="shared" si="55"/>
        <v>5.3 V</v>
      </c>
      <c r="G159" s="5" t="str">
        <f t="shared" si="72"/>
        <v>200 V</v>
      </c>
      <c r="H159" s="5" t="str">
        <f t="shared" si="73"/>
        <v>0.125 @ 70 C</v>
      </c>
      <c r="I159" s="5" t="str">
        <f t="shared" si="74"/>
        <v>±100 ppm/C</v>
      </c>
      <c r="J159" s="5" t="str">
        <f t="shared" si="75"/>
        <v>0805</v>
      </c>
      <c r="K159" s="5" t="str">
        <f t="shared" si="76"/>
        <v>-55 to +155 C</v>
      </c>
      <c r="L159" s="5" t="str">
        <f t="array" ref="L159">IFERROR(INDEX(e29_4c,SMALL(IF(($B$9&lt;=e29_raw)*($B$11&gt;=e29_raw),MATCH(ROW(e29_4c),ROW(e29_4c))),ROWS($A$1:A153)),COLUMN(A153)),"")</f>
        <v>2260</v>
      </c>
      <c r="M159" s="5" t="str">
        <f t="shared" si="77"/>
        <v>Grade 0</v>
      </c>
      <c r="N159" t="str">
        <f t="shared" si="78"/>
        <v>Precision Thick Film Chip Resistors</v>
      </c>
      <c r="O159" t="str">
        <f t="shared" si="79"/>
        <v>Panasonic</v>
      </c>
      <c r="P159" s="5" t="str">
        <f t="shared" si="80"/>
        <v>ERJ6ENF2260</v>
      </c>
      <c r="T159" t="str">
        <f t="shared" si="56"/>
        <v>technology 'R0805';</v>
      </c>
      <c r="U159" t="str">
        <f t="shared" si="57"/>
        <v>value '226 Ohm';</v>
      </c>
      <c r="V159" t="str">
        <f t="shared" si="58"/>
        <v>tolerance '1 %';</v>
      </c>
      <c r="W159" t="str">
        <f t="shared" si="59"/>
        <v>rcwv '5.3 V';</v>
      </c>
      <c r="X159" t="str">
        <f t="shared" si="60"/>
        <v>max(v) '200 V';</v>
      </c>
      <c r="Y159" t="str">
        <f t="shared" si="61"/>
        <v>power(w) '0.125 @ 70 C';</v>
      </c>
      <c r="Z159" t="str">
        <f t="shared" si="62"/>
        <v>tcr '±100 ppm/C';</v>
      </c>
      <c r="AA159" t="str">
        <f t="shared" si="63"/>
        <v>package '0805';</v>
      </c>
      <c r="AB159" t="str">
        <f t="shared" si="64"/>
        <v>operating_temp '-55 to +155 C';</v>
      </c>
      <c r="AC159" t="str">
        <f t="shared" si="65"/>
        <v>pkg_code '2260';</v>
      </c>
      <c r="AD159" t="str">
        <f t="shared" si="66"/>
        <v>aec-q200 'Grade 0';</v>
      </c>
      <c r="AE159" t="str">
        <f t="shared" si="67"/>
        <v>classification 'Precision Thick Film Chip Resistors';</v>
      </c>
      <c r="AF159" t="str">
        <f t="shared" si="68"/>
        <v>mfg 'Panasonic';</v>
      </c>
      <c r="AG159" t="str">
        <f t="shared" si="69"/>
        <v>mpn 'ERJ6ENF2260';</v>
      </c>
    </row>
    <row r="160" spans="3:33" x14ac:dyDescent="0.3">
      <c r="C160" s="5" t="str">
        <f t="shared" si="70"/>
        <v>R0805</v>
      </c>
      <c r="D160" s="5" t="str">
        <f t="shared" si="54"/>
        <v>232 Ohm</v>
      </c>
      <c r="E160" s="5" t="str">
        <f t="shared" si="71"/>
        <v>1 %</v>
      </c>
      <c r="F160" s="5" t="str">
        <f t="shared" si="55"/>
        <v>5.4 V</v>
      </c>
      <c r="G160" s="5" t="str">
        <f t="shared" si="72"/>
        <v>200 V</v>
      </c>
      <c r="H160" s="5" t="str">
        <f t="shared" si="73"/>
        <v>0.125 @ 70 C</v>
      </c>
      <c r="I160" s="5" t="str">
        <f t="shared" si="74"/>
        <v>±100 ppm/C</v>
      </c>
      <c r="J160" s="5" t="str">
        <f t="shared" si="75"/>
        <v>0805</v>
      </c>
      <c r="K160" s="5" t="str">
        <f t="shared" si="76"/>
        <v>-55 to +155 C</v>
      </c>
      <c r="L160" s="5" t="str">
        <f t="array" ref="L160">IFERROR(INDEX(e29_4c,SMALL(IF(($B$9&lt;=e29_raw)*($B$11&gt;=e29_raw),MATCH(ROW(e29_4c),ROW(e29_4c))),ROWS($A$1:A154)),COLUMN(A154)),"")</f>
        <v>2320</v>
      </c>
      <c r="M160" s="5" t="str">
        <f t="shared" si="77"/>
        <v>Grade 0</v>
      </c>
      <c r="N160" t="str">
        <f t="shared" si="78"/>
        <v>Precision Thick Film Chip Resistors</v>
      </c>
      <c r="O160" t="str">
        <f t="shared" si="79"/>
        <v>Panasonic</v>
      </c>
      <c r="P160" s="5" t="str">
        <f t="shared" si="80"/>
        <v>ERJ6ENF2320</v>
      </c>
      <c r="T160" t="str">
        <f t="shared" si="56"/>
        <v>technology 'R0805';</v>
      </c>
      <c r="U160" t="str">
        <f t="shared" si="57"/>
        <v>value '232 Ohm';</v>
      </c>
      <c r="V160" t="str">
        <f t="shared" si="58"/>
        <v>tolerance '1 %';</v>
      </c>
      <c r="W160" t="str">
        <f t="shared" si="59"/>
        <v>rcwv '5.4 V';</v>
      </c>
      <c r="X160" t="str">
        <f t="shared" si="60"/>
        <v>max(v) '200 V';</v>
      </c>
      <c r="Y160" t="str">
        <f t="shared" si="61"/>
        <v>power(w) '0.125 @ 70 C';</v>
      </c>
      <c r="Z160" t="str">
        <f t="shared" si="62"/>
        <v>tcr '±100 ppm/C';</v>
      </c>
      <c r="AA160" t="str">
        <f t="shared" si="63"/>
        <v>package '0805';</v>
      </c>
      <c r="AB160" t="str">
        <f t="shared" si="64"/>
        <v>operating_temp '-55 to +155 C';</v>
      </c>
      <c r="AC160" t="str">
        <f t="shared" si="65"/>
        <v>pkg_code '2320';</v>
      </c>
      <c r="AD160" t="str">
        <f t="shared" si="66"/>
        <v>aec-q200 'Grade 0';</v>
      </c>
      <c r="AE160" t="str">
        <f t="shared" si="67"/>
        <v>classification 'Precision Thick Film Chip Resistors';</v>
      </c>
      <c r="AF160" t="str">
        <f t="shared" si="68"/>
        <v>mfg 'Panasonic';</v>
      </c>
      <c r="AG160" t="str">
        <f t="shared" si="69"/>
        <v>mpn 'ERJ6ENF2320';</v>
      </c>
    </row>
    <row r="161" spans="3:33" x14ac:dyDescent="0.3">
      <c r="C161" s="5" t="str">
        <f t="shared" si="70"/>
        <v>R0805</v>
      </c>
      <c r="D161" s="5" t="str">
        <f t="shared" si="54"/>
        <v>237 Ohm</v>
      </c>
      <c r="E161" s="5" t="str">
        <f t="shared" si="71"/>
        <v>1 %</v>
      </c>
      <c r="F161" s="5" t="str">
        <f t="shared" si="55"/>
        <v>5.4 V</v>
      </c>
      <c r="G161" s="5" t="str">
        <f t="shared" si="72"/>
        <v>200 V</v>
      </c>
      <c r="H161" s="5" t="str">
        <f t="shared" si="73"/>
        <v>0.125 @ 70 C</v>
      </c>
      <c r="I161" s="5" t="str">
        <f t="shared" si="74"/>
        <v>±100 ppm/C</v>
      </c>
      <c r="J161" s="5" t="str">
        <f t="shared" si="75"/>
        <v>0805</v>
      </c>
      <c r="K161" s="5" t="str">
        <f t="shared" si="76"/>
        <v>-55 to +155 C</v>
      </c>
      <c r="L161" s="5" t="str">
        <f t="array" ref="L161">IFERROR(INDEX(e29_4c,SMALL(IF(($B$9&lt;=e29_raw)*($B$11&gt;=e29_raw),MATCH(ROW(e29_4c),ROW(e29_4c))),ROWS($A$1:A155)),COLUMN(A155)),"")</f>
        <v>2370</v>
      </c>
      <c r="M161" s="5" t="str">
        <f t="shared" si="77"/>
        <v>Grade 0</v>
      </c>
      <c r="N161" t="str">
        <f t="shared" si="78"/>
        <v>Precision Thick Film Chip Resistors</v>
      </c>
      <c r="O161" t="str">
        <f t="shared" si="79"/>
        <v>Panasonic</v>
      </c>
      <c r="P161" s="5" t="str">
        <f t="shared" si="80"/>
        <v>ERJ6ENF2370</v>
      </c>
      <c r="T161" t="str">
        <f t="shared" si="56"/>
        <v>technology 'R0805';</v>
      </c>
      <c r="U161" t="str">
        <f t="shared" si="57"/>
        <v>value '237 Ohm';</v>
      </c>
      <c r="V161" t="str">
        <f t="shared" si="58"/>
        <v>tolerance '1 %';</v>
      </c>
      <c r="W161" t="str">
        <f t="shared" si="59"/>
        <v>rcwv '5.4 V';</v>
      </c>
      <c r="X161" t="str">
        <f t="shared" si="60"/>
        <v>max(v) '200 V';</v>
      </c>
      <c r="Y161" t="str">
        <f t="shared" si="61"/>
        <v>power(w) '0.125 @ 70 C';</v>
      </c>
      <c r="Z161" t="str">
        <f t="shared" si="62"/>
        <v>tcr '±100 ppm/C';</v>
      </c>
      <c r="AA161" t="str">
        <f t="shared" si="63"/>
        <v>package '0805';</v>
      </c>
      <c r="AB161" t="str">
        <f t="shared" si="64"/>
        <v>operating_temp '-55 to +155 C';</v>
      </c>
      <c r="AC161" t="str">
        <f t="shared" si="65"/>
        <v>pkg_code '2370';</v>
      </c>
      <c r="AD161" t="str">
        <f t="shared" si="66"/>
        <v>aec-q200 'Grade 0';</v>
      </c>
      <c r="AE161" t="str">
        <f t="shared" si="67"/>
        <v>classification 'Precision Thick Film Chip Resistors';</v>
      </c>
      <c r="AF161" t="str">
        <f t="shared" si="68"/>
        <v>mfg 'Panasonic';</v>
      </c>
      <c r="AG161" t="str">
        <f t="shared" si="69"/>
        <v>mpn 'ERJ6ENF2370';</v>
      </c>
    </row>
    <row r="162" spans="3:33" x14ac:dyDescent="0.3">
      <c r="C162" s="5" t="str">
        <f t="shared" si="70"/>
        <v>R0805</v>
      </c>
      <c r="D162" s="5" t="str">
        <f t="shared" si="54"/>
        <v>240 Ohm</v>
      </c>
      <c r="E162" s="5" t="str">
        <f t="shared" si="71"/>
        <v>1 %</v>
      </c>
      <c r="F162" s="5" t="str">
        <f t="shared" si="55"/>
        <v>5.5 V</v>
      </c>
      <c r="G162" s="5" t="str">
        <f t="shared" si="72"/>
        <v>200 V</v>
      </c>
      <c r="H162" s="5" t="str">
        <f t="shared" si="73"/>
        <v>0.125 @ 70 C</v>
      </c>
      <c r="I162" s="5" t="str">
        <f t="shared" si="74"/>
        <v>±100 ppm/C</v>
      </c>
      <c r="J162" s="5" t="str">
        <f t="shared" si="75"/>
        <v>0805</v>
      </c>
      <c r="K162" s="5" t="str">
        <f t="shared" si="76"/>
        <v>-55 to +155 C</v>
      </c>
      <c r="L162" s="5" t="str">
        <f t="array" ref="L162">IFERROR(INDEX(e29_4c,SMALL(IF(($B$9&lt;=e29_raw)*($B$11&gt;=e29_raw),MATCH(ROW(e29_4c),ROW(e29_4c))),ROWS($A$1:A156)),COLUMN(A156)),"")</f>
        <v>2400</v>
      </c>
      <c r="M162" s="5" t="str">
        <f t="shared" si="77"/>
        <v>Grade 0</v>
      </c>
      <c r="N162" t="str">
        <f t="shared" si="78"/>
        <v>Precision Thick Film Chip Resistors</v>
      </c>
      <c r="O162" t="str">
        <f t="shared" si="79"/>
        <v>Panasonic</v>
      </c>
      <c r="P162" s="5" t="str">
        <f t="shared" si="80"/>
        <v>ERJ6ENF2400</v>
      </c>
      <c r="T162" t="str">
        <f t="shared" si="56"/>
        <v>technology 'R0805';</v>
      </c>
      <c r="U162" t="str">
        <f t="shared" si="57"/>
        <v>value '240 Ohm';</v>
      </c>
      <c r="V162" t="str">
        <f t="shared" si="58"/>
        <v>tolerance '1 %';</v>
      </c>
      <c r="W162" t="str">
        <f t="shared" si="59"/>
        <v>rcwv '5.5 V';</v>
      </c>
      <c r="X162" t="str">
        <f t="shared" si="60"/>
        <v>max(v) '200 V';</v>
      </c>
      <c r="Y162" t="str">
        <f t="shared" si="61"/>
        <v>power(w) '0.125 @ 70 C';</v>
      </c>
      <c r="Z162" t="str">
        <f t="shared" si="62"/>
        <v>tcr '±100 ppm/C';</v>
      </c>
      <c r="AA162" t="str">
        <f t="shared" si="63"/>
        <v>package '0805';</v>
      </c>
      <c r="AB162" t="str">
        <f t="shared" si="64"/>
        <v>operating_temp '-55 to +155 C';</v>
      </c>
      <c r="AC162" t="str">
        <f t="shared" si="65"/>
        <v>pkg_code '2400';</v>
      </c>
      <c r="AD162" t="str">
        <f t="shared" si="66"/>
        <v>aec-q200 'Grade 0';</v>
      </c>
      <c r="AE162" t="str">
        <f t="shared" si="67"/>
        <v>classification 'Precision Thick Film Chip Resistors';</v>
      </c>
      <c r="AF162" t="str">
        <f t="shared" si="68"/>
        <v>mfg 'Panasonic';</v>
      </c>
      <c r="AG162" t="str">
        <f t="shared" si="69"/>
        <v>mpn 'ERJ6ENF2400';</v>
      </c>
    </row>
    <row r="163" spans="3:33" x14ac:dyDescent="0.3">
      <c r="C163" s="5" t="str">
        <f t="shared" si="70"/>
        <v>R0805</v>
      </c>
      <c r="D163" s="5" t="str">
        <f t="shared" si="54"/>
        <v>243 Ohm</v>
      </c>
      <c r="E163" s="5" t="str">
        <f t="shared" si="71"/>
        <v>1 %</v>
      </c>
      <c r="F163" s="5" t="str">
        <f t="shared" si="55"/>
        <v>5.5 V</v>
      </c>
      <c r="G163" s="5" t="str">
        <f t="shared" si="72"/>
        <v>200 V</v>
      </c>
      <c r="H163" s="5" t="str">
        <f t="shared" si="73"/>
        <v>0.125 @ 70 C</v>
      </c>
      <c r="I163" s="5" t="str">
        <f t="shared" si="74"/>
        <v>±100 ppm/C</v>
      </c>
      <c r="J163" s="5" t="str">
        <f t="shared" si="75"/>
        <v>0805</v>
      </c>
      <c r="K163" s="5" t="str">
        <f t="shared" si="76"/>
        <v>-55 to +155 C</v>
      </c>
      <c r="L163" s="5" t="str">
        <f t="array" ref="L163">IFERROR(INDEX(e29_4c,SMALL(IF(($B$9&lt;=e29_raw)*($B$11&gt;=e29_raw),MATCH(ROW(e29_4c),ROW(e29_4c))),ROWS($A$1:A157)),COLUMN(A157)),"")</f>
        <v>2430</v>
      </c>
      <c r="M163" s="5" t="str">
        <f t="shared" si="77"/>
        <v>Grade 0</v>
      </c>
      <c r="N163" t="str">
        <f t="shared" si="78"/>
        <v>Precision Thick Film Chip Resistors</v>
      </c>
      <c r="O163" t="str">
        <f t="shared" si="79"/>
        <v>Panasonic</v>
      </c>
      <c r="P163" s="5" t="str">
        <f t="shared" si="80"/>
        <v>ERJ6ENF2430</v>
      </c>
      <c r="T163" t="str">
        <f t="shared" si="56"/>
        <v>technology 'R0805';</v>
      </c>
      <c r="U163" t="str">
        <f t="shared" si="57"/>
        <v>value '243 Ohm';</v>
      </c>
      <c r="V163" t="str">
        <f t="shared" si="58"/>
        <v>tolerance '1 %';</v>
      </c>
      <c r="W163" t="str">
        <f t="shared" si="59"/>
        <v>rcwv '5.5 V';</v>
      </c>
      <c r="X163" t="str">
        <f t="shared" si="60"/>
        <v>max(v) '200 V';</v>
      </c>
      <c r="Y163" t="str">
        <f t="shared" si="61"/>
        <v>power(w) '0.125 @ 70 C';</v>
      </c>
      <c r="Z163" t="str">
        <f t="shared" si="62"/>
        <v>tcr '±100 ppm/C';</v>
      </c>
      <c r="AA163" t="str">
        <f t="shared" si="63"/>
        <v>package '0805';</v>
      </c>
      <c r="AB163" t="str">
        <f t="shared" si="64"/>
        <v>operating_temp '-55 to +155 C';</v>
      </c>
      <c r="AC163" t="str">
        <f t="shared" si="65"/>
        <v>pkg_code '2430';</v>
      </c>
      <c r="AD163" t="str">
        <f t="shared" si="66"/>
        <v>aec-q200 'Grade 0';</v>
      </c>
      <c r="AE163" t="str">
        <f t="shared" si="67"/>
        <v>classification 'Precision Thick Film Chip Resistors';</v>
      </c>
      <c r="AF163" t="str">
        <f t="shared" si="68"/>
        <v>mfg 'Panasonic';</v>
      </c>
      <c r="AG163" t="str">
        <f t="shared" si="69"/>
        <v>mpn 'ERJ6ENF2430';</v>
      </c>
    </row>
    <row r="164" spans="3:33" x14ac:dyDescent="0.3">
      <c r="C164" s="5" t="str">
        <f t="shared" si="70"/>
        <v>R0805</v>
      </c>
      <c r="D164" s="5" t="str">
        <f t="shared" si="54"/>
        <v>249 Ohm</v>
      </c>
      <c r="E164" s="5" t="str">
        <f t="shared" si="71"/>
        <v>1 %</v>
      </c>
      <c r="F164" s="5" t="str">
        <f t="shared" si="55"/>
        <v>5.6 V</v>
      </c>
      <c r="G164" s="5" t="str">
        <f t="shared" si="72"/>
        <v>200 V</v>
      </c>
      <c r="H164" s="5" t="str">
        <f t="shared" si="73"/>
        <v>0.125 @ 70 C</v>
      </c>
      <c r="I164" s="5" t="str">
        <f t="shared" si="74"/>
        <v>±100 ppm/C</v>
      </c>
      <c r="J164" s="5" t="str">
        <f t="shared" si="75"/>
        <v>0805</v>
      </c>
      <c r="K164" s="5" t="str">
        <f t="shared" si="76"/>
        <v>-55 to +155 C</v>
      </c>
      <c r="L164" s="5" t="str">
        <f t="array" ref="L164">IFERROR(INDEX(e29_4c,SMALL(IF(($B$9&lt;=e29_raw)*($B$11&gt;=e29_raw),MATCH(ROW(e29_4c),ROW(e29_4c))),ROWS($A$1:A158)),COLUMN(A158)),"")</f>
        <v>2490</v>
      </c>
      <c r="M164" s="5" t="str">
        <f t="shared" si="77"/>
        <v>Grade 0</v>
      </c>
      <c r="N164" t="str">
        <f t="shared" si="78"/>
        <v>Precision Thick Film Chip Resistors</v>
      </c>
      <c r="O164" t="str">
        <f t="shared" si="79"/>
        <v>Panasonic</v>
      </c>
      <c r="P164" s="5" t="str">
        <f t="shared" si="80"/>
        <v>ERJ6ENF2490</v>
      </c>
      <c r="T164" t="str">
        <f t="shared" si="56"/>
        <v>technology 'R0805';</v>
      </c>
      <c r="U164" t="str">
        <f t="shared" si="57"/>
        <v>value '249 Ohm';</v>
      </c>
      <c r="V164" t="str">
        <f t="shared" si="58"/>
        <v>tolerance '1 %';</v>
      </c>
      <c r="W164" t="str">
        <f t="shared" si="59"/>
        <v>rcwv '5.6 V';</v>
      </c>
      <c r="X164" t="str">
        <f t="shared" si="60"/>
        <v>max(v) '200 V';</v>
      </c>
      <c r="Y164" t="str">
        <f t="shared" si="61"/>
        <v>power(w) '0.125 @ 70 C';</v>
      </c>
      <c r="Z164" t="str">
        <f t="shared" si="62"/>
        <v>tcr '±100 ppm/C';</v>
      </c>
      <c r="AA164" t="str">
        <f t="shared" si="63"/>
        <v>package '0805';</v>
      </c>
      <c r="AB164" t="str">
        <f t="shared" si="64"/>
        <v>operating_temp '-55 to +155 C';</v>
      </c>
      <c r="AC164" t="str">
        <f t="shared" si="65"/>
        <v>pkg_code '2490';</v>
      </c>
      <c r="AD164" t="str">
        <f t="shared" si="66"/>
        <v>aec-q200 'Grade 0';</v>
      </c>
      <c r="AE164" t="str">
        <f t="shared" si="67"/>
        <v>classification 'Precision Thick Film Chip Resistors';</v>
      </c>
      <c r="AF164" t="str">
        <f t="shared" si="68"/>
        <v>mfg 'Panasonic';</v>
      </c>
      <c r="AG164" t="str">
        <f t="shared" si="69"/>
        <v>mpn 'ERJ6ENF2490';</v>
      </c>
    </row>
    <row r="165" spans="3:33" x14ac:dyDescent="0.3">
      <c r="C165" s="5" t="str">
        <f t="shared" si="70"/>
        <v>R0805</v>
      </c>
      <c r="D165" s="5" t="str">
        <f t="shared" si="54"/>
        <v>255 Ohm</v>
      </c>
      <c r="E165" s="5" t="str">
        <f t="shared" si="71"/>
        <v>1 %</v>
      </c>
      <c r="F165" s="5" t="str">
        <f t="shared" si="55"/>
        <v>5.6 V</v>
      </c>
      <c r="G165" s="5" t="str">
        <f t="shared" si="72"/>
        <v>200 V</v>
      </c>
      <c r="H165" s="5" t="str">
        <f t="shared" si="73"/>
        <v>0.125 @ 70 C</v>
      </c>
      <c r="I165" s="5" t="str">
        <f t="shared" si="74"/>
        <v>±100 ppm/C</v>
      </c>
      <c r="J165" s="5" t="str">
        <f t="shared" si="75"/>
        <v>0805</v>
      </c>
      <c r="K165" s="5" t="str">
        <f t="shared" si="76"/>
        <v>-55 to +155 C</v>
      </c>
      <c r="L165" s="5" t="str">
        <f t="array" ref="L165">IFERROR(INDEX(e29_4c,SMALL(IF(($B$9&lt;=e29_raw)*($B$11&gt;=e29_raw),MATCH(ROW(e29_4c),ROW(e29_4c))),ROWS($A$1:A159)),COLUMN(A159)),"")</f>
        <v>2550</v>
      </c>
      <c r="M165" s="5" t="str">
        <f t="shared" si="77"/>
        <v>Grade 0</v>
      </c>
      <c r="N165" t="str">
        <f t="shared" si="78"/>
        <v>Precision Thick Film Chip Resistors</v>
      </c>
      <c r="O165" t="str">
        <f t="shared" si="79"/>
        <v>Panasonic</v>
      </c>
      <c r="P165" s="5" t="str">
        <f t="shared" si="80"/>
        <v>ERJ6ENF2550</v>
      </c>
      <c r="T165" t="str">
        <f t="shared" si="56"/>
        <v>technology 'R0805';</v>
      </c>
      <c r="U165" t="str">
        <f t="shared" si="57"/>
        <v>value '255 Ohm';</v>
      </c>
      <c r="V165" t="str">
        <f t="shared" si="58"/>
        <v>tolerance '1 %';</v>
      </c>
      <c r="W165" t="str">
        <f t="shared" si="59"/>
        <v>rcwv '5.6 V';</v>
      </c>
      <c r="X165" t="str">
        <f t="shared" si="60"/>
        <v>max(v) '200 V';</v>
      </c>
      <c r="Y165" t="str">
        <f t="shared" si="61"/>
        <v>power(w) '0.125 @ 70 C';</v>
      </c>
      <c r="Z165" t="str">
        <f t="shared" si="62"/>
        <v>tcr '±100 ppm/C';</v>
      </c>
      <c r="AA165" t="str">
        <f t="shared" si="63"/>
        <v>package '0805';</v>
      </c>
      <c r="AB165" t="str">
        <f t="shared" si="64"/>
        <v>operating_temp '-55 to +155 C';</v>
      </c>
      <c r="AC165" t="str">
        <f t="shared" si="65"/>
        <v>pkg_code '2550';</v>
      </c>
      <c r="AD165" t="str">
        <f t="shared" si="66"/>
        <v>aec-q200 'Grade 0';</v>
      </c>
      <c r="AE165" t="str">
        <f t="shared" si="67"/>
        <v>classification 'Precision Thick Film Chip Resistors';</v>
      </c>
      <c r="AF165" t="str">
        <f t="shared" si="68"/>
        <v>mfg 'Panasonic';</v>
      </c>
      <c r="AG165" t="str">
        <f t="shared" si="69"/>
        <v>mpn 'ERJ6ENF2550';</v>
      </c>
    </row>
    <row r="166" spans="3:33" x14ac:dyDescent="0.3">
      <c r="C166" s="5" t="str">
        <f t="shared" si="70"/>
        <v>R0805</v>
      </c>
      <c r="D166" s="5" t="str">
        <f t="shared" si="54"/>
        <v>261 Ohm</v>
      </c>
      <c r="E166" s="5" t="str">
        <f t="shared" si="71"/>
        <v>1 %</v>
      </c>
      <c r="F166" s="5" t="str">
        <f t="shared" si="55"/>
        <v>5.7 V</v>
      </c>
      <c r="G166" s="5" t="str">
        <f t="shared" si="72"/>
        <v>200 V</v>
      </c>
      <c r="H166" s="5" t="str">
        <f t="shared" si="73"/>
        <v>0.125 @ 70 C</v>
      </c>
      <c r="I166" s="5" t="str">
        <f t="shared" si="74"/>
        <v>±100 ppm/C</v>
      </c>
      <c r="J166" s="5" t="str">
        <f t="shared" si="75"/>
        <v>0805</v>
      </c>
      <c r="K166" s="5" t="str">
        <f t="shared" si="76"/>
        <v>-55 to +155 C</v>
      </c>
      <c r="L166" s="5" t="str">
        <f t="array" ref="L166">IFERROR(INDEX(e29_4c,SMALL(IF(($B$9&lt;=e29_raw)*($B$11&gt;=e29_raw),MATCH(ROW(e29_4c),ROW(e29_4c))),ROWS($A$1:A160)),COLUMN(A160)),"")</f>
        <v>2610</v>
      </c>
      <c r="M166" s="5" t="str">
        <f t="shared" si="77"/>
        <v>Grade 0</v>
      </c>
      <c r="N166" t="str">
        <f t="shared" si="78"/>
        <v>Precision Thick Film Chip Resistors</v>
      </c>
      <c r="O166" t="str">
        <f t="shared" si="79"/>
        <v>Panasonic</v>
      </c>
      <c r="P166" s="5" t="str">
        <f t="shared" si="80"/>
        <v>ERJ6ENF2610</v>
      </c>
      <c r="T166" t="str">
        <f t="shared" si="56"/>
        <v>technology 'R0805';</v>
      </c>
      <c r="U166" t="str">
        <f t="shared" si="57"/>
        <v>value '261 Ohm';</v>
      </c>
      <c r="V166" t="str">
        <f t="shared" si="58"/>
        <v>tolerance '1 %';</v>
      </c>
      <c r="W166" t="str">
        <f t="shared" si="59"/>
        <v>rcwv '5.7 V';</v>
      </c>
      <c r="X166" t="str">
        <f t="shared" si="60"/>
        <v>max(v) '200 V';</v>
      </c>
      <c r="Y166" t="str">
        <f t="shared" si="61"/>
        <v>power(w) '0.125 @ 70 C';</v>
      </c>
      <c r="Z166" t="str">
        <f t="shared" si="62"/>
        <v>tcr '±100 ppm/C';</v>
      </c>
      <c r="AA166" t="str">
        <f t="shared" si="63"/>
        <v>package '0805';</v>
      </c>
      <c r="AB166" t="str">
        <f t="shared" si="64"/>
        <v>operating_temp '-55 to +155 C';</v>
      </c>
      <c r="AC166" t="str">
        <f t="shared" si="65"/>
        <v>pkg_code '2610';</v>
      </c>
      <c r="AD166" t="str">
        <f t="shared" si="66"/>
        <v>aec-q200 'Grade 0';</v>
      </c>
      <c r="AE166" t="str">
        <f t="shared" si="67"/>
        <v>classification 'Precision Thick Film Chip Resistors';</v>
      </c>
      <c r="AF166" t="str">
        <f t="shared" si="68"/>
        <v>mfg 'Panasonic';</v>
      </c>
      <c r="AG166" t="str">
        <f t="shared" si="69"/>
        <v>mpn 'ERJ6ENF2610';</v>
      </c>
    </row>
    <row r="167" spans="3:33" x14ac:dyDescent="0.3">
      <c r="C167" s="5" t="str">
        <f t="shared" si="70"/>
        <v>R0805</v>
      </c>
      <c r="D167" s="5" t="str">
        <f t="shared" si="54"/>
        <v>267 Ohm</v>
      </c>
      <c r="E167" s="5" t="str">
        <f t="shared" si="71"/>
        <v>1 %</v>
      </c>
      <c r="F167" s="5" t="str">
        <f t="shared" si="55"/>
        <v>5.8 V</v>
      </c>
      <c r="G167" s="5" t="str">
        <f t="shared" si="72"/>
        <v>200 V</v>
      </c>
      <c r="H167" s="5" t="str">
        <f t="shared" si="73"/>
        <v>0.125 @ 70 C</v>
      </c>
      <c r="I167" s="5" t="str">
        <f t="shared" si="74"/>
        <v>±100 ppm/C</v>
      </c>
      <c r="J167" s="5" t="str">
        <f t="shared" si="75"/>
        <v>0805</v>
      </c>
      <c r="K167" s="5" t="str">
        <f t="shared" si="76"/>
        <v>-55 to +155 C</v>
      </c>
      <c r="L167" s="5" t="str">
        <f t="array" ref="L167">IFERROR(INDEX(e29_4c,SMALL(IF(($B$9&lt;=e29_raw)*($B$11&gt;=e29_raw),MATCH(ROW(e29_4c),ROW(e29_4c))),ROWS($A$1:A161)),COLUMN(A161)),"")</f>
        <v>2670</v>
      </c>
      <c r="M167" s="5" t="str">
        <f t="shared" si="77"/>
        <v>Grade 0</v>
      </c>
      <c r="N167" t="str">
        <f t="shared" si="78"/>
        <v>Precision Thick Film Chip Resistors</v>
      </c>
      <c r="O167" t="str">
        <f t="shared" si="79"/>
        <v>Panasonic</v>
      </c>
      <c r="P167" s="5" t="str">
        <f t="shared" si="80"/>
        <v>ERJ6ENF2670</v>
      </c>
      <c r="T167" t="str">
        <f t="shared" si="56"/>
        <v>technology 'R0805';</v>
      </c>
      <c r="U167" t="str">
        <f t="shared" si="57"/>
        <v>value '267 Ohm';</v>
      </c>
      <c r="V167" t="str">
        <f t="shared" si="58"/>
        <v>tolerance '1 %';</v>
      </c>
      <c r="W167" t="str">
        <f t="shared" si="59"/>
        <v>rcwv '5.8 V';</v>
      </c>
      <c r="X167" t="str">
        <f t="shared" si="60"/>
        <v>max(v) '200 V';</v>
      </c>
      <c r="Y167" t="str">
        <f t="shared" si="61"/>
        <v>power(w) '0.125 @ 70 C';</v>
      </c>
      <c r="Z167" t="str">
        <f t="shared" si="62"/>
        <v>tcr '±100 ppm/C';</v>
      </c>
      <c r="AA167" t="str">
        <f t="shared" si="63"/>
        <v>package '0805';</v>
      </c>
      <c r="AB167" t="str">
        <f t="shared" si="64"/>
        <v>operating_temp '-55 to +155 C';</v>
      </c>
      <c r="AC167" t="str">
        <f t="shared" si="65"/>
        <v>pkg_code '2670';</v>
      </c>
      <c r="AD167" t="str">
        <f t="shared" si="66"/>
        <v>aec-q200 'Grade 0';</v>
      </c>
      <c r="AE167" t="str">
        <f t="shared" si="67"/>
        <v>classification 'Precision Thick Film Chip Resistors';</v>
      </c>
      <c r="AF167" t="str">
        <f t="shared" si="68"/>
        <v>mfg 'Panasonic';</v>
      </c>
      <c r="AG167" t="str">
        <f t="shared" si="69"/>
        <v>mpn 'ERJ6ENF2670';</v>
      </c>
    </row>
    <row r="168" spans="3:33" x14ac:dyDescent="0.3">
      <c r="C168" s="5" t="str">
        <f t="shared" si="70"/>
        <v>R0805</v>
      </c>
      <c r="D168" s="5" t="str">
        <f t="shared" si="54"/>
        <v>270 Ohm</v>
      </c>
      <c r="E168" s="5" t="str">
        <f t="shared" si="71"/>
        <v>1 %</v>
      </c>
      <c r="F168" s="5" t="str">
        <f t="shared" si="55"/>
        <v>5.8 V</v>
      </c>
      <c r="G168" s="5" t="str">
        <f t="shared" si="72"/>
        <v>200 V</v>
      </c>
      <c r="H168" s="5" t="str">
        <f t="shared" si="73"/>
        <v>0.125 @ 70 C</v>
      </c>
      <c r="I168" s="5" t="str">
        <f t="shared" si="74"/>
        <v>±100 ppm/C</v>
      </c>
      <c r="J168" s="5" t="str">
        <f t="shared" si="75"/>
        <v>0805</v>
      </c>
      <c r="K168" s="5" t="str">
        <f t="shared" si="76"/>
        <v>-55 to +155 C</v>
      </c>
      <c r="L168" s="5" t="str">
        <f t="array" ref="L168">IFERROR(INDEX(e29_4c,SMALL(IF(($B$9&lt;=e29_raw)*($B$11&gt;=e29_raw),MATCH(ROW(e29_4c),ROW(e29_4c))),ROWS($A$1:A162)),COLUMN(A162)),"")</f>
        <v>2700</v>
      </c>
      <c r="M168" s="5" t="str">
        <f t="shared" si="77"/>
        <v>Grade 0</v>
      </c>
      <c r="N168" t="str">
        <f t="shared" si="78"/>
        <v>Precision Thick Film Chip Resistors</v>
      </c>
      <c r="O168" t="str">
        <f t="shared" si="79"/>
        <v>Panasonic</v>
      </c>
      <c r="P168" s="5" t="str">
        <f t="shared" si="80"/>
        <v>ERJ6ENF2700</v>
      </c>
      <c r="T168" t="str">
        <f t="shared" si="56"/>
        <v>technology 'R0805';</v>
      </c>
      <c r="U168" t="str">
        <f t="shared" si="57"/>
        <v>value '270 Ohm';</v>
      </c>
      <c r="V168" t="str">
        <f t="shared" si="58"/>
        <v>tolerance '1 %';</v>
      </c>
      <c r="W168" t="str">
        <f t="shared" si="59"/>
        <v>rcwv '5.8 V';</v>
      </c>
      <c r="X168" t="str">
        <f t="shared" si="60"/>
        <v>max(v) '200 V';</v>
      </c>
      <c r="Y168" t="str">
        <f t="shared" si="61"/>
        <v>power(w) '0.125 @ 70 C';</v>
      </c>
      <c r="Z168" t="str">
        <f t="shared" si="62"/>
        <v>tcr '±100 ppm/C';</v>
      </c>
      <c r="AA168" t="str">
        <f t="shared" si="63"/>
        <v>package '0805';</v>
      </c>
      <c r="AB168" t="str">
        <f t="shared" si="64"/>
        <v>operating_temp '-55 to +155 C';</v>
      </c>
      <c r="AC168" t="str">
        <f t="shared" si="65"/>
        <v>pkg_code '2700';</v>
      </c>
      <c r="AD168" t="str">
        <f t="shared" si="66"/>
        <v>aec-q200 'Grade 0';</v>
      </c>
      <c r="AE168" t="str">
        <f t="shared" si="67"/>
        <v>classification 'Precision Thick Film Chip Resistors';</v>
      </c>
      <c r="AF168" t="str">
        <f t="shared" si="68"/>
        <v>mfg 'Panasonic';</v>
      </c>
      <c r="AG168" t="str">
        <f t="shared" si="69"/>
        <v>mpn 'ERJ6ENF2700';</v>
      </c>
    </row>
    <row r="169" spans="3:33" x14ac:dyDescent="0.3">
      <c r="C169" s="5" t="str">
        <f t="shared" si="70"/>
        <v>R0805</v>
      </c>
      <c r="D169" s="5" t="str">
        <f t="shared" si="54"/>
        <v>274 Ohm</v>
      </c>
      <c r="E169" s="5" t="str">
        <f t="shared" si="71"/>
        <v>1 %</v>
      </c>
      <c r="F169" s="5" t="str">
        <f t="shared" si="55"/>
        <v>5.9 V</v>
      </c>
      <c r="G169" s="5" t="str">
        <f t="shared" si="72"/>
        <v>200 V</v>
      </c>
      <c r="H169" s="5" t="str">
        <f t="shared" si="73"/>
        <v>0.125 @ 70 C</v>
      </c>
      <c r="I169" s="5" t="str">
        <f t="shared" si="74"/>
        <v>±100 ppm/C</v>
      </c>
      <c r="J169" s="5" t="str">
        <f t="shared" si="75"/>
        <v>0805</v>
      </c>
      <c r="K169" s="5" t="str">
        <f t="shared" si="76"/>
        <v>-55 to +155 C</v>
      </c>
      <c r="L169" s="5" t="str">
        <f t="array" ref="L169">IFERROR(INDEX(e29_4c,SMALL(IF(($B$9&lt;=e29_raw)*($B$11&gt;=e29_raw),MATCH(ROW(e29_4c),ROW(e29_4c))),ROWS($A$1:A163)),COLUMN(A163)),"")</f>
        <v>2740</v>
      </c>
      <c r="M169" s="5" t="str">
        <f t="shared" si="77"/>
        <v>Grade 0</v>
      </c>
      <c r="N169" t="str">
        <f t="shared" si="78"/>
        <v>Precision Thick Film Chip Resistors</v>
      </c>
      <c r="O169" t="str">
        <f t="shared" si="79"/>
        <v>Panasonic</v>
      </c>
      <c r="P169" s="5" t="str">
        <f t="shared" si="80"/>
        <v>ERJ6ENF2740</v>
      </c>
      <c r="T169" t="str">
        <f t="shared" si="56"/>
        <v>technology 'R0805';</v>
      </c>
      <c r="U169" t="str">
        <f t="shared" si="57"/>
        <v>value '274 Ohm';</v>
      </c>
      <c r="V169" t="str">
        <f t="shared" si="58"/>
        <v>tolerance '1 %';</v>
      </c>
      <c r="W169" t="str">
        <f t="shared" si="59"/>
        <v>rcwv '5.9 V';</v>
      </c>
      <c r="X169" t="str">
        <f t="shared" si="60"/>
        <v>max(v) '200 V';</v>
      </c>
      <c r="Y169" t="str">
        <f t="shared" si="61"/>
        <v>power(w) '0.125 @ 70 C';</v>
      </c>
      <c r="Z169" t="str">
        <f t="shared" si="62"/>
        <v>tcr '±100 ppm/C';</v>
      </c>
      <c r="AA169" t="str">
        <f t="shared" si="63"/>
        <v>package '0805';</v>
      </c>
      <c r="AB169" t="str">
        <f t="shared" si="64"/>
        <v>operating_temp '-55 to +155 C';</v>
      </c>
      <c r="AC169" t="str">
        <f t="shared" si="65"/>
        <v>pkg_code '2740';</v>
      </c>
      <c r="AD169" t="str">
        <f t="shared" si="66"/>
        <v>aec-q200 'Grade 0';</v>
      </c>
      <c r="AE169" t="str">
        <f t="shared" si="67"/>
        <v>classification 'Precision Thick Film Chip Resistors';</v>
      </c>
      <c r="AF169" t="str">
        <f t="shared" si="68"/>
        <v>mfg 'Panasonic';</v>
      </c>
      <c r="AG169" t="str">
        <f t="shared" si="69"/>
        <v>mpn 'ERJ6ENF2740';</v>
      </c>
    </row>
    <row r="170" spans="3:33" x14ac:dyDescent="0.3">
      <c r="C170" s="5" t="str">
        <f t="shared" si="70"/>
        <v>R0805</v>
      </c>
      <c r="D170" s="5" t="str">
        <f t="shared" si="54"/>
        <v>280 Ohm</v>
      </c>
      <c r="E170" s="5" t="str">
        <f t="shared" si="71"/>
        <v>1 %</v>
      </c>
      <c r="F170" s="5" t="str">
        <f t="shared" si="55"/>
        <v>5.9 V</v>
      </c>
      <c r="G170" s="5" t="str">
        <f t="shared" si="72"/>
        <v>200 V</v>
      </c>
      <c r="H170" s="5" t="str">
        <f t="shared" si="73"/>
        <v>0.125 @ 70 C</v>
      </c>
      <c r="I170" s="5" t="str">
        <f t="shared" si="74"/>
        <v>±100 ppm/C</v>
      </c>
      <c r="J170" s="5" t="str">
        <f t="shared" si="75"/>
        <v>0805</v>
      </c>
      <c r="K170" s="5" t="str">
        <f t="shared" si="76"/>
        <v>-55 to +155 C</v>
      </c>
      <c r="L170" s="5" t="str">
        <f t="array" ref="L170">IFERROR(INDEX(e29_4c,SMALL(IF(($B$9&lt;=e29_raw)*($B$11&gt;=e29_raw),MATCH(ROW(e29_4c),ROW(e29_4c))),ROWS($A$1:A164)),COLUMN(A164)),"")</f>
        <v>2800</v>
      </c>
      <c r="M170" s="5" t="str">
        <f t="shared" si="77"/>
        <v>Grade 0</v>
      </c>
      <c r="N170" t="str">
        <f t="shared" si="78"/>
        <v>Precision Thick Film Chip Resistors</v>
      </c>
      <c r="O170" t="str">
        <f t="shared" si="79"/>
        <v>Panasonic</v>
      </c>
      <c r="P170" s="5" t="str">
        <f t="shared" si="80"/>
        <v>ERJ6ENF2800</v>
      </c>
      <c r="T170" t="str">
        <f t="shared" si="56"/>
        <v>technology 'R0805';</v>
      </c>
      <c r="U170" t="str">
        <f t="shared" si="57"/>
        <v>value '280 Ohm';</v>
      </c>
      <c r="V170" t="str">
        <f t="shared" si="58"/>
        <v>tolerance '1 %';</v>
      </c>
      <c r="W170" t="str">
        <f t="shared" si="59"/>
        <v>rcwv '5.9 V';</v>
      </c>
      <c r="X170" t="str">
        <f t="shared" si="60"/>
        <v>max(v) '200 V';</v>
      </c>
      <c r="Y170" t="str">
        <f t="shared" si="61"/>
        <v>power(w) '0.125 @ 70 C';</v>
      </c>
      <c r="Z170" t="str">
        <f t="shared" si="62"/>
        <v>tcr '±100 ppm/C';</v>
      </c>
      <c r="AA170" t="str">
        <f t="shared" si="63"/>
        <v>package '0805';</v>
      </c>
      <c r="AB170" t="str">
        <f t="shared" si="64"/>
        <v>operating_temp '-55 to +155 C';</v>
      </c>
      <c r="AC170" t="str">
        <f t="shared" si="65"/>
        <v>pkg_code '2800';</v>
      </c>
      <c r="AD170" t="str">
        <f t="shared" si="66"/>
        <v>aec-q200 'Grade 0';</v>
      </c>
      <c r="AE170" t="str">
        <f t="shared" si="67"/>
        <v>classification 'Precision Thick Film Chip Resistors';</v>
      </c>
      <c r="AF170" t="str">
        <f t="shared" si="68"/>
        <v>mfg 'Panasonic';</v>
      </c>
      <c r="AG170" t="str">
        <f t="shared" si="69"/>
        <v>mpn 'ERJ6ENF2800';</v>
      </c>
    </row>
    <row r="171" spans="3:33" x14ac:dyDescent="0.3">
      <c r="C171" s="5" t="str">
        <f t="shared" si="70"/>
        <v>R0805</v>
      </c>
      <c r="D171" s="5" t="str">
        <f t="shared" si="54"/>
        <v>287 Ohm</v>
      </c>
      <c r="E171" s="5" t="str">
        <f t="shared" si="71"/>
        <v>1 %</v>
      </c>
      <c r="F171" s="5" t="str">
        <f t="shared" si="55"/>
        <v>6 V</v>
      </c>
      <c r="G171" s="5" t="str">
        <f t="shared" si="72"/>
        <v>200 V</v>
      </c>
      <c r="H171" s="5" t="str">
        <f t="shared" si="73"/>
        <v>0.125 @ 70 C</v>
      </c>
      <c r="I171" s="5" t="str">
        <f t="shared" si="74"/>
        <v>±100 ppm/C</v>
      </c>
      <c r="J171" s="5" t="str">
        <f t="shared" si="75"/>
        <v>0805</v>
      </c>
      <c r="K171" s="5" t="str">
        <f t="shared" si="76"/>
        <v>-55 to +155 C</v>
      </c>
      <c r="L171" s="5" t="str">
        <f t="array" ref="L171">IFERROR(INDEX(e29_4c,SMALL(IF(($B$9&lt;=e29_raw)*($B$11&gt;=e29_raw),MATCH(ROW(e29_4c),ROW(e29_4c))),ROWS($A$1:A165)),COLUMN(A165)),"")</f>
        <v>2870</v>
      </c>
      <c r="M171" s="5" t="str">
        <f t="shared" si="77"/>
        <v>Grade 0</v>
      </c>
      <c r="N171" t="str">
        <f t="shared" si="78"/>
        <v>Precision Thick Film Chip Resistors</v>
      </c>
      <c r="O171" t="str">
        <f t="shared" si="79"/>
        <v>Panasonic</v>
      </c>
      <c r="P171" s="5" t="str">
        <f t="shared" si="80"/>
        <v>ERJ6ENF2870</v>
      </c>
      <c r="T171" t="str">
        <f t="shared" si="56"/>
        <v>technology 'R0805';</v>
      </c>
      <c r="U171" t="str">
        <f t="shared" si="57"/>
        <v>value '287 Ohm';</v>
      </c>
      <c r="V171" t="str">
        <f t="shared" si="58"/>
        <v>tolerance '1 %';</v>
      </c>
      <c r="W171" t="str">
        <f t="shared" si="59"/>
        <v>rcwv '6 V';</v>
      </c>
      <c r="X171" t="str">
        <f t="shared" si="60"/>
        <v>max(v) '200 V';</v>
      </c>
      <c r="Y171" t="str">
        <f t="shared" si="61"/>
        <v>power(w) '0.125 @ 70 C';</v>
      </c>
      <c r="Z171" t="str">
        <f t="shared" si="62"/>
        <v>tcr '±100 ppm/C';</v>
      </c>
      <c r="AA171" t="str">
        <f t="shared" si="63"/>
        <v>package '0805';</v>
      </c>
      <c r="AB171" t="str">
        <f t="shared" si="64"/>
        <v>operating_temp '-55 to +155 C';</v>
      </c>
      <c r="AC171" t="str">
        <f t="shared" si="65"/>
        <v>pkg_code '2870';</v>
      </c>
      <c r="AD171" t="str">
        <f t="shared" si="66"/>
        <v>aec-q200 'Grade 0';</v>
      </c>
      <c r="AE171" t="str">
        <f t="shared" si="67"/>
        <v>classification 'Precision Thick Film Chip Resistors';</v>
      </c>
      <c r="AF171" t="str">
        <f t="shared" si="68"/>
        <v>mfg 'Panasonic';</v>
      </c>
      <c r="AG171" t="str">
        <f t="shared" si="69"/>
        <v>mpn 'ERJ6ENF2870';</v>
      </c>
    </row>
    <row r="172" spans="3:33" x14ac:dyDescent="0.3">
      <c r="C172" s="5" t="str">
        <f t="shared" si="70"/>
        <v>R0805</v>
      </c>
      <c r="D172" s="5" t="str">
        <f t="shared" si="54"/>
        <v>294 Ohm</v>
      </c>
      <c r="E172" s="5" t="str">
        <f t="shared" si="71"/>
        <v>1 %</v>
      </c>
      <c r="F172" s="5" t="str">
        <f t="shared" si="55"/>
        <v>6.1 V</v>
      </c>
      <c r="G172" s="5" t="str">
        <f t="shared" si="72"/>
        <v>200 V</v>
      </c>
      <c r="H172" s="5" t="str">
        <f t="shared" si="73"/>
        <v>0.125 @ 70 C</v>
      </c>
      <c r="I172" s="5" t="str">
        <f t="shared" si="74"/>
        <v>±100 ppm/C</v>
      </c>
      <c r="J172" s="5" t="str">
        <f t="shared" si="75"/>
        <v>0805</v>
      </c>
      <c r="K172" s="5" t="str">
        <f t="shared" si="76"/>
        <v>-55 to +155 C</v>
      </c>
      <c r="L172" s="5" t="str">
        <f t="array" ref="L172">IFERROR(INDEX(e29_4c,SMALL(IF(($B$9&lt;=e29_raw)*($B$11&gt;=e29_raw),MATCH(ROW(e29_4c),ROW(e29_4c))),ROWS($A$1:A166)),COLUMN(A166)),"")</f>
        <v>2940</v>
      </c>
      <c r="M172" s="5" t="str">
        <f t="shared" si="77"/>
        <v>Grade 0</v>
      </c>
      <c r="N172" t="str">
        <f t="shared" si="78"/>
        <v>Precision Thick Film Chip Resistors</v>
      </c>
      <c r="O172" t="str">
        <f t="shared" si="79"/>
        <v>Panasonic</v>
      </c>
      <c r="P172" s="5" t="str">
        <f t="shared" si="80"/>
        <v>ERJ6ENF2940</v>
      </c>
      <c r="T172" t="str">
        <f t="shared" si="56"/>
        <v>technology 'R0805';</v>
      </c>
      <c r="U172" t="str">
        <f t="shared" si="57"/>
        <v>value '294 Ohm';</v>
      </c>
      <c r="V172" t="str">
        <f t="shared" si="58"/>
        <v>tolerance '1 %';</v>
      </c>
      <c r="W172" t="str">
        <f t="shared" si="59"/>
        <v>rcwv '6.1 V';</v>
      </c>
      <c r="X172" t="str">
        <f t="shared" si="60"/>
        <v>max(v) '200 V';</v>
      </c>
      <c r="Y172" t="str">
        <f t="shared" si="61"/>
        <v>power(w) '0.125 @ 70 C';</v>
      </c>
      <c r="Z172" t="str">
        <f t="shared" si="62"/>
        <v>tcr '±100 ppm/C';</v>
      </c>
      <c r="AA172" t="str">
        <f t="shared" si="63"/>
        <v>package '0805';</v>
      </c>
      <c r="AB172" t="str">
        <f t="shared" si="64"/>
        <v>operating_temp '-55 to +155 C';</v>
      </c>
      <c r="AC172" t="str">
        <f t="shared" si="65"/>
        <v>pkg_code '2940';</v>
      </c>
      <c r="AD172" t="str">
        <f t="shared" si="66"/>
        <v>aec-q200 'Grade 0';</v>
      </c>
      <c r="AE172" t="str">
        <f t="shared" si="67"/>
        <v>classification 'Precision Thick Film Chip Resistors';</v>
      </c>
      <c r="AF172" t="str">
        <f t="shared" si="68"/>
        <v>mfg 'Panasonic';</v>
      </c>
      <c r="AG172" t="str">
        <f t="shared" si="69"/>
        <v>mpn 'ERJ6ENF2940';</v>
      </c>
    </row>
    <row r="173" spans="3:33" x14ac:dyDescent="0.3">
      <c r="C173" s="5" t="str">
        <f t="shared" si="70"/>
        <v>R0805</v>
      </c>
      <c r="D173" s="5" t="str">
        <f t="shared" si="54"/>
        <v>300 Ohm</v>
      </c>
      <c r="E173" s="5" t="str">
        <f t="shared" si="71"/>
        <v>1 %</v>
      </c>
      <c r="F173" s="5" t="str">
        <f t="shared" si="55"/>
        <v>6.1 V</v>
      </c>
      <c r="G173" s="5" t="str">
        <f t="shared" si="72"/>
        <v>200 V</v>
      </c>
      <c r="H173" s="5" t="str">
        <f t="shared" si="73"/>
        <v>0.125 @ 70 C</v>
      </c>
      <c r="I173" s="5" t="str">
        <f t="shared" si="74"/>
        <v>±100 ppm/C</v>
      </c>
      <c r="J173" s="5" t="str">
        <f t="shared" si="75"/>
        <v>0805</v>
      </c>
      <c r="K173" s="5" t="str">
        <f t="shared" si="76"/>
        <v>-55 to +155 C</v>
      </c>
      <c r="L173" s="5" t="str">
        <f t="array" ref="L173">IFERROR(INDEX(e29_4c,SMALL(IF(($B$9&lt;=e29_raw)*($B$11&gt;=e29_raw),MATCH(ROW(e29_4c),ROW(e29_4c))),ROWS($A$1:A167)),COLUMN(A167)),"")</f>
        <v>3000</v>
      </c>
      <c r="M173" s="5" t="str">
        <f t="shared" si="77"/>
        <v>Grade 0</v>
      </c>
      <c r="N173" t="str">
        <f t="shared" si="78"/>
        <v>Precision Thick Film Chip Resistors</v>
      </c>
      <c r="O173" t="str">
        <f t="shared" si="79"/>
        <v>Panasonic</v>
      </c>
      <c r="P173" s="5" t="str">
        <f t="shared" si="80"/>
        <v>ERJ6ENF3000</v>
      </c>
      <c r="T173" t="str">
        <f t="shared" si="56"/>
        <v>technology 'R0805';</v>
      </c>
      <c r="U173" t="str">
        <f t="shared" si="57"/>
        <v>value '300 Ohm';</v>
      </c>
      <c r="V173" t="str">
        <f t="shared" si="58"/>
        <v>tolerance '1 %';</v>
      </c>
      <c r="W173" t="str">
        <f t="shared" si="59"/>
        <v>rcwv '6.1 V';</v>
      </c>
      <c r="X173" t="str">
        <f t="shared" si="60"/>
        <v>max(v) '200 V';</v>
      </c>
      <c r="Y173" t="str">
        <f t="shared" si="61"/>
        <v>power(w) '0.125 @ 70 C';</v>
      </c>
      <c r="Z173" t="str">
        <f t="shared" si="62"/>
        <v>tcr '±100 ppm/C';</v>
      </c>
      <c r="AA173" t="str">
        <f t="shared" si="63"/>
        <v>package '0805';</v>
      </c>
      <c r="AB173" t="str">
        <f t="shared" si="64"/>
        <v>operating_temp '-55 to +155 C';</v>
      </c>
      <c r="AC173" t="str">
        <f t="shared" si="65"/>
        <v>pkg_code '3000';</v>
      </c>
      <c r="AD173" t="str">
        <f t="shared" si="66"/>
        <v>aec-q200 'Grade 0';</v>
      </c>
      <c r="AE173" t="str">
        <f t="shared" si="67"/>
        <v>classification 'Precision Thick Film Chip Resistors';</v>
      </c>
      <c r="AF173" t="str">
        <f t="shared" si="68"/>
        <v>mfg 'Panasonic';</v>
      </c>
      <c r="AG173" t="str">
        <f t="shared" si="69"/>
        <v>mpn 'ERJ6ENF3000';</v>
      </c>
    </row>
    <row r="174" spans="3:33" x14ac:dyDescent="0.3">
      <c r="C174" s="5" t="str">
        <f t="shared" si="70"/>
        <v>R0805</v>
      </c>
      <c r="D174" s="5" t="str">
        <f t="shared" si="54"/>
        <v>301 Ohm</v>
      </c>
      <c r="E174" s="5" t="str">
        <f t="shared" si="71"/>
        <v>1 %</v>
      </c>
      <c r="F174" s="5" t="str">
        <f t="shared" si="55"/>
        <v>6.1 V</v>
      </c>
      <c r="G174" s="5" t="str">
        <f t="shared" si="72"/>
        <v>200 V</v>
      </c>
      <c r="H174" s="5" t="str">
        <f t="shared" si="73"/>
        <v>0.125 @ 70 C</v>
      </c>
      <c r="I174" s="5" t="str">
        <f t="shared" si="74"/>
        <v>±100 ppm/C</v>
      </c>
      <c r="J174" s="5" t="str">
        <f t="shared" si="75"/>
        <v>0805</v>
      </c>
      <c r="K174" s="5" t="str">
        <f t="shared" si="76"/>
        <v>-55 to +155 C</v>
      </c>
      <c r="L174" s="5" t="str">
        <f t="array" ref="L174">IFERROR(INDEX(e29_4c,SMALL(IF(($B$9&lt;=e29_raw)*($B$11&gt;=e29_raw),MATCH(ROW(e29_4c),ROW(e29_4c))),ROWS($A$1:A168)),COLUMN(A168)),"")</f>
        <v>3010</v>
      </c>
      <c r="M174" s="5" t="str">
        <f t="shared" si="77"/>
        <v>Grade 0</v>
      </c>
      <c r="N174" t="str">
        <f t="shared" si="78"/>
        <v>Precision Thick Film Chip Resistors</v>
      </c>
      <c r="O174" t="str">
        <f t="shared" si="79"/>
        <v>Panasonic</v>
      </c>
      <c r="P174" s="5" t="str">
        <f t="shared" si="80"/>
        <v>ERJ6ENF3010</v>
      </c>
      <c r="T174" t="str">
        <f t="shared" si="56"/>
        <v>technology 'R0805';</v>
      </c>
      <c r="U174" t="str">
        <f t="shared" si="57"/>
        <v>value '301 Ohm';</v>
      </c>
      <c r="V174" t="str">
        <f t="shared" si="58"/>
        <v>tolerance '1 %';</v>
      </c>
      <c r="W174" t="str">
        <f t="shared" si="59"/>
        <v>rcwv '6.1 V';</v>
      </c>
      <c r="X174" t="str">
        <f t="shared" si="60"/>
        <v>max(v) '200 V';</v>
      </c>
      <c r="Y174" t="str">
        <f t="shared" si="61"/>
        <v>power(w) '0.125 @ 70 C';</v>
      </c>
      <c r="Z174" t="str">
        <f t="shared" si="62"/>
        <v>tcr '±100 ppm/C';</v>
      </c>
      <c r="AA174" t="str">
        <f t="shared" si="63"/>
        <v>package '0805';</v>
      </c>
      <c r="AB174" t="str">
        <f t="shared" si="64"/>
        <v>operating_temp '-55 to +155 C';</v>
      </c>
      <c r="AC174" t="str">
        <f t="shared" si="65"/>
        <v>pkg_code '3010';</v>
      </c>
      <c r="AD174" t="str">
        <f t="shared" si="66"/>
        <v>aec-q200 'Grade 0';</v>
      </c>
      <c r="AE174" t="str">
        <f t="shared" si="67"/>
        <v>classification 'Precision Thick Film Chip Resistors';</v>
      </c>
      <c r="AF174" t="str">
        <f t="shared" si="68"/>
        <v>mfg 'Panasonic';</v>
      </c>
      <c r="AG174" t="str">
        <f t="shared" si="69"/>
        <v>mpn 'ERJ6ENF3010';</v>
      </c>
    </row>
    <row r="175" spans="3:33" x14ac:dyDescent="0.3">
      <c r="C175" s="5" t="str">
        <f t="shared" si="70"/>
        <v>R0805</v>
      </c>
      <c r="D175" s="5" t="str">
        <f t="shared" si="54"/>
        <v>309 Ohm</v>
      </c>
      <c r="E175" s="5" t="str">
        <f t="shared" si="71"/>
        <v>1 %</v>
      </c>
      <c r="F175" s="5" t="str">
        <f t="shared" si="55"/>
        <v>6.2 V</v>
      </c>
      <c r="G175" s="5" t="str">
        <f t="shared" si="72"/>
        <v>200 V</v>
      </c>
      <c r="H175" s="5" t="str">
        <f t="shared" si="73"/>
        <v>0.125 @ 70 C</v>
      </c>
      <c r="I175" s="5" t="str">
        <f t="shared" si="74"/>
        <v>±100 ppm/C</v>
      </c>
      <c r="J175" s="5" t="str">
        <f t="shared" si="75"/>
        <v>0805</v>
      </c>
      <c r="K175" s="5" t="str">
        <f t="shared" si="76"/>
        <v>-55 to +155 C</v>
      </c>
      <c r="L175" s="5" t="str">
        <f t="array" ref="L175">IFERROR(INDEX(e29_4c,SMALL(IF(($B$9&lt;=e29_raw)*($B$11&gt;=e29_raw),MATCH(ROW(e29_4c),ROW(e29_4c))),ROWS($A$1:A169)),COLUMN(A169)),"")</f>
        <v>3090</v>
      </c>
      <c r="M175" s="5" t="str">
        <f t="shared" si="77"/>
        <v>Grade 0</v>
      </c>
      <c r="N175" t="str">
        <f t="shared" si="78"/>
        <v>Precision Thick Film Chip Resistors</v>
      </c>
      <c r="O175" t="str">
        <f t="shared" si="79"/>
        <v>Panasonic</v>
      </c>
      <c r="P175" s="5" t="str">
        <f t="shared" si="80"/>
        <v>ERJ6ENF3090</v>
      </c>
      <c r="T175" t="str">
        <f t="shared" si="56"/>
        <v>technology 'R0805';</v>
      </c>
      <c r="U175" t="str">
        <f t="shared" si="57"/>
        <v>value '309 Ohm';</v>
      </c>
      <c r="V175" t="str">
        <f t="shared" si="58"/>
        <v>tolerance '1 %';</v>
      </c>
      <c r="W175" t="str">
        <f t="shared" si="59"/>
        <v>rcwv '6.2 V';</v>
      </c>
      <c r="X175" t="str">
        <f t="shared" si="60"/>
        <v>max(v) '200 V';</v>
      </c>
      <c r="Y175" t="str">
        <f t="shared" si="61"/>
        <v>power(w) '0.125 @ 70 C';</v>
      </c>
      <c r="Z175" t="str">
        <f t="shared" si="62"/>
        <v>tcr '±100 ppm/C';</v>
      </c>
      <c r="AA175" t="str">
        <f t="shared" si="63"/>
        <v>package '0805';</v>
      </c>
      <c r="AB175" t="str">
        <f t="shared" si="64"/>
        <v>operating_temp '-55 to +155 C';</v>
      </c>
      <c r="AC175" t="str">
        <f t="shared" si="65"/>
        <v>pkg_code '3090';</v>
      </c>
      <c r="AD175" t="str">
        <f t="shared" si="66"/>
        <v>aec-q200 'Grade 0';</v>
      </c>
      <c r="AE175" t="str">
        <f t="shared" si="67"/>
        <v>classification 'Precision Thick Film Chip Resistors';</v>
      </c>
      <c r="AF175" t="str">
        <f t="shared" si="68"/>
        <v>mfg 'Panasonic';</v>
      </c>
      <c r="AG175" t="str">
        <f t="shared" si="69"/>
        <v>mpn 'ERJ6ENF3090';</v>
      </c>
    </row>
    <row r="176" spans="3:33" x14ac:dyDescent="0.3">
      <c r="C176" s="5" t="str">
        <f t="shared" si="70"/>
        <v>R0805</v>
      </c>
      <c r="D176" s="5" t="str">
        <f t="shared" si="54"/>
        <v>316 Ohm</v>
      </c>
      <c r="E176" s="5" t="str">
        <f t="shared" si="71"/>
        <v>1 %</v>
      </c>
      <c r="F176" s="5" t="str">
        <f t="shared" si="55"/>
        <v>6.3 V</v>
      </c>
      <c r="G176" s="5" t="str">
        <f t="shared" si="72"/>
        <v>200 V</v>
      </c>
      <c r="H176" s="5" t="str">
        <f t="shared" si="73"/>
        <v>0.125 @ 70 C</v>
      </c>
      <c r="I176" s="5" t="str">
        <f t="shared" si="74"/>
        <v>±100 ppm/C</v>
      </c>
      <c r="J176" s="5" t="str">
        <f t="shared" si="75"/>
        <v>0805</v>
      </c>
      <c r="K176" s="5" t="str">
        <f t="shared" si="76"/>
        <v>-55 to +155 C</v>
      </c>
      <c r="L176" s="5" t="str">
        <f t="array" ref="L176">IFERROR(INDEX(e29_4c,SMALL(IF(($B$9&lt;=e29_raw)*($B$11&gt;=e29_raw),MATCH(ROW(e29_4c),ROW(e29_4c))),ROWS($A$1:A170)),COLUMN(A170)),"")</f>
        <v>3160</v>
      </c>
      <c r="M176" s="5" t="str">
        <f t="shared" si="77"/>
        <v>Grade 0</v>
      </c>
      <c r="N176" t="str">
        <f t="shared" si="78"/>
        <v>Precision Thick Film Chip Resistors</v>
      </c>
      <c r="O176" t="str">
        <f t="shared" si="79"/>
        <v>Panasonic</v>
      </c>
      <c r="P176" s="5" t="str">
        <f t="shared" si="80"/>
        <v>ERJ6ENF3160</v>
      </c>
      <c r="T176" t="str">
        <f t="shared" si="56"/>
        <v>technology 'R0805';</v>
      </c>
      <c r="U176" t="str">
        <f t="shared" si="57"/>
        <v>value '316 Ohm';</v>
      </c>
      <c r="V176" t="str">
        <f t="shared" si="58"/>
        <v>tolerance '1 %';</v>
      </c>
      <c r="W176" t="str">
        <f t="shared" si="59"/>
        <v>rcwv '6.3 V';</v>
      </c>
      <c r="X176" t="str">
        <f t="shared" si="60"/>
        <v>max(v) '200 V';</v>
      </c>
      <c r="Y176" t="str">
        <f t="shared" si="61"/>
        <v>power(w) '0.125 @ 70 C';</v>
      </c>
      <c r="Z176" t="str">
        <f t="shared" si="62"/>
        <v>tcr '±100 ppm/C';</v>
      </c>
      <c r="AA176" t="str">
        <f t="shared" si="63"/>
        <v>package '0805';</v>
      </c>
      <c r="AB176" t="str">
        <f t="shared" si="64"/>
        <v>operating_temp '-55 to +155 C';</v>
      </c>
      <c r="AC176" t="str">
        <f t="shared" si="65"/>
        <v>pkg_code '3160';</v>
      </c>
      <c r="AD176" t="str">
        <f t="shared" si="66"/>
        <v>aec-q200 'Grade 0';</v>
      </c>
      <c r="AE176" t="str">
        <f t="shared" si="67"/>
        <v>classification 'Precision Thick Film Chip Resistors';</v>
      </c>
      <c r="AF176" t="str">
        <f t="shared" si="68"/>
        <v>mfg 'Panasonic';</v>
      </c>
      <c r="AG176" t="str">
        <f t="shared" si="69"/>
        <v>mpn 'ERJ6ENF3160';</v>
      </c>
    </row>
    <row r="177" spans="3:33" x14ac:dyDescent="0.3">
      <c r="C177" s="5" t="str">
        <f t="shared" si="70"/>
        <v>R0805</v>
      </c>
      <c r="D177" s="5" t="str">
        <f t="shared" si="54"/>
        <v>324 Ohm</v>
      </c>
      <c r="E177" s="5" t="str">
        <f t="shared" si="71"/>
        <v>1 %</v>
      </c>
      <c r="F177" s="5" t="str">
        <f t="shared" si="55"/>
        <v>6.4 V</v>
      </c>
      <c r="G177" s="5" t="str">
        <f t="shared" si="72"/>
        <v>200 V</v>
      </c>
      <c r="H177" s="5" t="str">
        <f t="shared" si="73"/>
        <v>0.125 @ 70 C</v>
      </c>
      <c r="I177" s="5" t="str">
        <f t="shared" si="74"/>
        <v>±100 ppm/C</v>
      </c>
      <c r="J177" s="5" t="str">
        <f t="shared" si="75"/>
        <v>0805</v>
      </c>
      <c r="K177" s="5" t="str">
        <f t="shared" si="76"/>
        <v>-55 to +155 C</v>
      </c>
      <c r="L177" s="5" t="str">
        <f t="array" ref="L177">IFERROR(INDEX(e29_4c,SMALL(IF(($B$9&lt;=e29_raw)*($B$11&gt;=e29_raw),MATCH(ROW(e29_4c),ROW(e29_4c))),ROWS($A$1:A171)),COLUMN(A171)),"")</f>
        <v>3240</v>
      </c>
      <c r="M177" s="5" t="str">
        <f t="shared" si="77"/>
        <v>Grade 0</v>
      </c>
      <c r="N177" t="str">
        <f t="shared" si="78"/>
        <v>Precision Thick Film Chip Resistors</v>
      </c>
      <c r="O177" t="str">
        <f t="shared" si="79"/>
        <v>Panasonic</v>
      </c>
      <c r="P177" s="5" t="str">
        <f t="shared" si="80"/>
        <v>ERJ6ENF3240</v>
      </c>
      <c r="T177" t="str">
        <f t="shared" si="56"/>
        <v>technology 'R0805';</v>
      </c>
      <c r="U177" t="str">
        <f t="shared" si="57"/>
        <v>value '324 Ohm';</v>
      </c>
      <c r="V177" t="str">
        <f t="shared" si="58"/>
        <v>tolerance '1 %';</v>
      </c>
      <c r="W177" t="str">
        <f t="shared" si="59"/>
        <v>rcwv '6.4 V';</v>
      </c>
      <c r="X177" t="str">
        <f t="shared" si="60"/>
        <v>max(v) '200 V';</v>
      </c>
      <c r="Y177" t="str">
        <f t="shared" si="61"/>
        <v>power(w) '0.125 @ 70 C';</v>
      </c>
      <c r="Z177" t="str">
        <f t="shared" si="62"/>
        <v>tcr '±100 ppm/C';</v>
      </c>
      <c r="AA177" t="str">
        <f t="shared" si="63"/>
        <v>package '0805';</v>
      </c>
      <c r="AB177" t="str">
        <f t="shared" si="64"/>
        <v>operating_temp '-55 to +155 C';</v>
      </c>
      <c r="AC177" t="str">
        <f t="shared" si="65"/>
        <v>pkg_code '3240';</v>
      </c>
      <c r="AD177" t="str">
        <f t="shared" si="66"/>
        <v>aec-q200 'Grade 0';</v>
      </c>
      <c r="AE177" t="str">
        <f t="shared" si="67"/>
        <v>classification 'Precision Thick Film Chip Resistors';</v>
      </c>
      <c r="AF177" t="str">
        <f t="shared" si="68"/>
        <v>mfg 'Panasonic';</v>
      </c>
      <c r="AG177" t="str">
        <f t="shared" si="69"/>
        <v>mpn 'ERJ6ENF3240';</v>
      </c>
    </row>
    <row r="178" spans="3:33" x14ac:dyDescent="0.3">
      <c r="C178" s="5" t="str">
        <f t="shared" si="70"/>
        <v>R0805</v>
      </c>
      <c r="D178" s="5" t="str">
        <f t="shared" si="54"/>
        <v>330 Ohm</v>
      </c>
      <c r="E178" s="5" t="str">
        <f t="shared" si="71"/>
        <v>1 %</v>
      </c>
      <c r="F178" s="5" t="str">
        <f t="shared" si="55"/>
        <v>6.4 V</v>
      </c>
      <c r="G178" s="5" t="str">
        <f t="shared" si="72"/>
        <v>200 V</v>
      </c>
      <c r="H178" s="5" t="str">
        <f t="shared" si="73"/>
        <v>0.125 @ 70 C</v>
      </c>
      <c r="I178" s="5" t="str">
        <f t="shared" si="74"/>
        <v>±100 ppm/C</v>
      </c>
      <c r="J178" s="5" t="str">
        <f t="shared" si="75"/>
        <v>0805</v>
      </c>
      <c r="K178" s="5" t="str">
        <f t="shared" si="76"/>
        <v>-55 to +155 C</v>
      </c>
      <c r="L178" s="5" t="str">
        <f t="array" ref="L178">IFERROR(INDEX(e29_4c,SMALL(IF(($B$9&lt;=e29_raw)*($B$11&gt;=e29_raw),MATCH(ROW(e29_4c),ROW(e29_4c))),ROWS($A$1:A172)),COLUMN(A172)),"")</f>
        <v>3300</v>
      </c>
      <c r="M178" s="5" t="str">
        <f t="shared" si="77"/>
        <v>Grade 0</v>
      </c>
      <c r="N178" t="str">
        <f t="shared" si="78"/>
        <v>Precision Thick Film Chip Resistors</v>
      </c>
      <c r="O178" t="str">
        <f t="shared" si="79"/>
        <v>Panasonic</v>
      </c>
      <c r="P178" s="5" t="str">
        <f t="shared" si="80"/>
        <v>ERJ6ENF3300</v>
      </c>
      <c r="T178" t="str">
        <f t="shared" si="56"/>
        <v>technology 'R0805';</v>
      </c>
      <c r="U178" t="str">
        <f t="shared" si="57"/>
        <v>value '330 Ohm';</v>
      </c>
      <c r="V178" t="str">
        <f t="shared" si="58"/>
        <v>tolerance '1 %';</v>
      </c>
      <c r="W178" t="str">
        <f t="shared" si="59"/>
        <v>rcwv '6.4 V';</v>
      </c>
      <c r="X178" t="str">
        <f t="shared" si="60"/>
        <v>max(v) '200 V';</v>
      </c>
      <c r="Y178" t="str">
        <f t="shared" si="61"/>
        <v>power(w) '0.125 @ 70 C';</v>
      </c>
      <c r="Z178" t="str">
        <f t="shared" si="62"/>
        <v>tcr '±100 ppm/C';</v>
      </c>
      <c r="AA178" t="str">
        <f t="shared" si="63"/>
        <v>package '0805';</v>
      </c>
      <c r="AB178" t="str">
        <f t="shared" si="64"/>
        <v>operating_temp '-55 to +155 C';</v>
      </c>
      <c r="AC178" t="str">
        <f t="shared" si="65"/>
        <v>pkg_code '3300';</v>
      </c>
      <c r="AD178" t="str">
        <f t="shared" si="66"/>
        <v>aec-q200 'Grade 0';</v>
      </c>
      <c r="AE178" t="str">
        <f t="shared" si="67"/>
        <v>classification 'Precision Thick Film Chip Resistors';</v>
      </c>
      <c r="AF178" t="str">
        <f t="shared" si="68"/>
        <v>mfg 'Panasonic';</v>
      </c>
      <c r="AG178" t="str">
        <f t="shared" si="69"/>
        <v>mpn 'ERJ6ENF3300';</v>
      </c>
    </row>
    <row r="179" spans="3:33" x14ac:dyDescent="0.3">
      <c r="C179" s="5" t="str">
        <f t="shared" si="70"/>
        <v>R0805</v>
      </c>
      <c r="D179" s="5" t="str">
        <f t="shared" si="54"/>
        <v>332 Ohm</v>
      </c>
      <c r="E179" s="5" t="str">
        <f t="shared" si="71"/>
        <v>1 %</v>
      </c>
      <c r="F179" s="5" t="str">
        <f t="shared" si="55"/>
        <v>6.4 V</v>
      </c>
      <c r="G179" s="5" t="str">
        <f t="shared" si="72"/>
        <v>200 V</v>
      </c>
      <c r="H179" s="5" t="str">
        <f t="shared" si="73"/>
        <v>0.125 @ 70 C</v>
      </c>
      <c r="I179" s="5" t="str">
        <f t="shared" si="74"/>
        <v>±100 ppm/C</v>
      </c>
      <c r="J179" s="5" t="str">
        <f t="shared" si="75"/>
        <v>0805</v>
      </c>
      <c r="K179" s="5" t="str">
        <f t="shared" si="76"/>
        <v>-55 to +155 C</v>
      </c>
      <c r="L179" s="5" t="str">
        <f t="array" ref="L179">IFERROR(INDEX(e29_4c,SMALL(IF(($B$9&lt;=e29_raw)*($B$11&gt;=e29_raw),MATCH(ROW(e29_4c),ROW(e29_4c))),ROWS($A$1:A173)),COLUMN(A173)),"")</f>
        <v>3320</v>
      </c>
      <c r="M179" s="5" t="str">
        <f t="shared" si="77"/>
        <v>Grade 0</v>
      </c>
      <c r="N179" t="str">
        <f t="shared" si="78"/>
        <v>Precision Thick Film Chip Resistors</v>
      </c>
      <c r="O179" t="str">
        <f t="shared" si="79"/>
        <v>Panasonic</v>
      </c>
      <c r="P179" s="5" t="str">
        <f t="shared" si="80"/>
        <v>ERJ6ENF3320</v>
      </c>
      <c r="T179" t="str">
        <f t="shared" si="56"/>
        <v>technology 'R0805';</v>
      </c>
      <c r="U179" t="str">
        <f t="shared" si="57"/>
        <v>value '332 Ohm';</v>
      </c>
      <c r="V179" t="str">
        <f t="shared" si="58"/>
        <v>tolerance '1 %';</v>
      </c>
      <c r="W179" t="str">
        <f t="shared" si="59"/>
        <v>rcwv '6.4 V';</v>
      </c>
      <c r="X179" t="str">
        <f t="shared" si="60"/>
        <v>max(v) '200 V';</v>
      </c>
      <c r="Y179" t="str">
        <f t="shared" si="61"/>
        <v>power(w) '0.125 @ 70 C';</v>
      </c>
      <c r="Z179" t="str">
        <f t="shared" si="62"/>
        <v>tcr '±100 ppm/C';</v>
      </c>
      <c r="AA179" t="str">
        <f t="shared" si="63"/>
        <v>package '0805';</v>
      </c>
      <c r="AB179" t="str">
        <f t="shared" si="64"/>
        <v>operating_temp '-55 to +155 C';</v>
      </c>
      <c r="AC179" t="str">
        <f t="shared" si="65"/>
        <v>pkg_code '3320';</v>
      </c>
      <c r="AD179" t="str">
        <f t="shared" si="66"/>
        <v>aec-q200 'Grade 0';</v>
      </c>
      <c r="AE179" t="str">
        <f t="shared" si="67"/>
        <v>classification 'Precision Thick Film Chip Resistors';</v>
      </c>
      <c r="AF179" t="str">
        <f t="shared" si="68"/>
        <v>mfg 'Panasonic';</v>
      </c>
      <c r="AG179" t="str">
        <f t="shared" si="69"/>
        <v>mpn 'ERJ6ENF3320';</v>
      </c>
    </row>
    <row r="180" spans="3:33" x14ac:dyDescent="0.3">
      <c r="C180" s="5" t="str">
        <f t="shared" si="70"/>
        <v>R0805</v>
      </c>
      <c r="D180" s="5" t="str">
        <f t="shared" si="54"/>
        <v>340 Ohm</v>
      </c>
      <c r="E180" s="5" t="str">
        <f t="shared" si="71"/>
        <v>1 %</v>
      </c>
      <c r="F180" s="5" t="str">
        <f t="shared" si="55"/>
        <v>6.5 V</v>
      </c>
      <c r="G180" s="5" t="str">
        <f t="shared" si="72"/>
        <v>200 V</v>
      </c>
      <c r="H180" s="5" t="str">
        <f t="shared" si="73"/>
        <v>0.125 @ 70 C</v>
      </c>
      <c r="I180" s="5" t="str">
        <f t="shared" si="74"/>
        <v>±100 ppm/C</v>
      </c>
      <c r="J180" s="5" t="str">
        <f t="shared" si="75"/>
        <v>0805</v>
      </c>
      <c r="K180" s="5" t="str">
        <f t="shared" si="76"/>
        <v>-55 to +155 C</v>
      </c>
      <c r="L180" s="5" t="str">
        <f t="array" ref="L180">IFERROR(INDEX(e29_4c,SMALL(IF(($B$9&lt;=e29_raw)*($B$11&gt;=e29_raw),MATCH(ROW(e29_4c),ROW(e29_4c))),ROWS($A$1:A174)),COLUMN(A174)),"")</f>
        <v>3400</v>
      </c>
      <c r="M180" s="5" t="str">
        <f t="shared" si="77"/>
        <v>Grade 0</v>
      </c>
      <c r="N180" t="str">
        <f t="shared" si="78"/>
        <v>Precision Thick Film Chip Resistors</v>
      </c>
      <c r="O180" t="str">
        <f t="shared" si="79"/>
        <v>Panasonic</v>
      </c>
      <c r="P180" s="5" t="str">
        <f t="shared" si="80"/>
        <v>ERJ6ENF3400</v>
      </c>
      <c r="T180" t="str">
        <f t="shared" si="56"/>
        <v>technology 'R0805';</v>
      </c>
      <c r="U180" t="str">
        <f t="shared" si="57"/>
        <v>value '340 Ohm';</v>
      </c>
      <c r="V180" t="str">
        <f t="shared" si="58"/>
        <v>tolerance '1 %';</v>
      </c>
      <c r="W180" t="str">
        <f t="shared" si="59"/>
        <v>rcwv '6.5 V';</v>
      </c>
      <c r="X180" t="str">
        <f t="shared" si="60"/>
        <v>max(v) '200 V';</v>
      </c>
      <c r="Y180" t="str">
        <f t="shared" si="61"/>
        <v>power(w) '0.125 @ 70 C';</v>
      </c>
      <c r="Z180" t="str">
        <f t="shared" si="62"/>
        <v>tcr '±100 ppm/C';</v>
      </c>
      <c r="AA180" t="str">
        <f t="shared" si="63"/>
        <v>package '0805';</v>
      </c>
      <c r="AB180" t="str">
        <f t="shared" si="64"/>
        <v>operating_temp '-55 to +155 C';</v>
      </c>
      <c r="AC180" t="str">
        <f t="shared" si="65"/>
        <v>pkg_code '3400';</v>
      </c>
      <c r="AD180" t="str">
        <f t="shared" si="66"/>
        <v>aec-q200 'Grade 0';</v>
      </c>
      <c r="AE180" t="str">
        <f t="shared" si="67"/>
        <v>classification 'Precision Thick Film Chip Resistors';</v>
      </c>
      <c r="AF180" t="str">
        <f t="shared" si="68"/>
        <v>mfg 'Panasonic';</v>
      </c>
      <c r="AG180" t="str">
        <f t="shared" si="69"/>
        <v>mpn 'ERJ6ENF3400';</v>
      </c>
    </row>
    <row r="181" spans="3:33" x14ac:dyDescent="0.3">
      <c r="C181" s="5" t="str">
        <f t="shared" si="70"/>
        <v>R0805</v>
      </c>
      <c r="D181" s="5" t="str">
        <f t="shared" si="54"/>
        <v>348 Ohm</v>
      </c>
      <c r="E181" s="5" t="str">
        <f t="shared" si="71"/>
        <v>1 %</v>
      </c>
      <c r="F181" s="5" t="str">
        <f t="shared" si="55"/>
        <v>6.6 V</v>
      </c>
      <c r="G181" s="5" t="str">
        <f t="shared" si="72"/>
        <v>200 V</v>
      </c>
      <c r="H181" s="5" t="str">
        <f t="shared" si="73"/>
        <v>0.125 @ 70 C</v>
      </c>
      <c r="I181" s="5" t="str">
        <f t="shared" si="74"/>
        <v>±100 ppm/C</v>
      </c>
      <c r="J181" s="5" t="str">
        <f t="shared" si="75"/>
        <v>0805</v>
      </c>
      <c r="K181" s="5" t="str">
        <f t="shared" si="76"/>
        <v>-55 to +155 C</v>
      </c>
      <c r="L181" s="5" t="str">
        <f t="array" ref="L181">IFERROR(INDEX(e29_4c,SMALL(IF(($B$9&lt;=e29_raw)*($B$11&gt;=e29_raw),MATCH(ROW(e29_4c),ROW(e29_4c))),ROWS($A$1:A175)),COLUMN(A175)),"")</f>
        <v>3480</v>
      </c>
      <c r="M181" s="5" t="str">
        <f t="shared" si="77"/>
        <v>Grade 0</v>
      </c>
      <c r="N181" t="str">
        <f t="shared" si="78"/>
        <v>Precision Thick Film Chip Resistors</v>
      </c>
      <c r="O181" t="str">
        <f t="shared" si="79"/>
        <v>Panasonic</v>
      </c>
      <c r="P181" s="5" t="str">
        <f t="shared" si="80"/>
        <v>ERJ6ENF3480</v>
      </c>
      <c r="T181" t="str">
        <f t="shared" si="56"/>
        <v>technology 'R0805';</v>
      </c>
      <c r="U181" t="str">
        <f t="shared" si="57"/>
        <v>value '348 Ohm';</v>
      </c>
      <c r="V181" t="str">
        <f t="shared" si="58"/>
        <v>tolerance '1 %';</v>
      </c>
      <c r="W181" t="str">
        <f t="shared" si="59"/>
        <v>rcwv '6.6 V';</v>
      </c>
      <c r="X181" t="str">
        <f t="shared" si="60"/>
        <v>max(v) '200 V';</v>
      </c>
      <c r="Y181" t="str">
        <f t="shared" si="61"/>
        <v>power(w) '0.125 @ 70 C';</v>
      </c>
      <c r="Z181" t="str">
        <f t="shared" si="62"/>
        <v>tcr '±100 ppm/C';</v>
      </c>
      <c r="AA181" t="str">
        <f t="shared" si="63"/>
        <v>package '0805';</v>
      </c>
      <c r="AB181" t="str">
        <f t="shared" si="64"/>
        <v>operating_temp '-55 to +155 C';</v>
      </c>
      <c r="AC181" t="str">
        <f t="shared" si="65"/>
        <v>pkg_code '3480';</v>
      </c>
      <c r="AD181" t="str">
        <f t="shared" si="66"/>
        <v>aec-q200 'Grade 0';</v>
      </c>
      <c r="AE181" t="str">
        <f t="shared" si="67"/>
        <v>classification 'Precision Thick Film Chip Resistors';</v>
      </c>
      <c r="AF181" t="str">
        <f t="shared" si="68"/>
        <v>mfg 'Panasonic';</v>
      </c>
      <c r="AG181" t="str">
        <f t="shared" si="69"/>
        <v>mpn 'ERJ6ENF3480';</v>
      </c>
    </row>
    <row r="182" spans="3:33" x14ac:dyDescent="0.3">
      <c r="C182" s="5" t="str">
        <f t="shared" si="70"/>
        <v>R0805</v>
      </c>
      <c r="D182" s="5" t="str">
        <f t="shared" si="54"/>
        <v>357 Ohm</v>
      </c>
      <c r="E182" s="5" t="str">
        <f t="shared" si="71"/>
        <v>1 %</v>
      </c>
      <c r="F182" s="5" t="str">
        <f t="shared" si="55"/>
        <v>6.7 V</v>
      </c>
      <c r="G182" s="5" t="str">
        <f t="shared" si="72"/>
        <v>200 V</v>
      </c>
      <c r="H182" s="5" t="str">
        <f t="shared" si="73"/>
        <v>0.125 @ 70 C</v>
      </c>
      <c r="I182" s="5" t="str">
        <f t="shared" si="74"/>
        <v>±100 ppm/C</v>
      </c>
      <c r="J182" s="5" t="str">
        <f t="shared" si="75"/>
        <v>0805</v>
      </c>
      <c r="K182" s="5" t="str">
        <f t="shared" si="76"/>
        <v>-55 to +155 C</v>
      </c>
      <c r="L182" s="5" t="str">
        <f t="array" ref="L182">IFERROR(INDEX(e29_4c,SMALL(IF(($B$9&lt;=e29_raw)*($B$11&gt;=e29_raw),MATCH(ROW(e29_4c),ROW(e29_4c))),ROWS($A$1:A176)),COLUMN(A176)),"")</f>
        <v>3570</v>
      </c>
      <c r="M182" s="5" t="str">
        <f t="shared" si="77"/>
        <v>Grade 0</v>
      </c>
      <c r="N182" t="str">
        <f t="shared" si="78"/>
        <v>Precision Thick Film Chip Resistors</v>
      </c>
      <c r="O182" t="str">
        <f t="shared" si="79"/>
        <v>Panasonic</v>
      </c>
      <c r="P182" s="5" t="str">
        <f t="shared" si="80"/>
        <v>ERJ6ENF3570</v>
      </c>
      <c r="T182" t="str">
        <f t="shared" si="56"/>
        <v>technology 'R0805';</v>
      </c>
      <c r="U182" t="str">
        <f t="shared" si="57"/>
        <v>value '357 Ohm';</v>
      </c>
      <c r="V182" t="str">
        <f t="shared" si="58"/>
        <v>tolerance '1 %';</v>
      </c>
      <c r="W182" t="str">
        <f t="shared" si="59"/>
        <v>rcwv '6.7 V';</v>
      </c>
      <c r="X182" t="str">
        <f t="shared" si="60"/>
        <v>max(v) '200 V';</v>
      </c>
      <c r="Y182" t="str">
        <f t="shared" si="61"/>
        <v>power(w) '0.125 @ 70 C';</v>
      </c>
      <c r="Z182" t="str">
        <f t="shared" si="62"/>
        <v>tcr '±100 ppm/C';</v>
      </c>
      <c r="AA182" t="str">
        <f t="shared" si="63"/>
        <v>package '0805';</v>
      </c>
      <c r="AB182" t="str">
        <f t="shared" si="64"/>
        <v>operating_temp '-55 to +155 C';</v>
      </c>
      <c r="AC182" t="str">
        <f t="shared" si="65"/>
        <v>pkg_code '3570';</v>
      </c>
      <c r="AD182" t="str">
        <f t="shared" si="66"/>
        <v>aec-q200 'Grade 0';</v>
      </c>
      <c r="AE182" t="str">
        <f t="shared" si="67"/>
        <v>classification 'Precision Thick Film Chip Resistors';</v>
      </c>
      <c r="AF182" t="str">
        <f t="shared" si="68"/>
        <v>mfg 'Panasonic';</v>
      </c>
      <c r="AG182" t="str">
        <f t="shared" si="69"/>
        <v>mpn 'ERJ6ENF3570';</v>
      </c>
    </row>
    <row r="183" spans="3:33" x14ac:dyDescent="0.3">
      <c r="C183" s="5" t="str">
        <f t="shared" si="70"/>
        <v>R0805</v>
      </c>
      <c r="D183" s="5" t="str">
        <f t="shared" si="54"/>
        <v>360 Ohm</v>
      </c>
      <c r="E183" s="5" t="str">
        <f t="shared" si="71"/>
        <v>1 %</v>
      </c>
      <c r="F183" s="5" t="str">
        <f t="shared" si="55"/>
        <v>6.7 V</v>
      </c>
      <c r="G183" s="5" t="str">
        <f t="shared" si="72"/>
        <v>200 V</v>
      </c>
      <c r="H183" s="5" t="str">
        <f t="shared" si="73"/>
        <v>0.125 @ 70 C</v>
      </c>
      <c r="I183" s="5" t="str">
        <f t="shared" si="74"/>
        <v>±100 ppm/C</v>
      </c>
      <c r="J183" s="5" t="str">
        <f t="shared" si="75"/>
        <v>0805</v>
      </c>
      <c r="K183" s="5" t="str">
        <f t="shared" si="76"/>
        <v>-55 to +155 C</v>
      </c>
      <c r="L183" s="5" t="str">
        <f t="array" ref="L183">IFERROR(INDEX(e29_4c,SMALL(IF(($B$9&lt;=e29_raw)*($B$11&gt;=e29_raw),MATCH(ROW(e29_4c),ROW(e29_4c))),ROWS($A$1:A177)),COLUMN(A177)),"")</f>
        <v>3600</v>
      </c>
      <c r="M183" s="5" t="str">
        <f t="shared" si="77"/>
        <v>Grade 0</v>
      </c>
      <c r="N183" t="str">
        <f t="shared" si="78"/>
        <v>Precision Thick Film Chip Resistors</v>
      </c>
      <c r="O183" t="str">
        <f t="shared" si="79"/>
        <v>Panasonic</v>
      </c>
      <c r="P183" s="5" t="str">
        <f t="shared" si="80"/>
        <v>ERJ6ENF3600</v>
      </c>
      <c r="T183" t="str">
        <f t="shared" si="56"/>
        <v>technology 'R0805';</v>
      </c>
      <c r="U183" t="str">
        <f t="shared" si="57"/>
        <v>value '360 Ohm';</v>
      </c>
      <c r="V183" t="str">
        <f t="shared" si="58"/>
        <v>tolerance '1 %';</v>
      </c>
      <c r="W183" t="str">
        <f t="shared" si="59"/>
        <v>rcwv '6.7 V';</v>
      </c>
      <c r="X183" t="str">
        <f t="shared" si="60"/>
        <v>max(v) '200 V';</v>
      </c>
      <c r="Y183" t="str">
        <f t="shared" si="61"/>
        <v>power(w) '0.125 @ 70 C';</v>
      </c>
      <c r="Z183" t="str">
        <f t="shared" si="62"/>
        <v>tcr '±100 ppm/C';</v>
      </c>
      <c r="AA183" t="str">
        <f t="shared" si="63"/>
        <v>package '0805';</v>
      </c>
      <c r="AB183" t="str">
        <f t="shared" si="64"/>
        <v>operating_temp '-55 to +155 C';</v>
      </c>
      <c r="AC183" t="str">
        <f t="shared" si="65"/>
        <v>pkg_code '3600';</v>
      </c>
      <c r="AD183" t="str">
        <f t="shared" si="66"/>
        <v>aec-q200 'Grade 0';</v>
      </c>
      <c r="AE183" t="str">
        <f t="shared" si="67"/>
        <v>classification 'Precision Thick Film Chip Resistors';</v>
      </c>
      <c r="AF183" t="str">
        <f t="shared" si="68"/>
        <v>mfg 'Panasonic';</v>
      </c>
      <c r="AG183" t="str">
        <f t="shared" si="69"/>
        <v>mpn 'ERJ6ENF3600';</v>
      </c>
    </row>
    <row r="184" spans="3:33" x14ac:dyDescent="0.3">
      <c r="C184" s="5" t="str">
        <f t="shared" si="70"/>
        <v>R0805</v>
      </c>
      <c r="D184" s="5" t="str">
        <f t="shared" si="54"/>
        <v>365 Ohm</v>
      </c>
      <c r="E184" s="5" t="str">
        <f t="shared" si="71"/>
        <v>1 %</v>
      </c>
      <c r="F184" s="5" t="str">
        <f t="shared" si="55"/>
        <v>6.8 V</v>
      </c>
      <c r="G184" s="5" t="str">
        <f t="shared" si="72"/>
        <v>200 V</v>
      </c>
      <c r="H184" s="5" t="str">
        <f t="shared" si="73"/>
        <v>0.125 @ 70 C</v>
      </c>
      <c r="I184" s="5" t="str">
        <f t="shared" si="74"/>
        <v>±100 ppm/C</v>
      </c>
      <c r="J184" s="5" t="str">
        <f t="shared" si="75"/>
        <v>0805</v>
      </c>
      <c r="K184" s="5" t="str">
        <f t="shared" si="76"/>
        <v>-55 to +155 C</v>
      </c>
      <c r="L184" s="5" t="str">
        <f t="array" ref="L184">IFERROR(INDEX(e29_4c,SMALL(IF(($B$9&lt;=e29_raw)*($B$11&gt;=e29_raw),MATCH(ROW(e29_4c),ROW(e29_4c))),ROWS($A$1:A178)),COLUMN(A178)),"")</f>
        <v>3650</v>
      </c>
      <c r="M184" s="5" t="str">
        <f t="shared" si="77"/>
        <v>Grade 0</v>
      </c>
      <c r="N184" t="str">
        <f t="shared" si="78"/>
        <v>Precision Thick Film Chip Resistors</v>
      </c>
      <c r="O184" t="str">
        <f t="shared" si="79"/>
        <v>Panasonic</v>
      </c>
      <c r="P184" s="5" t="str">
        <f t="shared" si="80"/>
        <v>ERJ6ENF3650</v>
      </c>
      <c r="T184" t="str">
        <f t="shared" si="56"/>
        <v>technology 'R0805';</v>
      </c>
      <c r="U184" t="str">
        <f t="shared" si="57"/>
        <v>value '365 Ohm';</v>
      </c>
      <c r="V184" t="str">
        <f t="shared" si="58"/>
        <v>tolerance '1 %';</v>
      </c>
      <c r="W184" t="str">
        <f t="shared" si="59"/>
        <v>rcwv '6.8 V';</v>
      </c>
      <c r="X184" t="str">
        <f t="shared" si="60"/>
        <v>max(v) '200 V';</v>
      </c>
      <c r="Y184" t="str">
        <f t="shared" si="61"/>
        <v>power(w) '0.125 @ 70 C';</v>
      </c>
      <c r="Z184" t="str">
        <f t="shared" si="62"/>
        <v>tcr '±100 ppm/C';</v>
      </c>
      <c r="AA184" t="str">
        <f t="shared" si="63"/>
        <v>package '0805';</v>
      </c>
      <c r="AB184" t="str">
        <f t="shared" si="64"/>
        <v>operating_temp '-55 to +155 C';</v>
      </c>
      <c r="AC184" t="str">
        <f t="shared" si="65"/>
        <v>pkg_code '3650';</v>
      </c>
      <c r="AD184" t="str">
        <f t="shared" si="66"/>
        <v>aec-q200 'Grade 0';</v>
      </c>
      <c r="AE184" t="str">
        <f t="shared" si="67"/>
        <v>classification 'Precision Thick Film Chip Resistors';</v>
      </c>
      <c r="AF184" t="str">
        <f t="shared" si="68"/>
        <v>mfg 'Panasonic';</v>
      </c>
      <c r="AG184" t="str">
        <f t="shared" si="69"/>
        <v>mpn 'ERJ6ENF3650';</v>
      </c>
    </row>
    <row r="185" spans="3:33" x14ac:dyDescent="0.3">
      <c r="C185" s="5" t="str">
        <f t="shared" si="70"/>
        <v>R0805</v>
      </c>
      <c r="D185" s="5" t="str">
        <f t="shared" si="54"/>
        <v>374 Ohm</v>
      </c>
      <c r="E185" s="5" t="str">
        <f t="shared" si="71"/>
        <v>1 %</v>
      </c>
      <c r="F185" s="5" t="str">
        <f t="shared" si="55"/>
        <v>6.8 V</v>
      </c>
      <c r="G185" s="5" t="str">
        <f t="shared" si="72"/>
        <v>200 V</v>
      </c>
      <c r="H185" s="5" t="str">
        <f t="shared" si="73"/>
        <v>0.125 @ 70 C</v>
      </c>
      <c r="I185" s="5" t="str">
        <f t="shared" si="74"/>
        <v>±100 ppm/C</v>
      </c>
      <c r="J185" s="5" t="str">
        <f t="shared" si="75"/>
        <v>0805</v>
      </c>
      <c r="K185" s="5" t="str">
        <f t="shared" si="76"/>
        <v>-55 to +155 C</v>
      </c>
      <c r="L185" s="5" t="str">
        <f t="array" ref="L185">IFERROR(INDEX(e29_4c,SMALL(IF(($B$9&lt;=e29_raw)*($B$11&gt;=e29_raw),MATCH(ROW(e29_4c),ROW(e29_4c))),ROWS($A$1:A179)),COLUMN(A179)),"")</f>
        <v>3740</v>
      </c>
      <c r="M185" s="5" t="str">
        <f t="shared" si="77"/>
        <v>Grade 0</v>
      </c>
      <c r="N185" t="str">
        <f t="shared" si="78"/>
        <v>Precision Thick Film Chip Resistors</v>
      </c>
      <c r="O185" t="str">
        <f t="shared" si="79"/>
        <v>Panasonic</v>
      </c>
      <c r="P185" s="5" t="str">
        <f t="shared" si="80"/>
        <v>ERJ6ENF3740</v>
      </c>
      <c r="T185" t="str">
        <f t="shared" si="56"/>
        <v>technology 'R0805';</v>
      </c>
      <c r="U185" t="str">
        <f t="shared" si="57"/>
        <v>value '374 Ohm';</v>
      </c>
      <c r="V185" t="str">
        <f t="shared" si="58"/>
        <v>tolerance '1 %';</v>
      </c>
      <c r="W185" t="str">
        <f t="shared" si="59"/>
        <v>rcwv '6.8 V';</v>
      </c>
      <c r="X185" t="str">
        <f t="shared" si="60"/>
        <v>max(v) '200 V';</v>
      </c>
      <c r="Y185" t="str">
        <f t="shared" si="61"/>
        <v>power(w) '0.125 @ 70 C';</v>
      </c>
      <c r="Z185" t="str">
        <f t="shared" si="62"/>
        <v>tcr '±100 ppm/C';</v>
      </c>
      <c r="AA185" t="str">
        <f t="shared" si="63"/>
        <v>package '0805';</v>
      </c>
      <c r="AB185" t="str">
        <f t="shared" si="64"/>
        <v>operating_temp '-55 to +155 C';</v>
      </c>
      <c r="AC185" t="str">
        <f t="shared" si="65"/>
        <v>pkg_code '3740';</v>
      </c>
      <c r="AD185" t="str">
        <f t="shared" si="66"/>
        <v>aec-q200 'Grade 0';</v>
      </c>
      <c r="AE185" t="str">
        <f t="shared" si="67"/>
        <v>classification 'Precision Thick Film Chip Resistors';</v>
      </c>
      <c r="AF185" t="str">
        <f t="shared" si="68"/>
        <v>mfg 'Panasonic';</v>
      </c>
      <c r="AG185" t="str">
        <f t="shared" si="69"/>
        <v>mpn 'ERJ6ENF3740';</v>
      </c>
    </row>
    <row r="186" spans="3:33" x14ac:dyDescent="0.3">
      <c r="C186" s="5" t="str">
        <f t="shared" si="70"/>
        <v>R0805</v>
      </c>
      <c r="D186" s="5" t="str">
        <f t="shared" si="54"/>
        <v>383 Ohm</v>
      </c>
      <c r="E186" s="5" t="str">
        <f t="shared" si="71"/>
        <v>1 %</v>
      </c>
      <c r="F186" s="5" t="str">
        <f t="shared" si="55"/>
        <v>6.9 V</v>
      </c>
      <c r="G186" s="5" t="str">
        <f t="shared" si="72"/>
        <v>200 V</v>
      </c>
      <c r="H186" s="5" t="str">
        <f t="shared" si="73"/>
        <v>0.125 @ 70 C</v>
      </c>
      <c r="I186" s="5" t="str">
        <f t="shared" si="74"/>
        <v>±100 ppm/C</v>
      </c>
      <c r="J186" s="5" t="str">
        <f t="shared" si="75"/>
        <v>0805</v>
      </c>
      <c r="K186" s="5" t="str">
        <f t="shared" si="76"/>
        <v>-55 to +155 C</v>
      </c>
      <c r="L186" s="5" t="str">
        <f t="array" ref="L186">IFERROR(INDEX(e29_4c,SMALL(IF(($B$9&lt;=e29_raw)*($B$11&gt;=e29_raw),MATCH(ROW(e29_4c),ROW(e29_4c))),ROWS($A$1:A180)),COLUMN(A180)),"")</f>
        <v>3830</v>
      </c>
      <c r="M186" s="5" t="str">
        <f t="shared" si="77"/>
        <v>Grade 0</v>
      </c>
      <c r="N186" t="str">
        <f t="shared" si="78"/>
        <v>Precision Thick Film Chip Resistors</v>
      </c>
      <c r="O186" t="str">
        <f t="shared" si="79"/>
        <v>Panasonic</v>
      </c>
      <c r="P186" s="5" t="str">
        <f t="shared" si="80"/>
        <v>ERJ6ENF3830</v>
      </c>
      <c r="T186" t="str">
        <f t="shared" si="56"/>
        <v>technology 'R0805';</v>
      </c>
      <c r="U186" t="str">
        <f t="shared" si="57"/>
        <v>value '383 Ohm';</v>
      </c>
      <c r="V186" t="str">
        <f t="shared" si="58"/>
        <v>tolerance '1 %';</v>
      </c>
      <c r="W186" t="str">
        <f t="shared" si="59"/>
        <v>rcwv '6.9 V';</v>
      </c>
      <c r="X186" t="str">
        <f t="shared" si="60"/>
        <v>max(v) '200 V';</v>
      </c>
      <c r="Y186" t="str">
        <f t="shared" si="61"/>
        <v>power(w) '0.125 @ 70 C';</v>
      </c>
      <c r="Z186" t="str">
        <f t="shared" si="62"/>
        <v>tcr '±100 ppm/C';</v>
      </c>
      <c r="AA186" t="str">
        <f t="shared" si="63"/>
        <v>package '0805';</v>
      </c>
      <c r="AB186" t="str">
        <f t="shared" si="64"/>
        <v>operating_temp '-55 to +155 C';</v>
      </c>
      <c r="AC186" t="str">
        <f t="shared" si="65"/>
        <v>pkg_code '3830';</v>
      </c>
      <c r="AD186" t="str">
        <f t="shared" si="66"/>
        <v>aec-q200 'Grade 0';</v>
      </c>
      <c r="AE186" t="str">
        <f t="shared" si="67"/>
        <v>classification 'Precision Thick Film Chip Resistors';</v>
      </c>
      <c r="AF186" t="str">
        <f t="shared" si="68"/>
        <v>mfg 'Panasonic';</v>
      </c>
      <c r="AG186" t="str">
        <f t="shared" si="69"/>
        <v>mpn 'ERJ6ENF3830';</v>
      </c>
    </row>
    <row r="187" spans="3:33" x14ac:dyDescent="0.3">
      <c r="C187" s="5" t="str">
        <f t="shared" si="70"/>
        <v>R0805</v>
      </c>
      <c r="D187" s="5" t="str">
        <f t="shared" si="54"/>
        <v>390 Ohm</v>
      </c>
      <c r="E187" s="5" t="str">
        <f t="shared" si="71"/>
        <v>1 %</v>
      </c>
      <c r="F187" s="5" t="str">
        <f t="shared" si="55"/>
        <v>7 V</v>
      </c>
      <c r="G187" s="5" t="str">
        <f t="shared" si="72"/>
        <v>200 V</v>
      </c>
      <c r="H187" s="5" t="str">
        <f t="shared" si="73"/>
        <v>0.125 @ 70 C</v>
      </c>
      <c r="I187" s="5" t="str">
        <f t="shared" si="74"/>
        <v>±100 ppm/C</v>
      </c>
      <c r="J187" s="5" t="str">
        <f t="shared" si="75"/>
        <v>0805</v>
      </c>
      <c r="K187" s="5" t="str">
        <f t="shared" si="76"/>
        <v>-55 to +155 C</v>
      </c>
      <c r="L187" s="5" t="str">
        <f t="array" ref="L187">IFERROR(INDEX(e29_4c,SMALL(IF(($B$9&lt;=e29_raw)*($B$11&gt;=e29_raw),MATCH(ROW(e29_4c),ROW(e29_4c))),ROWS($A$1:A181)),COLUMN(A181)),"")</f>
        <v>3900</v>
      </c>
      <c r="M187" s="5" t="str">
        <f t="shared" si="77"/>
        <v>Grade 0</v>
      </c>
      <c r="N187" t="str">
        <f t="shared" si="78"/>
        <v>Precision Thick Film Chip Resistors</v>
      </c>
      <c r="O187" t="str">
        <f t="shared" si="79"/>
        <v>Panasonic</v>
      </c>
      <c r="P187" s="5" t="str">
        <f t="shared" si="80"/>
        <v>ERJ6ENF3900</v>
      </c>
      <c r="T187" t="str">
        <f t="shared" si="56"/>
        <v>technology 'R0805';</v>
      </c>
      <c r="U187" t="str">
        <f t="shared" si="57"/>
        <v>value '390 Ohm';</v>
      </c>
      <c r="V187" t="str">
        <f t="shared" si="58"/>
        <v>tolerance '1 %';</v>
      </c>
      <c r="W187" t="str">
        <f t="shared" si="59"/>
        <v>rcwv '7 V';</v>
      </c>
      <c r="X187" t="str">
        <f t="shared" si="60"/>
        <v>max(v) '200 V';</v>
      </c>
      <c r="Y187" t="str">
        <f t="shared" si="61"/>
        <v>power(w) '0.125 @ 70 C';</v>
      </c>
      <c r="Z187" t="str">
        <f t="shared" si="62"/>
        <v>tcr '±100 ppm/C';</v>
      </c>
      <c r="AA187" t="str">
        <f t="shared" si="63"/>
        <v>package '0805';</v>
      </c>
      <c r="AB187" t="str">
        <f t="shared" si="64"/>
        <v>operating_temp '-55 to +155 C';</v>
      </c>
      <c r="AC187" t="str">
        <f t="shared" si="65"/>
        <v>pkg_code '3900';</v>
      </c>
      <c r="AD187" t="str">
        <f t="shared" si="66"/>
        <v>aec-q200 'Grade 0';</v>
      </c>
      <c r="AE187" t="str">
        <f t="shared" si="67"/>
        <v>classification 'Precision Thick Film Chip Resistors';</v>
      </c>
      <c r="AF187" t="str">
        <f t="shared" si="68"/>
        <v>mfg 'Panasonic';</v>
      </c>
      <c r="AG187" t="str">
        <f t="shared" si="69"/>
        <v>mpn 'ERJ6ENF3900';</v>
      </c>
    </row>
    <row r="188" spans="3:33" x14ac:dyDescent="0.3">
      <c r="C188" s="5" t="str">
        <f t="shared" si="70"/>
        <v>R0805</v>
      </c>
      <c r="D188" s="5" t="str">
        <f t="shared" si="54"/>
        <v>392 Ohm</v>
      </c>
      <c r="E188" s="5" t="str">
        <f t="shared" si="71"/>
        <v>1 %</v>
      </c>
      <c r="F188" s="5" t="str">
        <f t="shared" si="55"/>
        <v>7 V</v>
      </c>
      <c r="G188" s="5" t="str">
        <f t="shared" si="72"/>
        <v>200 V</v>
      </c>
      <c r="H188" s="5" t="str">
        <f t="shared" si="73"/>
        <v>0.125 @ 70 C</v>
      </c>
      <c r="I188" s="5" t="str">
        <f t="shared" si="74"/>
        <v>±100 ppm/C</v>
      </c>
      <c r="J188" s="5" t="str">
        <f t="shared" si="75"/>
        <v>0805</v>
      </c>
      <c r="K188" s="5" t="str">
        <f t="shared" si="76"/>
        <v>-55 to +155 C</v>
      </c>
      <c r="L188" s="5" t="str">
        <f t="array" ref="L188">IFERROR(INDEX(e29_4c,SMALL(IF(($B$9&lt;=e29_raw)*($B$11&gt;=e29_raw),MATCH(ROW(e29_4c),ROW(e29_4c))),ROWS($A$1:A182)),COLUMN(A182)),"")</f>
        <v>3920</v>
      </c>
      <c r="M188" s="5" t="str">
        <f t="shared" si="77"/>
        <v>Grade 0</v>
      </c>
      <c r="N188" t="str">
        <f t="shared" si="78"/>
        <v>Precision Thick Film Chip Resistors</v>
      </c>
      <c r="O188" t="str">
        <f t="shared" si="79"/>
        <v>Panasonic</v>
      </c>
      <c r="P188" s="5" t="str">
        <f t="shared" si="80"/>
        <v>ERJ6ENF3920</v>
      </c>
      <c r="T188" t="str">
        <f t="shared" si="56"/>
        <v>technology 'R0805';</v>
      </c>
      <c r="U188" t="str">
        <f t="shared" si="57"/>
        <v>value '392 Ohm';</v>
      </c>
      <c r="V188" t="str">
        <f t="shared" si="58"/>
        <v>tolerance '1 %';</v>
      </c>
      <c r="W188" t="str">
        <f t="shared" si="59"/>
        <v>rcwv '7 V';</v>
      </c>
      <c r="X188" t="str">
        <f t="shared" si="60"/>
        <v>max(v) '200 V';</v>
      </c>
      <c r="Y188" t="str">
        <f t="shared" si="61"/>
        <v>power(w) '0.125 @ 70 C';</v>
      </c>
      <c r="Z188" t="str">
        <f t="shared" si="62"/>
        <v>tcr '±100 ppm/C';</v>
      </c>
      <c r="AA188" t="str">
        <f t="shared" si="63"/>
        <v>package '0805';</v>
      </c>
      <c r="AB188" t="str">
        <f t="shared" si="64"/>
        <v>operating_temp '-55 to +155 C';</v>
      </c>
      <c r="AC188" t="str">
        <f t="shared" si="65"/>
        <v>pkg_code '3920';</v>
      </c>
      <c r="AD188" t="str">
        <f t="shared" si="66"/>
        <v>aec-q200 'Grade 0';</v>
      </c>
      <c r="AE188" t="str">
        <f t="shared" si="67"/>
        <v>classification 'Precision Thick Film Chip Resistors';</v>
      </c>
      <c r="AF188" t="str">
        <f t="shared" si="68"/>
        <v>mfg 'Panasonic';</v>
      </c>
      <c r="AG188" t="str">
        <f t="shared" si="69"/>
        <v>mpn 'ERJ6ENF3920';</v>
      </c>
    </row>
    <row r="189" spans="3:33" x14ac:dyDescent="0.3">
      <c r="C189" s="5" t="str">
        <f t="shared" si="70"/>
        <v>R0805</v>
      </c>
      <c r="D189" s="5" t="str">
        <f t="shared" si="54"/>
        <v>402 Ohm</v>
      </c>
      <c r="E189" s="5" t="str">
        <f t="shared" si="71"/>
        <v>1 %</v>
      </c>
      <c r="F189" s="5" t="str">
        <f t="shared" si="55"/>
        <v>7.1 V</v>
      </c>
      <c r="G189" s="5" t="str">
        <f t="shared" si="72"/>
        <v>200 V</v>
      </c>
      <c r="H189" s="5" t="str">
        <f t="shared" si="73"/>
        <v>0.125 @ 70 C</v>
      </c>
      <c r="I189" s="5" t="str">
        <f t="shared" si="74"/>
        <v>±100 ppm/C</v>
      </c>
      <c r="J189" s="5" t="str">
        <f t="shared" si="75"/>
        <v>0805</v>
      </c>
      <c r="K189" s="5" t="str">
        <f t="shared" si="76"/>
        <v>-55 to +155 C</v>
      </c>
      <c r="L189" s="5" t="str">
        <f t="array" ref="L189">IFERROR(INDEX(e29_4c,SMALL(IF(($B$9&lt;=e29_raw)*($B$11&gt;=e29_raw),MATCH(ROW(e29_4c),ROW(e29_4c))),ROWS($A$1:A183)),COLUMN(A183)),"")</f>
        <v>4020</v>
      </c>
      <c r="M189" s="5" t="str">
        <f t="shared" si="77"/>
        <v>Grade 0</v>
      </c>
      <c r="N189" t="str">
        <f t="shared" si="78"/>
        <v>Precision Thick Film Chip Resistors</v>
      </c>
      <c r="O189" t="str">
        <f t="shared" si="79"/>
        <v>Panasonic</v>
      </c>
      <c r="P189" s="5" t="str">
        <f t="shared" si="80"/>
        <v>ERJ6ENF4020</v>
      </c>
      <c r="T189" t="str">
        <f t="shared" si="56"/>
        <v>technology 'R0805';</v>
      </c>
      <c r="U189" t="str">
        <f t="shared" si="57"/>
        <v>value '402 Ohm';</v>
      </c>
      <c r="V189" t="str">
        <f t="shared" si="58"/>
        <v>tolerance '1 %';</v>
      </c>
      <c r="W189" t="str">
        <f t="shared" si="59"/>
        <v>rcwv '7.1 V';</v>
      </c>
      <c r="X189" t="str">
        <f t="shared" si="60"/>
        <v>max(v) '200 V';</v>
      </c>
      <c r="Y189" t="str">
        <f t="shared" si="61"/>
        <v>power(w) '0.125 @ 70 C';</v>
      </c>
      <c r="Z189" t="str">
        <f t="shared" si="62"/>
        <v>tcr '±100 ppm/C';</v>
      </c>
      <c r="AA189" t="str">
        <f t="shared" si="63"/>
        <v>package '0805';</v>
      </c>
      <c r="AB189" t="str">
        <f t="shared" si="64"/>
        <v>operating_temp '-55 to +155 C';</v>
      </c>
      <c r="AC189" t="str">
        <f t="shared" si="65"/>
        <v>pkg_code '4020';</v>
      </c>
      <c r="AD189" t="str">
        <f t="shared" si="66"/>
        <v>aec-q200 'Grade 0';</v>
      </c>
      <c r="AE189" t="str">
        <f t="shared" si="67"/>
        <v>classification 'Precision Thick Film Chip Resistors';</v>
      </c>
      <c r="AF189" t="str">
        <f t="shared" si="68"/>
        <v>mfg 'Panasonic';</v>
      </c>
      <c r="AG189" t="str">
        <f t="shared" si="69"/>
        <v>mpn 'ERJ6ENF4020';</v>
      </c>
    </row>
    <row r="190" spans="3:33" x14ac:dyDescent="0.3">
      <c r="C190" s="5" t="str">
        <f t="shared" si="70"/>
        <v>R0805</v>
      </c>
      <c r="D190" s="5" t="str">
        <f t="shared" si="54"/>
        <v>412 Ohm</v>
      </c>
      <c r="E190" s="5" t="str">
        <f t="shared" si="71"/>
        <v>1 %</v>
      </c>
      <c r="F190" s="5" t="str">
        <f t="shared" si="55"/>
        <v>7.2 V</v>
      </c>
      <c r="G190" s="5" t="str">
        <f t="shared" si="72"/>
        <v>200 V</v>
      </c>
      <c r="H190" s="5" t="str">
        <f t="shared" si="73"/>
        <v>0.125 @ 70 C</v>
      </c>
      <c r="I190" s="5" t="str">
        <f t="shared" si="74"/>
        <v>±100 ppm/C</v>
      </c>
      <c r="J190" s="5" t="str">
        <f t="shared" si="75"/>
        <v>0805</v>
      </c>
      <c r="K190" s="5" t="str">
        <f t="shared" si="76"/>
        <v>-55 to +155 C</v>
      </c>
      <c r="L190" s="5" t="str">
        <f t="array" ref="L190">IFERROR(INDEX(e29_4c,SMALL(IF(($B$9&lt;=e29_raw)*($B$11&gt;=e29_raw),MATCH(ROW(e29_4c),ROW(e29_4c))),ROWS($A$1:A184)),COLUMN(A184)),"")</f>
        <v>4120</v>
      </c>
      <c r="M190" s="5" t="str">
        <f t="shared" si="77"/>
        <v>Grade 0</v>
      </c>
      <c r="N190" t="str">
        <f t="shared" si="78"/>
        <v>Precision Thick Film Chip Resistors</v>
      </c>
      <c r="O190" t="str">
        <f t="shared" si="79"/>
        <v>Panasonic</v>
      </c>
      <c r="P190" s="5" t="str">
        <f t="shared" si="80"/>
        <v>ERJ6ENF4120</v>
      </c>
      <c r="T190" t="str">
        <f t="shared" si="56"/>
        <v>technology 'R0805';</v>
      </c>
      <c r="U190" t="str">
        <f t="shared" si="57"/>
        <v>value '412 Ohm';</v>
      </c>
      <c r="V190" t="str">
        <f t="shared" si="58"/>
        <v>tolerance '1 %';</v>
      </c>
      <c r="W190" t="str">
        <f t="shared" si="59"/>
        <v>rcwv '7.2 V';</v>
      </c>
      <c r="X190" t="str">
        <f t="shared" si="60"/>
        <v>max(v) '200 V';</v>
      </c>
      <c r="Y190" t="str">
        <f t="shared" si="61"/>
        <v>power(w) '0.125 @ 70 C';</v>
      </c>
      <c r="Z190" t="str">
        <f t="shared" si="62"/>
        <v>tcr '±100 ppm/C';</v>
      </c>
      <c r="AA190" t="str">
        <f t="shared" si="63"/>
        <v>package '0805';</v>
      </c>
      <c r="AB190" t="str">
        <f t="shared" si="64"/>
        <v>operating_temp '-55 to +155 C';</v>
      </c>
      <c r="AC190" t="str">
        <f t="shared" si="65"/>
        <v>pkg_code '4120';</v>
      </c>
      <c r="AD190" t="str">
        <f t="shared" si="66"/>
        <v>aec-q200 'Grade 0';</v>
      </c>
      <c r="AE190" t="str">
        <f t="shared" si="67"/>
        <v>classification 'Precision Thick Film Chip Resistors';</v>
      </c>
      <c r="AF190" t="str">
        <f t="shared" si="68"/>
        <v>mfg 'Panasonic';</v>
      </c>
      <c r="AG190" t="str">
        <f t="shared" si="69"/>
        <v>mpn 'ERJ6ENF4120';</v>
      </c>
    </row>
    <row r="191" spans="3:33" x14ac:dyDescent="0.3">
      <c r="C191" s="5" t="str">
        <f t="shared" si="70"/>
        <v>R0805</v>
      </c>
      <c r="D191" s="5" t="str">
        <f t="shared" si="54"/>
        <v>422 Ohm</v>
      </c>
      <c r="E191" s="5" t="str">
        <f t="shared" si="71"/>
        <v>1 %</v>
      </c>
      <c r="F191" s="5" t="str">
        <f t="shared" si="55"/>
        <v>7.3 V</v>
      </c>
      <c r="G191" s="5" t="str">
        <f t="shared" si="72"/>
        <v>200 V</v>
      </c>
      <c r="H191" s="5" t="str">
        <f t="shared" si="73"/>
        <v>0.125 @ 70 C</v>
      </c>
      <c r="I191" s="5" t="str">
        <f t="shared" si="74"/>
        <v>±100 ppm/C</v>
      </c>
      <c r="J191" s="5" t="str">
        <f t="shared" si="75"/>
        <v>0805</v>
      </c>
      <c r="K191" s="5" t="str">
        <f t="shared" si="76"/>
        <v>-55 to +155 C</v>
      </c>
      <c r="L191" s="5" t="str">
        <f t="array" ref="L191">IFERROR(INDEX(e29_4c,SMALL(IF(($B$9&lt;=e29_raw)*($B$11&gt;=e29_raw),MATCH(ROW(e29_4c),ROW(e29_4c))),ROWS($A$1:A185)),COLUMN(A185)),"")</f>
        <v>4220</v>
      </c>
      <c r="M191" s="5" t="str">
        <f t="shared" si="77"/>
        <v>Grade 0</v>
      </c>
      <c r="N191" t="str">
        <f t="shared" si="78"/>
        <v>Precision Thick Film Chip Resistors</v>
      </c>
      <c r="O191" t="str">
        <f t="shared" si="79"/>
        <v>Panasonic</v>
      </c>
      <c r="P191" s="5" t="str">
        <f t="shared" si="80"/>
        <v>ERJ6ENF4220</v>
      </c>
      <c r="T191" t="str">
        <f t="shared" si="56"/>
        <v>technology 'R0805';</v>
      </c>
      <c r="U191" t="str">
        <f t="shared" si="57"/>
        <v>value '422 Ohm';</v>
      </c>
      <c r="V191" t="str">
        <f t="shared" si="58"/>
        <v>tolerance '1 %';</v>
      </c>
      <c r="W191" t="str">
        <f t="shared" si="59"/>
        <v>rcwv '7.3 V';</v>
      </c>
      <c r="X191" t="str">
        <f t="shared" si="60"/>
        <v>max(v) '200 V';</v>
      </c>
      <c r="Y191" t="str">
        <f t="shared" si="61"/>
        <v>power(w) '0.125 @ 70 C';</v>
      </c>
      <c r="Z191" t="str">
        <f t="shared" si="62"/>
        <v>tcr '±100 ppm/C';</v>
      </c>
      <c r="AA191" t="str">
        <f t="shared" si="63"/>
        <v>package '0805';</v>
      </c>
      <c r="AB191" t="str">
        <f t="shared" si="64"/>
        <v>operating_temp '-55 to +155 C';</v>
      </c>
      <c r="AC191" t="str">
        <f t="shared" si="65"/>
        <v>pkg_code '4220';</v>
      </c>
      <c r="AD191" t="str">
        <f t="shared" si="66"/>
        <v>aec-q200 'Grade 0';</v>
      </c>
      <c r="AE191" t="str">
        <f t="shared" si="67"/>
        <v>classification 'Precision Thick Film Chip Resistors';</v>
      </c>
      <c r="AF191" t="str">
        <f t="shared" si="68"/>
        <v>mfg 'Panasonic';</v>
      </c>
      <c r="AG191" t="str">
        <f t="shared" si="69"/>
        <v>mpn 'ERJ6ENF4220';</v>
      </c>
    </row>
    <row r="192" spans="3:33" x14ac:dyDescent="0.3">
      <c r="C192" s="5" t="str">
        <f t="shared" si="70"/>
        <v>R0805</v>
      </c>
      <c r="D192" s="5" t="str">
        <f t="shared" si="54"/>
        <v>430 Ohm</v>
      </c>
      <c r="E192" s="5" t="str">
        <f t="shared" si="71"/>
        <v>1 %</v>
      </c>
      <c r="F192" s="5" t="str">
        <f t="shared" si="55"/>
        <v>7.3 V</v>
      </c>
      <c r="G192" s="5" t="str">
        <f t="shared" si="72"/>
        <v>200 V</v>
      </c>
      <c r="H192" s="5" t="str">
        <f t="shared" si="73"/>
        <v>0.125 @ 70 C</v>
      </c>
      <c r="I192" s="5" t="str">
        <f t="shared" si="74"/>
        <v>±100 ppm/C</v>
      </c>
      <c r="J192" s="5" t="str">
        <f t="shared" si="75"/>
        <v>0805</v>
      </c>
      <c r="K192" s="5" t="str">
        <f t="shared" si="76"/>
        <v>-55 to +155 C</v>
      </c>
      <c r="L192" s="5" t="str">
        <f t="array" ref="L192">IFERROR(INDEX(e29_4c,SMALL(IF(($B$9&lt;=e29_raw)*($B$11&gt;=e29_raw),MATCH(ROW(e29_4c),ROW(e29_4c))),ROWS($A$1:A186)),COLUMN(A186)),"")</f>
        <v>4300</v>
      </c>
      <c r="M192" s="5" t="str">
        <f t="shared" si="77"/>
        <v>Grade 0</v>
      </c>
      <c r="N192" t="str">
        <f t="shared" si="78"/>
        <v>Precision Thick Film Chip Resistors</v>
      </c>
      <c r="O192" t="str">
        <f t="shared" si="79"/>
        <v>Panasonic</v>
      </c>
      <c r="P192" s="5" t="str">
        <f t="shared" si="80"/>
        <v>ERJ6ENF4300</v>
      </c>
      <c r="T192" t="str">
        <f t="shared" si="56"/>
        <v>technology 'R0805';</v>
      </c>
      <c r="U192" t="str">
        <f t="shared" si="57"/>
        <v>value '430 Ohm';</v>
      </c>
      <c r="V192" t="str">
        <f t="shared" si="58"/>
        <v>tolerance '1 %';</v>
      </c>
      <c r="W192" t="str">
        <f t="shared" si="59"/>
        <v>rcwv '7.3 V';</v>
      </c>
      <c r="X192" t="str">
        <f t="shared" si="60"/>
        <v>max(v) '200 V';</v>
      </c>
      <c r="Y192" t="str">
        <f t="shared" si="61"/>
        <v>power(w) '0.125 @ 70 C';</v>
      </c>
      <c r="Z192" t="str">
        <f t="shared" si="62"/>
        <v>tcr '±100 ppm/C';</v>
      </c>
      <c r="AA192" t="str">
        <f t="shared" si="63"/>
        <v>package '0805';</v>
      </c>
      <c r="AB192" t="str">
        <f t="shared" si="64"/>
        <v>operating_temp '-55 to +155 C';</v>
      </c>
      <c r="AC192" t="str">
        <f t="shared" si="65"/>
        <v>pkg_code '4300';</v>
      </c>
      <c r="AD192" t="str">
        <f t="shared" si="66"/>
        <v>aec-q200 'Grade 0';</v>
      </c>
      <c r="AE192" t="str">
        <f t="shared" si="67"/>
        <v>classification 'Precision Thick Film Chip Resistors';</v>
      </c>
      <c r="AF192" t="str">
        <f t="shared" si="68"/>
        <v>mfg 'Panasonic';</v>
      </c>
      <c r="AG192" t="str">
        <f t="shared" si="69"/>
        <v>mpn 'ERJ6ENF4300';</v>
      </c>
    </row>
    <row r="193" spans="3:33" x14ac:dyDescent="0.3">
      <c r="C193" s="5" t="str">
        <f t="shared" si="70"/>
        <v>R0805</v>
      </c>
      <c r="D193" s="5" t="str">
        <f t="shared" si="54"/>
        <v>432 Ohm</v>
      </c>
      <c r="E193" s="5" t="str">
        <f t="shared" si="71"/>
        <v>1 %</v>
      </c>
      <c r="F193" s="5" t="str">
        <f t="shared" si="55"/>
        <v>7.3 V</v>
      </c>
      <c r="G193" s="5" t="str">
        <f t="shared" si="72"/>
        <v>200 V</v>
      </c>
      <c r="H193" s="5" t="str">
        <f t="shared" si="73"/>
        <v>0.125 @ 70 C</v>
      </c>
      <c r="I193" s="5" t="str">
        <f t="shared" si="74"/>
        <v>±100 ppm/C</v>
      </c>
      <c r="J193" s="5" t="str">
        <f t="shared" si="75"/>
        <v>0805</v>
      </c>
      <c r="K193" s="5" t="str">
        <f t="shared" si="76"/>
        <v>-55 to +155 C</v>
      </c>
      <c r="L193" s="5" t="str">
        <f t="array" ref="L193">IFERROR(INDEX(e29_4c,SMALL(IF(($B$9&lt;=e29_raw)*($B$11&gt;=e29_raw),MATCH(ROW(e29_4c),ROW(e29_4c))),ROWS($A$1:A187)),COLUMN(A187)),"")</f>
        <v>4320</v>
      </c>
      <c r="M193" s="5" t="str">
        <f t="shared" si="77"/>
        <v>Grade 0</v>
      </c>
      <c r="N193" t="str">
        <f t="shared" si="78"/>
        <v>Precision Thick Film Chip Resistors</v>
      </c>
      <c r="O193" t="str">
        <f t="shared" si="79"/>
        <v>Panasonic</v>
      </c>
      <c r="P193" s="5" t="str">
        <f t="shared" si="80"/>
        <v>ERJ6ENF4320</v>
      </c>
      <c r="T193" t="str">
        <f t="shared" si="56"/>
        <v>technology 'R0805';</v>
      </c>
      <c r="U193" t="str">
        <f t="shared" si="57"/>
        <v>value '432 Ohm';</v>
      </c>
      <c r="V193" t="str">
        <f t="shared" si="58"/>
        <v>tolerance '1 %';</v>
      </c>
      <c r="W193" t="str">
        <f t="shared" si="59"/>
        <v>rcwv '7.3 V';</v>
      </c>
      <c r="X193" t="str">
        <f t="shared" si="60"/>
        <v>max(v) '200 V';</v>
      </c>
      <c r="Y193" t="str">
        <f t="shared" si="61"/>
        <v>power(w) '0.125 @ 70 C';</v>
      </c>
      <c r="Z193" t="str">
        <f t="shared" si="62"/>
        <v>tcr '±100 ppm/C';</v>
      </c>
      <c r="AA193" t="str">
        <f t="shared" si="63"/>
        <v>package '0805';</v>
      </c>
      <c r="AB193" t="str">
        <f t="shared" si="64"/>
        <v>operating_temp '-55 to +155 C';</v>
      </c>
      <c r="AC193" t="str">
        <f t="shared" si="65"/>
        <v>pkg_code '4320';</v>
      </c>
      <c r="AD193" t="str">
        <f t="shared" si="66"/>
        <v>aec-q200 'Grade 0';</v>
      </c>
      <c r="AE193" t="str">
        <f t="shared" si="67"/>
        <v>classification 'Precision Thick Film Chip Resistors';</v>
      </c>
      <c r="AF193" t="str">
        <f t="shared" si="68"/>
        <v>mfg 'Panasonic';</v>
      </c>
      <c r="AG193" t="str">
        <f t="shared" si="69"/>
        <v>mpn 'ERJ6ENF4320';</v>
      </c>
    </row>
    <row r="194" spans="3:33" x14ac:dyDescent="0.3">
      <c r="C194" s="5" t="str">
        <f t="shared" si="70"/>
        <v>R0805</v>
      </c>
      <c r="D194" s="5" t="str">
        <f t="shared" si="54"/>
        <v>442 Ohm</v>
      </c>
      <c r="E194" s="5" t="str">
        <f t="shared" si="71"/>
        <v>1 %</v>
      </c>
      <c r="F194" s="5" t="str">
        <f t="shared" si="55"/>
        <v>7.4 V</v>
      </c>
      <c r="G194" s="5" t="str">
        <f t="shared" si="72"/>
        <v>200 V</v>
      </c>
      <c r="H194" s="5" t="str">
        <f t="shared" si="73"/>
        <v>0.125 @ 70 C</v>
      </c>
      <c r="I194" s="5" t="str">
        <f t="shared" si="74"/>
        <v>±100 ppm/C</v>
      </c>
      <c r="J194" s="5" t="str">
        <f t="shared" si="75"/>
        <v>0805</v>
      </c>
      <c r="K194" s="5" t="str">
        <f t="shared" si="76"/>
        <v>-55 to +155 C</v>
      </c>
      <c r="L194" s="5" t="str">
        <f t="array" ref="L194">IFERROR(INDEX(e29_4c,SMALL(IF(($B$9&lt;=e29_raw)*($B$11&gt;=e29_raw),MATCH(ROW(e29_4c),ROW(e29_4c))),ROWS($A$1:A188)),COLUMN(A188)),"")</f>
        <v>4420</v>
      </c>
      <c r="M194" s="5" t="str">
        <f t="shared" si="77"/>
        <v>Grade 0</v>
      </c>
      <c r="N194" t="str">
        <f t="shared" si="78"/>
        <v>Precision Thick Film Chip Resistors</v>
      </c>
      <c r="O194" t="str">
        <f t="shared" si="79"/>
        <v>Panasonic</v>
      </c>
      <c r="P194" s="5" t="str">
        <f t="shared" si="80"/>
        <v>ERJ6ENF4420</v>
      </c>
      <c r="T194" t="str">
        <f t="shared" si="56"/>
        <v>technology 'R0805';</v>
      </c>
      <c r="U194" t="str">
        <f t="shared" si="57"/>
        <v>value '442 Ohm';</v>
      </c>
      <c r="V194" t="str">
        <f t="shared" si="58"/>
        <v>tolerance '1 %';</v>
      </c>
      <c r="W194" t="str">
        <f t="shared" si="59"/>
        <v>rcwv '7.4 V';</v>
      </c>
      <c r="X194" t="str">
        <f t="shared" si="60"/>
        <v>max(v) '200 V';</v>
      </c>
      <c r="Y194" t="str">
        <f t="shared" si="61"/>
        <v>power(w) '0.125 @ 70 C';</v>
      </c>
      <c r="Z194" t="str">
        <f t="shared" si="62"/>
        <v>tcr '±100 ppm/C';</v>
      </c>
      <c r="AA194" t="str">
        <f t="shared" si="63"/>
        <v>package '0805';</v>
      </c>
      <c r="AB194" t="str">
        <f t="shared" si="64"/>
        <v>operating_temp '-55 to +155 C';</v>
      </c>
      <c r="AC194" t="str">
        <f t="shared" si="65"/>
        <v>pkg_code '4420';</v>
      </c>
      <c r="AD194" t="str">
        <f t="shared" si="66"/>
        <v>aec-q200 'Grade 0';</v>
      </c>
      <c r="AE194" t="str">
        <f t="shared" si="67"/>
        <v>classification 'Precision Thick Film Chip Resistors';</v>
      </c>
      <c r="AF194" t="str">
        <f t="shared" si="68"/>
        <v>mfg 'Panasonic';</v>
      </c>
      <c r="AG194" t="str">
        <f t="shared" si="69"/>
        <v>mpn 'ERJ6ENF4420';</v>
      </c>
    </row>
    <row r="195" spans="3:33" x14ac:dyDescent="0.3">
      <c r="C195" s="5" t="str">
        <f t="shared" si="70"/>
        <v>R0805</v>
      </c>
      <c r="D195" s="5" t="str">
        <f t="shared" si="54"/>
        <v>453 Ohm</v>
      </c>
      <c r="E195" s="5" t="str">
        <f t="shared" si="71"/>
        <v>1 %</v>
      </c>
      <c r="F195" s="5" t="str">
        <f t="shared" si="55"/>
        <v>7.5 V</v>
      </c>
      <c r="G195" s="5" t="str">
        <f t="shared" si="72"/>
        <v>200 V</v>
      </c>
      <c r="H195" s="5" t="str">
        <f t="shared" si="73"/>
        <v>0.125 @ 70 C</v>
      </c>
      <c r="I195" s="5" t="str">
        <f t="shared" si="74"/>
        <v>±100 ppm/C</v>
      </c>
      <c r="J195" s="5" t="str">
        <f t="shared" si="75"/>
        <v>0805</v>
      </c>
      <c r="K195" s="5" t="str">
        <f t="shared" si="76"/>
        <v>-55 to +155 C</v>
      </c>
      <c r="L195" s="5" t="str">
        <f t="array" ref="L195">IFERROR(INDEX(e29_4c,SMALL(IF(($B$9&lt;=e29_raw)*($B$11&gt;=e29_raw),MATCH(ROW(e29_4c),ROW(e29_4c))),ROWS($A$1:A189)),COLUMN(A189)),"")</f>
        <v>4530</v>
      </c>
      <c r="M195" s="5" t="str">
        <f t="shared" si="77"/>
        <v>Grade 0</v>
      </c>
      <c r="N195" t="str">
        <f t="shared" si="78"/>
        <v>Precision Thick Film Chip Resistors</v>
      </c>
      <c r="O195" t="str">
        <f t="shared" si="79"/>
        <v>Panasonic</v>
      </c>
      <c r="P195" s="5" t="str">
        <f t="shared" si="80"/>
        <v>ERJ6ENF4530</v>
      </c>
      <c r="T195" t="str">
        <f t="shared" si="56"/>
        <v>technology 'R0805';</v>
      </c>
      <c r="U195" t="str">
        <f t="shared" si="57"/>
        <v>value '453 Ohm';</v>
      </c>
      <c r="V195" t="str">
        <f t="shared" si="58"/>
        <v>tolerance '1 %';</v>
      </c>
      <c r="W195" t="str">
        <f t="shared" si="59"/>
        <v>rcwv '7.5 V';</v>
      </c>
      <c r="X195" t="str">
        <f t="shared" si="60"/>
        <v>max(v) '200 V';</v>
      </c>
      <c r="Y195" t="str">
        <f t="shared" si="61"/>
        <v>power(w) '0.125 @ 70 C';</v>
      </c>
      <c r="Z195" t="str">
        <f t="shared" si="62"/>
        <v>tcr '±100 ppm/C';</v>
      </c>
      <c r="AA195" t="str">
        <f t="shared" si="63"/>
        <v>package '0805';</v>
      </c>
      <c r="AB195" t="str">
        <f t="shared" si="64"/>
        <v>operating_temp '-55 to +155 C';</v>
      </c>
      <c r="AC195" t="str">
        <f t="shared" si="65"/>
        <v>pkg_code '4530';</v>
      </c>
      <c r="AD195" t="str">
        <f t="shared" si="66"/>
        <v>aec-q200 'Grade 0';</v>
      </c>
      <c r="AE195" t="str">
        <f t="shared" si="67"/>
        <v>classification 'Precision Thick Film Chip Resistors';</v>
      </c>
      <c r="AF195" t="str">
        <f t="shared" si="68"/>
        <v>mfg 'Panasonic';</v>
      </c>
      <c r="AG195" t="str">
        <f t="shared" si="69"/>
        <v>mpn 'ERJ6ENF4530';</v>
      </c>
    </row>
    <row r="196" spans="3:33" x14ac:dyDescent="0.3">
      <c r="C196" s="5" t="str">
        <f t="shared" si="70"/>
        <v>R0805</v>
      </c>
      <c r="D196" s="5" t="str">
        <f t="shared" si="54"/>
        <v>464 Ohm</v>
      </c>
      <c r="E196" s="5" t="str">
        <f t="shared" si="71"/>
        <v>1 %</v>
      </c>
      <c r="F196" s="5" t="str">
        <f t="shared" si="55"/>
        <v>7.6 V</v>
      </c>
      <c r="G196" s="5" t="str">
        <f t="shared" si="72"/>
        <v>200 V</v>
      </c>
      <c r="H196" s="5" t="str">
        <f t="shared" si="73"/>
        <v>0.125 @ 70 C</v>
      </c>
      <c r="I196" s="5" t="str">
        <f t="shared" si="74"/>
        <v>±100 ppm/C</v>
      </c>
      <c r="J196" s="5" t="str">
        <f t="shared" si="75"/>
        <v>0805</v>
      </c>
      <c r="K196" s="5" t="str">
        <f t="shared" si="76"/>
        <v>-55 to +155 C</v>
      </c>
      <c r="L196" s="5" t="str">
        <f t="array" ref="L196">IFERROR(INDEX(e29_4c,SMALL(IF(($B$9&lt;=e29_raw)*($B$11&gt;=e29_raw),MATCH(ROW(e29_4c),ROW(e29_4c))),ROWS($A$1:A190)),COLUMN(A190)),"")</f>
        <v>4640</v>
      </c>
      <c r="M196" s="5" t="str">
        <f t="shared" si="77"/>
        <v>Grade 0</v>
      </c>
      <c r="N196" t="str">
        <f t="shared" si="78"/>
        <v>Precision Thick Film Chip Resistors</v>
      </c>
      <c r="O196" t="str">
        <f t="shared" si="79"/>
        <v>Panasonic</v>
      </c>
      <c r="P196" s="5" t="str">
        <f t="shared" si="80"/>
        <v>ERJ6ENF4640</v>
      </c>
      <c r="T196" t="str">
        <f t="shared" si="56"/>
        <v>technology 'R0805';</v>
      </c>
      <c r="U196" t="str">
        <f t="shared" si="57"/>
        <v>value '464 Ohm';</v>
      </c>
      <c r="V196" t="str">
        <f t="shared" si="58"/>
        <v>tolerance '1 %';</v>
      </c>
      <c r="W196" t="str">
        <f t="shared" si="59"/>
        <v>rcwv '7.6 V';</v>
      </c>
      <c r="X196" t="str">
        <f t="shared" si="60"/>
        <v>max(v) '200 V';</v>
      </c>
      <c r="Y196" t="str">
        <f t="shared" si="61"/>
        <v>power(w) '0.125 @ 70 C';</v>
      </c>
      <c r="Z196" t="str">
        <f t="shared" si="62"/>
        <v>tcr '±100 ppm/C';</v>
      </c>
      <c r="AA196" t="str">
        <f t="shared" si="63"/>
        <v>package '0805';</v>
      </c>
      <c r="AB196" t="str">
        <f t="shared" si="64"/>
        <v>operating_temp '-55 to +155 C';</v>
      </c>
      <c r="AC196" t="str">
        <f t="shared" si="65"/>
        <v>pkg_code '4640';</v>
      </c>
      <c r="AD196" t="str">
        <f t="shared" si="66"/>
        <v>aec-q200 'Grade 0';</v>
      </c>
      <c r="AE196" t="str">
        <f t="shared" si="67"/>
        <v>classification 'Precision Thick Film Chip Resistors';</v>
      </c>
      <c r="AF196" t="str">
        <f t="shared" si="68"/>
        <v>mfg 'Panasonic';</v>
      </c>
      <c r="AG196" t="str">
        <f t="shared" si="69"/>
        <v>mpn 'ERJ6ENF4640';</v>
      </c>
    </row>
    <row r="197" spans="3:33" x14ac:dyDescent="0.3">
      <c r="C197" s="5" t="str">
        <f t="shared" si="70"/>
        <v>R0805</v>
      </c>
      <c r="D197" s="5" t="str">
        <f t="shared" si="54"/>
        <v>470 Ohm</v>
      </c>
      <c r="E197" s="5" t="str">
        <f t="shared" si="71"/>
        <v>1 %</v>
      </c>
      <c r="F197" s="5" t="str">
        <f t="shared" si="55"/>
        <v>7.7 V</v>
      </c>
      <c r="G197" s="5" t="str">
        <f t="shared" si="72"/>
        <v>200 V</v>
      </c>
      <c r="H197" s="5" t="str">
        <f t="shared" si="73"/>
        <v>0.125 @ 70 C</v>
      </c>
      <c r="I197" s="5" t="str">
        <f t="shared" si="74"/>
        <v>±100 ppm/C</v>
      </c>
      <c r="J197" s="5" t="str">
        <f t="shared" si="75"/>
        <v>0805</v>
      </c>
      <c r="K197" s="5" t="str">
        <f t="shared" si="76"/>
        <v>-55 to +155 C</v>
      </c>
      <c r="L197" s="5" t="str">
        <f t="array" ref="L197">IFERROR(INDEX(e29_4c,SMALL(IF(($B$9&lt;=e29_raw)*($B$11&gt;=e29_raw),MATCH(ROW(e29_4c),ROW(e29_4c))),ROWS($A$1:A191)),COLUMN(A191)),"")</f>
        <v>4700</v>
      </c>
      <c r="M197" s="5" t="str">
        <f t="shared" si="77"/>
        <v>Grade 0</v>
      </c>
      <c r="N197" t="str">
        <f t="shared" si="78"/>
        <v>Precision Thick Film Chip Resistors</v>
      </c>
      <c r="O197" t="str">
        <f t="shared" si="79"/>
        <v>Panasonic</v>
      </c>
      <c r="P197" s="5" t="str">
        <f t="shared" si="80"/>
        <v>ERJ6ENF4700</v>
      </c>
      <c r="T197" t="str">
        <f t="shared" si="56"/>
        <v>technology 'R0805';</v>
      </c>
      <c r="U197" t="str">
        <f t="shared" si="57"/>
        <v>value '470 Ohm';</v>
      </c>
      <c r="V197" t="str">
        <f t="shared" si="58"/>
        <v>tolerance '1 %';</v>
      </c>
      <c r="W197" t="str">
        <f t="shared" si="59"/>
        <v>rcwv '7.7 V';</v>
      </c>
      <c r="X197" t="str">
        <f t="shared" si="60"/>
        <v>max(v) '200 V';</v>
      </c>
      <c r="Y197" t="str">
        <f t="shared" si="61"/>
        <v>power(w) '0.125 @ 70 C';</v>
      </c>
      <c r="Z197" t="str">
        <f t="shared" si="62"/>
        <v>tcr '±100 ppm/C';</v>
      </c>
      <c r="AA197" t="str">
        <f t="shared" si="63"/>
        <v>package '0805';</v>
      </c>
      <c r="AB197" t="str">
        <f t="shared" si="64"/>
        <v>operating_temp '-55 to +155 C';</v>
      </c>
      <c r="AC197" t="str">
        <f t="shared" si="65"/>
        <v>pkg_code '4700';</v>
      </c>
      <c r="AD197" t="str">
        <f t="shared" si="66"/>
        <v>aec-q200 'Grade 0';</v>
      </c>
      <c r="AE197" t="str">
        <f t="shared" si="67"/>
        <v>classification 'Precision Thick Film Chip Resistors';</v>
      </c>
      <c r="AF197" t="str">
        <f t="shared" si="68"/>
        <v>mfg 'Panasonic';</v>
      </c>
      <c r="AG197" t="str">
        <f t="shared" si="69"/>
        <v>mpn 'ERJ6ENF4700';</v>
      </c>
    </row>
    <row r="198" spans="3:33" x14ac:dyDescent="0.3">
      <c r="C198" s="5" t="str">
        <f t="shared" si="70"/>
        <v>R0805</v>
      </c>
      <c r="D198" s="5" t="str">
        <f t="shared" si="54"/>
        <v>475 Ohm</v>
      </c>
      <c r="E198" s="5" t="str">
        <f t="shared" si="71"/>
        <v>1 %</v>
      </c>
      <c r="F198" s="5" t="str">
        <f t="shared" si="55"/>
        <v>7.7 V</v>
      </c>
      <c r="G198" s="5" t="str">
        <f t="shared" si="72"/>
        <v>200 V</v>
      </c>
      <c r="H198" s="5" t="str">
        <f t="shared" si="73"/>
        <v>0.125 @ 70 C</v>
      </c>
      <c r="I198" s="5" t="str">
        <f t="shared" si="74"/>
        <v>±100 ppm/C</v>
      </c>
      <c r="J198" s="5" t="str">
        <f t="shared" si="75"/>
        <v>0805</v>
      </c>
      <c r="K198" s="5" t="str">
        <f t="shared" si="76"/>
        <v>-55 to +155 C</v>
      </c>
      <c r="L198" s="5" t="str">
        <f t="array" ref="L198">IFERROR(INDEX(e29_4c,SMALL(IF(($B$9&lt;=e29_raw)*($B$11&gt;=e29_raw),MATCH(ROW(e29_4c),ROW(e29_4c))),ROWS($A$1:A192)),COLUMN(A192)),"")</f>
        <v>4750</v>
      </c>
      <c r="M198" s="5" t="str">
        <f t="shared" si="77"/>
        <v>Grade 0</v>
      </c>
      <c r="N198" t="str">
        <f t="shared" si="78"/>
        <v>Precision Thick Film Chip Resistors</v>
      </c>
      <c r="O198" t="str">
        <f t="shared" si="79"/>
        <v>Panasonic</v>
      </c>
      <c r="P198" s="5" t="str">
        <f t="shared" si="80"/>
        <v>ERJ6ENF4750</v>
      </c>
      <c r="T198" t="str">
        <f t="shared" si="56"/>
        <v>technology 'R0805';</v>
      </c>
      <c r="U198" t="str">
        <f t="shared" si="57"/>
        <v>value '475 Ohm';</v>
      </c>
      <c r="V198" t="str">
        <f t="shared" si="58"/>
        <v>tolerance '1 %';</v>
      </c>
      <c r="W198" t="str">
        <f t="shared" si="59"/>
        <v>rcwv '7.7 V';</v>
      </c>
      <c r="X198" t="str">
        <f t="shared" si="60"/>
        <v>max(v) '200 V';</v>
      </c>
      <c r="Y198" t="str">
        <f t="shared" si="61"/>
        <v>power(w) '0.125 @ 70 C';</v>
      </c>
      <c r="Z198" t="str">
        <f t="shared" si="62"/>
        <v>tcr '±100 ppm/C';</v>
      </c>
      <c r="AA198" t="str">
        <f t="shared" si="63"/>
        <v>package '0805';</v>
      </c>
      <c r="AB198" t="str">
        <f t="shared" si="64"/>
        <v>operating_temp '-55 to +155 C';</v>
      </c>
      <c r="AC198" t="str">
        <f t="shared" si="65"/>
        <v>pkg_code '4750';</v>
      </c>
      <c r="AD198" t="str">
        <f t="shared" si="66"/>
        <v>aec-q200 'Grade 0';</v>
      </c>
      <c r="AE198" t="str">
        <f t="shared" si="67"/>
        <v>classification 'Precision Thick Film Chip Resistors';</v>
      </c>
      <c r="AF198" t="str">
        <f t="shared" si="68"/>
        <v>mfg 'Panasonic';</v>
      </c>
      <c r="AG198" t="str">
        <f t="shared" si="69"/>
        <v>mpn 'ERJ6ENF4750';</v>
      </c>
    </row>
    <row r="199" spans="3:33" x14ac:dyDescent="0.3">
      <c r="C199" s="5" t="str">
        <f t="shared" si="70"/>
        <v>R0805</v>
      </c>
      <c r="D199" s="5" t="str">
        <f t="shared" ref="D199:D262" si="81">INDEX(e29_value,MATCH(L199,e29_4c,0))&amp;" "&amp;INDEX(e29_sym,MATCH(L199,e29_4c,0))</f>
        <v>487 Ohm</v>
      </c>
      <c r="E199" s="5" t="str">
        <f t="shared" si="71"/>
        <v>1 %</v>
      </c>
      <c r="F199" s="5" t="str">
        <f t="shared" ref="F199:F262" si="82">MIN($B$17,ROUND(SQRT(($B$30*INDEX(e29_raw,MATCH(L199,e29_4c,0)))),1))&amp;" V"</f>
        <v>7.8 V</v>
      </c>
      <c r="G199" s="5" t="str">
        <f t="shared" si="72"/>
        <v>200 V</v>
      </c>
      <c r="H199" s="5" t="str">
        <f t="shared" si="73"/>
        <v>0.125 @ 70 C</v>
      </c>
      <c r="I199" s="5" t="str">
        <f t="shared" si="74"/>
        <v>±100 ppm/C</v>
      </c>
      <c r="J199" s="5" t="str">
        <f t="shared" si="75"/>
        <v>0805</v>
      </c>
      <c r="K199" s="5" t="str">
        <f t="shared" si="76"/>
        <v>-55 to +155 C</v>
      </c>
      <c r="L199" s="5" t="str">
        <f t="array" ref="L199">IFERROR(INDEX(e29_4c,SMALL(IF(($B$9&lt;=e29_raw)*($B$11&gt;=e29_raw),MATCH(ROW(e29_4c),ROW(e29_4c))),ROWS($A$1:A193)),COLUMN(A193)),"")</f>
        <v>4870</v>
      </c>
      <c r="M199" s="5" t="str">
        <f t="shared" si="77"/>
        <v>Grade 0</v>
      </c>
      <c r="N199" t="str">
        <f t="shared" si="78"/>
        <v>Precision Thick Film Chip Resistors</v>
      </c>
      <c r="O199" t="str">
        <f t="shared" si="79"/>
        <v>Panasonic</v>
      </c>
      <c r="P199" s="5" t="str">
        <f t="shared" si="80"/>
        <v>ERJ6ENF4870</v>
      </c>
      <c r="T199" t="str">
        <f t="shared" ref="T199:T262" si="83">IF($L199&lt;&gt;"",C$6&amp;" '"&amp;C199&amp;"';","")</f>
        <v>technology 'R0805';</v>
      </c>
      <c r="U199" t="str">
        <f t="shared" ref="U199:U262" si="84">IF($L199&lt;&gt;"",D$6&amp;" '"&amp;D199&amp;"';","")</f>
        <v>value '487 Ohm';</v>
      </c>
      <c r="V199" t="str">
        <f t="shared" ref="V199:V262" si="85">IF($L199&lt;&gt;"",E$6&amp;" '"&amp;E199&amp;"';","")</f>
        <v>tolerance '1 %';</v>
      </c>
      <c r="W199" t="str">
        <f t="shared" ref="W199:W262" si="86">IF($L199&lt;&gt;"",F$6&amp;" '"&amp;F199&amp;"';","")</f>
        <v>rcwv '7.8 V';</v>
      </c>
      <c r="X199" t="str">
        <f t="shared" ref="X199:X262" si="87">IF($L199&lt;&gt;"",G$6&amp;" '"&amp;G199&amp;"';","")</f>
        <v>max(v) '200 V';</v>
      </c>
      <c r="Y199" t="str">
        <f t="shared" ref="Y199:Y262" si="88">IF($L199&lt;&gt;"",H$6&amp;" '"&amp;H199&amp;"';","")</f>
        <v>power(w) '0.125 @ 70 C';</v>
      </c>
      <c r="Z199" t="str">
        <f t="shared" ref="Z199:Z262" si="89">IF($L199&lt;&gt;"",I$6&amp;" '"&amp;I199&amp;"';","")</f>
        <v>tcr '±100 ppm/C';</v>
      </c>
      <c r="AA199" t="str">
        <f t="shared" ref="AA199:AA262" si="90">IF($L199&lt;&gt;"",J$6&amp;" '"&amp;J199&amp;"';","")</f>
        <v>package '0805';</v>
      </c>
      <c r="AB199" t="str">
        <f t="shared" ref="AB199:AB262" si="91">IF($L199&lt;&gt;"",K$6&amp;" '"&amp;K199&amp;"';","")</f>
        <v>operating_temp '-55 to +155 C';</v>
      </c>
      <c r="AC199" t="str">
        <f t="shared" ref="AC199:AC262" si="92">IF($L199&lt;&gt;"",L$6&amp;" '"&amp;L199&amp;"';","")</f>
        <v>pkg_code '4870';</v>
      </c>
      <c r="AD199" t="str">
        <f t="shared" ref="AD199:AD262" si="93">IF($L199&lt;&gt;"",M$6&amp;" '"&amp;M199&amp;"';","")</f>
        <v>aec-q200 'Grade 0';</v>
      </c>
      <c r="AE199" t="str">
        <f t="shared" ref="AE199:AE262" si="94">IF($L199&lt;&gt;"",N$6&amp;" '"&amp;N199&amp;"';","")</f>
        <v>classification 'Precision Thick Film Chip Resistors';</v>
      </c>
      <c r="AF199" t="str">
        <f t="shared" ref="AF199:AF262" si="95">IF($L199&lt;&gt;"",O$6&amp;" '"&amp;O199&amp;"';","")</f>
        <v>mfg 'Panasonic';</v>
      </c>
      <c r="AG199" t="str">
        <f t="shared" ref="AG199:AG262" si="96">IF($L199&lt;&gt;"",P$6&amp;" '"&amp;P199&amp;"';","")</f>
        <v>mpn 'ERJ6ENF4870';</v>
      </c>
    </row>
    <row r="200" spans="3:33" x14ac:dyDescent="0.3">
      <c r="C200" s="5" t="str">
        <f t="shared" ref="C200:C263" si="97">IF($L200&lt;&gt;"","R"&amp;J200,"")</f>
        <v>R0805</v>
      </c>
      <c r="D200" s="5" t="str">
        <f t="shared" si="81"/>
        <v>499 Ohm</v>
      </c>
      <c r="E200" s="5" t="str">
        <f t="shared" ref="E200:E263" si="98">IF($L200&lt;&gt;"",$B$21)</f>
        <v>1 %</v>
      </c>
      <c r="F200" s="5" t="str">
        <f t="shared" si="82"/>
        <v>7.9 V</v>
      </c>
      <c r="G200" s="5" t="str">
        <f t="shared" ref="G200:G263" si="99">IF($L200&lt;&gt;"",$B$19)&amp;" V"</f>
        <v>200 V</v>
      </c>
      <c r="H200" s="5" t="str">
        <f t="shared" ref="H200:H263" si="100">IF($L200&lt;&gt;"",$B$15)</f>
        <v>0.125 @ 70 C</v>
      </c>
      <c r="I200" s="5" t="str">
        <f t="shared" ref="I200:I263" si="101">IF($L200&lt;&gt;"",$B$23)</f>
        <v>±100 ppm/C</v>
      </c>
      <c r="J200" s="5" t="str">
        <f t="shared" ref="J200:J263" si="102">IF($L200&lt;&gt;"",$B$13)</f>
        <v>0805</v>
      </c>
      <c r="K200" s="5" t="str">
        <f t="shared" ref="K200:K263" si="103">IF($L200&lt;&gt;"",$B$25)&amp;" C"</f>
        <v>-55 to +155 C</v>
      </c>
      <c r="L200" s="5" t="str">
        <f t="array" ref="L200">IFERROR(INDEX(e29_4c,SMALL(IF(($B$9&lt;=e29_raw)*($B$11&gt;=e29_raw),MATCH(ROW(e29_4c),ROW(e29_4c))),ROWS($A$1:A194)),COLUMN(A194)),"")</f>
        <v>4990</v>
      </c>
      <c r="M200" s="5" t="str">
        <f t="shared" ref="M200:M263" si="104">IF($L200&lt;&gt;"",$B$27)</f>
        <v>Grade 0</v>
      </c>
      <c r="N200" t="str">
        <f t="shared" ref="N200:N263" si="105">IF(L200&lt;&gt;"",$A$9)</f>
        <v>Precision Thick Film Chip Resistors</v>
      </c>
      <c r="O200" t="str">
        <f t="shared" ref="O200:O263" si="106">IF($L200&lt;&gt;"","Panasonic")</f>
        <v>Panasonic</v>
      </c>
      <c r="P200" s="5" t="str">
        <f t="shared" ref="P200:P263" si="107">IF($L200&lt;&gt;"","ERJ"&amp;$B$6&amp;$B$34&amp;L200)</f>
        <v>ERJ6ENF4990</v>
      </c>
      <c r="T200" t="str">
        <f t="shared" si="83"/>
        <v>technology 'R0805';</v>
      </c>
      <c r="U200" t="str">
        <f t="shared" si="84"/>
        <v>value '499 Ohm';</v>
      </c>
      <c r="V200" t="str">
        <f t="shared" si="85"/>
        <v>tolerance '1 %';</v>
      </c>
      <c r="W200" t="str">
        <f t="shared" si="86"/>
        <v>rcwv '7.9 V';</v>
      </c>
      <c r="X200" t="str">
        <f t="shared" si="87"/>
        <v>max(v) '200 V';</v>
      </c>
      <c r="Y200" t="str">
        <f t="shared" si="88"/>
        <v>power(w) '0.125 @ 70 C';</v>
      </c>
      <c r="Z200" t="str">
        <f t="shared" si="89"/>
        <v>tcr '±100 ppm/C';</v>
      </c>
      <c r="AA200" t="str">
        <f t="shared" si="90"/>
        <v>package '0805';</v>
      </c>
      <c r="AB200" t="str">
        <f t="shared" si="91"/>
        <v>operating_temp '-55 to +155 C';</v>
      </c>
      <c r="AC200" t="str">
        <f t="shared" si="92"/>
        <v>pkg_code '4990';</v>
      </c>
      <c r="AD200" t="str">
        <f t="shared" si="93"/>
        <v>aec-q200 'Grade 0';</v>
      </c>
      <c r="AE200" t="str">
        <f t="shared" si="94"/>
        <v>classification 'Precision Thick Film Chip Resistors';</v>
      </c>
      <c r="AF200" t="str">
        <f t="shared" si="95"/>
        <v>mfg 'Panasonic';</v>
      </c>
      <c r="AG200" t="str">
        <f t="shared" si="96"/>
        <v>mpn 'ERJ6ENF4990';</v>
      </c>
    </row>
    <row r="201" spans="3:33" x14ac:dyDescent="0.3">
      <c r="C201" s="5" t="str">
        <f t="shared" si="97"/>
        <v>R0805</v>
      </c>
      <c r="D201" s="5" t="str">
        <f t="shared" si="81"/>
        <v>510 Ohm</v>
      </c>
      <c r="E201" s="5" t="str">
        <f t="shared" si="98"/>
        <v>1 %</v>
      </c>
      <c r="F201" s="5" t="str">
        <f t="shared" si="82"/>
        <v>8 V</v>
      </c>
      <c r="G201" s="5" t="str">
        <f t="shared" si="99"/>
        <v>200 V</v>
      </c>
      <c r="H201" s="5" t="str">
        <f t="shared" si="100"/>
        <v>0.125 @ 70 C</v>
      </c>
      <c r="I201" s="5" t="str">
        <f t="shared" si="101"/>
        <v>±100 ppm/C</v>
      </c>
      <c r="J201" s="5" t="str">
        <f t="shared" si="102"/>
        <v>0805</v>
      </c>
      <c r="K201" s="5" t="str">
        <f t="shared" si="103"/>
        <v>-55 to +155 C</v>
      </c>
      <c r="L201" s="5" t="str">
        <f t="array" ref="L201">IFERROR(INDEX(e29_4c,SMALL(IF(($B$9&lt;=e29_raw)*($B$11&gt;=e29_raw),MATCH(ROW(e29_4c),ROW(e29_4c))),ROWS($A$1:A195)),COLUMN(A195)),"")</f>
        <v>5100</v>
      </c>
      <c r="M201" s="5" t="str">
        <f t="shared" si="104"/>
        <v>Grade 0</v>
      </c>
      <c r="N201" t="str">
        <f t="shared" si="105"/>
        <v>Precision Thick Film Chip Resistors</v>
      </c>
      <c r="O201" t="str">
        <f t="shared" si="106"/>
        <v>Panasonic</v>
      </c>
      <c r="P201" s="5" t="str">
        <f t="shared" si="107"/>
        <v>ERJ6ENF5100</v>
      </c>
      <c r="T201" t="str">
        <f t="shared" si="83"/>
        <v>technology 'R0805';</v>
      </c>
      <c r="U201" t="str">
        <f t="shared" si="84"/>
        <v>value '510 Ohm';</v>
      </c>
      <c r="V201" t="str">
        <f t="shared" si="85"/>
        <v>tolerance '1 %';</v>
      </c>
      <c r="W201" t="str">
        <f t="shared" si="86"/>
        <v>rcwv '8 V';</v>
      </c>
      <c r="X201" t="str">
        <f t="shared" si="87"/>
        <v>max(v) '200 V';</v>
      </c>
      <c r="Y201" t="str">
        <f t="shared" si="88"/>
        <v>power(w) '0.125 @ 70 C';</v>
      </c>
      <c r="Z201" t="str">
        <f t="shared" si="89"/>
        <v>tcr '±100 ppm/C';</v>
      </c>
      <c r="AA201" t="str">
        <f t="shared" si="90"/>
        <v>package '0805';</v>
      </c>
      <c r="AB201" t="str">
        <f t="shared" si="91"/>
        <v>operating_temp '-55 to +155 C';</v>
      </c>
      <c r="AC201" t="str">
        <f t="shared" si="92"/>
        <v>pkg_code '5100';</v>
      </c>
      <c r="AD201" t="str">
        <f t="shared" si="93"/>
        <v>aec-q200 'Grade 0';</v>
      </c>
      <c r="AE201" t="str">
        <f t="shared" si="94"/>
        <v>classification 'Precision Thick Film Chip Resistors';</v>
      </c>
      <c r="AF201" t="str">
        <f t="shared" si="95"/>
        <v>mfg 'Panasonic';</v>
      </c>
      <c r="AG201" t="str">
        <f t="shared" si="96"/>
        <v>mpn 'ERJ6ENF5100';</v>
      </c>
    </row>
    <row r="202" spans="3:33" x14ac:dyDescent="0.3">
      <c r="C202" s="5" t="str">
        <f t="shared" si="97"/>
        <v>R0805</v>
      </c>
      <c r="D202" s="5" t="str">
        <f t="shared" si="81"/>
        <v>511 Ohm</v>
      </c>
      <c r="E202" s="5" t="str">
        <f t="shared" si="98"/>
        <v>1 %</v>
      </c>
      <c r="F202" s="5" t="str">
        <f t="shared" si="82"/>
        <v>8 V</v>
      </c>
      <c r="G202" s="5" t="str">
        <f t="shared" si="99"/>
        <v>200 V</v>
      </c>
      <c r="H202" s="5" t="str">
        <f t="shared" si="100"/>
        <v>0.125 @ 70 C</v>
      </c>
      <c r="I202" s="5" t="str">
        <f t="shared" si="101"/>
        <v>±100 ppm/C</v>
      </c>
      <c r="J202" s="5" t="str">
        <f t="shared" si="102"/>
        <v>0805</v>
      </c>
      <c r="K202" s="5" t="str">
        <f t="shared" si="103"/>
        <v>-55 to +155 C</v>
      </c>
      <c r="L202" s="5" t="str">
        <f t="array" ref="L202">IFERROR(INDEX(e29_4c,SMALL(IF(($B$9&lt;=e29_raw)*($B$11&gt;=e29_raw),MATCH(ROW(e29_4c),ROW(e29_4c))),ROWS($A$1:A196)),COLUMN(A196)),"")</f>
        <v>5110</v>
      </c>
      <c r="M202" s="5" t="str">
        <f t="shared" si="104"/>
        <v>Grade 0</v>
      </c>
      <c r="N202" t="str">
        <f t="shared" si="105"/>
        <v>Precision Thick Film Chip Resistors</v>
      </c>
      <c r="O202" t="str">
        <f t="shared" si="106"/>
        <v>Panasonic</v>
      </c>
      <c r="P202" s="5" t="str">
        <f t="shared" si="107"/>
        <v>ERJ6ENF5110</v>
      </c>
      <c r="T202" t="str">
        <f t="shared" si="83"/>
        <v>technology 'R0805';</v>
      </c>
      <c r="U202" t="str">
        <f t="shared" si="84"/>
        <v>value '511 Ohm';</v>
      </c>
      <c r="V202" t="str">
        <f t="shared" si="85"/>
        <v>tolerance '1 %';</v>
      </c>
      <c r="W202" t="str">
        <f t="shared" si="86"/>
        <v>rcwv '8 V';</v>
      </c>
      <c r="X202" t="str">
        <f t="shared" si="87"/>
        <v>max(v) '200 V';</v>
      </c>
      <c r="Y202" t="str">
        <f t="shared" si="88"/>
        <v>power(w) '0.125 @ 70 C';</v>
      </c>
      <c r="Z202" t="str">
        <f t="shared" si="89"/>
        <v>tcr '±100 ppm/C';</v>
      </c>
      <c r="AA202" t="str">
        <f t="shared" si="90"/>
        <v>package '0805';</v>
      </c>
      <c r="AB202" t="str">
        <f t="shared" si="91"/>
        <v>operating_temp '-55 to +155 C';</v>
      </c>
      <c r="AC202" t="str">
        <f t="shared" si="92"/>
        <v>pkg_code '5110';</v>
      </c>
      <c r="AD202" t="str">
        <f t="shared" si="93"/>
        <v>aec-q200 'Grade 0';</v>
      </c>
      <c r="AE202" t="str">
        <f t="shared" si="94"/>
        <v>classification 'Precision Thick Film Chip Resistors';</v>
      </c>
      <c r="AF202" t="str">
        <f t="shared" si="95"/>
        <v>mfg 'Panasonic';</v>
      </c>
      <c r="AG202" t="str">
        <f t="shared" si="96"/>
        <v>mpn 'ERJ6ENF5110';</v>
      </c>
    </row>
    <row r="203" spans="3:33" x14ac:dyDescent="0.3">
      <c r="C203" s="5" t="str">
        <f t="shared" si="97"/>
        <v>R0805</v>
      </c>
      <c r="D203" s="5" t="str">
        <f t="shared" si="81"/>
        <v>523 Ohm</v>
      </c>
      <c r="E203" s="5" t="str">
        <f t="shared" si="98"/>
        <v>1 %</v>
      </c>
      <c r="F203" s="5" t="str">
        <f t="shared" si="82"/>
        <v>8.1 V</v>
      </c>
      <c r="G203" s="5" t="str">
        <f t="shared" si="99"/>
        <v>200 V</v>
      </c>
      <c r="H203" s="5" t="str">
        <f t="shared" si="100"/>
        <v>0.125 @ 70 C</v>
      </c>
      <c r="I203" s="5" t="str">
        <f t="shared" si="101"/>
        <v>±100 ppm/C</v>
      </c>
      <c r="J203" s="5" t="str">
        <f t="shared" si="102"/>
        <v>0805</v>
      </c>
      <c r="K203" s="5" t="str">
        <f t="shared" si="103"/>
        <v>-55 to +155 C</v>
      </c>
      <c r="L203" s="5" t="str">
        <f t="array" ref="L203">IFERROR(INDEX(e29_4c,SMALL(IF(($B$9&lt;=e29_raw)*($B$11&gt;=e29_raw),MATCH(ROW(e29_4c),ROW(e29_4c))),ROWS($A$1:A197)),COLUMN(A197)),"")</f>
        <v>5230</v>
      </c>
      <c r="M203" s="5" t="str">
        <f t="shared" si="104"/>
        <v>Grade 0</v>
      </c>
      <c r="N203" t="str">
        <f t="shared" si="105"/>
        <v>Precision Thick Film Chip Resistors</v>
      </c>
      <c r="O203" t="str">
        <f t="shared" si="106"/>
        <v>Panasonic</v>
      </c>
      <c r="P203" s="5" t="str">
        <f t="shared" si="107"/>
        <v>ERJ6ENF5230</v>
      </c>
      <c r="T203" t="str">
        <f t="shared" si="83"/>
        <v>technology 'R0805';</v>
      </c>
      <c r="U203" t="str">
        <f t="shared" si="84"/>
        <v>value '523 Ohm';</v>
      </c>
      <c r="V203" t="str">
        <f t="shared" si="85"/>
        <v>tolerance '1 %';</v>
      </c>
      <c r="W203" t="str">
        <f t="shared" si="86"/>
        <v>rcwv '8.1 V';</v>
      </c>
      <c r="X203" t="str">
        <f t="shared" si="87"/>
        <v>max(v) '200 V';</v>
      </c>
      <c r="Y203" t="str">
        <f t="shared" si="88"/>
        <v>power(w) '0.125 @ 70 C';</v>
      </c>
      <c r="Z203" t="str">
        <f t="shared" si="89"/>
        <v>tcr '±100 ppm/C';</v>
      </c>
      <c r="AA203" t="str">
        <f t="shared" si="90"/>
        <v>package '0805';</v>
      </c>
      <c r="AB203" t="str">
        <f t="shared" si="91"/>
        <v>operating_temp '-55 to +155 C';</v>
      </c>
      <c r="AC203" t="str">
        <f t="shared" si="92"/>
        <v>pkg_code '5230';</v>
      </c>
      <c r="AD203" t="str">
        <f t="shared" si="93"/>
        <v>aec-q200 'Grade 0';</v>
      </c>
      <c r="AE203" t="str">
        <f t="shared" si="94"/>
        <v>classification 'Precision Thick Film Chip Resistors';</v>
      </c>
      <c r="AF203" t="str">
        <f t="shared" si="95"/>
        <v>mfg 'Panasonic';</v>
      </c>
      <c r="AG203" t="str">
        <f t="shared" si="96"/>
        <v>mpn 'ERJ6ENF5230';</v>
      </c>
    </row>
    <row r="204" spans="3:33" x14ac:dyDescent="0.3">
      <c r="C204" s="5" t="str">
        <f t="shared" si="97"/>
        <v>R0805</v>
      </c>
      <c r="D204" s="5" t="str">
        <f t="shared" si="81"/>
        <v>536 Ohm</v>
      </c>
      <c r="E204" s="5" t="str">
        <f t="shared" si="98"/>
        <v>1 %</v>
      </c>
      <c r="F204" s="5" t="str">
        <f t="shared" si="82"/>
        <v>8.2 V</v>
      </c>
      <c r="G204" s="5" t="str">
        <f t="shared" si="99"/>
        <v>200 V</v>
      </c>
      <c r="H204" s="5" t="str">
        <f t="shared" si="100"/>
        <v>0.125 @ 70 C</v>
      </c>
      <c r="I204" s="5" t="str">
        <f t="shared" si="101"/>
        <v>±100 ppm/C</v>
      </c>
      <c r="J204" s="5" t="str">
        <f t="shared" si="102"/>
        <v>0805</v>
      </c>
      <c r="K204" s="5" t="str">
        <f t="shared" si="103"/>
        <v>-55 to +155 C</v>
      </c>
      <c r="L204" s="5" t="str">
        <f t="array" ref="L204">IFERROR(INDEX(e29_4c,SMALL(IF(($B$9&lt;=e29_raw)*($B$11&gt;=e29_raw),MATCH(ROW(e29_4c),ROW(e29_4c))),ROWS($A$1:A198)),COLUMN(A198)),"")</f>
        <v>5360</v>
      </c>
      <c r="M204" s="5" t="str">
        <f t="shared" si="104"/>
        <v>Grade 0</v>
      </c>
      <c r="N204" t="str">
        <f t="shared" si="105"/>
        <v>Precision Thick Film Chip Resistors</v>
      </c>
      <c r="O204" t="str">
        <f t="shared" si="106"/>
        <v>Panasonic</v>
      </c>
      <c r="P204" s="5" t="str">
        <f t="shared" si="107"/>
        <v>ERJ6ENF5360</v>
      </c>
      <c r="T204" t="str">
        <f t="shared" si="83"/>
        <v>technology 'R0805';</v>
      </c>
      <c r="U204" t="str">
        <f t="shared" si="84"/>
        <v>value '536 Ohm';</v>
      </c>
      <c r="V204" t="str">
        <f t="shared" si="85"/>
        <v>tolerance '1 %';</v>
      </c>
      <c r="W204" t="str">
        <f t="shared" si="86"/>
        <v>rcwv '8.2 V';</v>
      </c>
      <c r="X204" t="str">
        <f t="shared" si="87"/>
        <v>max(v) '200 V';</v>
      </c>
      <c r="Y204" t="str">
        <f t="shared" si="88"/>
        <v>power(w) '0.125 @ 70 C';</v>
      </c>
      <c r="Z204" t="str">
        <f t="shared" si="89"/>
        <v>tcr '±100 ppm/C';</v>
      </c>
      <c r="AA204" t="str">
        <f t="shared" si="90"/>
        <v>package '0805';</v>
      </c>
      <c r="AB204" t="str">
        <f t="shared" si="91"/>
        <v>operating_temp '-55 to +155 C';</v>
      </c>
      <c r="AC204" t="str">
        <f t="shared" si="92"/>
        <v>pkg_code '5360';</v>
      </c>
      <c r="AD204" t="str">
        <f t="shared" si="93"/>
        <v>aec-q200 'Grade 0';</v>
      </c>
      <c r="AE204" t="str">
        <f t="shared" si="94"/>
        <v>classification 'Precision Thick Film Chip Resistors';</v>
      </c>
      <c r="AF204" t="str">
        <f t="shared" si="95"/>
        <v>mfg 'Panasonic';</v>
      </c>
      <c r="AG204" t="str">
        <f t="shared" si="96"/>
        <v>mpn 'ERJ6ENF5360';</v>
      </c>
    </row>
    <row r="205" spans="3:33" x14ac:dyDescent="0.3">
      <c r="C205" s="5" t="str">
        <f t="shared" si="97"/>
        <v>R0805</v>
      </c>
      <c r="D205" s="5" t="str">
        <f t="shared" si="81"/>
        <v>549 Ohm</v>
      </c>
      <c r="E205" s="5" t="str">
        <f t="shared" si="98"/>
        <v>1 %</v>
      </c>
      <c r="F205" s="5" t="str">
        <f t="shared" si="82"/>
        <v>8.3 V</v>
      </c>
      <c r="G205" s="5" t="str">
        <f t="shared" si="99"/>
        <v>200 V</v>
      </c>
      <c r="H205" s="5" t="str">
        <f t="shared" si="100"/>
        <v>0.125 @ 70 C</v>
      </c>
      <c r="I205" s="5" t="str">
        <f t="shared" si="101"/>
        <v>±100 ppm/C</v>
      </c>
      <c r="J205" s="5" t="str">
        <f t="shared" si="102"/>
        <v>0805</v>
      </c>
      <c r="K205" s="5" t="str">
        <f t="shared" si="103"/>
        <v>-55 to +155 C</v>
      </c>
      <c r="L205" s="5" t="str">
        <f t="array" ref="L205">IFERROR(INDEX(e29_4c,SMALL(IF(($B$9&lt;=e29_raw)*($B$11&gt;=e29_raw),MATCH(ROW(e29_4c),ROW(e29_4c))),ROWS($A$1:A199)),COLUMN(A199)),"")</f>
        <v>5490</v>
      </c>
      <c r="M205" s="5" t="str">
        <f t="shared" si="104"/>
        <v>Grade 0</v>
      </c>
      <c r="N205" t="str">
        <f t="shared" si="105"/>
        <v>Precision Thick Film Chip Resistors</v>
      </c>
      <c r="O205" t="str">
        <f t="shared" si="106"/>
        <v>Panasonic</v>
      </c>
      <c r="P205" s="5" t="str">
        <f t="shared" si="107"/>
        <v>ERJ6ENF5490</v>
      </c>
      <c r="T205" t="str">
        <f t="shared" si="83"/>
        <v>technology 'R0805';</v>
      </c>
      <c r="U205" t="str">
        <f t="shared" si="84"/>
        <v>value '549 Ohm';</v>
      </c>
      <c r="V205" t="str">
        <f t="shared" si="85"/>
        <v>tolerance '1 %';</v>
      </c>
      <c r="W205" t="str">
        <f t="shared" si="86"/>
        <v>rcwv '8.3 V';</v>
      </c>
      <c r="X205" t="str">
        <f t="shared" si="87"/>
        <v>max(v) '200 V';</v>
      </c>
      <c r="Y205" t="str">
        <f t="shared" si="88"/>
        <v>power(w) '0.125 @ 70 C';</v>
      </c>
      <c r="Z205" t="str">
        <f t="shared" si="89"/>
        <v>tcr '±100 ppm/C';</v>
      </c>
      <c r="AA205" t="str">
        <f t="shared" si="90"/>
        <v>package '0805';</v>
      </c>
      <c r="AB205" t="str">
        <f t="shared" si="91"/>
        <v>operating_temp '-55 to +155 C';</v>
      </c>
      <c r="AC205" t="str">
        <f t="shared" si="92"/>
        <v>pkg_code '5490';</v>
      </c>
      <c r="AD205" t="str">
        <f t="shared" si="93"/>
        <v>aec-q200 'Grade 0';</v>
      </c>
      <c r="AE205" t="str">
        <f t="shared" si="94"/>
        <v>classification 'Precision Thick Film Chip Resistors';</v>
      </c>
      <c r="AF205" t="str">
        <f t="shared" si="95"/>
        <v>mfg 'Panasonic';</v>
      </c>
      <c r="AG205" t="str">
        <f t="shared" si="96"/>
        <v>mpn 'ERJ6ENF5490';</v>
      </c>
    </row>
    <row r="206" spans="3:33" x14ac:dyDescent="0.3">
      <c r="C206" s="5" t="str">
        <f t="shared" si="97"/>
        <v>R0805</v>
      </c>
      <c r="D206" s="5" t="str">
        <f t="shared" si="81"/>
        <v>560 Ohm</v>
      </c>
      <c r="E206" s="5" t="str">
        <f t="shared" si="98"/>
        <v>1 %</v>
      </c>
      <c r="F206" s="5" t="str">
        <f t="shared" si="82"/>
        <v>8.4 V</v>
      </c>
      <c r="G206" s="5" t="str">
        <f t="shared" si="99"/>
        <v>200 V</v>
      </c>
      <c r="H206" s="5" t="str">
        <f t="shared" si="100"/>
        <v>0.125 @ 70 C</v>
      </c>
      <c r="I206" s="5" t="str">
        <f t="shared" si="101"/>
        <v>±100 ppm/C</v>
      </c>
      <c r="J206" s="5" t="str">
        <f t="shared" si="102"/>
        <v>0805</v>
      </c>
      <c r="K206" s="5" t="str">
        <f t="shared" si="103"/>
        <v>-55 to +155 C</v>
      </c>
      <c r="L206" s="5" t="str">
        <f t="array" ref="L206">IFERROR(INDEX(e29_4c,SMALL(IF(($B$9&lt;=e29_raw)*($B$11&gt;=e29_raw),MATCH(ROW(e29_4c),ROW(e29_4c))),ROWS($A$1:A200)),COLUMN(A200)),"")</f>
        <v>5600</v>
      </c>
      <c r="M206" s="5" t="str">
        <f t="shared" si="104"/>
        <v>Grade 0</v>
      </c>
      <c r="N206" t="str">
        <f t="shared" si="105"/>
        <v>Precision Thick Film Chip Resistors</v>
      </c>
      <c r="O206" t="str">
        <f t="shared" si="106"/>
        <v>Panasonic</v>
      </c>
      <c r="P206" s="5" t="str">
        <f t="shared" si="107"/>
        <v>ERJ6ENF5600</v>
      </c>
      <c r="T206" t="str">
        <f t="shared" si="83"/>
        <v>technology 'R0805';</v>
      </c>
      <c r="U206" t="str">
        <f t="shared" si="84"/>
        <v>value '560 Ohm';</v>
      </c>
      <c r="V206" t="str">
        <f t="shared" si="85"/>
        <v>tolerance '1 %';</v>
      </c>
      <c r="W206" t="str">
        <f t="shared" si="86"/>
        <v>rcwv '8.4 V';</v>
      </c>
      <c r="X206" t="str">
        <f t="shared" si="87"/>
        <v>max(v) '200 V';</v>
      </c>
      <c r="Y206" t="str">
        <f t="shared" si="88"/>
        <v>power(w) '0.125 @ 70 C';</v>
      </c>
      <c r="Z206" t="str">
        <f t="shared" si="89"/>
        <v>tcr '±100 ppm/C';</v>
      </c>
      <c r="AA206" t="str">
        <f t="shared" si="90"/>
        <v>package '0805';</v>
      </c>
      <c r="AB206" t="str">
        <f t="shared" si="91"/>
        <v>operating_temp '-55 to +155 C';</v>
      </c>
      <c r="AC206" t="str">
        <f t="shared" si="92"/>
        <v>pkg_code '5600';</v>
      </c>
      <c r="AD206" t="str">
        <f t="shared" si="93"/>
        <v>aec-q200 'Grade 0';</v>
      </c>
      <c r="AE206" t="str">
        <f t="shared" si="94"/>
        <v>classification 'Precision Thick Film Chip Resistors';</v>
      </c>
      <c r="AF206" t="str">
        <f t="shared" si="95"/>
        <v>mfg 'Panasonic';</v>
      </c>
      <c r="AG206" t="str">
        <f t="shared" si="96"/>
        <v>mpn 'ERJ6ENF5600';</v>
      </c>
    </row>
    <row r="207" spans="3:33" x14ac:dyDescent="0.3">
      <c r="C207" s="5" t="str">
        <f t="shared" si="97"/>
        <v>R0805</v>
      </c>
      <c r="D207" s="5" t="str">
        <f t="shared" si="81"/>
        <v>562 Ohm</v>
      </c>
      <c r="E207" s="5" t="str">
        <f t="shared" si="98"/>
        <v>1 %</v>
      </c>
      <c r="F207" s="5" t="str">
        <f t="shared" si="82"/>
        <v>8.4 V</v>
      </c>
      <c r="G207" s="5" t="str">
        <f t="shared" si="99"/>
        <v>200 V</v>
      </c>
      <c r="H207" s="5" t="str">
        <f t="shared" si="100"/>
        <v>0.125 @ 70 C</v>
      </c>
      <c r="I207" s="5" t="str">
        <f t="shared" si="101"/>
        <v>±100 ppm/C</v>
      </c>
      <c r="J207" s="5" t="str">
        <f t="shared" si="102"/>
        <v>0805</v>
      </c>
      <c r="K207" s="5" t="str">
        <f t="shared" si="103"/>
        <v>-55 to +155 C</v>
      </c>
      <c r="L207" s="5" t="str">
        <f t="array" ref="L207">IFERROR(INDEX(e29_4c,SMALL(IF(($B$9&lt;=e29_raw)*($B$11&gt;=e29_raw),MATCH(ROW(e29_4c),ROW(e29_4c))),ROWS($A$1:A201)),COLUMN(A201)),"")</f>
        <v>5620</v>
      </c>
      <c r="M207" s="5" t="str">
        <f t="shared" si="104"/>
        <v>Grade 0</v>
      </c>
      <c r="N207" t="str">
        <f t="shared" si="105"/>
        <v>Precision Thick Film Chip Resistors</v>
      </c>
      <c r="O207" t="str">
        <f t="shared" si="106"/>
        <v>Panasonic</v>
      </c>
      <c r="P207" s="5" t="str">
        <f t="shared" si="107"/>
        <v>ERJ6ENF5620</v>
      </c>
      <c r="T207" t="str">
        <f t="shared" si="83"/>
        <v>technology 'R0805';</v>
      </c>
      <c r="U207" t="str">
        <f t="shared" si="84"/>
        <v>value '562 Ohm';</v>
      </c>
      <c r="V207" t="str">
        <f t="shared" si="85"/>
        <v>tolerance '1 %';</v>
      </c>
      <c r="W207" t="str">
        <f t="shared" si="86"/>
        <v>rcwv '8.4 V';</v>
      </c>
      <c r="X207" t="str">
        <f t="shared" si="87"/>
        <v>max(v) '200 V';</v>
      </c>
      <c r="Y207" t="str">
        <f t="shared" si="88"/>
        <v>power(w) '0.125 @ 70 C';</v>
      </c>
      <c r="Z207" t="str">
        <f t="shared" si="89"/>
        <v>tcr '±100 ppm/C';</v>
      </c>
      <c r="AA207" t="str">
        <f t="shared" si="90"/>
        <v>package '0805';</v>
      </c>
      <c r="AB207" t="str">
        <f t="shared" si="91"/>
        <v>operating_temp '-55 to +155 C';</v>
      </c>
      <c r="AC207" t="str">
        <f t="shared" si="92"/>
        <v>pkg_code '5620';</v>
      </c>
      <c r="AD207" t="str">
        <f t="shared" si="93"/>
        <v>aec-q200 'Grade 0';</v>
      </c>
      <c r="AE207" t="str">
        <f t="shared" si="94"/>
        <v>classification 'Precision Thick Film Chip Resistors';</v>
      </c>
      <c r="AF207" t="str">
        <f t="shared" si="95"/>
        <v>mfg 'Panasonic';</v>
      </c>
      <c r="AG207" t="str">
        <f t="shared" si="96"/>
        <v>mpn 'ERJ6ENF5620';</v>
      </c>
    </row>
    <row r="208" spans="3:33" x14ac:dyDescent="0.3">
      <c r="C208" s="5" t="str">
        <f t="shared" si="97"/>
        <v>R0805</v>
      </c>
      <c r="D208" s="5" t="str">
        <f t="shared" si="81"/>
        <v>576 Ohm</v>
      </c>
      <c r="E208" s="5" t="str">
        <f t="shared" si="98"/>
        <v>1 %</v>
      </c>
      <c r="F208" s="5" t="str">
        <f t="shared" si="82"/>
        <v>8.5 V</v>
      </c>
      <c r="G208" s="5" t="str">
        <f t="shared" si="99"/>
        <v>200 V</v>
      </c>
      <c r="H208" s="5" t="str">
        <f t="shared" si="100"/>
        <v>0.125 @ 70 C</v>
      </c>
      <c r="I208" s="5" t="str">
        <f t="shared" si="101"/>
        <v>±100 ppm/C</v>
      </c>
      <c r="J208" s="5" t="str">
        <f t="shared" si="102"/>
        <v>0805</v>
      </c>
      <c r="K208" s="5" t="str">
        <f t="shared" si="103"/>
        <v>-55 to +155 C</v>
      </c>
      <c r="L208" s="5" t="str">
        <f t="array" ref="L208">IFERROR(INDEX(e29_4c,SMALL(IF(($B$9&lt;=e29_raw)*($B$11&gt;=e29_raw),MATCH(ROW(e29_4c),ROW(e29_4c))),ROWS($A$1:A202)),COLUMN(A202)),"")</f>
        <v>5760</v>
      </c>
      <c r="M208" s="5" t="str">
        <f t="shared" si="104"/>
        <v>Grade 0</v>
      </c>
      <c r="N208" t="str">
        <f t="shared" si="105"/>
        <v>Precision Thick Film Chip Resistors</v>
      </c>
      <c r="O208" t="str">
        <f t="shared" si="106"/>
        <v>Panasonic</v>
      </c>
      <c r="P208" s="5" t="str">
        <f t="shared" si="107"/>
        <v>ERJ6ENF5760</v>
      </c>
      <c r="T208" t="str">
        <f t="shared" si="83"/>
        <v>technology 'R0805';</v>
      </c>
      <c r="U208" t="str">
        <f t="shared" si="84"/>
        <v>value '576 Ohm';</v>
      </c>
      <c r="V208" t="str">
        <f t="shared" si="85"/>
        <v>tolerance '1 %';</v>
      </c>
      <c r="W208" t="str">
        <f t="shared" si="86"/>
        <v>rcwv '8.5 V';</v>
      </c>
      <c r="X208" t="str">
        <f t="shared" si="87"/>
        <v>max(v) '200 V';</v>
      </c>
      <c r="Y208" t="str">
        <f t="shared" si="88"/>
        <v>power(w) '0.125 @ 70 C';</v>
      </c>
      <c r="Z208" t="str">
        <f t="shared" si="89"/>
        <v>tcr '±100 ppm/C';</v>
      </c>
      <c r="AA208" t="str">
        <f t="shared" si="90"/>
        <v>package '0805';</v>
      </c>
      <c r="AB208" t="str">
        <f t="shared" si="91"/>
        <v>operating_temp '-55 to +155 C';</v>
      </c>
      <c r="AC208" t="str">
        <f t="shared" si="92"/>
        <v>pkg_code '5760';</v>
      </c>
      <c r="AD208" t="str">
        <f t="shared" si="93"/>
        <v>aec-q200 'Grade 0';</v>
      </c>
      <c r="AE208" t="str">
        <f t="shared" si="94"/>
        <v>classification 'Precision Thick Film Chip Resistors';</v>
      </c>
      <c r="AF208" t="str">
        <f t="shared" si="95"/>
        <v>mfg 'Panasonic';</v>
      </c>
      <c r="AG208" t="str">
        <f t="shared" si="96"/>
        <v>mpn 'ERJ6ENF5760';</v>
      </c>
    </row>
    <row r="209" spans="3:33" x14ac:dyDescent="0.3">
      <c r="C209" s="5" t="str">
        <f t="shared" si="97"/>
        <v>R0805</v>
      </c>
      <c r="D209" s="5" t="str">
        <f t="shared" si="81"/>
        <v>590 Ohm</v>
      </c>
      <c r="E209" s="5" t="str">
        <f t="shared" si="98"/>
        <v>1 %</v>
      </c>
      <c r="F209" s="5" t="str">
        <f t="shared" si="82"/>
        <v>8.6 V</v>
      </c>
      <c r="G209" s="5" t="str">
        <f t="shared" si="99"/>
        <v>200 V</v>
      </c>
      <c r="H209" s="5" t="str">
        <f t="shared" si="100"/>
        <v>0.125 @ 70 C</v>
      </c>
      <c r="I209" s="5" t="str">
        <f t="shared" si="101"/>
        <v>±100 ppm/C</v>
      </c>
      <c r="J209" s="5" t="str">
        <f t="shared" si="102"/>
        <v>0805</v>
      </c>
      <c r="K209" s="5" t="str">
        <f t="shared" si="103"/>
        <v>-55 to +155 C</v>
      </c>
      <c r="L209" s="5" t="str">
        <f t="array" ref="L209">IFERROR(INDEX(e29_4c,SMALL(IF(($B$9&lt;=e29_raw)*($B$11&gt;=e29_raw),MATCH(ROW(e29_4c),ROW(e29_4c))),ROWS($A$1:A203)),COLUMN(A203)),"")</f>
        <v>5900</v>
      </c>
      <c r="M209" s="5" t="str">
        <f t="shared" si="104"/>
        <v>Grade 0</v>
      </c>
      <c r="N209" t="str">
        <f t="shared" si="105"/>
        <v>Precision Thick Film Chip Resistors</v>
      </c>
      <c r="O209" t="str">
        <f t="shared" si="106"/>
        <v>Panasonic</v>
      </c>
      <c r="P209" s="5" t="str">
        <f t="shared" si="107"/>
        <v>ERJ6ENF5900</v>
      </c>
      <c r="T209" t="str">
        <f t="shared" si="83"/>
        <v>technology 'R0805';</v>
      </c>
      <c r="U209" t="str">
        <f t="shared" si="84"/>
        <v>value '590 Ohm';</v>
      </c>
      <c r="V209" t="str">
        <f t="shared" si="85"/>
        <v>tolerance '1 %';</v>
      </c>
      <c r="W209" t="str">
        <f t="shared" si="86"/>
        <v>rcwv '8.6 V';</v>
      </c>
      <c r="X209" t="str">
        <f t="shared" si="87"/>
        <v>max(v) '200 V';</v>
      </c>
      <c r="Y209" t="str">
        <f t="shared" si="88"/>
        <v>power(w) '0.125 @ 70 C';</v>
      </c>
      <c r="Z209" t="str">
        <f t="shared" si="89"/>
        <v>tcr '±100 ppm/C';</v>
      </c>
      <c r="AA209" t="str">
        <f t="shared" si="90"/>
        <v>package '0805';</v>
      </c>
      <c r="AB209" t="str">
        <f t="shared" si="91"/>
        <v>operating_temp '-55 to +155 C';</v>
      </c>
      <c r="AC209" t="str">
        <f t="shared" si="92"/>
        <v>pkg_code '5900';</v>
      </c>
      <c r="AD209" t="str">
        <f t="shared" si="93"/>
        <v>aec-q200 'Grade 0';</v>
      </c>
      <c r="AE209" t="str">
        <f t="shared" si="94"/>
        <v>classification 'Precision Thick Film Chip Resistors';</v>
      </c>
      <c r="AF209" t="str">
        <f t="shared" si="95"/>
        <v>mfg 'Panasonic';</v>
      </c>
      <c r="AG209" t="str">
        <f t="shared" si="96"/>
        <v>mpn 'ERJ6ENF5900';</v>
      </c>
    </row>
    <row r="210" spans="3:33" x14ac:dyDescent="0.3">
      <c r="C210" s="5" t="str">
        <f t="shared" si="97"/>
        <v>R0805</v>
      </c>
      <c r="D210" s="5" t="str">
        <f t="shared" si="81"/>
        <v>604 Ohm</v>
      </c>
      <c r="E210" s="5" t="str">
        <f t="shared" si="98"/>
        <v>1 %</v>
      </c>
      <c r="F210" s="5" t="str">
        <f t="shared" si="82"/>
        <v>8.7 V</v>
      </c>
      <c r="G210" s="5" t="str">
        <f t="shared" si="99"/>
        <v>200 V</v>
      </c>
      <c r="H210" s="5" t="str">
        <f t="shared" si="100"/>
        <v>0.125 @ 70 C</v>
      </c>
      <c r="I210" s="5" t="str">
        <f t="shared" si="101"/>
        <v>±100 ppm/C</v>
      </c>
      <c r="J210" s="5" t="str">
        <f t="shared" si="102"/>
        <v>0805</v>
      </c>
      <c r="K210" s="5" t="str">
        <f t="shared" si="103"/>
        <v>-55 to +155 C</v>
      </c>
      <c r="L210" s="5" t="str">
        <f t="array" ref="L210">IFERROR(INDEX(e29_4c,SMALL(IF(($B$9&lt;=e29_raw)*($B$11&gt;=e29_raw),MATCH(ROW(e29_4c),ROW(e29_4c))),ROWS($A$1:A204)),COLUMN(A204)),"")</f>
        <v>6040</v>
      </c>
      <c r="M210" s="5" t="str">
        <f t="shared" si="104"/>
        <v>Grade 0</v>
      </c>
      <c r="N210" t="str">
        <f t="shared" si="105"/>
        <v>Precision Thick Film Chip Resistors</v>
      </c>
      <c r="O210" t="str">
        <f t="shared" si="106"/>
        <v>Panasonic</v>
      </c>
      <c r="P210" s="5" t="str">
        <f t="shared" si="107"/>
        <v>ERJ6ENF6040</v>
      </c>
      <c r="T210" t="str">
        <f t="shared" si="83"/>
        <v>technology 'R0805';</v>
      </c>
      <c r="U210" t="str">
        <f t="shared" si="84"/>
        <v>value '604 Ohm';</v>
      </c>
      <c r="V210" t="str">
        <f t="shared" si="85"/>
        <v>tolerance '1 %';</v>
      </c>
      <c r="W210" t="str">
        <f t="shared" si="86"/>
        <v>rcwv '8.7 V';</v>
      </c>
      <c r="X210" t="str">
        <f t="shared" si="87"/>
        <v>max(v) '200 V';</v>
      </c>
      <c r="Y210" t="str">
        <f t="shared" si="88"/>
        <v>power(w) '0.125 @ 70 C';</v>
      </c>
      <c r="Z210" t="str">
        <f t="shared" si="89"/>
        <v>tcr '±100 ppm/C';</v>
      </c>
      <c r="AA210" t="str">
        <f t="shared" si="90"/>
        <v>package '0805';</v>
      </c>
      <c r="AB210" t="str">
        <f t="shared" si="91"/>
        <v>operating_temp '-55 to +155 C';</v>
      </c>
      <c r="AC210" t="str">
        <f t="shared" si="92"/>
        <v>pkg_code '6040';</v>
      </c>
      <c r="AD210" t="str">
        <f t="shared" si="93"/>
        <v>aec-q200 'Grade 0';</v>
      </c>
      <c r="AE210" t="str">
        <f t="shared" si="94"/>
        <v>classification 'Precision Thick Film Chip Resistors';</v>
      </c>
      <c r="AF210" t="str">
        <f t="shared" si="95"/>
        <v>mfg 'Panasonic';</v>
      </c>
      <c r="AG210" t="str">
        <f t="shared" si="96"/>
        <v>mpn 'ERJ6ENF6040';</v>
      </c>
    </row>
    <row r="211" spans="3:33" x14ac:dyDescent="0.3">
      <c r="C211" s="5" t="str">
        <f t="shared" si="97"/>
        <v>R0805</v>
      </c>
      <c r="D211" s="5" t="str">
        <f t="shared" si="81"/>
        <v>619 Ohm</v>
      </c>
      <c r="E211" s="5" t="str">
        <f t="shared" si="98"/>
        <v>1 %</v>
      </c>
      <c r="F211" s="5" t="str">
        <f t="shared" si="82"/>
        <v>8.8 V</v>
      </c>
      <c r="G211" s="5" t="str">
        <f t="shared" si="99"/>
        <v>200 V</v>
      </c>
      <c r="H211" s="5" t="str">
        <f t="shared" si="100"/>
        <v>0.125 @ 70 C</v>
      </c>
      <c r="I211" s="5" t="str">
        <f t="shared" si="101"/>
        <v>±100 ppm/C</v>
      </c>
      <c r="J211" s="5" t="str">
        <f t="shared" si="102"/>
        <v>0805</v>
      </c>
      <c r="K211" s="5" t="str">
        <f t="shared" si="103"/>
        <v>-55 to +155 C</v>
      </c>
      <c r="L211" s="5" t="str">
        <f t="array" ref="L211">IFERROR(INDEX(e29_4c,SMALL(IF(($B$9&lt;=e29_raw)*($B$11&gt;=e29_raw),MATCH(ROW(e29_4c),ROW(e29_4c))),ROWS($A$1:A205)),COLUMN(A205)),"")</f>
        <v>6190</v>
      </c>
      <c r="M211" s="5" t="str">
        <f t="shared" si="104"/>
        <v>Grade 0</v>
      </c>
      <c r="N211" t="str">
        <f t="shared" si="105"/>
        <v>Precision Thick Film Chip Resistors</v>
      </c>
      <c r="O211" t="str">
        <f t="shared" si="106"/>
        <v>Panasonic</v>
      </c>
      <c r="P211" s="5" t="str">
        <f t="shared" si="107"/>
        <v>ERJ6ENF6190</v>
      </c>
      <c r="T211" t="str">
        <f t="shared" si="83"/>
        <v>technology 'R0805';</v>
      </c>
      <c r="U211" t="str">
        <f t="shared" si="84"/>
        <v>value '619 Ohm';</v>
      </c>
      <c r="V211" t="str">
        <f t="shared" si="85"/>
        <v>tolerance '1 %';</v>
      </c>
      <c r="W211" t="str">
        <f t="shared" si="86"/>
        <v>rcwv '8.8 V';</v>
      </c>
      <c r="X211" t="str">
        <f t="shared" si="87"/>
        <v>max(v) '200 V';</v>
      </c>
      <c r="Y211" t="str">
        <f t="shared" si="88"/>
        <v>power(w) '0.125 @ 70 C';</v>
      </c>
      <c r="Z211" t="str">
        <f t="shared" si="89"/>
        <v>tcr '±100 ppm/C';</v>
      </c>
      <c r="AA211" t="str">
        <f t="shared" si="90"/>
        <v>package '0805';</v>
      </c>
      <c r="AB211" t="str">
        <f t="shared" si="91"/>
        <v>operating_temp '-55 to +155 C';</v>
      </c>
      <c r="AC211" t="str">
        <f t="shared" si="92"/>
        <v>pkg_code '6190';</v>
      </c>
      <c r="AD211" t="str">
        <f t="shared" si="93"/>
        <v>aec-q200 'Grade 0';</v>
      </c>
      <c r="AE211" t="str">
        <f t="shared" si="94"/>
        <v>classification 'Precision Thick Film Chip Resistors';</v>
      </c>
      <c r="AF211" t="str">
        <f t="shared" si="95"/>
        <v>mfg 'Panasonic';</v>
      </c>
      <c r="AG211" t="str">
        <f t="shared" si="96"/>
        <v>mpn 'ERJ6ENF6190';</v>
      </c>
    </row>
    <row r="212" spans="3:33" x14ac:dyDescent="0.3">
      <c r="C212" s="5" t="str">
        <f t="shared" si="97"/>
        <v>R0805</v>
      </c>
      <c r="D212" s="5" t="str">
        <f t="shared" si="81"/>
        <v>620 Ohm</v>
      </c>
      <c r="E212" s="5" t="str">
        <f t="shared" si="98"/>
        <v>1 %</v>
      </c>
      <c r="F212" s="5" t="str">
        <f t="shared" si="82"/>
        <v>8.8 V</v>
      </c>
      <c r="G212" s="5" t="str">
        <f t="shared" si="99"/>
        <v>200 V</v>
      </c>
      <c r="H212" s="5" t="str">
        <f t="shared" si="100"/>
        <v>0.125 @ 70 C</v>
      </c>
      <c r="I212" s="5" t="str">
        <f t="shared" si="101"/>
        <v>±100 ppm/C</v>
      </c>
      <c r="J212" s="5" t="str">
        <f t="shared" si="102"/>
        <v>0805</v>
      </c>
      <c r="K212" s="5" t="str">
        <f t="shared" si="103"/>
        <v>-55 to +155 C</v>
      </c>
      <c r="L212" s="5" t="str">
        <f t="array" ref="L212">IFERROR(INDEX(e29_4c,SMALL(IF(($B$9&lt;=e29_raw)*($B$11&gt;=e29_raw),MATCH(ROW(e29_4c),ROW(e29_4c))),ROWS($A$1:A206)),COLUMN(A206)),"")</f>
        <v>6200</v>
      </c>
      <c r="M212" s="5" t="str">
        <f t="shared" si="104"/>
        <v>Grade 0</v>
      </c>
      <c r="N212" t="str">
        <f t="shared" si="105"/>
        <v>Precision Thick Film Chip Resistors</v>
      </c>
      <c r="O212" t="str">
        <f t="shared" si="106"/>
        <v>Panasonic</v>
      </c>
      <c r="P212" s="5" t="str">
        <f t="shared" si="107"/>
        <v>ERJ6ENF6200</v>
      </c>
      <c r="T212" t="str">
        <f t="shared" si="83"/>
        <v>technology 'R0805';</v>
      </c>
      <c r="U212" t="str">
        <f t="shared" si="84"/>
        <v>value '620 Ohm';</v>
      </c>
      <c r="V212" t="str">
        <f t="shared" si="85"/>
        <v>tolerance '1 %';</v>
      </c>
      <c r="W212" t="str">
        <f t="shared" si="86"/>
        <v>rcwv '8.8 V';</v>
      </c>
      <c r="X212" t="str">
        <f t="shared" si="87"/>
        <v>max(v) '200 V';</v>
      </c>
      <c r="Y212" t="str">
        <f t="shared" si="88"/>
        <v>power(w) '0.125 @ 70 C';</v>
      </c>
      <c r="Z212" t="str">
        <f t="shared" si="89"/>
        <v>tcr '±100 ppm/C';</v>
      </c>
      <c r="AA212" t="str">
        <f t="shared" si="90"/>
        <v>package '0805';</v>
      </c>
      <c r="AB212" t="str">
        <f t="shared" si="91"/>
        <v>operating_temp '-55 to +155 C';</v>
      </c>
      <c r="AC212" t="str">
        <f t="shared" si="92"/>
        <v>pkg_code '6200';</v>
      </c>
      <c r="AD212" t="str">
        <f t="shared" si="93"/>
        <v>aec-q200 'Grade 0';</v>
      </c>
      <c r="AE212" t="str">
        <f t="shared" si="94"/>
        <v>classification 'Precision Thick Film Chip Resistors';</v>
      </c>
      <c r="AF212" t="str">
        <f t="shared" si="95"/>
        <v>mfg 'Panasonic';</v>
      </c>
      <c r="AG212" t="str">
        <f t="shared" si="96"/>
        <v>mpn 'ERJ6ENF6200';</v>
      </c>
    </row>
    <row r="213" spans="3:33" x14ac:dyDescent="0.3">
      <c r="C213" s="5" t="str">
        <f t="shared" si="97"/>
        <v>R0805</v>
      </c>
      <c r="D213" s="5" t="str">
        <f t="shared" si="81"/>
        <v>634 Ohm</v>
      </c>
      <c r="E213" s="5" t="str">
        <f t="shared" si="98"/>
        <v>1 %</v>
      </c>
      <c r="F213" s="5" t="str">
        <f t="shared" si="82"/>
        <v>8.9 V</v>
      </c>
      <c r="G213" s="5" t="str">
        <f t="shared" si="99"/>
        <v>200 V</v>
      </c>
      <c r="H213" s="5" t="str">
        <f t="shared" si="100"/>
        <v>0.125 @ 70 C</v>
      </c>
      <c r="I213" s="5" t="str">
        <f t="shared" si="101"/>
        <v>±100 ppm/C</v>
      </c>
      <c r="J213" s="5" t="str">
        <f t="shared" si="102"/>
        <v>0805</v>
      </c>
      <c r="K213" s="5" t="str">
        <f t="shared" si="103"/>
        <v>-55 to +155 C</v>
      </c>
      <c r="L213" s="5" t="str">
        <f t="array" ref="L213">IFERROR(INDEX(e29_4c,SMALL(IF(($B$9&lt;=e29_raw)*($B$11&gt;=e29_raw),MATCH(ROW(e29_4c),ROW(e29_4c))),ROWS($A$1:A207)),COLUMN(A207)),"")</f>
        <v>6340</v>
      </c>
      <c r="M213" s="5" t="str">
        <f t="shared" si="104"/>
        <v>Grade 0</v>
      </c>
      <c r="N213" t="str">
        <f t="shared" si="105"/>
        <v>Precision Thick Film Chip Resistors</v>
      </c>
      <c r="O213" t="str">
        <f t="shared" si="106"/>
        <v>Panasonic</v>
      </c>
      <c r="P213" s="5" t="str">
        <f t="shared" si="107"/>
        <v>ERJ6ENF6340</v>
      </c>
      <c r="T213" t="str">
        <f t="shared" si="83"/>
        <v>technology 'R0805';</v>
      </c>
      <c r="U213" t="str">
        <f t="shared" si="84"/>
        <v>value '634 Ohm';</v>
      </c>
      <c r="V213" t="str">
        <f t="shared" si="85"/>
        <v>tolerance '1 %';</v>
      </c>
      <c r="W213" t="str">
        <f t="shared" si="86"/>
        <v>rcwv '8.9 V';</v>
      </c>
      <c r="X213" t="str">
        <f t="shared" si="87"/>
        <v>max(v) '200 V';</v>
      </c>
      <c r="Y213" t="str">
        <f t="shared" si="88"/>
        <v>power(w) '0.125 @ 70 C';</v>
      </c>
      <c r="Z213" t="str">
        <f t="shared" si="89"/>
        <v>tcr '±100 ppm/C';</v>
      </c>
      <c r="AA213" t="str">
        <f t="shared" si="90"/>
        <v>package '0805';</v>
      </c>
      <c r="AB213" t="str">
        <f t="shared" si="91"/>
        <v>operating_temp '-55 to +155 C';</v>
      </c>
      <c r="AC213" t="str">
        <f t="shared" si="92"/>
        <v>pkg_code '6340';</v>
      </c>
      <c r="AD213" t="str">
        <f t="shared" si="93"/>
        <v>aec-q200 'Grade 0';</v>
      </c>
      <c r="AE213" t="str">
        <f t="shared" si="94"/>
        <v>classification 'Precision Thick Film Chip Resistors';</v>
      </c>
      <c r="AF213" t="str">
        <f t="shared" si="95"/>
        <v>mfg 'Panasonic';</v>
      </c>
      <c r="AG213" t="str">
        <f t="shared" si="96"/>
        <v>mpn 'ERJ6ENF6340';</v>
      </c>
    </row>
    <row r="214" spans="3:33" x14ac:dyDescent="0.3">
      <c r="C214" s="5" t="str">
        <f t="shared" si="97"/>
        <v>R0805</v>
      </c>
      <c r="D214" s="5" t="str">
        <f t="shared" si="81"/>
        <v>649 Ohm</v>
      </c>
      <c r="E214" s="5" t="str">
        <f t="shared" si="98"/>
        <v>1 %</v>
      </c>
      <c r="F214" s="5" t="str">
        <f t="shared" si="82"/>
        <v>9 V</v>
      </c>
      <c r="G214" s="5" t="str">
        <f t="shared" si="99"/>
        <v>200 V</v>
      </c>
      <c r="H214" s="5" t="str">
        <f t="shared" si="100"/>
        <v>0.125 @ 70 C</v>
      </c>
      <c r="I214" s="5" t="str">
        <f t="shared" si="101"/>
        <v>±100 ppm/C</v>
      </c>
      <c r="J214" s="5" t="str">
        <f t="shared" si="102"/>
        <v>0805</v>
      </c>
      <c r="K214" s="5" t="str">
        <f t="shared" si="103"/>
        <v>-55 to +155 C</v>
      </c>
      <c r="L214" s="5" t="str">
        <f t="array" ref="L214">IFERROR(INDEX(e29_4c,SMALL(IF(($B$9&lt;=e29_raw)*($B$11&gt;=e29_raw),MATCH(ROW(e29_4c),ROW(e29_4c))),ROWS($A$1:A208)),COLUMN(A208)),"")</f>
        <v>6490</v>
      </c>
      <c r="M214" s="5" t="str">
        <f t="shared" si="104"/>
        <v>Grade 0</v>
      </c>
      <c r="N214" t="str">
        <f t="shared" si="105"/>
        <v>Precision Thick Film Chip Resistors</v>
      </c>
      <c r="O214" t="str">
        <f t="shared" si="106"/>
        <v>Panasonic</v>
      </c>
      <c r="P214" s="5" t="str">
        <f t="shared" si="107"/>
        <v>ERJ6ENF6490</v>
      </c>
      <c r="T214" t="str">
        <f t="shared" si="83"/>
        <v>technology 'R0805';</v>
      </c>
      <c r="U214" t="str">
        <f t="shared" si="84"/>
        <v>value '649 Ohm';</v>
      </c>
      <c r="V214" t="str">
        <f t="shared" si="85"/>
        <v>tolerance '1 %';</v>
      </c>
      <c r="W214" t="str">
        <f t="shared" si="86"/>
        <v>rcwv '9 V';</v>
      </c>
      <c r="X214" t="str">
        <f t="shared" si="87"/>
        <v>max(v) '200 V';</v>
      </c>
      <c r="Y214" t="str">
        <f t="shared" si="88"/>
        <v>power(w) '0.125 @ 70 C';</v>
      </c>
      <c r="Z214" t="str">
        <f t="shared" si="89"/>
        <v>tcr '±100 ppm/C';</v>
      </c>
      <c r="AA214" t="str">
        <f t="shared" si="90"/>
        <v>package '0805';</v>
      </c>
      <c r="AB214" t="str">
        <f t="shared" si="91"/>
        <v>operating_temp '-55 to +155 C';</v>
      </c>
      <c r="AC214" t="str">
        <f t="shared" si="92"/>
        <v>pkg_code '6490';</v>
      </c>
      <c r="AD214" t="str">
        <f t="shared" si="93"/>
        <v>aec-q200 'Grade 0';</v>
      </c>
      <c r="AE214" t="str">
        <f t="shared" si="94"/>
        <v>classification 'Precision Thick Film Chip Resistors';</v>
      </c>
      <c r="AF214" t="str">
        <f t="shared" si="95"/>
        <v>mfg 'Panasonic';</v>
      </c>
      <c r="AG214" t="str">
        <f t="shared" si="96"/>
        <v>mpn 'ERJ6ENF6490';</v>
      </c>
    </row>
    <row r="215" spans="3:33" x14ac:dyDescent="0.3">
      <c r="C215" s="5" t="str">
        <f t="shared" si="97"/>
        <v>R0805</v>
      </c>
      <c r="D215" s="5" t="str">
        <f t="shared" si="81"/>
        <v>665 Ohm</v>
      </c>
      <c r="E215" s="5" t="str">
        <f t="shared" si="98"/>
        <v>1 %</v>
      </c>
      <c r="F215" s="5" t="str">
        <f t="shared" si="82"/>
        <v>9.1 V</v>
      </c>
      <c r="G215" s="5" t="str">
        <f t="shared" si="99"/>
        <v>200 V</v>
      </c>
      <c r="H215" s="5" t="str">
        <f t="shared" si="100"/>
        <v>0.125 @ 70 C</v>
      </c>
      <c r="I215" s="5" t="str">
        <f t="shared" si="101"/>
        <v>±100 ppm/C</v>
      </c>
      <c r="J215" s="5" t="str">
        <f t="shared" si="102"/>
        <v>0805</v>
      </c>
      <c r="K215" s="5" t="str">
        <f t="shared" si="103"/>
        <v>-55 to +155 C</v>
      </c>
      <c r="L215" s="5" t="str">
        <f t="array" ref="L215">IFERROR(INDEX(e29_4c,SMALL(IF(($B$9&lt;=e29_raw)*($B$11&gt;=e29_raw),MATCH(ROW(e29_4c),ROW(e29_4c))),ROWS($A$1:A209)),COLUMN(A209)),"")</f>
        <v>6650</v>
      </c>
      <c r="M215" s="5" t="str">
        <f t="shared" si="104"/>
        <v>Grade 0</v>
      </c>
      <c r="N215" t="str">
        <f t="shared" si="105"/>
        <v>Precision Thick Film Chip Resistors</v>
      </c>
      <c r="O215" t="str">
        <f t="shared" si="106"/>
        <v>Panasonic</v>
      </c>
      <c r="P215" s="5" t="str">
        <f t="shared" si="107"/>
        <v>ERJ6ENF6650</v>
      </c>
      <c r="T215" t="str">
        <f t="shared" si="83"/>
        <v>technology 'R0805';</v>
      </c>
      <c r="U215" t="str">
        <f t="shared" si="84"/>
        <v>value '665 Ohm';</v>
      </c>
      <c r="V215" t="str">
        <f t="shared" si="85"/>
        <v>tolerance '1 %';</v>
      </c>
      <c r="W215" t="str">
        <f t="shared" si="86"/>
        <v>rcwv '9.1 V';</v>
      </c>
      <c r="X215" t="str">
        <f t="shared" si="87"/>
        <v>max(v) '200 V';</v>
      </c>
      <c r="Y215" t="str">
        <f t="shared" si="88"/>
        <v>power(w) '0.125 @ 70 C';</v>
      </c>
      <c r="Z215" t="str">
        <f t="shared" si="89"/>
        <v>tcr '±100 ppm/C';</v>
      </c>
      <c r="AA215" t="str">
        <f t="shared" si="90"/>
        <v>package '0805';</v>
      </c>
      <c r="AB215" t="str">
        <f t="shared" si="91"/>
        <v>operating_temp '-55 to +155 C';</v>
      </c>
      <c r="AC215" t="str">
        <f t="shared" si="92"/>
        <v>pkg_code '6650';</v>
      </c>
      <c r="AD215" t="str">
        <f t="shared" si="93"/>
        <v>aec-q200 'Grade 0';</v>
      </c>
      <c r="AE215" t="str">
        <f t="shared" si="94"/>
        <v>classification 'Precision Thick Film Chip Resistors';</v>
      </c>
      <c r="AF215" t="str">
        <f t="shared" si="95"/>
        <v>mfg 'Panasonic';</v>
      </c>
      <c r="AG215" t="str">
        <f t="shared" si="96"/>
        <v>mpn 'ERJ6ENF6650';</v>
      </c>
    </row>
    <row r="216" spans="3:33" x14ac:dyDescent="0.3">
      <c r="C216" s="5" t="str">
        <f t="shared" si="97"/>
        <v>R0805</v>
      </c>
      <c r="D216" s="5" t="str">
        <f t="shared" si="81"/>
        <v>680 Ohm</v>
      </c>
      <c r="E216" s="5" t="str">
        <f t="shared" si="98"/>
        <v>1 %</v>
      </c>
      <c r="F216" s="5" t="str">
        <f t="shared" si="82"/>
        <v>9.2 V</v>
      </c>
      <c r="G216" s="5" t="str">
        <f t="shared" si="99"/>
        <v>200 V</v>
      </c>
      <c r="H216" s="5" t="str">
        <f t="shared" si="100"/>
        <v>0.125 @ 70 C</v>
      </c>
      <c r="I216" s="5" t="str">
        <f t="shared" si="101"/>
        <v>±100 ppm/C</v>
      </c>
      <c r="J216" s="5" t="str">
        <f t="shared" si="102"/>
        <v>0805</v>
      </c>
      <c r="K216" s="5" t="str">
        <f t="shared" si="103"/>
        <v>-55 to +155 C</v>
      </c>
      <c r="L216" s="5" t="str">
        <f t="array" ref="L216">IFERROR(INDEX(e29_4c,SMALL(IF(($B$9&lt;=e29_raw)*($B$11&gt;=e29_raw),MATCH(ROW(e29_4c),ROW(e29_4c))),ROWS($A$1:A210)),COLUMN(A210)),"")</f>
        <v>6800</v>
      </c>
      <c r="M216" s="5" t="str">
        <f t="shared" si="104"/>
        <v>Grade 0</v>
      </c>
      <c r="N216" t="str">
        <f t="shared" si="105"/>
        <v>Precision Thick Film Chip Resistors</v>
      </c>
      <c r="O216" t="str">
        <f t="shared" si="106"/>
        <v>Panasonic</v>
      </c>
      <c r="P216" s="5" t="str">
        <f t="shared" si="107"/>
        <v>ERJ6ENF6800</v>
      </c>
      <c r="T216" t="str">
        <f t="shared" si="83"/>
        <v>technology 'R0805';</v>
      </c>
      <c r="U216" t="str">
        <f t="shared" si="84"/>
        <v>value '680 Ohm';</v>
      </c>
      <c r="V216" t="str">
        <f t="shared" si="85"/>
        <v>tolerance '1 %';</v>
      </c>
      <c r="W216" t="str">
        <f t="shared" si="86"/>
        <v>rcwv '9.2 V';</v>
      </c>
      <c r="X216" t="str">
        <f t="shared" si="87"/>
        <v>max(v) '200 V';</v>
      </c>
      <c r="Y216" t="str">
        <f t="shared" si="88"/>
        <v>power(w) '0.125 @ 70 C';</v>
      </c>
      <c r="Z216" t="str">
        <f t="shared" si="89"/>
        <v>tcr '±100 ppm/C';</v>
      </c>
      <c r="AA216" t="str">
        <f t="shared" si="90"/>
        <v>package '0805';</v>
      </c>
      <c r="AB216" t="str">
        <f t="shared" si="91"/>
        <v>operating_temp '-55 to +155 C';</v>
      </c>
      <c r="AC216" t="str">
        <f t="shared" si="92"/>
        <v>pkg_code '6800';</v>
      </c>
      <c r="AD216" t="str">
        <f t="shared" si="93"/>
        <v>aec-q200 'Grade 0';</v>
      </c>
      <c r="AE216" t="str">
        <f t="shared" si="94"/>
        <v>classification 'Precision Thick Film Chip Resistors';</v>
      </c>
      <c r="AF216" t="str">
        <f t="shared" si="95"/>
        <v>mfg 'Panasonic';</v>
      </c>
      <c r="AG216" t="str">
        <f t="shared" si="96"/>
        <v>mpn 'ERJ6ENF6800';</v>
      </c>
    </row>
    <row r="217" spans="3:33" x14ac:dyDescent="0.3">
      <c r="C217" s="5" t="str">
        <f t="shared" si="97"/>
        <v>R0805</v>
      </c>
      <c r="D217" s="5" t="str">
        <f t="shared" si="81"/>
        <v>681 Ohm</v>
      </c>
      <c r="E217" s="5" t="str">
        <f t="shared" si="98"/>
        <v>1 %</v>
      </c>
      <c r="F217" s="5" t="str">
        <f t="shared" si="82"/>
        <v>9.2 V</v>
      </c>
      <c r="G217" s="5" t="str">
        <f t="shared" si="99"/>
        <v>200 V</v>
      </c>
      <c r="H217" s="5" t="str">
        <f t="shared" si="100"/>
        <v>0.125 @ 70 C</v>
      </c>
      <c r="I217" s="5" t="str">
        <f t="shared" si="101"/>
        <v>±100 ppm/C</v>
      </c>
      <c r="J217" s="5" t="str">
        <f t="shared" si="102"/>
        <v>0805</v>
      </c>
      <c r="K217" s="5" t="str">
        <f t="shared" si="103"/>
        <v>-55 to +155 C</v>
      </c>
      <c r="L217" s="5" t="str">
        <f t="array" ref="L217">IFERROR(INDEX(e29_4c,SMALL(IF(($B$9&lt;=e29_raw)*($B$11&gt;=e29_raw),MATCH(ROW(e29_4c),ROW(e29_4c))),ROWS($A$1:A211)),COLUMN(A211)),"")</f>
        <v>6810</v>
      </c>
      <c r="M217" s="5" t="str">
        <f t="shared" si="104"/>
        <v>Grade 0</v>
      </c>
      <c r="N217" t="str">
        <f t="shared" si="105"/>
        <v>Precision Thick Film Chip Resistors</v>
      </c>
      <c r="O217" t="str">
        <f t="shared" si="106"/>
        <v>Panasonic</v>
      </c>
      <c r="P217" s="5" t="str">
        <f t="shared" si="107"/>
        <v>ERJ6ENF6810</v>
      </c>
      <c r="T217" t="str">
        <f t="shared" si="83"/>
        <v>technology 'R0805';</v>
      </c>
      <c r="U217" t="str">
        <f t="shared" si="84"/>
        <v>value '681 Ohm';</v>
      </c>
      <c r="V217" t="str">
        <f t="shared" si="85"/>
        <v>tolerance '1 %';</v>
      </c>
      <c r="W217" t="str">
        <f t="shared" si="86"/>
        <v>rcwv '9.2 V';</v>
      </c>
      <c r="X217" t="str">
        <f t="shared" si="87"/>
        <v>max(v) '200 V';</v>
      </c>
      <c r="Y217" t="str">
        <f t="shared" si="88"/>
        <v>power(w) '0.125 @ 70 C';</v>
      </c>
      <c r="Z217" t="str">
        <f t="shared" si="89"/>
        <v>tcr '±100 ppm/C';</v>
      </c>
      <c r="AA217" t="str">
        <f t="shared" si="90"/>
        <v>package '0805';</v>
      </c>
      <c r="AB217" t="str">
        <f t="shared" si="91"/>
        <v>operating_temp '-55 to +155 C';</v>
      </c>
      <c r="AC217" t="str">
        <f t="shared" si="92"/>
        <v>pkg_code '6810';</v>
      </c>
      <c r="AD217" t="str">
        <f t="shared" si="93"/>
        <v>aec-q200 'Grade 0';</v>
      </c>
      <c r="AE217" t="str">
        <f t="shared" si="94"/>
        <v>classification 'Precision Thick Film Chip Resistors';</v>
      </c>
      <c r="AF217" t="str">
        <f t="shared" si="95"/>
        <v>mfg 'Panasonic';</v>
      </c>
      <c r="AG217" t="str">
        <f t="shared" si="96"/>
        <v>mpn 'ERJ6ENF6810';</v>
      </c>
    </row>
    <row r="218" spans="3:33" x14ac:dyDescent="0.3">
      <c r="C218" s="5" t="str">
        <f t="shared" si="97"/>
        <v>R0805</v>
      </c>
      <c r="D218" s="5" t="str">
        <f t="shared" si="81"/>
        <v>698 Ohm</v>
      </c>
      <c r="E218" s="5" t="str">
        <f t="shared" si="98"/>
        <v>1 %</v>
      </c>
      <c r="F218" s="5" t="str">
        <f t="shared" si="82"/>
        <v>9.3 V</v>
      </c>
      <c r="G218" s="5" t="str">
        <f t="shared" si="99"/>
        <v>200 V</v>
      </c>
      <c r="H218" s="5" t="str">
        <f t="shared" si="100"/>
        <v>0.125 @ 70 C</v>
      </c>
      <c r="I218" s="5" t="str">
        <f t="shared" si="101"/>
        <v>±100 ppm/C</v>
      </c>
      <c r="J218" s="5" t="str">
        <f t="shared" si="102"/>
        <v>0805</v>
      </c>
      <c r="K218" s="5" t="str">
        <f t="shared" si="103"/>
        <v>-55 to +155 C</v>
      </c>
      <c r="L218" s="5" t="str">
        <f t="array" ref="L218">IFERROR(INDEX(e29_4c,SMALL(IF(($B$9&lt;=e29_raw)*($B$11&gt;=e29_raw),MATCH(ROW(e29_4c),ROW(e29_4c))),ROWS($A$1:A212)),COLUMN(A212)),"")</f>
        <v>6980</v>
      </c>
      <c r="M218" s="5" t="str">
        <f t="shared" si="104"/>
        <v>Grade 0</v>
      </c>
      <c r="N218" t="str">
        <f t="shared" si="105"/>
        <v>Precision Thick Film Chip Resistors</v>
      </c>
      <c r="O218" t="str">
        <f t="shared" si="106"/>
        <v>Panasonic</v>
      </c>
      <c r="P218" s="5" t="str">
        <f t="shared" si="107"/>
        <v>ERJ6ENF6980</v>
      </c>
      <c r="T218" t="str">
        <f t="shared" si="83"/>
        <v>technology 'R0805';</v>
      </c>
      <c r="U218" t="str">
        <f t="shared" si="84"/>
        <v>value '698 Ohm';</v>
      </c>
      <c r="V218" t="str">
        <f t="shared" si="85"/>
        <v>tolerance '1 %';</v>
      </c>
      <c r="W218" t="str">
        <f t="shared" si="86"/>
        <v>rcwv '9.3 V';</v>
      </c>
      <c r="X218" t="str">
        <f t="shared" si="87"/>
        <v>max(v) '200 V';</v>
      </c>
      <c r="Y218" t="str">
        <f t="shared" si="88"/>
        <v>power(w) '0.125 @ 70 C';</v>
      </c>
      <c r="Z218" t="str">
        <f t="shared" si="89"/>
        <v>tcr '±100 ppm/C';</v>
      </c>
      <c r="AA218" t="str">
        <f t="shared" si="90"/>
        <v>package '0805';</v>
      </c>
      <c r="AB218" t="str">
        <f t="shared" si="91"/>
        <v>operating_temp '-55 to +155 C';</v>
      </c>
      <c r="AC218" t="str">
        <f t="shared" si="92"/>
        <v>pkg_code '6980';</v>
      </c>
      <c r="AD218" t="str">
        <f t="shared" si="93"/>
        <v>aec-q200 'Grade 0';</v>
      </c>
      <c r="AE218" t="str">
        <f t="shared" si="94"/>
        <v>classification 'Precision Thick Film Chip Resistors';</v>
      </c>
      <c r="AF218" t="str">
        <f t="shared" si="95"/>
        <v>mfg 'Panasonic';</v>
      </c>
      <c r="AG218" t="str">
        <f t="shared" si="96"/>
        <v>mpn 'ERJ6ENF6980';</v>
      </c>
    </row>
    <row r="219" spans="3:33" x14ac:dyDescent="0.3">
      <c r="C219" s="5" t="str">
        <f t="shared" si="97"/>
        <v>R0805</v>
      </c>
      <c r="D219" s="5" t="str">
        <f t="shared" si="81"/>
        <v>715 Ohm</v>
      </c>
      <c r="E219" s="5" t="str">
        <f t="shared" si="98"/>
        <v>1 %</v>
      </c>
      <c r="F219" s="5" t="str">
        <f t="shared" si="82"/>
        <v>9.5 V</v>
      </c>
      <c r="G219" s="5" t="str">
        <f t="shared" si="99"/>
        <v>200 V</v>
      </c>
      <c r="H219" s="5" t="str">
        <f t="shared" si="100"/>
        <v>0.125 @ 70 C</v>
      </c>
      <c r="I219" s="5" t="str">
        <f t="shared" si="101"/>
        <v>±100 ppm/C</v>
      </c>
      <c r="J219" s="5" t="str">
        <f t="shared" si="102"/>
        <v>0805</v>
      </c>
      <c r="K219" s="5" t="str">
        <f t="shared" si="103"/>
        <v>-55 to +155 C</v>
      </c>
      <c r="L219" s="5" t="str">
        <f t="array" ref="L219">IFERROR(INDEX(e29_4c,SMALL(IF(($B$9&lt;=e29_raw)*($B$11&gt;=e29_raw),MATCH(ROW(e29_4c),ROW(e29_4c))),ROWS($A$1:A213)),COLUMN(A213)),"")</f>
        <v>7150</v>
      </c>
      <c r="M219" s="5" t="str">
        <f t="shared" si="104"/>
        <v>Grade 0</v>
      </c>
      <c r="N219" t="str">
        <f t="shared" si="105"/>
        <v>Precision Thick Film Chip Resistors</v>
      </c>
      <c r="O219" t="str">
        <f t="shared" si="106"/>
        <v>Panasonic</v>
      </c>
      <c r="P219" s="5" t="str">
        <f t="shared" si="107"/>
        <v>ERJ6ENF7150</v>
      </c>
      <c r="T219" t="str">
        <f t="shared" si="83"/>
        <v>technology 'R0805';</v>
      </c>
      <c r="U219" t="str">
        <f t="shared" si="84"/>
        <v>value '715 Ohm';</v>
      </c>
      <c r="V219" t="str">
        <f t="shared" si="85"/>
        <v>tolerance '1 %';</v>
      </c>
      <c r="W219" t="str">
        <f t="shared" si="86"/>
        <v>rcwv '9.5 V';</v>
      </c>
      <c r="X219" t="str">
        <f t="shared" si="87"/>
        <v>max(v) '200 V';</v>
      </c>
      <c r="Y219" t="str">
        <f t="shared" si="88"/>
        <v>power(w) '0.125 @ 70 C';</v>
      </c>
      <c r="Z219" t="str">
        <f t="shared" si="89"/>
        <v>tcr '±100 ppm/C';</v>
      </c>
      <c r="AA219" t="str">
        <f t="shared" si="90"/>
        <v>package '0805';</v>
      </c>
      <c r="AB219" t="str">
        <f t="shared" si="91"/>
        <v>operating_temp '-55 to +155 C';</v>
      </c>
      <c r="AC219" t="str">
        <f t="shared" si="92"/>
        <v>pkg_code '7150';</v>
      </c>
      <c r="AD219" t="str">
        <f t="shared" si="93"/>
        <v>aec-q200 'Grade 0';</v>
      </c>
      <c r="AE219" t="str">
        <f t="shared" si="94"/>
        <v>classification 'Precision Thick Film Chip Resistors';</v>
      </c>
      <c r="AF219" t="str">
        <f t="shared" si="95"/>
        <v>mfg 'Panasonic';</v>
      </c>
      <c r="AG219" t="str">
        <f t="shared" si="96"/>
        <v>mpn 'ERJ6ENF7150';</v>
      </c>
    </row>
    <row r="220" spans="3:33" x14ac:dyDescent="0.3">
      <c r="C220" s="5" t="str">
        <f t="shared" si="97"/>
        <v>R0805</v>
      </c>
      <c r="D220" s="5" t="str">
        <f t="shared" si="81"/>
        <v>732 Ohm</v>
      </c>
      <c r="E220" s="5" t="str">
        <f t="shared" si="98"/>
        <v>1 %</v>
      </c>
      <c r="F220" s="5" t="str">
        <f t="shared" si="82"/>
        <v>9.6 V</v>
      </c>
      <c r="G220" s="5" t="str">
        <f t="shared" si="99"/>
        <v>200 V</v>
      </c>
      <c r="H220" s="5" t="str">
        <f t="shared" si="100"/>
        <v>0.125 @ 70 C</v>
      </c>
      <c r="I220" s="5" t="str">
        <f t="shared" si="101"/>
        <v>±100 ppm/C</v>
      </c>
      <c r="J220" s="5" t="str">
        <f t="shared" si="102"/>
        <v>0805</v>
      </c>
      <c r="K220" s="5" t="str">
        <f t="shared" si="103"/>
        <v>-55 to +155 C</v>
      </c>
      <c r="L220" s="5" t="str">
        <f t="array" ref="L220">IFERROR(INDEX(e29_4c,SMALL(IF(($B$9&lt;=e29_raw)*($B$11&gt;=e29_raw),MATCH(ROW(e29_4c),ROW(e29_4c))),ROWS($A$1:A214)),COLUMN(A214)),"")</f>
        <v>7320</v>
      </c>
      <c r="M220" s="5" t="str">
        <f t="shared" si="104"/>
        <v>Grade 0</v>
      </c>
      <c r="N220" t="str">
        <f t="shared" si="105"/>
        <v>Precision Thick Film Chip Resistors</v>
      </c>
      <c r="O220" t="str">
        <f t="shared" si="106"/>
        <v>Panasonic</v>
      </c>
      <c r="P220" s="5" t="str">
        <f t="shared" si="107"/>
        <v>ERJ6ENF7320</v>
      </c>
      <c r="T220" t="str">
        <f t="shared" si="83"/>
        <v>technology 'R0805';</v>
      </c>
      <c r="U220" t="str">
        <f t="shared" si="84"/>
        <v>value '732 Ohm';</v>
      </c>
      <c r="V220" t="str">
        <f t="shared" si="85"/>
        <v>tolerance '1 %';</v>
      </c>
      <c r="W220" t="str">
        <f t="shared" si="86"/>
        <v>rcwv '9.6 V';</v>
      </c>
      <c r="X220" t="str">
        <f t="shared" si="87"/>
        <v>max(v) '200 V';</v>
      </c>
      <c r="Y220" t="str">
        <f t="shared" si="88"/>
        <v>power(w) '0.125 @ 70 C';</v>
      </c>
      <c r="Z220" t="str">
        <f t="shared" si="89"/>
        <v>tcr '±100 ppm/C';</v>
      </c>
      <c r="AA220" t="str">
        <f t="shared" si="90"/>
        <v>package '0805';</v>
      </c>
      <c r="AB220" t="str">
        <f t="shared" si="91"/>
        <v>operating_temp '-55 to +155 C';</v>
      </c>
      <c r="AC220" t="str">
        <f t="shared" si="92"/>
        <v>pkg_code '7320';</v>
      </c>
      <c r="AD220" t="str">
        <f t="shared" si="93"/>
        <v>aec-q200 'Grade 0';</v>
      </c>
      <c r="AE220" t="str">
        <f t="shared" si="94"/>
        <v>classification 'Precision Thick Film Chip Resistors';</v>
      </c>
      <c r="AF220" t="str">
        <f t="shared" si="95"/>
        <v>mfg 'Panasonic';</v>
      </c>
      <c r="AG220" t="str">
        <f t="shared" si="96"/>
        <v>mpn 'ERJ6ENF7320';</v>
      </c>
    </row>
    <row r="221" spans="3:33" x14ac:dyDescent="0.3">
      <c r="C221" s="5" t="str">
        <f t="shared" si="97"/>
        <v>R0805</v>
      </c>
      <c r="D221" s="5" t="str">
        <f t="shared" si="81"/>
        <v>750 Ohm</v>
      </c>
      <c r="E221" s="5" t="str">
        <f t="shared" si="98"/>
        <v>1 %</v>
      </c>
      <c r="F221" s="5" t="str">
        <f t="shared" si="82"/>
        <v>9.7 V</v>
      </c>
      <c r="G221" s="5" t="str">
        <f t="shared" si="99"/>
        <v>200 V</v>
      </c>
      <c r="H221" s="5" t="str">
        <f t="shared" si="100"/>
        <v>0.125 @ 70 C</v>
      </c>
      <c r="I221" s="5" t="str">
        <f t="shared" si="101"/>
        <v>±100 ppm/C</v>
      </c>
      <c r="J221" s="5" t="str">
        <f t="shared" si="102"/>
        <v>0805</v>
      </c>
      <c r="K221" s="5" t="str">
        <f t="shared" si="103"/>
        <v>-55 to +155 C</v>
      </c>
      <c r="L221" s="5" t="str">
        <f t="array" ref="L221">IFERROR(INDEX(e29_4c,SMALL(IF(($B$9&lt;=e29_raw)*($B$11&gt;=e29_raw),MATCH(ROW(e29_4c),ROW(e29_4c))),ROWS($A$1:A215)),COLUMN(A215)),"")</f>
        <v>7500</v>
      </c>
      <c r="M221" s="5" t="str">
        <f t="shared" si="104"/>
        <v>Grade 0</v>
      </c>
      <c r="N221" t="str">
        <f t="shared" si="105"/>
        <v>Precision Thick Film Chip Resistors</v>
      </c>
      <c r="O221" t="str">
        <f t="shared" si="106"/>
        <v>Panasonic</v>
      </c>
      <c r="P221" s="5" t="str">
        <f t="shared" si="107"/>
        <v>ERJ6ENF7500</v>
      </c>
      <c r="T221" t="str">
        <f t="shared" si="83"/>
        <v>technology 'R0805';</v>
      </c>
      <c r="U221" t="str">
        <f t="shared" si="84"/>
        <v>value '750 Ohm';</v>
      </c>
      <c r="V221" t="str">
        <f t="shared" si="85"/>
        <v>tolerance '1 %';</v>
      </c>
      <c r="W221" t="str">
        <f t="shared" si="86"/>
        <v>rcwv '9.7 V';</v>
      </c>
      <c r="X221" t="str">
        <f t="shared" si="87"/>
        <v>max(v) '200 V';</v>
      </c>
      <c r="Y221" t="str">
        <f t="shared" si="88"/>
        <v>power(w) '0.125 @ 70 C';</v>
      </c>
      <c r="Z221" t="str">
        <f t="shared" si="89"/>
        <v>tcr '±100 ppm/C';</v>
      </c>
      <c r="AA221" t="str">
        <f t="shared" si="90"/>
        <v>package '0805';</v>
      </c>
      <c r="AB221" t="str">
        <f t="shared" si="91"/>
        <v>operating_temp '-55 to +155 C';</v>
      </c>
      <c r="AC221" t="str">
        <f t="shared" si="92"/>
        <v>pkg_code '7500';</v>
      </c>
      <c r="AD221" t="str">
        <f t="shared" si="93"/>
        <v>aec-q200 'Grade 0';</v>
      </c>
      <c r="AE221" t="str">
        <f t="shared" si="94"/>
        <v>classification 'Precision Thick Film Chip Resistors';</v>
      </c>
      <c r="AF221" t="str">
        <f t="shared" si="95"/>
        <v>mfg 'Panasonic';</v>
      </c>
      <c r="AG221" t="str">
        <f t="shared" si="96"/>
        <v>mpn 'ERJ6ENF7500';</v>
      </c>
    </row>
    <row r="222" spans="3:33" x14ac:dyDescent="0.3">
      <c r="C222" s="5" t="str">
        <f t="shared" si="97"/>
        <v>R0805</v>
      </c>
      <c r="D222" s="5" t="str">
        <f t="shared" si="81"/>
        <v>768 Ohm</v>
      </c>
      <c r="E222" s="5" t="str">
        <f t="shared" si="98"/>
        <v>1 %</v>
      </c>
      <c r="F222" s="5" t="str">
        <f t="shared" si="82"/>
        <v>9.8 V</v>
      </c>
      <c r="G222" s="5" t="str">
        <f t="shared" si="99"/>
        <v>200 V</v>
      </c>
      <c r="H222" s="5" t="str">
        <f t="shared" si="100"/>
        <v>0.125 @ 70 C</v>
      </c>
      <c r="I222" s="5" t="str">
        <f t="shared" si="101"/>
        <v>±100 ppm/C</v>
      </c>
      <c r="J222" s="5" t="str">
        <f t="shared" si="102"/>
        <v>0805</v>
      </c>
      <c r="K222" s="5" t="str">
        <f t="shared" si="103"/>
        <v>-55 to +155 C</v>
      </c>
      <c r="L222" s="5" t="str">
        <f t="array" ref="L222">IFERROR(INDEX(e29_4c,SMALL(IF(($B$9&lt;=e29_raw)*($B$11&gt;=e29_raw),MATCH(ROW(e29_4c),ROW(e29_4c))),ROWS($A$1:A216)),COLUMN(A216)),"")</f>
        <v>7680</v>
      </c>
      <c r="M222" s="5" t="str">
        <f t="shared" si="104"/>
        <v>Grade 0</v>
      </c>
      <c r="N222" t="str">
        <f t="shared" si="105"/>
        <v>Precision Thick Film Chip Resistors</v>
      </c>
      <c r="O222" t="str">
        <f t="shared" si="106"/>
        <v>Panasonic</v>
      </c>
      <c r="P222" s="5" t="str">
        <f t="shared" si="107"/>
        <v>ERJ6ENF7680</v>
      </c>
      <c r="T222" t="str">
        <f t="shared" si="83"/>
        <v>technology 'R0805';</v>
      </c>
      <c r="U222" t="str">
        <f t="shared" si="84"/>
        <v>value '768 Ohm';</v>
      </c>
      <c r="V222" t="str">
        <f t="shared" si="85"/>
        <v>tolerance '1 %';</v>
      </c>
      <c r="W222" t="str">
        <f t="shared" si="86"/>
        <v>rcwv '9.8 V';</v>
      </c>
      <c r="X222" t="str">
        <f t="shared" si="87"/>
        <v>max(v) '200 V';</v>
      </c>
      <c r="Y222" t="str">
        <f t="shared" si="88"/>
        <v>power(w) '0.125 @ 70 C';</v>
      </c>
      <c r="Z222" t="str">
        <f t="shared" si="89"/>
        <v>tcr '±100 ppm/C';</v>
      </c>
      <c r="AA222" t="str">
        <f t="shared" si="90"/>
        <v>package '0805';</v>
      </c>
      <c r="AB222" t="str">
        <f t="shared" si="91"/>
        <v>operating_temp '-55 to +155 C';</v>
      </c>
      <c r="AC222" t="str">
        <f t="shared" si="92"/>
        <v>pkg_code '7680';</v>
      </c>
      <c r="AD222" t="str">
        <f t="shared" si="93"/>
        <v>aec-q200 'Grade 0';</v>
      </c>
      <c r="AE222" t="str">
        <f t="shared" si="94"/>
        <v>classification 'Precision Thick Film Chip Resistors';</v>
      </c>
      <c r="AF222" t="str">
        <f t="shared" si="95"/>
        <v>mfg 'Panasonic';</v>
      </c>
      <c r="AG222" t="str">
        <f t="shared" si="96"/>
        <v>mpn 'ERJ6ENF7680';</v>
      </c>
    </row>
    <row r="223" spans="3:33" x14ac:dyDescent="0.3">
      <c r="C223" s="5" t="str">
        <f t="shared" si="97"/>
        <v>R0805</v>
      </c>
      <c r="D223" s="5" t="str">
        <f t="shared" si="81"/>
        <v>787 Ohm</v>
      </c>
      <c r="E223" s="5" t="str">
        <f t="shared" si="98"/>
        <v>1 %</v>
      </c>
      <c r="F223" s="5" t="str">
        <f t="shared" si="82"/>
        <v>9.9 V</v>
      </c>
      <c r="G223" s="5" t="str">
        <f t="shared" si="99"/>
        <v>200 V</v>
      </c>
      <c r="H223" s="5" t="str">
        <f t="shared" si="100"/>
        <v>0.125 @ 70 C</v>
      </c>
      <c r="I223" s="5" t="str">
        <f t="shared" si="101"/>
        <v>±100 ppm/C</v>
      </c>
      <c r="J223" s="5" t="str">
        <f t="shared" si="102"/>
        <v>0805</v>
      </c>
      <c r="K223" s="5" t="str">
        <f t="shared" si="103"/>
        <v>-55 to +155 C</v>
      </c>
      <c r="L223" s="5" t="str">
        <f t="array" ref="L223">IFERROR(INDEX(e29_4c,SMALL(IF(($B$9&lt;=e29_raw)*($B$11&gt;=e29_raw),MATCH(ROW(e29_4c),ROW(e29_4c))),ROWS($A$1:A217)),COLUMN(A217)),"")</f>
        <v>7870</v>
      </c>
      <c r="M223" s="5" t="str">
        <f t="shared" si="104"/>
        <v>Grade 0</v>
      </c>
      <c r="N223" t="str">
        <f t="shared" si="105"/>
        <v>Precision Thick Film Chip Resistors</v>
      </c>
      <c r="O223" t="str">
        <f t="shared" si="106"/>
        <v>Panasonic</v>
      </c>
      <c r="P223" s="5" t="str">
        <f t="shared" si="107"/>
        <v>ERJ6ENF7870</v>
      </c>
      <c r="T223" t="str">
        <f t="shared" si="83"/>
        <v>technology 'R0805';</v>
      </c>
      <c r="U223" t="str">
        <f t="shared" si="84"/>
        <v>value '787 Ohm';</v>
      </c>
      <c r="V223" t="str">
        <f t="shared" si="85"/>
        <v>tolerance '1 %';</v>
      </c>
      <c r="W223" t="str">
        <f t="shared" si="86"/>
        <v>rcwv '9.9 V';</v>
      </c>
      <c r="X223" t="str">
        <f t="shared" si="87"/>
        <v>max(v) '200 V';</v>
      </c>
      <c r="Y223" t="str">
        <f t="shared" si="88"/>
        <v>power(w) '0.125 @ 70 C';</v>
      </c>
      <c r="Z223" t="str">
        <f t="shared" si="89"/>
        <v>tcr '±100 ppm/C';</v>
      </c>
      <c r="AA223" t="str">
        <f t="shared" si="90"/>
        <v>package '0805';</v>
      </c>
      <c r="AB223" t="str">
        <f t="shared" si="91"/>
        <v>operating_temp '-55 to +155 C';</v>
      </c>
      <c r="AC223" t="str">
        <f t="shared" si="92"/>
        <v>pkg_code '7870';</v>
      </c>
      <c r="AD223" t="str">
        <f t="shared" si="93"/>
        <v>aec-q200 'Grade 0';</v>
      </c>
      <c r="AE223" t="str">
        <f t="shared" si="94"/>
        <v>classification 'Precision Thick Film Chip Resistors';</v>
      </c>
      <c r="AF223" t="str">
        <f t="shared" si="95"/>
        <v>mfg 'Panasonic';</v>
      </c>
      <c r="AG223" t="str">
        <f t="shared" si="96"/>
        <v>mpn 'ERJ6ENF7870';</v>
      </c>
    </row>
    <row r="224" spans="3:33" x14ac:dyDescent="0.3">
      <c r="C224" s="5" t="str">
        <f t="shared" si="97"/>
        <v>R0805</v>
      </c>
      <c r="D224" s="5" t="str">
        <f t="shared" si="81"/>
        <v>806 Ohm</v>
      </c>
      <c r="E224" s="5" t="str">
        <f t="shared" si="98"/>
        <v>1 %</v>
      </c>
      <c r="F224" s="5" t="str">
        <f t="shared" si="82"/>
        <v>10 V</v>
      </c>
      <c r="G224" s="5" t="str">
        <f t="shared" si="99"/>
        <v>200 V</v>
      </c>
      <c r="H224" s="5" t="str">
        <f t="shared" si="100"/>
        <v>0.125 @ 70 C</v>
      </c>
      <c r="I224" s="5" t="str">
        <f t="shared" si="101"/>
        <v>±100 ppm/C</v>
      </c>
      <c r="J224" s="5" t="str">
        <f t="shared" si="102"/>
        <v>0805</v>
      </c>
      <c r="K224" s="5" t="str">
        <f t="shared" si="103"/>
        <v>-55 to +155 C</v>
      </c>
      <c r="L224" s="5" t="str">
        <f t="array" ref="L224">IFERROR(INDEX(e29_4c,SMALL(IF(($B$9&lt;=e29_raw)*($B$11&gt;=e29_raw),MATCH(ROW(e29_4c),ROW(e29_4c))),ROWS($A$1:A218)),COLUMN(A218)),"")</f>
        <v>8060</v>
      </c>
      <c r="M224" s="5" t="str">
        <f t="shared" si="104"/>
        <v>Grade 0</v>
      </c>
      <c r="N224" t="str">
        <f t="shared" si="105"/>
        <v>Precision Thick Film Chip Resistors</v>
      </c>
      <c r="O224" t="str">
        <f t="shared" si="106"/>
        <v>Panasonic</v>
      </c>
      <c r="P224" s="5" t="str">
        <f t="shared" si="107"/>
        <v>ERJ6ENF8060</v>
      </c>
      <c r="T224" t="str">
        <f t="shared" si="83"/>
        <v>technology 'R0805';</v>
      </c>
      <c r="U224" t="str">
        <f t="shared" si="84"/>
        <v>value '806 Ohm';</v>
      </c>
      <c r="V224" t="str">
        <f t="shared" si="85"/>
        <v>tolerance '1 %';</v>
      </c>
      <c r="W224" t="str">
        <f t="shared" si="86"/>
        <v>rcwv '10 V';</v>
      </c>
      <c r="X224" t="str">
        <f t="shared" si="87"/>
        <v>max(v) '200 V';</v>
      </c>
      <c r="Y224" t="str">
        <f t="shared" si="88"/>
        <v>power(w) '0.125 @ 70 C';</v>
      </c>
      <c r="Z224" t="str">
        <f t="shared" si="89"/>
        <v>tcr '±100 ppm/C';</v>
      </c>
      <c r="AA224" t="str">
        <f t="shared" si="90"/>
        <v>package '0805';</v>
      </c>
      <c r="AB224" t="str">
        <f t="shared" si="91"/>
        <v>operating_temp '-55 to +155 C';</v>
      </c>
      <c r="AC224" t="str">
        <f t="shared" si="92"/>
        <v>pkg_code '8060';</v>
      </c>
      <c r="AD224" t="str">
        <f t="shared" si="93"/>
        <v>aec-q200 'Grade 0';</v>
      </c>
      <c r="AE224" t="str">
        <f t="shared" si="94"/>
        <v>classification 'Precision Thick Film Chip Resistors';</v>
      </c>
      <c r="AF224" t="str">
        <f t="shared" si="95"/>
        <v>mfg 'Panasonic';</v>
      </c>
      <c r="AG224" t="str">
        <f t="shared" si="96"/>
        <v>mpn 'ERJ6ENF8060';</v>
      </c>
    </row>
    <row r="225" spans="3:33" x14ac:dyDescent="0.3">
      <c r="C225" s="5" t="str">
        <f t="shared" si="97"/>
        <v>R0805</v>
      </c>
      <c r="D225" s="5" t="str">
        <f t="shared" si="81"/>
        <v>820 Ohm</v>
      </c>
      <c r="E225" s="5" t="str">
        <f t="shared" si="98"/>
        <v>1 %</v>
      </c>
      <c r="F225" s="5" t="str">
        <f t="shared" si="82"/>
        <v>10.1 V</v>
      </c>
      <c r="G225" s="5" t="str">
        <f t="shared" si="99"/>
        <v>200 V</v>
      </c>
      <c r="H225" s="5" t="str">
        <f t="shared" si="100"/>
        <v>0.125 @ 70 C</v>
      </c>
      <c r="I225" s="5" t="str">
        <f t="shared" si="101"/>
        <v>±100 ppm/C</v>
      </c>
      <c r="J225" s="5" t="str">
        <f t="shared" si="102"/>
        <v>0805</v>
      </c>
      <c r="K225" s="5" t="str">
        <f t="shared" si="103"/>
        <v>-55 to +155 C</v>
      </c>
      <c r="L225" s="5" t="str">
        <f t="array" ref="L225">IFERROR(INDEX(e29_4c,SMALL(IF(($B$9&lt;=e29_raw)*($B$11&gt;=e29_raw),MATCH(ROW(e29_4c),ROW(e29_4c))),ROWS($A$1:A219)),COLUMN(A219)),"")</f>
        <v>8200</v>
      </c>
      <c r="M225" s="5" t="str">
        <f t="shared" si="104"/>
        <v>Grade 0</v>
      </c>
      <c r="N225" t="str">
        <f t="shared" si="105"/>
        <v>Precision Thick Film Chip Resistors</v>
      </c>
      <c r="O225" t="str">
        <f t="shared" si="106"/>
        <v>Panasonic</v>
      </c>
      <c r="P225" s="5" t="str">
        <f t="shared" si="107"/>
        <v>ERJ6ENF8200</v>
      </c>
      <c r="T225" t="str">
        <f t="shared" si="83"/>
        <v>technology 'R0805';</v>
      </c>
      <c r="U225" t="str">
        <f t="shared" si="84"/>
        <v>value '820 Ohm';</v>
      </c>
      <c r="V225" t="str">
        <f t="shared" si="85"/>
        <v>tolerance '1 %';</v>
      </c>
      <c r="W225" t="str">
        <f t="shared" si="86"/>
        <v>rcwv '10.1 V';</v>
      </c>
      <c r="X225" t="str">
        <f t="shared" si="87"/>
        <v>max(v) '200 V';</v>
      </c>
      <c r="Y225" t="str">
        <f t="shared" si="88"/>
        <v>power(w) '0.125 @ 70 C';</v>
      </c>
      <c r="Z225" t="str">
        <f t="shared" si="89"/>
        <v>tcr '±100 ppm/C';</v>
      </c>
      <c r="AA225" t="str">
        <f t="shared" si="90"/>
        <v>package '0805';</v>
      </c>
      <c r="AB225" t="str">
        <f t="shared" si="91"/>
        <v>operating_temp '-55 to +155 C';</v>
      </c>
      <c r="AC225" t="str">
        <f t="shared" si="92"/>
        <v>pkg_code '8200';</v>
      </c>
      <c r="AD225" t="str">
        <f t="shared" si="93"/>
        <v>aec-q200 'Grade 0';</v>
      </c>
      <c r="AE225" t="str">
        <f t="shared" si="94"/>
        <v>classification 'Precision Thick Film Chip Resistors';</v>
      </c>
      <c r="AF225" t="str">
        <f t="shared" si="95"/>
        <v>mfg 'Panasonic';</v>
      </c>
      <c r="AG225" t="str">
        <f t="shared" si="96"/>
        <v>mpn 'ERJ6ENF8200';</v>
      </c>
    </row>
    <row r="226" spans="3:33" x14ac:dyDescent="0.3">
      <c r="C226" s="5" t="str">
        <f t="shared" si="97"/>
        <v>R0805</v>
      </c>
      <c r="D226" s="5" t="str">
        <f t="shared" si="81"/>
        <v>825 Ohm</v>
      </c>
      <c r="E226" s="5" t="str">
        <f t="shared" si="98"/>
        <v>1 %</v>
      </c>
      <c r="F226" s="5" t="str">
        <f t="shared" si="82"/>
        <v>10.2 V</v>
      </c>
      <c r="G226" s="5" t="str">
        <f t="shared" si="99"/>
        <v>200 V</v>
      </c>
      <c r="H226" s="5" t="str">
        <f t="shared" si="100"/>
        <v>0.125 @ 70 C</v>
      </c>
      <c r="I226" s="5" t="str">
        <f t="shared" si="101"/>
        <v>±100 ppm/C</v>
      </c>
      <c r="J226" s="5" t="str">
        <f t="shared" si="102"/>
        <v>0805</v>
      </c>
      <c r="K226" s="5" t="str">
        <f t="shared" si="103"/>
        <v>-55 to +155 C</v>
      </c>
      <c r="L226" s="5" t="str">
        <f t="array" ref="L226">IFERROR(INDEX(e29_4c,SMALL(IF(($B$9&lt;=e29_raw)*($B$11&gt;=e29_raw),MATCH(ROW(e29_4c),ROW(e29_4c))),ROWS($A$1:A220)),COLUMN(A220)),"")</f>
        <v>8250</v>
      </c>
      <c r="M226" s="5" t="str">
        <f t="shared" si="104"/>
        <v>Grade 0</v>
      </c>
      <c r="N226" t="str">
        <f t="shared" si="105"/>
        <v>Precision Thick Film Chip Resistors</v>
      </c>
      <c r="O226" t="str">
        <f t="shared" si="106"/>
        <v>Panasonic</v>
      </c>
      <c r="P226" s="5" t="str">
        <f t="shared" si="107"/>
        <v>ERJ6ENF8250</v>
      </c>
      <c r="T226" t="str">
        <f t="shared" si="83"/>
        <v>technology 'R0805';</v>
      </c>
      <c r="U226" t="str">
        <f t="shared" si="84"/>
        <v>value '825 Ohm';</v>
      </c>
      <c r="V226" t="str">
        <f t="shared" si="85"/>
        <v>tolerance '1 %';</v>
      </c>
      <c r="W226" t="str">
        <f t="shared" si="86"/>
        <v>rcwv '10.2 V';</v>
      </c>
      <c r="X226" t="str">
        <f t="shared" si="87"/>
        <v>max(v) '200 V';</v>
      </c>
      <c r="Y226" t="str">
        <f t="shared" si="88"/>
        <v>power(w) '0.125 @ 70 C';</v>
      </c>
      <c r="Z226" t="str">
        <f t="shared" si="89"/>
        <v>tcr '±100 ppm/C';</v>
      </c>
      <c r="AA226" t="str">
        <f t="shared" si="90"/>
        <v>package '0805';</v>
      </c>
      <c r="AB226" t="str">
        <f t="shared" si="91"/>
        <v>operating_temp '-55 to +155 C';</v>
      </c>
      <c r="AC226" t="str">
        <f t="shared" si="92"/>
        <v>pkg_code '8250';</v>
      </c>
      <c r="AD226" t="str">
        <f t="shared" si="93"/>
        <v>aec-q200 'Grade 0';</v>
      </c>
      <c r="AE226" t="str">
        <f t="shared" si="94"/>
        <v>classification 'Precision Thick Film Chip Resistors';</v>
      </c>
      <c r="AF226" t="str">
        <f t="shared" si="95"/>
        <v>mfg 'Panasonic';</v>
      </c>
      <c r="AG226" t="str">
        <f t="shared" si="96"/>
        <v>mpn 'ERJ6ENF8250';</v>
      </c>
    </row>
    <row r="227" spans="3:33" x14ac:dyDescent="0.3">
      <c r="C227" s="5" t="str">
        <f t="shared" si="97"/>
        <v>R0805</v>
      </c>
      <c r="D227" s="5" t="str">
        <f t="shared" si="81"/>
        <v>845 Ohm</v>
      </c>
      <c r="E227" s="5" t="str">
        <f t="shared" si="98"/>
        <v>1 %</v>
      </c>
      <c r="F227" s="5" t="str">
        <f t="shared" si="82"/>
        <v>10.3 V</v>
      </c>
      <c r="G227" s="5" t="str">
        <f t="shared" si="99"/>
        <v>200 V</v>
      </c>
      <c r="H227" s="5" t="str">
        <f t="shared" si="100"/>
        <v>0.125 @ 70 C</v>
      </c>
      <c r="I227" s="5" t="str">
        <f t="shared" si="101"/>
        <v>±100 ppm/C</v>
      </c>
      <c r="J227" s="5" t="str">
        <f t="shared" si="102"/>
        <v>0805</v>
      </c>
      <c r="K227" s="5" t="str">
        <f t="shared" si="103"/>
        <v>-55 to +155 C</v>
      </c>
      <c r="L227" s="5" t="str">
        <f t="array" ref="L227">IFERROR(INDEX(e29_4c,SMALL(IF(($B$9&lt;=e29_raw)*($B$11&gt;=e29_raw),MATCH(ROW(e29_4c),ROW(e29_4c))),ROWS($A$1:A221)),COLUMN(A221)),"")</f>
        <v>8450</v>
      </c>
      <c r="M227" s="5" t="str">
        <f t="shared" si="104"/>
        <v>Grade 0</v>
      </c>
      <c r="N227" t="str">
        <f t="shared" si="105"/>
        <v>Precision Thick Film Chip Resistors</v>
      </c>
      <c r="O227" t="str">
        <f t="shared" si="106"/>
        <v>Panasonic</v>
      </c>
      <c r="P227" s="5" t="str">
        <f t="shared" si="107"/>
        <v>ERJ6ENF8450</v>
      </c>
      <c r="T227" t="str">
        <f t="shared" si="83"/>
        <v>technology 'R0805';</v>
      </c>
      <c r="U227" t="str">
        <f t="shared" si="84"/>
        <v>value '845 Ohm';</v>
      </c>
      <c r="V227" t="str">
        <f t="shared" si="85"/>
        <v>tolerance '1 %';</v>
      </c>
      <c r="W227" t="str">
        <f t="shared" si="86"/>
        <v>rcwv '10.3 V';</v>
      </c>
      <c r="X227" t="str">
        <f t="shared" si="87"/>
        <v>max(v) '200 V';</v>
      </c>
      <c r="Y227" t="str">
        <f t="shared" si="88"/>
        <v>power(w) '0.125 @ 70 C';</v>
      </c>
      <c r="Z227" t="str">
        <f t="shared" si="89"/>
        <v>tcr '±100 ppm/C';</v>
      </c>
      <c r="AA227" t="str">
        <f t="shared" si="90"/>
        <v>package '0805';</v>
      </c>
      <c r="AB227" t="str">
        <f t="shared" si="91"/>
        <v>operating_temp '-55 to +155 C';</v>
      </c>
      <c r="AC227" t="str">
        <f t="shared" si="92"/>
        <v>pkg_code '8450';</v>
      </c>
      <c r="AD227" t="str">
        <f t="shared" si="93"/>
        <v>aec-q200 'Grade 0';</v>
      </c>
      <c r="AE227" t="str">
        <f t="shared" si="94"/>
        <v>classification 'Precision Thick Film Chip Resistors';</v>
      </c>
      <c r="AF227" t="str">
        <f t="shared" si="95"/>
        <v>mfg 'Panasonic';</v>
      </c>
      <c r="AG227" t="str">
        <f t="shared" si="96"/>
        <v>mpn 'ERJ6ENF8450';</v>
      </c>
    </row>
    <row r="228" spans="3:33" x14ac:dyDescent="0.3">
      <c r="C228" s="5" t="str">
        <f t="shared" si="97"/>
        <v>R0805</v>
      </c>
      <c r="D228" s="5" t="str">
        <f t="shared" si="81"/>
        <v>866 Ohm</v>
      </c>
      <c r="E228" s="5" t="str">
        <f t="shared" si="98"/>
        <v>1 %</v>
      </c>
      <c r="F228" s="5" t="str">
        <f t="shared" si="82"/>
        <v>10.4 V</v>
      </c>
      <c r="G228" s="5" t="str">
        <f t="shared" si="99"/>
        <v>200 V</v>
      </c>
      <c r="H228" s="5" t="str">
        <f t="shared" si="100"/>
        <v>0.125 @ 70 C</v>
      </c>
      <c r="I228" s="5" t="str">
        <f t="shared" si="101"/>
        <v>±100 ppm/C</v>
      </c>
      <c r="J228" s="5" t="str">
        <f t="shared" si="102"/>
        <v>0805</v>
      </c>
      <c r="K228" s="5" t="str">
        <f t="shared" si="103"/>
        <v>-55 to +155 C</v>
      </c>
      <c r="L228" s="5" t="str">
        <f t="array" ref="L228">IFERROR(INDEX(e29_4c,SMALL(IF(($B$9&lt;=e29_raw)*($B$11&gt;=e29_raw),MATCH(ROW(e29_4c),ROW(e29_4c))),ROWS($A$1:A222)),COLUMN(A222)),"")</f>
        <v>8660</v>
      </c>
      <c r="M228" s="5" t="str">
        <f t="shared" si="104"/>
        <v>Grade 0</v>
      </c>
      <c r="N228" t="str">
        <f t="shared" si="105"/>
        <v>Precision Thick Film Chip Resistors</v>
      </c>
      <c r="O228" t="str">
        <f t="shared" si="106"/>
        <v>Panasonic</v>
      </c>
      <c r="P228" s="5" t="str">
        <f t="shared" si="107"/>
        <v>ERJ6ENF8660</v>
      </c>
      <c r="T228" t="str">
        <f t="shared" si="83"/>
        <v>technology 'R0805';</v>
      </c>
      <c r="U228" t="str">
        <f t="shared" si="84"/>
        <v>value '866 Ohm';</v>
      </c>
      <c r="V228" t="str">
        <f t="shared" si="85"/>
        <v>tolerance '1 %';</v>
      </c>
      <c r="W228" t="str">
        <f t="shared" si="86"/>
        <v>rcwv '10.4 V';</v>
      </c>
      <c r="X228" t="str">
        <f t="shared" si="87"/>
        <v>max(v) '200 V';</v>
      </c>
      <c r="Y228" t="str">
        <f t="shared" si="88"/>
        <v>power(w) '0.125 @ 70 C';</v>
      </c>
      <c r="Z228" t="str">
        <f t="shared" si="89"/>
        <v>tcr '±100 ppm/C';</v>
      </c>
      <c r="AA228" t="str">
        <f t="shared" si="90"/>
        <v>package '0805';</v>
      </c>
      <c r="AB228" t="str">
        <f t="shared" si="91"/>
        <v>operating_temp '-55 to +155 C';</v>
      </c>
      <c r="AC228" t="str">
        <f t="shared" si="92"/>
        <v>pkg_code '8660';</v>
      </c>
      <c r="AD228" t="str">
        <f t="shared" si="93"/>
        <v>aec-q200 'Grade 0';</v>
      </c>
      <c r="AE228" t="str">
        <f t="shared" si="94"/>
        <v>classification 'Precision Thick Film Chip Resistors';</v>
      </c>
      <c r="AF228" t="str">
        <f t="shared" si="95"/>
        <v>mfg 'Panasonic';</v>
      </c>
      <c r="AG228" t="str">
        <f t="shared" si="96"/>
        <v>mpn 'ERJ6ENF8660';</v>
      </c>
    </row>
    <row r="229" spans="3:33" x14ac:dyDescent="0.3">
      <c r="C229" s="5" t="str">
        <f t="shared" si="97"/>
        <v>R0805</v>
      </c>
      <c r="D229" s="5" t="str">
        <f t="shared" si="81"/>
        <v>887 Ohm</v>
      </c>
      <c r="E229" s="5" t="str">
        <f t="shared" si="98"/>
        <v>1 %</v>
      </c>
      <c r="F229" s="5" t="str">
        <f t="shared" si="82"/>
        <v>10.5 V</v>
      </c>
      <c r="G229" s="5" t="str">
        <f t="shared" si="99"/>
        <v>200 V</v>
      </c>
      <c r="H229" s="5" t="str">
        <f t="shared" si="100"/>
        <v>0.125 @ 70 C</v>
      </c>
      <c r="I229" s="5" t="str">
        <f t="shared" si="101"/>
        <v>±100 ppm/C</v>
      </c>
      <c r="J229" s="5" t="str">
        <f t="shared" si="102"/>
        <v>0805</v>
      </c>
      <c r="K229" s="5" t="str">
        <f t="shared" si="103"/>
        <v>-55 to +155 C</v>
      </c>
      <c r="L229" s="5" t="str">
        <f t="array" ref="L229">IFERROR(INDEX(e29_4c,SMALL(IF(($B$9&lt;=e29_raw)*($B$11&gt;=e29_raw),MATCH(ROW(e29_4c),ROW(e29_4c))),ROWS($A$1:A223)),COLUMN(A223)),"")</f>
        <v>8870</v>
      </c>
      <c r="M229" s="5" t="str">
        <f t="shared" si="104"/>
        <v>Grade 0</v>
      </c>
      <c r="N229" t="str">
        <f t="shared" si="105"/>
        <v>Precision Thick Film Chip Resistors</v>
      </c>
      <c r="O229" t="str">
        <f t="shared" si="106"/>
        <v>Panasonic</v>
      </c>
      <c r="P229" s="5" t="str">
        <f t="shared" si="107"/>
        <v>ERJ6ENF8870</v>
      </c>
      <c r="T229" t="str">
        <f t="shared" si="83"/>
        <v>technology 'R0805';</v>
      </c>
      <c r="U229" t="str">
        <f t="shared" si="84"/>
        <v>value '887 Ohm';</v>
      </c>
      <c r="V229" t="str">
        <f t="shared" si="85"/>
        <v>tolerance '1 %';</v>
      </c>
      <c r="W229" t="str">
        <f t="shared" si="86"/>
        <v>rcwv '10.5 V';</v>
      </c>
      <c r="X229" t="str">
        <f t="shared" si="87"/>
        <v>max(v) '200 V';</v>
      </c>
      <c r="Y229" t="str">
        <f t="shared" si="88"/>
        <v>power(w) '0.125 @ 70 C';</v>
      </c>
      <c r="Z229" t="str">
        <f t="shared" si="89"/>
        <v>tcr '±100 ppm/C';</v>
      </c>
      <c r="AA229" t="str">
        <f t="shared" si="90"/>
        <v>package '0805';</v>
      </c>
      <c r="AB229" t="str">
        <f t="shared" si="91"/>
        <v>operating_temp '-55 to +155 C';</v>
      </c>
      <c r="AC229" t="str">
        <f t="shared" si="92"/>
        <v>pkg_code '8870';</v>
      </c>
      <c r="AD229" t="str">
        <f t="shared" si="93"/>
        <v>aec-q200 'Grade 0';</v>
      </c>
      <c r="AE229" t="str">
        <f t="shared" si="94"/>
        <v>classification 'Precision Thick Film Chip Resistors';</v>
      </c>
      <c r="AF229" t="str">
        <f t="shared" si="95"/>
        <v>mfg 'Panasonic';</v>
      </c>
      <c r="AG229" t="str">
        <f t="shared" si="96"/>
        <v>mpn 'ERJ6ENF8870';</v>
      </c>
    </row>
    <row r="230" spans="3:33" x14ac:dyDescent="0.3">
      <c r="C230" s="5" t="str">
        <f t="shared" si="97"/>
        <v>R0805</v>
      </c>
      <c r="D230" s="5" t="str">
        <f t="shared" si="81"/>
        <v>909 Ohm</v>
      </c>
      <c r="E230" s="5" t="str">
        <f t="shared" si="98"/>
        <v>1 %</v>
      </c>
      <c r="F230" s="5" t="str">
        <f t="shared" si="82"/>
        <v>10.7 V</v>
      </c>
      <c r="G230" s="5" t="str">
        <f t="shared" si="99"/>
        <v>200 V</v>
      </c>
      <c r="H230" s="5" t="str">
        <f t="shared" si="100"/>
        <v>0.125 @ 70 C</v>
      </c>
      <c r="I230" s="5" t="str">
        <f t="shared" si="101"/>
        <v>±100 ppm/C</v>
      </c>
      <c r="J230" s="5" t="str">
        <f t="shared" si="102"/>
        <v>0805</v>
      </c>
      <c r="K230" s="5" t="str">
        <f t="shared" si="103"/>
        <v>-55 to +155 C</v>
      </c>
      <c r="L230" s="5" t="str">
        <f t="array" ref="L230">IFERROR(INDEX(e29_4c,SMALL(IF(($B$9&lt;=e29_raw)*($B$11&gt;=e29_raw),MATCH(ROW(e29_4c),ROW(e29_4c))),ROWS($A$1:A224)),COLUMN(A224)),"")</f>
        <v>9090</v>
      </c>
      <c r="M230" s="5" t="str">
        <f t="shared" si="104"/>
        <v>Grade 0</v>
      </c>
      <c r="N230" t="str">
        <f t="shared" si="105"/>
        <v>Precision Thick Film Chip Resistors</v>
      </c>
      <c r="O230" t="str">
        <f t="shared" si="106"/>
        <v>Panasonic</v>
      </c>
      <c r="P230" s="5" t="str">
        <f t="shared" si="107"/>
        <v>ERJ6ENF9090</v>
      </c>
      <c r="T230" t="str">
        <f t="shared" si="83"/>
        <v>technology 'R0805';</v>
      </c>
      <c r="U230" t="str">
        <f t="shared" si="84"/>
        <v>value '909 Ohm';</v>
      </c>
      <c r="V230" t="str">
        <f t="shared" si="85"/>
        <v>tolerance '1 %';</v>
      </c>
      <c r="W230" t="str">
        <f t="shared" si="86"/>
        <v>rcwv '10.7 V';</v>
      </c>
      <c r="X230" t="str">
        <f t="shared" si="87"/>
        <v>max(v) '200 V';</v>
      </c>
      <c r="Y230" t="str">
        <f t="shared" si="88"/>
        <v>power(w) '0.125 @ 70 C';</v>
      </c>
      <c r="Z230" t="str">
        <f t="shared" si="89"/>
        <v>tcr '±100 ppm/C';</v>
      </c>
      <c r="AA230" t="str">
        <f t="shared" si="90"/>
        <v>package '0805';</v>
      </c>
      <c r="AB230" t="str">
        <f t="shared" si="91"/>
        <v>operating_temp '-55 to +155 C';</v>
      </c>
      <c r="AC230" t="str">
        <f t="shared" si="92"/>
        <v>pkg_code '9090';</v>
      </c>
      <c r="AD230" t="str">
        <f t="shared" si="93"/>
        <v>aec-q200 'Grade 0';</v>
      </c>
      <c r="AE230" t="str">
        <f t="shared" si="94"/>
        <v>classification 'Precision Thick Film Chip Resistors';</v>
      </c>
      <c r="AF230" t="str">
        <f t="shared" si="95"/>
        <v>mfg 'Panasonic';</v>
      </c>
      <c r="AG230" t="str">
        <f t="shared" si="96"/>
        <v>mpn 'ERJ6ENF9090';</v>
      </c>
    </row>
    <row r="231" spans="3:33" x14ac:dyDescent="0.3">
      <c r="C231" s="5" t="str">
        <f t="shared" si="97"/>
        <v>R0805</v>
      </c>
      <c r="D231" s="5" t="str">
        <f t="shared" si="81"/>
        <v>910 Ohm</v>
      </c>
      <c r="E231" s="5" t="str">
        <f t="shared" si="98"/>
        <v>1 %</v>
      </c>
      <c r="F231" s="5" t="str">
        <f t="shared" si="82"/>
        <v>10.7 V</v>
      </c>
      <c r="G231" s="5" t="str">
        <f t="shared" si="99"/>
        <v>200 V</v>
      </c>
      <c r="H231" s="5" t="str">
        <f t="shared" si="100"/>
        <v>0.125 @ 70 C</v>
      </c>
      <c r="I231" s="5" t="str">
        <f t="shared" si="101"/>
        <v>±100 ppm/C</v>
      </c>
      <c r="J231" s="5" t="str">
        <f t="shared" si="102"/>
        <v>0805</v>
      </c>
      <c r="K231" s="5" t="str">
        <f t="shared" si="103"/>
        <v>-55 to +155 C</v>
      </c>
      <c r="L231" s="5" t="str">
        <f t="array" ref="L231">IFERROR(INDEX(e29_4c,SMALL(IF(($B$9&lt;=e29_raw)*($B$11&gt;=e29_raw),MATCH(ROW(e29_4c),ROW(e29_4c))),ROWS($A$1:A225)),COLUMN(A225)),"")</f>
        <v>9100</v>
      </c>
      <c r="M231" s="5" t="str">
        <f t="shared" si="104"/>
        <v>Grade 0</v>
      </c>
      <c r="N231" t="str">
        <f t="shared" si="105"/>
        <v>Precision Thick Film Chip Resistors</v>
      </c>
      <c r="O231" t="str">
        <f t="shared" si="106"/>
        <v>Panasonic</v>
      </c>
      <c r="P231" s="5" t="str">
        <f t="shared" si="107"/>
        <v>ERJ6ENF9100</v>
      </c>
      <c r="T231" t="str">
        <f t="shared" si="83"/>
        <v>technology 'R0805';</v>
      </c>
      <c r="U231" t="str">
        <f t="shared" si="84"/>
        <v>value '910 Ohm';</v>
      </c>
      <c r="V231" t="str">
        <f t="shared" si="85"/>
        <v>tolerance '1 %';</v>
      </c>
      <c r="W231" t="str">
        <f t="shared" si="86"/>
        <v>rcwv '10.7 V';</v>
      </c>
      <c r="X231" t="str">
        <f t="shared" si="87"/>
        <v>max(v) '200 V';</v>
      </c>
      <c r="Y231" t="str">
        <f t="shared" si="88"/>
        <v>power(w) '0.125 @ 70 C';</v>
      </c>
      <c r="Z231" t="str">
        <f t="shared" si="89"/>
        <v>tcr '±100 ppm/C';</v>
      </c>
      <c r="AA231" t="str">
        <f t="shared" si="90"/>
        <v>package '0805';</v>
      </c>
      <c r="AB231" t="str">
        <f t="shared" si="91"/>
        <v>operating_temp '-55 to +155 C';</v>
      </c>
      <c r="AC231" t="str">
        <f t="shared" si="92"/>
        <v>pkg_code '9100';</v>
      </c>
      <c r="AD231" t="str">
        <f t="shared" si="93"/>
        <v>aec-q200 'Grade 0';</v>
      </c>
      <c r="AE231" t="str">
        <f t="shared" si="94"/>
        <v>classification 'Precision Thick Film Chip Resistors';</v>
      </c>
      <c r="AF231" t="str">
        <f t="shared" si="95"/>
        <v>mfg 'Panasonic';</v>
      </c>
      <c r="AG231" t="str">
        <f t="shared" si="96"/>
        <v>mpn 'ERJ6ENF9100';</v>
      </c>
    </row>
    <row r="232" spans="3:33" x14ac:dyDescent="0.3">
      <c r="C232" s="5" t="str">
        <f t="shared" si="97"/>
        <v>R0805</v>
      </c>
      <c r="D232" s="5" t="str">
        <f t="shared" si="81"/>
        <v>931 Ohm</v>
      </c>
      <c r="E232" s="5" t="str">
        <f t="shared" si="98"/>
        <v>1 %</v>
      </c>
      <c r="F232" s="5" t="str">
        <f t="shared" si="82"/>
        <v>10.8 V</v>
      </c>
      <c r="G232" s="5" t="str">
        <f t="shared" si="99"/>
        <v>200 V</v>
      </c>
      <c r="H232" s="5" t="str">
        <f t="shared" si="100"/>
        <v>0.125 @ 70 C</v>
      </c>
      <c r="I232" s="5" t="str">
        <f t="shared" si="101"/>
        <v>±100 ppm/C</v>
      </c>
      <c r="J232" s="5" t="str">
        <f t="shared" si="102"/>
        <v>0805</v>
      </c>
      <c r="K232" s="5" t="str">
        <f t="shared" si="103"/>
        <v>-55 to +155 C</v>
      </c>
      <c r="L232" s="5" t="str">
        <f t="array" ref="L232">IFERROR(INDEX(e29_4c,SMALL(IF(($B$9&lt;=e29_raw)*($B$11&gt;=e29_raw),MATCH(ROW(e29_4c),ROW(e29_4c))),ROWS($A$1:A226)),COLUMN(A226)),"")</f>
        <v>9310</v>
      </c>
      <c r="M232" s="5" t="str">
        <f t="shared" si="104"/>
        <v>Grade 0</v>
      </c>
      <c r="N232" t="str">
        <f t="shared" si="105"/>
        <v>Precision Thick Film Chip Resistors</v>
      </c>
      <c r="O232" t="str">
        <f t="shared" si="106"/>
        <v>Panasonic</v>
      </c>
      <c r="P232" s="5" t="str">
        <f t="shared" si="107"/>
        <v>ERJ6ENF9310</v>
      </c>
      <c r="T232" t="str">
        <f t="shared" si="83"/>
        <v>technology 'R0805';</v>
      </c>
      <c r="U232" t="str">
        <f t="shared" si="84"/>
        <v>value '931 Ohm';</v>
      </c>
      <c r="V232" t="str">
        <f t="shared" si="85"/>
        <v>tolerance '1 %';</v>
      </c>
      <c r="W232" t="str">
        <f t="shared" si="86"/>
        <v>rcwv '10.8 V';</v>
      </c>
      <c r="X232" t="str">
        <f t="shared" si="87"/>
        <v>max(v) '200 V';</v>
      </c>
      <c r="Y232" t="str">
        <f t="shared" si="88"/>
        <v>power(w) '0.125 @ 70 C';</v>
      </c>
      <c r="Z232" t="str">
        <f t="shared" si="89"/>
        <v>tcr '±100 ppm/C';</v>
      </c>
      <c r="AA232" t="str">
        <f t="shared" si="90"/>
        <v>package '0805';</v>
      </c>
      <c r="AB232" t="str">
        <f t="shared" si="91"/>
        <v>operating_temp '-55 to +155 C';</v>
      </c>
      <c r="AC232" t="str">
        <f t="shared" si="92"/>
        <v>pkg_code '9310';</v>
      </c>
      <c r="AD232" t="str">
        <f t="shared" si="93"/>
        <v>aec-q200 'Grade 0';</v>
      </c>
      <c r="AE232" t="str">
        <f t="shared" si="94"/>
        <v>classification 'Precision Thick Film Chip Resistors';</v>
      </c>
      <c r="AF232" t="str">
        <f t="shared" si="95"/>
        <v>mfg 'Panasonic';</v>
      </c>
      <c r="AG232" t="str">
        <f t="shared" si="96"/>
        <v>mpn 'ERJ6ENF9310';</v>
      </c>
    </row>
    <row r="233" spans="3:33" x14ac:dyDescent="0.3">
      <c r="C233" s="5" t="str">
        <f t="shared" si="97"/>
        <v>R0805</v>
      </c>
      <c r="D233" s="5" t="str">
        <f t="shared" si="81"/>
        <v>953 Ohm</v>
      </c>
      <c r="E233" s="5" t="str">
        <f t="shared" si="98"/>
        <v>1 %</v>
      </c>
      <c r="F233" s="5" t="str">
        <f t="shared" si="82"/>
        <v>10.9 V</v>
      </c>
      <c r="G233" s="5" t="str">
        <f t="shared" si="99"/>
        <v>200 V</v>
      </c>
      <c r="H233" s="5" t="str">
        <f t="shared" si="100"/>
        <v>0.125 @ 70 C</v>
      </c>
      <c r="I233" s="5" t="str">
        <f t="shared" si="101"/>
        <v>±100 ppm/C</v>
      </c>
      <c r="J233" s="5" t="str">
        <f t="shared" si="102"/>
        <v>0805</v>
      </c>
      <c r="K233" s="5" t="str">
        <f t="shared" si="103"/>
        <v>-55 to +155 C</v>
      </c>
      <c r="L233" s="5" t="str">
        <f t="array" ref="L233">IFERROR(INDEX(e29_4c,SMALL(IF(($B$9&lt;=e29_raw)*($B$11&gt;=e29_raw),MATCH(ROW(e29_4c),ROW(e29_4c))),ROWS($A$1:A227)),COLUMN(A227)),"")</f>
        <v>9530</v>
      </c>
      <c r="M233" s="5" t="str">
        <f t="shared" si="104"/>
        <v>Grade 0</v>
      </c>
      <c r="N233" t="str">
        <f t="shared" si="105"/>
        <v>Precision Thick Film Chip Resistors</v>
      </c>
      <c r="O233" t="str">
        <f t="shared" si="106"/>
        <v>Panasonic</v>
      </c>
      <c r="P233" s="5" t="str">
        <f t="shared" si="107"/>
        <v>ERJ6ENF9530</v>
      </c>
      <c r="T233" t="str">
        <f t="shared" si="83"/>
        <v>technology 'R0805';</v>
      </c>
      <c r="U233" t="str">
        <f t="shared" si="84"/>
        <v>value '953 Ohm';</v>
      </c>
      <c r="V233" t="str">
        <f t="shared" si="85"/>
        <v>tolerance '1 %';</v>
      </c>
      <c r="W233" t="str">
        <f t="shared" si="86"/>
        <v>rcwv '10.9 V';</v>
      </c>
      <c r="X233" t="str">
        <f t="shared" si="87"/>
        <v>max(v) '200 V';</v>
      </c>
      <c r="Y233" t="str">
        <f t="shared" si="88"/>
        <v>power(w) '0.125 @ 70 C';</v>
      </c>
      <c r="Z233" t="str">
        <f t="shared" si="89"/>
        <v>tcr '±100 ppm/C';</v>
      </c>
      <c r="AA233" t="str">
        <f t="shared" si="90"/>
        <v>package '0805';</v>
      </c>
      <c r="AB233" t="str">
        <f t="shared" si="91"/>
        <v>operating_temp '-55 to +155 C';</v>
      </c>
      <c r="AC233" t="str">
        <f t="shared" si="92"/>
        <v>pkg_code '9530';</v>
      </c>
      <c r="AD233" t="str">
        <f t="shared" si="93"/>
        <v>aec-q200 'Grade 0';</v>
      </c>
      <c r="AE233" t="str">
        <f t="shared" si="94"/>
        <v>classification 'Precision Thick Film Chip Resistors';</v>
      </c>
      <c r="AF233" t="str">
        <f t="shared" si="95"/>
        <v>mfg 'Panasonic';</v>
      </c>
      <c r="AG233" t="str">
        <f t="shared" si="96"/>
        <v>mpn 'ERJ6ENF9530';</v>
      </c>
    </row>
    <row r="234" spans="3:33" x14ac:dyDescent="0.3">
      <c r="C234" s="5" t="str">
        <f t="shared" si="97"/>
        <v>R0805</v>
      </c>
      <c r="D234" s="5" t="str">
        <f t="shared" si="81"/>
        <v>976 Ohm</v>
      </c>
      <c r="E234" s="5" t="str">
        <f t="shared" si="98"/>
        <v>1 %</v>
      </c>
      <c r="F234" s="5" t="str">
        <f t="shared" si="82"/>
        <v>11 V</v>
      </c>
      <c r="G234" s="5" t="str">
        <f t="shared" si="99"/>
        <v>200 V</v>
      </c>
      <c r="H234" s="5" t="str">
        <f t="shared" si="100"/>
        <v>0.125 @ 70 C</v>
      </c>
      <c r="I234" s="5" t="str">
        <f t="shared" si="101"/>
        <v>±100 ppm/C</v>
      </c>
      <c r="J234" s="5" t="str">
        <f t="shared" si="102"/>
        <v>0805</v>
      </c>
      <c r="K234" s="5" t="str">
        <f t="shared" si="103"/>
        <v>-55 to +155 C</v>
      </c>
      <c r="L234" s="5" t="str">
        <f t="array" ref="L234">IFERROR(INDEX(e29_4c,SMALL(IF(($B$9&lt;=e29_raw)*($B$11&gt;=e29_raw),MATCH(ROW(e29_4c),ROW(e29_4c))),ROWS($A$1:A228)),COLUMN(A228)),"")</f>
        <v>9760</v>
      </c>
      <c r="M234" s="5" t="str">
        <f t="shared" si="104"/>
        <v>Grade 0</v>
      </c>
      <c r="N234" t="str">
        <f t="shared" si="105"/>
        <v>Precision Thick Film Chip Resistors</v>
      </c>
      <c r="O234" t="str">
        <f t="shared" si="106"/>
        <v>Panasonic</v>
      </c>
      <c r="P234" s="5" t="str">
        <f t="shared" si="107"/>
        <v>ERJ6ENF9760</v>
      </c>
      <c r="T234" t="str">
        <f t="shared" si="83"/>
        <v>technology 'R0805';</v>
      </c>
      <c r="U234" t="str">
        <f t="shared" si="84"/>
        <v>value '976 Ohm';</v>
      </c>
      <c r="V234" t="str">
        <f t="shared" si="85"/>
        <v>tolerance '1 %';</v>
      </c>
      <c r="W234" t="str">
        <f t="shared" si="86"/>
        <v>rcwv '11 V';</v>
      </c>
      <c r="X234" t="str">
        <f t="shared" si="87"/>
        <v>max(v) '200 V';</v>
      </c>
      <c r="Y234" t="str">
        <f t="shared" si="88"/>
        <v>power(w) '0.125 @ 70 C';</v>
      </c>
      <c r="Z234" t="str">
        <f t="shared" si="89"/>
        <v>tcr '±100 ppm/C';</v>
      </c>
      <c r="AA234" t="str">
        <f t="shared" si="90"/>
        <v>package '0805';</v>
      </c>
      <c r="AB234" t="str">
        <f t="shared" si="91"/>
        <v>operating_temp '-55 to +155 C';</v>
      </c>
      <c r="AC234" t="str">
        <f t="shared" si="92"/>
        <v>pkg_code '9760';</v>
      </c>
      <c r="AD234" t="str">
        <f t="shared" si="93"/>
        <v>aec-q200 'Grade 0';</v>
      </c>
      <c r="AE234" t="str">
        <f t="shared" si="94"/>
        <v>classification 'Precision Thick Film Chip Resistors';</v>
      </c>
      <c r="AF234" t="str">
        <f t="shared" si="95"/>
        <v>mfg 'Panasonic';</v>
      </c>
      <c r="AG234" t="str">
        <f t="shared" si="96"/>
        <v>mpn 'ERJ6ENF9760';</v>
      </c>
    </row>
    <row r="235" spans="3:33" x14ac:dyDescent="0.3">
      <c r="C235" s="5" t="str">
        <f t="shared" si="97"/>
        <v>R0805</v>
      </c>
      <c r="D235" s="5" t="str">
        <f t="shared" si="81"/>
        <v>1.00 k</v>
      </c>
      <c r="E235" s="5" t="str">
        <f t="shared" si="98"/>
        <v>1 %</v>
      </c>
      <c r="F235" s="5" t="str">
        <f t="shared" si="82"/>
        <v>11.2 V</v>
      </c>
      <c r="G235" s="5" t="str">
        <f t="shared" si="99"/>
        <v>200 V</v>
      </c>
      <c r="H235" s="5" t="str">
        <f t="shared" si="100"/>
        <v>0.125 @ 70 C</v>
      </c>
      <c r="I235" s="5" t="str">
        <f t="shared" si="101"/>
        <v>±100 ppm/C</v>
      </c>
      <c r="J235" s="5" t="str">
        <f t="shared" si="102"/>
        <v>0805</v>
      </c>
      <c r="K235" s="5" t="str">
        <f t="shared" si="103"/>
        <v>-55 to +155 C</v>
      </c>
      <c r="L235" s="5" t="str">
        <f t="array" ref="L235">IFERROR(INDEX(e29_4c,SMALL(IF(($B$9&lt;=e29_raw)*($B$11&gt;=e29_raw),MATCH(ROW(e29_4c),ROW(e29_4c))),ROWS($A$1:A229)),COLUMN(A229)),"")</f>
        <v>1001</v>
      </c>
      <c r="M235" s="5" t="str">
        <f t="shared" si="104"/>
        <v>Grade 0</v>
      </c>
      <c r="N235" t="str">
        <f t="shared" si="105"/>
        <v>Precision Thick Film Chip Resistors</v>
      </c>
      <c r="O235" t="str">
        <f t="shared" si="106"/>
        <v>Panasonic</v>
      </c>
      <c r="P235" s="5" t="str">
        <f t="shared" si="107"/>
        <v>ERJ6ENF1001</v>
      </c>
      <c r="T235" t="str">
        <f t="shared" si="83"/>
        <v>technology 'R0805';</v>
      </c>
      <c r="U235" t="str">
        <f t="shared" si="84"/>
        <v>value '1.00 k';</v>
      </c>
      <c r="V235" t="str">
        <f t="shared" si="85"/>
        <v>tolerance '1 %';</v>
      </c>
      <c r="W235" t="str">
        <f t="shared" si="86"/>
        <v>rcwv '11.2 V';</v>
      </c>
      <c r="X235" t="str">
        <f t="shared" si="87"/>
        <v>max(v) '200 V';</v>
      </c>
      <c r="Y235" t="str">
        <f t="shared" si="88"/>
        <v>power(w) '0.125 @ 70 C';</v>
      </c>
      <c r="Z235" t="str">
        <f t="shared" si="89"/>
        <v>tcr '±100 ppm/C';</v>
      </c>
      <c r="AA235" t="str">
        <f t="shared" si="90"/>
        <v>package '0805';</v>
      </c>
      <c r="AB235" t="str">
        <f t="shared" si="91"/>
        <v>operating_temp '-55 to +155 C';</v>
      </c>
      <c r="AC235" t="str">
        <f t="shared" si="92"/>
        <v>pkg_code '1001';</v>
      </c>
      <c r="AD235" t="str">
        <f t="shared" si="93"/>
        <v>aec-q200 'Grade 0';</v>
      </c>
      <c r="AE235" t="str">
        <f t="shared" si="94"/>
        <v>classification 'Precision Thick Film Chip Resistors';</v>
      </c>
      <c r="AF235" t="str">
        <f t="shared" si="95"/>
        <v>mfg 'Panasonic';</v>
      </c>
      <c r="AG235" t="str">
        <f t="shared" si="96"/>
        <v>mpn 'ERJ6ENF1001';</v>
      </c>
    </row>
    <row r="236" spans="3:33" x14ac:dyDescent="0.3">
      <c r="C236" s="5" t="str">
        <f t="shared" si="97"/>
        <v>R0805</v>
      </c>
      <c r="D236" s="5" t="str">
        <f t="shared" si="81"/>
        <v>1.02 k</v>
      </c>
      <c r="E236" s="5" t="str">
        <f t="shared" si="98"/>
        <v>1 %</v>
      </c>
      <c r="F236" s="5" t="str">
        <f t="shared" si="82"/>
        <v>11.3 V</v>
      </c>
      <c r="G236" s="5" t="str">
        <f t="shared" si="99"/>
        <v>200 V</v>
      </c>
      <c r="H236" s="5" t="str">
        <f t="shared" si="100"/>
        <v>0.125 @ 70 C</v>
      </c>
      <c r="I236" s="5" t="str">
        <f t="shared" si="101"/>
        <v>±100 ppm/C</v>
      </c>
      <c r="J236" s="5" t="str">
        <f t="shared" si="102"/>
        <v>0805</v>
      </c>
      <c r="K236" s="5" t="str">
        <f t="shared" si="103"/>
        <v>-55 to +155 C</v>
      </c>
      <c r="L236" s="5" t="str">
        <f t="array" ref="L236">IFERROR(INDEX(e29_4c,SMALL(IF(($B$9&lt;=e29_raw)*($B$11&gt;=e29_raw),MATCH(ROW(e29_4c),ROW(e29_4c))),ROWS($A$1:A230)),COLUMN(A230)),"")</f>
        <v>1021</v>
      </c>
      <c r="M236" s="5" t="str">
        <f t="shared" si="104"/>
        <v>Grade 0</v>
      </c>
      <c r="N236" t="str">
        <f t="shared" si="105"/>
        <v>Precision Thick Film Chip Resistors</v>
      </c>
      <c r="O236" t="str">
        <f t="shared" si="106"/>
        <v>Panasonic</v>
      </c>
      <c r="P236" s="5" t="str">
        <f t="shared" si="107"/>
        <v>ERJ6ENF1021</v>
      </c>
      <c r="T236" t="str">
        <f t="shared" si="83"/>
        <v>technology 'R0805';</v>
      </c>
      <c r="U236" t="str">
        <f t="shared" si="84"/>
        <v>value '1.02 k';</v>
      </c>
      <c r="V236" t="str">
        <f t="shared" si="85"/>
        <v>tolerance '1 %';</v>
      </c>
      <c r="W236" t="str">
        <f t="shared" si="86"/>
        <v>rcwv '11.3 V';</v>
      </c>
      <c r="X236" t="str">
        <f t="shared" si="87"/>
        <v>max(v) '200 V';</v>
      </c>
      <c r="Y236" t="str">
        <f t="shared" si="88"/>
        <v>power(w) '0.125 @ 70 C';</v>
      </c>
      <c r="Z236" t="str">
        <f t="shared" si="89"/>
        <v>tcr '±100 ppm/C';</v>
      </c>
      <c r="AA236" t="str">
        <f t="shared" si="90"/>
        <v>package '0805';</v>
      </c>
      <c r="AB236" t="str">
        <f t="shared" si="91"/>
        <v>operating_temp '-55 to +155 C';</v>
      </c>
      <c r="AC236" t="str">
        <f t="shared" si="92"/>
        <v>pkg_code '1021';</v>
      </c>
      <c r="AD236" t="str">
        <f t="shared" si="93"/>
        <v>aec-q200 'Grade 0';</v>
      </c>
      <c r="AE236" t="str">
        <f t="shared" si="94"/>
        <v>classification 'Precision Thick Film Chip Resistors';</v>
      </c>
      <c r="AF236" t="str">
        <f t="shared" si="95"/>
        <v>mfg 'Panasonic';</v>
      </c>
      <c r="AG236" t="str">
        <f t="shared" si="96"/>
        <v>mpn 'ERJ6ENF1021';</v>
      </c>
    </row>
    <row r="237" spans="3:33" x14ac:dyDescent="0.3">
      <c r="C237" s="5" t="str">
        <f t="shared" si="97"/>
        <v>R0805</v>
      </c>
      <c r="D237" s="5" t="str">
        <f t="shared" si="81"/>
        <v>1.05 k</v>
      </c>
      <c r="E237" s="5" t="str">
        <f t="shared" si="98"/>
        <v>1 %</v>
      </c>
      <c r="F237" s="5" t="str">
        <f t="shared" si="82"/>
        <v>11.5 V</v>
      </c>
      <c r="G237" s="5" t="str">
        <f t="shared" si="99"/>
        <v>200 V</v>
      </c>
      <c r="H237" s="5" t="str">
        <f t="shared" si="100"/>
        <v>0.125 @ 70 C</v>
      </c>
      <c r="I237" s="5" t="str">
        <f t="shared" si="101"/>
        <v>±100 ppm/C</v>
      </c>
      <c r="J237" s="5" t="str">
        <f t="shared" si="102"/>
        <v>0805</v>
      </c>
      <c r="K237" s="5" t="str">
        <f t="shared" si="103"/>
        <v>-55 to +155 C</v>
      </c>
      <c r="L237" s="5" t="str">
        <f t="array" ref="L237">IFERROR(INDEX(e29_4c,SMALL(IF(($B$9&lt;=e29_raw)*($B$11&gt;=e29_raw),MATCH(ROW(e29_4c),ROW(e29_4c))),ROWS($A$1:A231)),COLUMN(A231)),"")</f>
        <v>1051</v>
      </c>
      <c r="M237" s="5" t="str">
        <f t="shared" si="104"/>
        <v>Grade 0</v>
      </c>
      <c r="N237" t="str">
        <f t="shared" si="105"/>
        <v>Precision Thick Film Chip Resistors</v>
      </c>
      <c r="O237" t="str">
        <f t="shared" si="106"/>
        <v>Panasonic</v>
      </c>
      <c r="P237" s="5" t="str">
        <f t="shared" si="107"/>
        <v>ERJ6ENF1051</v>
      </c>
      <c r="T237" t="str">
        <f t="shared" si="83"/>
        <v>technology 'R0805';</v>
      </c>
      <c r="U237" t="str">
        <f t="shared" si="84"/>
        <v>value '1.05 k';</v>
      </c>
      <c r="V237" t="str">
        <f t="shared" si="85"/>
        <v>tolerance '1 %';</v>
      </c>
      <c r="W237" t="str">
        <f t="shared" si="86"/>
        <v>rcwv '11.5 V';</v>
      </c>
      <c r="X237" t="str">
        <f t="shared" si="87"/>
        <v>max(v) '200 V';</v>
      </c>
      <c r="Y237" t="str">
        <f t="shared" si="88"/>
        <v>power(w) '0.125 @ 70 C';</v>
      </c>
      <c r="Z237" t="str">
        <f t="shared" si="89"/>
        <v>tcr '±100 ppm/C';</v>
      </c>
      <c r="AA237" t="str">
        <f t="shared" si="90"/>
        <v>package '0805';</v>
      </c>
      <c r="AB237" t="str">
        <f t="shared" si="91"/>
        <v>operating_temp '-55 to +155 C';</v>
      </c>
      <c r="AC237" t="str">
        <f t="shared" si="92"/>
        <v>pkg_code '1051';</v>
      </c>
      <c r="AD237" t="str">
        <f t="shared" si="93"/>
        <v>aec-q200 'Grade 0';</v>
      </c>
      <c r="AE237" t="str">
        <f t="shared" si="94"/>
        <v>classification 'Precision Thick Film Chip Resistors';</v>
      </c>
      <c r="AF237" t="str">
        <f t="shared" si="95"/>
        <v>mfg 'Panasonic';</v>
      </c>
      <c r="AG237" t="str">
        <f t="shared" si="96"/>
        <v>mpn 'ERJ6ENF1051';</v>
      </c>
    </row>
    <row r="238" spans="3:33" x14ac:dyDescent="0.3">
      <c r="C238" s="5" t="str">
        <f t="shared" si="97"/>
        <v>R0805</v>
      </c>
      <c r="D238" s="5" t="str">
        <f t="shared" si="81"/>
        <v>1.07 k</v>
      </c>
      <c r="E238" s="5" t="str">
        <f t="shared" si="98"/>
        <v>1 %</v>
      </c>
      <c r="F238" s="5" t="str">
        <f t="shared" si="82"/>
        <v>11.6 V</v>
      </c>
      <c r="G238" s="5" t="str">
        <f t="shared" si="99"/>
        <v>200 V</v>
      </c>
      <c r="H238" s="5" t="str">
        <f t="shared" si="100"/>
        <v>0.125 @ 70 C</v>
      </c>
      <c r="I238" s="5" t="str">
        <f t="shared" si="101"/>
        <v>±100 ppm/C</v>
      </c>
      <c r="J238" s="5" t="str">
        <f t="shared" si="102"/>
        <v>0805</v>
      </c>
      <c r="K238" s="5" t="str">
        <f t="shared" si="103"/>
        <v>-55 to +155 C</v>
      </c>
      <c r="L238" s="5" t="str">
        <f t="array" ref="L238">IFERROR(INDEX(e29_4c,SMALL(IF(($B$9&lt;=e29_raw)*($B$11&gt;=e29_raw),MATCH(ROW(e29_4c),ROW(e29_4c))),ROWS($A$1:A232)),COLUMN(A232)),"")</f>
        <v>1071</v>
      </c>
      <c r="M238" s="5" t="str">
        <f t="shared" si="104"/>
        <v>Grade 0</v>
      </c>
      <c r="N238" t="str">
        <f t="shared" si="105"/>
        <v>Precision Thick Film Chip Resistors</v>
      </c>
      <c r="O238" t="str">
        <f t="shared" si="106"/>
        <v>Panasonic</v>
      </c>
      <c r="P238" s="5" t="str">
        <f t="shared" si="107"/>
        <v>ERJ6ENF1071</v>
      </c>
      <c r="T238" t="str">
        <f t="shared" si="83"/>
        <v>technology 'R0805';</v>
      </c>
      <c r="U238" t="str">
        <f t="shared" si="84"/>
        <v>value '1.07 k';</v>
      </c>
      <c r="V238" t="str">
        <f t="shared" si="85"/>
        <v>tolerance '1 %';</v>
      </c>
      <c r="W238" t="str">
        <f t="shared" si="86"/>
        <v>rcwv '11.6 V';</v>
      </c>
      <c r="X238" t="str">
        <f t="shared" si="87"/>
        <v>max(v) '200 V';</v>
      </c>
      <c r="Y238" t="str">
        <f t="shared" si="88"/>
        <v>power(w) '0.125 @ 70 C';</v>
      </c>
      <c r="Z238" t="str">
        <f t="shared" si="89"/>
        <v>tcr '±100 ppm/C';</v>
      </c>
      <c r="AA238" t="str">
        <f t="shared" si="90"/>
        <v>package '0805';</v>
      </c>
      <c r="AB238" t="str">
        <f t="shared" si="91"/>
        <v>operating_temp '-55 to +155 C';</v>
      </c>
      <c r="AC238" t="str">
        <f t="shared" si="92"/>
        <v>pkg_code '1071';</v>
      </c>
      <c r="AD238" t="str">
        <f t="shared" si="93"/>
        <v>aec-q200 'Grade 0';</v>
      </c>
      <c r="AE238" t="str">
        <f t="shared" si="94"/>
        <v>classification 'Precision Thick Film Chip Resistors';</v>
      </c>
      <c r="AF238" t="str">
        <f t="shared" si="95"/>
        <v>mfg 'Panasonic';</v>
      </c>
      <c r="AG238" t="str">
        <f t="shared" si="96"/>
        <v>mpn 'ERJ6ENF1071';</v>
      </c>
    </row>
    <row r="239" spans="3:33" x14ac:dyDescent="0.3">
      <c r="C239" s="5" t="str">
        <f t="shared" si="97"/>
        <v>R0805</v>
      </c>
      <c r="D239" s="5" t="str">
        <f t="shared" si="81"/>
        <v>1.10 k</v>
      </c>
      <c r="E239" s="5" t="str">
        <f t="shared" si="98"/>
        <v>1 %</v>
      </c>
      <c r="F239" s="5" t="str">
        <f t="shared" si="82"/>
        <v>11.7 V</v>
      </c>
      <c r="G239" s="5" t="str">
        <f t="shared" si="99"/>
        <v>200 V</v>
      </c>
      <c r="H239" s="5" t="str">
        <f t="shared" si="100"/>
        <v>0.125 @ 70 C</v>
      </c>
      <c r="I239" s="5" t="str">
        <f t="shared" si="101"/>
        <v>±100 ppm/C</v>
      </c>
      <c r="J239" s="5" t="str">
        <f t="shared" si="102"/>
        <v>0805</v>
      </c>
      <c r="K239" s="5" t="str">
        <f t="shared" si="103"/>
        <v>-55 to +155 C</v>
      </c>
      <c r="L239" s="5" t="str">
        <f t="array" ref="L239">IFERROR(INDEX(e29_4c,SMALL(IF(($B$9&lt;=e29_raw)*($B$11&gt;=e29_raw),MATCH(ROW(e29_4c),ROW(e29_4c))),ROWS($A$1:A233)),COLUMN(A233)),"")</f>
        <v>1101</v>
      </c>
      <c r="M239" s="5" t="str">
        <f t="shared" si="104"/>
        <v>Grade 0</v>
      </c>
      <c r="N239" t="str">
        <f t="shared" si="105"/>
        <v>Precision Thick Film Chip Resistors</v>
      </c>
      <c r="O239" t="str">
        <f t="shared" si="106"/>
        <v>Panasonic</v>
      </c>
      <c r="P239" s="5" t="str">
        <f t="shared" si="107"/>
        <v>ERJ6ENF1101</v>
      </c>
      <c r="T239" t="str">
        <f t="shared" si="83"/>
        <v>technology 'R0805';</v>
      </c>
      <c r="U239" t="str">
        <f t="shared" si="84"/>
        <v>value '1.10 k';</v>
      </c>
      <c r="V239" t="str">
        <f t="shared" si="85"/>
        <v>tolerance '1 %';</v>
      </c>
      <c r="W239" t="str">
        <f t="shared" si="86"/>
        <v>rcwv '11.7 V';</v>
      </c>
      <c r="X239" t="str">
        <f t="shared" si="87"/>
        <v>max(v) '200 V';</v>
      </c>
      <c r="Y239" t="str">
        <f t="shared" si="88"/>
        <v>power(w) '0.125 @ 70 C';</v>
      </c>
      <c r="Z239" t="str">
        <f t="shared" si="89"/>
        <v>tcr '±100 ppm/C';</v>
      </c>
      <c r="AA239" t="str">
        <f t="shared" si="90"/>
        <v>package '0805';</v>
      </c>
      <c r="AB239" t="str">
        <f t="shared" si="91"/>
        <v>operating_temp '-55 to +155 C';</v>
      </c>
      <c r="AC239" t="str">
        <f t="shared" si="92"/>
        <v>pkg_code '1101';</v>
      </c>
      <c r="AD239" t="str">
        <f t="shared" si="93"/>
        <v>aec-q200 'Grade 0';</v>
      </c>
      <c r="AE239" t="str">
        <f t="shared" si="94"/>
        <v>classification 'Precision Thick Film Chip Resistors';</v>
      </c>
      <c r="AF239" t="str">
        <f t="shared" si="95"/>
        <v>mfg 'Panasonic';</v>
      </c>
      <c r="AG239" t="str">
        <f t="shared" si="96"/>
        <v>mpn 'ERJ6ENF1101';</v>
      </c>
    </row>
    <row r="240" spans="3:33" x14ac:dyDescent="0.3">
      <c r="C240" s="5" t="str">
        <f t="shared" si="97"/>
        <v>R0805</v>
      </c>
      <c r="D240" s="5" t="str">
        <f t="shared" si="81"/>
        <v>1.13 k</v>
      </c>
      <c r="E240" s="5" t="str">
        <f t="shared" si="98"/>
        <v>1 %</v>
      </c>
      <c r="F240" s="5" t="str">
        <f t="shared" si="82"/>
        <v>11.9 V</v>
      </c>
      <c r="G240" s="5" t="str">
        <f t="shared" si="99"/>
        <v>200 V</v>
      </c>
      <c r="H240" s="5" t="str">
        <f t="shared" si="100"/>
        <v>0.125 @ 70 C</v>
      </c>
      <c r="I240" s="5" t="str">
        <f t="shared" si="101"/>
        <v>±100 ppm/C</v>
      </c>
      <c r="J240" s="5" t="str">
        <f t="shared" si="102"/>
        <v>0805</v>
      </c>
      <c r="K240" s="5" t="str">
        <f t="shared" si="103"/>
        <v>-55 to +155 C</v>
      </c>
      <c r="L240" s="5" t="str">
        <f t="array" ref="L240">IFERROR(INDEX(e29_4c,SMALL(IF(($B$9&lt;=e29_raw)*($B$11&gt;=e29_raw),MATCH(ROW(e29_4c),ROW(e29_4c))),ROWS($A$1:A234)),COLUMN(A234)),"")</f>
        <v>1131</v>
      </c>
      <c r="M240" s="5" t="str">
        <f t="shared" si="104"/>
        <v>Grade 0</v>
      </c>
      <c r="N240" t="str">
        <f t="shared" si="105"/>
        <v>Precision Thick Film Chip Resistors</v>
      </c>
      <c r="O240" t="str">
        <f t="shared" si="106"/>
        <v>Panasonic</v>
      </c>
      <c r="P240" s="5" t="str">
        <f t="shared" si="107"/>
        <v>ERJ6ENF1131</v>
      </c>
      <c r="T240" t="str">
        <f t="shared" si="83"/>
        <v>technology 'R0805';</v>
      </c>
      <c r="U240" t="str">
        <f t="shared" si="84"/>
        <v>value '1.13 k';</v>
      </c>
      <c r="V240" t="str">
        <f t="shared" si="85"/>
        <v>tolerance '1 %';</v>
      </c>
      <c r="W240" t="str">
        <f t="shared" si="86"/>
        <v>rcwv '11.9 V';</v>
      </c>
      <c r="X240" t="str">
        <f t="shared" si="87"/>
        <v>max(v) '200 V';</v>
      </c>
      <c r="Y240" t="str">
        <f t="shared" si="88"/>
        <v>power(w) '0.125 @ 70 C';</v>
      </c>
      <c r="Z240" t="str">
        <f t="shared" si="89"/>
        <v>tcr '±100 ppm/C';</v>
      </c>
      <c r="AA240" t="str">
        <f t="shared" si="90"/>
        <v>package '0805';</v>
      </c>
      <c r="AB240" t="str">
        <f t="shared" si="91"/>
        <v>operating_temp '-55 to +155 C';</v>
      </c>
      <c r="AC240" t="str">
        <f t="shared" si="92"/>
        <v>pkg_code '1131';</v>
      </c>
      <c r="AD240" t="str">
        <f t="shared" si="93"/>
        <v>aec-q200 'Grade 0';</v>
      </c>
      <c r="AE240" t="str">
        <f t="shared" si="94"/>
        <v>classification 'Precision Thick Film Chip Resistors';</v>
      </c>
      <c r="AF240" t="str">
        <f t="shared" si="95"/>
        <v>mfg 'Panasonic';</v>
      </c>
      <c r="AG240" t="str">
        <f t="shared" si="96"/>
        <v>mpn 'ERJ6ENF1131';</v>
      </c>
    </row>
    <row r="241" spans="3:33" x14ac:dyDescent="0.3">
      <c r="C241" s="5" t="str">
        <f t="shared" si="97"/>
        <v>R0805</v>
      </c>
      <c r="D241" s="5" t="str">
        <f t="shared" si="81"/>
        <v>1.15 k</v>
      </c>
      <c r="E241" s="5" t="str">
        <f t="shared" si="98"/>
        <v>1 %</v>
      </c>
      <c r="F241" s="5" t="str">
        <f t="shared" si="82"/>
        <v>12 V</v>
      </c>
      <c r="G241" s="5" t="str">
        <f t="shared" si="99"/>
        <v>200 V</v>
      </c>
      <c r="H241" s="5" t="str">
        <f t="shared" si="100"/>
        <v>0.125 @ 70 C</v>
      </c>
      <c r="I241" s="5" t="str">
        <f t="shared" si="101"/>
        <v>±100 ppm/C</v>
      </c>
      <c r="J241" s="5" t="str">
        <f t="shared" si="102"/>
        <v>0805</v>
      </c>
      <c r="K241" s="5" t="str">
        <f t="shared" si="103"/>
        <v>-55 to +155 C</v>
      </c>
      <c r="L241" s="5" t="str">
        <f t="array" ref="L241">IFERROR(INDEX(e29_4c,SMALL(IF(($B$9&lt;=e29_raw)*($B$11&gt;=e29_raw),MATCH(ROW(e29_4c),ROW(e29_4c))),ROWS($A$1:A235)),COLUMN(A235)),"")</f>
        <v>1151</v>
      </c>
      <c r="M241" s="5" t="str">
        <f t="shared" si="104"/>
        <v>Grade 0</v>
      </c>
      <c r="N241" t="str">
        <f t="shared" si="105"/>
        <v>Precision Thick Film Chip Resistors</v>
      </c>
      <c r="O241" t="str">
        <f t="shared" si="106"/>
        <v>Panasonic</v>
      </c>
      <c r="P241" s="5" t="str">
        <f t="shared" si="107"/>
        <v>ERJ6ENF1151</v>
      </c>
      <c r="T241" t="str">
        <f t="shared" si="83"/>
        <v>technology 'R0805';</v>
      </c>
      <c r="U241" t="str">
        <f t="shared" si="84"/>
        <v>value '1.15 k';</v>
      </c>
      <c r="V241" t="str">
        <f t="shared" si="85"/>
        <v>tolerance '1 %';</v>
      </c>
      <c r="W241" t="str">
        <f t="shared" si="86"/>
        <v>rcwv '12 V';</v>
      </c>
      <c r="X241" t="str">
        <f t="shared" si="87"/>
        <v>max(v) '200 V';</v>
      </c>
      <c r="Y241" t="str">
        <f t="shared" si="88"/>
        <v>power(w) '0.125 @ 70 C';</v>
      </c>
      <c r="Z241" t="str">
        <f t="shared" si="89"/>
        <v>tcr '±100 ppm/C';</v>
      </c>
      <c r="AA241" t="str">
        <f t="shared" si="90"/>
        <v>package '0805';</v>
      </c>
      <c r="AB241" t="str">
        <f t="shared" si="91"/>
        <v>operating_temp '-55 to +155 C';</v>
      </c>
      <c r="AC241" t="str">
        <f t="shared" si="92"/>
        <v>pkg_code '1151';</v>
      </c>
      <c r="AD241" t="str">
        <f t="shared" si="93"/>
        <v>aec-q200 'Grade 0';</v>
      </c>
      <c r="AE241" t="str">
        <f t="shared" si="94"/>
        <v>classification 'Precision Thick Film Chip Resistors';</v>
      </c>
      <c r="AF241" t="str">
        <f t="shared" si="95"/>
        <v>mfg 'Panasonic';</v>
      </c>
      <c r="AG241" t="str">
        <f t="shared" si="96"/>
        <v>mpn 'ERJ6ENF1151';</v>
      </c>
    </row>
    <row r="242" spans="3:33" x14ac:dyDescent="0.3">
      <c r="C242" s="5" t="str">
        <f t="shared" si="97"/>
        <v>R0805</v>
      </c>
      <c r="D242" s="5" t="str">
        <f t="shared" si="81"/>
        <v>1.18 k</v>
      </c>
      <c r="E242" s="5" t="str">
        <f t="shared" si="98"/>
        <v>1 %</v>
      </c>
      <c r="F242" s="5" t="str">
        <f t="shared" si="82"/>
        <v>12.1 V</v>
      </c>
      <c r="G242" s="5" t="str">
        <f t="shared" si="99"/>
        <v>200 V</v>
      </c>
      <c r="H242" s="5" t="str">
        <f t="shared" si="100"/>
        <v>0.125 @ 70 C</v>
      </c>
      <c r="I242" s="5" t="str">
        <f t="shared" si="101"/>
        <v>±100 ppm/C</v>
      </c>
      <c r="J242" s="5" t="str">
        <f t="shared" si="102"/>
        <v>0805</v>
      </c>
      <c r="K242" s="5" t="str">
        <f t="shared" si="103"/>
        <v>-55 to +155 C</v>
      </c>
      <c r="L242" s="5" t="str">
        <f t="array" ref="L242">IFERROR(INDEX(e29_4c,SMALL(IF(($B$9&lt;=e29_raw)*($B$11&gt;=e29_raw),MATCH(ROW(e29_4c),ROW(e29_4c))),ROWS($A$1:A236)),COLUMN(A236)),"")</f>
        <v>1181</v>
      </c>
      <c r="M242" s="5" t="str">
        <f t="shared" si="104"/>
        <v>Grade 0</v>
      </c>
      <c r="N242" t="str">
        <f t="shared" si="105"/>
        <v>Precision Thick Film Chip Resistors</v>
      </c>
      <c r="O242" t="str">
        <f t="shared" si="106"/>
        <v>Panasonic</v>
      </c>
      <c r="P242" s="5" t="str">
        <f t="shared" si="107"/>
        <v>ERJ6ENF1181</v>
      </c>
      <c r="T242" t="str">
        <f t="shared" si="83"/>
        <v>technology 'R0805';</v>
      </c>
      <c r="U242" t="str">
        <f t="shared" si="84"/>
        <v>value '1.18 k';</v>
      </c>
      <c r="V242" t="str">
        <f t="shared" si="85"/>
        <v>tolerance '1 %';</v>
      </c>
      <c r="W242" t="str">
        <f t="shared" si="86"/>
        <v>rcwv '12.1 V';</v>
      </c>
      <c r="X242" t="str">
        <f t="shared" si="87"/>
        <v>max(v) '200 V';</v>
      </c>
      <c r="Y242" t="str">
        <f t="shared" si="88"/>
        <v>power(w) '0.125 @ 70 C';</v>
      </c>
      <c r="Z242" t="str">
        <f t="shared" si="89"/>
        <v>tcr '±100 ppm/C';</v>
      </c>
      <c r="AA242" t="str">
        <f t="shared" si="90"/>
        <v>package '0805';</v>
      </c>
      <c r="AB242" t="str">
        <f t="shared" si="91"/>
        <v>operating_temp '-55 to +155 C';</v>
      </c>
      <c r="AC242" t="str">
        <f t="shared" si="92"/>
        <v>pkg_code '1181';</v>
      </c>
      <c r="AD242" t="str">
        <f t="shared" si="93"/>
        <v>aec-q200 'Grade 0';</v>
      </c>
      <c r="AE242" t="str">
        <f t="shared" si="94"/>
        <v>classification 'Precision Thick Film Chip Resistors';</v>
      </c>
      <c r="AF242" t="str">
        <f t="shared" si="95"/>
        <v>mfg 'Panasonic';</v>
      </c>
      <c r="AG242" t="str">
        <f t="shared" si="96"/>
        <v>mpn 'ERJ6ENF1181';</v>
      </c>
    </row>
    <row r="243" spans="3:33" x14ac:dyDescent="0.3">
      <c r="C243" s="5" t="str">
        <f t="shared" si="97"/>
        <v>R0805</v>
      </c>
      <c r="D243" s="5" t="str">
        <f t="shared" si="81"/>
        <v>1.20 k</v>
      </c>
      <c r="E243" s="5" t="str">
        <f t="shared" si="98"/>
        <v>1 %</v>
      </c>
      <c r="F243" s="5" t="str">
        <f t="shared" si="82"/>
        <v>12.2 V</v>
      </c>
      <c r="G243" s="5" t="str">
        <f t="shared" si="99"/>
        <v>200 V</v>
      </c>
      <c r="H243" s="5" t="str">
        <f t="shared" si="100"/>
        <v>0.125 @ 70 C</v>
      </c>
      <c r="I243" s="5" t="str">
        <f t="shared" si="101"/>
        <v>±100 ppm/C</v>
      </c>
      <c r="J243" s="5" t="str">
        <f t="shared" si="102"/>
        <v>0805</v>
      </c>
      <c r="K243" s="5" t="str">
        <f t="shared" si="103"/>
        <v>-55 to +155 C</v>
      </c>
      <c r="L243" s="5" t="str">
        <f t="array" ref="L243">IFERROR(INDEX(e29_4c,SMALL(IF(($B$9&lt;=e29_raw)*($B$11&gt;=e29_raw),MATCH(ROW(e29_4c),ROW(e29_4c))),ROWS($A$1:A237)),COLUMN(A237)),"")</f>
        <v>1201</v>
      </c>
      <c r="M243" s="5" t="str">
        <f t="shared" si="104"/>
        <v>Grade 0</v>
      </c>
      <c r="N243" t="str">
        <f t="shared" si="105"/>
        <v>Precision Thick Film Chip Resistors</v>
      </c>
      <c r="O243" t="str">
        <f t="shared" si="106"/>
        <v>Panasonic</v>
      </c>
      <c r="P243" s="5" t="str">
        <f t="shared" si="107"/>
        <v>ERJ6ENF1201</v>
      </c>
      <c r="T243" t="str">
        <f t="shared" si="83"/>
        <v>technology 'R0805';</v>
      </c>
      <c r="U243" t="str">
        <f t="shared" si="84"/>
        <v>value '1.20 k';</v>
      </c>
      <c r="V243" t="str">
        <f t="shared" si="85"/>
        <v>tolerance '1 %';</v>
      </c>
      <c r="W243" t="str">
        <f t="shared" si="86"/>
        <v>rcwv '12.2 V';</v>
      </c>
      <c r="X243" t="str">
        <f t="shared" si="87"/>
        <v>max(v) '200 V';</v>
      </c>
      <c r="Y243" t="str">
        <f t="shared" si="88"/>
        <v>power(w) '0.125 @ 70 C';</v>
      </c>
      <c r="Z243" t="str">
        <f t="shared" si="89"/>
        <v>tcr '±100 ppm/C';</v>
      </c>
      <c r="AA243" t="str">
        <f t="shared" si="90"/>
        <v>package '0805';</v>
      </c>
      <c r="AB243" t="str">
        <f t="shared" si="91"/>
        <v>operating_temp '-55 to +155 C';</v>
      </c>
      <c r="AC243" t="str">
        <f t="shared" si="92"/>
        <v>pkg_code '1201';</v>
      </c>
      <c r="AD243" t="str">
        <f t="shared" si="93"/>
        <v>aec-q200 'Grade 0';</v>
      </c>
      <c r="AE243" t="str">
        <f t="shared" si="94"/>
        <v>classification 'Precision Thick Film Chip Resistors';</v>
      </c>
      <c r="AF243" t="str">
        <f t="shared" si="95"/>
        <v>mfg 'Panasonic';</v>
      </c>
      <c r="AG243" t="str">
        <f t="shared" si="96"/>
        <v>mpn 'ERJ6ENF1201';</v>
      </c>
    </row>
    <row r="244" spans="3:33" x14ac:dyDescent="0.3">
      <c r="C244" s="5" t="str">
        <f t="shared" si="97"/>
        <v>R0805</v>
      </c>
      <c r="D244" s="5" t="str">
        <f t="shared" si="81"/>
        <v>1.21 k</v>
      </c>
      <c r="E244" s="5" t="str">
        <f t="shared" si="98"/>
        <v>1 %</v>
      </c>
      <c r="F244" s="5" t="str">
        <f t="shared" si="82"/>
        <v>12.3 V</v>
      </c>
      <c r="G244" s="5" t="str">
        <f t="shared" si="99"/>
        <v>200 V</v>
      </c>
      <c r="H244" s="5" t="str">
        <f t="shared" si="100"/>
        <v>0.125 @ 70 C</v>
      </c>
      <c r="I244" s="5" t="str">
        <f t="shared" si="101"/>
        <v>±100 ppm/C</v>
      </c>
      <c r="J244" s="5" t="str">
        <f t="shared" si="102"/>
        <v>0805</v>
      </c>
      <c r="K244" s="5" t="str">
        <f t="shared" si="103"/>
        <v>-55 to +155 C</v>
      </c>
      <c r="L244" s="5" t="str">
        <f t="array" ref="L244">IFERROR(INDEX(e29_4c,SMALL(IF(($B$9&lt;=e29_raw)*($B$11&gt;=e29_raw),MATCH(ROW(e29_4c),ROW(e29_4c))),ROWS($A$1:A238)),COLUMN(A238)),"")</f>
        <v>1211</v>
      </c>
      <c r="M244" s="5" t="str">
        <f t="shared" si="104"/>
        <v>Grade 0</v>
      </c>
      <c r="N244" t="str">
        <f t="shared" si="105"/>
        <v>Precision Thick Film Chip Resistors</v>
      </c>
      <c r="O244" t="str">
        <f t="shared" si="106"/>
        <v>Panasonic</v>
      </c>
      <c r="P244" s="5" t="str">
        <f t="shared" si="107"/>
        <v>ERJ6ENF1211</v>
      </c>
      <c r="T244" t="str">
        <f t="shared" si="83"/>
        <v>technology 'R0805';</v>
      </c>
      <c r="U244" t="str">
        <f t="shared" si="84"/>
        <v>value '1.21 k';</v>
      </c>
      <c r="V244" t="str">
        <f t="shared" si="85"/>
        <v>tolerance '1 %';</v>
      </c>
      <c r="W244" t="str">
        <f t="shared" si="86"/>
        <v>rcwv '12.3 V';</v>
      </c>
      <c r="X244" t="str">
        <f t="shared" si="87"/>
        <v>max(v) '200 V';</v>
      </c>
      <c r="Y244" t="str">
        <f t="shared" si="88"/>
        <v>power(w) '0.125 @ 70 C';</v>
      </c>
      <c r="Z244" t="str">
        <f t="shared" si="89"/>
        <v>tcr '±100 ppm/C';</v>
      </c>
      <c r="AA244" t="str">
        <f t="shared" si="90"/>
        <v>package '0805';</v>
      </c>
      <c r="AB244" t="str">
        <f t="shared" si="91"/>
        <v>operating_temp '-55 to +155 C';</v>
      </c>
      <c r="AC244" t="str">
        <f t="shared" si="92"/>
        <v>pkg_code '1211';</v>
      </c>
      <c r="AD244" t="str">
        <f t="shared" si="93"/>
        <v>aec-q200 'Grade 0';</v>
      </c>
      <c r="AE244" t="str">
        <f t="shared" si="94"/>
        <v>classification 'Precision Thick Film Chip Resistors';</v>
      </c>
      <c r="AF244" t="str">
        <f t="shared" si="95"/>
        <v>mfg 'Panasonic';</v>
      </c>
      <c r="AG244" t="str">
        <f t="shared" si="96"/>
        <v>mpn 'ERJ6ENF1211';</v>
      </c>
    </row>
    <row r="245" spans="3:33" x14ac:dyDescent="0.3">
      <c r="C245" s="5" t="str">
        <f t="shared" si="97"/>
        <v>R0805</v>
      </c>
      <c r="D245" s="5" t="str">
        <f t="shared" si="81"/>
        <v>1.24 k</v>
      </c>
      <c r="E245" s="5" t="str">
        <f t="shared" si="98"/>
        <v>1 %</v>
      </c>
      <c r="F245" s="5" t="str">
        <f t="shared" si="82"/>
        <v>12.4 V</v>
      </c>
      <c r="G245" s="5" t="str">
        <f t="shared" si="99"/>
        <v>200 V</v>
      </c>
      <c r="H245" s="5" t="str">
        <f t="shared" si="100"/>
        <v>0.125 @ 70 C</v>
      </c>
      <c r="I245" s="5" t="str">
        <f t="shared" si="101"/>
        <v>±100 ppm/C</v>
      </c>
      <c r="J245" s="5" t="str">
        <f t="shared" si="102"/>
        <v>0805</v>
      </c>
      <c r="K245" s="5" t="str">
        <f t="shared" si="103"/>
        <v>-55 to +155 C</v>
      </c>
      <c r="L245" s="5" t="str">
        <f t="array" ref="L245">IFERROR(INDEX(e29_4c,SMALL(IF(($B$9&lt;=e29_raw)*($B$11&gt;=e29_raw),MATCH(ROW(e29_4c),ROW(e29_4c))),ROWS($A$1:A239)),COLUMN(A239)),"")</f>
        <v>1241</v>
      </c>
      <c r="M245" s="5" t="str">
        <f t="shared" si="104"/>
        <v>Grade 0</v>
      </c>
      <c r="N245" t="str">
        <f t="shared" si="105"/>
        <v>Precision Thick Film Chip Resistors</v>
      </c>
      <c r="O245" t="str">
        <f t="shared" si="106"/>
        <v>Panasonic</v>
      </c>
      <c r="P245" s="5" t="str">
        <f t="shared" si="107"/>
        <v>ERJ6ENF1241</v>
      </c>
      <c r="T245" t="str">
        <f t="shared" si="83"/>
        <v>technology 'R0805';</v>
      </c>
      <c r="U245" t="str">
        <f t="shared" si="84"/>
        <v>value '1.24 k';</v>
      </c>
      <c r="V245" t="str">
        <f t="shared" si="85"/>
        <v>tolerance '1 %';</v>
      </c>
      <c r="W245" t="str">
        <f t="shared" si="86"/>
        <v>rcwv '12.4 V';</v>
      </c>
      <c r="X245" t="str">
        <f t="shared" si="87"/>
        <v>max(v) '200 V';</v>
      </c>
      <c r="Y245" t="str">
        <f t="shared" si="88"/>
        <v>power(w) '0.125 @ 70 C';</v>
      </c>
      <c r="Z245" t="str">
        <f t="shared" si="89"/>
        <v>tcr '±100 ppm/C';</v>
      </c>
      <c r="AA245" t="str">
        <f t="shared" si="90"/>
        <v>package '0805';</v>
      </c>
      <c r="AB245" t="str">
        <f t="shared" si="91"/>
        <v>operating_temp '-55 to +155 C';</v>
      </c>
      <c r="AC245" t="str">
        <f t="shared" si="92"/>
        <v>pkg_code '1241';</v>
      </c>
      <c r="AD245" t="str">
        <f t="shared" si="93"/>
        <v>aec-q200 'Grade 0';</v>
      </c>
      <c r="AE245" t="str">
        <f t="shared" si="94"/>
        <v>classification 'Precision Thick Film Chip Resistors';</v>
      </c>
      <c r="AF245" t="str">
        <f t="shared" si="95"/>
        <v>mfg 'Panasonic';</v>
      </c>
      <c r="AG245" t="str">
        <f t="shared" si="96"/>
        <v>mpn 'ERJ6ENF1241';</v>
      </c>
    </row>
    <row r="246" spans="3:33" x14ac:dyDescent="0.3">
      <c r="C246" s="5" t="str">
        <f t="shared" si="97"/>
        <v>R0805</v>
      </c>
      <c r="D246" s="5" t="str">
        <f t="shared" si="81"/>
        <v>1.27 k</v>
      </c>
      <c r="E246" s="5" t="str">
        <f t="shared" si="98"/>
        <v>1 %</v>
      </c>
      <c r="F246" s="5" t="str">
        <f t="shared" si="82"/>
        <v>12.6 V</v>
      </c>
      <c r="G246" s="5" t="str">
        <f t="shared" si="99"/>
        <v>200 V</v>
      </c>
      <c r="H246" s="5" t="str">
        <f t="shared" si="100"/>
        <v>0.125 @ 70 C</v>
      </c>
      <c r="I246" s="5" t="str">
        <f t="shared" si="101"/>
        <v>±100 ppm/C</v>
      </c>
      <c r="J246" s="5" t="str">
        <f t="shared" si="102"/>
        <v>0805</v>
      </c>
      <c r="K246" s="5" t="str">
        <f t="shared" si="103"/>
        <v>-55 to +155 C</v>
      </c>
      <c r="L246" s="5" t="str">
        <f t="array" ref="L246">IFERROR(INDEX(e29_4c,SMALL(IF(($B$9&lt;=e29_raw)*($B$11&gt;=e29_raw),MATCH(ROW(e29_4c),ROW(e29_4c))),ROWS($A$1:A240)),COLUMN(A240)),"")</f>
        <v>1271</v>
      </c>
      <c r="M246" s="5" t="str">
        <f t="shared" si="104"/>
        <v>Grade 0</v>
      </c>
      <c r="N246" t="str">
        <f t="shared" si="105"/>
        <v>Precision Thick Film Chip Resistors</v>
      </c>
      <c r="O246" t="str">
        <f t="shared" si="106"/>
        <v>Panasonic</v>
      </c>
      <c r="P246" s="5" t="str">
        <f t="shared" si="107"/>
        <v>ERJ6ENF1271</v>
      </c>
      <c r="T246" t="str">
        <f t="shared" si="83"/>
        <v>technology 'R0805';</v>
      </c>
      <c r="U246" t="str">
        <f t="shared" si="84"/>
        <v>value '1.27 k';</v>
      </c>
      <c r="V246" t="str">
        <f t="shared" si="85"/>
        <v>tolerance '1 %';</v>
      </c>
      <c r="W246" t="str">
        <f t="shared" si="86"/>
        <v>rcwv '12.6 V';</v>
      </c>
      <c r="X246" t="str">
        <f t="shared" si="87"/>
        <v>max(v) '200 V';</v>
      </c>
      <c r="Y246" t="str">
        <f t="shared" si="88"/>
        <v>power(w) '0.125 @ 70 C';</v>
      </c>
      <c r="Z246" t="str">
        <f t="shared" si="89"/>
        <v>tcr '±100 ppm/C';</v>
      </c>
      <c r="AA246" t="str">
        <f t="shared" si="90"/>
        <v>package '0805';</v>
      </c>
      <c r="AB246" t="str">
        <f t="shared" si="91"/>
        <v>operating_temp '-55 to +155 C';</v>
      </c>
      <c r="AC246" t="str">
        <f t="shared" si="92"/>
        <v>pkg_code '1271';</v>
      </c>
      <c r="AD246" t="str">
        <f t="shared" si="93"/>
        <v>aec-q200 'Grade 0';</v>
      </c>
      <c r="AE246" t="str">
        <f t="shared" si="94"/>
        <v>classification 'Precision Thick Film Chip Resistors';</v>
      </c>
      <c r="AF246" t="str">
        <f t="shared" si="95"/>
        <v>mfg 'Panasonic';</v>
      </c>
      <c r="AG246" t="str">
        <f t="shared" si="96"/>
        <v>mpn 'ERJ6ENF1271';</v>
      </c>
    </row>
    <row r="247" spans="3:33" x14ac:dyDescent="0.3">
      <c r="C247" s="5" t="str">
        <f t="shared" si="97"/>
        <v>R0805</v>
      </c>
      <c r="D247" s="5" t="str">
        <f t="shared" si="81"/>
        <v>1.30 k</v>
      </c>
      <c r="E247" s="5" t="str">
        <f t="shared" si="98"/>
        <v>1 %</v>
      </c>
      <c r="F247" s="5" t="str">
        <f t="shared" si="82"/>
        <v>12.7 V</v>
      </c>
      <c r="G247" s="5" t="str">
        <f t="shared" si="99"/>
        <v>200 V</v>
      </c>
      <c r="H247" s="5" t="str">
        <f t="shared" si="100"/>
        <v>0.125 @ 70 C</v>
      </c>
      <c r="I247" s="5" t="str">
        <f t="shared" si="101"/>
        <v>±100 ppm/C</v>
      </c>
      <c r="J247" s="5" t="str">
        <f t="shared" si="102"/>
        <v>0805</v>
      </c>
      <c r="K247" s="5" t="str">
        <f t="shared" si="103"/>
        <v>-55 to +155 C</v>
      </c>
      <c r="L247" s="5" t="str">
        <f t="array" ref="L247">IFERROR(INDEX(e29_4c,SMALL(IF(($B$9&lt;=e29_raw)*($B$11&gt;=e29_raw),MATCH(ROW(e29_4c),ROW(e29_4c))),ROWS($A$1:A241)),COLUMN(A241)),"")</f>
        <v>1301</v>
      </c>
      <c r="M247" s="5" t="str">
        <f t="shared" si="104"/>
        <v>Grade 0</v>
      </c>
      <c r="N247" t="str">
        <f t="shared" si="105"/>
        <v>Precision Thick Film Chip Resistors</v>
      </c>
      <c r="O247" t="str">
        <f t="shared" si="106"/>
        <v>Panasonic</v>
      </c>
      <c r="P247" s="5" t="str">
        <f t="shared" si="107"/>
        <v>ERJ6ENF1301</v>
      </c>
      <c r="T247" t="str">
        <f t="shared" si="83"/>
        <v>technology 'R0805';</v>
      </c>
      <c r="U247" t="str">
        <f t="shared" si="84"/>
        <v>value '1.30 k';</v>
      </c>
      <c r="V247" t="str">
        <f t="shared" si="85"/>
        <v>tolerance '1 %';</v>
      </c>
      <c r="W247" t="str">
        <f t="shared" si="86"/>
        <v>rcwv '12.7 V';</v>
      </c>
      <c r="X247" t="str">
        <f t="shared" si="87"/>
        <v>max(v) '200 V';</v>
      </c>
      <c r="Y247" t="str">
        <f t="shared" si="88"/>
        <v>power(w) '0.125 @ 70 C';</v>
      </c>
      <c r="Z247" t="str">
        <f t="shared" si="89"/>
        <v>tcr '±100 ppm/C';</v>
      </c>
      <c r="AA247" t="str">
        <f t="shared" si="90"/>
        <v>package '0805';</v>
      </c>
      <c r="AB247" t="str">
        <f t="shared" si="91"/>
        <v>operating_temp '-55 to +155 C';</v>
      </c>
      <c r="AC247" t="str">
        <f t="shared" si="92"/>
        <v>pkg_code '1301';</v>
      </c>
      <c r="AD247" t="str">
        <f t="shared" si="93"/>
        <v>aec-q200 'Grade 0';</v>
      </c>
      <c r="AE247" t="str">
        <f t="shared" si="94"/>
        <v>classification 'Precision Thick Film Chip Resistors';</v>
      </c>
      <c r="AF247" t="str">
        <f t="shared" si="95"/>
        <v>mfg 'Panasonic';</v>
      </c>
      <c r="AG247" t="str">
        <f t="shared" si="96"/>
        <v>mpn 'ERJ6ENF1301';</v>
      </c>
    </row>
    <row r="248" spans="3:33" x14ac:dyDescent="0.3">
      <c r="C248" s="5" t="str">
        <f t="shared" si="97"/>
        <v>R0805</v>
      </c>
      <c r="D248" s="5" t="str">
        <f t="shared" si="81"/>
        <v>1.33 k</v>
      </c>
      <c r="E248" s="5" t="str">
        <f t="shared" si="98"/>
        <v>1 %</v>
      </c>
      <c r="F248" s="5" t="str">
        <f t="shared" si="82"/>
        <v>12.9 V</v>
      </c>
      <c r="G248" s="5" t="str">
        <f t="shared" si="99"/>
        <v>200 V</v>
      </c>
      <c r="H248" s="5" t="str">
        <f t="shared" si="100"/>
        <v>0.125 @ 70 C</v>
      </c>
      <c r="I248" s="5" t="str">
        <f t="shared" si="101"/>
        <v>±100 ppm/C</v>
      </c>
      <c r="J248" s="5" t="str">
        <f t="shared" si="102"/>
        <v>0805</v>
      </c>
      <c r="K248" s="5" t="str">
        <f t="shared" si="103"/>
        <v>-55 to +155 C</v>
      </c>
      <c r="L248" s="5" t="str">
        <f t="array" ref="L248">IFERROR(INDEX(e29_4c,SMALL(IF(($B$9&lt;=e29_raw)*($B$11&gt;=e29_raw),MATCH(ROW(e29_4c),ROW(e29_4c))),ROWS($A$1:A242)),COLUMN(A242)),"")</f>
        <v>1331</v>
      </c>
      <c r="M248" s="5" t="str">
        <f t="shared" si="104"/>
        <v>Grade 0</v>
      </c>
      <c r="N248" t="str">
        <f t="shared" si="105"/>
        <v>Precision Thick Film Chip Resistors</v>
      </c>
      <c r="O248" t="str">
        <f t="shared" si="106"/>
        <v>Panasonic</v>
      </c>
      <c r="P248" s="5" t="str">
        <f t="shared" si="107"/>
        <v>ERJ6ENF1331</v>
      </c>
      <c r="T248" t="str">
        <f t="shared" si="83"/>
        <v>technology 'R0805';</v>
      </c>
      <c r="U248" t="str">
        <f t="shared" si="84"/>
        <v>value '1.33 k';</v>
      </c>
      <c r="V248" t="str">
        <f t="shared" si="85"/>
        <v>tolerance '1 %';</v>
      </c>
      <c r="W248" t="str">
        <f t="shared" si="86"/>
        <v>rcwv '12.9 V';</v>
      </c>
      <c r="X248" t="str">
        <f t="shared" si="87"/>
        <v>max(v) '200 V';</v>
      </c>
      <c r="Y248" t="str">
        <f t="shared" si="88"/>
        <v>power(w) '0.125 @ 70 C';</v>
      </c>
      <c r="Z248" t="str">
        <f t="shared" si="89"/>
        <v>tcr '±100 ppm/C';</v>
      </c>
      <c r="AA248" t="str">
        <f t="shared" si="90"/>
        <v>package '0805';</v>
      </c>
      <c r="AB248" t="str">
        <f t="shared" si="91"/>
        <v>operating_temp '-55 to +155 C';</v>
      </c>
      <c r="AC248" t="str">
        <f t="shared" si="92"/>
        <v>pkg_code '1331';</v>
      </c>
      <c r="AD248" t="str">
        <f t="shared" si="93"/>
        <v>aec-q200 'Grade 0';</v>
      </c>
      <c r="AE248" t="str">
        <f t="shared" si="94"/>
        <v>classification 'Precision Thick Film Chip Resistors';</v>
      </c>
      <c r="AF248" t="str">
        <f t="shared" si="95"/>
        <v>mfg 'Panasonic';</v>
      </c>
      <c r="AG248" t="str">
        <f t="shared" si="96"/>
        <v>mpn 'ERJ6ENF1331';</v>
      </c>
    </row>
    <row r="249" spans="3:33" x14ac:dyDescent="0.3">
      <c r="C249" s="5" t="str">
        <f t="shared" si="97"/>
        <v>R0805</v>
      </c>
      <c r="D249" s="5" t="str">
        <f t="shared" si="81"/>
        <v>1.37 k</v>
      </c>
      <c r="E249" s="5" t="str">
        <f t="shared" si="98"/>
        <v>1 %</v>
      </c>
      <c r="F249" s="5" t="str">
        <f t="shared" si="82"/>
        <v>13.1 V</v>
      </c>
      <c r="G249" s="5" t="str">
        <f t="shared" si="99"/>
        <v>200 V</v>
      </c>
      <c r="H249" s="5" t="str">
        <f t="shared" si="100"/>
        <v>0.125 @ 70 C</v>
      </c>
      <c r="I249" s="5" t="str">
        <f t="shared" si="101"/>
        <v>±100 ppm/C</v>
      </c>
      <c r="J249" s="5" t="str">
        <f t="shared" si="102"/>
        <v>0805</v>
      </c>
      <c r="K249" s="5" t="str">
        <f t="shared" si="103"/>
        <v>-55 to +155 C</v>
      </c>
      <c r="L249" s="5" t="str">
        <f t="array" ref="L249">IFERROR(INDEX(e29_4c,SMALL(IF(($B$9&lt;=e29_raw)*($B$11&gt;=e29_raw),MATCH(ROW(e29_4c),ROW(e29_4c))),ROWS($A$1:A243)),COLUMN(A243)),"")</f>
        <v>1371</v>
      </c>
      <c r="M249" s="5" t="str">
        <f t="shared" si="104"/>
        <v>Grade 0</v>
      </c>
      <c r="N249" t="str">
        <f t="shared" si="105"/>
        <v>Precision Thick Film Chip Resistors</v>
      </c>
      <c r="O249" t="str">
        <f t="shared" si="106"/>
        <v>Panasonic</v>
      </c>
      <c r="P249" s="5" t="str">
        <f t="shared" si="107"/>
        <v>ERJ6ENF1371</v>
      </c>
      <c r="T249" t="str">
        <f t="shared" si="83"/>
        <v>technology 'R0805';</v>
      </c>
      <c r="U249" t="str">
        <f t="shared" si="84"/>
        <v>value '1.37 k';</v>
      </c>
      <c r="V249" t="str">
        <f t="shared" si="85"/>
        <v>tolerance '1 %';</v>
      </c>
      <c r="W249" t="str">
        <f t="shared" si="86"/>
        <v>rcwv '13.1 V';</v>
      </c>
      <c r="X249" t="str">
        <f t="shared" si="87"/>
        <v>max(v) '200 V';</v>
      </c>
      <c r="Y249" t="str">
        <f t="shared" si="88"/>
        <v>power(w) '0.125 @ 70 C';</v>
      </c>
      <c r="Z249" t="str">
        <f t="shared" si="89"/>
        <v>tcr '±100 ppm/C';</v>
      </c>
      <c r="AA249" t="str">
        <f t="shared" si="90"/>
        <v>package '0805';</v>
      </c>
      <c r="AB249" t="str">
        <f t="shared" si="91"/>
        <v>operating_temp '-55 to +155 C';</v>
      </c>
      <c r="AC249" t="str">
        <f t="shared" si="92"/>
        <v>pkg_code '1371';</v>
      </c>
      <c r="AD249" t="str">
        <f t="shared" si="93"/>
        <v>aec-q200 'Grade 0';</v>
      </c>
      <c r="AE249" t="str">
        <f t="shared" si="94"/>
        <v>classification 'Precision Thick Film Chip Resistors';</v>
      </c>
      <c r="AF249" t="str">
        <f t="shared" si="95"/>
        <v>mfg 'Panasonic';</v>
      </c>
      <c r="AG249" t="str">
        <f t="shared" si="96"/>
        <v>mpn 'ERJ6ENF1371';</v>
      </c>
    </row>
    <row r="250" spans="3:33" x14ac:dyDescent="0.3">
      <c r="C250" s="5" t="str">
        <f t="shared" si="97"/>
        <v>R0805</v>
      </c>
      <c r="D250" s="5" t="str">
        <f t="shared" si="81"/>
        <v>1.40 k</v>
      </c>
      <c r="E250" s="5" t="str">
        <f t="shared" si="98"/>
        <v>1 %</v>
      </c>
      <c r="F250" s="5" t="str">
        <f t="shared" si="82"/>
        <v>13.2 V</v>
      </c>
      <c r="G250" s="5" t="str">
        <f t="shared" si="99"/>
        <v>200 V</v>
      </c>
      <c r="H250" s="5" t="str">
        <f t="shared" si="100"/>
        <v>0.125 @ 70 C</v>
      </c>
      <c r="I250" s="5" t="str">
        <f t="shared" si="101"/>
        <v>±100 ppm/C</v>
      </c>
      <c r="J250" s="5" t="str">
        <f t="shared" si="102"/>
        <v>0805</v>
      </c>
      <c r="K250" s="5" t="str">
        <f t="shared" si="103"/>
        <v>-55 to +155 C</v>
      </c>
      <c r="L250" s="5" t="str">
        <f t="array" ref="L250">IFERROR(INDEX(e29_4c,SMALL(IF(($B$9&lt;=e29_raw)*($B$11&gt;=e29_raw),MATCH(ROW(e29_4c),ROW(e29_4c))),ROWS($A$1:A244)),COLUMN(A244)),"")</f>
        <v>1401</v>
      </c>
      <c r="M250" s="5" t="str">
        <f t="shared" si="104"/>
        <v>Grade 0</v>
      </c>
      <c r="N250" t="str">
        <f t="shared" si="105"/>
        <v>Precision Thick Film Chip Resistors</v>
      </c>
      <c r="O250" t="str">
        <f t="shared" si="106"/>
        <v>Panasonic</v>
      </c>
      <c r="P250" s="5" t="str">
        <f t="shared" si="107"/>
        <v>ERJ6ENF1401</v>
      </c>
      <c r="T250" t="str">
        <f t="shared" si="83"/>
        <v>technology 'R0805';</v>
      </c>
      <c r="U250" t="str">
        <f t="shared" si="84"/>
        <v>value '1.40 k';</v>
      </c>
      <c r="V250" t="str">
        <f t="shared" si="85"/>
        <v>tolerance '1 %';</v>
      </c>
      <c r="W250" t="str">
        <f t="shared" si="86"/>
        <v>rcwv '13.2 V';</v>
      </c>
      <c r="X250" t="str">
        <f t="shared" si="87"/>
        <v>max(v) '200 V';</v>
      </c>
      <c r="Y250" t="str">
        <f t="shared" si="88"/>
        <v>power(w) '0.125 @ 70 C';</v>
      </c>
      <c r="Z250" t="str">
        <f t="shared" si="89"/>
        <v>tcr '±100 ppm/C';</v>
      </c>
      <c r="AA250" t="str">
        <f t="shared" si="90"/>
        <v>package '0805';</v>
      </c>
      <c r="AB250" t="str">
        <f t="shared" si="91"/>
        <v>operating_temp '-55 to +155 C';</v>
      </c>
      <c r="AC250" t="str">
        <f t="shared" si="92"/>
        <v>pkg_code '1401';</v>
      </c>
      <c r="AD250" t="str">
        <f t="shared" si="93"/>
        <v>aec-q200 'Grade 0';</v>
      </c>
      <c r="AE250" t="str">
        <f t="shared" si="94"/>
        <v>classification 'Precision Thick Film Chip Resistors';</v>
      </c>
      <c r="AF250" t="str">
        <f t="shared" si="95"/>
        <v>mfg 'Panasonic';</v>
      </c>
      <c r="AG250" t="str">
        <f t="shared" si="96"/>
        <v>mpn 'ERJ6ENF1401';</v>
      </c>
    </row>
    <row r="251" spans="3:33" x14ac:dyDescent="0.3">
      <c r="C251" s="5" t="str">
        <f t="shared" si="97"/>
        <v>R0805</v>
      </c>
      <c r="D251" s="5" t="str">
        <f t="shared" si="81"/>
        <v>1.43 k</v>
      </c>
      <c r="E251" s="5" t="str">
        <f t="shared" si="98"/>
        <v>1 %</v>
      </c>
      <c r="F251" s="5" t="str">
        <f t="shared" si="82"/>
        <v>13.4 V</v>
      </c>
      <c r="G251" s="5" t="str">
        <f t="shared" si="99"/>
        <v>200 V</v>
      </c>
      <c r="H251" s="5" t="str">
        <f t="shared" si="100"/>
        <v>0.125 @ 70 C</v>
      </c>
      <c r="I251" s="5" t="str">
        <f t="shared" si="101"/>
        <v>±100 ppm/C</v>
      </c>
      <c r="J251" s="5" t="str">
        <f t="shared" si="102"/>
        <v>0805</v>
      </c>
      <c r="K251" s="5" t="str">
        <f t="shared" si="103"/>
        <v>-55 to +155 C</v>
      </c>
      <c r="L251" s="5" t="str">
        <f t="array" ref="L251">IFERROR(INDEX(e29_4c,SMALL(IF(($B$9&lt;=e29_raw)*($B$11&gt;=e29_raw),MATCH(ROW(e29_4c),ROW(e29_4c))),ROWS($A$1:A245)),COLUMN(A245)),"")</f>
        <v>1431</v>
      </c>
      <c r="M251" s="5" t="str">
        <f t="shared" si="104"/>
        <v>Grade 0</v>
      </c>
      <c r="N251" t="str">
        <f t="shared" si="105"/>
        <v>Precision Thick Film Chip Resistors</v>
      </c>
      <c r="O251" t="str">
        <f t="shared" si="106"/>
        <v>Panasonic</v>
      </c>
      <c r="P251" s="5" t="str">
        <f t="shared" si="107"/>
        <v>ERJ6ENF1431</v>
      </c>
      <c r="T251" t="str">
        <f t="shared" si="83"/>
        <v>technology 'R0805';</v>
      </c>
      <c r="U251" t="str">
        <f t="shared" si="84"/>
        <v>value '1.43 k';</v>
      </c>
      <c r="V251" t="str">
        <f t="shared" si="85"/>
        <v>tolerance '1 %';</v>
      </c>
      <c r="W251" t="str">
        <f t="shared" si="86"/>
        <v>rcwv '13.4 V';</v>
      </c>
      <c r="X251" t="str">
        <f t="shared" si="87"/>
        <v>max(v) '200 V';</v>
      </c>
      <c r="Y251" t="str">
        <f t="shared" si="88"/>
        <v>power(w) '0.125 @ 70 C';</v>
      </c>
      <c r="Z251" t="str">
        <f t="shared" si="89"/>
        <v>tcr '±100 ppm/C';</v>
      </c>
      <c r="AA251" t="str">
        <f t="shared" si="90"/>
        <v>package '0805';</v>
      </c>
      <c r="AB251" t="str">
        <f t="shared" si="91"/>
        <v>operating_temp '-55 to +155 C';</v>
      </c>
      <c r="AC251" t="str">
        <f t="shared" si="92"/>
        <v>pkg_code '1431';</v>
      </c>
      <c r="AD251" t="str">
        <f t="shared" si="93"/>
        <v>aec-q200 'Grade 0';</v>
      </c>
      <c r="AE251" t="str">
        <f t="shared" si="94"/>
        <v>classification 'Precision Thick Film Chip Resistors';</v>
      </c>
      <c r="AF251" t="str">
        <f t="shared" si="95"/>
        <v>mfg 'Panasonic';</v>
      </c>
      <c r="AG251" t="str">
        <f t="shared" si="96"/>
        <v>mpn 'ERJ6ENF1431';</v>
      </c>
    </row>
    <row r="252" spans="3:33" x14ac:dyDescent="0.3">
      <c r="C252" s="5" t="str">
        <f t="shared" si="97"/>
        <v>R0805</v>
      </c>
      <c r="D252" s="5" t="str">
        <f t="shared" si="81"/>
        <v>1.47 k</v>
      </c>
      <c r="E252" s="5" t="str">
        <f t="shared" si="98"/>
        <v>1 %</v>
      </c>
      <c r="F252" s="5" t="str">
        <f t="shared" si="82"/>
        <v>13.6 V</v>
      </c>
      <c r="G252" s="5" t="str">
        <f t="shared" si="99"/>
        <v>200 V</v>
      </c>
      <c r="H252" s="5" t="str">
        <f t="shared" si="100"/>
        <v>0.125 @ 70 C</v>
      </c>
      <c r="I252" s="5" t="str">
        <f t="shared" si="101"/>
        <v>±100 ppm/C</v>
      </c>
      <c r="J252" s="5" t="str">
        <f t="shared" si="102"/>
        <v>0805</v>
      </c>
      <c r="K252" s="5" t="str">
        <f t="shared" si="103"/>
        <v>-55 to +155 C</v>
      </c>
      <c r="L252" s="5" t="str">
        <f t="array" ref="L252">IFERROR(INDEX(e29_4c,SMALL(IF(($B$9&lt;=e29_raw)*($B$11&gt;=e29_raw),MATCH(ROW(e29_4c),ROW(e29_4c))),ROWS($A$1:A246)),COLUMN(A246)),"")</f>
        <v>1471</v>
      </c>
      <c r="M252" s="5" t="str">
        <f t="shared" si="104"/>
        <v>Grade 0</v>
      </c>
      <c r="N252" t="str">
        <f t="shared" si="105"/>
        <v>Precision Thick Film Chip Resistors</v>
      </c>
      <c r="O252" t="str">
        <f t="shared" si="106"/>
        <v>Panasonic</v>
      </c>
      <c r="P252" s="5" t="str">
        <f t="shared" si="107"/>
        <v>ERJ6ENF1471</v>
      </c>
      <c r="T252" t="str">
        <f t="shared" si="83"/>
        <v>technology 'R0805';</v>
      </c>
      <c r="U252" t="str">
        <f t="shared" si="84"/>
        <v>value '1.47 k';</v>
      </c>
      <c r="V252" t="str">
        <f t="shared" si="85"/>
        <v>tolerance '1 %';</v>
      </c>
      <c r="W252" t="str">
        <f t="shared" si="86"/>
        <v>rcwv '13.6 V';</v>
      </c>
      <c r="X252" t="str">
        <f t="shared" si="87"/>
        <v>max(v) '200 V';</v>
      </c>
      <c r="Y252" t="str">
        <f t="shared" si="88"/>
        <v>power(w) '0.125 @ 70 C';</v>
      </c>
      <c r="Z252" t="str">
        <f t="shared" si="89"/>
        <v>tcr '±100 ppm/C';</v>
      </c>
      <c r="AA252" t="str">
        <f t="shared" si="90"/>
        <v>package '0805';</v>
      </c>
      <c r="AB252" t="str">
        <f t="shared" si="91"/>
        <v>operating_temp '-55 to +155 C';</v>
      </c>
      <c r="AC252" t="str">
        <f t="shared" si="92"/>
        <v>pkg_code '1471';</v>
      </c>
      <c r="AD252" t="str">
        <f t="shared" si="93"/>
        <v>aec-q200 'Grade 0';</v>
      </c>
      <c r="AE252" t="str">
        <f t="shared" si="94"/>
        <v>classification 'Precision Thick Film Chip Resistors';</v>
      </c>
      <c r="AF252" t="str">
        <f t="shared" si="95"/>
        <v>mfg 'Panasonic';</v>
      </c>
      <c r="AG252" t="str">
        <f t="shared" si="96"/>
        <v>mpn 'ERJ6ENF1471';</v>
      </c>
    </row>
    <row r="253" spans="3:33" x14ac:dyDescent="0.3">
      <c r="C253" s="5" t="str">
        <f t="shared" si="97"/>
        <v>R0805</v>
      </c>
      <c r="D253" s="5" t="str">
        <f t="shared" si="81"/>
        <v>1.50 k</v>
      </c>
      <c r="E253" s="5" t="str">
        <f t="shared" si="98"/>
        <v>1 %</v>
      </c>
      <c r="F253" s="5" t="str">
        <f t="shared" si="82"/>
        <v>13.7 V</v>
      </c>
      <c r="G253" s="5" t="str">
        <f t="shared" si="99"/>
        <v>200 V</v>
      </c>
      <c r="H253" s="5" t="str">
        <f t="shared" si="100"/>
        <v>0.125 @ 70 C</v>
      </c>
      <c r="I253" s="5" t="str">
        <f t="shared" si="101"/>
        <v>±100 ppm/C</v>
      </c>
      <c r="J253" s="5" t="str">
        <f t="shared" si="102"/>
        <v>0805</v>
      </c>
      <c r="K253" s="5" t="str">
        <f t="shared" si="103"/>
        <v>-55 to +155 C</v>
      </c>
      <c r="L253" s="5" t="str">
        <f t="array" ref="L253">IFERROR(INDEX(e29_4c,SMALL(IF(($B$9&lt;=e29_raw)*($B$11&gt;=e29_raw),MATCH(ROW(e29_4c),ROW(e29_4c))),ROWS($A$1:A247)),COLUMN(A247)),"")</f>
        <v>1501</v>
      </c>
      <c r="M253" s="5" t="str">
        <f t="shared" si="104"/>
        <v>Grade 0</v>
      </c>
      <c r="N253" t="str">
        <f t="shared" si="105"/>
        <v>Precision Thick Film Chip Resistors</v>
      </c>
      <c r="O253" t="str">
        <f t="shared" si="106"/>
        <v>Panasonic</v>
      </c>
      <c r="P253" s="5" t="str">
        <f t="shared" si="107"/>
        <v>ERJ6ENF1501</v>
      </c>
      <c r="T253" t="str">
        <f t="shared" si="83"/>
        <v>technology 'R0805';</v>
      </c>
      <c r="U253" t="str">
        <f t="shared" si="84"/>
        <v>value '1.50 k';</v>
      </c>
      <c r="V253" t="str">
        <f t="shared" si="85"/>
        <v>tolerance '1 %';</v>
      </c>
      <c r="W253" t="str">
        <f t="shared" si="86"/>
        <v>rcwv '13.7 V';</v>
      </c>
      <c r="X253" t="str">
        <f t="shared" si="87"/>
        <v>max(v) '200 V';</v>
      </c>
      <c r="Y253" t="str">
        <f t="shared" si="88"/>
        <v>power(w) '0.125 @ 70 C';</v>
      </c>
      <c r="Z253" t="str">
        <f t="shared" si="89"/>
        <v>tcr '±100 ppm/C';</v>
      </c>
      <c r="AA253" t="str">
        <f t="shared" si="90"/>
        <v>package '0805';</v>
      </c>
      <c r="AB253" t="str">
        <f t="shared" si="91"/>
        <v>operating_temp '-55 to +155 C';</v>
      </c>
      <c r="AC253" t="str">
        <f t="shared" si="92"/>
        <v>pkg_code '1501';</v>
      </c>
      <c r="AD253" t="str">
        <f t="shared" si="93"/>
        <v>aec-q200 'Grade 0';</v>
      </c>
      <c r="AE253" t="str">
        <f t="shared" si="94"/>
        <v>classification 'Precision Thick Film Chip Resistors';</v>
      </c>
      <c r="AF253" t="str">
        <f t="shared" si="95"/>
        <v>mfg 'Panasonic';</v>
      </c>
      <c r="AG253" t="str">
        <f t="shared" si="96"/>
        <v>mpn 'ERJ6ENF1501';</v>
      </c>
    </row>
    <row r="254" spans="3:33" x14ac:dyDescent="0.3">
      <c r="C254" s="5" t="str">
        <f t="shared" si="97"/>
        <v>R0805</v>
      </c>
      <c r="D254" s="5" t="str">
        <f t="shared" si="81"/>
        <v>1.54 k</v>
      </c>
      <c r="E254" s="5" t="str">
        <f t="shared" si="98"/>
        <v>1 %</v>
      </c>
      <c r="F254" s="5" t="str">
        <f t="shared" si="82"/>
        <v>13.9 V</v>
      </c>
      <c r="G254" s="5" t="str">
        <f t="shared" si="99"/>
        <v>200 V</v>
      </c>
      <c r="H254" s="5" t="str">
        <f t="shared" si="100"/>
        <v>0.125 @ 70 C</v>
      </c>
      <c r="I254" s="5" t="str">
        <f t="shared" si="101"/>
        <v>±100 ppm/C</v>
      </c>
      <c r="J254" s="5" t="str">
        <f t="shared" si="102"/>
        <v>0805</v>
      </c>
      <c r="K254" s="5" t="str">
        <f t="shared" si="103"/>
        <v>-55 to +155 C</v>
      </c>
      <c r="L254" s="5" t="str">
        <f t="array" ref="L254">IFERROR(INDEX(e29_4c,SMALL(IF(($B$9&lt;=e29_raw)*($B$11&gt;=e29_raw),MATCH(ROW(e29_4c),ROW(e29_4c))),ROWS($A$1:A248)),COLUMN(A248)),"")</f>
        <v>1541</v>
      </c>
      <c r="M254" s="5" t="str">
        <f t="shared" si="104"/>
        <v>Grade 0</v>
      </c>
      <c r="N254" t="str">
        <f t="shared" si="105"/>
        <v>Precision Thick Film Chip Resistors</v>
      </c>
      <c r="O254" t="str">
        <f t="shared" si="106"/>
        <v>Panasonic</v>
      </c>
      <c r="P254" s="5" t="str">
        <f t="shared" si="107"/>
        <v>ERJ6ENF1541</v>
      </c>
      <c r="T254" t="str">
        <f t="shared" si="83"/>
        <v>technology 'R0805';</v>
      </c>
      <c r="U254" t="str">
        <f t="shared" si="84"/>
        <v>value '1.54 k';</v>
      </c>
      <c r="V254" t="str">
        <f t="shared" si="85"/>
        <v>tolerance '1 %';</v>
      </c>
      <c r="W254" t="str">
        <f t="shared" si="86"/>
        <v>rcwv '13.9 V';</v>
      </c>
      <c r="X254" t="str">
        <f t="shared" si="87"/>
        <v>max(v) '200 V';</v>
      </c>
      <c r="Y254" t="str">
        <f t="shared" si="88"/>
        <v>power(w) '0.125 @ 70 C';</v>
      </c>
      <c r="Z254" t="str">
        <f t="shared" si="89"/>
        <v>tcr '±100 ppm/C';</v>
      </c>
      <c r="AA254" t="str">
        <f t="shared" si="90"/>
        <v>package '0805';</v>
      </c>
      <c r="AB254" t="str">
        <f t="shared" si="91"/>
        <v>operating_temp '-55 to +155 C';</v>
      </c>
      <c r="AC254" t="str">
        <f t="shared" si="92"/>
        <v>pkg_code '1541';</v>
      </c>
      <c r="AD254" t="str">
        <f t="shared" si="93"/>
        <v>aec-q200 'Grade 0';</v>
      </c>
      <c r="AE254" t="str">
        <f t="shared" si="94"/>
        <v>classification 'Precision Thick Film Chip Resistors';</v>
      </c>
      <c r="AF254" t="str">
        <f t="shared" si="95"/>
        <v>mfg 'Panasonic';</v>
      </c>
      <c r="AG254" t="str">
        <f t="shared" si="96"/>
        <v>mpn 'ERJ6ENF1541';</v>
      </c>
    </row>
    <row r="255" spans="3:33" x14ac:dyDescent="0.3">
      <c r="C255" s="5" t="str">
        <f t="shared" si="97"/>
        <v>R0805</v>
      </c>
      <c r="D255" s="5" t="str">
        <f t="shared" si="81"/>
        <v>1.58 k</v>
      </c>
      <c r="E255" s="5" t="str">
        <f t="shared" si="98"/>
        <v>1 %</v>
      </c>
      <c r="F255" s="5" t="str">
        <f t="shared" si="82"/>
        <v>14.1 V</v>
      </c>
      <c r="G255" s="5" t="str">
        <f t="shared" si="99"/>
        <v>200 V</v>
      </c>
      <c r="H255" s="5" t="str">
        <f t="shared" si="100"/>
        <v>0.125 @ 70 C</v>
      </c>
      <c r="I255" s="5" t="str">
        <f t="shared" si="101"/>
        <v>±100 ppm/C</v>
      </c>
      <c r="J255" s="5" t="str">
        <f t="shared" si="102"/>
        <v>0805</v>
      </c>
      <c r="K255" s="5" t="str">
        <f t="shared" si="103"/>
        <v>-55 to +155 C</v>
      </c>
      <c r="L255" s="5" t="str">
        <f t="array" ref="L255">IFERROR(INDEX(e29_4c,SMALL(IF(($B$9&lt;=e29_raw)*($B$11&gt;=e29_raw),MATCH(ROW(e29_4c),ROW(e29_4c))),ROWS($A$1:A249)),COLUMN(A249)),"")</f>
        <v>1581</v>
      </c>
      <c r="M255" s="5" t="str">
        <f t="shared" si="104"/>
        <v>Grade 0</v>
      </c>
      <c r="N255" t="str">
        <f t="shared" si="105"/>
        <v>Precision Thick Film Chip Resistors</v>
      </c>
      <c r="O255" t="str">
        <f t="shared" si="106"/>
        <v>Panasonic</v>
      </c>
      <c r="P255" s="5" t="str">
        <f t="shared" si="107"/>
        <v>ERJ6ENF1581</v>
      </c>
      <c r="T255" t="str">
        <f t="shared" si="83"/>
        <v>technology 'R0805';</v>
      </c>
      <c r="U255" t="str">
        <f t="shared" si="84"/>
        <v>value '1.58 k';</v>
      </c>
      <c r="V255" t="str">
        <f t="shared" si="85"/>
        <v>tolerance '1 %';</v>
      </c>
      <c r="W255" t="str">
        <f t="shared" si="86"/>
        <v>rcwv '14.1 V';</v>
      </c>
      <c r="X255" t="str">
        <f t="shared" si="87"/>
        <v>max(v) '200 V';</v>
      </c>
      <c r="Y255" t="str">
        <f t="shared" si="88"/>
        <v>power(w) '0.125 @ 70 C';</v>
      </c>
      <c r="Z255" t="str">
        <f t="shared" si="89"/>
        <v>tcr '±100 ppm/C';</v>
      </c>
      <c r="AA255" t="str">
        <f t="shared" si="90"/>
        <v>package '0805';</v>
      </c>
      <c r="AB255" t="str">
        <f t="shared" si="91"/>
        <v>operating_temp '-55 to +155 C';</v>
      </c>
      <c r="AC255" t="str">
        <f t="shared" si="92"/>
        <v>pkg_code '1581';</v>
      </c>
      <c r="AD255" t="str">
        <f t="shared" si="93"/>
        <v>aec-q200 'Grade 0';</v>
      </c>
      <c r="AE255" t="str">
        <f t="shared" si="94"/>
        <v>classification 'Precision Thick Film Chip Resistors';</v>
      </c>
      <c r="AF255" t="str">
        <f t="shared" si="95"/>
        <v>mfg 'Panasonic';</v>
      </c>
      <c r="AG255" t="str">
        <f t="shared" si="96"/>
        <v>mpn 'ERJ6ENF1581';</v>
      </c>
    </row>
    <row r="256" spans="3:33" x14ac:dyDescent="0.3">
      <c r="C256" s="5" t="str">
        <f t="shared" si="97"/>
        <v>R0805</v>
      </c>
      <c r="D256" s="5" t="str">
        <f t="shared" si="81"/>
        <v>1.60 k</v>
      </c>
      <c r="E256" s="5" t="str">
        <f t="shared" si="98"/>
        <v>1 %</v>
      </c>
      <c r="F256" s="5" t="str">
        <f t="shared" si="82"/>
        <v>14.1 V</v>
      </c>
      <c r="G256" s="5" t="str">
        <f t="shared" si="99"/>
        <v>200 V</v>
      </c>
      <c r="H256" s="5" t="str">
        <f t="shared" si="100"/>
        <v>0.125 @ 70 C</v>
      </c>
      <c r="I256" s="5" t="str">
        <f t="shared" si="101"/>
        <v>±100 ppm/C</v>
      </c>
      <c r="J256" s="5" t="str">
        <f t="shared" si="102"/>
        <v>0805</v>
      </c>
      <c r="K256" s="5" t="str">
        <f t="shared" si="103"/>
        <v>-55 to +155 C</v>
      </c>
      <c r="L256" s="5" t="str">
        <f t="array" ref="L256">IFERROR(INDEX(e29_4c,SMALL(IF(($B$9&lt;=e29_raw)*($B$11&gt;=e29_raw),MATCH(ROW(e29_4c),ROW(e29_4c))),ROWS($A$1:A250)),COLUMN(A250)),"")</f>
        <v>1601</v>
      </c>
      <c r="M256" s="5" t="str">
        <f t="shared" si="104"/>
        <v>Grade 0</v>
      </c>
      <c r="N256" t="str">
        <f t="shared" si="105"/>
        <v>Precision Thick Film Chip Resistors</v>
      </c>
      <c r="O256" t="str">
        <f t="shared" si="106"/>
        <v>Panasonic</v>
      </c>
      <c r="P256" s="5" t="str">
        <f t="shared" si="107"/>
        <v>ERJ6ENF1601</v>
      </c>
      <c r="T256" t="str">
        <f t="shared" si="83"/>
        <v>technology 'R0805';</v>
      </c>
      <c r="U256" t="str">
        <f t="shared" si="84"/>
        <v>value '1.60 k';</v>
      </c>
      <c r="V256" t="str">
        <f t="shared" si="85"/>
        <v>tolerance '1 %';</v>
      </c>
      <c r="W256" t="str">
        <f t="shared" si="86"/>
        <v>rcwv '14.1 V';</v>
      </c>
      <c r="X256" t="str">
        <f t="shared" si="87"/>
        <v>max(v) '200 V';</v>
      </c>
      <c r="Y256" t="str">
        <f t="shared" si="88"/>
        <v>power(w) '0.125 @ 70 C';</v>
      </c>
      <c r="Z256" t="str">
        <f t="shared" si="89"/>
        <v>tcr '±100 ppm/C';</v>
      </c>
      <c r="AA256" t="str">
        <f t="shared" si="90"/>
        <v>package '0805';</v>
      </c>
      <c r="AB256" t="str">
        <f t="shared" si="91"/>
        <v>operating_temp '-55 to +155 C';</v>
      </c>
      <c r="AC256" t="str">
        <f t="shared" si="92"/>
        <v>pkg_code '1601';</v>
      </c>
      <c r="AD256" t="str">
        <f t="shared" si="93"/>
        <v>aec-q200 'Grade 0';</v>
      </c>
      <c r="AE256" t="str">
        <f t="shared" si="94"/>
        <v>classification 'Precision Thick Film Chip Resistors';</v>
      </c>
      <c r="AF256" t="str">
        <f t="shared" si="95"/>
        <v>mfg 'Panasonic';</v>
      </c>
      <c r="AG256" t="str">
        <f t="shared" si="96"/>
        <v>mpn 'ERJ6ENF1601';</v>
      </c>
    </row>
    <row r="257" spans="3:33" x14ac:dyDescent="0.3">
      <c r="C257" s="5" t="str">
        <f t="shared" si="97"/>
        <v>R0805</v>
      </c>
      <c r="D257" s="5" t="str">
        <f t="shared" si="81"/>
        <v>1.62 k</v>
      </c>
      <c r="E257" s="5" t="str">
        <f t="shared" si="98"/>
        <v>1 %</v>
      </c>
      <c r="F257" s="5" t="str">
        <f t="shared" si="82"/>
        <v>14.2 V</v>
      </c>
      <c r="G257" s="5" t="str">
        <f t="shared" si="99"/>
        <v>200 V</v>
      </c>
      <c r="H257" s="5" t="str">
        <f t="shared" si="100"/>
        <v>0.125 @ 70 C</v>
      </c>
      <c r="I257" s="5" t="str">
        <f t="shared" si="101"/>
        <v>±100 ppm/C</v>
      </c>
      <c r="J257" s="5" t="str">
        <f t="shared" si="102"/>
        <v>0805</v>
      </c>
      <c r="K257" s="5" t="str">
        <f t="shared" si="103"/>
        <v>-55 to +155 C</v>
      </c>
      <c r="L257" s="5" t="str">
        <f t="array" ref="L257">IFERROR(INDEX(e29_4c,SMALL(IF(($B$9&lt;=e29_raw)*($B$11&gt;=e29_raw),MATCH(ROW(e29_4c),ROW(e29_4c))),ROWS($A$1:A251)),COLUMN(A251)),"")</f>
        <v>1621</v>
      </c>
      <c r="M257" s="5" t="str">
        <f t="shared" si="104"/>
        <v>Grade 0</v>
      </c>
      <c r="N257" t="str">
        <f t="shared" si="105"/>
        <v>Precision Thick Film Chip Resistors</v>
      </c>
      <c r="O257" t="str">
        <f t="shared" si="106"/>
        <v>Panasonic</v>
      </c>
      <c r="P257" s="5" t="str">
        <f t="shared" si="107"/>
        <v>ERJ6ENF1621</v>
      </c>
      <c r="T257" t="str">
        <f t="shared" si="83"/>
        <v>technology 'R0805';</v>
      </c>
      <c r="U257" t="str">
        <f t="shared" si="84"/>
        <v>value '1.62 k';</v>
      </c>
      <c r="V257" t="str">
        <f t="shared" si="85"/>
        <v>tolerance '1 %';</v>
      </c>
      <c r="W257" t="str">
        <f t="shared" si="86"/>
        <v>rcwv '14.2 V';</v>
      </c>
      <c r="X257" t="str">
        <f t="shared" si="87"/>
        <v>max(v) '200 V';</v>
      </c>
      <c r="Y257" t="str">
        <f t="shared" si="88"/>
        <v>power(w) '0.125 @ 70 C';</v>
      </c>
      <c r="Z257" t="str">
        <f t="shared" si="89"/>
        <v>tcr '±100 ppm/C';</v>
      </c>
      <c r="AA257" t="str">
        <f t="shared" si="90"/>
        <v>package '0805';</v>
      </c>
      <c r="AB257" t="str">
        <f t="shared" si="91"/>
        <v>operating_temp '-55 to +155 C';</v>
      </c>
      <c r="AC257" t="str">
        <f t="shared" si="92"/>
        <v>pkg_code '1621';</v>
      </c>
      <c r="AD257" t="str">
        <f t="shared" si="93"/>
        <v>aec-q200 'Grade 0';</v>
      </c>
      <c r="AE257" t="str">
        <f t="shared" si="94"/>
        <v>classification 'Precision Thick Film Chip Resistors';</v>
      </c>
      <c r="AF257" t="str">
        <f t="shared" si="95"/>
        <v>mfg 'Panasonic';</v>
      </c>
      <c r="AG257" t="str">
        <f t="shared" si="96"/>
        <v>mpn 'ERJ6ENF1621';</v>
      </c>
    </row>
    <row r="258" spans="3:33" x14ac:dyDescent="0.3">
      <c r="C258" s="5" t="str">
        <f t="shared" si="97"/>
        <v>R0805</v>
      </c>
      <c r="D258" s="5" t="str">
        <f t="shared" si="81"/>
        <v>1.65 k</v>
      </c>
      <c r="E258" s="5" t="str">
        <f t="shared" si="98"/>
        <v>1 %</v>
      </c>
      <c r="F258" s="5" t="str">
        <f t="shared" si="82"/>
        <v>14.4 V</v>
      </c>
      <c r="G258" s="5" t="str">
        <f t="shared" si="99"/>
        <v>200 V</v>
      </c>
      <c r="H258" s="5" t="str">
        <f t="shared" si="100"/>
        <v>0.125 @ 70 C</v>
      </c>
      <c r="I258" s="5" t="str">
        <f t="shared" si="101"/>
        <v>±100 ppm/C</v>
      </c>
      <c r="J258" s="5" t="str">
        <f t="shared" si="102"/>
        <v>0805</v>
      </c>
      <c r="K258" s="5" t="str">
        <f t="shared" si="103"/>
        <v>-55 to +155 C</v>
      </c>
      <c r="L258" s="5" t="str">
        <f t="array" ref="L258">IFERROR(INDEX(e29_4c,SMALL(IF(($B$9&lt;=e29_raw)*($B$11&gt;=e29_raw),MATCH(ROW(e29_4c),ROW(e29_4c))),ROWS($A$1:A252)),COLUMN(A252)),"")</f>
        <v>1651</v>
      </c>
      <c r="M258" s="5" t="str">
        <f t="shared" si="104"/>
        <v>Grade 0</v>
      </c>
      <c r="N258" t="str">
        <f t="shared" si="105"/>
        <v>Precision Thick Film Chip Resistors</v>
      </c>
      <c r="O258" t="str">
        <f t="shared" si="106"/>
        <v>Panasonic</v>
      </c>
      <c r="P258" s="5" t="str">
        <f t="shared" si="107"/>
        <v>ERJ6ENF1651</v>
      </c>
      <c r="T258" t="str">
        <f t="shared" si="83"/>
        <v>technology 'R0805';</v>
      </c>
      <c r="U258" t="str">
        <f t="shared" si="84"/>
        <v>value '1.65 k';</v>
      </c>
      <c r="V258" t="str">
        <f t="shared" si="85"/>
        <v>tolerance '1 %';</v>
      </c>
      <c r="W258" t="str">
        <f t="shared" si="86"/>
        <v>rcwv '14.4 V';</v>
      </c>
      <c r="X258" t="str">
        <f t="shared" si="87"/>
        <v>max(v) '200 V';</v>
      </c>
      <c r="Y258" t="str">
        <f t="shared" si="88"/>
        <v>power(w) '0.125 @ 70 C';</v>
      </c>
      <c r="Z258" t="str">
        <f t="shared" si="89"/>
        <v>tcr '±100 ppm/C';</v>
      </c>
      <c r="AA258" t="str">
        <f t="shared" si="90"/>
        <v>package '0805';</v>
      </c>
      <c r="AB258" t="str">
        <f t="shared" si="91"/>
        <v>operating_temp '-55 to +155 C';</v>
      </c>
      <c r="AC258" t="str">
        <f t="shared" si="92"/>
        <v>pkg_code '1651';</v>
      </c>
      <c r="AD258" t="str">
        <f t="shared" si="93"/>
        <v>aec-q200 'Grade 0';</v>
      </c>
      <c r="AE258" t="str">
        <f t="shared" si="94"/>
        <v>classification 'Precision Thick Film Chip Resistors';</v>
      </c>
      <c r="AF258" t="str">
        <f t="shared" si="95"/>
        <v>mfg 'Panasonic';</v>
      </c>
      <c r="AG258" t="str">
        <f t="shared" si="96"/>
        <v>mpn 'ERJ6ENF1651';</v>
      </c>
    </row>
    <row r="259" spans="3:33" x14ac:dyDescent="0.3">
      <c r="C259" s="5" t="str">
        <f t="shared" si="97"/>
        <v>R0805</v>
      </c>
      <c r="D259" s="5" t="str">
        <f t="shared" si="81"/>
        <v>1.69 k</v>
      </c>
      <c r="E259" s="5" t="str">
        <f t="shared" si="98"/>
        <v>1 %</v>
      </c>
      <c r="F259" s="5" t="str">
        <f t="shared" si="82"/>
        <v>14.5 V</v>
      </c>
      <c r="G259" s="5" t="str">
        <f t="shared" si="99"/>
        <v>200 V</v>
      </c>
      <c r="H259" s="5" t="str">
        <f t="shared" si="100"/>
        <v>0.125 @ 70 C</v>
      </c>
      <c r="I259" s="5" t="str">
        <f t="shared" si="101"/>
        <v>±100 ppm/C</v>
      </c>
      <c r="J259" s="5" t="str">
        <f t="shared" si="102"/>
        <v>0805</v>
      </c>
      <c r="K259" s="5" t="str">
        <f t="shared" si="103"/>
        <v>-55 to +155 C</v>
      </c>
      <c r="L259" s="5" t="str">
        <f t="array" ref="L259">IFERROR(INDEX(e29_4c,SMALL(IF(($B$9&lt;=e29_raw)*($B$11&gt;=e29_raw),MATCH(ROW(e29_4c),ROW(e29_4c))),ROWS($A$1:A253)),COLUMN(A253)),"")</f>
        <v>1691</v>
      </c>
      <c r="M259" s="5" t="str">
        <f t="shared" si="104"/>
        <v>Grade 0</v>
      </c>
      <c r="N259" t="str">
        <f t="shared" si="105"/>
        <v>Precision Thick Film Chip Resistors</v>
      </c>
      <c r="O259" t="str">
        <f t="shared" si="106"/>
        <v>Panasonic</v>
      </c>
      <c r="P259" s="5" t="str">
        <f t="shared" si="107"/>
        <v>ERJ6ENF1691</v>
      </c>
      <c r="T259" t="str">
        <f t="shared" si="83"/>
        <v>technology 'R0805';</v>
      </c>
      <c r="U259" t="str">
        <f t="shared" si="84"/>
        <v>value '1.69 k';</v>
      </c>
      <c r="V259" t="str">
        <f t="shared" si="85"/>
        <v>tolerance '1 %';</v>
      </c>
      <c r="W259" t="str">
        <f t="shared" si="86"/>
        <v>rcwv '14.5 V';</v>
      </c>
      <c r="X259" t="str">
        <f t="shared" si="87"/>
        <v>max(v) '200 V';</v>
      </c>
      <c r="Y259" t="str">
        <f t="shared" si="88"/>
        <v>power(w) '0.125 @ 70 C';</v>
      </c>
      <c r="Z259" t="str">
        <f t="shared" si="89"/>
        <v>tcr '±100 ppm/C';</v>
      </c>
      <c r="AA259" t="str">
        <f t="shared" si="90"/>
        <v>package '0805';</v>
      </c>
      <c r="AB259" t="str">
        <f t="shared" si="91"/>
        <v>operating_temp '-55 to +155 C';</v>
      </c>
      <c r="AC259" t="str">
        <f t="shared" si="92"/>
        <v>pkg_code '1691';</v>
      </c>
      <c r="AD259" t="str">
        <f t="shared" si="93"/>
        <v>aec-q200 'Grade 0';</v>
      </c>
      <c r="AE259" t="str">
        <f t="shared" si="94"/>
        <v>classification 'Precision Thick Film Chip Resistors';</v>
      </c>
      <c r="AF259" t="str">
        <f t="shared" si="95"/>
        <v>mfg 'Panasonic';</v>
      </c>
      <c r="AG259" t="str">
        <f t="shared" si="96"/>
        <v>mpn 'ERJ6ENF1691';</v>
      </c>
    </row>
    <row r="260" spans="3:33" x14ac:dyDescent="0.3">
      <c r="C260" s="5" t="str">
        <f t="shared" si="97"/>
        <v>R0805</v>
      </c>
      <c r="D260" s="5" t="str">
        <f t="shared" si="81"/>
        <v>1.74 k</v>
      </c>
      <c r="E260" s="5" t="str">
        <f t="shared" si="98"/>
        <v>1 %</v>
      </c>
      <c r="F260" s="5" t="str">
        <f t="shared" si="82"/>
        <v>14.7 V</v>
      </c>
      <c r="G260" s="5" t="str">
        <f t="shared" si="99"/>
        <v>200 V</v>
      </c>
      <c r="H260" s="5" t="str">
        <f t="shared" si="100"/>
        <v>0.125 @ 70 C</v>
      </c>
      <c r="I260" s="5" t="str">
        <f t="shared" si="101"/>
        <v>±100 ppm/C</v>
      </c>
      <c r="J260" s="5" t="str">
        <f t="shared" si="102"/>
        <v>0805</v>
      </c>
      <c r="K260" s="5" t="str">
        <f t="shared" si="103"/>
        <v>-55 to +155 C</v>
      </c>
      <c r="L260" s="5" t="str">
        <f t="array" ref="L260">IFERROR(INDEX(e29_4c,SMALL(IF(($B$9&lt;=e29_raw)*($B$11&gt;=e29_raw),MATCH(ROW(e29_4c),ROW(e29_4c))),ROWS($A$1:A254)),COLUMN(A254)),"")</f>
        <v>1741</v>
      </c>
      <c r="M260" s="5" t="str">
        <f t="shared" si="104"/>
        <v>Grade 0</v>
      </c>
      <c r="N260" t="str">
        <f t="shared" si="105"/>
        <v>Precision Thick Film Chip Resistors</v>
      </c>
      <c r="O260" t="str">
        <f t="shared" si="106"/>
        <v>Panasonic</v>
      </c>
      <c r="P260" s="5" t="str">
        <f t="shared" si="107"/>
        <v>ERJ6ENF1741</v>
      </c>
      <c r="T260" t="str">
        <f t="shared" si="83"/>
        <v>technology 'R0805';</v>
      </c>
      <c r="U260" t="str">
        <f t="shared" si="84"/>
        <v>value '1.74 k';</v>
      </c>
      <c r="V260" t="str">
        <f t="shared" si="85"/>
        <v>tolerance '1 %';</v>
      </c>
      <c r="W260" t="str">
        <f t="shared" si="86"/>
        <v>rcwv '14.7 V';</v>
      </c>
      <c r="X260" t="str">
        <f t="shared" si="87"/>
        <v>max(v) '200 V';</v>
      </c>
      <c r="Y260" t="str">
        <f t="shared" si="88"/>
        <v>power(w) '0.125 @ 70 C';</v>
      </c>
      <c r="Z260" t="str">
        <f t="shared" si="89"/>
        <v>tcr '±100 ppm/C';</v>
      </c>
      <c r="AA260" t="str">
        <f t="shared" si="90"/>
        <v>package '0805';</v>
      </c>
      <c r="AB260" t="str">
        <f t="shared" si="91"/>
        <v>operating_temp '-55 to +155 C';</v>
      </c>
      <c r="AC260" t="str">
        <f t="shared" si="92"/>
        <v>pkg_code '1741';</v>
      </c>
      <c r="AD260" t="str">
        <f t="shared" si="93"/>
        <v>aec-q200 'Grade 0';</v>
      </c>
      <c r="AE260" t="str">
        <f t="shared" si="94"/>
        <v>classification 'Precision Thick Film Chip Resistors';</v>
      </c>
      <c r="AF260" t="str">
        <f t="shared" si="95"/>
        <v>mfg 'Panasonic';</v>
      </c>
      <c r="AG260" t="str">
        <f t="shared" si="96"/>
        <v>mpn 'ERJ6ENF1741';</v>
      </c>
    </row>
    <row r="261" spans="3:33" x14ac:dyDescent="0.3">
      <c r="C261" s="5" t="str">
        <f t="shared" si="97"/>
        <v>R0805</v>
      </c>
      <c r="D261" s="5" t="str">
        <f t="shared" si="81"/>
        <v>1.78 k</v>
      </c>
      <c r="E261" s="5" t="str">
        <f t="shared" si="98"/>
        <v>1 %</v>
      </c>
      <c r="F261" s="5" t="str">
        <f t="shared" si="82"/>
        <v>14.9 V</v>
      </c>
      <c r="G261" s="5" t="str">
        <f t="shared" si="99"/>
        <v>200 V</v>
      </c>
      <c r="H261" s="5" t="str">
        <f t="shared" si="100"/>
        <v>0.125 @ 70 C</v>
      </c>
      <c r="I261" s="5" t="str">
        <f t="shared" si="101"/>
        <v>±100 ppm/C</v>
      </c>
      <c r="J261" s="5" t="str">
        <f t="shared" si="102"/>
        <v>0805</v>
      </c>
      <c r="K261" s="5" t="str">
        <f t="shared" si="103"/>
        <v>-55 to +155 C</v>
      </c>
      <c r="L261" s="5" t="str">
        <f t="array" ref="L261">IFERROR(INDEX(e29_4c,SMALL(IF(($B$9&lt;=e29_raw)*($B$11&gt;=e29_raw),MATCH(ROW(e29_4c),ROW(e29_4c))),ROWS($A$1:A255)),COLUMN(A255)),"")</f>
        <v>1781</v>
      </c>
      <c r="M261" s="5" t="str">
        <f t="shared" si="104"/>
        <v>Grade 0</v>
      </c>
      <c r="N261" t="str">
        <f t="shared" si="105"/>
        <v>Precision Thick Film Chip Resistors</v>
      </c>
      <c r="O261" t="str">
        <f t="shared" si="106"/>
        <v>Panasonic</v>
      </c>
      <c r="P261" s="5" t="str">
        <f t="shared" si="107"/>
        <v>ERJ6ENF1781</v>
      </c>
      <c r="T261" t="str">
        <f t="shared" si="83"/>
        <v>technology 'R0805';</v>
      </c>
      <c r="U261" t="str">
        <f t="shared" si="84"/>
        <v>value '1.78 k';</v>
      </c>
      <c r="V261" t="str">
        <f t="shared" si="85"/>
        <v>tolerance '1 %';</v>
      </c>
      <c r="W261" t="str">
        <f t="shared" si="86"/>
        <v>rcwv '14.9 V';</v>
      </c>
      <c r="X261" t="str">
        <f t="shared" si="87"/>
        <v>max(v) '200 V';</v>
      </c>
      <c r="Y261" t="str">
        <f t="shared" si="88"/>
        <v>power(w) '0.125 @ 70 C';</v>
      </c>
      <c r="Z261" t="str">
        <f t="shared" si="89"/>
        <v>tcr '±100 ppm/C';</v>
      </c>
      <c r="AA261" t="str">
        <f t="shared" si="90"/>
        <v>package '0805';</v>
      </c>
      <c r="AB261" t="str">
        <f t="shared" si="91"/>
        <v>operating_temp '-55 to +155 C';</v>
      </c>
      <c r="AC261" t="str">
        <f t="shared" si="92"/>
        <v>pkg_code '1781';</v>
      </c>
      <c r="AD261" t="str">
        <f t="shared" si="93"/>
        <v>aec-q200 'Grade 0';</v>
      </c>
      <c r="AE261" t="str">
        <f t="shared" si="94"/>
        <v>classification 'Precision Thick Film Chip Resistors';</v>
      </c>
      <c r="AF261" t="str">
        <f t="shared" si="95"/>
        <v>mfg 'Panasonic';</v>
      </c>
      <c r="AG261" t="str">
        <f t="shared" si="96"/>
        <v>mpn 'ERJ6ENF1781';</v>
      </c>
    </row>
    <row r="262" spans="3:33" x14ac:dyDescent="0.3">
      <c r="C262" s="5" t="str">
        <f t="shared" si="97"/>
        <v>R0805</v>
      </c>
      <c r="D262" s="5" t="str">
        <f t="shared" si="81"/>
        <v>1.80 k</v>
      </c>
      <c r="E262" s="5" t="str">
        <f t="shared" si="98"/>
        <v>1 %</v>
      </c>
      <c r="F262" s="5" t="str">
        <f t="shared" si="82"/>
        <v>15 V</v>
      </c>
      <c r="G262" s="5" t="str">
        <f t="shared" si="99"/>
        <v>200 V</v>
      </c>
      <c r="H262" s="5" t="str">
        <f t="shared" si="100"/>
        <v>0.125 @ 70 C</v>
      </c>
      <c r="I262" s="5" t="str">
        <f t="shared" si="101"/>
        <v>±100 ppm/C</v>
      </c>
      <c r="J262" s="5" t="str">
        <f t="shared" si="102"/>
        <v>0805</v>
      </c>
      <c r="K262" s="5" t="str">
        <f t="shared" si="103"/>
        <v>-55 to +155 C</v>
      </c>
      <c r="L262" s="5" t="str">
        <f t="array" ref="L262">IFERROR(INDEX(e29_4c,SMALL(IF(($B$9&lt;=e29_raw)*($B$11&gt;=e29_raw),MATCH(ROW(e29_4c),ROW(e29_4c))),ROWS($A$1:A256)),COLUMN(A256)),"")</f>
        <v>1801</v>
      </c>
      <c r="M262" s="5" t="str">
        <f t="shared" si="104"/>
        <v>Grade 0</v>
      </c>
      <c r="N262" t="str">
        <f t="shared" si="105"/>
        <v>Precision Thick Film Chip Resistors</v>
      </c>
      <c r="O262" t="str">
        <f t="shared" si="106"/>
        <v>Panasonic</v>
      </c>
      <c r="P262" s="5" t="str">
        <f t="shared" si="107"/>
        <v>ERJ6ENF1801</v>
      </c>
      <c r="T262" t="str">
        <f t="shared" si="83"/>
        <v>technology 'R0805';</v>
      </c>
      <c r="U262" t="str">
        <f t="shared" si="84"/>
        <v>value '1.80 k';</v>
      </c>
      <c r="V262" t="str">
        <f t="shared" si="85"/>
        <v>tolerance '1 %';</v>
      </c>
      <c r="W262" t="str">
        <f t="shared" si="86"/>
        <v>rcwv '15 V';</v>
      </c>
      <c r="X262" t="str">
        <f t="shared" si="87"/>
        <v>max(v) '200 V';</v>
      </c>
      <c r="Y262" t="str">
        <f t="shared" si="88"/>
        <v>power(w) '0.125 @ 70 C';</v>
      </c>
      <c r="Z262" t="str">
        <f t="shared" si="89"/>
        <v>tcr '±100 ppm/C';</v>
      </c>
      <c r="AA262" t="str">
        <f t="shared" si="90"/>
        <v>package '0805';</v>
      </c>
      <c r="AB262" t="str">
        <f t="shared" si="91"/>
        <v>operating_temp '-55 to +155 C';</v>
      </c>
      <c r="AC262" t="str">
        <f t="shared" si="92"/>
        <v>pkg_code '1801';</v>
      </c>
      <c r="AD262" t="str">
        <f t="shared" si="93"/>
        <v>aec-q200 'Grade 0';</v>
      </c>
      <c r="AE262" t="str">
        <f t="shared" si="94"/>
        <v>classification 'Precision Thick Film Chip Resistors';</v>
      </c>
      <c r="AF262" t="str">
        <f t="shared" si="95"/>
        <v>mfg 'Panasonic';</v>
      </c>
      <c r="AG262" t="str">
        <f t="shared" si="96"/>
        <v>mpn 'ERJ6ENF1801';</v>
      </c>
    </row>
    <row r="263" spans="3:33" x14ac:dyDescent="0.3">
      <c r="C263" s="5" t="str">
        <f t="shared" si="97"/>
        <v>R0805</v>
      </c>
      <c r="D263" s="5" t="str">
        <f t="shared" ref="D263:D326" si="108">INDEX(e29_value,MATCH(L263,e29_4c,0))&amp;" "&amp;INDEX(e29_sym,MATCH(L263,e29_4c,0))</f>
        <v>1.82 k</v>
      </c>
      <c r="E263" s="5" t="str">
        <f t="shared" si="98"/>
        <v>1 %</v>
      </c>
      <c r="F263" s="5" t="str">
        <f t="shared" ref="F263:F326" si="109">MIN($B$17,ROUND(SQRT(($B$30*INDEX(e29_raw,MATCH(L263,e29_4c,0)))),1))&amp;" V"</f>
        <v>15.1 V</v>
      </c>
      <c r="G263" s="5" t="str">
        <f t="shared" si="99"/>
        <v>200 V</v>
      </c>
      <c r="H263" s="5" t="str">
        <f t="shared" si="100"/>
        <v>0.125 @ 70 C</v>
      </c>
      <c r="I263" s="5" t="str">
        <f t="shared" si="101"/>
        <v>±100 ppm/C</v>
      </c>
      <c r="J263" s="5" t="str">
        <f t="shared" si="102"/>
        <v>0805</v>
      </c>
      <c r="K263" s="5" t="str">
        <f t="shared" si="103"/>
        <v>-55 to +155 C</v>
      </c>
      <c r="L263" s="5" t="str">
        <f t="array" ref="L263">IFERROR(INDEX(e29_4c,SMALL(IF(($B$9&lt;=e29_raw)*($B$11&gt;=e29_raw),MATCH(ROW(e29_4c),ROW(e29_4c))),ROWS($A$1:A257)),COLUMN(A257)),"")</f>
        <v>1821</v>
      </c>
      <c r="M263" s="5" t="str">
        <f t="shared" si="104"/>
        <v>Grade 0</v>
      </c>
      <c r="N263" t="str">
        <f t="shared" si="105"/>
        <v>Precision Thick Film Chip Resistors</v>
      </c>
      <c r="O263" t="str">
        <f t="shared" si="106"/>
        <v>Panasonic</v>
      </c>
      <c r="P263" s="5" t="str">
        <f t="shared" si="107"/>
        <v>ERJ6ENF1821</v>
      </c>
      <c r="T263" t="str">
        <f t="shared" ref="T263:T326" si="110">IF($L263&lt;&gt;"",C$6&amp;" '"&amp;C263&amp;"';","")</f>
        <v>technology 'R0805';</v>
      </c>
      <c r="U263" t="str">
        <f t="shared" ref="U263:U326" si="111">IF($L263&lt;&gt;"",D$6&amp;" '"&amp;D263&amp;"';","")</f>
        <v>value '1.82 k';</v>
      </c>
      <c r="V263" t="str">
        <f t="shared" ref="V263:V326" si="112">IF($L263&lt;&gt;"",E$6&amp;" '"&amp;E263&amp;"';","")</f>
        <v>tolerance '1 %';</v>
      </c>
      <c r="W263" t="str">
        <f t="shared" ref="W263:W326" si="113">IF($L263&lt;&gt;"",F$6&amp;" '"&amp;F263&amp;"';","")</f>
        <v>rcwv '15.1 V';</v>
      </c>
      <c r="X263" t="str">
        <f t="shared" ref="X263:X326" si="114">IF($L263&lt;&gt;"",G$6&amp;" '"&amp;G263&amp;"';","")</f>
        <v>max(v) '200 V';</v>
      </c>
      <c r="Y263" t="str">
        <f t="shared" ref="Y263:Y326" si="115">IF($L263&lt;&gt;"",H$6&amp;" '"&amp;H263&amp;"';","")</f>
        <v>power(w) '0.125 @ 70 C';</v>
      </c>
      <c r="Z263" t="str">
        <f t="shared" ref="Z263:Z326" si="116">IF($L263&lt;&gt;"",I$6&amp;" '"&amp;I263&amp;"';","")</f>
        <v>tcr '±100 ppm/C';</v>
      </c>
      <c r="AA263" t="str">
        <f t="shared" ref="AA263:AA326" si="117">IF($L263&lt;&gt;"",J$6&amp;" '"&amp;J263&amp;"';","")</f>
        <v>package '0805';</v>
      </c>
      <c r="AB263" t="str">
        <f t="shared" ref="AB263:AB326" si="118">IF($L263&lt;&gt;"",K$6&amp;" '"&amp;K263&amp;"';","")</f>
        <v>operating_temp '-55 to +155 C';</v>
      </c>
      <c r="AC263" t="str">
        <f t="shared" ref="AC263:AC326" si="119">IF($L263&lt;&gt;"",L$6&amp;" '"&amp;L263&amp;"';","")</f>
        <v>pkg_code '1821';</v>
      </c>
      <c r="AD263" t="str">
        <f t="shared" ref="AD263:AD326" si="120">IF($L263&lt;&gt;"",M$6&amp;" '"&amp;M263&amp;"';","")</f>
        <v>aec-q200 'Grade 0';</v>
      </c>
      <c r="AE263" t="str">
        <f t="shared" ref="AE263:AE326" si="121">IF($L263&lt;&gt;"",N$6&amp;" '"&amp;N263&amp;"';","")</f>
        <v>classification 'Precision Thick Film Chip Resistors';</v>
      </c>
      <c r="AF263" t="str">
        <f t="shared" ref="AF263:AF326" si="122">IF($L263&lt;&gt;"",O$6&amp;" '"&amp;O263&amp;"';","")</f>
        <v>mfg 'Panasonic';</v>
      </c>
      <c r="AG263" t="str">
        <f t="shared" ref="AG263:AG326" si="123">IF($L263&lt;&gt;"",P$6&amp;" '"&amp;P263&amp;"';","")</f>
        <v>mpn 'ERJ6ENF1821';</v>
      </c>
    </row>
    <row r="264" spans="3:33" x14ac:dyDescent="0.3">
      <c r="C264" s="5" t="str">
        <f t="shared" ref="C264:C327" si="124">IF($L264&lt;&gt;"","R"&amp;J264,"")</f>
        <v>R0805</v>
      </c>
      <c r="D264" s="5" t="str">
        <f t="shared" si="108"/>
        <v>1.87 k</v>
      </c>
      <c r="E264" s="5" t="str">
        <f t="shared" ref="E264:E327" si="125">IF($L264&lt;&gt;"",$B$21)</f>
        <v>1 %</v>
      </c>
      <c r="F264" s="5" t="str">
        <f t="shared" si="109"/>
        <v>15.3 V</v>
      </c>
      <c r="G264" s="5" t="str">
        <f t="shared" ref="G264:G327" si="126">IF($L264&lt;&gt;"",$B$19)&amp;" V"</f>
        <v>200 V</v>
      </c>
      <c r="H264" s="5" t="str">
        <f t="shared" ref="H264:H327" si="127">IF($L264&lt;&gt;"",$B$15)</f>
        <v>0.125 @ 70 C</v>
      </c>
      <c r="I264" s="5" t="str">
        <f t="shared" ref="I264:I327" si="128">IF($L264&lt;&gt;"",$B$23)</f>
        <v>±100 ppm/C</v>
      </c>
      <c r="J264" s="5" t="str">
        <f t="shared" ref="J264:J327" si="129">IF($L264&lt;&gt;"",$B$13)</f>
        <v>0805</v>
      </c>
      <c r="K264" s="5" t="str">
        <f t="shared" ref="K264:K327" si="130">IF($L264&lt;&gt;"",$B$25)&amp;" C"</f>
        <v>-55 to +155 C</v>
      </c>
      <c r="L264" s="5" t="str">
        <f t="array" ref="L264">IFERROR(INDEX(e29_4c,SMALL(IF(($B$9&lt;=e29_raw)*($B$11&gt;=e29_raw),MATCH(ROW(e29_4c),ROW(e29_4c))),ROWS($A$1:A258)),COLUMN(A258)),"")</f>
        <v>1871</v>
      </c>
      <c r="M264" s="5" t="str">
        <f t="shared" ref="M264:M327" si="131">IF($L264&lt;&gt;"",$B$27)</f>
        <v>Grade 0</v>
      </c>
      <c r="N264" t="str">
        <f t="shared" ref="N264:N327" si="132">IF(L264&lt;&gt;"",$A$9)</f>
        <v>Precision Thick Film Chip Resistors</v>
      </c>
      <c r="O264" t="str">
        <f t="shared" ref="O264:O327" si="133">IF($L264&lt;&gt;"","Panasonic")</f>
        <v>Panasonic</v>
      </c>
      <c r="P264" s="5" t="str">
        <f t="shared" ref="P264:P327" si="134">IF($L264&lt;&gt;"","ERJ"&amp;$B$6&amp;$B$34&amp;L264)</f>
        <v>ERJ6ENF1871</v>
      </c>
      <c r="T264" t="str">
        <f t="shared" si="110"/>
        <v>technology 'R0805';</v>
      </c>
      <c r="U264" t="str">
        <f t="shared" si="111"/>
        <v>value '1.87 k';</v>
      </c>
      <c r="V264" t="str">
        <f t="shared" si="112"/>
        <v>tolerance '1 %';</v>
      </c>
      <c r="W264" t="str">
        <f t="shared" si="113"/>
        <v>rcwv '15.3 V';</v>
      </c>
      <c r="X264" t="str">
        <f t="shared" si="114"/>
        <v>max(v) '200 V';</v>
      </c>
      <c r="Y264" t="str">
        <f t="shared" si="115"/>
        <v>power(w) '0.125 @ 70 C';</v>
      </c>
      <c r="Z264" t="str">
        <f t="shared" si="116"/>
        <v>tcr '±100 ppm/C';</v>
      </c>
      <c r="AA264" t="str">
        <f t="shared" si="117"/>
        <v>package '0805';</v>
      </c>
      <c r="AB264" t="str">
        <f t="shared" si="118"/>
        <v>operating_temp '-55 to +155 C';</v>
      </c>
      <c r="AC264" t="str">
        <f t="shared" si="119"/>
        <v>pkg_code '1871';</v>
      </c>
      <c r="AD264" t="str">
        <f t="shared" si="120"/>
        <v>aec-q200 'Grade 0';</v>
      </c>
      <c r="AE264" t="str">
        <f t="shared" si="121"/>
        <v>classification 'Precision Thick Film Chip Resistors';</v>
      </c>
      <c r="AF264" t="str">
        <f t="shared" si="122"/>
        <v>mfg 'Panasonic';</v>
      </c>
      <c r="AG264" t="str">
        <f t="shared" si="123"/>
        <v>mpn 'ERJ6ENF1871';</v>
      </c>
    </row>
    <row r="265" spans="3:33" x14ac:dyDescent="0.3">
      <c r="C265" s="5" t="str">
        <f t="shared" si="124"/>
        <v>R0805</v>
      </c>
      <c r="D265" s="5" t="str">
        <f t="shared" si="108"/>
        <v>1.91 k</v>
      </c>
      <c r="E265" s="5" t="str">
        <f t="shared" si="125"/>
        <v>1 %</v>
      </c>
      <c r="F265" s="5" t="str">
        <f t="shared" si="109"/>
        <v>15.5 V</v>
      </c>
      <c r="G265" s="5" t="str">
        <f t="shared" si="126"/>
        <v>200 V</v>
      </c>
      <c r="H265" s="5" t="str">
        <f t="shared" si="127"/>
        <v>0.125 @ 70 C</v>
      </c>
      <c r="I265" s="5" t="str">
        <f t="shared" si="128"/>
        <v>±100 ppm/C</v>
      </c>
      <c r="J265" s="5" t="str">
        <f t="shared" si="129"/>
        <v>0805</v>
      </c>
      <c r="K265" s="5" t="str">
        <f t="shared" si="130"/>
        <v>-55 to +155 C</v>
      </c>
      <c r="L265" s="5" t="str">
        <f t="array" ref="L265">IFERROR(INDEX(e29_4c,SMALL(IF(($B$9&lt;=e29_raw)*($B$11&gt;=e29_raw),MATCH(ROW(e29_4c),ROW(e29_4c))),ROWS($A$1:A259)),COLUMN(A259)),"")</f>
        <v>1911</v>
      </c>
      <c r="M265" s="5" t="str">
        <f t="shared" si="131"/>
        <v>Grade 0</v>
      </c>
      <c r="N265" t="str">
        <f t="shared" si="132"/>
        <v>Precision Thick Film Chip Resistors</v>
      </c>
      <c r="O265" t="str">
        <f t="shared" si="133"/>
        <v>Panasonic</v>
      </c>
      <c r="P265" s="5" t="str">
        <f t="shared" si="134"/>
        <v>ERJ6ENF1911</v>
      </c>
      <c r="T265" t="str">
        <f t="shared" si="110"/>
        <v>technology 'R0805';</v>
      </c>
      <c r="U265" t="str">
        <f t="shared" si="111"/>
        <v>value '1.91 k';</v>
      </c>
      <c r="V265" t="str">
        <f t="shared" si="112"/>
        <v>tolerance '1 %';</v>
      </c>
      <c r="W265" t="str">
        <f t="shared" si="113"/>
        <v>rcwv '15.5 V';</v>
      </c>
      <c r="X265" t="str">
        <f t="shared" si="114"/>
        <v>max(v) '200 V';</v>
      </c>
      <c r="Y265" t="str">
        <f t="shared" si="115"/>
        <v>power(w) '0.125 @ 70 C';</v>
      </c>
      <c r="Z265" t="str">
        <f t="shared" si="116"/>
        <v>tcr '±100 ppm/C';</v>
      </c>
      <c r="AA265" t="str">
        <f t="shared" si="117"/>
        <v>package '0805';</v>
      </c>
      <c r="AB265" t="str">
        <f t="shared" si="118"/>
        <v>operating_temp '-55 to +155 C';</v>
      </c>
      <c r="AC265" t="str">
        <f t="shared" si="119"/>
        <v>pkg_code '1911';</v>
      </c>
      <c r="AD265" t="str">
        <f t="shared" si="120"/>
        <v>aec-q200 'Grade 0';</v>
      </c>
      <c r="AE265" t="str">
        <f t="shared" si="121"/>
        <v>classification 'Precision Thick Film Chip Resistors';</v>
      </c>
      <c r="AF265" t="str">
        <f t="shared" si="122"/>
        <v>mfg 'Panasonic';</v>
      </c>
      <c r="AG265" t="str">
        <f t="shared" si="123"/>
        <v>mpn 'ERJ6ENF1911';</v>
      </c>
    </row>
    <row r="266" spans="3:33" x14ac:dyDescent="0.3">
      <c r="C266" s="5" t="str">
        <f t="shared" si="124"/>
        <v>R0805</v>
      </c>
      <c r="D266" s="5" t="str">
        <f t="shared" si="108"/>
        <v>1.96 k</v>
      </c>
      <c r="E266" s="5" t="str">
        <f t="shared" si="125"/>
        <v>1 %</v>
      </c>
      <c r="F266" s="5" t="str">
        <f t="shared" si="109"/>
        <v>15.7 V</v>
      </c>
      <c r="G266" s="5" t="str">
        <f t="shared" si="126"/>
        <v>200 V</v>
      </c>
      <c r="H266" s="5" t="str">
        <f t="shared" si="127"/>
        <v>0.125 @ 70 C</v>
      </c>
      <c r="I266" s="5" t="str">
        <f t="shared" si="128"/>
        <v>±100 ppm/C</v>
      </c>
      <c r="J266" s="5" t="str">
        <f t="shared" si="129"/>
        <v>0805</v>
      </c>
      <c r="K266" s="5" t="str">
        <f t="shared" si="130"/>
        <v>-55 to +155 C</v>
      </c>
      <c r="L266" s="5" t="str">
        <f t="array" ref="L266">IFERROR(INDEX(e29_4c,SMALL(IF(($B$9&lt;=e29_raw)*($B$11&gt;=e29_raw),MATCH(ROW(e29_4c),ROW(e29_4c))),ROWS($A$1:A260)),COLUMN(A260)),"")</f>
        <v>1961</v>
      </c>
      <c r="M266" s="5" t="str">
        <f t="shared" si="131"/>
        <v>Grade 0</v>
      </c>
      <c r="N266" t="str">
        <f t="shared" si="132"/>
        <v>Precision Thick Film Chip Resistors</v>
      </c>
      <c r="O266" t="str">
        <f t="shared" si="133"/>
        <v>Panasonic</v>
      </c>
      <c r="P266" s="5" t="str">
        <f t="shared" si="134"/>
        <v>ERJ6ENF1961</v>
      </c>
      <c r="T266" t="str">
        <f t="shared" si="110"/>
        <v>technology 'R0805';</v>
      </c>
      <c r="U266" t="str">
        <f t="shared" si="111"/>
        <v>value '1.96 k';</v>
      </c>
      <c r="V266" t="str">
        <f t="shared" si="112"/>
        <v>tolerance '1 %';</v>
      </c>
      <c r="W266" t="str">
        <f t="shared" si="113"/>
        <v>rcwv '15.7 V';</v>
      </c>
      <c r="X266" t="str">
        <f t="shared" si="114"/>
        <v>max(v) '200 V';</v>
      </c>
      <c r="Y266" t="str">
        <f t="shared" si="115"/>
        <v>power(w) '0.125 @ 70 C';</v>
      </c>
      <c r="Z266" t="str">
        <f t="shared" si="116"/>
        <v>tcr '±100 ppm/C';</v>
      </c>
      <c r="AA266" t="str">
        <f t="shared" si="117"/>
        <v>package '0805';</v>
      </c>
      <c r="AB266" t="str">
        <f t="shared" si="118"/>
        <v>operating_temp '-55 to +155 C';</v>
      </c>
      <c r="AC266" t="str">
        <f t="shared" si="119"/>
        <v>pkg_code '1961';</v>
      </c>
      <c r="AD266" t="str">
        <f t="shared" si="120"/>
        <v>aec-q200 'Grade 0';</v>
      </c>
      <c r="AE266" t="str">
        <f t="shared" si="121"/>
        <v>classification 'Precision Thick Film Chip Resistors';</v>
      </c>
      <c r="AF266" t="str">
        <f t="shared" si="122"/>
        <v>mfg 'Panasonic';</v>
      </c>
      <c r="AG266" t="str">
        <f t="shared" si="123"/>
        <v>mpn 'ERJ6ENF1961';</v>
      </c>
    </row>
    <row r="267" spans="3:33" x14ac:dyDescent="0.3">
      <c r="C267" s="5" t="str">
        <f t="shared" si="124"/>
        <v>R0805</v>
      </c>
      <c r="D267" s="5" t="str">
        <f t="shared" si="108"/>
        <v>2.00 k</v>
      </c>
      <c r="E267" s="5" t="str">
        <f t="shared" si="125"/>
        <v>1 %</v>
      </c>
      <c r="F267" s="5" t="str">
        <f t="shared" si="109"/>
        <v>15.8 V</v>
      </c>
      <c r="G267" s="5" t="str">
        <f t="shared" si="126"/>
        <v>200 V</v>
      </c>
      <c r="H267" s="5" t="str">
        <f t="shared" si="127"/>
        <v>0.125 @ 70 C</v>
      </c>
      <c r="I267" s="5" t="str">
        <f t="shared" si="128"/>
        <v>±100 ppm/C</v>
      </c>
      <c r="J267" s="5" t="str">
        <f t="shared" si="129"/>
        <v>0805</v>
      </c>
      <c r="K267" s="5" t="str">
        <f t="shared" si="130"/>
        <v>-55 to +155 C</v>
      </c>
      <c r="L267" s="5" t="str">
        <f t="array" ref="L267">IFERROR(INDEX(e29_4c,SMALL(IF(($B$9&lt;=e29_raw)*($B$11&gt;=e29_raw),MATCH(ROW(e29_4c),ROW(e29_4c))),ROWS($A$1:A261)),COLUMN(A261)),"")</f>
        <v>2001</v>
      </c>
      <c r="M267" s="5" t="str">
        <f t="shared" si="131"/>
        <v>Grade 0</v>
      </c>
      <c r="N267" t="str">
        <f t="shared" si="132"/>
        <v>Precision Thick Film Chip Resistors</v>
      </c>
      <c r="O267" t="str">
        <f t="shared" si="133"/>
        <v>Panasonic</v>
      </c>
      <c r="P267" s="5" t="str">
        <f t="shared" si="134"/>
        <v>ERJ6ENF2001</v>
      </c>
      <c r="T267" t="str">
        <f t="shared" si="110"/>
        <v>technology 'R0805';</v>
      </c>
      <c r="U267" t="str">
        <f t="shared" si="111"/>
        <v>value '2.00 k';</v>
      </c>
      <c r="V267" t="str">
        <f t="shared" si="112"/>
        <v>tolerance '1 %';</v>
      </c>
      <c r="W267" t="str">
        <f t="shared" si="113"/>
        <v>rcwv '15.8 V';</v>
      </c>
      <c r="X267" t="str">
        <f t="shared" si="114"/>
        <v>max(v) '200 V';</v>
      </c>
      <c r="Y267" t="str">
        <f t="shared" si="115"/>
        <v>power(w) '0.125 @ 70 C';</v>
      </c>
      <c r="Z267" t="str">
        <f t="shared" si="116"/>
        <v>tcr '±100 ppm/C';</v>
      </c>
      <c r="AA267" t="str">
        <f t="shared" si="117"/>
        <v>package '0805';</v>
      </c>
      <c r="AB267" t="str">
        <f t="shared" si="118"/>
        <v>operating_temp '-55 to +155 C';</v>
      </c>
      <c r="AC267" t="str">
        <f t="shared" si="119"/>
        <v>pkg_code '2001';</v>
      </c>
      <c r="AD267" t="str">
        <f t="shared" si="120"/>
        <v>aec-q200 'Grade 0';</v>
      </c>
      <c r="AE267" t="str">
        <f t="shared" si="121"/>
        <v>classification 'Precision Thick Film Chip Resistors';</v>
      </c>
      <c r="AF267" t="str">
        <f t="shared" si="122"/>
        <v>mfg 'Panasonic';</v>
      </c>
      <c r="AG267" t="str">
        <f t="shared" si="123"/>
        <v>mpn 'ERJ6ENF2001';</v>
      </c>
    </row>
    <row r="268" spans="3:33" x14ac:dyDescent="0.3">
      <c r="C268" s="5" t="str">
        <f t="shared" si="124"/>
        <v>R0805</v>
      </c>
      <c r="D268" s="5" t="str">
        <f t="shared" si="108"/>
        <v>2.05 k</v>
      </c>
      <c r="E268" s="5" t="str">
        <f t="shared" si="125"/>
        <v>1 %</v>
      </c>
      <c r="F268" s="5" t="str">
        <f t="shared" si="109"/>
        <v>16 V</v>
      </c>
      <c r="G268" s="5" t="str">
        <f t="shared" si="126"/>
        <v>200 V</v>
      </c>
      <c r="H268" s="5" t="str">
        <f t="shared" si="127"/>
        <v>0.125 @ 70 C</v>
      </c>
      <c r="I268" s="5" t="str">
        <f t="shared" si="128"/>
        <v>±100 ppm/C</v>
      </c>
      <c r="J268" s="5" t="str">
        <f t="shared" si="129"/>
        <v>0805</v>
      </c>
      <c r="K268" s="5" t="str">
        <f t="shared" si="130"/>
        <v>-55 to +155 C</v>
      </c>
      <c r="L268" s="5" t="str">
        <f t="array" ref="L268">IFERROR(INDEX(e29_4c,SMALL(IF(($B$9&lt;=e29_raw)*($B$11&gt;=e29_raw),MATCH(ROW(e29_4c),ROW(e29_4c))),ROWS($A$1:A262)),COLUMN(A262)),"")</f>
        <v>2051</v>
      </c>
      <c r="M268" s="5" t="str">
        <f t="shared" si="131"/>
        <v>Grade 0</v>
      </c>
      <c r="N268" t="str">
        <f t="shared" si="132"/>
        <v>Precision Thick Film Chip Resistors</v>
      </c>
      <c r="O268" t="str">
        <f t="shared" si="133"/>
        <v>Panasonic</v>
      </c>
      <c r="P268" s="5" t="str">
        <f t="shared" si="134"/>
        <v>ERJ6ENF2051</v>
      </c>
      <c r="T268" t="str">
        <f t="shared" si="110"/>
        <v>technology 'R0805';</v>
      </c>
      <c r="U268" t="str">
        <f t="shared" si="111"/>
        <v>value '2.05 k';</v>
      </c>
      <c r="V268" t="str">
        <f t="shared" si="112"/>
        <v>tolerance '1 %';</v>
      </c>
      <c r="W268" t="str">
        <f t="shared" si="113"/>
        <v>rcwv '16 V';</v>
      </c>
      <c r="X268" t="str">
        <f t="shared" si="114"/>
        <v>max(v) '200 V';</v>
      </c>
      <c r="Y268" t="str">
        <f t="shared" si="115"/>
        <v>power(w) '0.125 @ 70 C';</v>
      </c>
      <c r="Z268" t="str">
        <f t="shared" si="116"/>
        <v>tcr '±100 ppm/C';</v>
      </c>
      <c r="AA268" t="str">
        <f t="shared" si="117"/>
        <v>package '0805';</v>
      </c>
      <c r="AB268" t="str">
        <f t="shared" si="118"/>
        <v>operating_temp '-55 to +155 C';</v>
      </c>
      <c r="AC268" t="str">
        <f t="shared" si="119"/>
        <v>pkg_code '2051';</v>
      </c>
      <c r="AD268" t="str">
        <f t="shared" si="120"/>
        <v>aec-q200 'Grade 0';</v>
      </c>
      <c r="AE268" t="str">
        <f t="shared" si="121"/>
        <v>classification 'Precision Thick Film Chip Resistors';</v>
      </c>
      <c r="AF268" t="str">
        <f t="shared" si="122"/>
        <v>mfg 'Panasonic';</v>
      </c>
      <c r="AG268" t="str">
        <f t="shared" si="123"/>
        <v>mpn 'ERJ6ENF2051';</v>
      </c>
    </row>
    <row r="269" spans="3:33" x14ac:dyDescent="0.3">
      <c r="C269" s="5" t="str">
        <f t="shared" si="124"/>
        <v>R0805</v>
      </c>
      <c r="D269" s="5" t="str">
        <f t="shared" si="108"/>
        <v>2.10 k</v>
      </c>
      <c r="E269" s="5" t="str">
        <f t="shared" si="125"/>
        <v>1 %</v>
      </c>
      <c r="F269" s="5" t="str">
        <f t="shared" si="109"/>
        <v>16.2 V</v>
      </c>
      <c r="G269" s="5" t="str">
        <f t="shared" si="126"/>
        <v>200 V</v>
      </c>
      <c r="H269" s="5" t="str">
        <f t="shared" si="127"/>
        <v>0.125 @ 70 C</v>
      </c>
      <c r="I269" s="5" t="str">
        <f t="shared" si="128"/>
        <v>±100 ppm/C</v>
      </c>
      <c r="J269" s="5" t="str">
        <f t="shared" si="129"/>
        <v>0805</v>
      </c>
      <c r="K269" s="5" t="str">
        <f t="shared" si="130"/>
        <v>-55 to +155 C</v>
      </c>
      <c r="L269" s="5" t="str">
        <f t="array" ref="L269">IFERROR(INDEX(e29_4c,SMALL(IF(($B$9&lt;=e29_raw)*($B$11&gt;=e29_raw),MATCH(ROW(e29_4c),ROW(e29_4c))),ROWS($A$1:A263)),COLUMN(A263)),"")</f>
        <v>2101</v>
      </c>
      <c r="M269" s="5" t="str">
        <f t="shared" si="131"/>
        <v>Grade 0</v>
      </c>
      <c r="N269" t="str">
        <f t="shared" si="132"/>
        <v>Precision Thick Film Chip Resistors</v>
      </c>
      <c r="O269" t="str">
        <f t="shared" si="133"/>
        <v>Panasonic</v>
      </c>
      <c r="P269" s="5" t="str">
        <f t="shared" si="134"/>
        <v>ERJ6ENF2101</v>
      </c>
      <c r="T269" t="str">
        <f t="shared" si="110"/>
        <v>technology 'R0805';</v>
      </c>
      <c r="U269" t="str">
        <f t="shared" si="111"/>
        <v>value '2.10 k';</v>
      </c>
      <c r="V269" t="str">
        <f t="shared" si="112"/>
        <v>tolerance '1 %';</v>
      </c>
      <c r="W269" t="str">
        <f t="shared" si="113"/>
        <v>rcwv '16.2 V';</v>
      </c>
      <c r="X269" t="str">
        <f t="shared" si="114"/>
        <v>max(v) '200 V';</v>
      </c>
      <c r="Y269" t="str">
        <f t="shared" si="115"/>
        <v>power(w) '0.125 @ 70 C';</v>
      </c>
      <c r="Z269" t="str">
        <f t="shared" si="116"/>
        <v>tcr '±100 ppm/C';</v>
      </c>
      <c r="AA269" t="str">
        <f t="shared" si="117"/>
        <v>package '0805';</v>
      </c>
      <c r="AB269" t="str">
        <f t="shared" si="118"/>
        <v>operating_temp '-55 to +155 C';</v>
      </c>
      <c r="AC269" t="str">
        <f t="shared" si="119"/>
        <v>pkg_code '2101';</v>
      </c>
      <c r="AD269" t="str">
        <f t="shared" si="120"/>
        <v>aec-q200 'Grade 0';</v>
      </c>
      <c r="AE269" t="str">
        <f t="shared" si="121"/>
        <v>classification 'Precision Thick Film Chip Resistors';</v>
      </c>
      <c r="AF269" t="str">
        <f t="shared" si="122"/>
        <v>mfg 'Panasonic';</v>
      </c>
      <c r="AG269" t="str">
        <f t="shared" si="123"/>
        <v>mpn 'ERJ6ENF2101';</v>
      </c>
    </row>
    <row r="270" spans="3:33" x14ac:dyDescent="0.3">
      <c r="C270" s="5" t="str">
        <f t="shared" si="124"/>
        <v>R0805</v>
      </c>
      <c r="D270" s="5" t="str">
        <f t="shared" si="108"/>
        <v>2.15 k</v>
      </c>
      <c r="E270" s="5" t="str">
        <f t="shared" si="125"/>
        <v>1 %</v>
      </c>
      <c r="F270" s="5" t="str">
        <f t="shared" si="109"/>
        <v>16.4 V</v>
      </c>
      <c r="G270" s="5" t="str">
        <f t="shared" si="126"/>
        <v>200 V</v>
      </c>
      <c r="H270" s="5" t="str">
        <f t="shared" si="127"/>
        <v>0.125 @ 70 C</v>
      </c>
      <c r="I270" s="5" t="str">
        <f t="shared" si="128"/>
        <v>±100 ppm/C</v>
      </c>
      <c r="J270" s="5" t="str">
        <f t="shared" si="129"/>
        <v>0805</v>
      </c>
      <c r="K270" s="5" t="str">
        <f t="shared" si="130"/>
        <v>-55 to +155 C</v>
      </c>
      <c r="L270" s="5" t="str">
        <f t="array" ref="L270">IFERROR(INDEX(e29_4c,SMALL(IF(($B$9&lt;=e29_raw)*($B$11&gt;=e29_raw),MATCH(ROW(e29_4c),ROW(e29_4c))),ROWS($A$1:A264)),COLUMN(A264)),"")</f>
        <v>2151</v>
      </c>
      <c r="M270" s="5" t="str">
        <f t="shared" si="131"/>
        <v>Grade 0</v>
      </c>
      <c r="N270" t="str">
        <f t="shared" si="132"/>
        <v>Precision Thick Film Chip Resistors</v>
      </c>
      <c r="O270" t="str">
        <f t="shared" si="133"/>
        <v>Panasonic</v>
      </c>
      <c r="P270" s="5" t="str">
        <f t="shared" si="134"/>
        <v>ERJ6ENF2151</v>
      </c>
      <c r="T270" t="str">
        <f t="shared" si="110"/>
        <v>technology 'R0805';</v>
      </c>
      <c r="U270" t="str">
        <f t="shared" si="111"/>
        <v>value '2.15 k';</v>
      </c>
      <c r="V270" t="str">
        <f t="shared" si="112"/>
        <v>tolerance '1 %';</v>
      </c>
      <c r="W270" t="str">
        <f t="shared" si="113"/>
        <v>rcwv '16.4 V';</v>
      </c>
      <c r="X270" t="str">
        <f t="shared" si="114"/>
        <v>max(v) '200 V';</v>
      </c>
      <c r="Y270" t="str">
        <f t="shared" si="115"/>
        <v>power(w) '0.125 @ 70 C';</v>
      </c>
      <c r="Z270" t="str">
        <f t="shared" si="116"/>
        <v>tcr '±100 ppm/C';</v>
      </c>
      <c r="AA270" t="str">
        <f t="shared" si="117"/>
        <v>package '0805';</v>
      </c>
      <c r="AB270" t="str">
        <f t="shared" si="118"/>
        <v>operating_temp '-55 to +155 C';</v>
      </c>
      <c r="AC270" t="str">
        <f t="shared" si="119"/>
        <v>pkg_code '2151';</v>
      </c>
      <c r="AD270" t="str">
        <f t="shared" si="120"/>
        <v>aec-q200 'Grade 0';</v>
      </c>
      <c r="AE270" t="str">
        <f t="shared" si="121"/>
        <v>classification 'Precision Thick Film Chip Resistors';</v>
      </c>
      <c r="AF270" t="str">
        <f t="shared" si="122"/>
        <v>mfg 'Panasonic';</v>
      </c>
      <c r="AG270" t="str">
        <f t="shared" si="123"/>
        <v>mpn 'ERJ6ENF2151';</v>
      </c>
    </row>
    <row r="271" spans="3:33" x14ac:dyDescent="0.3">
      <c r="C271" s="5" t="str">
        <f t="shared" si="124"/>
        <v>R0805</v>
      </c>
      <c r="D271" s="5" t="str">
        <f t="shared" si="108"/>
        <v>2.20 k</v>
      </c>
      <c r="E271" s="5" t="str">
        <f t="shared" si="125"/>
        <v>1 %</v>
      </c>
      <c r="F271" s="5" t="str">
        <f t="shared" si="109"/>
        <v>16.6 V</v>
      </c>
      <c r="G271" s="5" t="str">
        <f t="shared" si="126"/>
        <v>200 V</v>
      </c>
      <c r="H271" s="5" t="str">
        <f t="shared" si="127"/>
        <v>0.125 @ 70 C</v>
      </c>
      <c r="I271" s="5" t="str">
        <f t="shared" si="128"/>
        <v>±100 ppm/C</v>
      </c>
      <c r="J271" s="5" t="str">
        <f t="shared" si="129"/>
        <v>0805</v>
      </c>
      <c r="K271" s="5" t="str">
        <f t="shared" si="130"/>
        <v>-55 to +155 C</v>
      </c>
      <c r="L271" s="5" t="str">
        <f t="array" ref="L271">IFERROR(INDEX(e29_4c,SMALL(IF(($B$9&lt;=e29_raw)*($B$11&gt;=e29_raw),MATCH(ROW(e29_4c),ROW(e29_4c))),ROWS($A$1:A265)),COLUMN(A265)),"")</f>
        <v>2201</v>
      </c>
      <c r="M271" s="5" t="str">
        <f t="shared" si="131"/>
        <v>Grade 0</v>
      </c>
      <c r="N271" t="str">
        <f t="shared" si="132"/>
        <v>Precision Thick Film Chip Resistors</v>
      </c>
      <c r="O271" t="str">
        <f t="shared" si="133"/>
        <v>Panasonic</v>
      </c>
      <c r="P271" s="5" t="str">
        <f t="shared" si="134"/>
        <v>ERJ6ENF2201</v>
      </c>
      <c r="T271" t="str">
        <f t="shared" si="110"/>
        <v>technology 'R0805';</v>
      </c>
      <c r="U271" t="str">
        <f t="shared" si="111"/>
        <v>value '2.20 k';</v>
      </c>
      <c r="V271" t="str">
        <f t="shared" si="112"/>
        <v>tolerance '1 %';</v>
      </c>
      <c r="W271" t="str">
        <f t="shared" si="113"/>
        <v>rcwv '16.6 V';</v>
      </c>
      <c r="X271" t="str">
        <f t="shared" si="114"/>
        <v>max(v) '200 V';</v>
      </c>
      <c r="Y271" t="str">
        <f t="shared" si="115"/>
        <v>power(w) '0.125 @ 70 C';</v>
      </c>
      <c r="Z271" t="str">
        <f t="shared" si="116"/>
        <v>tcr '±100 ppm/C';</v>
      </c>
      <c r="AA271" t="str">
        <f t="shared" si="117"/>
        <v>package '0805';</v>
      </c>
      <c r="AB271" t="str">
        <f t="shared" si="118"/>
        <v>operating_temp '-55 to +155 C';</v>
      </c>
      <c r="AC271" t="str">
        <f t="shared" si="119"/>
        <v>pkg_code '2201';</v>
      </c>
      <c r="AD271" t="str">
        <f t="shared" si="120"/>
        <v>aec-q200 'Grade 0';</v>
      </c>
      <c r="AE271" t="str">
        <f t="shared" si="121"/>
        <v>classification 'Precision Thick Film Chip Resistors';</v>
      </c>
      <c r="AF271" t="str">
        <f t="shared" si="122"/>
        <v>mfg 'Panasonic';</v>
      </c>
      <c r="AG271" t="str">
        <f t="shared" si="123"/>
        <v>mpn 'ERJ6ENF2201';</v>
      </c>
    </row>
    <row r="272" spans="3:33" x14ac:dyDescent="0.3">
      <c r="C272" s="5" t="str">
        <f t="shared" si="124"/>
        <v>R0805</v>
      </c>
      <c r="D272" s="5" t="str">
        <f t="shared" si="108"/>
        <v>2.21 k</v>
      </c>
      <c r="E272" s="5" t="str">
        <f t="shared" si="125"/>
        <v>1 %</v>
      </c>
      <c r="F272" s="5" t="str">
        <f t="shared" si="109"/>
        <v>16.6 V</v>
      </c>
      <c r="G272" s="5" t="str">
        <f t="shared" si="126"/>
        <v>200 V</v>
      </c>
      <c r="H272" s="5" t="str">
        <f t="shared" si="127"/>
        <v>0.125 @ 70 C</v>
      </c>
      <c r="I272" s="5" t="str">
        <f t="shared" si="128"/>
        <v>±100 ppm/C</v>
      </c>
      <c r="J272" s="5" t="str">
        <f t="shared" si="129"/>
        <v>0805</v>
      </c>
      <c r="K272" s="5" t="str">
        <f t="shared" si="130"/>
        <v>-55 to +155 C</v>
      </c>
      <c r="L272" s="5" t="str">
        <f t="array" ref="L272">IFERROR(INDEX(e29_4c,SMALL(IF(($B$9&lt;=e29_raw)*($B$11&gt;=e29_raw),MATCH(ROW(e29_4c),ROW(e29_4c))),ROWS($A$1:A266)),COLUMN(A266)),"")</f>
        <v>2211</v>
      </c>
      <c r="M272" s="5" t="str">
        <f t="shared" si="131"/>
        <v>Grade 0</v>
      </c>
      <c r="N272" t="str">
        <f t="shared" si="132"/>
        <v>Precision Thick Film Chip Resistors</v>
      </c>
      <c r="O272" t="str">
        <f t="shared" si="133"/>
        <v>Panasonic</v>
      </c>
      <c r="P272" s="5" t="str">
        <f t="shared" si="134"/>
        <v>ERJ6ENF2211</v>
      </c>
      <c r="T272" t="str">
        <f t="shared" si="110"/>
        <v>technology 'R0805';</v>
      </c>
      <c r="U272" t="str">
        <f t="shared" si="111"/>
        <v>value '2.21 k';</v>
      </c>
      <c r="V272" t="str">
        <f t="shared" si="112"/>
        <v>tolerance '1 %';</v>
      </c>
      <c r="W272" t="str">
        <f t="shared" si="113"/>
        <v>rcwv '16.6 V';</v>
      </c>
      <c r="X272" t="str">
        <f t="shared" si="114"/>
        <v>max(v) '200 V';</v>
      </c>
      <c r="Y272" t="str">
        <f t="shared" si="115"/>
        <v>power(w) '0.125 @ 70 C';</v>
      </c>
      <c r="Z272" t="str">
        <f t="shared" si="116"/>
        <v>tcr '±100 ppm/C';</v>
      </c>
      <c r="AA272" t="str">
        <f t="shared" si="117"/>
        <v>package '0805';</v>
      </c>
      <c r="AB272" t="str">
        <f t="shared" si="118"/>
        <v>operating_temp '-55 to +155 C';</v>
      </c>
      <c r="AC272" t="str">
        <f t="shared" si="119"/>
        <v>pkg_code '2211';</v>
      </c>
      <c r="AD272" t="str">
        <f t="shared" si="120"/>
        <v>aec-q200 'Grade 0';</v>
      </c>
      <c r="AE272" t="str">
        <f t="shared" si="121"/>
        <v>classification 'Precision Thick Film Chip Resistors';</v>
      </c>
      <c r="AF272" t="str">
        <f t="shared" si="122"/>
        <v>mfg 'Panasonic';</v>
      </c>
      <c r="AG272" t="str">
        <f t="shared" si="123"/>
        <v>mpn 'ERJ6ENF2211';</v>
      </c>
    </row>
    <row r="273" spans="3:33" x14ac:dyDescent="0.3">
      <c r="C273" s="5" t="str">
        <f t="shared" si="124"/>
        <v>R0805</v>
      </c>
      <c r="D273" s="5" t="str">
        <f t="shared" si="108"/>
        <v>2.26 k</v>
      </c>
      <c r="E273" s="5" t="str">
        <f t="shared" si="125"/>
        <v>1 %</v>
      </c>
      <c r="F273" s="5" t="str">
        <f t="shared" si="109"/>
        <v>16.8 V</v>
      </c>
      <c r="G273" s="5" t="str">
        <f t="shared" si="126"/>
        <v>200 V</v>
      </c>
      <c r="H273" s="5" t="str">
        <f t="shared" si="127"/>
        <v>0.125 @ 70 C</v>
      </c>
      <c r="I273" s="5" t="str">
        <f t="shared" si="128"/>
        <v>±100 ppm/C</v>
      </c>
      <c r="J273" s="5" t="str">
        <f t="shared" si="129"/>
        <v>0805</v>
      </c>
      <c r="K273" s="5" t="str">
        <f t="shared" si="130"/>
        <v>-55 to +155 C</v>
      </c>
      <c r="L273" s="5" t="str">
        <f t="array" ref="L273">IFERROR(INDEX(e29_4c,SMALL(IF(($B$9&lt;=e29_raw)*($B$11&gt;=e29_raw),MATCH(ROW(e29_4c),ROW(e29_4c))),ROWS($A$1:A267)),COLUMN(A267)),"")</f>
        <v>2261</v>
      </c>
      <c r="M273" s="5" t="str">
        <f t="shared" si="131"/>
        <v>Grade 0</v>
      </c>
      <c r="N273" t="str">
        <f t="shared" si="132"/>
        <v>Precision Thick Film Chip Resistors</v>
      </c>
      <c r="O273" t="str">
        <f t="shared" si="133"/>
        <v>Panasonic</v>
      </c>
      <c r="P273" s="5" t="str">
        <f t="shared" si="134"/>
        <v>ERJ6ENF2261</v>
      </c>
      <c r="T273" t="str">
        <f t="shared" si="110"/>
        <v>technology 'R0805';</v>
      </c>
      <c r="U273" t="str">
        <f t="shared" si="111"/>
        <v>value '2.26 k';</v>
      </c>
      <c r="V273" t="str">
        <f t="shared" si="112"/>
        <v>tolerance '1 %';</v>
      </c>
      <c r="W273" t="str">
        <f t="shared" si="113"/>
        <v>rcwv '16.8 V';</v>
      </c>
      <c r="X273" t="str">
        <f t="shared" si="114"/>
        <v>max(v) '200 V';</v>
      </c>
      <c r="Y273" t="str">
        <f t="shared" si="115"/>
        <v>power(w) '0.125 @ 70 C';</v>
      </c>
      <c r="Z273" t="str">
        <f t="shared" si="116"/>
        <v>tcr '±100 ppm/C';</v>
      </c>
      <c r="AA273" t="str">
        <f t="shared" si="117"/>
        <v>package '0805';</v>
      </c>
      <c r="AB273" t="str">
        <f t="shared" si="118"/>
        <v>operating_temp '-55 to +155 C';</v>
      </c>
      <c r="AC273" t="str">
        <f t="shared" si="119"/>
        <v>pkg_code '2261';</v>
      </c>
      <c r="AD273" t="str">
        <f t="shared" si="120"/>
        <v>aec-q200 'Grade 0';</v>
      </c>
      <c r="AE273" t="str">
        <f t="shared" si="121"/>
        <v>classification 'Precision Thick Film Chip Resistors';</v>
      </c>
      <c r="AF273" t="str">
        <f t="shared" si="122"/>
        <v>mfg 'Panasonic';</v>
      </c>
      <c r="AG273" t="str">
        <f t="shared" si="123"/>
        <v>mpn 'ERJ6ENF2261';</v>
      </c>
    </row>
    <row r="274" spans="3:33" x14ac:dyDescent="0.3">
      <c r="C274" s="5" t="str">
        <f t="shared" si="124"/>
        <v>R0805</v>
      </c>
      <c r="D274" s="5" t="str">
        <f t="shared" si="108"/>
        <v>2.32 k</v>
      </c>
      <c r="E274" s="5" t="str">
        <f t="shared" si="125"/>
        <v>1 %</v>
      </c>
      <c r="F274" s="5" t="str">
        <f t="shared" si="109"/>
        <v>17 V</v>
      </c>
      <c r="G274" s="5" t="str">
        <f t="shared" si="126"/>
        <v>200 V</v>
      </c>
      <c r="H274" s="5" t="str">
        <f t="shared" si="127"/>
        <v>0.125 @ 70 C</v>
      </c>
      <c r="I274" s="5" t="str">
        <f t="shared" si="128"/>
        <v>±100 ppm/C</v>
      </c>
      <c r="J274" s="5" t="str">
        <f t="shared" si="129"/>
        <v>0805</v>
      </c>
      <c r="K274" s="5" t="str">
        <f t="shared" si="130"/>
        <v>-55 to +155 C</v>
      </c>
      <c r="L274" s="5" t="str">
        <f t="array" ref="L274">IFERROR(INDEX(e29_4c,SMALL(IF(($B$9&lt;=e29_raw)*($B$11&gt;=e29_raw),MATCH(ROW(e29_4c),ROW(e29_4c))),ROWS($A$1:A268)),COLUMN(A268)),"")</f>
        <v>2321</v>
      </c>
      <c r="M274" s="5" t="str">
        <f t="shared" si="131"/>
        <v>Grade 0</v>
      </c>
      <c r="N274" t="str">
        <f t="shared" si="132"/>
        <v>Precision Thick Film Chip Resistors</v>
      </c>
      <c r="O274" t="str">
        <f t="shared" si="133"/>
        <v>Panasonic</v>
      </c>
      <c r="P274" s="5" t="str">
        <f t="shared" si="134"/>
        <v>ERJ6ENF2321</v>
      </c>
      <c r="T274" t="str">
        <f t="shared" si="110"/>
        <v>technology 'R0805';</v>
      </c>
      <c r="U274" t="str">
        <f t="shared" si="111"/>
        <v>value '2.32 k';</v>
      </c>
      <c r="V274" t="str">
        <f t="shared" si="112"/>
        <v>tolerance '1 %';</v>
      </c>
      <c r="W274" t="str">
        <f t="shared" si="113"/>
        <v>rcwv '17 V';</v>
      </c>
      <c r="X274" t="str">
        <f t="shared" si="114"/>
        <v>max(v) '200 V';</v>
      </c>
      <c r="Y274" t="str">
        <f t="shared" si="115"/>
        <v>power(w) '0.125 @ 70 C';</v>
      </c>
      <c r="Z274" t="str">
        <f t="shared" si="116"/>
        <v>tcr '±100 ppm/C';</v>
      </c>
      <c r="AA274" t="str">
        <f t="shared" si="117"/>
        <v>package '0805';</v>
      </c>
      <c r="AB274" t="str">
        <f t="shared" si="118"/>
        <v>operating_temp '-55 to +155 C';</v>
      </c>
      <c r="AC274" t="str">
        <f t="shared" si="119"/>
        <v>pkg_code '2321';</v>
      </c>
      <c r="AD274" t="str">
        <f t="shared" si="120"/>
        <v>aec-q200 'Grade 0';</v>
      </c>
      <c r="AE274" t="str">
        <f t="shared" si="121"/>
        <v>classification 'Precision Thick Film Chip Resistors';</v>
      </c>
      <c r="AF274" t="str">
        <f t="shared" si="122"/>
        <v>mfg 'Panasonic';</v>
      </c>
      <c r="AG274" t="str">
        <f t="shared" si="123"/>
        <v>mpn 'ERJ6ENF2321';</v>
      </c>
    </row>
    <row r="275" spans="3:33" x14ac:dyDescent="0.3">
      <c r="C275" s="5" t="str">
        <f t="shared" si="124"/>
        <v>R0805</v>
      </c>
      <c r="D275" s="5" t="str">
        <f t="shared" si="108"/>
        <v>2.37 k</v>
      </c>
      <c r="E275" s="5" t="str">
        <f t="shared" si="125"/>
        <v>1 %</v>
      </c>
      <c r="F275" s="5" t="str">
        <f t="shared" si="109"/>
        <v>17.2 V</v>
      </c>
      <c r="G275" s="5" t="str">
        <f t="shared" si="126"/>
        <v>200 V</v>
      </c>
      <c r="H275" s="5" t="str">
        <f t="shared" si="127"/>
        <v>0.125 @ 70 C</v>
      </c>
      <c r="I275" s="5" t="str">
        <f t="shared" si="128"/>
        <v>±100 ppm/C</v>
      </c>
      <c r="J275" s="5" t="str">
        <f t="shared" si="129"/>
        <v>0805</v>
      </c>
      <c r="K275" s="5" t="str">
        <f t="shared" si="130"/>
        <v>-55 to +155 C</v>
      </c>
      <c r="L275" s="5" t="str">
        <f t="array" ref="L275">IFERROR(INDEX(e29_4c,SMALL(IF(($B$9&lt;=e29_raw)*($B$11&gt;=e29_raw),MATCH(ROW(e29_4c),ROW(e29_4c))),ROWS($A$1:A269)),COLUMN(A269)),"")</f>
        <v>2371</v>
      </c>
      <c r="M275" s="5" t="str">
        <f t="shared" si="131"/>
        <v>Grade 0</v>
      </c>
      <c r="N275" t="str">
        <f t="shared" si="132"/>
        <v>Precision Thick Film Chip Resistors</v>
      </c>
      <c r="O275" t="str">
        <f t="shared" si="133"/>
        <v>Panasonic</v>
      </c>
      <c r="P275" s="5" t="str">
        <f t="shared" si="134"/>
        <v>ERJ6ENF2371</v>
      </c>
      <c r="T275" t="str">
        <f t="shared" si="110"/>
        <v>technology 'R0805';</v>
      </c>
      <c r="U275" t="str">
        <f t="shared" si="111"/>
        <v>value '2.37 k';</v>
      </c>
      <c r="V275" t="str">
        <f t="shared" si="112"/>
        <v>tolerance '1 %';</v>
      </c>
      <c r="W275" t="str">
        <f t="shared" si="113"/>
        <v>rcwv '17.2 V';</v>
      </c>
      <c r="X275" t="str">
        <f t="shared" si="114"/>
        <v>max(v) '200 V';</v>
      </c>
      <c r="Y275" t="str">
        <f t="shared" si="115"/>
        <v>power(w) '0.125 @ 70 C';</v>
      </c>
      <c r="Z275" t="str">
        <f t="shared" si="116"/>
        <v>tcr '±100 ppm/C';</v>
      </c>
      <c r="AA275" t="str">
        <f t="shared" si="117"/>
        <v>package '0805';</v>
      </c>
      <c r="AB275" t="str">
        <f t="shared" si="118"/>
        <v>operating_temp '-55 to +155 C';</v>
      </c>
      <c r="AC275" t="str">
        <f t="shared" si="119"/>
        <v>pkg_code '2371';</v>
      </c>
      <c r="AD275" t="str">
        <f t="shared" si="120"/>
        <v>aec-q200 'Grade 0';</v>
      </c>
      <c r="AE275" t="str">
        <f t="shared" si="121"/>
        <v>classification 'Precision Thick Film Chip Resistors';</v>
      </c>
      <c r="AF275" t="str">
        <f t="shared" si="122"/>
        <v>mfg 'Panasonic';</v>
      </c>
      <c r="AG275" t="str">
        <f t="shared" si="123"/>
        <v>mpn 'ERJ6ENF2371';</v>
      </c>
    </row>
    <row r="276" spans="3:33" x14ac:dyDescent="0.3">
      <c r="C276" s="5" t="str">
        <f t="shared" si="124"/>
        <v>R0805</v>
      </c>
      <c r="D276" s="5" t="str">
        <f t="shared" si="108"/>
        <v>2.40 k</v>
      </c>
      <c r="E276" s="5" t="str">
        <f t="shared" si="125"/>
        <v>1 %</v>
      </c>
      <c r="F276" s="5" t="str">
        <f t="shared" si="109"/>
        <v>17.3 V</v>
      </c>
      <c r="G276" s="5" t="str">
        <f t="shared" si="126"/>
        <v>200 V</v>
      </c>
      <c r="H276" s="5" t="str">
        <f t="shared" si="127"/>
        <v>0.125 @ 70 C</v>
      </c>
      <c r="I276" s="5" t="str">
        <f t="shared" si="128"/>
        <v>±100 ppm/C</v>
      </c>
      <c r="J276" s="5" t="str">
        <f t="shared" si="129"/>
        <v>0805</v>
      </c>
      <c r="K276" s="5" t="str">
        <f t="shared" si="130"/>
        <v>-55 to +155 C</v>
      </c>
      <c r="L276" s="5" t="str">
        <f t="array" ref="L276">IFERROR(INDEX(e29_4c,SMALL(IF(($B$9&lt;=e29_raw)*($B$11&gt;=e29_raw),MATCH(ROW(e29_4c),ROW(e29_4c))),ROWS($A$1:A270)),COLUMN(A270)),"")</f>
        <v>2401</v>
      </c>
      <c r="M276" s="5" t="str">
        <f t="shared" si="131"/>
        <v>Grade 0</v>
      </c>
      <c r="N276" t="str">
        <f t="shared" si="132"/>
        <v>Precision Thick Film Chip Resistors</v>
      </c>
      <c r="O276" t="str">
        <f t="shared" si="133"/>
        <v>Panasonic</v>
      </c>
      <c r="P276" s="5" t="str">
        <f t="shared" si="134"/>
        <v>ERJ6ENF2401</v>
      </c>
      <c r="T276" t="str">
        <f t="shared" si="110"/>
        <v>technology 'R0805';</v>
      </c>
      <c r="U276" t="str">
        <f t="shared" si="111"/>
        <v>value '2.40 k';</v>
      </c>
      <c r="V276" t="str">
        <f t="shared" si="112"/>
        <v>tolerance '1 %';</v>
      </c>
      <c r="W276" t="str">
        <f t="shared" si="113"/>
        <v>rcwv '17.3 V';</v>
      </c>
      <c r="X276" t="str">
        <f t="shared" si="114"/>
        <v>max(v) '200 V';</v>
      </c>
      <c r="Y276" t="str">
        <f t="shared" si="115"/>
        <v>power(w) '0.125 @ 70 C';</v>
      </c>
      <c r="Z276" t="str">
        <f t="shared" si="116"/>
        <v>tcr '±100 ppm/C';</v>
      </c>
      <c r="AA276" t="str">
        <f t="shared" si="117"/>
        <v>package '0805';</v>
      </c>
      <c r="AB276" t="str">
        <f t="shared" si="118"/>
        <v>operating_temp '-55 to +155 C';</v>
      </c>
      <c r="AC276" t="str">
        <f t="shared" si="119"/>
        <v>pkg_code '2401';</v>
      </c>
      <c r="AD276" t="str">
        <f t="shared" si="120"/>
        <v>aec-q200 'Grade 0';</v>
      </c>
      <c r="AE276" t="str">
        <f t="shared" si="121"/>
        <v>classification 'Precision Thick Film Chip Resistors';</v>
      </c>
      <c r="AF276" t="str">
        <f t="shared" si="122"/>
        <v>mfg 'Panasonic';</v>
      </c>
      <c r="AG276" t="str">
        <f t="shared" si="123"/>
        <v>mpn 'ERJ6ENF2401';</v>
      </c>
    </row>
    <row r="277" spans="3:33" x14ac:dyDescent="0.3">
      <c r="C277" s="5" t="str">
        <f t="shared" si="124"/>
        <v>R0805</v>
      </c>
      <c r="D277" s="5" t="str">
        <f t="shared" si="108"/>
        <v>2.43 k</v>
      </c>
      <c r="E277" s="5" t="str">
        <f t="shared" si="125"/>
        <v>1 %</v>
      </c>
      <c r="F277" s="5" t="str">
        <f t="shared" si="109"/>
        <v>17.4 V</v>
      </c>
      <c r="G277" s="5" t="str">
        <f t="shared" si="126"/>
        <v>200 V</v>
      </c>
      <c r="H277" s="5" t="str">
        <f t="shared" si="127"/>
        <v>0.125 @ 70 C</v>
      </c>
      <c r="I277" s="5" t="str">
        <f t="shared" si="128"/>
        <v>±100 ppm/C</v>
      </c>
      <c r="J277" s="5" t="str">
        <f t="shared" si="129"/>
        <v>0805</v>
      </c>
      <c r="K277" s="5" t="str">
        <f t="shared" si="130"/>
        <v>-55 to +155 C</v>
      </c>
      <c r="L277" s="5" t="str">
        <f t="array" ref="L277">IFERROR(INDEX(e29_4c,SMALL(IF(($B$9&lt;=e29_raw)*($B$11&gt;=e29_raw),MATCH(ROW(e29_4c),ROW(e29_4c))),ROWS($A$1:A271)),COLUMN(A271)),"")</f>
        <v>2431</v>
      </c>
      <c r="M277" s="5" t="str">
        <f t="shared" si="131"/>
        <v>Grade 0</v>
      </c>
      <c r="N277" t="str">
        <f t="shared" si="132"/>
        <v>Precision Thick Film Chip Resistors</v>
      </c>
      <c r="O277" t="str">
        <f t="shared" si="133"/>
        <v>Panasonic</v>
      </c>
      <c r="P277" s="5" t="str">
        <f t="shared" si="134"/>
        <v>ERJ6ENF2431</v>
      </c>
      <c r="T277" t="str">
        <f t="shared" si="110"/>
        <v>technology 'R0805';</v>
      </c>
      <c r="U277" t="str">
        <f t="shared" si="111"/>
        <v>value '2.43 k';</v>
      </c>
      <c r="V277" t="str">
        <f t="shared" si="112"/>
        <v>tolerance '1 %';</v>
      </c>
      <c r="W277" t="str">
        <f t="shared" si="113"/>
        <v>rcwv '17.4 V';</v>
      </c>
      <c r="X277" t="str">
        <f t="shared" si="114"/>
        <v>max(v) '200 V';</v>
      </c>
      <c r="Y277" t="str">
        <f t="shared" si="115"/>
        <v>power(w) '0.125 @ 70 C';</v>
      </c>
      <c r="Z277" t="str">
        <f t="shared" si="116"/>
        <v>tcr '±100 ppm/C';</v>
      </c>
      <c r="AA277" t="str">
        <f t="shared" si="117"/>
        <v>package '0805';</v>
      </c>
      <c r="AB277" t="str">
        <f t="shared" si="118"/>
        <v>operating_temp '-55 to +155 C';</v>
      </c>
      <c r="AC277" t="str">
        <f t="shared" si="119"/>
        <v>pkg_code '2431';</v>
      </c>
      <c r="AD277" t="str">
        <f t="shared" si="120"/>
        <v>aec-q200 'Grade 0';</v>
      </c>
      <c r="AE277" t="str">
        <f t="shared" si="121"/>
        <v>classification 'Precision Thick Film Chip Resistors';</v>
      </c>
      <c r="AF277" t="str">
        <f t="shared" si="122"/>
        <v>mfg 'Panasonic';</v>
      </c>
      <c r="AG277" t="str">
        <f t="shared" si="123"/>
        <v>mpn 'ERJ6ENF2431';</v>
      </c>
    </row>
    <row r="278" spans="3:33" x14ac:dyDescent="0.3">
      <c r="C278" s="5" t="str">
        <f t="shared" si="124"/>
        <v>R0805</v>
      </c>
      <c r="D278" s="5" t="str">
        <f t="shared" si="108"/>
        <v>2.49 k</v>
      </c>
      <c r="E278" s="5" t="str">
        <f t="shared" si="125"/>
        <v>1 %</v>
      </c>
      <c r="F278" s="5" t="str">
        <f t="shared" si="109"/>
        <v>17.6 V</v>
      </c>
      <c r="G278" s="5" t="str">
        <f t="shared" si="126"/>
        <v>200 V</v>
      </c>
      <c r="H278" s="5" t="str">
        <f t="shared" si="127"/>
        <v>0.125 @ 70 C</v>
      </c>
      <c r="I278" s="5" t="str">
        <f t="shared" si="128"/>
        <v>±100 ppm/C</v>
      </c>
      <c r="J278" s="5" t="str">
        <f t="shared" si="129"/>
        <v>0805</v>
      </c>
      <c r="K278" s="5" t="str">
        <f t="shared" si="130"/>
        <v>-55 to +155 C</v>
      </c>
      <c r="L278" s="5" t="str">
        <f t="array" ref="L278">IFERROR(INDEX(e29_4c,SMALL(IF(($B$9&lt;=e29_raw)*($B$11&gt;=e29_raw),MATCH(ROW(e29_4c),ROW(e29_4c))),ROWS($A$1:A272)),COLUMN(A272)),"")</f>
        <v>2491</v>
      </c>
      <c r="M278" s="5" t="str">
        <f t="shared" si="131"/>
        <v>Grade 0</v>
      </c>
      <c r="N278" t="str">
        <f t="shared" si="132"/>
        <v>Precision Thick Film Chip Resistors</v>
      </c>
      <c r="O278" t="str">
        <f t="shared" si="133"/>
        <v>Panasonic</v>
      </c>
      <c r="P278" s="5" t="str">
        <f t="shared" si="134"/>
        <v>ERJ6ENF2491</v>
      </c>
      <c r="T278" t="str">
        <f t="shared" si="110"/>
        <v>technology 'R0805';</v>
      </c>
      <c r="U278" t="str">
        <f t="shared" si="111"/>
        <v>value '2.49 k';</v>
      </c>
      <c r="V278" t="str">
        <f t="shared" si="112"/>
        <v>tolerance '1 %';</v>
      </c>
      <c r="W278" t="str">
        <f t="shared" si="113"/>
        <v>rcwv '17.6 V';</v>
      </c>
      <c r="X278" t="str">
        <f t="shared" si="114"/>
        <v>max(v) '200 V';</v>
      </c>
      <c r="Y278" t="str">
        <f t="shared" si="115"/>
        <v>power(w) '0.125 @ 70 C';</v>
      </c>
      <c r="Z278" t="str">
        <f t="shared" si="116"/>
        <v>tcr '±100 ppm/C';</v>
      </c>
      <c r="AA278" t="str">
        <f t="shared" si="117"/>
        <v>package '0805';</v>
      </c>
      <c r="AB278" t="str">
        <f t="shared" si="118"/>
        <v>operating_temp '-55 to +155 C';</v>
      </c>
      <c r="AC278" t="str">
        <f t="shared" si="119"/>
        <v>pkg_code '2491';</v>
      </c>
      <c r="AD278" t="str">
        <f t="shared" si="120"/>
        <v>aec-q200 'Grade 0';</v>
      </c>
      <c r="AE278" t="str">
        <f t="shared" si="121"/>
        <v>classification 'Precision Thick Film Chip Resistors';</v>
      </c>
      <c r="AF278" t="str">
        <f t="shared" si="122"/>
        <v>mfg 'Panasonic';</v>
      </c>
      <c r="AG278" t="str">
        <f t="shared" si="123"/>
        <v>mpn 'ERJ6ENF2491';</v>
      </c>
    </row>
    <row r="279" spans="3:33" x14ac:dyDescent="0.3">
      <c r="C279" s="5" t="str">
        <f t="shared" si="124"/>
        <v>R0805</v>
      </c>
      <c r="D279" s="5" t="str">
        <f t="shared" si="108"/>
        <v>2.55 k</v>
      </c>
      <c r="E279" s="5" t="str">
        <f t="shared" si="125"/>
        <v>1 %</v>
      </c>
      <c r="F279" s="5" t="str">
        <f t="shared" si="109"/>
        <v>17.9 V</v>
      </c>
      <c r="G279" s="5" t="str">
        <f t="shared" si="126"/>
        <v>200 V</v>
      </c>
      <c r="H279" s="5" t="str">
        <f t="shared" si="127"/>
        <v>0.125 @ 70 C</v>
      </c>
      <c r="I279" s="5" t="str">
        <f t="shared" si="128"/>
        <v>±100 ppm/C</v>
      </c>
      <c r="J279" s="5" t="str">
        <f t="shared" si="129"/>
        <v>0805</v>
      </c>
      <c r="K279" s="5" t="str">
        <f t="shared" si="130"/>
        <v>-55 to +155 C</v>
      </c>
      <c r="L279" s="5" t="str">
        <f t="array" ref="L279">IFERROR(INDEX(e29_4c,SMALL(IF(($B$9&lt;=e29_raw)*($B$11&gt;=e29_raw),MATCH(ROW(e29_4c),ROW(e29_4c))),ROWS($A$1:A273)),COLUMN(A273)),"")</f>
        <v>2551</v>
      </c>
      <c r="M279" s="5" t="str">
        <f t="shared" si="131"/>
        <v>Grade 0</v>
      </c>
      <c r="N279" t="str">
        <f t="shared" si="132"/>
        <v>Precision Thick Film Chip Resistors</v>
      </c>
      <c r="O279" t="str">
        <f t="shared" si="133"/>
        <v>Panasonic</v>
      </c>
      <c r="P279" s="5" t="str">
        <f t="shared" si="134"/>
        <v>ERJ6ENF2551</v>
      </c>
      <c r="T279" t="str">
        <f t="shared" si="110"/>
        <v>technology 'R0805';</v>
      </c>
      <c r="U279" t="str">
        <f t="shared" si="111"/>
        <v>value '2.55 k';</v>
      </c>
      <c r="V279" t="str">
        <f t="shared" si="112"/>
        <v>tolerance '1 %';</v>
      </c>
      <c r="W279" t="str">
        <f t="shared" si="113"/>
        <v>rcwv '17.9 V';</v>
      </c>
      <c r="X279" t="str">
        <f t="shared" si="114"/>
        <v>max(v) '200 V';</v>
      </c>
      <c r="Y279" t="str">
        <f t="shared" si="115"/>
        <v>power(w) '0.125 @ 70 C';</v>
      </c>
      <c r="Z279" t="str">
        <f t="shared" si="116"/>
        <v>tcr '±100 ppm/C';</v>
      </c>
      <c r="AA279" t="str">
        <f t="shared" si="117"/>
        <v>package '0805';</v>
      </c>
      <c r="AB279" t="str">
        <f t="shared" si="118"/>
        <v>operating_temp '-55 to +155 C';</v>
      </c>
      <c r="AC279" t="str">
        <f t="shared" si="119"/>
        <v>pkg_code '2551';</v>
      </c>
      <c r="AD279" t="str">
        <f t="shared" si="120"/>
        <v>aec-q200 'Grade 0';</v>
      </c>
      <c r="AE279" t="str">
        <f t="shared" si="121"/>
        <v>classification 'Precision Thick Film Chip Resistors';</v>
      </c>
      <c r="AF279" t="str">
        <f t="shared" si="122"/>
        <v>mfg 'Panasonic';</v>
      </c>
      <c r="AG279" t="str">
        <f t="shared" si="123"/>
        <v>mpn 'ERJ6ENF2551';</v>
      </c>
    </row>
    <row r="280" spans="3:33" x14ac:dyDescent="0.3">
      <c r="C280" s="5" t="str">
        <f t="shared" si="124"/>
        <v>R0805</v>
      </c>
      <c r="D280" s="5" t="str">
        <f t="shared" si="108"/>
        <v>2.61 k</v>
      </c>
      <c r="E280" s="5" t="str">
        <f t="shared" si="125"/>
        <v>1 %</v>
      </c>
      <c r="F280" s="5" t="str">
        <f t="shared" si="109"/>
        <v>18.1 V</v>
      </c>
      <c r="G280" s="5" t="str">
        <f t="shared" si="126"/>
        <v>200 V</v>
      </c>
      <c r="H280" s="5" t="str">
        <f t="shared" si="127"/>
        <v>0.125 @ 70 C</v>
      </c>
      <c r="I280" s="5" t="str">
        <f t="shared" si="128"/>
        <v>±100 ppm/C</v>
      </c>
      <c r="J280" s="5" t="str">
        <f t="shared" si="129"/>
        <v>0805</v>
      </c>
      <c r="K280" s="5" t="str">
        <f t="shared" si="130"/>
        <v>-55 to +155 C</v>
      </c>
      <c r="L280" s="5" t="str">
        <f t="array" ref="L280">IFERROR(INDEX(e29_4c,SMALL(IF(($B$9&lt;=e29_raw)*($B$11&gt;=e29_raw),MATCH(ROW(e29_4c),ROW(e29_4c))),ROWS($A$1:A274)),COLUMN(A274)),"")</f>
        <v>2611</v>
      </c>
      <c r="M280" s="5" t="str">
        <f t="shared" si="131"/>
        <v>Grade 0</v>
      </c>
      <c r="N280" t="str">
        <f t="shared" si="132"/>
        <v>Precision Thick Film Chip Resistors</v>
      </c>
      <c r="O280" t="str">
        <f t="shared" si="133"/>
        <v>Panasonic</v>
      </c>
      <c r="P280" s="5" t="str">
        <f t="shared" si="134"/>
        <v>ERJ6ENF2611</v>
      </c>
      <c r="T280" t="str">
        <f t="shared" si="110"/>
        <v>technology 'R0805';</v>
      </c>
      <c r="U280" t="str">
        <f t="shared" si="111"/>
        <v>value '2.61 k';</v>
      </c>
      <c r="V280" t="str">
        <f t="shared" si="112"/>
        <v>tolerance '1 %';</v>
      </c>
      <c r="W280" t="str">
        <f t="shared" si="113"/>
        <v>rcwv '18.1 V';</v>
      </c>
      <c r="X280" t="str">
        <f t="shared" si="114"/>
        <v>max(v) '200 V';</v>
      </c>
      <c r="Y280" t="str">
        <f t="shared" si="115"/>
        <v>power(w) '0.125 @ 70 C';</v>
      </c>
      <c r="Z280" t="str">
        <f t="shared" si="116"/>
        <v>tcr '±100 ppm/C';</v>
      </c>
      <c r="AA280" t="str">
        <f t="shared" si="117"/>
        <v>package '0805';</v>
      </c>
      <c r="AB280" t="str">
        <f t="shared" si="118"/>
        <v>operating_temp '-55 to +155 C';</v>
      </c>
      <c r="AC280" t="str">
        <f t="shared" si="119"/>
        <v>pkg_code '2611';</v>
      </c>
      <c r="AD280" t="str">
        <f t="shared" si="120"/>
        <v>aec-q200 'Grade 0';</v>
      </c>
      <c r="AE280" t="str">
        <f t="shared" si="121"/>
        <v>classification 'Precision Thick Film Chip Resistors';</v>
      </c>
      <c r="AF280" t="str">
        <f t="shared" si="122"/>
        <v>mfg 'Panasonic';</v>
      </c>
      <c r="AG280" t="str">
        <f t="shared" si="123"/>
        <v>mpn 'ERJ6ENF2611';</v>
      </c>
    </row>
    <row r="281" spans="3:33" x14ac:dyDescent="0.3">
      <c r="C281" s="5" t="str">
        <f t="shared" si="124"/>
        <v>R0805</v>
      </c>
      <c r="D281" s="5" t="str">
        <f t="shared" si="108"/>
        <v>2.67 k</v>
      </c>
      <c r="E281" s="5" t="str">
        <f t="shared" si="125"/>
        <v>1 %</v>
      </c>
      <c r="F281" s="5" t="str">
        <f t="shared" si="109"/>
        <v>18.3 V</v>
      </c>
      <c r="G281" s="5" t="str">
        <f t="shared" si="126"/>
        <v>200 V</v>
      </c>
      <c r="H281" s="5" t="str">
        <f t="shared" si="127"/>
        <v>0.125 @ 70 C</v>
      </c>
      <c r="I281" s="5" t="str">
        <f t="shared" si="128"/>
        <v>±100 ppm/C</v>
      </c>
      <c r="J281" s="5" t="str">
        <f t="shared" si="129"/>
        <v>0805</v>
      </c>
      <c r="K281" s="5" t="str">
        <f t="shared" si="130"/>
        <v>-55 to +155 C</v>
      </c>
      <c r="L281" s="5" t="str">
        <f t="array" ref="L281">IFERROR(INDEX(e29_4c,SMALL(IF(($B$9&lt;=e29_raw)*($B$11&gt;=e29_raw),MATCH(ROW(e29_4c),ROW(e29_4c))),ROWS($A$1:A275)),COLUMN(A275)),"")</f>
        <v>2671</v>
      </c>
      <c r="M281" s="5" t="str">
        <f t="shared" si="131"/>
        <v>Grade 0</v>
      </c>
      <c r="N281" t="str">
        <f t="shared" si="132"/>
        <v>Precision Thick Film Chip Resistors</v>
      </c>
      <c r="O281" t="str">
        <f t="shared" si="133"/>
        <v>Panasonic</v>
      </c>
      <c r="P281" s="5" t="str">
        <f t="shared" si="134"/>
        <v>ERJ6ENF2671</v>
      </c>
      <c r="T281" t="str">
        <f t="shared" si="110"/>
        <v>technology 'R0805';</v>
      </c>
      <c r="U281" t="str">
        <f t="shared" si="111"/>
        <v>value '2.67 k';</v>
      </c>
      <c r="V281" t="str">
        <f t="shared" si="112"/>
        <v>tolerance '1 %';</v>
      </c>
      <c r="W281" t="str">
        <f t="shared" si="113"/>
        <v>rcwv '18.3 V';</v>
      </c>
      <c r="X281" t="str">
        <f t="shared" si="114"/>
        <v>max(v) '200 V';</v>
      </c>
      <c r="Y281" t="str">
        <f t="shared" si="115"/>
        <v>power(w) '0.125 @ 70 C';</v>
      </c>
      <c r="Z281" t="str">
        <f t="shared" si="116"/>
        <v>tcr '±100 ppm/C';</v>
      </c>
      <c r="AA281" t="str">
        <f t="shared" si="117"/>
        <v>package '0805';</v>
      </c>
      <c r="AB281" t="str">
        <f t="shared" si="118"/>
        <v>operating_temp '-55 to +155 C';</v>
      </c>
      <c r="AC281" t="str">
        <f t="shared" si="119"/>
        <v>pkg_code '2671';</v>
      </c>
      <c r="AD281" t="str">
        <f t="shared" si="120"/>
        <v>aec-q200 'Grade 0';</v>
      </c>
      <c r="AE281" t="str">
        <f t="shared" si="121"/>
        <v>classification 'Precision Thick Film Chip Resistors';</v>
      </c>
      <c r="AF281" t="str">
        <f t="shared" si="122"/>
        <v>mfg 'Panasonic';</v>
      </c>
      <c r="AG281" t="str">
        <f t="shared" si="123"/>
        <v>mpn 'ERJ6ENF2671';</v>
      </c>
    </row>
    <row r="282" spans="3:33" x14ac:dyDescent="0.3">
      <c r="C282" s="5" t="str">
        <f t="shared" si="124"/>
        <v>R0805</v>
      </c>
      <c r="D282" s="5" t="str">
        <f t="shared" si="108"/>
        <v>2.70 k</v>
      </c>
      <c r="E282" s="5" t="str">
        <f t="shared" si="125"/>
        <v>1 %</v>
      </c>
      <c r="F282" s="5" t="str">
        <f t="shared" si="109"/>
        <v>18.4 V</v>
      </c>
      <c r="G282" s="5" t="str">
        <f t="shared" si="126"/>
        <v>200 V</v>
      </c>
      <c r="H282" s="5" t="str">
        <f t="shared" si="127"/>
        <v>0.125 @ 70 C</v>
      </c>
      <c r="I282" s="5" t="str">
        <f t="shared" si="128"/>
        <v>±100 ppm/C</v>
      </c>
      <c r="J282" s="5" t="str">
        <f t="shared" si="129"/>
        <v>0805</v>
      </c>
      <c r="K282" s="5" t="str">
        <f t="shared" si="130"/>
        <v>-55 to +155 C</v>
      </c>
      <c r="L282" s="5" t="str">
        <f t="array" ref="L282">IFERROR(INDEX(e29_4c,SMALL(IF(($B$9&lt;=e29_raw)*($B$11&gt;=e29_raw),MATCH(ROW(e29_4c),ROW(e29_4c))),ROWS($A$1:A276)),COLUMN(A276)),"")</f>
        <v>2701</v>
      </c>
      <c r="M282" s="5" t="str">
        <f t="shared" si="131"/>
        <v>Grade 0</v>
      </c>
      <c r="N282" t="str">
        <f t="shared" si="132"/>
        <v>Precision Thick Film Chip Resistors</v>
      </c>
      <c r="O282" t="str">
        <f t="shared" si="133"/>
        <v>Panasonic</v>
      </c>
      <c r="P282" s="5" t="str">
        <f t="shared" si="134"/>
        <v>ERJ6ENF2701</v>
      </c>
      <c r="T282" t="str">
        <f t="shared" si="110"/>
        <v>technology 'R0805';</v>
      </c>
      <c r="U282" t="str">
        <f t="shared" si="111"/>
        <v>value '2.70 k';</v>
      </c>
      <c r="V282" t="str">
        <f t="shared" si="112"/>
        <v>tolerance '1 %';</v>
      </c>
      <c r="W282" t="str">
        <f t="shared" si="113"/>
        <v>rcwv '18.4 V';</v>
      </c>
      <c r="X282" t="str">
        <f t="shared" si="114"/>
        <v>max(v) '200 V';</v>
      </c>
      <c r="Y282" t="str">
        <f t="shared" si="115"/>
        <v>power(w) '0.125 @ 70 C';</v>
      </c>
      <c r="Z282" t="str">
        <f t="shared" si="116"/>
        <v>tcr '±100 ppm/C';</v>
      </c>
      <c r="AA282" t="str">
        <f t="shared" si="117"/>
        <v>package '0805';</v>
      </c>
      <c r="AB282" t="str">
        <f t="shared" si="118"/>
        <v>operating_temp '-55 to +155 C';</v>
      </c>
      <c r="AC282" t="str">
        <f t="shared" si="119"/>
        <v>pkg_code '2701';</v>
      </c>
      <c r="AD282" t="str">
        <f t="shared" si="120"/>
        <v>aec-q200 'Grade 0';</v>
      </c>
      <c r="AE282" t="str">
        <f t="shared" si="121"/>
        <v>classification 'Precision Thick Film Chip Resistors';</v>
      </c>
      <c r="AF282" t="str">
        <f t="shared" si="122"/>
        <v>mfg 'Panasonic';</v>
      </c>
      <c r="AG282" t="str">
        <f t="shared" si="123"/>
        <v>mpn 'ERJ6ENF2701';</v>
      </c>
    </row>
    <row r="283" spans="3:33" x14ac:dyDescent="0.3">
      <c r="C283" s="5" t="str">
        <f t="shared" si="124"/>
        <v>R0805</v>
      </c>
      <c r="D283" s="5" t="str">
        <f t="shared" si="108"/>
        <v>2.74 k</v>
      </c>
      <c r="E283" s="5" t="str">
        <f t="shared" si="125"/>
        <v>1 %</v>
      </c>
      <c r="F283" s="5" t="str">
        <f t="shared" si="109"/>
        <v>18.5 V</v>
      </c>
      <c r="G283" s="5" t="str">
        <f t="shared" si="126"/>
        <v>200 V</v>
      </c>
      <c r="H283" s="5" t="str">
        <f t="shared" si="127"/>
        <v>0.125 @ 70 C</v>
      </c>
      <c r="I283" s="5" t="str">
        <f t="shared" si="128"/>
        <v>±100 ppm/C</v>
      </c>
      <c r="J283" s="5" t="str">
        <f t="shared" si="129"/>
        <v>0805</v>
      </c>
      <c r="K283" s="5" t="str">
        <f t="shared" si="130"/>
        <v>-55 to +155 C</v>
      </c>
      <c r="L283" s="5" t="str">
        <f t="array" ref="L283">IFERROR(INDEX(e29_4c,SMALL(IF(($B$9&lt;=e29_raw)*($B$11&gt;=e29_raw),MATCH(ROW(e29_4c),ROW(e29_4c))),ROWS($A$1:A277)),COLUMN(A277)),"")</f>
        <v>2741</v>
      </c>
      <c r="M283" s="5" t="str">
        <f t="shared" si="131"/>
        <v>Grade 0</v>
      </c>
      <c r="N283" t="str">
        <f t="shared" si="132"/>
        <v>Precision Thick Film Chip Resistors</v>
      </c>
      <c r="O283" t="str">
        <f t="shared" si="133"/>
        <v>Panasonic</v>
      </c>
      <c r="P283" s="5" t="str">
        <f t="shared" si="134"/>
        <v>ERJ6ENF2741</v>
      </c>
      <c r="T283" t="str">
        <f t="shared" si="110"/>
        <v>technology 'R0805';</v>
      </c>
      <c r="U283" t="str">
        <f t="shared" si="111"/>
        <v>value '2.74 k';</v>
      </c>
      <c r="V283" t="str">
        <f t="shared" si="112"/>
        <v>tolerance '1 %';</v>
      </c>
      <c r="W283" t="str">
        <f t="shared" si="113"/>
        <v>rcwv '18.5 V';</v>
      </c>
      <c r="X283" t="str">
        <f t="shared" si="114"/>
        <v>max(v) '200 V';</v>
      </c>
      <c r="Y283" t="str">
        <f t="shared" si="115"/>
        <v>power(w) '0.125 @ 70 C';</v>
      </c>
      <c r="Z283" t="str">
        <f t="shared" si="116"/>
        <v>tcr '±100 ppm/C';</v>
      </c>
      <c r="AA283" t="str">
        <f t="shared" si="117"/>
        <v>package '0805';</v>
      </c>
      <c r="AB283" t="str">
        <f t="shared" si="118"/>
        <v>operating_temp '-55 to +155 C';</v>
      </c>
      <c r="AC283" t="str">
        <f t="shared" si="119"/>
        <v>pkg_code '2741';</v>
      </c>
      <c r="AD283" t="str">
        <f t="shared" si="120"/>
        <v>aec-q200 'Grade 0';</v>
      </c>
      <c r="AE283" t="str">
        <f t="shared" si="121"/>
        <v>classification 'Precision Thick Film Chip Resistors';</v>
      </c>
      <c r="AF283" t="str">
        <f t="shared" si="122"/>
        <v>mfg 'Panasonic';</v>
      </c>
      <c r="AG283" t="str">
        <f t="shared" si="123"/>
        <v>mpn 'ERJ6ENF2741';</v>
      </c>
    </row>
    <row r="284" spans="3:33" x14ac:dyDescent="0.3">
      <c r="C284" s="5" t="str">
        <f t="shared" si="124"/>
        <v>R0805</v>
      </c>
      <c r="D284" s="5" t="str">
        <f t="shared" si="108"/>
        <v>2.80 k</v>
      </c>
      <c r="E284" s="5" t="str">
        <f t="shared" si="125"/>
        <v>1 %</v>
      </c>
      <c r="F284" s="5" t="str">
        <f t="shared" si="109"/>
        <v>18.7 V</v>
      </c>
      <c r="G284" s="5" t="str">
        <f t="shared" si="126"/>
        <v>200 V</v>
      </c>
      <c r="H284" s="5" t="str">
        <f t="shared" si="127"/>
        <v>0.125 @ 70 C</v>
      </c>
      <c r="I284" s="5" t="str">
        <f t="shared" si="128"/>
        <v>±100 ppm/C</v>
      </c>
      <c r="J284" s="5" t="str">
        <f t="shared" si="129"/>
        <v>0805</v>
      </c>
      <c r="K284" s="5" t="str">
        <f t="shared" si="130"/>
        <v>-55 to +155 C</v>
      </c>
      <c r="L284" s="5" t="str">
        <f t="array" ref="L284">IFERROR(INDEX(e29_4c,SMALL(IF(($B$9&lt;=e29_raw)*($B$11&gt;=e29_raw),MATCH(ROW(e29_4c),ROW(e29_4c))),ROWS($A$1:A278)),COLUMN(A278)),"")</f>
        <v>2801</v>
      </c>
      <c r="M284" s="5" t="str">
        <f t="shared" si="131"/>
        <v>Grade 0</v>
      </c>
      <c r="N284" t="str">
        <f t="shared" si="132"/>
        <v>Precision Thick Film Chip Resistors</v>
      </c>
      <c r="O284" t="str">
        <f t="shared" si="133"/>
        <v>Panasonic</v>
      </c>
      <c r="P284" s="5" t="str">
        <f t="shared" si="134"/>
        <v>ERJ6ENF2801</v>
      </c>
      <c r="T284" t="str">
        <f t="shared" si="110"/>
        <v>technology 'R0805';</v>
      </c>
      <c r="U284" t="str">
        <f t="shared" si="111"/>
        <v>value '2.80 k';</v>
      </c>
      <c r="V284" t="str">
        <f t="shared" si="112"/>
        <v>tolerance '1 %';</v>
      </c>
      <c r="W284" t="str">
        <f t="shared" si="113"/>
        <v>rcwv '18.7 V';</v>
      </c>
      <c r="X284" t="str">
        <f t="shared" si="114"/>
        <v>max(v) '200 V';</v>
      </c>
      <c r="Y284" t="str">
        <f t="shared" si="115"/>
        <v>power(w) '0.125 @ 70 C';</v>
      </c>
      <c r="Z284" t="str">
        <f t="shared" si="116"/>
        <v>tcr '±100 ppm/C';</v>
      </c>
      <c r="AA284" t="str">
        <f t="shared" si="117"/>
        <v>package '0805';</v>
      </c>
      <c r="AB284" t="str">
        <f t="shared" si="118"/>
        <v>operating_temp '-55 to +155 C';</v>
      </c>
      <c r="AC284" t="str">
        <f t="shared" si="119"/>
        <v>pkg_code '2801';</v>
      </c>
      <c r="AD284" t="str">
        <f t="shared" si="120"/>
        <v>aec-q200 'Grade 0';</v>
      </c>
      <c r="AE284" t="str">
        <f t="shared" si="121"/>
        <v>classification 'Precision Thick Film Chip Resistors';</v>
      </c>
      <c r="AF284" t="str">
        <f t="shared" si="122"/>
        <v>mfg 'Panasonic';</v>
      </c>
      <c r="AG284" t="str">
        <f t="shared" si="123"/>
        <v>mpn 'ERJ6ENF2801';</v>
      </c>
    </row>
    <row r="285" spans="3:33" x14ac:dyDescent="0.3">
      <c r="C285" s="5" t="str">
        <f t="shared" si="124"/>
        <v>R0805</v>
      </c>
      <c r="D285" s="5" t="str">
        <f t="shared" si="108"/>
        <v>2.87 k</v>
      </c>
      <c r="E285" s="5" t="str">
        <f t="shared" si="125"/>
        <v>1 %</v>
      </c>
      <c r="F285" s="5" t="str">
        <f t="shared" si="109"/>
        <v>18.9 V</v>
      </c>
      <c r="G285" s="5" t="str">
        <f t="shared" si="126"/>
        <v>200 V</v>
      </c>
      <c r="H285" s="5" t="str">
        <f t="shared" si="127"/>
        <v>0.125 @ 70 C</v>
      </c>
      <c r="I285" s="5" t="str">
        <f t="shared" si="128"/>
        <v>±100 ppm/C</v>
      </c>
      <c r="J285" s="5" t="str">
        <f t="shared" si="129"/>
        <v>0805</v>
      </c>
      <c r="K285" s="5" t="str">
        <f t="shared" si="130"/>
        <v>-55 to +155 C</v>
      </c>
      <c r="L285" s="5" t="str">
        <f t="array" ref="L285">IFERROR(INDEX(e29_4c,SMALL(IF(($B$9&lt;=e29_raw)*($B$11&gt;=e29_raw),MATCH(ROW(e29_4c),ROW(e29_4c))),ROWS($A$1:A279)),COLUMN(A279)),"")</f>
        <v>2871</v>
      </c>
      <c r="M285" s="5" t="str">
        <f t="shared" si="131"/>
        <v>Grade 0</v>
      </c>
      <c r="N285" t="str">
        <f t="shared" si="132"/>
        <v>Precision Thick Film Chip Resistors</v>
      </c>
      <c r="O285" t="str">
        <f t="shared" si="133"/>
        <v>Panasonic</v>
      </c>
      <c r="P285" s="5" t="str">
        <f t="shared" si="134"/>
        <v>ERJ6ENF2871</v>
      </c>
      <c r="T285" t="str">
        <f t="shared" si="110"/>
        <v>technology 'R0805';</v>
      </c>
      <c r="U285" t="str">
        <f t="shared" si="111"/>
        <v>value '2.87 k';</v>
      </c>
      <c r="V285" t="str">
        <f t="shared" si="112"/>
        <v>tolerance '1 %';</v>
      </c>
      <c r="W285" t="str">
        <f t="shared" si="113"/>
        <v>rcwv '18.9 V';</v>
      </c>
      <c r="X285" t="str">
        <f t="shared" si="114"/>
        <v>max(v) '200 V';</v>
      </c>
      <c r="Y285" t="str">
        <f t="shared" si="115"/>
        <v>power(w) '0.125 @ 70 C';</v>
      </c>
      <c r="Z285" t="str">
        <f t="shared" si="116"/>
        <v>tcr '±100 ppm/C';</v>
      </c>
      <c r="AA285" t="str">
        <f t="shared" si="117"/>
        <v>package '0805';</v>
      </c>
      <c r="AB285" t="str">
        <f t="shared" si="118"/>
        <v>operating_temp '-55 to +155 C';</v>
      </c>
      <c r="AC285" t="str">
        <f t="shared" si="119"/>
        <v>pkg_code '2871';</v>
      </c>
      <c r="AD285" t="str">
        <f t="shared" si="120"/>
        <v>aec-q200 'Grade 0';</v>
      </c>
      <c r="AE285" t="str">
        <f t="shared" si="121"/>
        <v>classification 'Precision Thick Film Chip Resistors';</v>
      </c>
      <c r="AF285" t="str">
        <f t="shared" si="122"/>
        <v>mfg 'Panasonic';</v>
      </c>
      <c r="AG285" t="str">
        <f t="shared" si="123"/>
        <v>mpn 'ERJ6ENF2871';</v>
      </c>
    </row>
    <row r="286" spans="3:33" x14ac:dyDescent="0.3">
      <c r="C286" s="5" t="str">
        <f t="shared" si="124"/>
        <v>R0805</v>
      </c>
      <c r="D286" s="5" t="str">
        <f t="shared" si="108"/>
        <v>2.94 k</v>
      </c>
      <c r="E286" s="5" t="str">
        <f t="shared" si="125"/>
        <v>1 %</v>
      </c>
      <c r="F286" s="5" t="str">
        <f t="shared" si="109"/>
        <v>19.2 V</v>
      </c>
      <c r="G286" s="5" t="str">
        <f t="shared" si="126"/>
        <v>200 V</v>
      </c>
      <c r="H286" s="5" t="str">
        <f t="shared" si="127"/>
        <v>0.125 @ 70 C</v>
      </c>
      <c r="I286" s="5" t="str">
        <f t="shared" si="128"/>
        <v>±100 ppm/C</v>
      </c>
      <c r="J286" s="5" t="str">
        <f t="shared" si="129"/>
        <v>0805</v>
      </c>
      <c r="K286" s="5" t="str">
        <f t="shared" si="130"/>
        <v>-55 to +155 C</v>
      </c>
      <c r="L286" s="5" t="str">
        <f t="array" ref="L286">IFERROR(INDEX(e29_4c,SMALL(IF(($B$9&lt;=e29_raw)*($B$11&gt;=e29_raw),MATCH(ROW(e29_4c),ROW(e29_4c))),ROWS($A$1:A280)),COLUMN(A280)),"")</f>
        <v>2941</v>
      </c>
      <c r="M286" s="5" t="str">
        <f t="shared" si="131"/>
        <v>Grade 0</v>
      </c>
      <c r="N286" t="str">
        <f t="shared" si="132"/>
        <v>Precision Thick Film Chip Resistors</v>
      </c>
      <c r="O286" t="str">
        <f t="shared" si="133"/>
        <v>Panasonic</v>
      </c>
      <c r="P286" s="5" t="str">
        <f t="shared" si="134"/>
        <v>ERJ6ENF2941</v>
      </c>
      <c r="T286" t="str">
        <f t="shared" si="110"/>
        <v>technology 'R0805';</v>
      </c>
      <c r="U286" t="str">
        <f t="shared" si="111"/>
        <v>value '2.94 k';</v>
      </c>
      <c r="V286" t="str">
        <f t="shared" si="112"/>
        <v>tolerance '1 %';</v>
      </c>
      <c r="W286" t="str">
        <f t="shared" si="113"/>
        <v>rcwv '19.2 V';</v>
      </c>
      <c r="X286" t="str">
        <f t="shared" si="114"/>
        <v>max(v) '200 V';</v>
      </c>
      <c r="Y286" t="str">
        <f t="shared" si="115"/>
        <v>power(w) '0.125 @ 70 C';</v>
      </c>
      <c r="Z286" t="str">
        <f t="shared" si="116"/>
        <v>tcr '±100 ppm/C';</v>
      </c>
      <c r="AA286" t="str">
        <f t="shared" si="117"/>
        <v>package '0805';</v>
      </c>
      <c r="AB286" t="str">
        <f t="shared" si="118"/>
        <v>operating_temp '-55 to +155 C';</v>
      </c>
      <c r="AC286" t="str">
        <f t="shared" si="119"/>
        <v>pkg_code '2941';</v>
      </c>
      <c r="AD286" t="str">
        <f t="shared" si="120"/>
        <v>aec-q200 'Grade 0';</v>
      </c>
      <c r="AE286" t="str">
        <f t="shared" si="121"/>
        <v>classification 'Precision Thick Film Chip Resistors';</v>
      </c>
      <c r="AF286" t="str">
        <f t="shared" si="122"/>
        <v>mfg 'Panasonic';</v>
      </c>
      <c r="AG286" t="str">
        <f t="shared" si="123"/>
        <v>mpn 'ERJ6ENF2941';</v>
      </c>
    </row>
    <row r="287" spans="3:33" x14ac:dyDescent="0.3">
      <c r="C287" s="5" t="str">
        <f t="shared" si="124"/>
        <v>R0805</v>
      </c>
      <c r="D287" s="5" t="str">
        <f t="shared" si="108"/>
        <v>3.00 k</v>
      </c>
      <c r="E287" s="5" t="str">
        <f t="shared" si="125"/>
        <v>1 %</v>
      </c>
      <c r="F287" s="5" t="str">
        <f t="shared" si="109"/>
        <v>19.4 V</v>
      </c>
      <c r="G287" s="5" t="str">
        <f t="shared" si="126"/>
        <v>200 V</v>
      </c>
      <c r="H287" s="5" t="str">
        <f t="shared" si="127"/>
        <v>0.125 @ 70 C</v>
      </c>
      <c r="I287" s="5" t="str">
        <f t="shared" si="128"/>
        <v>±100 ppm/C</v>
      </c>
      <c r="J287" s="5" t="str">
        <f t="shared" si="129"/>
        <v>0805</v>
      </c>
      <c r="K287" s="5" t="str">
        <f t="shared" si="130"/>
        <v>-55 to +155 C</v>
      </c>
      <c r="L287" s="5" t="str">
        <f t="array" ref="L287">IFERROR(INDEX(e29_4c,SMALL(IF(($B$9&lt;=e29_raw)*($B$11&gt;=e29_raw),MATCH(ROW(e29_4c),ROW(e29_4c))),ROWS($A$1:A281)),COLUMN(A281)),"")</f>
        <v>3001</v>
      </c>
      <c r="M287" s="5" t="str">
        <f t="shared" si="131"/>
        <v>Grade 0</v>
      </c>
      <c r="N287" t="str">
        <f t="shared" si="132"/>
        <v>Precision Thick Film Chip Resistors</v>
      </c>
      <c r="O287" t="str">
        <f t="shared" si="133"/>
        <v>Panasonic</v>
      </c>
      <c r="P287" s="5" t="str">
        <f t="shared" si="134"/>
        <v>ERJ6ENF3001</v>
      </c>
      <c r="T287" t="str">
        <f t="shared" si="110"/>
        <v>technology 'R0805';</v>
      </c>
      <c r="U287" t="str">
        <f t="shared" si="111"/>
        <v>value '3.00 k';</v>
      </c>
      <c r="V287" t="str">
        <f t="shared" si="112"/>
        <v>tolerance '1 %';</v>
      </c>
      <c r="W287" t="str">
        <f t="shared" si="113"/>
        <v>rcwv '19.4 V';</v>
      </c>
      <c r="X287" t="str">
        <f t="shared" si="114"/>
        <v>max(v) '200 V';</v>
      </c>
      <c r="Y287" t="str">
        <f t="shared" si="115"/>
        <v>power(w) '0.125 @ 70 C';</v>
      </c>
      <c r="Z287" t="str">
        <f t="shared" si="116"/>
        <v>tcr '±100 ppm/C';</v>
      </c>
      <c r="AA287" t="str">
        <f t="shared" si="117"/>
        <v>package '0805';</v>
      </c>
      <c r="AB287" t="str">
        <f t="shared" si="118"/>
        <v>operating_temp '-55 to +155 C';</v>
      </c>
      <c r="AC287" t="str">
        <f t="shared" si="119"/>
        <v>pkg_code '3001';</v>
      </c>
      <c r="AD287" t="str">
        <f t="shared" si="120"/>
        <v>aec-q200 'Grade 0';</v>
      </c>
      <c r="AE287" t="str">
        <f t="shared" si="121"/>
        <v>classification 'Precision Thick Film Chip Resistors';</v>
      </c>
      <c r="AF287" t="str">
        <f t="shared" si="122"/>
        <v>mfg 'Panasonic';</v>
      </c>
      <c r="AG287" t="str">
        <f t="shared" si="123"/>
        <v>mpn 'ERJ6ENF3001';</v>
      </c>
    </row>
    <row r="288" spans="3:33" x14ac:dyDescent="0.3">
      <c r="C288" s="5" t="str">
        <f t="shared" si="124"/>
        <v>R0805</v>
      </c>
      <c r="D288" s="5" t="str">
        <f t="shared" si="108"/>
        <v>3.01 k</v>
      </c>
      <c r="E288" s="5" t="str">
        <f t="shared" si="125"/>
        <v>1 %</v>
      </c>
      <c r="F288" s="5" t="str">
        <f t="shared" si="109"/>
        <v>19.4 V</v>
      </c>
      <c r="G288" s="5" t="str">
        <f t="shared" si="126"/>
        <v>200 V</v>
      </c>
      <c r="H288" s="5" t="str">
        <f t="shared" si="127"/>
        <v>0.125 @ 70 C</v>
      </c>
      <c r="I288" s="5" t="str">
        <f t="shared" si="128"/>
        <v>±100 ppm/C</v>
      </c>
      <c r="J288" s="5" t="str">
        <f t="shared" si="129"/>
        <v>0805</v>
      </c>
      <c r="K288" s="5" t="str">
        <f t="shared" si="130"/>
        <v>-55 to +155 C</v>
      </c>
      <c r="L288" s="5" t="str">
        <f t="array" ref="L288">IFERROR(INDEX(e29_4c,SMALL(IF(($B$9&lt;=e29_raw)*($B$11&gt;=e29_raw),MATCH(ROW(e29_4c),ROW(e29_4c))),ROWS($A$1:A282)),COLUMN(A282)),"")</f>
        <v>3011</v>
      </c>
      <c r="M288" s="5" t="str">
        <f t="shared" si="131"/>
        <v>Grade 0</v>
      </c>
      <c r="N288" t="str">
        <f t="shared" si="132"/>
        <v>Precision Thick Film Chip Resistors</v>
      </c>
      <c r="O288" t="str">
        <f t="shared" si="133"/>
        <v>Panasonic</v>
      </c>
      <c r="P288" s="5" t="str">
        <f t="shared" si="134"/>
        <v>ERJ6ENF3011</v>
      </c>
      <c r="T288" t="str">
        <f t="shared" si="110"/>
        <v>technology 'R0805';</v>
      </c>
      <c r="U288" t="str">
        <f t="shared" si="111"/>
        <v>value '3.01 k';</v>
      </c>
      <c r="V288" t="str">
        <f t="shared" si="112"/>
        <v>tolerance '1 %';</v>
      </c>
      <c r="W288" t="str">
        <f t="shared" si="113"/>
        <v>rcwv '19.4 V';</v>
      </c>
      <c r="X288" t="str">
        <f t="shared" si="114"/>
        <v>max(v) '200 V';</v>
      </c>
      <c r="Y288" t="str">
        <f t="shared" si="115"/>
        <v>power(w) '0.125 @ 70 C';</v>
      </c>
      <c r="Z288" t="str">
        <f t="shared" si="116"/>
        <v>tcr '±100 ppm/C';</v>
      </c>
      <c r="AA288" t="str">
        <f t="shared" si="117"/>
        <v>package '0805';</v>
      </c>
      <c r="AB288" t="str">
        <f t="shared" si="118"/>
        <v>operating_temp '-55 to +155 C';</v>
      </c>
      <c r="AC288" t="str">
        <f t="shared" si="119"/>
        <v>pkg_code '3011';</v>
      </c>
      <c r="AD288" t="str">
        <f t="shared" si="120"/>
        <v>aec-q200 'Grade 0';</v>
      </c>
      <c r="AE288" t="str">
        <f t="shared" si="121"/>
        <v>classification 'Precision Thick Film Chip Resistors';</v>
      </c>
      <c r="AF288" t="str">
        <f t="shared" si="122"/>
        <v>mfg 'Panasonic';</v>
      </c>
      <c r="AG288" t="str">
        <f t="shared" si="123"/>
        <v>mpn 'ERJ6ENF3011';</v>
      </c>
    </row>
    <row r="289" spans="3:33" x14ac:dyDescent="0.3">
      <c r="C289" s="5" t="str">
        <f t="shared" si="124"/>
        <v>R0805</v>
      </c>
      <c r="D289" s="5" t="str">
        <f t="shared" si="108"/>
        <v>3.09 k</v>
      </c>
      <c r="E289" s="5" t="str">
        <f t="shared" si="125"/>
        <v>1 %</v>
      </c>
      <c r="F289" s="5" t="str">
        <f t="shared" si="109"/>
        <v>19.7 V</v>
      </c>
      <c r="G289" s="5" t="str">
        <f t="shared" si="126"/>
        <v>200 V</v>
      </c>
      <c r="H289" s="5" t="str">
        <f t="shared" si="127"/>
        <v>0.125 @ 70 C</v>
      </c>
      <c r="I289" s="5" t="str">
        <f t="shared" si="128"/>
        <v>±100 ppm/C</v>
      </c>
      <c r="J289" s="5" t="str">
        <f t="shared" si="129"/>
        <v>0805</v>
      </c>
      <c r="K289" s="5" t="str">
        <f t="shared" si="130"/>
        <v>-55 to +155 C</v>
      </c>
      <c r="L289" s="5" t="str">
        <f t="array" ref="L289">IFERROR(INDEX(e29_4c,SMALL(IF(($B$9&lt;=e29_raw)*($B$11&gt;=e29_raw),MATCH(ROW(e29_4c),ROW(e29_4c))),ROWS($A$1:A283)),COLUMN(A283)),"")</f>
        <v>3091</v>
      </c>
      <c r="M289" s="5" t="str">
        <f t="shared" si="131"/>
        <v>Grade 0</v>
      </c>
      <c r="N289" t="str">
        <f t="shared" si="132"/>
        <v>Precision Thick Film Chip Resistors</v>
      </c>
      <c r="O289" t="str">
        <f t="shared" si="133"/>
        <v>Panasonic</v>
      </c>
      <c r="P289" s="5" t="str">
        <f t="shared" si="134"/>
        <v>ERJ6ENF3091</v>
      </c>
      <c r="T289" t="str">
        <f t="shared" si="110"/>
        <v>technology 'R0805';</v>
      </c>
      <c r="U289" t="str">
        <f t="shared" si="111"/>
        <v>value '3.09 k';</v>
      </c>
      <c r="V289" t="str">
        <f t="shared" si="112"/>
        <v>tolerance '1 %';</v>
      </c>
      <c r="W289" t="str">
        <f t="shared" si="113"/>
        <v>rcwv '19.7 V';</v>
      </c>
      <c r="X289" t="str">
        <f t="shared" si="114"/>
        <v>max(v) '200 V';</v>
      </c>
      <c r="Y289" t="str">
        <f t="shared" si="115"/>
        <v>power(w) '0.125 @ 70 C';</v>
      </c>
      <c r="Z289" t="str">
        <f t="shared" si="116"/>
        <v>tcr '±100 ppm/C';</v>
      </c>
      <c r="AA289" t="str">
        <f t="shared" si="117"/>
        <v>package '0805';</v>
      </c>
      <c r="AB289" t="str">
        <f t="shared" si="118"/>
        <v>operating_temp '-55 to +155 C';</v>
      </c>
      <c r="AC289" t="str">
        <f t="shared" si="119"/>
        <v>pkg_code '3091';</v>
      </c>
      <c r="AD289" t="str">
        <f t="shared" si="120"/>
        <v>aec-q200 'Grade 0';</v>
      </c>
      <c r="AE289" t="str">
        <f t="shared" si="121"/>
        <v>classification 'Precision Thick Film Chip Resistors';</v>
      </c>
      <c r="AF289" t="str">
        <f t="shared" si="122"/>
        <v>mfg 'Panasonic';</v>
      </c>
      <c r="AG289" t="str">
        <f t="shared" si="123"/>
        <v>mpn 'ERJ6ENF3091';</v>
      </c>
    </row>
    <row r="290" spans="3:33" x14ac:dyDescent="0.3">
      <c r="C290" s="5" t="str">
        <f t="shared" si="124"/>
        <v>R0805</v>
      </c>
      <c r="D290" s="5" t="str">
        <f t="shared" si="108"/>
        <v>3.16 k</v>
      </c>
      <c r="E290" s="5" t="str">
        <f t="shared" si="125"/>
        <v>1 %</v>
      </c>
      <c r="F290" s="5" t="str">
        <f t="shared" si="109"/>
        <v>19.9 V</v>
      </c>
      <c r="G290" s="5" t="str">
        <f t="shared" si="126"/>
        <v>200 V</v>
      </c>
      <c r="H290" s="5" t="str">
        <f t="shared" si="127"/>
        <v>0.125 @ 70 C</v>
      </c>
      <c r="I290" s="5" t="str">
        <f t="shared" si="128"/>
        <v>±100 ppm/C</v>
      </c>
      <c r="J290" s="5" t="str">
        <f t="shared" si="129"/>
        <v>0805</v>
      </c>
      <c r="K290" s="5" t="str">
        <f t="shared" si="130"/>
        <v>-55 to +155 C</v>
      </c>
      <c r="L290" s="5" t="str">
        <f t="array" ref="L290">IFERROR(INDEX(e29_4c,SMALL(IF(($B$9&lt;=e29_raw)*($B$11&gt;=e29_raw),MATCH(ROW(e29_4c),ROW(e29_4c))),ROWS($A$1:A284)),COLUMN(A284)),"")</f>
        <v>3161</v>
      </c>
      <c r="M290" s="5" t="str">
        <f t="shared" si="131"/>
        <v>Grade 0</v>
      </c>
      <c r="N290" t="str">
        <f t="shared" si="132"/>
        <v>Precision Thick Film Chip Resistors</v>
      </c>
      <c r="O290" t="str">
        <f t="shared" si="133"/>
        <v>Panasonic</v>
      </c>
      <c r="P290" s="5" t="str">
        <f t="shared" si="134"/>
        <v>ERJ6ENF3161</v>
      </c>
      <c r="T290" t="str">
        <f t="shared" si="110"/>
        <v>technology 'R0805';</v>
      </c>
      <c r="U290" t="str">
        <f t="shared" si="111"/>
        <v>value '3.16 k';</v>
      </c>
      <c r="V290" t="str">
        <f t="shared" si="112"/>
        <v>tolerance '1 %';</v>
      </c>
      <c r="W290" t="str">
        <f t="shared" si="113"/>
        <v>rcwv '19.9 V';</v>
      </c>
      <c r="X290" t="str">
        <f t="shared" si="114"/>
        <v>max(v) '200 V';</v>
      </c>
      <c r="Y290" t="str">
        <f t="shared" si="115"/>
        <v>power(w) '0.125 @ 70 C';</v>
      </c>
      <c r="Z290" t="str">
        <f t="shared" si="116"/>
        <v>tcr '±100 ppm/C';</v>
      </c>
      <c r="AA290" t="str">
        <f t="shared" si="117"/>
        <v>package '0805';</v>
      </c>
      <c r="AB290" t="str">
        <f t="shared" si="118"/>
        <v>operating_temp '-55 to +155 C';</v>
      </c>
      <c r="AC290" t="str">
        <f t="shared" si="119"/>
        <v>pkg_code '3161';</v>
      </c>
      <c r="AD290" t="str">
        <f t="shared" si="120"/>
        <v>aec-q200 'Grade 0';</v>
      </c>
      <c r="AE290" t="str">
        <f t="shared" si="121"/>
        <v>classification 'Precision Thick Film Chip Resistors';</v>
      </c>
      <c r="AF290" t="str">
        <f t="shared" si="122"/>
        <v>mfg 'Panasonic';</v>
      </c>
      <c r="AG290" t="str">
        <f t="shared" si="123"/>
        <v>mpn 'ERJ6ENF3161';</v>
      </c>
    </row>
    <row r="291" spans="3:33" x14ac:dyDescent="0.3">
      <c r="C291" s="5" t="str">
        <f t="shared" si="124"/>
        <v>R0805</v>
      </c>
      <c r="D291" s="5" t="str">
        <f t="shared" si="108"/>
        <v>3.24 k</v>
      </c>
      <c r="E291" s="5" t="str">
        <f t="shared" si="125"/>
        <v>1 %</v>
      </c>
      <c r="F291" s="5" t="str">
        <f t="shared" si="109"/>
        <v>20.1 V</v>
      </c>
      <c r="G291" s="5" t="str">
        <f t="shared" si="126"/>
        <v>200 V</v>
      </c>
      <c r="H291" s="5" t="str">
        <f t="shared" si="127"/>
        <v>0.125 @ 70 C</v>
      </c>
      <c r="I291" s="5" t="str">
        <f t="shared" si="128"/>
        <v>±100 ppm/C</v>
      </c>
      <c r="J291" s="5" t="str">
        <f t="shared" si="129"/>
        <v>0805</v>
      </c>
      <c r="K291" s="5" t="str">
        <f t="shared" si="130"/>
        <v>-55 to +155 C</v>
      </c>
      <c r="L291" s="5" t="str">
        <f t="array" ref="L291">IFERROR(INDEX(e29_4c,SMALL(IF(($B$9&lt;=e29_raw)*($B$11&gt;=e29_raw),MATCH(ROW(e29_4c),ROW(e29_4c))),ROWS($A$1:A285)),COLUMN(A285)),"")</f>
        <v>3241</v>
      </c>
      <c r="M291" s="5" t="str">
        <f t="shared" si="131"/>
        <v>Grade 0</v>
      </c>
      <c r="N291" t="str">
        <f t="shared" si="132"/>
        <v>Precision Thick Film Chip Resistors</v>
      </c>
      <c r="O291" t="str">
        <f t="shared" si="133"/>
        <v>Panasonic</v>
      </c>
      <c r="P291" s="5" t="str">
        <f t="shared" si="134"/>
        <v>ERJ6ENF3241</v>
      </c>
      <c r="T291" t="str">
        <f t="shared" si="110"/>
        <v>technology 'R0805';</v>
      </c>
      <c r="U291" t="str">
        <f t="shared" si="111"/>
        <v>value '3.24 k';</v>
      </c>
      <c r="V291" t="str">
        <f t="shared" si="112"/>
        <v>tolerance '1 %';</v>
      </c>
      <c r="W291" t="str">
        <f t="shared" si="113"/>
        <v>rcwv '20.1 V';</v>
      </c>
      <c r="X291" t="str">
        <f t="shared" si="114"/>
        <v>max(v) '200 V';</v>
      </c>
      <c r="Y291" t="str">
        <f t="shared" si="115"/>
        <v>power(w) '0.125 @ 70 C';</v>
      </c>
      <c r="Z291" t="str">
        <f t="shared" si="116"/>
        <v>tcr '±100 ppm/C';</v>
      </c>
      <c r="AA291" t="str">
        <f t="shared" si="117"/>
        <v>package '0805';</v>
      </c>
      <c r="AB291" t="str">
        <f t="shared" si="118"/>
        <v>operating_temp '-55 to +155 C';</v>
      </c>
      <c r="AC291" t="str">
        <f t="shared" si="119"/>
        <v>pkg_code '3241';</v>
      </c>
      <c r="AD291" t="str">
        <f t="shared" si="120"/>
        <v>aec-q200 'Grade 0';</v>
      </c>
      <c r="AE291" t="str">
        <f t="shared" si="121"/>
        <v>classification 'Precision Thick Film Chip Resistors';</v>
      </c>
      <c r="AF291" t="str">
        <f t="shared" si="122"/>
        <v>mfg 'Panasonic';</v>
      </c>
      <c r="AG291" t="str">
        <f t="shared" si="123"/>
        <v>mpn 'ERJ6ENF3241';</v>
      </c>
    </row>
    <row r="292" spans="3:33" x14ac:dyDescent="0.3">
      <c r="C292" s="5" t="str">
        <f t="shared" si="124"/>
        <v>R0805</v>
      </c>
      <c r="D292" s="5" t="str">
        <f t="shared" si="108"/>
        <v>3.30 k</v>
      </c>
      <c r="E292" s="5" t="str">
        <f t="shared" si="125"/>
        <v>1 %</v>
      </c>
      <c r="F292" s="5" t="str">
        <f t="shared" si="109"/>
        <v>20.3 V</v>
      </c>
      <c r="G292" s="5" t="str">
        <f t="shared" si="126"/>
        <v>200 V</v>
      </c>
      <c r="H292" s="5" t="str">
        <f t="shared" si="127"/>
        <v>0.125 @ 70 C</v>
      </c>
      <c r="I292" s="5" t="str">
        <f t="shared" si="128"/>
        <v>±100 ppm/C</v>
      </c>
      <c r="J292" s="5" t="str">
        <f t="shared" si="129"/>
        <v>0805</v>
      </c>
      <c r="K292" s="5" t="str">
        <f t="shared" si="130"/>
        <v>-55 to +155 C</v>
      </c>
      <c r="L292" s="5" t="str">
        <f t="array" ref="L292">IFERROR(INDEX(e29_4c,SMALL(IF(($B$9&lt;=e29_raw)*($B$11&gt;=e29_raw),MATCH(ROW(e29_4c),ROW(e29_4c))),ROWS($A$1:A286)),COLUMN(A286)),"")</f>
        <v>3301</v>
      </c>
      <c r="M292" s="5" t="str">
        <f t="shared" si="131"/>
        <v>Grade 0</v>
      </c>
      <c r="N292" t="str">
        <f t="shared" si="132"/>
        <v>Precision Thick Film Chip Resistors</v>
      </c>
      <c r="O292" t="str">
        <f t="shared" si="133"/>
        <v>Panasonic</v>
      </c>
      <c r="P292" s="5" t="str">
        <f t="shared" si="134"/>
        <v>ERJ6ENF3301</v>
      </c>
      <c r="T292" t="str">
        <f t="shared" si="110"/>
        <v>technology 'R0805';</v>
      </c>
      <c r="U292" t="str">
        <f t="shared" si="111"/>
        <v>value '3.30 k';</v>
      </c>
      <c r="V292" t="str">
        <f t="shared" si="112"/>
        <v>tolerance '1 %';</v>
      </c>
      <c r="W292" t="str">
        <f t="shared" si="113"/>
        <v>rcwv '20.3 V';</v>
      </c>
      <c r="X292" t="str">
        <f t="shared" si="114"/>
        <v>max(v) '200 V';</v>
      </c>
      <c r="Y292" t="str">
        <f t="shared" si="115"/>
        <v>power(w) '0.125 @ 70 C';</v>
      </c>
      <c r="Z292" t="str">
        <f t="shared" si="116"/>
        <v>tcr '±100 ppm/C';</v>
      </c>
      <c r="AA292" t="str">
        <f t="shared" si="117"/>
        <v>package '0805';</v>
      </c>
      <c r="AB292" t="str">
        <f t="shared" si="118"/>
        <v>operating_temp '-55 to +155 C';</v>
      </c>
      <c r="AC292" t="str">
        <f t="shared" si="119"/>
        <v>pkg_code '3301';</v>
      </c>
      <c r="AD292" t="str">
        <f t="shared" si="120"/>
        <v>aec-q200 'Grade 0';</v>
      </c>
      <c r="AE292" t="str">
        <f t="shared" si="121"/>
        <v>classification 'Precision Thick Film Chip Resistors';</v>
      </c>
      <c r="AF292" t="str">
        <f t="shared" si="122"/>
        <v>mfg 'Panasonic';</v>
      </c>
      <c r="AG292" t="str">
        <f t="shared" si="123"/>
        <v>mpn 'ERJ6ENF3301';</v>
      </c>
    </row>
    <row r="293" spans="3:33" x14ac:dyDescent="0.3">
      <c r="C293" s="5" t="str">
        <f t="shared" si="124"/>
        <v>R0805</v>
      </c>
      <c r="D293" s="5" t="str">
        <f t="shared" si="108"/>
        <v>3.32 k</v>
      </c>
      <c r="E293" s="5" t="str">
        <f t="shared" si="125"/>
        <v>1 %</v>
      </c>
      <c r="F293" s="5" t="str">
        <f t="shared" si="109"/>
        <v>20.4 V</v>
      </c>
      <c r="G293" s="5" t="str">
        <f t="shared" si="126"/>
        <v>200 V</v>
      </c>
      <c r="H293" s="5" t="str">
        <f t="shared" si="127"/>
        <v>0.125 @ 70 C</v>
      </c>
      <c r="I293" s="5" t="str">
        <f t="shared" si="128"/>
        <v>±100 ppm/C</v>
      </c>
      <c r="J293" s="5" t="str">
        <f t="shared" si="129"/>
        <v>0805</v>
      </c>
      <c r="K293" s="5" t="str">
        <f t="shared" si="130"/>
        <v>-55 to +155 C</v>
      </c>
      <c r="L293" s="5" t="str">
        <f t="array" ref="L293">IFERROR(INDEX(e29_4c,SMALL(IF(($B$9&lt;=e29_raw)*($B$11&gt;=e29_raw),MATCH(ROW(e29_4c),ROW(e29_4c))),ROWS($A$1:A287)),COLUMN(A287)),"")</f>
        <v>3321</v>
      </c>
      <c r="M293" s="5" t="str">
        <f t="shared" si="131"/>
        <v>Grade 0</v>
      </c>
      <c r="N293" t="str">
        <f t="shared" si="132"/>
        <v>Precision Thick Film Chip Resistors</v>
      </c>
      <c r="O293" t="str">
        <f t="shared" si="133"/>
        <v>Panasonic</v>
      </c>
      <c r="P293" s="5" t="str">
        <f t="shared" si="134"/>
        <v>ERJ6ENF3321</v>
      </c>
      <c r="T293" t="str">
        <f t="shared" si="110"/>
        <v>technology 'R0805';</v>
      </c>
      <c r="U293" t="str">
        <f t="shared" si="111"/>
        <v>value '3.32 k';</v>
      </c>
      <c r="V293" t="str">
        <f t="shared" si="112"/>
        <v>tolerance '1 %';</v>
      </c>
      <c r="W293" t="str">
        <f t="shared" si="113"/>
        <v>rcwv '20.4 V';</v>
      </c>
      <c r="X293" t="str">
        <f t="shared" si="114"/>
        <v>max(v) '200 V';</v>
      </c>
      <c r="Y293" t="str">
        <f t="shared" si="115"/>
        <v>power(w) '0.125 @ 70 C';</v>
      </c>
      <c r="Z293" t="str">
        <f t="shared" si="116"/>
        <v>tcr '±100 ppm/C';</v>
      </c>
      <c r="AA293" t="str">
        <f t="shared" si="117"/>
        <v>package '0805';</v>
      </c>
      <c r="AB293" t="str">
        <f t="shared" si="118"/>
        <v>operating_temp '-55 to +155 C';</v>
      </c>
      <c r="AC293" t="str">
        <f t="shared" si="119"/>
        <v>pkg_code '3321';</v>
      </c>
      <c r="AD293" t="str">
        <f t="shared" si="120"/>
        <v>aec-q200 'Grade 0';</v>
      </c>
      <c r="AE293" t="str">
        <f t="shared" si="121"/>
        <v>classification 'Precision Thick Film Chip Resistors';</v>
      </c>
      <c r="AF293" t="str">
        <f t="shared" si="122"/>
        <v>mfg 'Panasonic';</v>
      </c>
      <c r="AG293" t="str">
        <f t="shared" si="123"/>
        <v>mpn 'ERJ6ENF3321';</v>
      </c>
    </row>
    <row r="294" spans="3:33" x14ac:dyDescent="0.3">
      <c r="C294" s="5" t="str">
        <f t="shared" si="124"/>
        <v>R0805</v>
      </c>
      <c r="D294" s="5" t="str">
        <f t="shared" si="108"/>
        <v>3.40 k</v>
      </c>
      <c r="E294" s="5" t="str">
        <f t="shared" si="125"/>
        <v>1 %</v>
      </c>
      <c r="F294" s="5" t="str">
        <f t="shared" si="109"/>
        <v>20.6 V</v>
      </c>
      <c r="G294" s="5" t="str">
        <f t="shared" si="126"/>
        <v>200 V</v>
      </c>
      <c r="H294" s="5" t="str">
        <f t="shared" si="127"/>
        <v>0.125 @ 70 C</v>
      </c>
      <c r="I294" s="5" t="str">
        <f t="shared" si="128"/>
        <v>±100 ppm/C</v>
      </c>
      <c r="J294" s="5" t="str">
        <f t="shared" si="129"/>
        <v>0805</v>
      </c>
      <c r="K294" s="5" t="str">
        <f t="shared" si="130"/>
        <v>-55 to +155 C</v>
      </c>
      <c r="L294" s="5" t="str">
        <f t="array" ref="L294">IFERROR(INDEX(e29_4c,SMALL(IF(($B$9&lt;=e29_raw)*($B$11&gt;=e29_raw),MATCH(ROW(e29_4c),ROW(e29_4c))),ROWS($A$1:A288)),COLUMN(A288)),"")</f>
        <v>3401</v>
      </c>
      <c r="M294" s="5" t="str">
        <f t="shared" si="131"/>
        <v>Grade 0</v>
      </c>
      <c r="N294" t="str">
        <f t="shared" si="132"/>
        <v>Precision Thick Film Chip Resistors</v>
      </c>
      <c r="O294" t="str">
        <f t="shared" si="133"/>
        <v>Panasonic</v>
      </c>
      <c r="P294" s="5" t="str">
        <f t="shared" si="134"/>
        <v>ERJ6ENF3401</v>
      </c>
      <c r="T294" t="str">
        <f t="shared" si="110"/>
        <v>technology 'R0805';</v>
      </c>
      <c r="U294" t="str">
        <f t="shared" si="111"/>
        <v>value '3.40 k';</v>
      </c>
      <c r="V294" t="str">
        <f t="shared" si="112"/>
        <v>tolerance '1 %';</v>
      </c>
      <c r="W294" t="str">
        <f t="shared" si="113"/>
        <v>rcwv '20.6 V';</v>
      </c>
      <c r="X294" t="str">
        <f t="shared" si="114"/>
        <v>max(v) '200 V';</v>
      </c>
      <c r="Y294" t="str">
        <f t="shared" si="115"/>
        <v>power(w) '0.125 @ 70 C';</v>
      </c>
      <c r="Z294" t="str">
        <f t="shared" si="116"/>
        <v>tcr '±100 ppm/C';</v>
      </c>
      <c r="AA294" t="str">
        <f t="shared" si="117"/>
        <v>package '0805';</v>
      </c>
      <c r="AB294" t="str">
        <f t="shared" si="118"/>
        <v>operating_temp '-55 to +155 C';</v>
      </c>
      <c r="AC294" t="str">
        <f t="shared" si="119"/>
        <v>pkg_code '3401';</v>
      </c>
      <c r="AD294" t="str">
        <f t="shared" si="120"/>
        <v>aec-q200 'Grade 0';</v>
      </c>
      <c r="AE294" t="str">
        <f t="shared" si="121"/>
        <v>classification 'Precision Thick Film Chip Resistors';</v>
      </c>
      <c r="AF294" t="str">
        <f t="shared" si="122"/>
        <v>mfg 'Panasonic';</v>
      </c>
      <c r="AG294" t="str">
        <f t="shared" si="123"/>
        <v>mpn 'ERJ6ENF3401';</v>
      </c>
    </row>
    <row r="295" spans="3:33" x14ac:dyDescent="0.3">
      <c r="C295" s="5" t="str">
        <f t="shared" si="124"/>
        <v>R0805</v>
      </c>
      <c r="D295" s="5" t="str">
        <f t="shared" si="108"/>
        <v>3.48 k</v>
      </c>
      <c r="E295" s="5" t="str">
        <f t="shared" si="125"/>
        <v>1 %</v>
      </c>
      <c r="F295" s="5" t="str">
        <f t="shared" si="109"/>
        <v>20.9 V</v>
      </c>
      <c r="G295" s="5" t="str">
        <f t="shared" si="126"/>
        <v>200 V</v>
      </c>
      <c r="H295" s="5" t="str">
        <f t="shared" si="127"/>
        <v>0.125 @ 70 C</v>
      </c>
      <c r="I295" s="5" t="str">
        <f t="shared" si="128"/>
        <v>±100 ppm/C</v>
      </c>
      <c r="J295" s="5" t="str">
        <f t="shared" si="129"/>
        <v>0805</v>
      </c>
      <c r="K295" s="5" t="str">
        <f t="shared" si="130"/>
        <v>-55 to +155 C</v>
      </c>
      <c r="L295" s="5" t="str">
        <f t="array" ref="L295">IFERROR(INDEX(e29_4c,SMALL(IF(($B$9&lt;=e29_raw)*($B$11&gt;=e29_raw),MATCH(ROW(e29_4c),ROW(e29_4c))),ROWS($A$1:A289)),COLUMN(A289)),"")</f>
        <v>3481</v>
      </c>
      <c r="M295" s="5" t="str">
        <f t="shared" si="131"/>
        <v>Grade 0</v>
      </c>
      <c r="N295" t="str">
        <f t="shared" si="132"/>
        <v>Precision Thick Film Chip Resistors</v>
      </c>
      <c r="O295" t="str">
        <f t="shared" si="133"/>
        <v>Panasonic</v>
      </c>
      <c r="P295" s="5" t="str">
        <f t="shared" si="134"/>
        <v>ERJ6ENF3481</v>
      </c>
      <c r="T295" t="str">
        <f t="shared" si="110"/>
        <v>technology 'R0805';</v>
      </c>
      <c r="U295" t="str">
        <f t="shared" si="111"/>
        <v>value '3.48 k';</v>
      </c>
      <c r="V295" t="str">
        <f t="shared" si="112"/>
        <v>tolerance '1 %';</v>
      </c>
      <c r="W295" t="str">
        <f t="shared" si="113"/>
        <v>rcwv '20.9 V';</v>
      </c>
      <c r="X295" t="str">
        <f t="shared" si="114"/>
        <v>max(v) '200 V';</v>
      </c>
      <c r="Y295" t="str">
        <f t="shared" si="115"/>
        <v>power(w) '0.125 @ 70 C';</v>
      </c>
      <c r="Z295" t="str">
        <f t="shared" si="116"/>
        <v>tcr '±100 ppm/C';</v>
      </c>
      <c r="AA295" t="str">
        <f t="shared" si="117"/>
        <v>package '0805';</v>
      </c>
      <c r="AB295" t="str">
        <f t="shared" si="118"/>
        <v>operating_temp '-55 to +155 C';</v>
      </c>
      <c r="AC295" t="str">
        <f t="shared" si="119"/>
        <v>pkg_code '3481';</v>
      </c>
      <c r="AD295" t="str">
        <f t="shared" si="120"/>
        <v>aec-q200 'Grade 0';</v>
      </c>
      <c r="AE295" t="str">
        <f t="shared" si="121"/>
        <v>classification 'Precision Thick Film Chip Resistors';</v>
      </c>
      <c r="AF295" t="str">
        <f t="shared" si="122"/>
        <v>mfg 'Panasonic';</v>
      </c>
      <c r="AG295" t="str">
        <f t="shared" si="123"/>
        <v>mpn 'ERJ6ENF3481';</v>
      </c>
    </row>
    <row r="296" spans="3:33" x14ac:dyDescent="0.3">
      <c r="C296" s="5" t="str">
        <f t="shared" si="124"/>
        <v>R0805</v>
      </c>
      <c r="D296" s="5" t="str">
        <f t="shared" si="108"/>
        <v>3.57 k</v>
      </c>
      <c r="E296" s="5" t="str">
        <f t="shared" si="125"/>
        <v>1 %</v>
      </c>
      <c r="F296" s="5" t="str">
        <f t="shared" si="109"/>
        <v>21.1 V</v>
      </c>
      <c r="G296" s="5" t="str">
        <f t="shared" si="126"/>
        <v>200 V</v>
      </c>
      <c r="H296" s="5" t="str">
        <f t="shared" si="127"/>
        <v>0.125 @ 70 C</v>
      </c>
      <c r="I296" s="5" t="str">
        <f t="shared" si="128"/>
        <v>±100 ppm/C</v>
      </c>
      <c r="J296" s="5" t="str">
        <f t="shared" si="129"/>
        <v>0805</v>
      </c>
      <c r="K296" s="5" t="str">
        <f t="shared" si="130"/>
        <v>-55 to +155 C</v>
      </c>
      <c r="L296" s="5" t="str">
        <f t="array" ref="L296">IFERROR(INDEX(e29_4c,SMALL(IF(($B$9&lt;=e29_raw)*($B$11&gt;=e29_raw),MATCH(ROW(e29_4c),ROW(e29_4c))),ROWS($A$1:A290)),COLUMN(A290)),"")</f>
        <v>3571</v>
      </c>
      <c r="M296" s="5" t="str">
        <f t="shared" si="131"/>
        <v>Grade 0</v>
      </c>
      <c r="N296" t="str">
        <f t="shared" si="132"/>
        <v>Precision Thick Film Chip Resistors</v>
      </c>
      <c r="O296" t="str">
        <f t="shared" si="133"/>
        <v>Panasonic</v>
      </c>
      <c r="P296" s="5" t="str">
        <f t="shared" si="134"/>
        <v>ERJ6ENF3571</v>
      </c>
      <c r="T296" t="str">
        <f t="shared" si="110"/>
        <v>technology 'R0805';</v>
      </c>
      <c r="U296" t="str">
        <f t="shared" si="111"/>
        <v>value '3.57 k';</v>
      </c>
      <c r="V296" t="str">
        <f t="shared" si="112"/>
        <v>tolerance '1 %';</v>
      </c>
      <c r="W296" t="str">
        <f t="shared" si="113"/>
        <v>rcwv '21.1 V';</v>
      </c>
      <c r="X296" t="str">
        <f t="shared" si="114"/>
        <v>max(v) '200 V';</v>
      </c>
      <c r="Y296" t="str">
        <f t="shared" si="115"/>
        <v>power(w) '0.125 @ 70 C';</v>
      </c>
      <c r="Z296" t="str">
        <f t="shared" si="116"/>
        <v>tcr '±100 ppm/C';</v>
      </c>
      <c r="AA296" t="str">
        <f t="shared" si="117"/>
        <v>package '0805';</v>
      </c>
      <c r="AB296" t="str">
        <f t="shared" si="118"/>
        <v>operating_temp '-55 to +155 C';</v>
      </c>
      <c r="AC296" t="str">
        <f t="shared" si="119"/>
        <v>pkg_code '3571';</v>
      </c>
      <c r="AD296" t="str">
        <f t="shared" si="120"/>
        <v>aec-q200 'Grade 0';</v>
      </c>
      <c r="AE296" t="str">
        <f t="shared" si="121"/>
        <v>classification 'Precision Thick Film Chip Resistors';</v>
      </c>
      <c r="AF296" t="str">
        <f t="shared" si="122"/>
        <v>mfg 'Panasonic';</v>
      </c>
      <c r="AG296" t="str">
        <f t="shared" si="123"/>
        <v>mpn 'ERJ6ENF3571';</v>
      </c>
    </row>
    <row r="297" spans="3:33" x14ac:dyDescent="0.3">
      <c r="C297" s="5" t="str">
        <f t="shared" si="124"/>
        <v>R0805</v>
      </c>
      <c r="D297" s="5" t="str">
        <f t="shared" si="108"/>
        <v>3.60 k</v>
      </c>
      <c r="E297" s="5" t="str">
        <f t="shared" si="125"/>
        <v>1 %</v>
      </c>
      <c r="F297" s="5" t="str">
        <f t="shared" si="109"/>
        <v>21.2 V</v>
      </c>
      <c r="G297" s="5" t="str">
        <f t="shared" si="126"/>
        <v>200 V</v>
      </c>
      <c r="H297" s="5" t="str">
        <f t="shared" si="127"/>
        <v>0.125 @ 70 C</v>
      </c>
      <c r="I297" s="5" t="str">
        <f t="shared" si="128"/>
        <v>±100 ppm/C</v>
      </c>
      <c r="J297" s="5" t="str">
        <f t="shared" si="129"/>
        <v>0805</v>
      </c>
      <c r="K297" s="5" t="str">
        <f t="shared" si="130"/>
        <v>-55 to +155 C</v>
      </c>
      <c r="L297" s="5" t="str">
        <f t="array" ref="L297">IFERROR(INDEX(e29_4c,SMALL(IF(($B$9&lt;=e29_raw)*($B$11&gt;=e29_raw),MATCH(ROW(e29_4c),ROW(e29_4c))),ROWS($A$1:A291)),COLUMN(A291)),"")</f>
        <v>3601</v>
      </c>
      <c r="M297" s="5" t="str">
        <f t="shared" si="131"/>
        <v>Grade 0</v>
      </c>
      <c r="N297" t="str">
        <f t="shared" si="132"/>
        <v>Precision Thick Film Chip Resistors</v>
      </c>
      <c r="O297" t="str">
        <f t="shared" si="133"/>
        <v>Panasonic</v>
      </c>
      <c r="P297" s="5" t="str">
        <f t="shared" si="134"/>
        <v>ERJ6ENF3601</v>
      </c>
      <c r="T297" t="str">
        <f t="shared" si="110"/>
        <v>technology 'R0805';</v>
      </c>
      <c r="U297" t="str">
        <f t="shared" si="111"/>
        <v>value '3.60 k';</v>
      </c>
      <c r="V297" t="str">
        <f t="shared" si="112"/>
        <v>tolerance '1 %';</v>
      </c>
      <c r="W297" t="str">
        <f t="shared" si="113"/>
        <v>rcwv '21.2 V';</v>
      </c>
      <c r="X297" t="str">
        <f t="shared" si="114"/>
        <v>max(v) '200 V';</v>
      </c>
      <c r="Y297" t="str">
        <f t="shared" si="115"/>
        <v>power(w) '0.125 @ 70 C';</v>
      </c>
      <c r="Z297" t="str">
        <f t="shared" si="116"/>
        <v>tcr '±100 ppm/C';</v>
      </c>
      <c r="AA297" t="str">
        <f t="shared" si="117"/>
        <v>package '0805';</v>
      </c>
      <c r="AB297" t="str">
        <f t="shared" si="118"/>
        <v>operating_temp '-55 to +155 C';</v>
      </c>
      <c r="AC297" t="str">
        <f t="shared" si="119"/>
        <v>pkg_code '3601';</v>
      </c>
      <c r="AD297" t="str">
        <f t="shared" si="120"/>
        <v>aec-q200 'Grade 0';</v>
      </c>
      <c r="AE297" t="str">
        <f t="shared" si="121"/>
        <v>classification 'Precision Thick Film Chip Resistors';</v>
      </c>
      <c r="AF297" t="str">
        <f t="shared" si="122"/>
        <v>mfg 'Panasonic';</v>
      </c>
      <c r="AG297" t="str">
        <f t="shared" si="123"/>
        <v>mpn 'ERJ6ENF3601';</v>
      </c>
    </row>
    <row r="298" spans="3:33" x14ac:dyDescent="0.3">
      <c r="C298" s="5" t="str">
        <f t="shared" si="124"/>
        <v>R0805</v>
      </c>
      <c r="D298" s="5" t="str">
        <f t="shared" si="108"/>
        <v>3.65 k</v>
      </c>
      <c r="E298" s="5" t="str">
        <f t="shared" si="125"/>
        <v>1 %</v>
      </c>
      <c r="F298" s="5" t="str">
        <f t="shared" si="109"/>
        <v>21.4 V</v>
      </c>
      <c r="G298" s="5" t="str">
        <f t="shared" si="126"/>
        <v>200 V</v>
      </c>
      <c r="H298" s="5" t="str">
        <f t="shared" si="127"/>
        <v>0.125 @ 70 C</v>
      </c>
      <c r="I298" s="5" t="str">
        <f t="shared" si="128"/>
        <v>±100 ppm/C</v>
      </c>
      <c r="J298" s="5" t="str">
        <f t="shared" si="129"/>
        <v>0805</v>
      </c>
      <c r="K298" s="5" t="str">
        <f t="shared" si="130"/>
        <v>-55 to +155 C</v>
      </c>
      <c r="L298" s="5" t="str">
        <f t="array" ref="L298">IFERROR(INDEX(e29_4c,SMALL(IF(($B$9&lt;=e29_raw)*($B$11&gt;=e29_raw),MATCH(ROW(e29_4c),ROW(e29_4c))),ROWS($A$1:A292)),COLUMN(A292)),"")</f>
        <v>3651</v>
      </c>
      <c r="M298" s="5" t="str">
        <f t="shared" si="131"/>
        <v>Grade 0</v>
      </c>
      <c r="N298" t="str">
        <f t="shared" si="132"/>
        <v>Precision Thick Film Chip Resistors</v>
      </c>
      <c r="O298" t="str">
        <f t="shared" si="133"/>
        <v>Panasonic</v>
      </c>
      <c r="P298" s="5" t="str">
        <f t="shared" si="134"/>
        <v>ERJ6ENF3651</v>
      </c>
      <c r="T298" t="str">
        <f t="shared" si="110"/>
        <v>technology 'R0805';</v>
      </c>
      <c r="U298" t="str">
        <f t="shared" si="111"/>
        <v>value '3.65 k';</v>
      </c>
      <c r="V298" t="str">
        <f t="shared" si="112"/>
        <v>tolerance '1 %';</v>
      </c>
      <c r="W298" t="str">
        <f t="shared" si="113"/>
        <v>rcwv '21.4 V';</v>
      </c>
      <c r="X298" t="str">
        <f t="shared" si="114"/>
        <v>max(v) '200 V';</v>
      </c>
      <c r="Y298" t="str">
        <f t="shared" si="115"/>
        <v>power(w) '0.125 @ 70 C';</v>
      </c>
      <c r="Z298" t="str">
        <f t="shared" si="116"/>
        <v>tcr '±100 ppm/C';</v>
      </c>
      <c r="AA298" t="str">
        <f t="shared" si="117"/>
        <v>package '0805';</v>
      </c>
      <c r="AB298" t="str">
        <f t="shared" si="118"/>
        <v>operating_temp '-55 to +155 C';</v>
      </c>
      <c r="AC298" t="str">
        <f t="shared" si="119"/>
        <v>pkg_code '3651';</v>
      </c>
      <c r="AD298" t="str">
        <f t="shared" si="120"/>
        <v>aec-q200 'Grade 0';</v>
      </c>
      <c r="AE298" t="str">
        <f t="shared" si="121"/>
        <v>classification 'Precision Thick Film Chip Resistors';</v>
      </c>
      <c r="AF298" t="str">
        <f t="shared" si="122"/>
        <v>mfg 'Panasonic';</v>
      </c>
      <c r="AG298" t="str">
        <f t="shared" si="123"/>
        <v>mpn 'ERJ6ENF3651';</v>
      </c>
    </row>
    <row r="299" spans="3:33" x14ac:dyDescent="0.3">
      <c r="C299" s="5" t="str">
        <f t="shared" si="124"/>
        <v>R0805</v>
      </c>
      <c r="D299" s="5" t="str">
        <f t="shared" si="108"/>
        <v>3.74 k</v>
      </c>
      <c r="E299" s="5" t="str">
        <f t="shared" si="125"/>
        <v>1 %</v>
      </c>
      <c r="F299" s="5" t="str">
        <f t="shared" si="109"/>
        <v>21.6 V</v>
      </c>
      <c r="G299" s="5" t="str">
        <f t="shared" si="126"/>
        <v>200 V</v>
      </c>
      <c r="H299" s="5" t="str">
        <f t="shared" si="127"/>
        <v>0.125 @ 70 C</v>
      </c>
      <c r="I299" s="5" t="str">
        <f t="shared" si="128"/>
        <v>±100 ppm/C</v>
      </c>
      <c r="J299" s="5" t="str">
        <f t="shared" si="129"/>
        <v>0805</v>
      </c>
      <c r="K299" s="5" t="str">
        <f t="shared" si="130"/>
        <v>-55 to +155 C</v>
      </c>
      <c r="L299" s="5" t="str">
        <f t="array" ref="L299">IFERROR(INDEX(e29_4c,SMALL(IF(($B$9&lt;=e29_raw)*($B$11&gt;=e29_raw),MATCH(ROW(e29_4c),ROW(e29_4c))),ROWS($A$1:A293)),COLUMN(A293)),"")</f>
        <v>3741</v>
      </c>
      <c r="M299" s="5" t="str">
        <f t="shared" si="131"/>
        <v>Grade 0</v>
      </c>
      <c r="N299" t="str">
        <f t="shared" si="132"/>
        <v>Precision Thick Film Chip Resistors</v>
      </c>
      <c r="O299" t="str">
        <f t="shared" si="133"/>
        <v>Panasonic</v>
      </c>
      <c r="P299" s="5" t="str">
        <f t="shared" si="134"/>
        <v>ERJ6ENF3741</v>
      </c>
      <c r="T299" t="str">
        <f t="shared" si="110"/>
        <v>technology 'R0805';</v>
      </c>
      <c r="U299" t="str">
        <f t="shared" si="111"/>
        <v>value '3.74 k';</v>
      </c>
      <c r="V299" t="str">
        <f t="shared" si="112"/>
        <v>tolerance '1 %';</v>
      </c>
      <c r="W299" t="str">
        <f t="shared" si="113"/>
        <v>rcwv '21.6 V';</v>
      </c>
      <c r="X299" t="str">
        <f t="shared" si="114"/>
        <v>max(v) '200 V';</v>
      </c>
      <c r="Y299" t="str">
        <f t="shared" si="115"/>
        <v>power(w) '0.125 @ 70 C';</v>
      </c>
      <c r="Z299" t="str">
        <f t="shared" si="116"/>
        <v>tcr '±100 ppm/C';</v>
      </c>
      <c r="AA299" t="str">
        <f t="shared" si="117"/>
        <v>package '0805';</v>
      </c>
      <c r="AB299" t="str">
        <f t="shared" si="118"/>
        <v>operating_temp '-55 to +155 C';</v>
      </c>
      <c r="AC299" t="str">
        <f t="shared" si="119"/>
        <v>pkg_code '3741';</v>
      </c>
      <c r="AD299" t="str">
        <f t="shared" si="120"/>
        <v>aec-q200 'Grade 0';</v>
      </c>
      <c r="AE299" t="str">
        <f t="shared" si="121"/>
        <v>classification 'Precision Thick Film Chip Resistors';</v>
      </c>
      <c r="AF299" t="str">
        <f t="shared" si="122"/>
        <v>mfg 'Panasonic';</v>
      </c>
      <c r="AG299" t="str">
        <f t="shared" si="123"/>
        <v>mpn 'ERJ6ENF3741';</v>
      </c>
    </row>
    <row r="300" spans="3:33" x14ac:dyDescent="0.3">
      <c r="C300" s="5" t="str">
        <f t="shared" si="124"/>
        <v>R0805</v>
      </c>
      <c r="D300" s="5" t="str">
        <f t="shared" si="108"/>
        <v>3.83 k</v>
      </c>
      <c r="E300" s="5" t="str">
        <f t="shared" si="125"/>
        <v>1 %</v>
      </c>
      <c r="F300" s="5" t="str">
        <f t="shared" si="109"/>
        <v>21.9 V</v>
      </c>
      <c r="G300" s="5" t="str">
        <f t="shared" si="126"/>
        <v>200 V</v>
      </c>
      <c r="H300" s="5" t="str">
        <f t="shared" si="127"/>
        <v>0.125 @ 70 C</v>
      </c>
      <c r="I300" s="5" t="str">
        <f t="shared" si="128"/>
        <v>±100 ppm/C</v>
      </c>
      <c r="J300" s="5" t="str">
        <f t="shared" si="129"/>
        <v>0805</v>
      </c>
      <c r="K300" s="5" t="str">
        <f t="shared" si="130"/>
        <v>-55 to +155 C</v>
      </c>
      <c r="L300" s="5" t="str">
        <f t="array" ref="L300">IFERROR(INDEX(e29_4c,SMALL(IF(($B$9&lt;=e29_raw)*($B$11&gt;=e29_raw),MATCH(ROW(e29_4c),ROW(e29_4c))),ROWS($A$1:A294)),COLUMN(A294)),"")</f>
        <v>3831</v>
      </c>
      <c r="M300" s="5" t="str">
        <f t="shared" si="131"/>
        <v>Grade 0</v>
      </c>
      <c r="N300" t="str">
        <f t="shared" si="132"/>
        <v>Precision Thick Film Chip Resistors</v>
      </c>
      <c r="O300" t="str">
        <f t="shared" si="133"/>
        <v>Panasonic</v>
      </c>
      <c r="P300" s="5" t="str">
        <f t="shared" si="134"/>
        <v>ERJ6ENF3831</v>
      </c>
      <c r="T300" t="str">
        <f t="shared" si="110"/>
        <v>technology 'R0805';</v>
      </c>
      <c r="U300" t="str">
        <f t="shared" si="111"/>
        <v>value '3.83 k';</v>
      </c>
      <c r="V300" t="str">
        <f t="shared" si="112"/>
        <v>tolerance '1 %';</v>
      </c>
      <c r="W300" t="str">
        <f t="shared" si="113"/>
        <v>rcwv '21.9 V';</v>
      </c>
      <c r="X300" t="str">
        <f t="shared" si="114"/>
        <v>max(v) '200 V';</v>
      </c>
      <c r="Y300" t="str">
        <f t="shared" si="115"/>
        <v>power(w) '0.125 @ 70 C';</v>
      </c>
      <c r="Z300" t="str">
        <f t="shared" si="116"/>
        <v>tcr '±100 ppm/C';</v>
      </c>
      <c r="AA300" t="str">
        <f t="shared" si="117"/>
        <v>package '0805';</v>
      </c>
      <c r="AB300" t="str">
        <f t="shared" si="118"/>
        <v>operating_temp '-55 to +155 C';</v>
      </c>
      <c r="AC300" t="str">
        <f t="shared" si="119"/>
        <v>pkg_code '3831';</v>
      </c>
      <c r="AD300" t="str">
        <f t="shared" si="120"/>
        <v>aec-q200 'Grade 0';</v>
      </c>
      <c r="AE300" t="str">
        <f t="shared" si="121"/>
        <v>classification 'Precision Thick Film Chip Resistors';</v>
      </c>
      <c r="AF300" t="str">
        <f t="shared" si="122"/>
        <v>mfg 'Panasonic';</v>
      </c>
      <c r="AG300" t="str">
        <f t="shared" si="123"/>
        <v>mpn 'ERJ6ENF3831';</v>
      </c>
    </row>
    <row r="301" spans="3:33" x14ac:dyDescent="0.3">
      <c r="C301" s="5" t="str">
        <f t="shared" si="124"/>
        <v>R0805</v>
      </c>
      <c r="D301" s="5" t="str">
        <f t="shared" si="108"/>
        <v>3.90 k</v>
      </c>
      <c r="E301" s="5" t="str">
        <f t="shared" si="125"/>
        <v>1 %</v>
      </c>
      <c r="F301" s="5" t="str">
        <f t="shared" si="109"/>
        <v>22.1 V</v>
      </c>
      <c r="G301" s="5" t="str">
        <f t="shared" si="126"/>
        <v>200 V</v>
      </c>
      <c r="H301" s="5" t="str">
        <f t="shared" si="127"/>
        <v>0.125 @ 70 C</v>
      </c>
      <c r="I301" s="5" t="str">
        <f t="shared" si="128"/>
        <v>±100 ppm/C</v>
      </c>
      <c r="J301" s="5" t="str">
        <f t="shared" si="129"/>
        <v>0805</v>
      </c>
      <c r="K301" s="5" t="str">
        <f t="shared" si="130"/>
        <v>-55 to +155 C</v>
      </c>
      <c r="L301" s="5" t="str">
        <f t="array" ref="L301">IFERROR(INDEX(e29_4c,SMALL(IF(($B$9&lt;=e29_raw)*($B$11&gt;=e29_raw),MATCH(ROW(e29_4c),ROW(e29_4c))),ROWS($A$1:A295)),COLUMN(A295)),"")</f>
        <v>3901</v>
      </c>
      <c r="M301" s="5" t="str">
        <f t="shared" si="131"/>
        <v>Grade 0</v>
      </c>
      <c r="N301" t="str">
        <f t="shared" si="132"/>
        <v>Precision Thick Film Chip Resistors</v>
      </c>
      <c r="O301" t="str">
        <f t="shared" si="133"/>
        <v>Panasonic</v>
      </c>
      <c r="P301" s="5" t="str">
        <f t="shared" si="134"/>
        <v>ERJ6ENF3901</v>
      </c>
      <c r="T301" t="str">
        <f t="shared" si="110"/>
        <v>technology 'R0805';</v>
      </c>
      <c r="U301" t="str">
        <f t="shared" si="111"/>
        <v>value '3.90 k';</v>
      </c>
      <c r="V301" t="str">
        <f t="shared" si="112"/>
        <v>tolerance '1 %';</v>
      </c>
      <c r="W301" t="str">
        <f t="shared" si="113"/>
        <v>rcwv '22.1 V';</v>
      </c>
      <c r="X301" t="str">
        <f t="shared" si="114"/>
        <v>max(v) '200 V';</v>
      </c>
      <c r="Y301" t="str">
        <f t="shared" si="115"/>
        <v>power(w) '0.125 @ 70 C';</v>
      </c>
      <c r="Z301" t="str">
        <f t="shared" si="116"/>
        <v>tcr '±100 ppm/C';</v>
      </c>
      <c r="AA301" t="str">
        <f t="shared" si="117"/>
        <v>package '0805';</v>
      </c>
      <c r="AB301" t="str">
        <f t="shared" si="118"/>
        <v>operating_temp '-55 to +155 C';</v>
      </c>
      <c r="AC301" t="str">
        <f t="shared" si="119"/>
        <v>pkg_code '3901';</v>
      </c>
      <c r="AD301" t="str">
        <f t="shared" si="120"/>
        <v>aec-q200 'Grade 0';</v>
      </c>
      <c r="AE301" t="str">
        <f t="shared" si="121"/>
        <v>classification 'Precision Thick Film Chip Resistors';</v>
      </c>
      <c r="AF301" t="str">
        <f t="shared" si="122"/>
        <v>mfg 'Panasonic';</v>
      </c>
      <c r="AG301" t="str">
        <f t="shared" si="123"/>
        <v>mpn 'ERJ6ENF3901';</v>
      </c>
    </row>
    <row r="302" spans="3:33" x14ac:dyDescent="0.3">
      <c r="C302" s="5" t="str">
        <f t="shared" si="124"/>
        <v>R0805</v>
      </c>
      <c r="D302" s="5" t="str">
        <f t="shared" si="108"/>
        <v>3.92 k</v>
      </c>
      <c r="E302" s="5" t="str">
        <f t="shared" si="125"/>
        <v>1 %</v>
      </c>
      <c r="F302" s="5" t="str">
        <f t="shared" si="109"/>
        <v>22.1 V</v>
      </c>
      <c r="G302" s="5" t="str">
        <f t="shared" si="126"/>
        <v>200 V</v>
      </c>
      <c r="H302" s="5" t="str">
        <f t="shared" si="127"/>
        <v>0.125 @ 70 C</v>
      </c>
      <c r="I302" s="5" t="str">
        <f t="shared" si="128"/>
        <v>±100 ppm/C</v>
      </c>
      <c r="J302" s="5" t="str">
        <f t="shared" si="129"/>
        <v>0805</v>
      </c>
      <c r="K302" s="5" t="str">
        <f t="shared" si="130"/>
        <v>-55 to +155 C</v>
      </c>
      <c r="L302" s="5" t="str">
        <f t="array" ref="L302">IFERROR(INDEX(e29_4c,SMALL(IF(($B$9&lt;=e29_raw)*($B$11&gt;=e29_raw),MATCH(ROW(e29_4c),ROW(e29_4c))),ROWS($A$1:A296)),COLUMN(A296)),"")</f>
        <v>3921</v>
      </c>
      <c r="M302" s="5" t="str">
        <f t="shared" si="131"/>
        <v>Grade 0</v>
      </c>
      <c r="N302" t="str">
        <f t="shared" si="132"/>
        <v>Precision Thick Film Chip Resistors</v>
      </c>
      <c r="O302" t="str">
        <f t="shared" si="133"/>
        <v>Panasonic</v>
      </c>
      <c r="P302" s="5" t="str">
        <f t="shared" si="134"/>
        <v>ERJ6ENF3921</v>
      </c>
      <c r="T302" t="str">
        <f t="shared" si="110"/>
        <v>technology 'R0805';</v>
      </c>
      <c r="U302" t="str">
        <f t="shared" si="111"/>
        <v>value '3.92 k';</v>
      </c>
      <c r="V302" t="str">
        <f t="shared" si="112"/>
        <v>tolerance '1 %';</v>
      </c>
      <c r="W302" t="str">
        <f t="shared" si="113"/>
        <v>rcwv '22.1 V';</v>
      </c>
      <c r="X302" t="str">
        <f t="shared" si="114"/>
        <v>max(v) '200 V';</v>
      </c>
      <c r="Y302" t="str">
        <f t="shared" si="115"/>
        <v>power(w) '0.125 @ 70 C';</v>
      </c>
      <c r="Z302" t="str">
        <f t="shared" si="116"/>
        <v>tcr '±100 ppm/C';</v>
      </c>
      <c r="AA302" t="str">
        <f t="shared" si="117"/>
        <v>package '0805';</v>
      </c>
      <c r="AB302" t="str">
        <f t="shared" si="118"/>
        <v>operating_temp '-55 to +155 C';</v>
      </c>
      <c r="AC302" t="str">
        <f t="shared" si="119"/>
        <v>pkg_code '3921';</v>
      </c>
      <c r="AD302" t="str">
        <f t="shared" si="120"/>
        <v>aec-q200 'Grade 0';</v>
      </c>
      <c r="AE302" t="str">
        <f t="shared" si="121"/>
        <v>classification 'Precision Thick Film Chip Resistors';</v>
      </c>
      <c r="AF302" t="str">
        <f t="shared" si="122"/>
        <v>mfg 'Panasonic';</v>
      </c>
      <c r="AG302" t="str">
        <f t="shared" si="123"/>
        <v>mpn 'ERJ6ENF3921';</v>
      </c>
    </row>
    <row r="303" spans="3:33" x14ac:dyDescent="0.3">
      <c r="C303" s="5" t="str">
        <f t="shared" si="124"/>
        <v>R0805</v>
      </c>
      <c r="D303" s="5" t="str">
        <f t="shared" si="108"/>
        <v>4.02 k</v>
      </c>
      <c r="E303" s="5" t="str">
        <f t="shared" si="125"/>
        <v>1 %</v>
      </c>
      <c r="F303" s="5" t="str">
        <f t="shared" si="109"/>
        <v>22.4 V</v>
      </c>
      <c r="G303" s="5" t="str">
        <f t="shared" si="126"/>
        <v>200 V</v>
      </c>
      <c r="H303" s="5" t="str">
        <f t="shared" si="127"/>
        <v>0.125 @ 70 C</v>
      </c>
      <c r="I303" s="5" t="str">
        <f t="shared" si="128"/>
        <v>±100 ppm/C</v>
      </c>
      <c r="J303" s="5" t="str">
        <f t="shared" si="129"/>
        <v>0805</v>
      </c>
      <c r="K303" s="5" t="str">
        <f t="shared" si="130"/>
        <v>-55 to +155 C</v>
      </c>
      <c r="L303" s="5" t="str">
        <f t="array" ref="L303">IFERROR(INDEX(e29_4c,SMALL(IF(($B$9&lt;=e29_raw)*($B$11&gt;=e29_raw),MATCH(ROW(e29_4c),ROW(e29_4c))),ROWS($A$1:A297)),COLUMN(A297)),"")</f>
        <v>4021</v>
      </c>
      <c r="M303" s="5" t="str">
        <f t="shared" si="131"/>
        <v>Grade 0</v>
      </c>
      <c r="N303" t="str">
        <f t="shared" si="132"/>
        <v>Precision Thick Film Chip Resistors</v>
      </c>
      <c r="O303" t="str">
        <f t="shared" si="133"/>
        <v>Panasonic</v>
      </c>
      <c r="P303" s="5" t="str">
        <f t="shared" si="134"/>
        <v>ERJ6ENF4021</v>
      </c>
      <c r="T303" t="str">
        <f t="shared" si="110"/>
        <v>technology 'R0805';</v>
      </c>
      <c r="U303" t="str">
        <f t="shared" si="111"/>
        <v>value '4.02 k';</v>
      </c>
      <c r="V303" t="str">
        <f t="shared" si="112"/>
        <v>tolerance '1 %';</v>
      </c>
      <c r="W303" t="str">
        <f t="shared" si="113"/>
        <v>rcwv '22.4 V';</v>
      </c>
      <c r="X303" t="str">
        <f t="shared" si="114"/>
        <v>max(v) '200 V';</v>
      </c>
      <c r="Y303" t="str">
        <f t="shared" si="115"/>
        <v>power(w) '0.125 @ 70 C';</v>
      </c>
      <c r="Z303" t="str">
        <f t="shared" si="116"/>
        <v>tcr '±100 ppm/C';</v>
      </c>
      <c r="AA303" t="str">
        <f t="shared" si="117"/>
        <v>package '0805';</v>
      </c>
      <c r="AB303" t="str">
        <f t="shared" si="118"/>
        <v>operating_temp '-55 to +155 C';</v>
      </c>
      <c r="AC303" t="str">
        <f t="shared" si="119"/>
        <v>pkg_code '4021';</v>
      </c>
      <c r="AD303" t="str">
        <f t="shared" si="120"/>
        <v>aec-q200 'Grade 0';</v>
      </c>
      <c r="AE303" t="str">
        <f t="shared" si="121"/>
        <v>classification 'Precision Thick Film Chip Resistors';</v>
      </c>
      <c r="AF303" t="str">
        <f t="shared" si="122"/>
        <v>mfg 'Panasonic';</v>
      </c>
      <c r="AG303" t="str">
        <f t="shared" si="123"/>
        <v>mpn 'ERJ6ENF4021';</v>
      </c>
    </row>
    <row r="304" spans="3:33" x14ac:dyDescent="0.3">
      <c r="C304" s="5" t="str">
        <f t="shared" si="124"/>
        <v>R0805</v>
      </c>
      <c r="D304" s="5" t="str">
        <f t="shared" si="108"/>
        <v>4.12 k</v>
      </c>
      <c r="E304" s="5" t="str">
        <f t="shared" si="125"/>
        <v>1 %</v>
      </c>
      <c r="F304" s="5" t="str">
        <f t="shared" si="109"/>
        <v>22.7 V</v>
      </c>
      <c r="G304" s="5" t="str">
        <f t="shared" si="126"/>
        <v>200 V</v>
      </c>
      <c r="H304" s="5" t="str">
        <f t="shared" si="127"/>
        <v>0.125 @ 70 C</v>
      </c>
      <c r="I304" s="5" t="str">
        <f t="shared" si="128"/>
        <v>±100 ppm/C</v>
      </c>
      <c r="J304" s="5" t="str">
        <f t="shared" si="129"/>
        <v>0805</v>
      </c>
      <c r="K304" s="5" t="str">
        <f t="shared" si="130"/>
        <v>-55 to +155 C</v>
      </c>
      <c r="L304" s="5" t="str">
        <f t="array" ref="L304">IFERROR(INDEX(e29_4c,SMALL(IF(($B$9&lt;=e29_raw)*($B$11&gt;=e29_raw),MATCH(ROW(e29_4c),ROW(e29_4c))),ROWS($A$1:A298)),COLUMN(A298)),"")</f>
        <v>4121</v>
      </c>
      <c r="M304" s="5" t="str">
        <f t="shared" si="131"/>
        <v>Grade 0</v>
      </c>
      <c r="N304" t="str">
        <f t="shared" si="132"/>
        <v>Precision Thick Film Chip Resistors</v>
      </c>
      <c r="O304" t="str">
        <f t="shared" si="133"/>
        <v>Panasonic</v>
      </c>
      <c r="P304" s="5" t="str">
        <f t="shared" si="134"/>
        <v>ERJ6ENF4121</v>
      </c>
      <c r="T304" t="str">
        <f t="shared" si="110"/>
        <v>technology 'R0805';</v>
      </c>
      <c r="U304" t="str">
        <f t="shared" si="111"/>
        <v>value '4.12 k';</v>
      </c>
      <c r="V304" t="str">
        <f t="shared" si="112"/>
        <v>tolerance '1 %';</v>
      </c>
      <c r="W304" t="str">
        <f t="shared" si="113"/>
        <v>rcwv '22.7 V';</v>
      </c>
      <c r="X304" t="str">
        <f t="shared" si="114"/>
        <v>max(v) '200 V';</v>
      </c>
      <c r="Y304" t="str">
        <f t="shared" si="115"/>
        <v>power(w) '0.125 @ 70 C';</v>
      </c>
      <c r="Z304" t="str">
        <f t="shared" si="116"/>
        <v>tcr '±100 ppm/C';</v>
      </c>
      <c r="AA304" t="str">
        <f t="shared" si="117"/>
        <v>package '0805';</v>
      </c>
      <c r="AB304" t="str">
        <f t="shared" si="118"/>
        <v>operating_temp '-55 to +155 C';</v>
      </c>
      <c r="AC304" t="str">
        <f t="shared" si="119"/>
        <v>pkg_code '4121';</v>
      </c>
      <c r="AD304" t="str">
        <f t="shared" si="120"/>
        <v>aec-q200 'Grade 0';</v>
      </c>
      <c r="AE304" t="str">
        <f t="shared" si="121"/>
        <v>classification 'Precision Thick Film Chip Resistors';</v>
      </c>
      <c r="AF304" t="str">
        <f t="shared" si="122"/>
        <v>mfg 'Panasonic';</v>
      </c>
      <c r="AG304" t="str">
        <f t="shared" si="123"/>
        <v>mpn 'ERJ6ENF4121';</v>
      </c>
    </row>
    <row r="305" spans="3:33" x14ac:dyDescent="0.3">
      <c r="C305" s="5" t="str">
        <f t="shared" si="124"/>
        <v>R0805</v>
      </c>
      <c r="D305" s="5" t="str">
        <f t="shared" si="108"/>
        <v>4.22 k</v>
      </c>
      <c r="E305" s="5" t="str">
        <f t="shared" si="125"/>
        <v>1 %</v>
      </c>
      <c r="F305" s="5" t="str">
        <f t="shared" si="109"/>
        <v>23 V</v>
      </c>
      <c r="G305" s="5" t="str">
        <f t="shared" si="126"/>
        <v>200 V</v>
      </c>
      <c r="H305" s="5" t="str">
        <f t="shared" si="127"/>
        <v>0.125 @ 70 C</v>
      </c>
      <c r="I305" s="5" t="str">
        <f t="shared" si="128"/>
        <v>±100 ppm/C</v>
      </c>
      <c r="J305" s="5" t="str">
        <f t="shared" si="129"/>
        <v>0805</v>
      </c>
      <c r="K305" s="5" t="str">
        <f t="shared" si="130"/>
        <v>-55 to +155 C</v>
      </c>
      <c r="L305" s="5" t="str">
        <f t="array" ref="L305">IFERROR(INDEX(e29_4c,SMALL(IF(($B$9&lt;=e29_raw)*($B$11&gt;=e29_raw),MATCH(ROW(e29_4c),ROW(e29_4c))),ROWS($A$1:A299)),COLUMN(A299)),"")</f>
        <v>4221</v>
      </c>
      <c r="M305" s="5" t="str">
        <f t="shared" si="131"/>
        <v>Grade 0</v>
      </c>
      <c r="N305" t="str">
        <f t="shared" si="132"/>
        <v>Precision Thick Film Chip Resistors</v>
      </c>
      <c r="O305" t="str">
        <f t="shared" si="133"/>
        <v>Panasonic</v>
      </c>
      <c r="P305" s="5" t="str">
        <f t="shared" si="134"/>
        <v>ERJ6ENF4221</v>
      </c>
      <c r="T305" t="str">
        <f t="shared" si="110"/>
        <v>technology 'R0805';</v>
      </c>
      <c r="U305" t="str">
        <f t="shared" si="111"/>
        <v>value '4.22 k';</v>
      </c>
      <c r="V305" t="str">
        <f t="shared" si="112"/>
        <v>tolerance '1 %';</v>
      </c>
      <c r="W305" t="str">
        <f t="shared" si="113"/>
        <v>rcwv '23 V';</v>
      </c>
      <c r="X305" t="str">
        <f t="shared" si="114"/>
        <v>max(v) '200 V';</v>
      </c>
      <c r="Y305" t="str">
        <f t="shared" si="115"/>
        <v>power(w) '0.125 @ 70 C';</v>
      </c>
      <c r="Z305" t="str">
        <f t="shared" si="116"/>
        <v>tcr '±100 ppm/C';</v>
      </c>
      <c r="AA305" t="str">
        <f t="shared" si="117"/>
        <v>package '0805';</v>
      </c>
      <c r="AB305" t="str">
        <f t="shared" si="118"/>
        <v>operating_temp '-55 to +155 C';</v>
      </c>
      <c r="AC305" t="str">
        <f t="shared" si="119"/>
        <v>pkg_code '4221';</v>
      </c>
      <c r="AD305" t="str">
        <f t="shared" si="120"/>
        <v>aec-q200 'Grade 0';</v>
      </c>
      <c r="AE305" t="str">
        <f t="shared" si="121"/>
        <v>classification 'Precision Thick Film Chip Resistors';</v>
      </c>
      <c r="AF305" t="str">
        <f t="shared" si="122"/>
        <v>mfg 'Panasonic';</v>
      </c>
      <c r="AG305" t="str">
        <f t="shared" si="123"/>
        <v>mpn 'ERJ6ENF4221';</v>
      </c>
    </row>
    <row r="306" spans="3:33" x14ac:dyDescent="0.3">
      <c r="C306" s="5" t="str">
        <f t="shared" si="124"/>
        <v>R0805</v>
      </c>
      <c r="D306" s="5" t="str">
        <f t="shared" si="108"/>
        <v>4.30 k</v>
      </c>
      <c r="E306" s="5" t="str">
        <f t="shared" si="125"/>
        <v>1 %</v>
      </c>
      <c r="F306" s="5" t="str">
        <f t="shared" si="109"/>
        <v>23.2 V</v>
      </c>
      <c r="G306" s="5" t="str">
        <f t="shared" si="126"/>
        <v>200 V</v>
      </c>
      <c r="H306" s="5" t="str">
        <f t="shared" si="127"/>
        <v>0.125 @ 70 C</v>
      </c>
      <c r="I306" s="5" t="str">
        <f t="shared" si="128"/>
        <v>±100 ppm/C</v>
      </c>
      <c r="J306" s="5" t="str">
        <f t="shared" si="129"/>
        <v>0805</v>
      </c>
      <c r="K306" s="5" t="str">
        <f t="shared" si="130"/>
        <v>-55 to +155 C</v>
      </c>
      <c r="L306" s="5" t="str">
        <f t="array" ref="L306">IFERROR(INDEX(e29_4c,SMALL(IF(($B$9&lt;=e29_raw)*($B$11&gt;=e29_raw),MATCH(ROW(e29_4c),ROW(e29_4c))),ROWS($A$1:A300)),COLUMN(A300)),"")</f>
        <v>4301</v>
      </c>
      <c r="M306" s="5" t="str">
        <f t="shared" si="131"/>
        <v>Grade 0</v>
      </c>
      <c r="N306" t="str">
        <f t="shared" si="132"/>
        <v>Precision Thick Film Chip Resistors</v>
      </c>
      <c r="O306" t="str">
        <f t="shared" si="133"/>
        <v>Panasonic</v>
      </c>
      <c r="P306" s="5" t="str">
        <f t="shared" si="134"/>
        <v>ERJ6ENF4301</v>
      </c>
      <c r="T306" t="str">
        <f t="shared" si="110"/>
        <v>technology 'R0805';</v>
      </c>
      <c r="U306" t="str">
        <f t="shared" si="111"/>
        <v>value '4.30 k';</v>
      </c>
      <c r="V306" t="str">
        <f t="shared" si="112"/>
        <v>tolerance '1 %';</v>
      </c>
      <c r="W306" t="str">
        <f t="shared" si="113"/>
        <v>rcwv '23.2 V';</v>
      </c>
      <c r="X306" t="str">
        <f t="shared" si="114"/>
        <v>max(v) '200 V';</v>
      </c>
      <c r="Y306" t="str">
        <f t="shared" si="115"/>
        <v>power(w) '0.125 @ 70 C';</v>
      </c>
      <c r="Z306" t="str">
        <f t="shared" si="116"/>
        <v>tcr '±100 ppm/C';</v>
      </c>
      <c r="AA306" t="str">
        <f t="shared" si="117"/>
        <v>package '0805';</v>
      </c>
      <c r="AB306" t="str">
        <f t="shared" si="118"/>
        <v>operating_temp '-55 to +155 C';</v>
      </c>
      <c r="AC306" t="str">
        <f t="shared" si="119"/>
        <v>pkg_code '4301';</v>
      </c>
      <c r="AD306" t="str">
        <f t="shared" si="120"/>
        <v>aec-q200 'Grade 0';</v>
      </c>
      <c r="AE306" t="str">
        <f t="shared" si="121"/>
        <v>classification 'Precision Thick Film Chip Resistors';</v>
      </c>
      <c r="AF306" t="str">
        <f t="shared" si="122"/>
        <v>mfg 'Panasonic';</v>
      </c>
      <c r="AG306" t="str">
        <f t="shared" si="123"/>
        <v>mpn 'ERJ6ENF4301';</v>
      </c>
    </row>
    <row r="307" spans="3:33" x14ac:dyDescent="0.3">
      <c r="C307" s="5" t="str">
        <f t="shared" si="124"/>
        <v>R0805</v>
      </c>
      <c r="D307" s="5" t="str">
        <f t="shared" si="108"/>
        <v>4.32 k</v>
      </c>
      <c r="E307" s="5" t="str">
        <f t="shared" si="125"/>
        <v>1 %</v>
      </c>
      <c r="F307" s="5" t="str">
        <f t="shared" si="109"/>
        <v>23.2 V</v>
      </c>
      <c r="G307" s="5" t="str">
        <f t="shared" si="126"/>
        <v>200 V</v>
      </c>
      <c r="H307" s="5" t="str">
        <f t="shared" si="127"/>
        <v>0.125 @ 70 C</v>
      </c>
      <c r="I307" s="5" t="str">
        <f t="shared" si="128"/>
        <v>±100 ppm/C</v>
      </c>
      <c r="J307" s="5" t="str">
        <f t="shared" si="129"/>
        <v>0805</v>
      </c>
      <c r="K307" s="5" t="str">
        <f t="shared" si="130"/>
        <v>-55 to +155 C</v>
      </c>
      <c r="L307" s="5" t="str">
        <f t="array" ref="L307">IFERROR(INDEX(e29_4c,SMALL(IF(($B$9&lt;=e29_raw)*($B$11&gt;=e29_raw),MATCH(ROW(e29_4c),ROW(e29_4c))),ROWS($A$1:A301)),COLUMN(A301)),"")</f>
        <v>4321</v>
      </c>
      <c r="M307" s="5" t="str">
        <f t="shared" si="131"/>
        <v>Grade 0</v>
      </c>
      <c r="N307" t="str">
        <f t="shared" si="132"/>
        <v>Precision Thick Film Chip Resistors</v>
      </c>
      <c r="O307" t="str">
        <f t="shared" si="133"/>
        <v>Panasonic</v>
      </c>
      <c r="P307" s="5" t="str">
        <f t="shared" si="134"/>
        <v>ERJ6ENF4321</v>
      </c>
      <c r="T307" t="str">
        <f t="shared" si="110"/>
        <v>technology 'R0805';</v>
      </c>
      <c r="U307" t="str">
        <f t="shared" si="111"/>
        <v>value '4.32 k';</v>
      </c>
      <c r="V307" t="str">
        <f t="shared" si="112"/>
        <v>tolerance '1 %';</v>
      </c>
      <c r="W307" t="str">
        <f t="shared" si="113"/>
        <v>rcwv '23.2 V';</v>
      </c>
      <c r="X307" t="str">
        <f t="shared" si="114"/>
        <v>max(v) '200 V';</v>
      </c>
      <c r="Y307" t="str">
        <f t="shared" si="115"/>
        <v>power(w) '0.125 @ 70 C';</v>
      </c>
      <c r="Z307" t="str">
        <f t="shared" si="116"/>
        <v>tcr '±100 ppm/C';</v>
      </c>
      <c r="AA307" t="str">
        <f t="shared" si="117"/>
        <v>package '0805';</v>
      </c>
      <c r="AB307" t="str">
        <f t="shared" si="118"/>
        <v>operating_temp '-55 to +155 C';</v>
      </c>
      <c r="AC307" t="str">
        <f t="shared" si="119"/>
        <v>pkg_code '4321';</v>
      </c>
      <c r="AD307" t="str">
        <f t="shared" si="120"/>
        <v>aec-q200 'Grade 0';</v>
      </c>
      <c r="AE307" t="str">
        <f t="shared" si="121"/>
        <v>classification 'Precision Thick Film Chip Resistors';</v>
      </c>
      <c r="AF307" t="str">
        <f t="shared" si="122"/>
        <v>mfg 'Panasonic';</v>
      </c>
      <c r="AG307" t="str">
        <f t="shared" si="123"/>
        <v>mpn 'ERJ6ENF4321';</v>
      </c>
    </row>
    <row r="308" spans="3:33" x14ac:dyDescent="0.3">
      <c r="C308" s="5" t="str">
        <f t="shared" si="124"/>
        <v>R0805</v>
      </c>
      <c r="D308" s="5" t="str">
        <f t="shared" si="108"/>
        <v>4.42 k</v>
      </c>
      <c r="E308" s="5" t="str">
        <f t="shared" si="125"/>
        <v>1 %</v>
      </c>
      <c r="F308" s="5" t="str">
        <f t="shared" si="109"/>
        <v>23.5 V</v>
      </c>
      <c r="G308" s="5" t="str">
        <f t="shared" si="126"/>
        <v>200 V</v>
      </c>
      <c r="H308" s="5" t="str">
        <f t="shared" si="127"/>
        <v>0.125 @ 70 C</v>
      </c>
      <c r="I308" s="5" t="str">
        <f t="shared" si="128"/>
        <v>±100 ppm/C</v>
      </c>
      <c r="J308" s="5" t="str">
        <f t="shared" si="129"/>
        <v>0805</v>
      </c>
      <c r="K308" s="5" t="str">
        <f t="shared" si="130"/>
        <v>-55 to +155 C</v>
      </c>
      <c r="L308" s="5" t="str">
        <f t="array" ref="L308">IFERROR(INDEX(e29_4c,SMALL(IF(($B$9&lt;=e29_raw)*($B$11&gt;=e29_raw),MATCH(ROW(e29_4c),ROW(e29_4c))),ROWS($A$1:A302)),COLUMN(A302)),"")</f>
        <v>4421</v>
      </c>
      <c r="M308" s="5" t="str">
        <f t="shared" si="131"/>
        <v>Grade 0</v>
      </c>
      <c r="N308" t="str">
        <f t="shared" si="132"/>
        <v>Precision Thick Film Chip Resistors</v>
      </c>
      <c r="O308" t="str">
        <f t="shared" si="133"/>
        <v>Panasonic</v>
      </c>
      <c r="P308" s="5" t="str">
        <f t="shared" si="134"/>
        <v>ERJ6ENF4421</v>
      </c>
      <c r="T308" t="str">
        <f t="shared" si="110"/>
        <v>technology 'R0805';</v>
      </c>
      <c r="U308" t="str">
        <f t="shared" si="111"/>
        <v>value '4.42 k';</v>
      </c>
      <c r="V308" t="str">
        <f t="shared" si="112"/>
        <v>tolerance '1 %';</v>
      </c>
      <c r="W308" t="str">
        <f t="shared" si="113"/>
        <v>rcwv '23.5 V';</v>
      </c>
      <c r="X308" t="str">
        <f t="shared" si="114"/>
        <v>max(v) '200 V';</v>
      </c>
      <c r="Y308" t="str">
        <f t="shared" si="115"/>
        <v>power(w) '0.125 @ 70 C';</v>
      </c>
      <c r="Z308" t="str">
        <f t="shared" si="116"/>
        <v>tcr '±100 ppm/C';</v>
      </c>
      <c r="AA308" t="str">
        <f t="shared" si="117"/>
        <v>package '0805';</v>
      </c>
      <c r="AB308" t="str">
        <f t="shared" si="118"/>
        <v>operating_temp '-55 to +155 C';</v>
      </c>
      <c r="AC308" t="str">
        <f t="shared" si="119"/>
        <v>pkg_code '4421';</v>
      </c>
      <c r="AD308" t="str">
        <f t="shared" si="120"/>
        <v>aec-q200 'Grade 0';</v>
      </c>
      <c r="AE308" t="str">
        <f t="shared" si="121"/>
        <v>classification 'Precision Thick Film Chip Resistors';</v>
      </c>
      <c r="AF308" t="str">
        <f t="shared" si="122"/>
        <v>mfg 'Panasonic';</v>
      </c>
      <c r="AG308" t="str">
        <f t="shared" si="123"/>
        <v>mpn 'ERJ6ENF4421';</v>
      </c>
    </row>
    <row r="309" spans="3:33" x14ac:dyDescent="0.3">
      <c r="C309" s="5" t="str">
        <f t="shared" si="124"/>
        <v>R0805</v>
      </c>
      <c r="D309" s="5" t="str">
        <f t="shared" si="108"/>
        <v>4.53 k</v>
      </c>
      <c r="E309" s="5" t="str">
        <f t="shared" si="125"/>
        <v>1 %</v>
      </c>
      <c r="F309" s="5" t="str">
        <f t="shared" si="109"/>
        <v>23.8 V</v>
      </c>
      <c r="G309" s="5" t="str">
        <f t="shared" si="126"/>
        <v>200 V</v>
      </c>
      <c r="H309" s="5" t="str">
        <f t="shared" si="127"/>
        <v>0.125 @ 70 C</v>
      </c>
      <c r="I309" s="5" t="str">
        <f t="shared" si="128"/>
        <v>±100 ppm/C</v>
      </c>
      <c r="J309" s="5" t="str">
        <f t="shared" si="129"/>
        <v>0805</v>
      </c>
      <c r="K309" s="5" t="str">
        <f t="shared" si="130"/>
        <v>-55 to +155 C</v>
      </c>
      <c r="L309" s="5" t="str">
        <f t="array" ref="L309">IFERROR(INDEX(e29_4c,SMALL(IF(($B$9&lt;=e29_raw)*($B$11&gt;=e29_raw),MATCH(ROW(e29_4c),ROW(e29_4c))),ROWS($A$1:A303)),COLUMN(A303)),"")</f>
        <v>4531</v>
      </c>
      <c r="M309" s="5" t="str">
        <f t="shared" si="131"/>
        <v>Grade 0</v>
      </c>
      <c r="N309" t="str">
        <f t="shared" si="132"/>
        <v>Precision Thick Film Chip Resistors</v>
      </c>
      <c r="O309" t="str">
        <f t="shared" si="133"/>
        <v>Panasonic</v>
      </c>
      <c r="P309" s="5" t="str">
        <f t="shared" si="134"/>
        <v>ERJ6ENF4531</v>
      </c>
      <c r="T309" t="str">
        <f t="shared" si="110"/>
        <v>technology 'R0805';</v>
      </c>
      <c r="U309" t="str">
        <f t="shared" si="111"/>
        <v>value '4.53 k';</v>
      </c>
      <c r="V309" t="str">
        <f t="shared" si="112"/>
        <v>tolerance '1 %';</v>
      </c>
      <c r="W309" t="str">
        <f t="shared" si="113"/>
        <v>rcwv '23.8 V';</v>
      </c>
      <c r="X309" t="str">
        <f t="shared" si="114"/>
        <v>max(v) '200 V';</v>
      </c>
      <c r="Y309" t="str">
        <f t="shared" si="115"/>
        <v>power(w) '0.125 @ 70 C';</v>
      </c>
      <c r="Z309" t="str">
        <f t="shared" si="116"/>
        <v>tcr '±100 ppm/C';</v>
      </c>
      <c r="AA309" t="str">
        <f t="shared" si="117"/>
        <v>package '0805';</v>
      </c>
      <c r="AB309" t="str">
        <f t="shared" si="118"/>
        <v>operating_temp '-55 to +155 C';</v>
      </c>
      <c r="AC309" t="str">
        <f t="shared" si="119"/>
        <v>pkg_code '4531';</v>
      </c>
      <c r="AD309" t="str">
        <f t="shared" si="120"/>
        <v>aec-q200 'Grade 0';</v>
      </c>
      <c r="AE309" t="str">
        <f t="shared" si="121"/>
        <v>classification 'Precision Thick Film Chip Resistors';</v>
      </c>
      <c r="AF309" t="str">
        <f t="shared" si="122"/>
        <v>mfg 'Panasonic';</v>
      </c>
      <c r="AG309" t="str">
        <f t="shared" si="123"/>
        <v>mpn 'ERJ6ENF4531';</v>
      </c>
    </row>
    <row r="310" spans="3:33" x14ac:dyDescent="0.3">
      <c r="C310" s="5" t="str">
        <f t="shared" si="124"/>
        <v>R0805</v>
      </c>
      <c r="D310" s="5" t="str">
        <f t="shared" si="108"/>
        <v>4.64 k</v>
      </c>
      <c r="E310" s="5" t="str">
        <f t="shared" si="125"/>
        <v>1 %</v>
      </c>
      <c r="F310" s="5" t="str">
        <f t="shared" si="109"/>
        <v>24.1 V</v>
      </c>
      <c r="G310" s="5" t="str">
        <f t="shared" si="126"/>
        <v>200 V</v>
      </c>
      <c r="H310" s="5" t="str">
        <f t="shared" si="127"/>
        <v>0.125 @ 70 C</v>
      </c>
      <c r="I310" s="5" t="str">
        <f t="shared" si="128"/>
        <v>±100 ppm/C</v>
      </c>
      <c r="J310" s="5" t="str">
        <f t="shared" si="129"/>
        <v>0805</v>
      </c>
      <c r="K310" s="5" t="str">
        <f t="shared" si="130"/>
        <v>-55 to +155 C</v>
      </c>
      <c r="L310" s="5" t="str">
        <f t="array" ref="L310">IFERROR(INDEX(e29_4c,SMALL(IF(($B$9&lt;=e29_raw)*($B$11&gt;=e29_raw),MATCH(ROW(e29_4c),ROW(e29_4c))),ROWS($A$1:A304)),COLUMN(A304)),"")</f>
        <v>4641</v>
      </c>
      <c r="M310" s="5" t="str">
        <f t="shared" si="131"/>
        <v>Grade 0</v>
      </c>
      <c r="N310" t="str">
        <f t="shared" si="132"/>
        <v>Precision Thick Film Chip Resistors</v>
      </c>
      <c r="O310" t="str">
        <f t="shared" si="133"/>
        <v>Panasonic</v>
      </c>
      <c r="P310" s="5" t="str">
        <f t="shared" si="134"/>
        <v>ERJ6ENF4641</v>
      </c>
      <c r="T310" t="str">
        <f t="shared" si="110"/>
        <v>technology 'R0805';</v>
      </c>
      <c r="U310" t="str">
        <f t="shared" si="111"/>
        <v>value '4.64 k';</v>
      </c>
      <c r="V310" t="str">
        <f t="shared" si="112"/>
        <v>tolerance '1 %';</v>
      </c>
      <c r="W310" t="str">
        <f t="shared" si="113"/>
        <v>rcwv '24.1 V';</v>
      </c>
      <c r="X310" t="str">
        <f t="shared" si="114"/>
        <v>max(v) '200 V';</v>
      </c>
      <c r="Y310" t="str">
        <f t="shared" si="115"/>
        <v>power(w) '0.125 @ 70 C';</v>
      </c>
      <c r="Z310" t="str">
        <f t="shared" si="116"/>
        <v>tcr '±100 ppm/C';</v>
      </c>
      <c r="AA310" t="str">
        <f t="shared" si="117"/>
        <v>package '0805';</v>
      </c>
      <c r="AB310" t="str">
        <f t="shared" si="118"/>
        <v>operating_temp '-55 to +155 C';</v>
      </c>
      <c r="AC310" t="str">
        <f t="shared" si="119"/>
        <v>pkg_code '4641';</v>
      </c>
      <c r="AD310" t="str">
        <f t="shared" si="120"/>
        <v>aec-q200 'Grade 0';</v>
      </c>
      <c r="AE310" t="str">
        <f t="shared" si="121"/>
        <v>classification 'Precision Thick Film Chip Resistors';</v>
      </c>
      <c r="AF310" t="str">
        <f t="shared" si="122"/>
        <v>mfg 'Panasonic';</v>
      </c>
      <c r="AG310" t="str">
        <f t="shared" si="123"/>
        <v>mpn 'ERJ6ENF4641';</v>
      </c>
    </row>
    <row r="311" spans="3:33" x14ac:dyDescent="0.3">
      <c r="C311" s="5" t="str">
        <f t="shared" si="124"/>
        <v>R0805</v>
      </c>
      <c r="D311" s="5" t="str">
        <f t="shared" si="108"/>
        <v>4.70 k</v>
      </c>
      <c r="E311" s="5" t="str">
        <f t="shared" si="125"/>
        <v>1 %</v>
      </c>
      <c r="F311" s="5" t="str">
        <f t="shared" si="109"/>
        <v>24.2 V</v>
      </c>
      <c r="G311" s="5" t="str">
        <f t="shared" si="126"/>
        <v>200 V</v>
      </c>
      <c r="H311" s="5" t="str">
        <f t="shared" si="127"/>
        <v>0.125 @ 70 C</v>
      </c>
      <c r="I311" s="5" t="str">
        <f t="shared" si="128"/>
        <v>±100 ppm/C</v>
      </c>
      <c r="J311" s="5" t="str">
        <f t="shared" si="129"/>
        <v>0805</v>
      </c>
      <c r="K311" s="5" t="str">
        <f t="shared" si="130"/>
        <v>-55 to +155 C</v>
      </c>
      <c r="L311" s="5" t="str">
        <f t="array" ref="L311">IFERROR(INDEX(e29_4c,SMALL(IF(($B$9&lt;=e29_raw)*($B$11&gt;=e29_raw),MATCH(ROW(e29_4c),ROW(e29_4c))),ROWS($A$1:A305)),COLUMN(A305)),"")</f>
        <v>4701</v>
      </c>
      <c r="M311" s="5" t="str">
        <f t="shared" si="131"/>
        <v>Grade 0</v>
      </c>
      <c r="N311" t="str">
        <f t="shared" si="132"/>
        <v>Precision Thick Film Chip Resistors</v>
      </c>
      <c r="O311" t="str">
        <f t="shared" si="133"/>
        <v>Panasonic</v>
      </c>
      <c r="P311" s="5" t="str">
        <f t="shared" si="134"/>
        <v>ERJ6ENF4701</v>
      </c>
      <c r="T311" t="str">
        <f t="shared" si="110"/>
        <v>technology 'R0805';</v>
      </c>
      <c r="U311" t="str">
        <f t="shared" si="111"/>
        <v>value '4.70 k';</v>
      </c>
      <c r="V311" t="str">
        <f t="shared" si="112"/>
        <v>tolerance '1 %';</v>
      </c>
      <c r="W311" t="str">
        <f t="shared" si="113"/>
        <v>rcwv '24.2 V';</v>
      </c>
      <c r="X311" t="str">
        <f t="shared" si="114"/>
        <v>max(v) '200 V';</v>
      </c>
      <c r="Y311" t="str">
        <f t="shared" si="115"/>
        <v>power(w) '0.125 @ 70 C';</v>
      </c>
      <c r="Z311" t="str">
        <f t="shared" si="116"/>
        <v>tcr '±100 ppm/C';</v>
      </c>
      <c r="AA311" t="str">
        <f t="shared" si="117"/>
        <v>package '0805';</v>
      </c>
      <c r="AB311" t="str">
        <f t="shared" si="118"/>
        <v>operating_temp '-55 to +155 C';</v>
      </c>
      <c r="AC311" t="str">
        <f t="shared" si="119"/>
        <v>pkg_code '4701';</v>
      </c>
      <c r="AD311" t="str">
        <f t="shared" si="120"/>
        <v>aec-q200 'Grade 0';</v>
      </c>
      <c r="AE311" t="str">
        <f t="shared" si="121"/>
        <v>classification 'Precision Thick Film Chip Resistors';</v>
      </c>
      <c r="AF311" t="str">
        <f t="shared" si="122"/>
        <v>mfg 'Panasonic';</v>
      </c>
      <c r="AG311" t="str">
        <f t="shared" si="123"/>
        <v>mpn 'ERJ6ENF4701';</v>
      </c>
    </row>
    <row r="312" spans="3:33" x14ac:dyDescent="0.3">
      <c r="C312" s="5" t="str">
        <f t="shared" si="124"/>
        <v>R0805</v>
      </c>
      <c r="D312" s="5" t="str">
        <f t="shared" si="108"/>
        <v>4.75 k</v>
      </c>
      <c r="E312" s="5" t="str">
        <f t="shared" si="125"/>
        <v>1 %</v>
      </c>
      <c r="F312" s="5" t="str">
        <f t="shared" si="109"/>
        <v>24.4 V</v>
      </c>
      <c r="G312" s="5" t="str">
        <f t="shared" si="126"/>
        <v>200 V</v>
      </c>
      <c r="H312" s="5" t="str">
        <f t="shared" si="127"/>
        <v>0.125 @ 70 C</v>
      </c>
      <c r="I312" s="5" t="str">
        <f t="shared" si="128"/>
        <v>±100 ppm/C</v>
      </c>
      <c r="J312" s="5" t="str">
        <f t="shared" si="129"/>
        <v>0805</v>
      </c>
      <c r="K312" s="5" t="str">
        <f t="shared" si="130"/>
        <v>-55 to +155 C</v>
      </c>
      <c r="L312" s="5" t="str">
        <f t="array" ref="L312">IFERROR(INDEX(e29_4c,SMALL(IF(($B$9&lt;=e29_raw)*($B$11&gt;=e29_raw),MATCH(ROW(e29_4c),ROW(e29_4c))),ROWS($A$1:A306)),COLUMN(A306)),"")</f>
        <v>4751</v>
      </c>
      <c r="M312" s="5" t="str">
        <f t="shared" si="131"/>
        <v>Grade 0</v>
      </c>
      <c r="N312" t="str">
        <f t="shared" si="132"/>
        <v>Precision Thick Film Chip Resistors</v>
      </c>
      <c r="O312" t="str">
        <f t="shared" si="133"/>
        <v>Panasonic</v>
      </c>
      <c r="P312" s="5" t="str">
        <f t="shared" si="134"/>
        <v>ERJ6ENF4751</v>
      </c>
      <c r="T312" t="str">
        <f t="shared" si="110"/>
        <v>technology 'R0805';</v>
      </c>
      <c r="U312" t="str">
        <f t="shared" si="111"/>
        <v>value '4.75 k';</v>
      </c>
      <c r="V312" t="str">
        <f t="shared" si="112"/>
        <v>tolerance '1 %';</v>
      </c>
      <c r="W312" t="str">
        <f t="shared" si="113"/>
        <v>rcwv '24.4 V';</v>
      </c>
      <c r="X312" t="str">
        <f t="shared" si="114"/>
        <v>max(v) '200 V';</v>
      </c>
      <c r="Y312" t="str">
        <f t="shared" si="115"/>
        <v>power(w) '0.125 @ 70 C';</v>
      </c>
      <c r="Z312" t="str">
        <f t="shared" si="116"/>
        <v>tcr '±100 ppm/C';</v>
      </c>
      <c r="AA312" t="str">
        <f t="shared" si="117"/>
        <v>package '0805';</v>
      </c>
      <c r="AB312" t="str">
        <f t="shared" si="118"/>
        <v>operating_temp '-55 to +155 C';</v>
      </c>
      <c r="AC312" t="str">
        <f t="shared" si="119"/>
        <v>pkg_code '4751';</v>
      </c>
      <c r="AD312" t="str">
        <f t="shared" si="120"/>
        <v>aec-q200 'Grade 0';</v>
      </c>
      <c r="AE312" t="str">
        <f t="shared" si="121"/>
        <v>classification 'Precision Thick Film Chip Resistors';</v>
      </c>
      <c r="AF312" t="str">
        <f t="shared" si="122"/>
        <v>mfg 'Panasonic';</v>
      </c>
      <c r="AG312" t="str">
        <f t="shared" si="123"/>
        <v>mpn 'ERJ6ENF4751';</v>
      </c>
    </row>
    <row r="313" spans="3:33" x14ac:dyDescent="0.3">
      <c r="C313" s="5" t="str">
        <f t="shared" si="124"/>
        <v>R0805</v>
      </c>
      <c r="D313" s="5" t="str">
        <f t="shared" si="108"/>
        <v>4.87 k</v>
      </c>
      <c r="E313" s="5" t="str">
        <f t="shared" si="125"/>
        <v>1 %</v>
      </c>
      <c r="F313" s="5" t="str">
        <f t="shared" si="109"/>
        <v>24.7 V</v>
      </c>
      <c r="G313" s="5" t="str">
        <f t="shared" si="126"/>
        <v>200 V</v>
      </c>
      <c r="H313" s="5" t="str">
        <f t="shared" si="127"/>
        <v>0.125 @ 70 C</v>
      </c>
      <c r="I313" s="5" t="str">
        <f t="shared" si="128"/>
        <v>±100 ppm/C</v>
      </c>
      <c r="J313" s="5" t="str">
        <f t="shared" si="129"/>
        <v>0805</v>
      </c>
      <c r="K313" s="5" t="str">
        <f t="shared" si="130"/>
        <v>-55 to +155 C</v>
      </c>
      <c r="L313" s="5" t="str">
        <f t="array" ref="L313">IFERROR(INDEX(e29_4c,SMALL(IF(($B$9&lt;=e29_raw)*($B$11&gt;=e29_raw),MATCH(ROW(e29_4c),ROW(e29_4c))),ROWS($A$1:A307)),COLUMN(A307)),"")</f>
        <v>4871</v>
      </c>
      <c r="M313" s="5" t="str">
        <f t="shared" si="131"/>
        <v>Grade 0</v>
      </c>
      <c r="N313" t="str">
        <f t="shared" si="132"/>
        <v>Precision Thick Film Chip Resistors</v>
      </c>
      <c r="O313" t="str">
        <f t="shared" si="133"/>
        <v>Panasonic</v>
      </c>
      <c r="P313" s="5" t="str">
        <f t="shared" si="134"/>
        <v>ERJ6ENF4871</v>
      </c>
      <c r="T313" t="str">
        <f t="shared" si="110"/>
        <v>technology 'R0805';</v>
      </c>
      <c r="U313" t="str">
        <f t="shared" si="111"/>
        <v>value '4.87 k';</v>
      </c>
      <c r="V313" t="str">
        <f t="shared" si="112"/>
        <v>tolerance '1 %';</v>
      </c>
      <c r="W313" t="str">
        <f t="shared" si="113"/>
        <v>rcwv '24.7 V';</v>
      </c>
      <c r="X313" t="str">
        <f t="shared" si="114"/>
        <v>max(v) '200 V';</v>
      </c>
      <c r="Y313" t="str">
        <f t="shared" si="115"/>
        <v>power(w) '0.125 @ 70 C';</v>
      </c>
      <c r="Z313" t="str">
        <f t="shared" si="116"/>
        <v>tcr '±100 ppm/C';</v>
      </c>
      <c r="AA313" t="str">
        <f t="shared" si="117"/>
        <v>package '0805';</v>
      </c>
      <c r="AB313" t="str">
        <f t="shared" si="118"/>
        <v>operating_temp '-55 to +155 C';</v>
      </c>
      <c r="AC313" t="str">
        <f t="shared" si="119"/>
        <v>pkg_code '4871';</v>
      </c>
      <c r="AD313" t="str">
        <f t="shared" si="120"/>
        <v>aec-q200 'Grade 0';</v>
      </c>
      <c r="AE313" t="str">
        <f t="shared" si="121"/>
        <v>classification 'Precision Thick Film Chip Resistors';</v>
      </c>
      <c r="AF313" t="str">
        <f t="shared" si="122"/>
        <v>mfg 'Panasonic';</v>
      </c>
      <c r="AG313" t="str">
        <f t="shared" si="123"/>
        <v>mpn 'ERJ6ENF4871';</v>
      </c>
    </row>
    <row r="314" spans="3:33" x14ac:dyDescent="0.3">
      <c r="C314" s="5" t="str">
        <f t="shared" si="124"/>
        <v>R0805</v>
      </c>
      <c r="D314" s="5" t="str">
        <f t="shared" si="108"/>
        <v>4.99 k</v>
      </c>
      <c r="E314" s="5" t="str">
        <f t="shared" si="125"/>
        <v>1 %</v>
      </c>
      <c r="F314" s="5" t="str">
        <f t="shared" si="109"/>
        <v>25 V</v>
      </c>
      <c r="G314" s="5" t="str">
        <f t="shared" si="126"/>
        <v>200 V</v>
      </c>
      <c r="H314" s="5" t="str">
        <f t="shared" si="127"/>
        <v>0.125 @ 70 C</v>
      </c>
      <c r="I314" s="5" t="str">
        <f t="shared" si="128"/>
        <v>±100 ppm/C</v>
      </c>
      <c r="J314" s="5" t="str">
        <f t="shared" si="129"/>
        <v>0805</v>
      </c>
      <c r="K314" s="5" t="str">
        <f t="shared" si="130"/>
        <v>-55 to +155 C</v>
      </c>
      <c r="L314" s="5" t="str">
        <f t="array" ref="L314">IFERROR(INDEX(e29_4c,SMALL(IF(($B$9&lt;=e29_raw)*($B$11&gt;=e29_raw),MATCH(ROW(e29_4c),ROW(e29_4c))),ROWS($A$1:A308)),COLUMN(A308)),"")</f>
        <v>4991</v>
      </c>
      <c r="M314" s="5" t="str">
        <f t="shared" si="131"/>
        <v>Grade 0</v>
      </c>
      <c r="N314" t="str">
        <f t="shared" si="132"/>
        <v>Precision Thick Film Chip Resistors</v>
      </c>
      <c r="O314" t="str">
        <f t="shared" si="133"/>
        <v>Panasonic</v>
      </c>
      <c r="P314" s="5" t="str">
        <f t="shared" si="134"/>
        <v>ERJ6ENF4991</v>
      </c>
      <c r="T314" t="str">
        <f t="shared" si="110"/>
        <v>technology 'R0805';</v>
      </c>
      <c r="U314" t="str">
        <f t="shared" si="111"/>
        <v>value '4.99 k';</v>
      </c>
      <c r="V314" t="str">
        <f t="shared" si="112"/>
        <v>tolerance '1 %';</v>
      </c>
      <c r="W314" t="str">
        <f t="shared" si="113"/>
        <v>rcwv '25 V';</v>
      </c>
      <c r="X314" t="str">
        <f t="shared" si="114"/>
        <v>max(v) '200 V';</v>
      </c>
      <c r="Y314" t="str">
        <f t="shared" si="115"/>
        <v>power(w) '0.125 @ 70 C';</v>
      </c>
      <c r="Z314" t="str">
        <f t="shared" si="116"/>
        <v>tcr '±100 ppm/C';</v>
      </c>
      <c r="AA314" t="str">
        <f t="shared" si="117"/>
        <v>package '0805';</v>
      </c>
      <c r="AB314" t="str">
        <f t="shared" si="118"/>
        <v>operating_temp '-55 to +155 C';</v>
      </c>
      <c r="AC314" t="str">
        <f t="shared" si="119"/>
        <v>pkg_code '4991';</v>
      </c>
      <c r="AD314" t="str">
        <f t="shared" si="120"/>
        <v>aec-q200 'Grade 0';</v>
      </c>
      <c r="AE314" t="str">
        <f t="shared" si="121"/>
        <v>classification 'Precision Thick Film Chip Resistors';</v>
      </c>
      <c r="AF314" t="str">
        <f t="shared" si="122"/>
        <v>mfg 'Panasonic';</v>
      </c>
      <c r="AG314" t="str">
        <f t="shared" si="123"/>
        <v>mpn 'ERJ6ENF4991';</v>
      </c>
    </row>
    <row r="315" spans="3:33" x14ac:dyDescent="0.3">
      <c r="C315" s="5" t="str">
        <f t="shared" si="124"/>
        <v>R0805</v>
      </c>
      <c r="D315" s="5" t="str">
        <f t="shared" si="108"/>
        <v>5.10 k</v>
      </c>
      <c r="E315" s="5" t="str">
        <f t="shared" si="125"/>
        <v>1 %</v>
      </c>
      <c r="F315" s="5" t="str">
        <f t="shared" si="109"/>
        <v>25.2 V</v>
      </c>
      <c r="G315" s="5" t="str">
        <f t="shared" si="126"/>
        <v>200 V</v>
      </c>
      <c r="H315" s="5" t="str">
        <f t="shared" si="127"/>
        <v>0.125 @ 70 C</v>
      </c>
      <c r="I315" s="5" t="str">
        <f t="shared" si="128"/>
        <v>±100 ppm/C</v>
      </c>
      <c r="J315" s="5" t="str">
        <f t="shared" si="129"/>
        <v>0805</v>
      </c>
      <c r="K315" s="5" t="str">
        <f t="shared" si="130"/>
        <v>-55 to +155 C</v>
      </c>
      <c r="L315" s="5" t="str">
        <f t="array" ref="L315">IFERROR(INDEX(e29_4c,SMALL(IF(($B$9&lt;=e29_raw)*($B$11&gt;=e29_raw),MATCH(ROW(e29_4c),ROW(e29_4c))),ROWS($A$1:A309)),COLUMN(A309)),"")</f>
        <v>5101</v>
      </c>
      <c r="M315" s="5" t="str">
        <f t="shared" si="131"/>
        <v>Grade 0</v>
      </c>
      <c r="N315" t="str">
        <f t="shared" si="132"/>
        <v>Precision Thick Film Chip Resistors</v>
      </c>
      <c r="O315" t="str">
        <f t="shared" si="133"/>
        <v>Panasonic</v>
      </c>
      <c r="P315" s="5" t="str">
        <f t="shared" si="134"/>
        <v>ERJ6ENF5101</v>
      </c>
      <c r="T315" t="str">
        <f t="shared" si="110"/>
        <v>technology 'R0805';</v>
      </c>
      <c r="U315" t="str">
        <f t="shared" si="111"/>
        <v>value '5.10 k';</v>
      </c>
      <c r="V315" t="str">
        <f t="shared" si="112"/>
        <v>tolerance '1 %';</v>
      </c>
      <c r="W315" t="str">
        <f t="shared" si="113"/>
        <v>rcwv '25.2 V';</v>
      </c>
      <c r="X315" t="str">
        <f t="shared" si="114"/>
        <v>max(v) '200 V';</v>
      </c>
      <c r="Y315" t="str">
        <f t="shared" si="115"/>
        <v>power(w) '0.125 @ 70 C';</v>
      </c>
      <c r="Z315" t="str">
        <f t="shared" si="116"/>
        <v>tcr '±100 ppm/C';</v>
      </c>
      <c r="AA315" t="str">
        <f t="shared" si="117"/>
        <v>package '0805';</v>
      </c>
      <c r="AB315" t="str">
        <f t="shared" si="118"/>
        <v>operating_temp '-55 to +155 C';</v>
      </c>
      <c r="AC315" t="str">
        <f t="shared" si="119"/>
        <v>pkg_code '5101';</v>
      </c>
      <c r="AD315" t="str">
        <f t="shared" si="120"/>
        <v>aec-q200 'Grade 0';</v>
      </c>
      <c r="AE315" t="str">
        <f t="shared" si="121"/>
        <v>classification 'Precision Thick Film Chip Resistors';</v>
      </c>
      <c r="AF315" t="str">
        <f t="shared" si="122"/>
        <v>mfg 'Panasonic';</v>
      </c>
      <c r="AG315" t="str">
        <f t="shared" si="123"/>
        <v>mpn 'ERJ6ENF5101';</v>
      </c>
    </row>
    <row r="316" spans="3:33" x14ac:dyDescent="0.3">
      <c r="C316" s="5" t="str">
        <f t="shared" si="124"/>
        <v>R0805</v>
      </c>
      <c r="D316" s="5" t="str">
        <f t="shared" si="108"/>
        <v>5.11 k</v>
      </c>
      <c r="E316" s="5" t="str">
        <f t="shared" si="125"/>
        <v>1 %</v>
      </c>
      <c r="F316" s="5" t="str">
        <f t="shared" si="109"/>
        <v>25.3 V</v>
      </c>
      <c r="G316" s="5" t="str">
        <f t="shared" si="126"/>
        <v>200 V</v>
      </c>
      <c r="H316" s="5" t="str">
        <f t="shared" si="127"/>
        <v>0.125 @ 70 C</v>
      </c>
      <c r="I316" s="5" t="str">
        <f t="shared" si="128"/>
        <v>±100 ppm/C</v>
      </c>
      <c r="J316" s="5" t="str">
        <f t="shared" si="129"/>
        <v>0805</v>
      </c>
      <c r="K316" s="5" t="str">
        <f t="shared" si="130"/>
        <v>-55 to +155 C</v>
      </c>
      <c r="L316" s="5" t="str">
        <f t="array" ref="L316">IFERROR(INDEX(e29_4c,SMALL(IF(($B$9&lt;=e29_raw)*($B$11&gt;=e29_raw),MATCH(ROW(e29_4c),ROW(e29_4c))),ROWS($A$1:A310)),COLUMN(A310)),"")</f>
        <v>5111</v>
      </c>
      <c r="M316" s="5" t="str">
        <f t="shared" si="131"/>
        <v>Grade 0</v>
      </c>
      <c r="N316" t="str">
        <f t="shared" si="132"/>
        <v>Precision Thick Film Chip Resistors</v>
      </c>
      <c r="O316" t="str">
        <f t="shared" si="133"/>
        <v>Panasonic</v>
      </c>
      <c r="P316" s="5" t="str">
        <f t="shared" si="134"/>
        <v>ERJ6ENF5111</v>
      </c>
      <c r="T316" t="str">
        <f t="shared" si="110"/>
        <v>technology 'R0805';</v>
      </c>
      <c r="U316" t="str">
        <f t="shared" si="111"/>
        <v>value '5.11 k';</v>
      </c>
      <c r="V316" t="str">
        <f t="shared" si="112"/>
        <v>tolerance '1 %';</v>
      </c>
      <c r="W316" t="str">
        <f t="shared" si="113"/>
        <v>rcwv '25.3 V';</v>
      </c>
      <c r="X316" t="str">
        <f t="shared" si="114"/>
        <v>max(v) '200 V';</v>
      </c>
      <c r="Y316" t="str">
        <f t="shared" si="115"/>
        <v>power(w) '0.125 @ 70 C';</v>
      </c>
      <c r="Z316" t="str">
        <f t="shared" si="116"/>
        <v>tcr '±100 ppm/C';</v>
      </c>
      <c r="AA316" t="str">
        <f t="shared" si="117"/>
        <v>package '0805';</v>
      </c>
      <c r="AB316" t="str">
        <f t="shared" si="118"/>
        <v>operating_temp '-55 to +155 C';</v>
      </c>
      <c r="AC316" t="str">
        <f t="shared" si="119"/>
        <v>pkg_code '5111';</v>
      </c>
      <c r="AD316" t="str">
        <f t="shared" si="120"/>
        <v>aec-q200 'Grade 0';</v>
      </c>
      <c r="AE316" t="str">
        <f t="shared" si="121"/>
        <v>classification 'Precision Thick Film Chip Resistors';</v>
      </c>
      <c r="AF316" t="str">
        <f t="shared" si="122"/>
        <v>mfg 'Panasonic';</v>
      </c>
      <c r="AG316" t="str">
        <f t="shared" si="123"/>
        <v>mpn 'ERJ6ENF5111';</v>
      </c>
    </row>
    <row r="317" spans="3:33" x14ac:dyDescent="0.3">
      <c r="C317" s="5" t="str">
        <f t="shared" si="124"/>
        <v>R0805</v>
      </c>
      <c r="D317" s="5" t="str">
        <f t="shared" si="108"/>
        <v>5.23 k</v>
      </c>
      <c r="E317" s="5" t="str">
        <f t="shared" si="125"/>
        <v>1 %</v>
      </c>
      <c r="F317" s="5" t="str">
        <f t="shared" si="109"/>
        <v>25.6 V</v>
      </c>
      <c r="G317" s="5" t="str">
        <f t="shared" si="126"/>
        <v>200 V</v>
      </c>
      <c r="H317" s="5" t="str">
        <f t="shared" si="127"/>
        <v>0.125 @ 70 C</v>
      </c>
      <c r="I317" s="5" t="str">
        <f t="shared" si="128"/>
        <v>±100 ppm/C</v>
      </c>
      <c r="J317" s="5" t="str">
        <f t="shared" si="129"/>
        <v>0805</v>
      </c>
      <c r="K317" s="5" t="str">
        <f t="shared" si="130"/>
        <v>-55 to +155 C</v>
      </c>
      <c r="L317" s="5" t="str">
        <f t="array" ref="L317">IFERROR(INDEX(e29_4c,SMALL(IF(($B$9&lt;=e29_raw)*($B$11&gt;=e29_raw),MATCH(ROW(e29_4c),ROW(e29_4c))),ROWS($A$1:A311)),COLUMN(A311)),"")</f>
        <v>5231</v>
      </c>
      <c r="M317" s="5" t="str">
        <f t="shared" si="131"/>
        <v>Grade 0</v>
      </c>
      <c r="N317" t="str">
        <f t="shared" si="132"/>
        <v>Precision Thick Film Chip Resistors</v>
      </c>
      <c r="O317" t="str">
        <f t="shared" si="133"/>
        <v>Panasonic</v>
      </c>
      <c r="P317" s="5" t="str">
        <f t="shared" si="134"/>
        <v>ERJ6ENF5231</v>
      </c>
      <c r="T317" t="str">
        <f t="shared" si="110"/>
        <v>technology 'R0805';</v>
      </c>
      <c r="U317" t="str">
        <f t="shared" si="111"/>
        <v>value '5.23 k';</v>
      </c>
      <c r="V317" t="str">
        <f t="shared" si="112"/>
        <v>tolerance '1 %';</v>
      </c>
      <c r="W317" t="str">
        <f t="shared" si="113"/>
        <v>rcwv '25.6 V';</v>
      </c>
      <c r="X317" t="str">
        <f t="shared" si="114"/>
        <v>max(v) '200 V';</v>
      </c>
      <c r="Y317" t="str">
        <f t="shared" si="115"/>
        <v>power(w) '0.125 @ 70 C';</v>
      </c>
      <c r="Z317" t="str">
        <f t="shared" si="116"/>
        <v>tcr '±100 ppm/C';</v>
      </c>
      <c r="AA317" t="str">
        <f t="shared" si="117"/>
        <v>package '0805';</v>
      </c>
      <c r="AB317" t="str">
        <f t="shared" si="118"/>
        <v>operating_temp '-55 to +155 C';</v>
      </c>
      <c r="AC317" t="str">
        <f t="shared" si="119"/>
        <v>pkg_code '5231';</v>
      </c>
      <c r="AD317" t="str">
        <f t="shared" si="120"/>
        <v>aec-q200 'Grade 0';</v>
      </c>
      <c r="AE317" t="str">
        <f t="shared" si="121"/>
        <v>classification 'Precision Thick Film Chip Resistors';</v>
      </c>
      <c r="AF317" t="str">
        <f t="shared" si="122"/>
        <v>mfg 'Panasonic';</v>
      </c>
      <c r="AG317" t="str">
        <f t="shared" si="123"/>
        <v>mpn 'ERJ6ENF5231';</v>
      </c>
    </row>
    <row r="318" spans="3:33" x14ac:dyDescent="0.3">
      <c r="C318" s="5" t="str">
        <f t="shared" si="124"/>
        <v>R0805</v>
      </c>
      <c r="D318" s="5" t="str">
        <f t="shared" si="108"/>
        <v>5.36 k</v>
      </c>
      <c r="E318" s="5" t="str">
        <f t="shared" si="125"/>
        <v>1 %</v>
      </c>
      <c r="F318" s="5" t="str">
        <f t="shared" si="109"/>
        <v>25.9 V</v>
      </c>
      <c r="G318" s="5" t="str">
        <f t="shared" si="126"/>
        <v>200 V</v>
      </c>
      <c r="H318" s="5" t="str">
        <f t="shared" si="127"/>
        <v>0.125 @ 70 C</v>
      </c>
      <c r="I318" s="5" t="str">
        <f t="shared" si="128"/>
        <v>±100 ppm/C</v>
      </c>
      <c r="J318" s="5" t="str">
        <f t="shared" si="129"/>
        <v>0805</v>
      </c>
      <c r="K318" s="5" t="str">
        <f t="shared" si="130"/>
        <v>-55 to +155 C</v>
      </c>
      <c r="L318" s="5" t="str">
        <f t="array" ref="L318">IFERROR(INDEX(e29_4c,SMALL(IF(($B$9&lt;=e29_raw)*($B$11&gt;=e29_raw),MATCH(ROW(e29_4c),ROW(e29_4c))),ROWS($A$1:A312)),COLUMN(A312)),"")</f>
        <v>5361</v>
      </c>
      <c r="M318" s="5" t="str">
        <f t="shared" si="131"/>
        <v>Grade 0</v>
      </c>
      <c r="N318" t="str">
        <f t="shared" si="132"/>
        <v>Precision Thick Film Chip Resistors</v>
      </c>
      <c r="O318" t="str">
        <f t="shared" si="133"/>
        <v>Panasonic</v>
      </c>
      <c r="P318" s="5" t="str">
        <f t="shared" si="134"/>
        <v>ERJ6ENF5361</v>
      </c>
      <c r="T318" t="str">
        <f t="shared" si="110"/>
        <v>technology 'R0805';</v>
      </c>
      <c r="U318" t="str">
        <f t="shared" si="111"/>
        <v>value '5.36 k';</v>
      </c>
      <c r="V318" t="str">
        <f t="shared" si="112"/>
        <v>tolerance '1 %';</v>
      </c>
      <c r="W318" t="str">
        <f t="shared" si="113"/>
        <v>rcwv '25.9 V';</v>
      </c>
      <c r="X318" t="str">
        <f t="shared" si="114"/>
        <v>max(v) '200 V';</v>
      </c>
      <c r="Y318" t="str">
        <f t="shared" si="115"/>
        <v>power(w) '0.125 @ 70 C';</v>
      </c>
      <c r="Z318" t="str">
        <f t="shared" si="116"/>
        <v>tcr '±100 ppm/C';</v>
      </c>
      <c r="AA318" t="str">
        <f t="shared" si="117"/>
        <v>package '0805';</v>
      </c>
      <c r="AB318" t="str">
        <f t="shared" si="118"/>
        <v>operating_temp '-55 to +155 C';</v>
      </c>
      <c r="AC318" t="str">
        <f t="shared" si="119"/>
        <v>pkg_code '5361';</v>
      </c>
      <c r="AD318" t="str">
        <f t="shared" si="120"/>
        <v>aec-q200 'Grade 0';</v>
      </c>
      <c r="AE318" t="str">
        <f t="shared" si="121"/>
        <v>classification 'Precision Thick Film Chip Resistors';</v>
      </c>
      <c r="AF318" t="str">
        <f t="shared" si="122"/>
        <v>mfg 'Panasonic';</v>
      </c>
      <c r="AG318" t="str">
        <f t="shared" si="123"/>
        <v>mpn 'ERJ6ENF5361';</v>
      </c>
    </row>
    <row r="319" spans="3:33" x14ac:dyDescent="0.3">
      <c r="C319" s="5" t="str">
        <f t="shared" si="124"/>
        <v>R0805</v>
      </c>
      <c r="D319" s="5" t="str">
        <f t="shared" si="108"/>
        <v>5.49 k</v>
      </c>
      <c r="E319" s="5" t="str">
        <f t="shared" si="125"/>
        <v>1 %</v>
      </c>
      <c r="F319" s="5" t="str">
        <f t="shared" si="109"/>
        <v>26.2 V</v>
      </c>
      <c r="G319" s="5" t="str">
        <f t="shared" si="126"/>
        <v>200 V</v>
      </c>
      <c r="H319" s="5" t="str">
        <f t="shared" si="127"/>
        <v>0.125 @ 70 C</v>
      </c>
      <c r="I319" s="5" t="str">
        <f t="shared" si="128"/>
        <v>±100 ppm/C</v>
      </c>
      <c r="J319" s="5" t="str">
        <f t="shared" si="129"/>
        <v>0805</v>
      </c>
      <c r="K319" s="5" t="str">
        <f t="shared" si="130"/>
        <v>-55 to +155 C</v>
      </c>
      <c r="L319" s="5" t="str">
        <f t="array" ref="L319">IFERROR(INDEX(e29_4c,SMALL(IF(($B$9&lt;=e29_raw)*($B$11&gt;=e29_raw),MATCH(ROW(e29_4c),ROW(e29_4c))),ROWS($A$1:A313)),COLUMN(A313)),"")</f>
        <v>5491</v>
      </c>
      <c r="M319" s="5" t="str">
        <f t="shared" si="131"/>
        <v>Grade 0</v>
      </c>
      <c r="N319" t="str">
        <f t="shared" si="132"/>
        <v>Precision Thick Film Chip Resistors</v>
      </c>
      <c r="O319" t="str">
        <f t="shared" si="133"/>
        <v>Panasonic</v>
      </c>
      <c r="P319" s="5" t="str">
        <f t="shared" si="134"/>
        <v>ERJ6ENF5491</v>
      </c>
      <c r="T319" t="str">
        <f t="shared" si="110"/>
        <v>technology 'R0805';</v>
      </c>
      <c r="U319" t="str">
        <f t="shared" si="111"/>
        <v>value '5.49 k';</v>
      </c>
      <c r="V319" t="str">
        <f t="shared" si="112"/>
        <v>tolerance '1 %';</v>
      </c>
      <c r="W319" t="str">
        <f t="shared" si="113"/>
        <v>rcwv '26.2 V';</v>
      </c>
      <c r="X319" t="str">
        <f t="shared" si="114"/>
        <v>max(v) '200 V';</v>
      </c>
      <c r="Y319" t="str">
        <f t="shared" si="115"/>
        <v>power(w) '0.125 @ 70 C';</v>
      </c>
      <c r="Z319" t="str">
        <f t="shared" si="116"/>
        <v>tcr '±100 ppm/C';</v>
      </c>
      <c r="AA319" t="str">
        <f t="shared" si="117"/>
        <v>package '0805';</v>
      </c>
      <c r="AB319" t="str">
        <f t="shared" si="118"/>
        <v>operating_temp '-55 to +155 C';</v>
      </c>
      <c r="AC319" t="str">
        <f t="shared" si="119"/>
        <v>pkg_code '5491';</v>
      </c>
      <c r="AD319" t="str">
        <f t="shared" si="120"/>
        <v>aec-q200 'Grade 0';</v>
      </c>
      <c r="AE319" t="str">
        <f t="shared" si="121"/>
        <v>classification 'Precision Thick Film Chip Resistors';</v>
      </c>
      <c r="AF319" t="str">
        <f t="shared" si="122"/>
        <v>mfg 'Panasonic';</v>
      </c>
      <c r="AG319" t="str">
        <f t="shared" si="123"/>
        <v>mpn 'ERJ6ENF5491';</v>
      </c>
    </row>
    <row r="320" spans="3:33" x14ac:dyDescent="0.3">
      <c r="C320" s="5" t="str">
        <f t="shared" si="124"/>
        <v>R0805</v>
      </c>
      <c r="D320" s="5" t="str">
        <f t="shared" si="108"/>
        <v>5.60 k</v>
      </c>
      <c r="E320" s="5" t="str">
        <f t="shared" si="125"/>
        <v>1 %</v>
      </c>
      <c r="F320" s="5" t="str">
        <f t="shared" si="109"/>
        <v>26.5 V</v>
      </c>
      <c r="G320" s="5" t="str">
        <f t="shared" si="126"/>
        <v>200 V</v>
      </c>
      <c r="H320" s="5" t="str">
        <f t="shared" si="127"/>
        <v>0.125 @ 70 C</v>
      </c>
      <c r="I320" s="5" t="str">
        <f t="shared" si="128"/>
        <v>±100 ppm/C</v>
      </c>
      <c r="J320" s="5" t="str">
        <f t="shared" si="129"/>
        <v>0805</v>
      </c>
      <c r="K320" s="5" t="str">
        <f t="shared" si="130"/>
        <v>-55 to +155 C</v>
      </c>
      <c r="L320" s="5" t="str">
        <f t="array" ref="L320">IFERROR(INDEX(e29_4c,SMALL(IF(($B$9&lt;=e29_raw)*($B$11&gt;=e29_raw),MATCH(ROW(e29_4c),ROW(e29_4c))),ROWS($A$1:A314)),COLUMN(A314)),"")</f>
        <v>5601</v>
      </c>
      <c r="M320" s="5" t="str">
        <f t="shared" si="131"/>
        <v>Grade 0</v>
      </c>
      <c r="N320" t="str">
        <f t="shared" si="132"/>
        <v>Precision Thick Film Chip Resistors</v>
      </c>
      <c r="O320" t="str">
        <f t="shared" si="133"/>
        <v>Panasonic</v>
      </c>
      <c r="P320" s="5" t="str">
        <f t="shared" si="134"/>
        <v>ERJ6ENF5601</v>
      </c>
      <c r="T320" t="str">
        <f t="shared" si="110"/>
        <v>technology 'R0805';</v>
      </c>
      <c r="U320" t="str">
        <f t="shared" si="111"/>
        <v>value '5.60 k';</v>
      </c>
      <c r="V320" t="str">
        <f t="shared" si="112"/>
        <v>tolerance '1 %';</v>
      </c>
      <c r="W320" t="str">
        <f t="shared" si="113"/>
        <v>rcwv '26.5 V';</v>
      </c>
      <c r="X320" t="str">
        <f t="shared" si="114"/>
        <v>max(v) '200 V';</v>
      </c>
      <c r="Y320" t="str">
        <f t="shared" si="115"/>
        <v>power(w) '0.125 @ 70 C';</v>
      </c>
      <c r="Z320" t="str">
        <f t="shared" si="116"/>
        <v>tcr '±100 ppm/C';</v>
      </c>
      <c r="AA320" t="str">
        <f t="shared" si="117"/>
        <v>package '0805';</v>
      </c>
      <c r="AB320" t="str">
        <f t="shared" si="118"/>
        <v>operating_temp '-55 to +155 C';</v>
      </c>
      <c r="AC320" t="str">
        <f t="shared" si="119"/>
        <v>pkg_code '5601';</v>
      </c>
      <c r="AD320" t="str">
        <f t="shared" si="120"/>
        <v>aec-q200 'Grade 0';</v>
      </c>
      <c r="AE320" t="str">
        <f t="shared" si="121"/>
        <v>classification 'Precision Thick Film Chip Resistors';</v>
      </c>
      <c r="AF320" t="str">
        <f t="shared" si="122"/>
        <v>mfg 'Panasonic';</v>
      </c>
      <c r="AG320" t="str">
        <f t="shared" si="123"/>
        <v>mpn 'ERJ6ENF5601';</v>
      </c>
    </row>
    <row r="321" spans="3:33" x14ac:dyDescent="0.3">
      <c r="C321" s="5" t="str">
        <f t="shared" si="124"/>
        <v>R0805</v>
      </c>
      <c r="D321" s="5" t="str">
        <f t="shared" si="108"/>
        <v>5.62 k</v>
      </c>
      <c r="E321" s="5" t="str">
        <f t="shared" si="125"/>
        <v>1 %</v>
      </c>
      <c r="F321" s="5" t="str">
        <f t="shared" si="109"/>
        <v>26.5 V</v>
      </c>
      <c r="G321" s="5" t="str">
        <f t="shared" si="126"/>
        <v>200 V</v>
      </c>
      <c r="H321" s="5" t="str">
        <f t="shared" si="127"/>
        <v>0.125 @ 70 C</v>
      </c>
      <c r="I321" s="5" t="str">
        <f t="shared" si="128"/>
        <v>±100 ppm/C</v>
      </c>
      <c r="J321" s="5" t="str">
        <f t="shared" si="129"/>
        <v>0805</v>
      </c>
      <c r="K321" s="5" t="str">
        <f t="shared" si="130"/>
        <v>-55 to +155 C</v>
      </c>
      <c r="L321" s="5" t="str">
        <f t="array" ref="L321">IFERROR(INDEX(e29_4c,SMALL(IF(($B$9&lt;=e29_raw)*($B$11&gt;=e29_raw),MATCH(ROW(e29_4c),ROW(e29_4c))),ROWS($A$1:A315)),COLUMN(A315)),"")</f>
        <v>5621</v>
      </c>
      <c r="M321" s="5" t="str">
        <f t="shared" si="131"/>
        <v>Grade 0</v>
      </c>
      <c r="N321" t="str">
        <f t="shared" si="132"/>
        <v>Precision Thick Film Chip Resistors</v>
      </c>
      <c r="O321" t="str">
        <f t="shared" si="133"/>
        <v>Panasonic</v>
      </c>
      <c r="P321" s="5" t="str">
        <f t="shared" si="134"/>
        <v>ERJ6ENF5621</v>
      </c>
      <c r="T321" t="str">
        <f t="shared" si="110"/>
        <v>technology 'R0805';</v>
      </c>
      <c r="U321" t="str">
        <f t="shared" si="111"/>
        <v>value '5.62 k';</v>
      </c>
      <c r="V321" t="str">
        <f t="shared" si="112"/>
        <v>tolerance '1 %';</v>
      </c>
      <c r="W321" t="str">
        <f t="shared" si="113"/>
        <v>rcwv '26.5 V';</v>
      </c>
      <c r="X321" t="str">
        <f t="shared" si="114"/>
        <v>max(v) '200 V';</v>
      </c>
      <c r="Y321" t="str">
        <f t="shared" si="115"/>
        <v>power(w) '0.125 @ 70 C';</v>
      </c>
      <c r="Z321" t="str">
        <f t="shared" si="116"/>
        <v>tcr '±100 ppm/C';</v>
      </c>
      <c r="AA321" t="str">
        <f t="shared" si="117"/>
        <v>package '0805';</v>
      </c>
      <c r="AB321" t="str">
        <f t="shared" si="118"/>
        <v>operating_temp '-55 to +155 C';</v>
      </c>
      <c r="AC321" t="str">
        <f t="shared" si="119"/>
        <v>pkg_code '5621';</v>
      </c>
      <c r="AD321" t="str">
        <f t="shared" si="120"/>
        <v>aec-q200 'Grade 0';</v>
      </c>
      <c r="AE321" t="str">
        <f t="shared" si="121"/>
        <v>classification 'Precision Thick Film Chip Resistors';</v>
      </c>
      <c r="AF321" t="str">
        <f t="shared" si="122"/>
        <v>mfg 'Panasonic';</v>
      </c>
      <c r="AG321" t="str">
        <f t="shared" si="123"/>
        <v>mpn 'ERJ6ENF5621';</v>
      </c>
    </row>
    <row r="322" spans="3:33" x14ac:dyDescent="0.3">
      <c r="C322" s="5" t="str">
        <f t="shared" si="124"/>
        <v>R0805</v>
      </c>
      <c r="D322" s="5" t="str">
        <f t="shared" si="108"/>
        <v>5.76 k</v>
      </c>
      <c r="E322" s="5" t="str">
        <f t="shared" si="125"/>
        <v>1 %</v>
      </c>
      <c r="F322" s="5" t="str">
        <f t="shared" si="109"/>
        <v>26.8 V</v>
      </c>
      <c r="G322" s="5" t="str">
        <f t="shared" si="126"/>
        <v>200 V</v>
      </c>
      <c r="H322" s="5" t="str">
        <f t="shared" si="127"/>
        <v>0.125 @ 70 C</v>
      </c>
      <c r="I322" s="5" t="str">
        <f t="shared" si="128"/>
        <v>±100 ppm/C</v>
      </c>
      <c r="J322" s="5" t="str">
        <f t="shared" si="129"/>
        <v>0805</v>
      </c>
      <c r="K322" s="5" t="str">
        <f t="shared" si="130"/>
        <v>-55 to +155 C</v>
      </c>
      <c r="L322" s="5" t="str">
        <f t="array" ref="L322">IFERROR(INDEX(e29_4c,SMALL(IF(($B$9&lt;=e29_raw)*($B$11&gt;=e29_raw),MATCH(ROW(e29_4c),ROW(e29_4c))),ROWS($A$1:A316)),COLUMN(A316)),"")</f>
        <v>5761</v>
      </c>
      <c r="M322" s="5" t="str">
        <f t="shared" si="131"/>
        <v>Grade 0</v>
      </c>
      <c r="N322" t="str">
        <f t="shared" si="132"/>
        <v>Precision Thick Film Chip Resistors</v>
      </c>
      <c r="O322" t="str">
        <f t="shared" si="133"/>
        <v>Panasonic</v>
      </c>
      <c r="P322" s="5" t="str">
        <f t="shared" si="134"/>
        <v>ERJ6ENF5761</v>
      </c>
      <c r="T322" t="str">
        <f t="shared" si="110"/>
        <v>technology 'R0805';</v>
      </c>
      <c r="U322" t="str">
        <f t="shared" si="111"/>
        <v>value '5.76 k';</v>
      </c>
      <c r="V322" t="str">
        <f t="shared" si="112"/>
        <v>tolerance '1 %';</v>
      </c>
      <c r="W322" t="str">
        <f t="shared" si="113"/>
        <v>rcwv '26.8 V';</v>
      </c>
      <c r="X322" t="str">
        <f t="shared" si="114"/>
        <v>max(v) '200 V';</v>
      </c>
      <c r="Y322" t="str">
        <f t="shared" si="115"/>
        <v>power(w) '0.125 @ 70 C';</v>
      </c>
      <c r="Z322" t="str">
        <f t="shared" si="116"/>
        <v>tcr '±100 ppm/C';</v>
      </c>
      <c r="AA322" t="str">
        <f t="shared" si="117"/>
        <v>package '0805';</v>
      </c>
      <c r="AB322" t="str">
        <f t="shared" si="118"/>
        <v>operating_temp '-55 to +155 C';</v>
      </c>
      <c r="AC322" t="str">
        <f t="shared" si="119"/>
        <v>pkg_code '5761';</v>
      </c>
      <c r="AD322" t="str">
        <f t="shared" si="120"/>
        <v>aec-q200 'Grade 0';</v>
      </c>
      <c r="AE322" t="str">
        <f t="shared" si="121"/>
        <v>classification 'Precision Thick Film Chip Resistors';</v>
      </c>
      <c r="AF322" t="str">
        <f t="shared" si="122"/>
        <v>mfg 'Panasonic';</v>
      </c>
      <c r="AG322" t="str">
        <f t="shared" si="123"/>
        <v>mpn 'ERJ6ENF5761';</v>
      </c>
    </row>
    <row r="323" spans="3:33" x14ac:dyDescent="0.3">
      <c r="C323" s="5" t="str">
        <f t="shared" si="124"/>
        <v>R0805</v>
      </c>
      <c r="D323" s="5" t="str">
        <f t="shared" si="108"/>
        <v>5.90 k</v>
      </c>
      <c r="E323" s="5" t="str">
        <f t="shared" si="125"/>
        <v>1 %</v>
      </c>
      <c r="F323" s="5" t="str">
        <f t="shared" si="109"/>
        <v>27.2 V</v>
      </c>
      <c r="G323" s="5" t="str">
        <f t="shared" si="126"/>
        <v>200 V</v>
      </c>
      <c r="H323" s="5" t="str">
        <f t="shared" si="127"/>
        <v>0.125 @ 70 C</v>
      </c>
      <c r="I323" s="5" t="str">
        <f t="shared" si="128"/>
        <v>±100 ppm/C</v>
      </c>
      <c r="J323" s="5" t="str">
        <f t="shared" si="129"/>
        <v>0805</v>
      </c>
      <c r="K323" s="5" t="str">
        <f t="shared" si="130"/>
        <v>-55 to +155 C</v>
      </c>
      <c r="L323" s="5" t="str">
        <f t="array" ref="L323">IFERROR(INDEX(e29_4c,SMALL(IF(($B$9&lt;=e29_raw)*($B$11&gt;=e29_raw),MATCH(ROW(e29_4c),ROW(e29_4c))),ROWS($A$1:A317)),COLUMN(A317)),"")</f>
        <v>5901</v>
      </c>
      <c r="M323" s="5" t="str">
        <f t="shared" si="131"/>
        <v>Grade 0</v>
      </c>
      <c r="N323" t="str">
        <f t="shared" si="132"/>
        <v>Precision Thick Film Chip Resistors</v>
      </c>
      <c r="O323" t="str">
        <f t="shared" si="133"/>
        <v>Panasonic</v>
      </c>
      <c r="P323" s="5" t="str">
        <f t="shared" si="134"/>
        <v>ERJ6ENF5901</v>
      </c>
      <c r="T323" t="str">
        <f t="shared" si="110"/>
        <v>technology 'R0805';</v>
      </c>
      <c r="U323" t="str">
        <f t="shared" si="111"/>
        <v>value '5.90 k';</v>
      </c>
      <c r="V323" t="str">
        <f t="shared" si="112"/>
        <v>tolerance '1 %';</v>
      </c>
      <c r="W323" t="str">
        <f t="shared" si="113"/>
        <v>rcwv '27.2 V';</v>
      </c>
      <c r="X323" t="str">
        <f t="shared" si="114"/>
        <v>max(v) '200 V';</v>
      </c>
      <c r="Y323" t="str">
        <f t="shared" si="115"/>
        <v>power(w) '0.125 @ 70 C';</v>
      </c>
      <c r="Z323" t="str">
        <f t="shared" si="116"/>
        <v>tcr '±100 ppm/C';</v>
      </c>
      <c r="AA323" t="str">
        <f t="shared" si="117"/>
        <v>package '0805';</v>
      </c>
      <c r="AB323" t="str">
        <f t="shared" si="118"/>
        <v>operating_temp '-55 to +155 C';</v>
      </c>
      <c r="AC323" t="str">
        <f t="shared" si="119"/>
        <v>pkg_code '5901';</v>
      </c>
      <c r="AD323" t="str">
        <f t="shared" si="120"/>
        <v>aec-q200 'Grade 0';</v>
      </c>
      <c r="AE323" t="str">
        <f t="shared" si="121"/>
        <v>classification 'Precision Thick Film Chip Resistors';</v>
      </c>
      <c r="AF323" t="str">
        <f t="shared" si="122"/>
        <v>mfg 'Panasonic';</v>
      </c>
      <c r="AG323" t="str">
        <f t="shared" si="123"/>
        <v>mpn 'ERJ6ENF5901';</v>
      </c>
    </row>
    <row r="324" spans="3:33" x14ac:dyDescent="0.3">
      <c r="C324" s="5" t="str">
        <f t="shared" si="124"/>
        <v>R0805</v>
      </c>
      <c r="D324" s="5" t="str">
        <f t="shared" si="108"/>
        <v>6.04 k</v>
      </c>
      <c r="E324" s="5" t="str">
        <f t="shared" si="125"/>
        <v>1 %</v>
      </c>
      <c r="F324" s="5" t="str">
        <f t="shared" si="109"/>
        <v>27.5 V</v>
      </c>
      <c r="G324" s="5" t="str">
        <f t="shared" si="126"/>
        <v>200 V</v>
      </c>
      <c r="H324" s="5" t="str">
        <f t="shared" si="127"/>
        <v>0.125 @ 70 C</v>
      </c>
      <c r="I324" s="5" t="str">
        <f t="shared" si="128"/>
        <v>±100 ppm/C</v>
      </c>
      <c r="J324" s="5" t="str">
        <f t="shared" si="129"/>
        <v>0805</v>
      </c>
      <c r="K324" s="5" t="str">
        <f t="shared" si="130"/>
        <v>-55 to +155 C</v>
      </c>
      <c r="L324" s="5" t="str">
        <f t="array" ref="L324">IFERROR(INDEX(e29_4c,SMALL(IF(($B$9&lt;=e29_raw)*($B$11&gt;=e29_raw),MATCH(ROW(e29_4c),ROW(e29_4c))),ROWS($A$1:A318)),COLUMN(A318)),"")</f>
        <v>6041</v>
      </c>
      <c r="M324" s="5" t="str">
        <f t="shared" si="131"/>
        <v>Grade 0</v>
      </c>
      <c r="N324" t="str">
        <f t="shared" si="132"/>
        <v>Precision Thick Film Chip Resistors</v>
      </c>
      <c r="O324" t="str">
        <f t="shared" si="133"/>
        <v>Panasonic</v>
      </c>
      <c r="P324" s="5" t="str">
        <f t="shared" si="134"/>
        <v>ERJ6ENF6041</v>
      </c>
      <c r="T324" t="str">
        <f t="shared" si="110"/>
        <v>technology 'R0805';</v>
      </c>
      <c r="U324" t="str">
        <f t="shared" si="111"/>
        <v>value '6.04 k';</v>
      </c>
      <c r="V324" t="str">
        <f t="shared" si="112"/>
        <v>tolerance '1 %';</v>
      </c>
      <c r="W324" t="str">
        <f t="shared" si="113"/>
        <v>rcwv '27.5 V';</v>
      </c>
      <c r="X324" t="str">
        <f t="shared" si="114"/>
        <v>max(v) '200 V';</v>
      </c>
      <c r="Y324" t="str">
        <f t="shared" si="115"/>
        <v>power(w) '0.125 @ 70 C';</v>
      </c>
      <c r="Z324" t="str">
        <f t="shared" si="116"/>
        <v>tcr '±100 ppm/C';</v>
      </c>
      <c r="AA324" t="str">
        <f t="shared" si="117"/>
        <v>package '0805';</v>
      </c>
      <c r="AB324" t="str">
        <f t="shared" si="118"/>
        <v>operating_temp '-55 to +155 C';</v>
      </c>
      <c r="AC324" t="str">
        <f t="shared" si="119"/>
        <v>pkg_code '6041';</v>
      </c>
      <c r="AD324" t="str">
        <f t="shared" si="120"/>
        <v>aec-q200 'Grade 0';</v>
      </c>
      <c r="AE324" t="str">
        <f t="shared" si="121"/>
        <v>classification 'Precision Thick Film Chip Resistors';</v>
      </c>
      <c r="AF324" t="str">
        <f t="shared" si="122"/>
        <v>mfg 'Panasonic';</v>
      </c>
      <c r="AG324" t="str">
        <f t="shared" si="123"/>
        <v>mpn 'ERJ6ENF6041';</v>
      </c>
    </row>
    <row r="325" spans="3:33" x14ac:dyDescent="0.3">
      <c r="C325" s="5" t="str">
        <f t="shared" si="124"/>
        <v>R0805</v>
      </c>
      <c r="D325" s="5" t="str">
        <f t="shared" si="108"/>
        <v>6.19 k</v>
      </c>
      <c r="E325" s="5" t="str">
        <f t="shared" si="125"/>
        <v>1 %</v>
      </c>
      <c r="F325" s="5" t="str">
        <f t="shared" si="109"/>
        <v>27.8 V</v>
      </c>
      <c r="G325" s="5" t="str">
        <f t="shared" si="126"/>
        <v>200 V</v>
      </c>
      <c r="H325" s="5" t="str">
        <f t="shared" si="127"/>
        <v>0.125 @ 70 C</v>
      </c>
      <c r="I325" s="5" t="str">
        <f t="shared" si="128"/>
        <v>±100 ppm/C</v>
      </c>
      <c r="J325" s="5" t="str">
        <f t="shared" si="129"/>
        <v>0805</v>
      </c>
      <c r="K325" s="5" t="str">
        <f t="shared" si="130"/>
        <v>-55 to +155 C</v>
      </c>
      <c r="L325" s="5" t="str">
        <f t="array" ref="L325">IFERROR(INDEX(e29_4c,SMALL(IF(($B$9&lt;=e29_raw)*($B$11&gt;=e29_raw),MATCH(ROW(e29_4c),ROW(e29_4c))),ROWS($A$1:A319)),COLUMN(A319)),"")</f>
        <v>6191</v>
      </c>
      <c r="M325" s="5" t="str">
        <f t="shared" si="131"/>
        <v>Grade 0</v>
      </c>
      <c r="N325" t="str">
        <f t="shared" si="132"/>
        <v>Precision Thick Film Chip Resistors</v>
      </c>
      <c r="O325" t="str">
        <f t="shared" si="133"/>
        <v>Panasonic</v>
      </c>
      <c r="P325" s="5" t="str">
        <f t="shared" si="134"/>
        <v>ERJ6ENF6191</v>
      </c>
      <c r="T325" t="str">
        <f t="shared" si="110"/>
        <v>technology 'R0805';</v>
      </c>
      <c r="U325" t="str">
        <f t="shared" si="111"/>
        <v>value '6.19 k';</v>
      </c>
      <c r="V325" t="str">
        <f t="shared" si="112"/>
        <v>tolerance '1 %';</v>
      </c>
      <c r="W325" t="str">
        <f t="shared" si="113"/>
        <v>rcwv '27.8 V';</v>
      </c>
      <c r="X325" t="str">
        <f t="shared" si="114"/>
        <v>max(v) '200 V';</v>
      </c>
      <c r="Y325" t="str">
        <f t="shared" si="115"/>
        <v>power(w) '0.125 @ 70 C';</v>
      </c>
      <c r="Z325" t="str">
        <f t="shared" si="116"/>
        <v>tcr '±100 ppm/C';</v>
      </c>
      <c r="AA325" t="str">
        <f t="shared" si="117"/>
        <v>package '0805';</v>
      </c>
      <c r="AB325" t="str">
        <f t="shared" si="118"/>
        <v>operating_temp '-55 to +155 C';</v>
      </c>
      <c r="AC325" t="str">
        <f t="shared" si="119"/>
        <v>pkg_code '6191';</v>
      </c>
      <c r="AD325" t="str">
        <f t="shared" si="120"/>
        <v>aec-q200 'Grade 0';</v>
      </c>
      <c r="AE325" t="str">
        <f t="shared" si="121"/>
        <v>classification 'Precision Thick Film Chip Resistors';</v>
      </c>
      <c r="AF325" t="str">
        <f t="shared" si="122"/>
        <v>mfg 'Panasonic';</v>
      </c>
      <c r="AG325" t="str">
        <f t="shared" si="123"/>
        <v>mpn 'ERJ6ENF6191';</v>
      </c>
    </row>
    <row r="326" spans="3:33" x14ac:dyDescent="0.3">
      <c r="C326" s="5" t="str">
        <f t="shared" si="124"/>
        <v>R0805</v>
      </c>
      <c r="D326" s="5" t="str">
        <f t="shared" si="108"/>
        <v>6.20 k</v>
      </c>
      <c r="E326" s="5" t="str">
        <f t="shared" si="125"/>
        <v>1 %</v>
      </c>
      <c r="F326" s="5" t="str">
        <f t="shared" si="109"/>
        <v>27.8 V</v>
      </c>
      <c r="G326" s="5" t="str">
        <f t="shared" si="126"/>
        <v>200 V</v>
      </c>
      <c r="H326" s="5" t="str">
        <f t="shared" si="127"/>
        <v>0.125 @ 70 C</v>
      </c>
      <c r="I326" s="5" t="str">
        <f t="shared" si="128"/>
        <v>±100 ppm/C</v>
      </c>
      <c r="J326" s="5" t="str">
        <f t="shared" si="129"/>
        <v>0805</v>
      </c>
      <c r="K326" s="5" t="str">
        <f t="shared" si="130"/>
        <v>-55 to +155 C</v>
      </c>
      <c r="L326" s="5" t="str">
        <f t="array" ref="L326">IFERROR(INDEX(e29_4c,SMALL(IF(($B$9&lt;=e29_raw)*($B$11&gt;=e29_raw),MATCH(ROW(e29_4c),ROW(e29_4c))),ROWS($A$1:A320)),COLUMN(A320)),"")</f>
        <v>6201</v>
      </c>
      <c r="M326" s="5" t="str">
        <f t="shared" si="131"/>
        <v>Grade 0</v>
      </c>
      <c r="N326" t="str">
        <f t="shared" si="132"/>
        <v>Precision Thick Film Chip Resistors</v>
      </c>
      <c r="O326" t="str">
        <f t="shared" si="133"/>
        <v>Panasonic</v>
      </c>
      <c r="P326" s="5" t="str">
        <f t="shared" si="134"/>
        <v>ERJ6ENF6201</v>
      </c>
      <c r="T326" t="str">
        <f t="shared" si="110"/>
        <v>technology 'R0805';</v>
      </c>
      <c r="U326" t="str">
        <f t="shared" si="111"/>
        <v>value '6.20 k';</v>
      </c>
      <c r="V326" t="str">
        <f t="shared" si="112"/>
        <v>tolerance '1 %';</v>
      </c>
      <c r="W326" t="str">
        <f t="shared" si="113"/>
        <v>rcwv '27.8 V';</v>
      </c>
      <c r="X326" t="str">
        <f t="shared" si="114"/>
        <v>max(v) '200 V';</v>
      </c>
      <c r="Y326" t="str">
        <f t="shared" si="115"/>
        <v>power(w) '0.125 @ 70 C';</v>
      </c>
      <c r="Z326" t="str">
        <f t="shared" si="116"/>
        <v>tcr '±100 ppm/C';</v>
      </c>
      <c r="AA326" t="str">
        <f t="shared" si="117"/>
        <v>package '0805';</v>
      </c>
      <c r="AB326" t="str">
        <f t="shared" si="118"/>
        <v>operating_temp '-55 to +155 C';</v>
      </c>
      <c r="AC326" t="str">
        <f t="shared" si="119"/>
        <v>pkg_code '6201';</v>
      </c>
      <c r="AD326" t="str">
        <f t="shared" si="120"/>
        <v>aec-q200 'Grade 0';</v>
      </c>
      <c r="AE326" t="str">
        <f t="shared" si="121"/>
        <v>classification 'Precision Thick Film Chip Resistors';</v>
      </c>
      <c r="AF326" t="str">
        <f t="shared" si="122"/>
        <v>mfg 'Panasonic';</v>
      </c>
      <c r="AG326" t="str">
        <f t="shared" si="123"/>
        <v>mpn 'ERJ6ENF6201';</v>
      </c>
    </row>
    <row r="327" spans="3:33" x14ac:dyDescent="0.3">
      <c r="C327" s="5" t="str">
        <f t="shared" si="124"/>
        <v>R0805</v>
      </c>
      <c r="D327" s="5" t="str">
        <f t="shared" ref="D327:D390" si="135">INDEX(e29_value,MATCH(L327,e29_4c,0))&amp;" "&amp;INDEX(e29_sym,MATCH(L327,e29_4c,0))</f>
        <v>6.34 k</v>
      </c>
      <c r="E327" s="5" t="str">
        <f t="shared" si="125"/>
        <v>1 %</v>
      </c>
      <c r="F327" s="5" t="str">
        <f t="shared" ref="F327:F390" si="136">MIN($B$17,ROUND(SQRT(($B$30*INDEX(e29_raw,MATCH(L327,e29_4c,0)))),1))&amp;" V"</f>
        <v>28.2 V</v>
      </c>
      <c r="G327" s="5" t="str">
        <f t="shared" si="126"/>
        <v>200 V</v>
      </c>
      <c r="H327" s="5" t="str">
        <f t="shared" si="127"/>
        <v>0.125 @ 70 C</v>
      </c>
      <c r="I327" s="5" t="str">
        <f t="shared" si="128"/>
        <v>±100 ppm/C</v>
      </c>
      <c r="J327" s="5" t="str">
        <f t="shared" si="129"/>
        <v>0805</v>
      </c>
      <c r="K327" s="5" t="str">
        <f t="shared" si="130"/>
        <v>-55 to +155 C</v>
      </c>
      <c r="L327" s="5" t="str">
        <f t="array" ref="L327">IFERROR(INDEX(e29_4c,SMALL(IF(($B$9&lt;=e29_raw)*($B$11&gt;=e29_raw),MATCH(ROW(e29_4c),ROW(e29_4c))),ROWS($A$1:A321)),COLUMN(A321)),"")</f>
        <v>6341</v>
      </c>
      <c r="M327" s="5" t="str">
        <f t="shared" si="131"/>
        <v>Grade 0</v>
      </c>
      <c r="N327" t="str">
        <f t="shared" si="132"/>
        <v>Precision Thick Film Chip Resistors</v>
      </c>
      <c r="O327" t="str">
        <f t="shared" si="133"/>
        <v>Panasonic</v>
      </c>
      <c r="P327" s="5" t="str">
        <f t="shared" si="134"/>
        <v>ERJ6ENF6341</v>
      </c>
      <c r="T327" t="str">
        <f t="shared" ref="T327:T390" si="137">IF($L327&lt;&gt;"",C$6&amp;" '"&amp;C327&amp;"';","")</f>
        <v>technology 'R0805';</v>
      </c>
      <c r="U327" t="str">
        <f t="shared" ref="U327:U390" si="138">IF($L327&lt;&gt;"",D$6&amp;" '"&amp;D327&amp;"';","")</f>
        <v>value '6.34 k';</v>
      </c>
      <c r="V327" t="str">
        <f t="shared" ref="V327:V390" si="139">IF($L327&lt;&gt;"",E$6&amp;" '"&amp;E327&amp;"';","")</f>
        <v>tolerance '1 %';</v>
      </c>
      <c r="W327" t="str">
        <f t="shared" ref="W327:W390" si="140">IF($L327&lt;&gt;"",F$6&amp;" '"&amp;F327&amp;"';","")</f>
        <v>rcwv '28.2 V';</v>
      </c>
      <c r="X327" t="str">
        <f t="shared" ref="X327:X390" si="141">IF($L327&lt;&gt;"",G$6&amp;" '"&amp;G327&amp;"';","")</f>
        <v>max(v) '200 V';</v>
      </c>
      <c r="Y327" t="str">
        <f t="shared" ref="Y327:Y390" si="142">IF($L327&lt;&gt;"",H$6&amp;" '"&amp;H327&amp;"';","")</f>
        <v>power(w) '0.125 @ 70 C';</v>
      </c>
      <c r="Z327" t="str">
        <f t="shared" ref="Z327:Z390" si="143">IF($L327&lt;&gt;"",I$6&amp;" '"&amp;I327&amp;"';","")</f>
        <v>tcr '±100 ppm/C';</v>
      </c>
      <c r="AA327" t="str">
        <f t="shared" ref="AA327:AA390" si="144">IF($L327&lt;&gt;"",J$6&amp;" '"&amp;J327&amp;"';","")</f>
        <v>package '0805';</v>
      </c>
      <c r="AB327" t="str">
        <f t="shared" ref="AB327:AB390" si="145">IF($L327&lt;&gt;"",K$6&amp;" '"&amp;K327&amp;"';","")</f>
        <v>operating_temp '-55 to +155 C';</v>
      </c>
      <c r="AC327" t="str">
        <f t="shared" ref="AC327:AC390" si="146">IF($L327&lt;&gt;"",L$6&amp;" '"&amp;L327&amp;"';","")</f>
        <v>pkg_code '6341';</v>
      </c>
      <c r="AD327" t="str">
        <f t="shared" ref="AD327:AD390" si="147">IF($L327&lt;&gt;"",M$6&amp;" '"&amp;M327&amp;"';","")</f>
        <v>aec-q200 'Grade 0';</v>
      </c>
      <c r="AE327" t="str">
        <f t="shared" ref="AE327:AE390" si="148">IF($L327&lt;&gt;"",N$6&amp;" '"&amp;N327&amp;"';","")</f>
        <v>classification 'Precision Thick Film Chip Resistors';</v>
      </c>
      <c r="AF327" t="str">
        <f t="shared" ref="AF327:AF390" si="149">IF($L327&lt;&gt;"",O$6&amp;" '"&amp;O327&amp;"';","")</f>
        <v>mfg 'Panasonic';</v>
      </c>
      <c r="AG327" t="str">
        <f t="shared" ref="AG327:AG390" si="150">IF($L327&lt;&gt;"",P$6&amp;" '"&amp;P327&amp;"';","")</f>
        <v>mpn 'ERJ6ENF6341';</v>
      </c>
    </row>
    <row r="328" spans="3:33" x14ac:dyDescent="0.3">
      <c r="C328" s="5" t="str">
        <f t="shared" ref="C328:C391" si="151">IF($L328&lt;&gt;"","R"&amp;J328,"")</f>
        <v>R0805</v>
      </c>
      <c r="D328" s="5" t="str">
        <f t="shared" si="135"/>
        <v>6.49 k</v>
      </c>
      <c r="E328" s="5" t="str">
        <f t="shared" ref="E328:E391" si="152">IF($L328&lt;&gt;"",$B$21)</f>
        <v>1 %</v>
      </c>
      <c r="F328" s="5" t="str">
        <f t="shared" si="136"/>
        <v>28.5 V</v>
      </c>
      <c r="G328" s="5" t="str">
        <f t="shared" ref="G328:G391" si="153">IF($L328&lt;&gt;"",$B$19)&amp;" V"</f>
        <v>200 V</v>
      </c>
      <c r="H328" s="5" t="str">
        <f t="shared" ref="H328:H391" si="154">IF($L328&lt;&gt;"",$B$15)</f>
        <v>0.125 @ 70 C</v>
      </c>
      <c r="I328" s="5" t="str">
        <f t="shared" ref="I328:I391" si="155">IF($L328&lt;&gt;"",$B$23)</f>
        <v>±100 ppm/C</v>
      </c>
      <c r="J328" s="5" t="str">
        <f t="shared" ref="J328:J391" si="156">IF($L328&lt;&gt;"",$B$13)</f>
        <v>0805</v>
      </c>
      <c r="K328" s="5" t="str">
        <f t="shared" ref="K328:K391" si="157">IF($L328&lt;&gt;"",$B$25)&amp;" C"</f>
        <v>-55 to +155 C</v>
      </c>
      <c r="L328" s="5" t="str">
        <f t="array" ref="L328">IFERROR(INDEX(e29_4c,SMALL(IF(($B$9&lt;=e29_raw)*($B$11&gt;=e29_raw),MATCH(ROW(e29_4c),ROW(e29_4c))),ROWS($A$1:A322)),COLUMN(A322)),"")</f>
        <v>6491</v>
      </c>
      <c r="M328" s="5" t="str">
        <f t="shared" ref="M328:M391" si="158">IF($L328&lt;&gt;"",$B$27)</f>
        <v>Grade 0</v>
      </c>
      <c r="N328" t="str">
        <f t="shared" ref="N328:N391" si="159">IF(L328&lt;&gt;"",$A$9)</f>
        <v>Precision Thick Film Chip Resistors</v>
      </c>
      <c r="O328" t="str">
        <f t="shared" ref="O328:O391" si="160">IF($L328&lt;&gt;"","Panasonic")</f>
        <v>Panasonic</v>
      </c>
      <c r="P328" s="5" t="str">
        <f t="shared" ref="P328:P391" si="161">IF($L328&lt;&gt;"","ERJ"&amp;$B$6&amp;$B$34&amp;L328)</f>
        <v>ERJ6ENF6491</v>
      </c>
      <c r="T328" t="str">
        <f t="shared" si="137"/>
        <v>technology 'R0805';</v>
      </c>
      <c r="U328" t="str">
        <f t="shared" si="138"/>
        <v>value '6.49 k';</v>
      </c>
      <c r="V328" t="str">
        <f t="shared" si="139"/>
        <v>tolerance '1 %';</v>
      </c>
      <c r="W328" t="str">
        <f t="shared" si="140"/>
        <v>rcwv '28.5 V';</v>
      </c>
      <c r="X328" t="str">
        <f t="shared" si="141"/>
        <v>max(v) '200 V';</v>
      </c>
      <c r="Y328" t="str">
        <f t="shared" si="142"/>
        <v>power(w) '0.125 @ 70 C';</v>
      </c>
      <c r="Z328" t="str">
        <f t="shared" si="143"/>
        <v>tcr '±100 ppm/C';</v>
      </c>
      <c r="AA328" t="str">
        <f t="shared" si="144"/>
        <v>package '0805';</v>
      </c>
      <c r="AB328" t="str">
        <f t="shared" si="145"/>
        <v>operating_temp '-55 to +155 C';</v>
      </c>
      <c r="AC328" t="str">
        <f t="shared" si="146"/>
        <v>pkg_code '6491';</v>
      </c>
      <c r="AD328" t="str">
        <f t="shared" si="147"/>
        <v>aec-q200 'Grade 0';</v>
      </c>
      <c r="AE328" t="str">
        <f t="shared" si="148"/>
        <v>classification 'Precision Thick Film Chip Resistors';</v>
      </c>
      <c r="AF328" t="str">
        <f t="shared" si="149"/>
        <v>mfg 'Panasonic';</v>
      </c>
      <c r="AG328" t="str">
        <f t="shared" si="150"/>
        <v>mpn 'ERJ6ENF6491';</v>
      </c>
    </row>
    <row r="329" spans="3:33" x14ac:dyDescent="0.3">
      <c r="C329" s="5" t="str">
        <f t="shared" si="151"/>
        <v>R0805</v>
      </c>
      <c r="D329" s="5" t="str">
        <f t="shared" si="135"/>
        <v>6.65 k</v>
      </c>
      <c r="E329" s="5" t="str">
        <f t="shared" si="152"/>
        <v>1 %</v>
      </c>
      <c r="F329" s="5" t="str">
        <f t="shared" si="136"/>
        <v>28.8 V</v>
      </c>
      <c r="G329" s="5" t="str">
        <f t="shared" si="153"/>
        <v>200 V</v>
      </c>
      <c r="H329" s="5" t="str">
        <f t="shared" si="154"/>
        <v>0.125 @ 70 C</v>
      </c>
      <c r="I329" s="5" t="str">
        <f t="shared" si="155"/>
        <v>±100 ppm/C</v>
      </c>
      <c r="J329" s="5" t="str">
        <f t="shared" si="156"/>
        <v>0805</v>
      </c>
      <c r="K329" s="5" t="str">
        <f t="shared" si="157"/>
        <v>-55 to +155 C</v>
      </c>
      <c r="L329" s="5" t="str">
        <f t="array" ref="L329">IFERROR(INDEX(e29_4c,SMALL(IF(($B$9&lt;=e29_raw)*($B$11&gt;=e29_raw),MATCH(ROW(e29_4c),ROW(e29_4c))),ROWS($A$1:A323)),COLUMN(A323)),"")</f>
        <v>6651</v>
      </c>
      <c r="M329" s="5" t="str">
        <f t="shared" si="158"/>
        <v>Grade 0</v>
      </c>
      <c r="N329" t="str">
        <f t="shared" si="159"/>
        <v>Precision Thick Film Chip Resistors</v>
      </c>
      <c r="O329" t="str">
        <f t="shared" si="160"/>
        <v>Panasonic</v>
      </c>
      <c r="P329" s="5" t="str">
        <f t="shared" si="161"/>
        <v>ERJ6ENF6651</v>
      </c>
      <c r="T329" t="str">
        <f t="shared" si="137"/>
        <v>technology 'R0805';</v>
      </c>
      <c r="U329" t="str">
        <f t="shared" si="138"/>
        <v>value '6.65 k';</v>
      </c>
      <c r="V329" t="str">
        <f t="shared" si="139"/>
        <v>tolerance '1 %';</v>
      </c>
      <c r="W329" t="str">
        <f t="shared" si="140"/>
        <v>rcwv '28.8 V';</v>
      </c>
      <c r="X329" t="str">
        <f t="shared" si="141"/>
        <v>max(v) '200 V';</v>
      </c>
      <c r="Y329" t="str">
        <f t="shared" si="142"/>
        <v>power(w) '0.125 @ 70 C';</v>
      </c>
      <c r="Z329" t="str">
        <f t="shared" si="143"/>
        <v>tcr '±100 ppm/C';</v>
      </c>
      <c r="AA329" t="str">
        <f t="shared" si="144"/>
        <v>package '0805';</v>
      </c>
      <c r="AB329" t="str">
        <f t="shared" si="145"/>
        <v>operating_temp '-55 to +155 C';</v>
      </c>
      <c r="AC329" t="str">
        <f t="shared" si="146"/>
        <v>pkg_code '6651';</v>
      </c>
      <c r="AD329" t="str">
        <f t="shared" si="147"/>
        <v>aec-q200 'Grade 0';</v>
      </c>
      <c r="AE329" t="str">
        <f t="shared" si="148"/>
        <v>classification 'Precision Thick Film Chip Resistors';</v>
      </c>
      <c r="AF329" t="str">
        <f t="shared" si="149"/>
        <v>mfg 'Panasonic';</v>
      </c>
      <c r="AG329" t="str">
        <f t="shared" si="150"/>
        <v>mpn 'ERJ6ENF6651';</v>
      </c>
    </row>
    <row r="330" spans="3:33" x14ac:dyDescent="0.3">
      <c r="C330" s="5" t="str">
        <f t="shared" si="151"/>
        <v>R0805</v>
      </c>
      <c r="D330" s="5" t="str">
        <f t="shared" si="135"/>
        <v>6.80 k</v>
      </c>
      <c r="E330" s="5" t="str">
        <f t="shared" si="152"/>
        <v>1 %</v>
      </c>
      <c r="F330" s="5" t="str">
        <f t="shared" si="136"/>
        <v>29.2 V</v>
      </c>
      <c r="G330" s="5" t="str">
        <f t="shared" si="153"/>
        <v>200 V</v>
      </c>
      <c r="H330" s="5" t="str">
        <f t="shared" si="154"/>
        <v>0.125 @ 70 C</v>
      </c>
      <c r="I330" s="5" t="str">
        <f t="shared" si="155"/>
        <v>±100 ppm/C</v>
      </c>
      <c r="J330" s="5" t="str">
        <f t="shared" si="156"/>
        <v>0805</v>
      </c>
      <c r="K330" s="5" t="str">
        <f t="shared" si="157"/>
        <v>-55 to +155 C</v>
      </c>
      <c r="L330" s="5" t="str">
        <f t="array" ref="L330">IFERROR(INDEX(e29_4c,SMALL(IF(($B$9&lt;=e29_raw)*($B$11&gt;=e29_raw),MATCH(ROW(e29_4c),ROW(e29_4c))),ROWS($A$1:A324)),COLUMN(A324)),"")</f>
        <v>6801</v>
      </c>
      <c r="M330" s="5" t="str">
        <f t="shared" si="158"/>
        <v>Grade 0</v>
      </c>
      <c r="N330" t="str">
        <f t="shared" si="159"/>
        <v>Precision Thick Film Chip Resistors</v>
      </c>
      <c r="O330" t="str">
        <f t="shared" si="160"/>
        <v>Panasonic</v>
      </c>
      <c r="P330" s="5" t="str">
        <f t="shared" si="161"/>
        <v>ERJ6ENF6801</v>
      </c>
      <c r="T330" t="str">
        <f t="shared" si="137"/>
        <v>technology 'R0805';</v>
      </c>
      <c r="U330" t="str">
        <f t="shared" si="138"/>
        <v>value '6.80 k';</v>
      </c>
      <c r="V330" t="str">
        <f t="shared" si="139"/>
        <v>tolerance '1 %';</v>
      </c>
      <c r="W330" t="str">
        <f t="shared" si="140"/>
        <v>rcwv '29.2 V';</v>
      </c>
      <c r="X330" t="str">
        <f t="shared" si="141"/>
        <v>max(v) '200 V';</v>
      </c>
      <c r="Y330" t="str">
        <f t="shared" si="142"/>
        <v>power(w) '0.125 @ 70 C';</v>
      </c>
      <c r="Z330" t="str">
        <f t="shared" si="143"/>
        <v>tcr '±100 ppm/C';</v>
      </c>
      <c r="AA330" t="str">
        <f t="shared" si="144"/>
        <v>package '0805';</v>
      </c>
      <c r="AB330" t="str">
        <f t="shared" si="145"/>
        <v>operating_temp '-55 to +155 C';</v>
      </c>
      <c r="AC330" t="str">
        <f t="shared" si="146"/>
        <v>pkg_code '6801';</v>
      </c>
      <c r="AD330" t="str">
        <f t="shared" si="147"/>
        <v>aec-q200 'Grade 0';</v>
      </c>
      <c r="AE330" t="str">
        <f t="shared" si="148"/>
        <v>classification 'Precision Thick Film Chip Resistors';</v>
      </c>
      <c r="AF330" t="str">
        <f t="shared" si="149"/>
        <v>mfg 'Panasonic';</v>
      </c>
      <c r="AG330" t="str">
        <f t="shared" si="150"/>
        <v>mpn 'ERJ6ENF6801';</v>
      </c>
    </row>
    <row r="331" spans="3:33" x14ac:dyDescent="0.3">
      <c r="C331" s="5" t="str">
        <f t="shared" si="151"/>
        <v>R0805</v>
      </c>
      <c r="D331" s="5" t="str">
        <f t="shared" si="135"/>
        <v>6.81 k</v>
      </c>
      <c r="E331" s="5" t="str">
        <f t="shared" si="152"/>
        <v>1 %</v>
      </c>
      <c r="F331" s="5" t="str">
        <f t="shared" si="136"/>
        <v>29.2 V</v>
      </c>
      <c r="G331" s="5" t="str">
        <f t="shared" si="153"/>
        <v>200 V</v>
      </c>
      <c r="H331" s="5" t="str">
        <f t="shared" si="154"/>
        <v>0.125 @ 70 C</v>
      </c>
      <c r="I331" s="5" t="str">
        <f t="shared" si="155"/>
        <v>±100 ppm/C</v>
      </c>
      <c r="J331" s="5" t="str">
        <f t="shared" si="156"/>
        <v>0805</v>
      </c>
      <c r="K331" s="5" t="str">
        <f t="shared" si="157"/>
        <v>-55 to +155 C</v>
      </c>
      <c r="L331" s="5" t="str">
        <f t="array" ref="L331">IFERROR(INDEX(e29_4c,SMALL(IF(($B$9&lt;=e29_raw)*($B$11&gt;=e29_raw),MATCH(ROW(e29_4c),ROW(e29_4c))),ROWS($A$1:A325)),COLUMN(A325)),"")</f>
        <v>6811</v>
      </c>
      <c r="M331" s="5" t="str">
        <f t="shared" si="158"/>
        <v>Grade 0</v>
      </c>
      <c r="N331" t="str">
        <f t="shared" si="159"/>
        <v>Precision Thick Film Chip Resistors</v>
      </c>
      <c r="O331" t="str">
        <f t="shared" si="160"/>
        <v>Panasonic</v>
      </c>
      <c r="P331" s="5" t="str">
        <f t="shared" si="161"/>
        <v>ERJ6ENF6811</v>
      </c>
      <c r="T331" t="str">
        <f t="shared" si="137"/>
        <v>technology 'R0805';</v>
      </c>
      <c r="U331" t="str">
        <f t="shared" si="138"/>
        <v>value '6.81 k';</v>
      </c>
      <c r="V331" t="str">
        <f t="shared" si="139"/>
        <v>tolerance '1 %';</v>
      </c>
      <c r="W331" t="str">
        <f t="shared" si="140"/>
        <v>rcwv '29.2 V';</v>
      </c>
      <c r="X331" t="str">
        <f t="shared" si="141"/>
        <v>max(v) '200 V';</v>
      </c>
      <c r="Y331" t="str">
        <f t="shared" si="142"/>
        <v>power(w) '0.125 @ 70 C';</v>
      </c>
      <c r="Z331" t="str">
        <f t="shared" si="143"/>
        <v>tcr '±100 ppm/C';</v>
      </c>
      <c r="AA331" t="str">
        <f t="shared" si="144"/>
        <v>package '0805';</v>
      </c>
      <c r="AB331" t="str">
        <f t="shared" si="145"/>
        <v>operating_temp '-55 to +155 C';</v>
      </c>
      <c r="AC331" t="str">
        <f t="shared" si="146"/>
        <v>pkg_code '6811';</v>
      </c>
      <c r="AD331" t="str">
        <f t="shared" si="147"/>
        <v>aec-q200 'Grade 0';</v>
      </c>
      <c r="AE331" t="str">
        <f t="shared" si="148"/>
        <v>classification 'Precision Thick Film Chip Resistors';</v>
      </c>
      <c r="AF331" t="str">
        <f t="shared" si="149"/>
        <v>mfg 'Panasonic';</v>
      </c>
      <c r="AG331" t="str">
        <f t="shared" si="150"/>
        <v>mpn 'ERJ6ENF6811';</v>
      </c>
    </row>
    <row r="332" spans="3:33" x14ac:dyDescent="0.3">
      <c r="C332" s="5" t="str">
        <f t="shared" si="151"/>
        <v>R0805</v>
      </c>
      <c r="D332" s="5" t="str">
        <f t="shared" si="135"/>
        <v>6.98 k</v>
      </c>
      <c r="E332" s="5" t="str">
        <f t="shared" si="152"/>
        <v>1 %</v>
      </c>
      <c r="F332" s="5" t="str">
        <f t="shared" si="136"/>
        <v>29.5 V</v>
      </c>
      <c r="G332" s="5" t="str">
        <f t="shared" si="153"/>
        <v>200 V</v>
      </c>
      <c r="H332" s="5" t="str">
        <f t="shared" si="154"/>
        <v>0.125 @ 70 C</v>
      </c>
      <c r="I332" s="5" t="str">
        <f t="shared" si="155"/>
        <v>±100 ppm/C</v>
      </c>
      <c r="J332" s="5" t="str">
        <f t="shared" si="156"/>
        <v>0805</v>
      </c>
      <c r="K332" s="5" t="str">
        <f t="shared" si="157"/>
        <v>-55 to +155 C</v>
      </c>
      <c r="L332" s="5" t="str">
        <f t="array" ref="L332">IFERROR(INDEX(e29_4c,SMALL(IF(($B$9&lt;=e29_raw)*($B$11&gt;=e29_raw),MATCH(ROW(e29_4c),ROW(e29_4c))),ROWS($A$1:A326)),COLUMN(A326)),"")</f>
        <v>6981</v>
      </c>
      <c r="M332" s="5" t="str">
        <f t="shared" si="158"/>
        <v>Grade 0</v>
      </c>
      <c r="N332" t="str">
        <f t="shared" si="159"/>
        <v>Precision Thick Film Chip Resistors</v>
      </c>
      <c r="O332" t="str">
        <f t="shared" si="160"/>
        <v>Panasonic</v>
      </c>
      <c r="P332" s="5" t="str">
        <f t="shared" si="161"/>
        <v>ERJ6ENF6981</v>
      </c>
      <c r="T332" t="str">
        <f t="shared" si="137"/>
        <v>technology 'R0805';</v>
      </c>
      <c r="U332" t="str">
        <f t="shared" si="138"/>
        <v>value '6.98 k';</v>
      </c>
      <c r="V332" t="str">
        <f t="shared" si="139"/>
        <v>tolerance '1 %';</v>
      </c>
      <c r="W332" t="str">
        <f t="shared" si="140"/>
        <v>rcwv '29.5 V';</v>
      </c>
      <c r="X332" t="str">
        <f t="shared" si="141"/>
        <v>max(v) '200 V';</v>
      </c>
      <c r="Y332" t="str">
        <f t="shared" si="142"/>
        <v>power(w) '0.125 @ 70 C';</v>
      </c>
      <c r="Z332" t="str">
        <f t="shared" si="143"/>
        <v>tcr '±100 ppm/C';</v>
      </c>
      <c r="AA332" t="str">
        <f t="shared" si="144"/>
        <v>package '0805';</v>
      </c>
      <c r="AB332" t="str">
        <f t="shared" si="145"/>
        <v>operating_temp '-55 to +155 C';</v>
      </c>
      <c r="AC332" t="str">
        <f t="shared" si="146"/>
        <v>pkg_code '6981';</v>
      </c>
      <c r="AD332" t="str">
        <f t="shared" si="147"/>
        <v>aec-q200 'Grade 0';</v>
      </c>
      <c r="AE332" t="str">
        <f t="shared" si="148"/>
        <v>classification 'Precision Thick Film Chip Resistors';</v>
      </c>
      <c r="AF332" t="str">
        <f t="shared" si="149"/>
        <v>mfg 'Panasonic';</v>
      </c>
      <c r="AG332" t="str">
        <f t="shared" si="150"/>
        <v>mpn 'ERJ6ENF6981';</v>
      </c>
    </row>
    <row r="333" spans="3:33" x14ac:dyDescent="0.3">
      <c r="C333" s="5" t="str">
        <f t="shared" si="151"/>
        <v>R0805</v>
      </c>
      <c r="D333" s="5" t="str">
        <f t="shared" si="135"/>
        <v>7.15 k</v>
      </c>
      <c r="E333" s="5" t="str">
        <f t="shared" si="152"/>
        <v>1 %</v>
      </c>
      <c r="F333" s="5" t="str">
        <f t="shared" si="136"/>
        <v>29.9 V</v>
      </c>
      <c r="G333" s="5" t="str">
        <f t="shared" si="153"/>
        <v>200 V</v>
      </c>
      <c r="H333" s="5" t="str">
        <f t="shared" si="154"/>
        <v>0.125 @ 70 C</v>
      </c>
      <c r="I333" s="5" t="str">
        <f t="shared" si="155"/>
        <v>±100 ppm/C</v>
      </c>
      <c r="J333" s="5" t="str">
        <f t="shared" si="156"/>
        <v>0805</v>
      </c>
      <c r="K333" s="5" t="str">
        <f t="shared" si="157"/>
        <v>-55 to +155 C</v>
      </c>
      <c r="L333" s="5" t="str">
        <f t="array" ref="L333">IFERROR(INDEX(e29_4c,SMALL(IF(($B$9&lt;=e29_raw)*($B$11&gt;=e29_raw),MATCH(ROW(e29_4c),ROW(e29_4c))),ROWS($A$1:A327)),COLUMN(A327)),"")</f>
        <v>7151</v>
      </c>
      <c r="M333" s="5" t="str">
        <f t="shared" si="158"/>
        <v>Grade 0</v>
      </c>
      <c r="N333" t="str">
        <f t="shared" si="159"/>
        <v>Precision Thick Film Chip Resistors</v>
      </c>
      <c r="O333" t="str">
        <f t="shared" si="160"/>
        <v>Panasonic</v>
      </c>
      <c r="P333" s="5" t="str">
        <f t="shared" si="161"/>
        <v>ERJ6ENF7151</v>
      </c>
      <c r="T333" t="str">
        <f t="shared" si="137"/>
        <v>technology 'R0805';</v>
      </c>
      <c r="U333" t="str">
        <f t="shared" si="138"/>
        <v>value '7.15 k';</v>
      </c>
      <c r="V333" t="str">
        <f t="shared" si="139"/>
        <v>tolerance '1 %';</v>
      </c>
      <c r="W333" t="str">
        <f t="shared" si="140"/>
        <v>rcwv '29.9 V';</v>
      </c>
      <c r="X333" t="str">
        <f t="shared" si="141"/>
        <v>max(v) '200 V';</v>
      </c>
      <c r="Y333" t="str">
        <f t="shared" si="142"/>
        <v>power(w) '0.125 @ 70 C';</v>
      </c>
      <c r="Z333" t="str">
        <f t="shared" si="143"/>
        <v>tcr '±100 ppm/C';</v>
      </c>
      <c r="AA333" t="str">
        <f t="shared" si="144"/>
        <v>package '0805';</v>
      </c>
      <c r="AB333" t="str">
        <f t="shared" si="145"/>
        <v>operating_temp '-55 to +155 C';</v>
      </c>
      <c r="AC333" t="str">
        <f t="shared" si="146"/>
        <v>pkg_code '7151';</v>
      </c>
      <c r="AD333" t="str">
        <f t="shared" si="147"/>
        <v>aec-q200 'Grade 0';</v>
      </c>
      <c r="AE333" t="str">
        <f t="shared" si="148"/>
        <v>classification 'Precision Thick Film Chip Resistors';</v>
      </c>
      <c r="AF333" t="str">
        <f t="shared" si="149"/>
        <v>mfg 'Panasonic';</v>
      </c>
      <c r="AG333" t="str">
        <f t="shared" si="150"/>
        <v>mpn 'ERJ6ENF7151';</v>
      </c>
    </row>
    <row r="334" spans="3:33" x14ac:dyDescent="0.3">
      <c r="C334" s="5" t="str">
        <f t="shared" si="151"/>
        <v>R0805</v>
      </c>
      <c r="D334" s="5" t="str">
        <f t="shared" si="135"/>
        <v>7.32 k</v>
      </c>
      <c r="E334" s="5" t="str">
        <f t="shared" si="152"/>
        <v>1 %</v>
      </c>
      <c r="F334" s="5" t="str">
        <f t="shared" si="136"/>
        <v>30.2 V</v>
      </c>
      <c r="G334" s="5" t="str">
        <f t="shared" si="153"/>
        <v>200 V</v>
      </c>
      <c r="H334" s="5" t="str">
        <f t="shared" si="154"/>
        <v>0.125 @ 70 C</v>
      </c>
      <c r="I334" s="5" t="str">
        <f t="shared" si="155"/>
        <v>±100 ppm/C</v>
      </c>
      <c r="J334" s="5" t="str">
        <f t="shared" si="156"/>
        <v>0805</v>
      </c>
      <c r="K334" s="5" t="str">
        <f t="shared" si="157"/>
        <v>-55 to +155 C</v>
      </c>
      <c r="L334" s="5" t="str">
        <f t="array" ref="L334">IFERROR(INDEX(e29_4c,SMALL(IF(($B$9&lt;=e29_raw)*($B$11&gt;=e29_raw),MATCH(ROW(e29_4c),ROW(e29_4c))),ROWS($A$1:A328)),COLUMN(A328)),"")</f>
        <v>7321</v>
      </c>
      <c r="M334" s="5" t="str">
        <f t="shared" si="158"/>
        <v>Grade 0</v>
      </c>
      <c r="N334" t="str">
        <f t="shared" si="159"/>
        <v>Precision Thick Film Chip Resistors</v>
      </c>
      <c r="O334" t="str">
        <f t="shared" si="160"/>
        <v>Panasonic</v>
      </c>
      <c r="P334" s="5" t="str">
        <f t="shared" si="161"/>
        <v>ERJ6ENF7321</v>
      </c>
      <c r="T334" t="str">
        <f t="shared" si="137"/>
        <v>technology 'R0805';</v>
      </c>
      <c r="U334" t="str">
        <f t="shared" si="138"/>
        <v>value '7.32 k';</v>
      </c>
      <c r="V334" t="str">
        <f t="shared" si="139"/>
        <v>tolerance '1 %';</v>
      </c>
      <c r="W334" t="str">
        <f t="shared" si="140"/>
        <v>rcwv '30.2 V';</v>
      </c>
      <c r="X334" t="str">
        <f t="shared" si="141"/>
        <v>max(v) '200 V';</v>
      </c>
      <c r="Y334" t="str">
        <f t="shared" si="142"/>
        <v>power(w) '0.125 @ 70 C';</v>
      </c>
      <c r="Z334" t="str">
        <f t="shared" si="143"/>
        <v>tcr '±100 ppm/C';</v>
      </c>
      <c r="AA334" t="str">
        <f t="shared" si="144"/>
        <v>package '0805';</v>
      </c>
      <c r="AB334" t="str">
        <f t="shared" si="145"/>
        <v>operating_temp '-55 to +155 C';</v>
      </c>
      <c r="AC334" t="str">
        <f t="shared" si="146"/>
        <v>pkg_code '7321';</v>
      </c>
      <c r="AD334" t="str">
        <f t="shared" si="147"/>
        <v>aec-q200 'Grade 0';</v>
      </c>
      <c r="AE334" t="str">
        <f t="shared" si="148"/>
        <v>classification 'Precision Thick Film Chip Resistors';</v>
      </c>
      <c r="AF334" t="str">
        <f t="shared" si="149"/>
        <v>mfg 'Panasonic';</v>
      </c>
      <c r="AG334" t="str">
        <f t="shared" si="150"/>
        <v>mpn 'ERJ6ENF7321';</v>
      </c>
    </row>
    <row r="335" spans="3:33" x14ac:dyDescent="0.3">
      <c r="C335" s="5" t="str">
        <f t="shared" si="151"/>
        <v>R0805</v>
      </c>
      <c r="D335" s="5" t="str">
        <f t="shared" si="135"/>
        <v>7.50 k</v>
      </c>
      <c r="E335" s="5" t="str">
        <f t="shared" si="152"/>
        <v>1 %</v>
      </c>
      <c r="F335" s="5" t="str">
        <f t="shared" si="136"/>
        <v>30.6 V</v>
      </c>
      <c r="G335" s="5" t="str">
        <f t="shared" si="153"/>
        <v>200 V</v>
      </c>
      <c r="H335" s="5" t="str">
        <f t="shared" si="154"/>
        <v>0.125 @ 70 C</v>
      </c>
      <c r="I335" s="5" t="str">
        <f t="shared" si="155"/>
        <v>±100 ppm/C</v>
      </c>
      <c r="J335" s="5" t="str">
        <f t="shared" si="156"/>
        <v>0805</v>
      </c>
      <c r="K335" s="5" t="str">
        <f t="shared" si="157"/>
        <v>-55 to +155 C</v>
      </c>
      <c r="L335" s="5" t="str">
        <f t="array" ref="L335">IFERROR(INDEX(e29_4c,SMALL(IF(($B$9&lt;=e29_raw)*($B$11&gt;=e29_raw),MATCH(ROW(e29_4c),ROW(e29_4c))),ROWS($A$1:A329)),COLUMN(A329)),"")</f>
        <v>7501</v>
      </c>
      <c r="M335" s="5" t="str">
        <f t="shared" si="158"/>
        <v>Grade 0</v>
      </c>
      <c r="N335" t="str">
        <f t="shared" si="159"/>
        <v>Precision Thick Film Chip Resistors</v>
      </c>
      <c r="O335" t="str">
        <f t="shared" si="160"/>
        <v>Panasonic</v>
      </c>
      <c r="P335" s="5" t="str">
        <f t="shared" si="161"/>
        <v>ERJ6ENF7501</v>
      </c>
      <c r="T335" t="str">
        <f t="shared" si="137"/>
        <v>technology 'R0805';</v>
      </c>
      <c r="U335" t="str">
        <f t="shared" si="138"/>
        <v>value '7.50 k';</v>
      </c>
      <c r="V335" t="str">
        <f t="shared" si="139"/>
        <v>tolerance '1 %';</v>
      </c>
      <c r="W335" t="str">
        <f t="shared" si="140"/>
        <v>rcwv '30.6 V';</v>
      </c>
      <c r="X335" t="str">
        <f t="shared" si="141"/>
        <v>max(v) '200 V';</v>
      </c>
      <c r="Y335" t="str">
        <f t="shared" si="142"/>
        <v>power(w) '0.125 @ 70 C';</v>
      </c>
      <c r="Z335" t="str">
        <f t="shared" si="143"/>
        <v>tcr '±100 ppm/C';</v>
      </c>
      <c r="AA335" t="str">
        <f t="shared" si="144"/>
        <v>package '0805';</v>
      </c>
      <c r="AB335" t="str">
        <f t="shared" si="145"/>
        <v>operating_temp '-55 to +155 C';</v>
      </c>
      <c r="AC335" t="str">
        <f t="shared" si="146"/>
        <v>pkg_code '7501';</v>
      </c>
      <c r="AD335" t="str">
        <f t="shared" si="147"/>
        <v>aec-q200 'Grade 0';</v>
      </c>
      <c r="AE335" t="str">
        <f t="shared" si="148"/>
        <v>classification 'Precision Thick Film Chip Resistors';</v>
      </c>
      <c r="AF335" t="str">
        <f t="shared" si="149"/>
        <v>mfg 'Panasonic';</v>
      </c>
      <c r="AG335" t="str">
        <f t="shared" si="150"/>
        <v>mpn 'ERJ6ENF7501';</v>
      </c>
    </row>
    <row r="336" spans="3:33" x14ac:dyDescent="0.3">
      <c r="C336" s="5" t="str">
        <f t="shared" si="151"/>
        <v>R0805</v>
      </c>
      <c r="D336" s="5" t="str">
        <f t="shared" si="135"/>
        <v>7.68 k</v>
      </c>
      <c r="E336" s="5" t="str">
        <f t="shared" si="152"/>
        <v>1 %</v>
      </c>
      <c r="F336" s="5" t="str">
        <f t="shared" si="136"/>
        <v>31 V</v>
      </c>
      <c r="G336" s="5" t="str">
        <f t="shared" si="153"/>
        <v>200 V</v>
      </c>
      <c r="H336" s="5" t="str">
        <f t="shared" si="154"/>
        <v>0.125 @ 70 C</v>
      </c>
      <c r="I336" s="5" t="str">
        <f t="shared" si="155"/>
        <v>±100 ppm/C</v>
      </c>
      <c r="J336" s="5" t="str">
        <f t="shared" si="156"/>
        <v>0805</v>
      </c>
      <c r="K336" s="5" t="str">
        <f t="shared" si="157"/>
        <v>-55 to +155 C</v>
      </c>
      <c r="L336" s="5" t="str">
        <f t="array" ref="L336">IFERROR(INDEX(e29_4c,SMALL(IF(($B$9&lt;=e29_raw)*($B$11&gt;=e29_raw),MATCH(ROW(e29_4c),ROW(e29_4c))),ROWS($A$1:A330)),COLUMN(A330)),"")</f>
        <v>7681</v>
      </c>
      <c r="M336" s="5" t="str">
        <f t="shared" si="158"/>
        <v>Grade 0</v>
      </c>
      <c r="N336" t="str">
        <f t="shared" si="159"/>
        <v>Precision Thick Film Chip Resistors</v>
      </c>
      <c r="O336" t="str">
        <f t="shared" si="160"/>
        <v>Panasonic</v>
      </c>
      <c r="P336" s="5" t="str">
        <f t="shared" si="161"/>
        <v>ERJ6ENF7681</v>
      </c>
      <c r="T336" t="str">
        <f t="shared" si="137"/>
        <v>technology 'R0805';</v>
      </c>
      <c r="U336" t="str">
        <f t="shared" si="138"/>
        <v>value '7.68 k';</v>
      </c>
      <c r="V336" t="str">
        <f t="shared" si="139"/>
        <v>tolerance '1 %';</v>
      </c>
      <c r="W336" t="str">
        <f t="shared" si="140"/>
        <v>rcwv '31 V';</v>
      </c>
      <c r="X336" t="str">
        <f t="shared" si="141"/>
        <v>max(v) '200 V';</v>
      </c>
      <c r="Y336" t="str">
        <f t="shared" si="142"/>
        <v>power(w) '0.125 @ 70 C';</v>
      </c>
      <c r="Z336" t="str">
        <f t="shared" si="143"/>
        <v>tcr '±100 ppm/C';</v>
      </c>
      <c r="AA336" t="str">
        <f t="shared" si="144"/>
        <v>package '0805';</v>
      </c>
      <c r="AB336" t="str">
        <f t="shared" si="145"/>
        <v>operating_temp '-55 to +155 C';</v>
      </c>
      <c r="AC336" t="str">
        <f t="shared" si="146"/>
        <v>pkg_code '7681';</v>
      </c>
      <c r="AD336" t="str">
        <f t="shared" si="147"/>
        <v>aec-q200 'Grade 0';</v>
      </c>
      <c r="AE336" t="str">
        <f t="shared" si="148"/>
        <v>classification 'Precision Thick Film Chip Resistors';</v>
      </c>
      <c r="AF336" t="str">
        <f t="shared" si="149"/>
        <v>mfg 'Panasonic';</v>
      </c>
      <c r="AG336" t="str">
        <f t="shared" si="150"/>
        <v>mpn 'ERJ6ENF7681';</v>
      </c>
    </row>
    <row r="337" spans="3:33" x14ac:dyDescent="0.3">
      <c r="C337" s="5" t="str">
        <f t="shared" si="151"/>
        <v>R0805</v>
      </c>
      <c r="D337" s="5" t="str">
        <f t="shared" si="135"/>
        <v>7.87 k</v>
      </c>
      <c r="E337" s="5" t="str">
        <f t="shared" si="152"/>
        <v>1 %</v>
      </c>
      <c r="F337" s="5" t="str">
        <f t="shared" si="136"/>
        <v>31.4 V</v>
      </c>
      <c r="G337" s="5" t="str">
        <f t="shared" si="153"/>
        <v>200 V</v>
      </c>
      <c r="H337" s="5" t="str">
        <f t="shared" si="154"/>
        <v>0.125 @ 70 C</v>
      </c>
      <c r="I337" s="5" t="str">
        <f t="shared" si="155"/>
        <v>±100 ppm/C</v>
      </c>
      <c r="J337" s="5" t="str">
        <f t="shared" si="156"/>
        <v>0805</v>
      </c>
      <c r="K337" s="5" t="str">
        <f t="shared" si="157"/>
        <v>-55 to +155 C</v>
      </c>
      <c r="L337" s="5" t="str">
        <f t="array" ref="L337">IFERROR(INDEX(e29_4c,SMALL(IF(($B$9&lt;=e29_raw)*($B$11&gt;=e29_raw),MATCH(ROW(e29_4c),ROW(e29_4c))),ROWS($A$1:A331)),COLUMN(A331)),"")</f>
        <v>7871</v>
      </c>
      <c r="M337" s="5" t="str">
        <f t="shared" si="158"/>
        <v>Grade 0</v>
      </c>
      <c r="N337" t="str">
        <f t="shared" si="159"/>
        <v>Precision Thick Film Chip Resistors</v>
      </c>
      <c r="O337" t="str">
        <f t="shared" si="160"/>
        <v>Panasonic</v>
      </c>
      <c r="P337" s="5" t="str">
        <f t="shared" si="161"/>
        <v>ERJ6ENF7871</v>
      </c>
      <c r="T337" t="str">
        <f t="shared" si="137"/>
        <v>technology 'R0805';</v>
      </c>
      <c r="U337" t="str">
        <f t="shared" si="138"/>
        <v>value '7.87 k';</v>
      </c>
      <c r="V337" t="str">
        <f t="shared" si="139"/>
        <v>tolerance '1 %';</v>
      </c>
      <c r="W337" t="str">
        <f t="shared" si="140"/>
        <v>rcwv '31.4 V';</v>
      </c>
      <c r="X337" t="str">
        <f t="shared" si="141"/>
        <v>max(v) '200 V';</v>
      </c>
      <c r="Y337" t="str">
        <f t="shared" si="142"/>
        <v>power(w) '0.125 @ 70 C';</v>
      </c>
      <c r="Z337" t="str">
        <f t="shared" si="143"/>
        <v>tcr '±100 ppm/C';</v>
      </c>
      <c r="AA337" t="str">
        <f t="shared" si="144"/>
        <v>package '0805';</v>
      </c>
      <c r="AB337" t="str">
        <f t="shared" si="145"/>
        <v>operating_temp '-55 to +155 C';</v>
      </c>
      <c r="AC337" t="str">
        <f t="shared" si="146"/>
        <v>pkg_code '7871';</v>
      </c>
      <c r="AD337" t="str">
        <f t="shared" si="147"/>
        <v>aec-q200 'Grade 0';</v>
      </c>
      <c r="AE337" t="str">
        <f t="shared" si="148"/>
        <v>classification 'Precision Thick Film Chip Resistors';</v>
      </c>
      <c r="AF337" t="str">
        <f t="shared" si="149"/>
        <v>mfg 'Panasonic';</v>
      </c>
      <c r="AG337" t="str">
        <f t="shared" si="150"/>
        <v>mpn 'ERJ6ENF7871';</v>
      </c>
    </row>
    <row r="338" spans="3:33" x14ac:dyDescent="0.3">
      <c r="C338" s="5" t="str">
        <f t="shared" si="151"/>
        <v>R0805</v>
      </c>
      <c r="D338" s="5" t="str">
        <f t="shared" si="135"/>
        <v>8.06 k</v>
      </c>
      <c r="E338" s="5" t="str">
        <f t="shared" si="152"/>
        <v>1 %</v>
      </c>
      <c r="F338" s="5" t="str">
        <f t="shared" si="136"/>
        <v>31.7 V</v>
      </c>
      <c r="G338" s="5" t="str">
        <f t="shared" si="153"/>
        <v>200 V</v>
      </c>
      <c r="H338" s="5" t="str">
        <f t="shared" si="154"/>
        <v>0.125 @ 70 C</v>
      </c>
      <c r="I338" s="5" t="str">
        <f t="shared" si="155"/>
        <v>±100 ppm/C</v>
      </c>
      <c r="J338" s="5" t="str">
        <f t="shared" si="156"/>
        <v>0805</v>
      </c>
      <c r="K338" s="5" t="str">
        <f t="shared" si="157"/>
        <v>-55 to +155 C</v>
      </c>
      <c r="L338" s="5" t="str">
        <f t="array" ref="L338">IFERROR(INDEX(e29_4c,SMALL(IF(($B$9&lt;=e29_raw)*($B$11&gt;=e29_raw),MATCH(ROW(e29_4c),ROW(e29_4c))),ROWS($A$1:A332)),COLUMN(A332)),"")</f>
        <v>8061</v>
      </c>
      <c r="M338" s="5" t="str">
        <f t="shared" si="158"/>
        <v>Grade 0</v>
      </c>
      <c r="N338" t="str">
        <f t="shared" si="159"/>
        <v>Precision Thick Film Chip Resistors</v>
      </c>
      <c r="O338" t="str">
        <f t="shared" si="160"/>
        <v>Panasonic</v>
      </c>
      <c r="P338" s="5" t="str">
        <f t="shared" si="161"/>
        <v>ERJ6ENF8061</v>
      </c>
      <c r="T338" t="str">
        <f t="shared" si="137"/>
        <v>technology 'R0805';</v>
      </c>
      <c r="U338" t="str">
        <f t="shared" si="138"/>
        <v>value '8.06 k';</v>
      </c>
      <c r="V338" t="str">
        <f t="shared" si="139"/>
        <v>tolerance '1 %';</v>
      </c>
      <c r="W338" t="str">
        <f t="shared" si="140"/>
        <v>rcwv '31.7 V';</v>
      </c>
      <c r="X338" t="str">
        <f t="shared" si="141"/>
        <v>max(v) '200 V';</v>
      </c>
      <c r="Y338" t="str">
        <f t="shared" si="142"/>
        <v>power(w) '0.125 @ 70 C';</v>
      </c>
      <c r="Z338" t="str">
        <f t="shared" si="143"/>
        <v>tcr '±100 ppm/C';</v>
      </c>
      <c r="AA338" t="str">
        <f t="shared" si="144"/>
        <v>package '0805';</v>
      </c>
      <c r="AB338" t="str">
        <f t="shared" si="145"/>
        <v>operating_temp '-55 to +155 C';</v>
      </c>
      <c r="AC338" t="str">
        <f t="shared" si="146"/>
        <v>pkg_code '8061';</v>
      </c>
      <c r="AD338" t="str">
        <f t="shared" si="147"/>
        <v>aec-q200 'Grade 0';</v>
      </c>
      <c r="AE338" t="str">
        <f t="shared" si="148"/>
        <v>classification 'Precision Thick Film Chip Resistors';</v>
      </c>
      <c r="AF338" t="str">
        <f t="shared" si="149"/>
        <v>mfg 'Panasonic';</v>
      </c>
      <c r="AG338" t="str">
        <f t="shared" si="150"/>
        <v>mpn 'ERJ6ENF8061';</v>
      </c>
    </row>
    <row r="339" spans="3:33" x14ac:dyDescent="0.3">
      <c r="C339" s="5" t="str">
        <f t="shared" si="151"/>
        <v>R0805</v>
      </c>
      <c r="D339" s="5" t="str">
        <f t="shared" si="135"/>
        <v>8.20 k</v>
      </c>
      <c r="E339" s="5" t="str">
        <f t="shared" si="152"/>
        <v>1 %</v>
      </c>
      <c r="F339" s="5" t="str">
        <f t="shared" si="136"/>
        <v>32 V</v>
      </c>
      <c r="G339" s="5" t="str">
        <f t="shared" si="153"/>
        <v>200 V</v>
      </c>
      <c r="H339" s="5" t="str">
        <f t="shared" si="154"/>
        <v>0.125 @ 70 C</v>
      </c>
      <c r="I339" s="5" t="str">
        <f t="shared" si="155"/>
        <v>±100 ppm/C</v>
      </c>
      <c r="J339" s="5" t="str">
        <f t="shared" si="156"/>
        <v>0805</v>
      </c>
      <c r="K339" s="5" t="str">
        <f t="shared" si="157"/>
        <v>-55 to +155 C</v>
      </c>
      <c r="L339" s="5" t="str">
        <f t="array" ref="L339">IFERROR(INDEX(e29_4c,SMALL(IF(($B$9&lt;=e29_raw)*($B$11&gt;=e29_raw),MATCH(ROW(e29_4c),ROW(e29_4c))),ROWS($A$1:A333)),COLUMN(A333)),"")</f>
        <v>8201</v>
      </c>
      <c r="M339" s="5" t="str">
        <f t="shared" si="158"/>
        <v>Grade 0</v>
      </c>
      <c r="N339" t="str">
        <f t="shared" si="159"/>
        <v>Precision Thick Film Chip Resistors</v>
      </c>
      <c r="O339" t="str">
        <f t="shared" si="160"/>
        <v>Panasonic</v>
      </c>
      <c r="P339" s="5" t="str">
        <f t="shared" si="161"/>
        <v>ERJ6ENF8201</v>
      </c>
      <c r="T339" t="str">
        <f t="shared" si="137"/>
        <v>technology 'R0805';</v>
      </c>
      <c r="U339" t="str">
        <f t="shared" si="138"/>
        <v>value '8.20 k';</v>
      </c>
      <c r="V339" t="str">
        <f t="shared" si="139"/>
        <v>tolerance '1 %';</v>
      </c>
      <c r="W339" t="str">
        <f t="shared" si="140"/>
        <v>rcwv '32 V';</v>
      </c>
      <c r="X339" t="str">
        <f t="shared" si="141"/>
        <v>max(v) '200 V';</v>
      </c>
      <c r="Y339" t="str">
        <f t="shared" si="142"/>
        <v>power(w) '0.125 @ 70 C';</v>
      </c>
      <c r="Z339" t="str">
        <f t="shared" si="143"/>
        <v>tcr '±100 ppm/C';</v>
      </c>
      <c r="AA339" t="str">
        <f t="shared" si="144"/>
        <v>package '0805';</v>
      </c>
      <c r="AB339" t="str">
        <f t="shared" si="145"/>
        <v>operating_temp '-55 to +155 C';</v>
      </c>
      <c r="AC339" t="str">
        <f t="shared" si="146"/>
        <v>pkg_code '8201';</v>
      </c>
      <c r="AD339" t="str">
        <f t="shared" si="147"/>
        <v>aec-q200 'Grade 0';</v>
      </c>
      <c r="AE339" t="str">
        <f t="shared" si="148"/>
        <v>classification 'Precision Thick Film Chip Resistors';</v>
      </c>
      <c r="AF339" t="str">
        <f t="shared" si="149"/>
        <v>mfg 'Panasonic';</v>
      </c>
      <c r="AG339" t="str">
        <f t="shared" si="150"/>
        <v>mpn 'ERJ6ENF8201';</v>
      </c>
    </row>
    <row r="340" spans="3:33" x14ac:dyDescent="0.3">
      <c r="C340" s="5" t="str">
        <f t="shared" si="151"/>
        <v>R0805</v>
      </c>
      <c r="D340" s="5" t="str">
        <f t="shared" si="135"/>
        <v>8.25 k</v>
      </c>
      <c r="E340" s="5" t="str">
        <f t="shared" si="152"/>
        <v>1 %</v>
      </c>
      <c r="F340" s="5" t="str">
        <f t="shared" si="136"/>
        <v>32.1 V</v>
      </c>
      <c r="G340" s="5" t="str">
        <f t="shared" si="153"/>
        <v>200 V</v>
      </c>
      <c r="H340" s="5" t="str">
        <f t="shared" si="154"/>
        <v>0.125 @ 70 C</v>
      </c>
      <c r="I340" s="5" t="str">
        <f t="shared" si="155"/>
        <v>±100 ppm/C</v>
      </c>
      <c r="J340" s="5" t="str">
        <f t="shared" si="156"/>
        <v>0805</v>
      </c>
      <c r="K340" s="5" t="str">
        <f t="shared" si="157"/>
        <v>-55 to +155 C</v>
      </c>
      <c r="L340" s="5" t="str">
        <f t="array" ref="L340">IFERROR(INDEX(e29_4c,SMALL(IF(($B$9&lt;=e29_raw)*($B$11&gt;=e29_raw),MATCH(ROW(e29_4c),ROW(e29_4c))),ROWS($A$1:A334)),COLUMN(A334)),"")</f>
        <v>8251</v>
      </c>
      <c r="M340" s="5" t="str">
        <f t="shared" si="158"/>
        <v>Grade 0</v>
      </c>
      <c r="N340" t="str">
        <f t="shared" si="159"/>
        <v>Precision Thick Film Chip Resistors</v>
      </c>
      <c r="O340" t="str">
        <f t="shared" si="160"/>
        <v>Panasonic</v>
      </c>
      <c r="P340" s="5" t="str">
        <f t="shared" si="161"/>
        <v>ERJ6ENF8251</v>
      </c>
      <c r="T340" t="str">
        <f t="shared" si="137"/>
        <v>technology 'R0805';</v>
      </c>
      <c r="U340" t="str">
        <f t="shared" si="138"/>
        <v>value '8.25 k';</v>
      </c>
      <c r="V340" t="str">
        <f t="shared" si="139"/>
        <v>tolerance '1 %';</v>
      </c>
      <c r="W340" t="str">
        <f t="shared" si="140"/>
        <v>rcwv '32.1 V';</v>
      </c>
      <c r="X340" t="str">
        <f t="shared" si="141"/>
        <v>max(v) '200 V';</v>
      </c>
      <c r="Y340" t="str">
        <f t="shared" si="142"/>
        <v>power(w) '0.125 @ 70 C';</v>
      </c>
      <c r="Z340" t="str">
        <f t="shared" si="143"/>
        <v>tcr '±100 ppm/C';</v>
      </c>
      <c r="AA340" t="str">
        <f t="shared" si="144"/>
        <v>package '0805';</v>
      </c>
      <c r="AB340" t="str">
        <f t="shared" si="145"/>
        <v>operating_temp '-55 to +155 C';</v>
      </c>
      <c r="AC340" t="str">
        <f t="shared" si="146"/>
        <v>pkg_code '8251';</v>
      </c>
      <c r="AD340" t="str">
        <f t="shared" si="147"/>
        <v>aec-q200 'Grade 0';</v>
      </c>
      <c r="AE340" t="str">
        <f t="shared" si="148"/>
        <v>classification 'Precision Thick Film Chip Resistors';</v>
      </c>
      <c r="AF340" t="str">
        <f t="shared" si="149"/>
        <v>mfg 'Panasonic';</v>
      </c>
      <c r="AG340" t="str">
        <f t="shared" si="150"/>
        <v>mpn 'ERJ6ENF8251';</v>
      </c>
    </row>
    <row r="341" spans="3:33" x14ac:dyDescent="0.3">
      <c r="C341" s="5" t="str">
        <f t="shared" si="151"/>
        <v>R0805</v>
      </c>
      <c r="D341" s="5" t="str">
        <f t="shared" si="135"/>
        <v>8.45 k</v>
      </c>
      <c r="E341" s="5" t="str">
        <f t="shared" si="152"/>
        <v>1 %</v>
      </c>
      <c r="F341" s="5" t="str">
        <f t="shared" si="136"/>
        <v>32.5 V</v>
      </c>
      <c r="G341" s="5" t="str">
        <f t="shared" si="153"/>
        <v>200 V</v>
      </c>
      <c r="H341" s="5" t="str">
        <f t="shared" si="154"/>
        <v>0.125 @ 70 C</v>
      </c>
      <c r="I341" s="5" t="str">
        <f t="shared" si="155"/>
        <v>±100 ppm/C</v>
      </c>
      <c r="J341" s="5" t="str">
        <f t="shared" si="156"/>
        <v>0805</v>
      </c>
      <c r="K341" s="5" t="str">
        <f t="shared" si="157"/>
        <v>-55 to +155 C</v>
      </c>
      <c r="L341" s="5" t="str">
        <f t="array" ref="L341">IFERROR(INDEX(e29_4c,SMALL(IF(($B$9&lt;=e29_raw)*($B$11&gt;=e29_raw),MATCH(ROW(e29_4c),ROW(e29_4c))),ROWS($A$1:A335)),COLUMN(A335)),"")</f>
        <v>8451</v>
      </c>
      <c r="M341" s="5" t="str">
        <f t="shared" si="158"/>
        <v>Grade 0</v>
      </c>
      <c r="N341" t="str">
        <f t="shared" si="159"/>
        <v>Precision Thick Film Chip Resistors</v>
      </c>
      <c r="O341" t="str">
        <f t="shared" si="160"/>
        <v>Panasonic</v>
      </c>
      <c r="P341" s="5" t="str">
        <f t="shared" si="161"/>
        <v>ERJ6ENF8451</v>
      </c>
      <c r="T341" t="str">
        <f t="shared" si="137"/>
        <v>technology 'R0805';</v>
      </c>
      <c r="U341" t="str">
        <f t="shared" si="138"/>
        <v>value '8.45 k';</v>
      </c>
      <c r="V341" t="str">
        <f t="shared" si="139"/>
        <v>tolerance '1 %';</v>
      </c>
      <c r="W341" t="str">
        <f t="shared" si="140"/>
        <v>rcwv '32.5 V';</v>
      </c>
      <c r="X341" t="str">
        <f t="shared" si="141"/>
        <v>max(v) '200 V';</v>
      </c>
      <c r="Y341" t="str">
        <f t="shared" si="142"/>
        <v>power(w) '0.125 @ 70 C';</v>
      </c>
      <c r="Z341" t="str">
        <f t="shared" si="143"/>
        <v>tcr '±100 ppm/C';</v>
      </c>
      <c r="AA341" t="str">
        <f t="shared" si="144"/>
        <v>package '0805';</v>
      </c>
      <c r="AB341" t="str">
        <f t="shared" si="145"/>
        <v>operating_temp '-55 to +155 C';</v>
      </c>
      <c r="AC341" t="str">
        <f t="shared" si="146"/>
        <v>pkg_code '8451';</v>
      </c>
      <c r="AD341" t="str">
        <f t="shared" si="147"/>
        <v>aec-q200 'Grade 0';</v>
      </c>
      <c r="AE341" t="str">
        <f t="shared" si="148"/>
        <v>classification 'Precision Thick Film Chip Resistors';</v>
      </c>
      <c r="AF341" t="str">
        <f t="shared" si="149"/>
        <v>mfg 'Panasonic';</v>
      </c>
      <c r="AG341" t="str">
        <f t="shared" si="150"/>
        <v>mpn 'ERJ6ENF8451';</v>
      </c>
    </row>
    <row r="342" spans="3:33" x14ac:dyDescent="0.3">
      <c r="C342" s="5" t="str">
        <f t="shared" si="151"/>
        <v>R0805</v>
      </c>
      <c r="D342" s="5" t="str">
        <f t="shared" si="135"/>
        <v>8.66 k</v>
      </c>
      <c r="E342" s="5" t="str">
        <f t="shared" si="152"/>
        <v>1 %</v>
      </c>
      <c r="F342" s="5" t="str">
        <f t="shared" si="136"/>
        <v>32.9 V</v>
      </c>
      <c r="G342" s="5" t="str">
        <f t="shared" si="153"/>
        <v>200 V</v>
      </c>
      <c r="H342" s="5" t="str">
        <f t="shared" si="154"/>
        <v>0.125 @ 70 C</v>
      </c>
      <c r="I342" s="5" t="str">
        <f t="shared" si="155"/>
        <v>±100 ppm/C</v>
      </c>
      <c r="J342" s="5" t="str">
        <f t="shared" si="156"/>
        <v>0805</v>
      </c>
      <c r="K342" s="5" t="str">
        <f t="shared" si="157"/>
        <v>-55 to +155 C</v>
      </c>
      <c r="L342" s="5" t="str">
        <f t="array" ref="L342">IFERROR(INDEX(e29_4c,SMALL(IF(($B$9&lt;=e29_raw)*($B$11&gt;=e29_raw),MATCH(ROW(e29_4c),ROW(e29_4c))),ROWS($A$1:A336)),COLUMN(A336)),"")</f>
        <v>8661</v>
      </c>
      <c r="M342" s="5" t="str">
        <f t="shared" si="158"/>
        <v>Grade 0</v>
      </c>
      <c r="N342" t="str">
        <f t="shared" si="159"/>
        <v>Precision Thick Film Chip Resistors</v>
      </c>
      <c r="O342" t="str">
        <f t="shared" si="160"/>
        <v>Panasonic</v>
      </c>
      <c r="P342" s="5" t="str">
        <f t="shared" si="161"/>
        <v>ERJ6ENF8661</v>
      </c>
      <c r="T342" t="str">
        <f t="shared" si="137"/>
        <v>technology 'R0805';</v>
      </c>
      <c r="U342" t="str">
        <f t="shared" si="138"/>
        <v>value '8.66 k';</v>
      </c>
      <c r="V342" t="str">
        <f t="shared" si="139"/>
        <v>tolerance '1 %';</v>
      </c>
      <c r="W342" t="str">
        <f t="shared" si="140"/>
        <v>rcwv '32.9 V';</v>
      </c>
      <c r="X342" t="str">
        <f t="shared" si="141"/>
        <v>max(v) '200 V';</v>
      </c>
      <c r="Y342" t="str">
        <f t="shared" si="142"/>
        <v>power(w) '0.125 @ 70 C';</v>
      </c>
      <c r="Z342" t="str">
        <f t="shared" si="143"/>
        <v>tcr '±100 ppm/C';</v>
      </c>
      <c r="AA342" t="str">
        <f t="shared" si="144"/>
        <v>package '0805';</v>
      </c>
      <c r="AB342" t="str">
        <f t="shared" si="145"/>
        <v>operating_temp '-55 to +155 C';</v>
      </c>
      <c r="AC342" t="str">
        <f t="shared" si="146"/>
        <v>pkg_code '8661';</v>
      </c>
      <c r="AD342" t="str">
        <f t="shared" si="147"/>
        <v>aec-q200 'Grade 0';</v>
      </c>
      <c r="AE342" t="str">
        <f t="shared" si="148"/>
        <v>classification 'Precision Thick Film Chip Resistors';</v>
      </c>
      <c r="AF342" t="str">
        <f t="shared" si="149"/>
        <v>mfg 'Panasonic';</v>
      </c>
      <c r="AG342" t="str">
        <f t="shared" si="150"/>
        <v>mpn 'ERJ6ENF8661';</v>
      </c>
    </row>
    <row r="343" spans="3:33" x14ac:dyDescent="0.3">
      <c r="C343" s="5" t="str">
        <f t="shared" si="151"/>
        <v>R0805</v>
      </c>
      <c r="D343" s="5" t="str">
        <f t="shared" si="135"/>
        <v>8.87 k</v>
      </c>
      <c r="E343" s="5" t="str">
        <f t="shared" si="152"/>
        <v>1 %</v>
      </c>
      <c r="F343" s="5" t="str">
        <f t="shared" si="136"/>
        <v>33.3 V</v>
      </c>
      <c r="G343" s="5" t="str">
        <f t="shared" si="153"/>
        <v>200 V</v>
      </c>
      <c r="H343" s="5" t="str">
        <f t="shared" si="154"/>
        <v>0.125 @ 70 C</v>
      </c>
      <c r="I343" s="5" t="str">
        <f t="shared" si="155"/>
        <v>±100 ppm/C</v>
      </c>
      <c r="J343" s="5" t="str">
        <f t="shared" si="156"/>
        <v>0805</v>
      </c>
      <c r="K343" s="5" t="str">
        <f t="shared" si="157"/>
        <v>-55 to +155 C</v>
      </c>
      <c r="L343" s="5" t="str">
        <f t="array" ref="L343">IFERROR(INDEX(e29_4c,SMALL(IF(($B$9&lt;=e29_raw)*($B$11&gt;=e29_raw),MATCH(ROW(e29_4c),ROW(e29_4c))),ROWS($A$1:A337)),COLUMN(A337)),"")</f>
        <v>8871</v>
      </c>
      <c r="M343" s="5" t="str">
        <f t="shared" si="158"/>
        <v>Grade 0</v>
      </c>
      <c r="N343" t="str">
        <f t="shared" si="159"/>
        <v>Precision Thick Film Chip Resistors</v>
      </c>
      <c r="O343" t="str">
        <f t="shared" si="160"/>
        <v>Panasonic</v>
      </c>
      <c r="P343" s="5" t="str">
        <f t="shared" si="161"/>
        <v>ERJ6ENF8871</v>
      </c>
      <c r="T343" t="str">
        <f t="shared" si="137"/>
        <v>technology 'R0805';</v>
      </c>
      <c r="U343" t="str">
        <f t="shared" si="138"/>
        <v>value '8.87 k';</v>
      </c>
      <c r="V343" t="str">
        <f t="shared" si="139"/>
        <v>tolerance '1 %';</v>
      </c>
      <c r="W343" t="str">
        <f t="shared" si="140"/>
        <v>rcwv '33.3 V';</v>
      </c>
      <c r="X343" t="str">
        <f t="shared" si="141"/>
        <v>max(v) '200 V';</v>
      </c>
      <c r="Y343" t="str">
        <f t="shared" si="142"/>
        <v>power(w) '0.125 @ 70 C';</v>
      </c>
      <c r="Z343" t="str">
        <f t="shared" si="143"/>
        <v>tcr '±100 ppm/C';</v>
      </c>
      <c r="AA343" t="str">
        <f t="shared" si="144"/>
        <v>package '0805';</v>
      </c>
      <c r="AB343" t="str">
        <f t="shared" si="145"/>
        <v>operating_temp '-55 to +155 C';</v>
      </c>
      <c r="AC343" t="str">
        <f t="shared" si="146"/>
        <v>pkg_code '8871';</v>
      </c>
      <c r="AD343" t="str">
        <f t="shared" si="147"/>
        <v>aec-q200 'Grade 0';</v>
      </c>
      <c r="AE343" t="str">
        <f t="shared" si="148"/>
        <v>classification 'Precision Thick Film Chip Resistors';</v>
      </c>
      <c r="AF343" t="str">
        <f t="shared" si="149"/>
        <v>mfg 'Panasonic';</v>
      </c>
      <c r="AG343" t="str">
        <f t="shared" si="150"/>
        <v>mpn 'ERJ6ENF8871';</v>
      </c>
    </row>
    <row r="344" spans="3:33" x14ac:dyDescent="0.3">
      <c r="C344" s="5" t="str">
        <f t="shared" si="151"/>
        <v>R0805</v>
      </c>
      <c r="D344" s="5" t="str">
        <f t="shared" si="135"/>
        <v>9.09 k</v>
      </c>
      <c r="E344" s="5" t="str">
        <f t="shared" si="152"/>
        <v>1 %</v>
      </c>
      <c r="F344" s="5" t="str">
        <f t="shared" si="136"/>
        <v>33.7 V</v>
      </c>
      <c r="G344" s="5" t="str">
        <f t="shared" si="153"/>
        <v>200 V</v>
      </c>
      <c r="H344" s="5" t="str">
        <f t="shared" si="154"/>
        <v>0.125 @ 70 C</v>
      </c>
      <c r="I344" s="5" t="str">
        <f t="shared" si="155"/>
        <v>±100 ppm/C</v>
      </c>
      <c r="J344" s="5" t="str">
        <f t="shared" si="156"/>
        <v>0805</v>
      </c>
      <c r="K344" s="5" t="str">
        <f t="shared" si="157"/>
        <v>-55 to +155 C</v>
      </c>
      <c r="L344" s="5" t="str">
        <f t="array" ref="L344">IFERROR(INDEX(e29_4c,SMALL(IF(($B$9&lt;=e29_raw)*($B$11&gt;=e29_raw),MATCH(ROW(e29_4c),ROW(e29_4c))),ROWS($A$1:A338)),COLUMN(A338)),"")</f>
        <v>9091</v>
      </c>
      <c r="M344" s="5" t="str">
        <f t="shared" si="158"/>
        <v>Grade 0</v>
      </c>
      <c r="N344" t="str">
        <f t="shared" si="159"/>
        <v>Precision Thick Film Chip Resistors</v>
      </c>
      <c r="O344" t="str">
        <f t="shared" si="160"/>
        <v>Panasonic</v>
      </c>
      <c r="P344" s="5" t="str">
        <f t="shared" si="161"/>
        <v>ERJ6ENF9091</v>
      </c>
      <c r="T344" t="str">
        <f t="shared" si="137"/>
        <v>technology 'R0805';</v>
      </c>
      <c r="U344" t="str">
        <f t="shared" si="138"/>
        <v>value '9.09 k';</v>
      </c>
      <c r="V344" t="str">
        <f t="shared" si="139"/>
        <v>tolerance '1 %';</v>
      </c>
      <c r="W344" t="str">
        <f t="shared" si="140"/>
        <v>rcwv '33.7 V';</v>
      </c>
      <c r="X344" t="str">
        <f t="shared" si="141"/>
        <v>max(v) '200 V';</v>
      </c>
      <c r="Y344" t="str">
        <f t="shared" si="142"/>
        <v>power(w) '0.125 @ 70 C';</v>
      </c>
      <c r="Z344" t="str">
        <f t="shared" si="143"/>
        <v>tcr '±100 ppm/C';</v>
      </c>
      <c r="AA344" t="str">
        <f t="shared" si="144"/>
        <v>package '0805';</v>
      </c>
      <c r="AB344" t="str">
        <f t="shared" si="145"/>
        <v>operating_temp '-55 to +155 C';</v>
      </c>
      <c r="AC344" t="str">
        <f t="shared" si="146"/>
        <v>pkg_code '9091';</v>
      </c>
      <c r="AD344" t="str">
        <f t="shared" si="147"/>
        <v>aec-q200 'Grade 0';</v>
      </c>
      <c r="AE344" t="str">
        <f t="shared" si="148"/>
        <v>classification 'Precision Thick Film Chip Resistors';</v>
      </c>
      <c r="AF344" t="str">
        <f t="shared" si="149"/>
        <v>mfg 'Panasonic';</v>
      </c>
      <c r="AG344" t="str">
        <f t="shared" si="150"/>
        <v>mpn 'ERJ6ENF9091';</v>
      </c>
    </row>
    <row r="345" spans="3:33" x14ac:dyDescent="0.3">
      <c r="C345" s="5" t="str">
        <f t="shared" si="151"/>
        <v>R0805</v>
      </c>
      <c r="D345" s="5" t="str">
        <f t="shared" si="135"/>
        <v>9.10 k</v>
      </c>
      <c r="E345" s="5" t="str">
        <f t="shared" si="152"/>
        <v>1 %</v>
      </c>
      <c r="F345" s="5" t="str">
        <f t="shared" si="136"/>
        <v>33.7 V</v>
      </c>
      <c r="G345" s="5" t="str">
        <f t="shared" si="153"/>
        <v>200 V</v>
      </c>
      <c r="H345" s="5" t="str">
        <f t="shared" si="154"/>
        <v>0.125 @ 70 C</v>
      </c>
      <c r="I345" s="5" t="str">
        <f t="shared" si="155"/>
        <v>±100 ppm/C</v>
      </c>
      <c r="J345" s="5" t="str">
        <f t="shared" si="156"/>
        <v>0805</v>
      </c>
      <c r="K345" s="5" t="str">
        <f t="shared" si="157"/>
        <v>-55 to +155 C</v>
      </c>
      <c r="L345" s="5" t="str">
        <f t="array" ref="L345">IFERROR(INDEX(e29_4c,SMALL(IF(($B$9&lt;=e29_raw)*($B$11&gt;=e29_raw),MATCH(ROW(e29_4c),ROW(e29_4c))),ROWS($A$1:A339)),COLUMN(A339)),"")</f>
        <v>9101</v>
      </c>
      <c r="M345" s="5" t="str">
        <f t="shared" si="158"/>
        <v>Grade 0</v>
      </c>
      <c r="N345" t="str">
        <f t="shared" si="159"/>
        <v>Precision Thick Film Chip Resistors</v>
      </c>
      <c r="O345" t="str">
        <f t="shared" si="160"/>
        <v>Panasonic</v>
      </c>
      <c r="P345" s="5" t="str">
        <f t="shared" si="161"/>
        <v>ERJ6ENF9101</v>
      </c>
      <c r="T345" t="str">
        <f t="shared" si="137"/>
        <v>technology 'R0805';</v>
      </c>
      <c r="U345" t="str">
        <f t="shared" si="138"/>
        <v>value '9.10 k';</v>
      </c>
      <c r="V345" t="str">
        <f t="shared" si="139"/>
        <v>tolerance '1 %';</v>
      </c>
      <c r="W345" t="str">
        <f t="shared" si="140"/>
        <v>rcwv '33.7 V';</v>
      </c>
      <c r="X345" t="str">
        <f t="shared" si="141"/>
        <v>max(v) '200 V';</v>
      </c>
      <c r="Y345" t="str">
        <f t="shared" si="142"/>
        <v>power(w) '0.125 @ 70 C';</v>
      </c>
      <c r="Z345" t="str">
        <f t="shared" si="143"/>
        <v>tcr '±100 ppm/C';</v>
      </c>
      <c r="AA345" t="str">
        <f t="shared" si="144"/>
        <v>package '0805';</v>
      </c>
      <c r="AB345" t="str">
        <f t="shared" si="145"/>
        <v>operating_temp '-55 to +155 C';</v>
      </c>
      <c r="AC345" t="str">
        <f t="shared" si="146"/>
        <v>pkg_code '9101';</v>
      </c>
      <c r="AD345" t="str">
        <f t="shared" si="147"/>
        <v>aec-q200 'Grade 0';</v>
      </c>
      <c r="AE345" t="str">
        <f t="shared" si="148"/>
        <v>classification 'Precision Thick Film Chip Resistors';</v>
      </c>
      <c r="AF345" t="str">
        <f t="shared" si="149"/>
        <v>mfg 'Panasonic';</v>
      </c>
      <c r="AG345" t="str">
        <f t="shared" si="150"/>
        <v>mpn 'ERJ6ENF9101';</v>
      </c>
    </row>
    <row r="346" spans="3:33" x14ac:dyDescent="0.3">
      <c r="C346" s="5" t="str">
        <f t="shared" si="151"/>
        <v>R0805</v>
      </c>
      <c r="D346" s="5" t="str">
        <f t="shared" si="135"/>
        <v>9.31 k</v>
      </c>
      <c r="E346" s="5" t="str">
        <f t="shared" si="152"/>
        <v>1 %</v>
      </c>
      <c r="F346" s="5" t="str">
        <f t="shared" si="136"/>
        <v>34.1 V</v>
      </c>
      <c r="G346" s="5" t="str">
        <f t="shared" si="153"/>
        <v>200 V</v>
      </c>
      <c r="H346" s="5" t="str">
        <f t="shared" si="154"/>
        <v>0.125 @ 70 C</v>
      </c>
      <c r="I346" s="5" t="str">
        <f t="shared" si="155"/>
        <v>±100 ppm/C</v>
      </c>
      <c r="J346" s="5" t="str">
        <f t="shared" si="156"/>
        <v>0805</v>
      </c>
      <c r="K346" s="5" t="str">
        <f t="shared" si="157"/>
        <v>-55 to +155 C</v>
      </c>
      <c r="L346" s="5" t="str">
        <f t="array" ref="L346">IFERROR(INDEX(e29_4c,SMALL(IF(($B$9&lt;=e29_raw)*($B$11&gt;=e29_raw),MATCH(ROW(e29_4c),ROW(e29_4c))),ROWS($A$1:A340)),COLUMN(A340)),"")</f>
        <v>9311</v>
      </c>
      <c r="M346" s="5" t="str">
        <f t="shared" si="158"/>
        <v>Grade 0</v>
      </c>
      <c r="N346" t="str">
        <f t="shared" si="159"/>
        <v>Precision Thick Film Chip Resistors</v>
      </c>
      <c r="O346" t="str">
        <f t="shared" si="160"/>
        <v>Panasonic</v>
      </c>
      <c r="P346" s="5" t="str">
        <f t="shared" si="161"/>
        <v>ERJ6ENF9311</v>
      </c>
      <c r="T346" t="str">
        <f t="shared" si="137"/>
        <v>technology 'R0805';</v>
      </c>
      <c r="U346" t="str">
        <f t="shared" si="138"/>
        <v>value '9.31 k';</v>
      </c>
      <c r="V346" t="str">
        <f t="shared" si="139"/>
        <v>tolerance '1 %';</v>
      </c>
      <c r="W346" t="str">
        <f t="shared" si="140"/>
        <v>rcwv '34.1 V';</v>
      </c>
      <c r="X346" t="str">
        <f t="shared" si="141"/>
        <v>max(v) '200 V';</v>
      </c>
      <c r="Y346" t="str">
        <f t="shared" si="142"/>
        <v>power(w) '0.125 @ 70 C';</v>
      </c>
      <c r="Z346" t="str">
        <f t="shared" si="143"/>
        <v>tcr '±100 ppm/C';</v>
      </c>
      <c r="AA346" t="str">
        <f t="shared" si="144"/>
        <v>package '0805';</v>
      </c>
      <c r="AB346" t="str">
        <f t="shared" si="145"/>
        <v>operating_temp '-55 to +155 C';</v>
      </c>
      <c r="AC346" t="str">
        <f t="shared" si="146"/>
        <v>pkg_code '9311';</v>
      </c>
      <c r="AD346" t="str">
        <f t="shared" si="147"/>
        <v>aec-q200 'Grade 0';</v>
      </c>
      <c r="AE346" t="str">
        <f t="shared" si="148"/>
        <v>classification 'Precision Thick Film Chip Resistors';</v>
      </c>
      <c r="AF346" t="str">
        <f t="shared" si="149"/>
        <v>mfg 'Panasonic';</v>
      </c>
      <c r="AG346" t="str">
        <f t="shared" si="150"/>
        <v>mpn 'ERJ6ENF9311';</v>
      </c>
    </row>
    <row r="347" spans="3:33" x14ac:dyDescent="0.3">
      <c r="C347" s="5" t="str">
        <f t="shared" si="151"/>
        <v>R0805</v>
      </c>
      <c r="D347" s="5" t="str">
        <f t="shared" si="135"/>
        <v>9.53 k</v>
      </c>
      <c r="E347" s="5" t="str">
        <f t="shared" si="152"/>
        <v>1 %</v>
      </c>
      <c r="F347" s="5" t="str">
        <f t="shared" si="136"/>
        <v>34.5 V</v>
      </c>
      <c r="G347" s="5" t="str">
        <f t="shared" si="153"/>
        <v>200 V</v>
      </c>
      <c r="H347" s="5" t="str">
        <f t="shared" si="154"/>
        <v>0.125 @ 70 C</v>
      </c>
      <c r="I347" s="5" t="str">
        <f t="shared" si="155"/>
        <v>±100 ppm/C</v>
      </c>
      <c r="J347" s="5" t="str">
        <f t="shared" si="156"/>
        <v>0805</v>
      </c>
      <c r="K347" s="5" t="str">
        <f t="shared" si="157"/>
        <v>-55 to +155 C</v>
      </c>
      <c r="L347" s="5" t="str">
        <f t="array" ref="L347">IFERROR(INDEX(e29_4c,SMALL(IF(($B$9&lt;=e29_raw)*($B$11&gt;=e29_raw),MATCH(ROW(e29_4c),ROW(e29_4c))),ROWS($A$1:A341)),COLUMN(A341)),"")</f>
        <v>9531</v>
      </c>
      <c r="M347" s="5" t="str">
        <f t="shared" si="158"/>
        <v>Grade 0</v>
      </c>
      <c r="N347" t="str">
        <f t="shared" si="159"/>
        <v>Precision Thick Film Chip Resistors</v>
      </c>
      <c r="O347" t="str">
        <f t="shared" si="160"/>
        <v>Panasonic</v>
      </c>
      <c r="P347" s="5" t="str">
        <f t="shared" si="161"/>
        <v>ERJ6ENF9531</v>
      </c>
      <c r="T347" t="str">
        <f t="shared" si="137"/>
        <v>technology 'R0805';</v>
      </c>
      <c r="U347" t="str">
        <f t="shared" si="138"/>
        <v>value '9.53 k';</v>
      </c>
      <c r="V347" t="str">
        <f t="shared" si="139"/>
        <v>tolerance '1 %';</v>
      </c>
      <c r="W347" t="str">
        <f t="shared" si="140"/>
        <v>rcwv '34.5 V';</v>
      </c>
      <c r="X347" t="str">
        <f t="shared" si="141"/>
        <v>max(v) '200 V';</v>
      </c>
      <c r="Y347" t="str">
        <f t="shared" si="142"/>
        <v>power(w) '0.125 @ 70 C';</v>
      </c>
      <c r="Z347" t="str">
        <f t="shared" si="143"/>
        <v>tcr '±100 ppm/C';</v>
      </c>
      <c r="AA347" t="str">
        <f t="shared" si="144"/>
        <v>package '0805';</v>
      </c>
      <c r="AB347" t="str">
        <f t="shared" si="145"/>
        <v>operating_temp '-55 to +155 C';</v>
      </c>
      <c r="AC347" t="str">
        <f t="shared" si="146"/>
        <v>pkg_code '9531';</v>
      </c>
      <c r="AD347" t="str">
        <f t="shared" si="147"/>
        <v>aec-q200 'Grade 0';</v>
      </c>
      <c r="AE347" t="str">
        <f t="shared" si="148"/>
        <v>classification 'Precision Thick Film Chip Resistors';</v>
      </c>
      <c r="AF347" t="str">
        <f t="shared" si="149"/>
        <v>mfg 'Panasonic';</v>
      </c>
      <c r="AG347" t="str">
        <f t="shared" si="150"/>
        <v>mpn 'ERJ6ENF9531';</v>
      </c>
    </row>
    <row r="348" spans="3:33" x14ac:dyDescent="0.3">
      <c r="C348" s="5" t="str">
        <f t="shared" si="151"/>
        <v>R0805</v>
      </c>
      <c r="D348" s="5" t="str">
        <f t="shared" si="135"/>
        <v>9.76 k</v>
      </c>
      <c r="E348" s="5" t="str">
        <f t="shared" si="152"/>
        <v>1 %</v>
      </c>
      <c r="F348" s="5" t="str">
        <f t="shared" si="136"/>
        <v>34.9 V</v>
      </c>
      <c r="G348" s="5" t="str">
        <f t="shared" si="153"/>
        <v>200 V</v>
      </c>
      <c r="H348" s="5" t="str">
        <f t="shared" si="154"/>
        <v>0.125 @ 70 C</v>
      </c>
      <c r="I348" s="5" t="str">
        <f t="shared" si="155"/>
        <v>±100 ppm/C</v>
      </c>
      <c r="J348" s="5" t="str">
        <f t="shared" si="156"/>
        <v>0805</v>
      </c>
      <c r="K348" s="5" t="str">
        <f t="shared" si="157"/>
        <v>-55 to +155 C</v>
      </c>
      <c r="L348" s="5" t="str">
        <f t="array" ref="L348">IFERROR(INDEX(e29_4c,SMALL(IF(($B$9&lt;=e29_raw)*($B$11&gt;=e29_raw),MATCH(ROW(e29_4c),ROW(e29_4c))),ROWS($A$1:A342)),COLUMN(A342)),"")</f>
        <v>9761</v>
      </c>
      <c r="M348" s="5" t="str">
        <f t="shared" si="158"/>
        <v>Grade 0</v>
      </c>
      <c r="N348" t="str">
        <f t="shared" si="159"/>
        <v>Precision Thick Film Chip Resistors</v>
      </c>
      <c r="O348" t="str">
        <f t="shared" si="160"/>
        <v>Panasonic</v>
      </c>
      <c r="P348" s="5" t="str">
        <f t="shared" si="161"/>
        <v>ERJ6ENF9761</v>
      </c>
      <c r="T348" t="str">
        <f t="shared" si="137"/>
        <v>technology 'R0805';</v>
      </c>
      <c r="U348" t="str">
        <f t="shared" si="138"/>
        <v>value '9.76 k';</v>
      </c>
      <c r="V348" t="str">
        <f t="shared" si="139"/>
        <v>tolerance '1 %';</v>
      </c>
      <c r="W348" t="str">
        <f t="shared" si="140"/>
        <v>rcwv '34.9 V';</v>
      </c>
      <c r="X348" t="str">
        <f t="shared" si="141"/>
        <v>max(v) '200 V';</v>
      </c>
      <c r="Y348" t="str">
        <f t="shared" si="142"/>
        <v>power(w) '0.125 @ 70 C';</v>
      </c>
      <c r="Z348" t="str">
        <f t="shared" si="143"/>
        <v>tcr '±100 ppm/C';</v>
      </c>
      <c r="AA348" t="str">
        <f t="shared" si="144"/>
        <v>package '0805';</v>
      </c>
      <c r="AB348" t="str">
        <f t="shared" si="145"/>
        <v>operating_temp '-55 to +155 C';</v>
      </c>
      <c r="AC348" t="str">
        <f t="shared" si="146"/>
        <v>pkg_code '9761';</v>
      </c>
      <c r="AD348" t="str">
        <f t="shared" si="147"/>
        <v>aec-q200 'Grade 0';</v>
      </c>
      <c r="AE348" t="str">
        <f t="shared" si="148"/>
        <v>classification 'Precision Thick Film Chip Resistors';</v>
      </c>
      <c r="AF348" t="str">
        <f t="shared" si="149"/>
        <v>mfg 'Panasonic';</v>
      </c>
      <c r="AG348" t="str">
        <f t="shared" si="150"/>
        <v>mpn 'ERJ6ENF9761';</v>
      </c>
    </row>
    <row r="349" spans="3:33" x14ac:dyDescent="0.3">
      <c r="C349" s="5" t="str">
        <f t="shared" si="151"/>
        <v>R0805</v>
      </c>
      <c r="D349" s="5" t="str">
        <f t="shared" si="135"/>
        <v>10.0 k</v>
      </c>
      <c r="E349" s="5" t="str">
        <f t="shared" si="152"/>
        <v>1 %</v>
      </c>
      <c r="F349" s="5" t="str">
        <f t="shared" si="136"/>
        <v>35.4 V</v>
      </c>
      <c r="G349" s="5" t="str">
        <f t="shared" si="153"/>
        <v>200 V</v>
      </c>
      <c r="H349" s="5" t="str">
        <f t="shared" si="154"/>
        <v>0.125 @ 70 C</v>
      </c>
      <c r="I349" s="5" t="str">
        <f t="shared" si="155"/>
        <v>±100 ppm/C</v>
      </c>
      <c r="J349" s="5" t="str">
        <f t="shared" si="156"/>
        <v>0805</v>
      </c>
      <c r="K349" s="5" t="str">
        <f t="shared" si="157"/>
        <v>-55 to +155 C</v>
      </c>
      <c r="L349" s="5" t="str">
        <f t="array" ref="L349">IFERROR(INDEX(e29_4c,SMALL(IF(($B$9&lt;=e29_raw)*($B$11&gt;=e29_raw),MATCH(ROW(e29_4c),ROW(e29_4c))),ROWS($A$1:A343)),COLUMN(A343)),"")</f>
        <v>1002</v>
      </c>
      <c r="M349" s="5" t="str">
        <f t="shared" si="158"/>
        <v>Grade 0</v>
      </c>
      <c r="N349" t="str">
        <f t="shared" si="159"/>
        <v>Precision Thick Film Chip Resistors</v>
      </c>
      <c r="O349" t="str">
        <f t="shared" si="160"/>
        <v>Panasonic</v>
      </c>
      <c r="P349" s="5" t="str">
        <f t="shared" si="161"/>
        <v>ERJ6ENF1002</v>
      </c>
      <c r="T349" t="str">
        <f t="shared" si="137"/>
        <v>technology 'R0805';</v>
      </c>
      <c r="U349" t="str">
        <f t="shared" si="138"/>
        <v>value '10.0 k';</v>
      </c>
      <c r="V349" t="str">
        <f t="shared" si="139"/>
        <v>tolerance '1 %';</v>
      </c>
      <c r="W349" t="str">
        <f t="shared" si="140"/>
        <v>rcwv '35.4 V';</v>
      </c>
      <c r="X349" t="str">
        <f t="shared" si="141"/>
        <v>max(v) '200 V';</v>
      </c>
      <c r="Y349" t="str">
        <f t="shared" si="142"/>
        <v>power(w) '0.125 @ 70 C';</v>
      </c>
      <c r="Z349" t="str">
        <f t="shared" si="143"/>
        <v>tcr '±100 ppm/C';</v>
      </c>
      <c r="AA349" t="str">
        <f t="shared" si="144"/>
        <v>package '0805';</v>
      </c>
      <c r="AB349" t="str">
        <f t="shared" si="145"/>
        <v>operating_temp '-55 to +155 C';</v>
      </c>
      <c r="AC349" t="str">
        <f t="shared" si="146"/>
        <v>pkg_code '1002';</v>
      </c>
      <c r="AD349" t="str">
        <f t="shared" si="147"/>
        <v>aec-q200 'Grade 0';</v>
      </c>
      <c r="AE349" t="str">
        <f t="shared" si="148"/>
        <v>classification 'Precision Thick Film Chip Resistors';</v>
      </c>
      <c r="AF349" t="str">
        <f t="shared" si="149"/>
        <v>mfg 'Panasonic';</v>
      </c>
      <c r="AG349" t="str">
        <f t="shared" si="150"/>
        <v>mpn 'ERJ6ENF1002';</v>
      </c>
    </row>
    <row r="350" spans="3:33" x14ac:dyDescent="0.3">
      <c r="C350" s="5" t="str">
        <f t="shared" si="151"/>
        <v>R0805</v>
      </c>
      <c r="D350" s="5" t="str">
        <f t="shared" si="135"/>
        <v>10.2 k</v>
      </c>
      <c r="E350" s="5" t="str">
        <f t="shared" si="152"/>
        <v>1 %</v>
      </c>
      <c r="F350" s="5" t="str">
        <f t="shared" si="136"/>
        <v>35.7 V</v>
      </c>
      <c r="G350" s="5" t="str">
        <f t="shared" si="153"/>
        <v>200 V</v>
      </c>
      <c r="H350" s="5" t="str">
        <f t="shared" si="154"/>
        <v>0.125 @ 70 C</v>
      </c>
      <c r="I350" s="5" t="str">
        <f t="shared" si="155"/>
        <v>±100 ppm/C</v>
      </c>
      <c r="J350" s="5" t="str">
        <f t="shared" si="156"/>
        <v>0805</v>
      </c>
      <c r="K350" s="5" t="str">
        <f t="shared" si="157"/>
        <v>-55 to +155 C</v>
      </c>
      <c r="L350" s="5" t="str">
        <f t="array" ref="L350">IFERROR(INDEX(e29_4c,SMALL(IF(($B$9&lt;=e29_raw)*($B$11&gt;=e29_raw),MATCH(ROW(e29_4c),ROW(e29_4c))),ROWS($A$1:A344)),COLUMN(A344)),"")</f>
        <v>1022</v>
      </c>
      <c r="M350" s="5" t="str">
        <f t="shared" si="158"/>
        <v>Grade 0</v>
      </c>
      <c r="N350" t="str">
        <f t="shared" si="159"/>
        <v>Precision Thick Film Chip Resistors</v>
      </c>
      <c r="O350" t="str">
        <f t="shared" si="160"/>
        <v>Panasonic</v>
      </c>
      <c r="P350" s="5" t="str">
        <f t="shared" si="161"/>
        <v>ERJ6ENF1022</v>
      </c>
      <c r="T350" t="str">
        <f t="shared" si="137"/>
        <v>technology 'R0805';</v>
      </c>
      <c r="U350" t="str">
        <f t="shared" si="138"/>
        <v>value '10.2 k';</v>
      </c>
      <c r="V350" t="str">
        <f t="shared" si="139"/>
        <v>tolerance '1 %';</v>
      </c>
      <c r="W350" t="str">
        <f t="shared" si="140"/>
        <v>rcwv '35.7 V';</v>
      </c>
      <c r="X350" t="str">
        <f t="shared" si="141"/>
        <v>max(v) '200 V';</v>
      </c>
      <c r="Y350" t="str">
        <f t="shared" si="142"/>
        <v>power(w) '0.125 @ 70 C';</v>
      </c>
      <c r="Z350" t="str">
        <f t="shared" si="143"/>
        <v>tcr '±100 ppm/C';</v>
      </c>
      <c r="AA350" t="str">
        <f t="shared" si="144"/>
        <v>package '0805';</v>
      </c>
      <c r="AB350" t="str">
        <f t="shared" si="145"/>
        <v>operating_temp '-55 to +155 C';</v>
      </c>
      <c r="AC350" t="str">
        <f t="shared" si="146"/>
        <v>pkg_code '1022';</v>
      </c>
      <c r="AD350" t="str">
        <f t="shared" si="147"/>
        <v>aec-q200 'Grade 0';</v>
      </c>
      <c r="AE350" t="str">
        <f t="shared" si="148"/>
        <v>classification 'Precision Thick Film Chip Resistors';</v>
      </c>
      <c r="AF350" t="str">
        <f t="shared" si="149"/>
        <v>mfg 'Panasonic';</v>
      </c>
      <c r="AG350" t="str">
        <f t="shared" si="150"/>
        <v>mpn 'ERJ6ENF1022';</v>
      </c>
    </row>
    <row r="351" spans="3:33" x14ac:dyDescent="0.3">
      <c r="C351" s="5" t="str">
        <f t="shared" si="151"/>
        <v>R0805</v>
      </c>
      <c r="D351" s="5" t="str">
        <f t="shared" si="135"/>
        <v>10.5 k</v>
      </c>
      <c r="E351" s="5" t="str">
        <f t="shared" si="152"/>
        <v>1 %</v>
      </c>
      <c r="F351" s="5" t="str">
        <f t="shared" si="136"/>
        <v>36.2 V</v>
      </c>
      <c r="G351" s="5" t="str">
        <f t="shared" si="153"/>
        <v>200 V</v>
      </c>
      <c r="H351" s="5" t="str">
        <f t="shared" si="154"/>
        <v>0.125 @ 70 C</v>
      </c>
      <c r="I351" s="5" t="str">
        <f t="shared" si="155"/>
        <v>±100 ppm/C</v>
      </c>
      <c r="J351" s="5" t="str">
        <f t="shared" si="156"/>
        <v>0805</v>
      </c>
      <c r="K351" s="5" t="str">
        <f t="shared" si="157"/>
        <v>-55 to +155 C</v>
      </c>
      <c r="L351" s="5" t="str">
        <f t="array" ref="L351">IFERROR(INDEX(e29_4c,SMALL(IF(($B$9&lt;=e29_raw)*($B$11&gt;=e29_raw),MATCH(ROW(e29_4c),ROW(e29_4c))),ROWS($A$1:A345)),COLUMN(A345)),"")</f>
        <v>1052</v>
      </c>
      <c r="M351" s="5" t="str">
        <f t="shared" si="158"/>
        <v>Grade 0</v>
      </c>
      <c r="N351" t="str">
        <f t="shared" si="159"/>
        <v>Precision Thick Film Chip Resistors</v>
      </c>
      <c r="O351" t="str">
        <f t="shared" si="160"/>
        <v>Panasonic</v>
      </c>
      <c r="P351" s="5" t="str">
        <f t="shared" si="161"/>
        <v>ERJ6ENF1052</v>
      </c>
      <c r="T351" t="str">
        <f t="shared" si="137"/>
        <v>technology 'R0805';</v>
      </c>
      <c r="U351" t="str">
        <f t="shared" si="138"/>
        <v>value '10.5 k';</v>
      </c>
      <c r="V351" t="str">
        <f t="shared" si="139"/>
        <v>tolerance '1 %';</v>
      </c>
      <c r="W351" t="str">
        <f t="shared" si="140"/>
        <v>rcwv '36.2 V';</v>
      </c>
      <c r="X351" t="str">
        <f t="shared" si="141"/>
        <v>max(v) '200 V';</v>
      </c>
      <c r="Y351" t="str">
        <f t="shared" si="142"/>
        <v>power(w) '0.125 @ 70 C';</v>
      </c>
      <c r="Z351" t="str">
        <f t="shared" si="143"/>
        <v>tcr '±100 ppm/C';</v>
      </c>
      <c r="AA351" t="str">
        <f t="shared" si="144"/>
        <v>package '0805';</v>
      </c>
      <c r="AB351" t="str">
        <f t="shared" si="145"/>
        <v>operating_temp '-55 to +155 C';</v>
      </c>
      <c r="AC351" t="str">
        <f t="shared" si="146"/>
        <v>pkg_code '1052';</v>
      </c>
      <c r="AD351" t="str">
        <f t="shared" si="147"/>
        <v>aec-q200 'Grade 0';</v>
      </c>
      <c r="AE351" t="str">
        <f t="shared" si="148"/>
        <v>classification 'Precision Thick Film Chip Resistors';</v>
      </c>
      <c r="AF351" t="str">
        <f t="shared" si="149"/>
        <v>mfg 'Panasonic';</v>
      </c>
      <c r="AG351" t="str">
        <f t="shared" si="150"/>
        <v>mpn 'ERJ6ENF1052';</v>
      </c>
    </row>
    <row r="352" spans="3:33" x14ac:dyDescent="0.3">
      <c r="C352" s="5" t="str">
        <f t="shared" si="151"/>
        <v>R0805</v>
      </c>
      <c r="D352" s="5" t="str">
        <f t="shared" si="135"/>
        <v>10.7 k</v>
      </c>
      <c r="E352" s="5" t="str">
        <f t="shared" si="152"/>
        <v>1 %</v>
      </c>
      <c r="F352" s="5" t="str">
        <f t="shared" si="136"/>
        <v>36.6 V</v>
      </c>
      <c r="G352" s="5" t="str">
        <f t="shared" si="153"/>
        <v>200 V</v>
      </c>
      <c r="H352" s="5" t="str">
        <f t="shared" si="154"/>
        <v>0.125 @ 70 C</v>
      </c>
      <c r="I352" s="5" t="str">
        <f t="shared" si="155"/>
        <v>±100 ppm/C</v>
      </c>
      <c r="J352" s="5" t="str">
        <f t="shared" si="156"/>
        <v>0805</v>
      </c>
      <c r="K352" s="5" t="str">
        <f t="shared" si="157"/>
        <v>-55 to +155 C</v>
      </c>
      <c r="L352" s="5" t="str">
        <f t="array" ref="L352">IFERROR(INDEX(e29_4c,SMALL(IF(($B$9&lt;=e29_raw)*($B$11&gt;=e29_raw),MATCH(ROW(e29_4c),ROW(e29_4c))),ROWS($A$1:A346)),COLUMN(A346)),"")</f>
        <v>1072</v>
      </c>
      <c r="M352" s="5" t="str">
        <f t="shared" si="158"/>
        <v>Grade 0</v>
      </c>
      <c r="N352" t="str">
        <f t="shared" si="159"/>
        <v>Precision Thick Film Chip Resistors</v>
      </c>
      <c r="O352" t="str">
        <f t="shared" si="160"/>
        <v>Panasonic</v>
      </c>
      <c r="P352" s="5" t="str">
        <f t="shared" si="161"/>
        <v>ERJ6ENF1072</v>
      </c>
      <c r="T352" t="str">
        <f t="shared" si="137"/>
        <v>technology 'R0805';</v>
      </c>
      <c r="U352" t="str">
        <f t="shared" si="138"/>
        <v>value '10.7 k';</v>
      </c>
      <c r="V352" t="str">
        <f t="shared" si="139"/>
        <v>tolerance '1 %';</v>
      </c>
      <c r="W352" t="str">
        <f t="shared" si="140"/>
        <v>rcwv '36.6 V';</v>
      </c>
      <c r="X352" t="str">
        <f t="shared" si="141"/>
        <v>max(v) '200 V';</v>
      </c>
      <c r="Y352" t="str">
        <f t="shared" si="142"/>
        <v>power(w) '0.125 @ 70 C';</v>
      </c>
      <c r="Z352" t="str">
        <f t="shared" si="143"/>
        <v>tcr '±100 ppm/C';</v>
      </c>
      <c r="AA352" t="str">
        <f t="shared" si="144"/>
        <v>package '0805';</v>
      </c>
      <c r="AB352" t="str">
        <f t="shared" si="145"/>
        <v>operating_temp '-55 to +155 C';</v>
      </c>
      <c r="AC352" t="str">
        <f t="shared" si="146"/>
        <v>pkg_code '1072';</v>
      </c>
      <c r="AD352" t="str">
        <f t="shared" si="147"/>
        <v>aec-q200 'Grade 0';</v>
      </c>
      <c r="AE352" t="str">
        <f t="shared" si="148"/>
        <v>classification 'Precision Thick Film Chip Resistors';</v>
      </c>
      <c r="AF352" t="str">
        <f t="shared" si="149"/>
        <v>mfg 'Panasonic';</v>
      </c>
      <c r="AG352" t="str">
        <f t="shared" si="150"/>
        <v>mpn 'ERJ6ENF1072';</v>
      </c>
    </row>
    <row r="353" spans="3:33" x14ac:dyDescent="0.3">
      <c r="C353" s="5" t="str">
        <f t="shared" si="151"/>
        <v>R0805</v>
      </c>
      <c r="D353" s="5" t="str">
        <f t="shared" si="135"/>
        <v>11.0 k</v>
      </c>
      <c r="E353" s="5" t="str">
        <f t="shared" si="152"/>
        <v>1 %</v>
      </c>
      <c r="F353" s="5" t="str">
        <f t="shared" si="136"/>
        <v>37.1 V</v>
      </c>
      <c r="G353" s="5" t="str">
        <f t="shared" si="153"/>
        <v>200 V</v>
      </c>
      <c r="H353" s="5" t="str">
        <f t="shared" si="154"/>
        <v>0.125 @ 70 C</v>
      </c>
      <c r="I353" s="5" t="str">
        <f t="shared" si="155"/>
        <v>±100 ppm/C</v>
      </c>
      <c r="J353" s="5" t="str">
        <f t="shared" si="156"/>
        <v>0805</v>
      </c>
      <c r="K353" s="5" t="str">
        <f t="shared" si="157"/>
        <v>-55 to +155 C</v>
      </c>
      <c r="L353" s="5" t="str">
        <f t="array" ref="L353">IFERROR(INDEX(e29_4c,SMALL(IF(($B$9&lt;=e29_raw)*($B$11&gt;=e29_raw),MATCH(ROW(e29_4c),ROW(e29_4c))),ROWS($A$1:A347)),COLUMN(A347)),"")</f>
        <v>1102</v>
      </c>
      <c r="M353" s="5" t="str">
        <f t="shared" si="158"/>
        <v>Grade 0</v>
      </c>
      <c r="N353" t="str">
        <f t="shared" si="159"/>
        <v>Precision Thick Film Chip Resistors</v>
      </c>
      <c r="O353" t="str">
        <f t="shared" si="160"/>
        <v>Panasonic</v>
      </c>
      <c r="P353" s="5" t="str">
        <f t="shared" si="161"/>
        <v>ERJ6ENF1102</v>
      </c>
      <c r="T353" t="str">
        <f t="shared" si="137"/>
        <v>technology 'R0805';</v>
      </c>
      <c r="U353" t="str">
        <f t="shared" si="138"/>
        <v>value '11.0 k';</v>
      </c>
      <c r="V353" t="str">
        <f t="shared" si="139"/>
        <v>tolerance '1 %';</v>
      </c>
      <c r="W353" t="str">
        <f t="shared" si="140"/>
        <v>rcwv '37.1 V';</v>
      </c>
      <c r="X353" t="str">
        <f t="shared" si="141"/>
        <v>max(v) '200 V';</v>
      </c>
      <c r="Y353" t="str">
        <f t="shared" si="142"/>
        <v>power(w) '0.125 @ 70 C';</v>
      </c>
      <c r="Z353" t="str">
        <f t="shared" si="143"/>
        <v>tcr '±100 ppm/C';</v>
      </c>
      <c r="AA353" t="str">
        <f t="shared" si="144"/>
        <v>package '0805';</v>
      </c>
      <c r="AB353" t="str">
        <f t="shared" si="145"/>
        <v>operating_temp '-55 to +155 C';</v>
      </c>
      <c r="AC353" t="str">
        <f t="shared" si="146"/>
        <v>pkg_code '1102';</v>
      </c>
      <c r="AD353" t="str">
        <f t="shared" si="147"/>
        <v>aec-q200 'Grade 0';</v>
      </c>
      <c r="AE353" t="str">
        <f t="shared" si="148"/>
        <v>classification 'Precision Thick Film Chip Resistors';</v>
      </c>
      <c r="AF353" t="str">
        <f t="shared" si="149"/>
        <v>mfg 'Panasonic';</v>
      </c>
      <c r="AG353" t="str">
        <f t="shared" si="150"/>
        <v>mpn 'ERJ6ENF1102';</v>
      </c>
    </row>
    <row r="354" spans="3:33" x14ac:dyDescent="0.3">
      <c r="C354" s="5" t="str">
        <f t="shared" si="151"/>
        <v>R0805</v>
      </c>
      <c r="D354" s="5" t="str">
        <f t="shared" si="135"/>
        <v>11.3 k</v>
      </c>
      <c r="E354" s="5" t="str">
        <f t="shared" si="152"/>
        <v>1 %</v>
      </c>
      <c r="F354" s="5" t="str">
        <f t="shared" si="136"/>
        <v>37.6 V</v>
      </c>
      <c r="G354" s="5" t="str">
        <f t="shared" si="153"/>
        <v>200 V</v>
      </c>
      <c r="H354" s="5" t="str">
        <f t="shared" si="154"/>
        <v>0.125 @ 70 C</v>
      </c>
      <c r="I354" s="5" t="str">
        <f t="shared" si="155"/>
        <v>±100 ppm/C</v>
      </c>
      <c r="J354" s="5" t="str">
        <f t="shared" si="156"/>
        <v>0805</v>
      </c>
      <c r="K354" s="5" t="str">
        <f t="shared" si="157"/>
        <v>-55 to +155 C</v>
      </c>
      <c r="L354" s="5" t="str">
        <f t="array" ref="L354">IFERROR(INDEX(e29_4c,SMALL(IF(($B$9&lt;=e29_raw)*($B$11&gt;=e29_raw),MATCH(ROW(e29_4c),ROW(e29_4c))),ROWS($A$1:A348)),COLUMN(A348)),"")</f>
        <v>1132</v>
      </c>
      <c r="M354" s="5" t="str">
        <f t="shared" si="158"/>
        <v>Grade 0</v>
      </c>
      <c r="N354" t="str">
        <f t="shared" si="159"/>
        <v>Precision Thick Film Chip Resistors</v>
      </c>
      <c r="O354" t="str">
        <f t="shared" si="160"/>
        <v>Panasonic</v>
      </c>
      <c r="P354" s="5" t="str">
        <f t="shared" si="161"/>
        <v>ERJ6ENF1132</v>
      </c>
      <c r="T354" t="str">
        <f t="shared" si="137"/>
        <v>technology 'R0805';</v>
      </c>
      <c r="U354" t="str">
        <f t="shared" si="138"/>
        <v>value '11.3 k';</v>
      </c>
      <c r="V354" t="str">
        <f t="shared" si="139"/>
        <v>tolerance '1 %';</v>
      </c>
      <c r="W354" t="str">
        <f t="shared" si="140"/>
        <v>rcwv '37.6 V';</v>
      </c>
      <c r="X354" t="str">
        <f t="shared" si="141"/>
        <v>max(v) '200 V';</v>
      </c>
      <c r="Y354" t="str">
        <f t="shared" si="142"/>
        <v>power(w) '0.125 @ 70 C';</v>
      </c>
      <c r="Z354" t="str">
        <f t="shared" si="143"/>
        <v>tcr '±100 ppm/C';</v>
      </c>
      <c r="AA354" t="str">
        <f t="shared" si="144"/>
        <v>package '0805';</v>
      </c>
      <c r="AB354" t="str">
        <f t="shared" si="145"/>
        <v>operating_temp '-55 to +155 C';</v>
      </c>
      <c r="AC354" t="str">
        <f t="shared" si="146"/>
        <v>pkg_code '1132';</v>
      </c>
      <c r="AD354" t="str">
        <f t="shared" si="147"/>
        <v>aec-q200 'Grade 0';</v>
      </c>
      <c r="AE354" t="str">
        <f t="shared" si="148"/>
        <v>classification 'Precision Thick Film Chip Resistors';</v>
      </c>
      <c r="AF354" t="str">
        <f t="shared" si="149"/>
        <v>mfg 'Panasonic';</v>
      </c>
      <c r="AG354" t="str">
        <f t="shared" si="150"/>
        <v>mpn 'ERJ6ENF1132';</v>
      </c>
    </row>
    <row r="355" spans="3:33" x14ac:dyDescent="0.3">
      <c r="C355" s="5" t="str">
        <f t="shared" si="151"/>
        <v>R0805</v>
      </c>
      <c r="D355" s="5" t="str">
        <f t="shared" si="135"/>
        <v>11.5 k</v>
      </c>
      <c r="E355" s="5" t="str">
        <f t="shared" si="152"/>
        <v>1 %</v>
      </c>
      <c r="F355" s="5" t="str">
        <f t="shared" si="136"/>
        <v>37.9 V</v>
      </c>
      <c r="G355" s="5" t="str">
        <f t="shared" si="153"/>
        <v>200 V</v>
      </c>
      <c r="H355" s="5" t="str">
        <f t="shared" si="154"/>
        <v>0.125 @ 70 C</v>
      </c>
      <c r="I355" s="5" t="str">
        <f t="shared" si="155"/>
        <v>±100 ppm/C</v>
      </c>
      <c r="J355" s="5" t="str">
        <f t="shared" si="156"/>
        <v>0805</v>
      </c>
      <c r="K355" s="5" t="str">
        <f t="shared" si="157"/>
        <v>-55 to +155 C</v>
      </c>
      <c r="L355" s="5" t="str">
        <f t="array" ref="L355">IFERROR(INDEX(e29_4c,SMALL(IF(($B$9&lt;=e29_raw)*($B$11&gt;=e29_raw),MATCH(ROW(e29_4c),ROW(e29_4c))),ROWS($A$1:A349)),COLUMN(A349)),"")</f>
        <v>1152</v>
      </c>
      <c r="M355" s="5" t="str">
        <f t="shared" si="158"/>
        <v>Grade 0</v>
      </c>
      <c r="N355" t="str">
        <f t="shared" si="159"/>
        <v>Precision Thick Film Chip Resistors</v>
      </c>
      <c r="O355" t="str">
        <f t="shared" si="160"/>
        <v>Panasonic</v>
      </c>
      <c r="P355" s="5" t="str">
        <f t="shared" si="161"/>
        <v>ERJ6ENF1152</v>
      </c>
      <c r="T355" t="str">
        <f t="shared" si="137"/>
        <v>technology 'R0805';</v>
      </c>
      <c r="U355" t="str">
        <f t="shared" si="138"/>
        <v>value '11.5 k';</v>
      </c>
      <c r="V355" t="str">
        <f t="shared" si="139"/>
        <v>tolerance '1 %';</v>
      </c>
      <c r="W355" t="str">
        <f t="shared" si="140"/>
        <v>rcwv '37.9 V';</v>
      </c>
      <c r="X355" t="str">
        <f t="shared" si="141"/>
        <v>max(v) '200 V';</v>
      </c>
      <c r="Y355" t="str">
        <f t="shared" si="142"/>
        <v>power(w) '0.125 @ 70 C';</v>
      </c>
      <c r="Z355" t="str">
        <f t="shared" si="143"/>
        <v>tcr '±100 ppm/C';</v>
      </c>
      <c r="AA355" t="str">
        <f t="shared" si="144"/>
        <v>package '0805';</v>
      </c>
      <c r="AB355" t="str">
        <f t="shared" si="145"/>
        <v>operating_temp '-55 to +155 C';</v>
      </c>
      <c r="AC355" t="str">
        <f t="shared" si="146"/>
        <v>pkg_code '1152';</v>
      </c>
      <c r="AD355" t="str">
        <f t="shared" si="147"/>
        <v>aec-q200 'Grade 0';</v>
      </c>
      <c r="AE355" t="str">
        <f t="shared" si="148"/>
        <v>classification 'Precision Thick Film Chip Resistors';</v>
      </c>
      <c r="AF355" t="str">
        <f t="shared" si="149"/>
        <v>mfg 'Panasonic';</v>
      </c>
      <c r="AG355" t="str">
        <f t="shared" si="150"/>
        <v>mpn 'ERJ6ENF1152';</v>
      </c>
    </row>
    <row r="356" spans="3:33" x14ac:dyDescent="0.3">
      <c r="C356" s="5" t="str">
        <f t="shared" si="151"/>
        <v>R0805</v>
      </c>
      <c r="D356" s="5" t="str">
        <f t="shared" si="135"/>
        <v>11.8 k</v>
      </c>
      <c r="E356" s="5" t="str">
        <f t="shared" si="152"/>
        <v>1 %</v>
      </c>
      <c r="F356" s="5" t="str">
        <f t="shared" si="136"/>
        <v>38.4 V</v>
      </c>
      <c r="G356" s="5" t="str">
        <f t="shared" si="153"/>
        <v>200 V</v>
      </c>
      <c r="H356" s="5" t="str">
        <f t="shared" si="154"/>
        <v>0.125 @ 70 C</v>
      </c>
      <c r="I356" s="5" t="str">
        <f t="shared" si="155"/>
        <v>±100 ppm/C</v>
      </c>
      <c r="J356" s="5" t="str">
        <f t="shared" si="156"/>
        <v>0805</v>
      </c>
      <c r="K356" s="5" t="str">
        <f t="shared" si="157"/>
        <v>-55 to +155 C</v>
      </c>
      <c r="L356" s="5" t="str">
        <f t="array" ref="L356">IFERROR(INDEX(e29_4c,SMALL(IF(($B$9&lt;=e29_raw)*($B$11&gt;=e29_raw),MATCH(ROW(e29_4c),ROW(e29_4c))),ROWS($A$1:A350)),COLUMN(A350)),"")</f>
        <v>1182</v>
      </c>
      <c r="M356" s="5" t="str">
        <f t="shared" si="158"/>
        <v>Grade 0</v>
      </c>
      <c r="N356" t="str">
        <f t="shared" si="159"/>
        <v>Precision Thick Film Chip Resistors</v>
      </c>
      <c r="O356" t="str">
        <f t="shared" si="160"/>
        <v>Panasonic</v>
      </c>
      <c r="P356" s="5" t="str">
        <f t="shared" si="161"/>
        <v>ERJ6ENF1182</v>
      </c>
      <c r="T356" t="str">
        <f t="shared" si="137"/>
        <v>technology 'R0805';</v>
      </c>
      <c r="U356" t="str">
        <f t="shared" si="138"/>
        <v>value '11.8 k';</v>
      </c>
      <c r="V356" t="str">
        <f t="shared" si="139"/>
        <v>tolerance '1 %';</v>
      </c>
      <c r="W356" t="str">
        <f t="shared" si="140"/>
        <v>rcwv '38.4 V';</v>
      </c>
      <c r="X356" t="str">
        <f t="shared" si="141"/>
        <v>max(v) '200 V';</v>
      </c>
      <c r="Y356" t="str">
        <f t="shared" si="142"/>
        <v>power(w) '0.125 @ 70 C';</v>
      </c>
      <c r="Z356" t="str">
        <f t="shared" si="143"/>
        <v>tcr '±100 ppm/C';</v>
      </c>
      <c r="AA356" t="str">
        <f t="shared" si="144"/>
        <v>package '0805';</v>
      </c>
      <c r="AB356" t="str">
        <f t="shared" si="145"/>
        <v>operating_temp '-55 to +155 C';</v>
      </c>
      <c r="AC356" t="str">
        <f t="shared" si="146"/>
        <v>pkg_code '1182';</v>
      </c>
      <c r="AD356" t="str">
        <f t="shared" si="147"/>
        <v>aec-q200 'Grade 0';</v>
      </c>
      <c r="AE356" t="str">
        <f t="shared" si="148"/>
        <v>classification 'Precision Thick Film Chip Resistors';</v>
      </c>
      <c r="AF356" t="str">
        <f t="shared" si="149"/>
        <v>mfg 'Panasonic';</v>
      </c>
      <c r="AG356" t="str">
        <f t="shared" si="150"/>
        <v>mpn 'ERJ6ENF1182';</v>
      </c>
    </row>
    <row r="357" spans="3:33" x14ac:dyDescent="0.3">
      <c r="C357" s="5" t="str">
        <f t="shared" si="151"/>
        <v>R0805</v>
      </c>
      <c r="D357" s="5" t="str">
        <f t="shared" si="135"/>
        <v>12.0 k</v>
      </c>
      <c r="E357" s="5" t="str">
        <f t="shared" si="152"/>
        <v>1 %</v>
      </c>
      <c r="F357" s="5" t="str">
        <f t="shared" si="136"/>
        <v>38.7 V</v>
      </c>
      <c r="G357" s="5" t="str">
        <f t="shared" si="153"/>
        <v>200 V</v>
      </c>
      <c r="H357" s="5" t="str">
        <f t="shared" si="154"/>
        <v>0.125 @ 70 C</v>
      </c>
      <c r="I357" s="5" t="str">
        <f t="shared" si="155"/>
        <v>±100 ppm/C</v>
      </c>
      <c r="J357" s="5" t="str">
        <f t="shared" si="156"/>
        <v>0805</v>
      </c>
      <c r="K357" s="5" t="str">
        <f t="shared" si="157"/>
        <v>-55 to +155 C</v>
      </c>
      <c r="L357" s="5" t="str">
        <f t="array" ref="L357">IFERROR(INDEX(e29_4c,SMALL(IF(($B$9&lt;=e29_raw)*($B$11&gt;=e29_raw),MATCH(ROW(e29_4c),ROW(e29_4c))),ROWS($A$1:A351)),COLUMN(A351)),"")</f>
        <v>1202</v>
      </c>
      <c r="M357" s="5" t="str">
        <f t="shared" si="158"/>
        <v>Grade 0</v>
      </c>
      <c r="N357" t="str">
        <f t="shared" si="159"/>
        <v>Precision Thick Film Chip Resistors</v>
      </c>
      <c r="O357" t="str">
        <f t="shared" si="160"/>
        <v>Panasonic</v>
      </c>
      <c r="P357" s="5" t="str">
        <f t="shared" si="161"/>
        <v>ERJ6ENF1202</v>
      </c>
      <c r="T357" t="str">
        <f t="shared" si="137"/>
        <v>technology 'R0805';</v>
      </c>
      <c r="U357" t="str">
        <f t="shared" si="138"/>
        <v>value '12.0 k';</v>
      </c>
      <c r="V357" t="str">
        <f t="shared" si="139"/>
        <v>tolerance '1 %';</v>
      </c>
      <c r="W357" t="str">
        <f t="shared" si="140"/>
        <v>rcwv '38.7 V';</v>
      </c>
      <c r="X357" t="str">
        <f t="shared" si="141"/>
        <v>max(v) '200 V';</v>
      </c>
      <c r="Y357" t="str">
        <f t="shared" si="142"/>
        <v>power(w) '0.125 @ 70 C';</v>
      </c>
      <c r="Z357" t="str">
        <f t="shared" si="143"/>
        <v>tcr '±100 ppm/C';</v>
      </c>
      <c r="AA357" t="str">
        <f t="shared" si="144"/>
        <v>package '0805';</v>
      </c>
      <c r="AB357" t="str">
        <f t="shared" si="145"/>
        <v>operating_temp '-55 to +155 C';</v>
      </c>
      <c r="AC357" t="str">
        <f t="shared" si="146"/>
        <v>pkg_code '1202';</v>
      </c>
      <c r="AD357" t="str">
        <f t="shared" si="147"/>
        <v>aec-q200 'Grade 0';</v>
      </c>
      <c r="AE357" t="str">
        <f t="shared" si="148"/>
        <v>classification 'Precision Thick Film Chip Resistors';</v>
      </c>
      <c r="AF357" t="str">
        <f t="shared" si="149"/>
        <v>mfg 'Panasonic';</v>
      </c>
      <c r="AG357" t="str">
        <f t="shared" si="150"/>
        <v>mpn 'ERJ6ENF1202';</v>
      </c>
    </row>
    <row r="358" spans="3:33" x14ac:dyDescent="0.3">
      <c r="C358" s="5" t="str">
        <f t="shared" si="151"/>
        <v>R0805</v>
      </c>
      <c r="D358" s="5" t="str">
        <f t="shared" si="135"/>
        <v>12.1 k</v>
      </c>
      <c r="E358" s="5" t="str">
        <f t="shared" si="152"/>
        <v>1 %</v>
      </c>
      <c r="F358" s="5" t="str">
        <f t="shared" si="136"/>
        <v>38.9 V</v>
      </c>
      <c r="G358" s="5" t="str">
        <f t="shared" si="153"/>
        <v>200 V</v>
      </c>
      <c r="H358" s="5" t="str">
        <f t="shared" si="154"/>
        <v>0.125 @ 70 C</v>
      </c>
      <c r="I358" s="5" t="str">
        <f t="shared" si="155"/>
        <v>±100 ppm/C</v>
      </c>
      <c r="J358" s="5" t="str">
        <f t="shared" si="156"/>
        <v>0805</v>
      </c>
      <c r="K358" s="5" t="str">
        <f t="shared" si="157"/>
        <v>-55 to +155 C</v>
      </c>
      <c r="L358" s="5" t="str">
        <f t="array" ref="L358">IFERROR(INDEX(e29_4c,SMALL(IF(($B$9&lt;=e29_raw)*($B$11&gt;=e29_raw),MATCH(ROW(e29_4c),ROW(e29_4c))),ROWS($A$1:A352)),COLUMN(A352)),"")</f>
        <v>1212</v>
      </c>
      <c r="M358" s="5" t="str">
        <f t="shared" si="158"/>
        <v>Grade 0</v>
      </c>
      <c r="N358" t="str">
        <f t="shared" si="159"/>
        <v>Precision Thick Film Chip Resistors</v>
      </c>
      <c r="O358" t="str">
        <f t="shared" si="160"/>
        <v>Panasonic</v>
      </c>
      <c r="P358" s="5" t="str">
        <f t="shared" si="161"/>
        <v>ERJ6ENF1212</v>
      </c>
      <c r="T358" t="str">
        <f t="shared" si="137"/>
        <v>technology 'R0805';</v>
      </c>
      <c r="U358" t="str">
        <f t="shared" si="138"/>
        <v>value '12.1 k';</v>
      </c>
      <c r="V358" t="str">
        <f t="shared" si="139"/>
        <v>tolerance '1 %';</v>
      </c>
      <c r="W358" t="str">
        <f t="shared" si="140"/>
        <v>rcwv '38.9 V';</v>
      </c>
      <c r="X358" t="str">
        <f t="shared" si="141"/>
        <v>max(v) '200 V';</v>
      </c>
      <c r="Y358" t="str">
        <f t="shared" si="142"/>
        <v>power(w) '0.125 @ 70 C';</v>
      </c>
      <c r="Z358" t="str">
        <f t="shared" si="143"/>
        <v>tcr '±100 ppm/C';</v>
      </c>
      <c r="AA358" t="str">
        <f t="shared" si="144"/>
        <v>package '0805';</v>
      </c>
      <c r="AB358" t="str">
        <f t="shared" si="145"/>
        <v>operating_temp '-55 to +155 C';</v>
      </c>
      <c r="AC358" t="str">
        <f t="shared" si="146"/>
        <v>pkg_code '1212';</v>
      </c>
      <c r="AD358" t="str">
        <f t="shared" si="147"/>
        <v>aec-q200 'Grade 0';</v>
      </c>
      <c r="AE358" t="str">
        <f t="shared" si="148"/>
        <v>classification 'Precision Thick Film Chip Resistors';</v>
      </c>
      <c r="AF358" t="str">
        <f t="shared" si="149"/>
        <v>mfg 'Panasonic';</v>
      </c>
      <c r="AG358" t="str">
        <f t="shared" si="150"/>
        <v>mpn 'ERJ6ENF1212';</v>
      </c>
    </row>
    <row r="359" spans="3:33" x14ac:dyDescent="0.3">
      <c r="C359" s="5" t="str">
        <f t="shared" si="151"/>
        <v>R0805</v>
      </c>
      <c r="D359" s="5" t="str">
        <f t="shared" si="135"/>
        <v>12.4 k</v>
      </c>
      <c r="E359" s="5" t="str">
        <f t="shared" si="152"/>
        <v>1 %</v>
      </c>
      <c r="F359" s="5" t="str">
        <f t="shared" si="136"/>
        <v>39.4 V</v>
      </c>
      <c r="G359" s="5" t="str">
        <f t="shared" si="153"/>
        <v>200 V</v>
      </c>
      <c r="H359" s="5" t="str">
        <f t="shared" si="154"/>
        <v>0.125 @ 70 C</v>
      </c>
      <c r="I359" s="5" t="str">
        <f t="shared" si="155"/>
        <v>±100 ppm/C</v>
      </c>
      <c r="J359" s="5" t="str">
        <f t="shared" si="156"/>
        <v>0805</v>
      </c>
      <c r="K359" s="5" t="str">
        <f t="shared" si="157"/>
        <v>-55 to +155 C</v>
      </c>
      <c r="L359" s="5" t="str">
        <f t="array" ref="L359">IFERROR(INDEX(e29_4c,SMALL(IF(($B$9&lt;=e29_raw)*($B$11&gt;=e29_raw),MATCH(ROW(e29_4c),ROW(e29_4c))),ROWS($A$1:A353)),COLUMN(A353)),"")</f>
        <v>1242</v>
      </c>
      <c r="M359" s="5" t="str">
        <f t="shared" si="158"/>
        <v>Grade 0</v>
      </c>
      <c r="N359" t="str">
        <f t="shared" si="159"/>
        <v>Precision Thick Film Chip Resistors</v>
      </c>
      <c r="O359" t="str">
        <f t="shared" si="160"/>
        <v>Panasonic</v>
      </c>
      <c r="P359" s="5" t="str">
        <f t="shared" si="161"/>
        <v>ERJ6ENF1242</v>
      </c>
      <c r="T359" t="str">
        <f t="shared" si="137"/>
        <v>technology 'R0805';</v>
      </c>
      <c r="U359" t="str">
        <f t="shared" si="138"/>
        <v>value '12.4 k';</v>
      </c>
      <c r="V359" t="str">
        <f t="shared" si="139"/>
        <v>tolerance '1 %';</v>
      </c>
      <c r="W359" t="str">
        <f t="shared" si="140"/>
        <v>rcwv '39.4 V';</v>
      </c>
      <c r="X359" t="str">
        <f t="shared" si="141"/>
        <v>max(v) '200 V';</v>
      </c>
      <c r="Y359" t="str">
        <f t="shared" si="142"/>
        <v>power(w) '0.125 @ 70 C';</v>
      </c>
      <c r="Z359" t="str">
        <f t="shared" si="143"/>
        <v>tcr '±100 ppm/C';</v>
      </c>
      <c r="AA359" t="str">
        <f t="shared" si="144"/>
        <v>package '0805';</v>
      </c>
      <c r="AB359" t="str">
        <f t="shared" si="145"/>
        <v>operating_temp '-55 to +155 C';</v>
      </c>
      <c r="AC359" t="str">
        <f t="shared" si="146"/>
        <v>pkg_code '1242';</v>
      </c>
      <c r="AD359" t="str">
        <f t="shared" si="147"/>
        <v>aec-q200 'Grade 0';</v>
      </c>
      <c r="AE359" t="str">
        <f t="shared" si="148"/>
        <v>classification 'Precision Thick Film Chip Resistors';</v>
      </c>
      <c r="AF359" t="str">
        <f t="shared" si="149"/>
        <v>mfg 'Panasonic';</v>
      </c>
      <c r="AG359" t="str">
        <f t="shared" si="150"/>
        <v>mpn 'ERJ6ENF1242';</v>
      </c>
    </row>
    <row r="360" spans="3:33" x14ac:dyDescent="0.3">
      <c r="C360" s="5" t="str">
        <f t="shared" si="151"/>
        <v>R0805</v>
      </c>
      <c r="D360" s="5" t="str">
        <f t="shared" si="135"/>
        <v>12.7 k</v>
      </c>
      <c r="E360" s="5" t="str">
        <f t="shared" si="152"/>
        <v>1 %</v>
      </c>
      <c r="F360" s="5" t="str">
        <f t="shared" si="136"/>
        <v>39.8 V</v>
      </c>
      <c r="G360" s="5" t="str">
        <f t="shared" si="153"/>
        <v>200 V</v>
      </c>
      <c r="H360" s="5" t="str">
        <f t="shared" si="154"/>
        <v>0.125 @ 70 C</v>
      </c>
      <c r="I360" s="5" t="str">
        <f t="shared" si="155"/>
        <v>±100 ppm/C</v>
      </c>
      <c r="J360" s="5" t="str">
        <f t="shared" si="156"/>
        <v>0805</v>
      </c>
      <c r="K360" s="5" t="str">
        <f t="shared" si="157"/>
        <v>-55 to +155 C</v>
      </c>
      <c r="L360" s="5" t="str">
        <f t="array" ref="L360">IFERROR(INDEX(e29_4c,SMALL(IF(($B$9&lt;=e29_raw)*($B$11&gt;=e29_raw),MATCH(ROW(e29_4c),ROW(e29_4c))),ROWS($A$1:A354)),COLUMN(A354)),"")</f>
        <v>1272</v>
      </c>
      <c r="M360" s="5" t="str">
        <f t="shared" si="158"/>
        <v>Grade 0</v>
      </c>
      <c r="N360" t="str">
        <f t="shared" si="159"/>
        <v>Precision Thick Film Chip Resistors</v>
      </c>
      <c r="O360" t="str">
        <f t="shared" si="160"/>
        <v>Panasonic</v>
      </c>
      <c r="P360" s="5" t="str">
        <f t="shared" si="161"/>
        <v>ERJ6ENF1272</v>
      </c>
      <c r="T360" t="str">
        <f t="shared" si="137"/>
        <v>technology 'R0805';</v>
      </c>
      <c r="U360" t="str">
        <f t="shared" si="138"/>
        <v>value '12.7 k';</v>
      </c>
      <c r="V360" t="str">
        <f t="shared" si="139"/>
        <v>tolerance '1 %';</v>
      </c>
      <c r="W360" t="str">
        <f t="shared" si="140"/>
        <v>rcwv '39.8 V';</v>
      </c>
      <c r="X360" t="str">
        <f t="shared" si="141"/>
        <v>max(v) '200 V';</v>
      </c>
      <c r="Y360" t="str">
        <f t="shared" si="142"/>
        <v>power(w) '0.125 @ 70 C';</v>
      </c>
      <c r="Z360" t="str">
        <f t="shared" si="143"/>
        <v>tcr '±100 ppm/C';</v>
      </c>
      <c r="AA360" t="str">
        <f t="shared" si="144"/>
        <v>package '0805';</v>
      </c>
      <c r="AB360" t="str">
        <f t="shared" si="145"/>
        <v>operating_temp '-55 to +155 C';</v>
      </c>
      <c r="AC360" t="str">
        <f t="shared" si="146"/>
        <v>pkg_code '1272';</v>
      </c>
      <c r="AD360" t="str">
        <f t="shared" si="147"/>
        <v>aec-q200 'Grade 0';</v>
      </c>
      <c r="AE360" t="str">
        <f t="shared" si="148"/>
        <v>classification 'Precision Thick Film Chip Resistors';</v>
      </c>
      <c r="AF360" t="str">
        <f t="shared" si="149"/>
        <v>mfg 'Panasonic';</v>
      </c>
      <c r="AG360" t="str">
        <f t="shared" si="150"/>
        <v>mpn 'ERJ6ENF1272';</v>
      </c>
    </row>
    <row r="361" spans="3:33" x14ac:dyDescent="0.3">
      <c r="C361" s="5" t="str">
        <f t="shared" si="151"/>
        <v>R0805</v>
      </c>
      <c r="D361" s="5" t="str">
        <f t="shared" si="135"/>
        <v>13.0 k</v>
      </c>
      <c r="E361" s="5" t="str">
        <f t="shared" si="152"/>
        <v>1 %</v>
      </c>
      <c r="F361" s="5" t="str">
        <f t="shared" si="136"/>
        <v>40.3 V</v>
      </c>
      <c r="G361" s="5" t="str">
        <f t="shared" si="153"/>
        <v>200 V</v>
      </c>
      <c r="H361" s="5" t="str">
        <f t="shared" si="154"/>
        <v>0.125 @ 70 C</v>
      </c>
      <c r="I361" s="5" t="str">
        <f t="shared" si="155"/>
        <v>±100 ppm/C</v>
      </c>
      <c r="J361" s="5" t="str">
        <f t="shared" si="156"/>
        <v>0805</v>
      </c>
      <c r="K361" s="5" t="str">
        <f t="shared" si="157"/>
        <v>-55 to +155 C</v>
      </c>
      <c r="L361" s="5" t="str">
        <f t="array" ref="L361">IFERROR(INDEX(e29_4c,SMALL(IF(($B$9&lt;=e29_raw)*($B$11&gt;=e29_raw),MATCH(ROW(e29_4c),ROW(e29_4c))),ROWS($A$1:A355)),COLUMN(A355)),"")</f>
        <v>1302</v>
      </c>
      <c r="M361" s="5" t="str">
        <f t="shared" si="158"/>
        <v>Grade 0</v>
      </c>
      <c r="N361" t="str">
        <f t="shared" si="159"/>
        <v>Precision Thick Film Chip Resistors</v>
      </c>
      <c r="O361" t="str">
        <f t="shared" si="160"/>
        <v>Panasonic</v>
      </c>
      <c r="P361" s="5" t="str">
        <f t="shared" si="161"/>
        <v>ERJ6ENF1302</v>
      </c>
      <c r="T361" t="str">
        <f t="shared" si="137"/>
        <v>technology 'R0805';</v>
      </c>
      <c r="U361" t="str">
        <f t="shared" si="138"/>
        <v>value '13.0 k';</v>
      </c>
      <c r="V361" t="str">
        <f t="shared" si="139"/>
        <v>tolerance '1 %';</v>
      </c>
      <c r="W361" t="str">
        <f t="shared" si="140"/>
        <v>rcwv '40.3 V';</v>
      </c>
      <c r="X361" t="str">
        <f t="shared" si="141"/>
        <v>max(v) '200 V';</v>
      </c>
      <c r="Y361" t="str">
        <f t="shared" si="142"/>
        <v>power(w) '0.125 @ 70 C';</v>
      </c>
      <c r="Z361" t="str">
        <f t="shared" si="143"/>
        <v>tcr '±100 ppm/C';</v>
      </c>
      <c r="AA361" t="str">
        <f t="shared" si="144"/>
        <v>package '0805';</v>
      </c>
      <c r="AB361" t="str">
        <f t="shared" si="145"/>
        <v>operating_temp '-55 to +155 C';</v>
      </c>
      <c r="AC361" t="str">
        <f t="shared" si="146"/>
        <v>pkg_code '1302';</v>
      </c>
      <c r="AD361" t="str">
        <f t="shared" si="147"/>
        <v>aec-q200 'Grade 0';</v>
      </c>
      <c r="AE361" t="str">
        <f t="shared" si="148"/>
        <v>classification 'Precision Thick Film Chip Resistors';</v>
      </c>
      <c r="AF361" t="str">
        <f t="shared" si="149"/>
        <v>mfg 'Panasonic';</v>
      </c>
      <c r="AG361" t="str">
        <f t="shared" si="150"/>
        <v>mpn 'ERJ6ENF1302';</v>
      </c>
    </row>
    <row r="362" spans="3:33" x14ac:dyDescent="0.3">
      <c r="C362" s="5" t="str">
        <f t="shared" si="151"/>
        <v>R0805</v>
      </c>
      <c r="D362" s="5" t="str">
        <f t="shared" si="135"/>
        <v>13.3 k</v>
      </c>
      <c r="E362" s="5" t="str">
        <f t="shared" si="152"/>
        <v>1 %</v>
      </c>
      <c r="F362" s="5" t="str">
        <f t="shared" si="136"/>
        <v>40.8 V</v>
      </c>
      <c r="G362" s="5" t="str">
        <f t="shared" si="153"/>
        <v>200 V</v>
      </c>
      <c r="H362" s="5" t="str">
        <f t="shared" si="154"/>
        <v>0.125 @ 70 C</v>
      </c>
      <c r="I362" s="5" t="str">
        <f t="shared" si="155"/>
        <v>±100 ppm/C</v>
      </c>
      <c r="J362" s="5" t="str">
        <f t="shared" si="156"/>
        <v>0805</v>
      </c>
      <c r="K362" s="5" t="str">
        <f t="shared" si="157"/>
        <v>-55 to +155 C</v>
      </c>
      <c r="L362" s="5" t="str">
        <f t="array" ref="L362">IFERROR(INDEX(e29_4c,SMALL(IF(($B$9&lt;=e29_raw)*($B$11&gt;=e29_raw),MATCH(ROW(e29_4c),ROW(e29_4c))),ROWS($A$1:A356)),COLUMN(A356)),"")</f>
        <v>1332</v>
      </c>
      <c r="M362" s="5" t="str">
        <f t="shared" si="158"/>
        <v>Grade 0</v>
      </c>
      <c r="N362" t="str">
        <f t="shared" si="159"/>
        <v>Precision Thick Film Chip Resistors</v>
      </c>
      <c r="O362" t="str">
        <f t="shared" si="160"/>
        <v>Panasonic</v>
      </c>
      <c r="P362" s="5" t="str">
        <f t="shared" si="161"/>
        <v>ERJ6ENF1332</v>
      </c>
      <c r="T362" t="str">
        <f t="shared" si="137"/>
        <v>technology 'R0805';</v>
      </c>
      <c r="U362" t="str">
        <f t="shared" si="138"/>
        <v>value '13.3 k';</v>
      </c>
      <c r="V362" t="str">
        <f t="shared" si="139"/>
        <v>tolerance '1 %';</v>
      </c>
      <c r="W362" t="str">
        <f t="shared" si="140"/>
        <v>rcwv '40.8 V';</v>
      </c>
      <c r="X362" t="str">
        <f t="shared" si="141"/>
        <v>max(v) '200 V';</v>
      </c>
      <c r="Y362" t="str">
        <f t="shared" si="142"/>
        <v>power(w) '0.125 @ 70 C';</v>
      </c>
      <c r="Z362" t="str">
        <f t="shared" si="143"/>
        <v>tcr '±100 ppm/C';</v>
      </c>
      <c r="AA362" t="str">
        <f t="shared" si="144"/>
        <v>package '0805';</v>
      </c>
      <c r="AB362" t="str">
        <f t="shared" si="145"/>
        <v>operating_temp '-55 to +155 C';</v>
      </c>
      <c r="AC362" t="str">
        <f t="shared" si="146"/>
        <v>pkg_code '1332';</v>
      </c>
      <c r="AD362" t="str">
        <f t="shared" si="147"/>
        <v>aec-q200 'Grade 0';</v>
      </c>
      <c r="AE362" t="str">
        <f t="shared" si="148"/>
        <v>classification 'Precision Thick Film Chip Resistors';</v>
      </c>
      <c r="AF362" t="str">
        <f t="shared" si="149"/>
        <v>mfg 'Panasonic';</v>
      </c>
      <c r="AG362" t="str">
        <f t="shared" si="150"/>
        <v>mpn 'ERJ6ENF1332';</v>
      </c>
    </row>
    <row r="363" spans="3:33" x14ac:dyDescent="0.3">
      <c r="C363" s="5" t="str">
        <f t="shared" si="151"/>
        <v>R0805</v>
      </c>
      <c r="D363" s="5" t="str">
        <f t="shared" si="135"/>
        <v>13.7 k</v>
      </c>
      <c r="E363" s="5" t="str">
        <f t="shared" si="152"/>
        <v>1 %</v>
      </c>
      <c r="F363" s="5" t="str">
        <f t="shared" si="136"/>
        <v>41.4 V</v>
      </c>
      <c r="G363" s="5" t="str">
        <f t="shared" si="153"/>
        <v>200 V</v>
      </c>
      <c r="H363" s="5" t="str">
        <f t="shared" si="154"/>
        <v>0.125 @ 70 C</v>
      </c>
      <c r="I363" s="5" t="str">
        <f t="shared" si="155"/>
        <v>±100 ppm/C</v>
      </c>
      <c r="J363" s="5" t="str">
        <f t="shared" si="156"/>
        <v>0805</v>
      </c>
      <c r="K363" s="5" t="str">
        <f t="shared" si="157"/>
        <v>-55 to +155 C</v>
      </c>
      <c r="L363" s="5" t="str">
        <f t="array" ref="L363">IFERROR(INDEX(e29_4c,SMALL(IF(($B$9&lt;=e29_raw)*($B$11&gt;=e29_raw),MATCH(ROW(e29_4c),ROW(e29_4c))),ROWS($A$1:A357)),COLUMN(A357)),"")</f>
        <v>1372</v>
      </c>
      <c r="M363" s="5" t="str">
        <f t="shared" si="158"/>
        <v>Grade 0</v>
      </c>
      <c r="N363" t="str">
        <f t="shared" si="159"/>
        <v>Precision Thick Film Chip Resistors</v>
      </c>
      <c r="O363" t="str">
        <f t="shared" si="160"/>
        <v>Panasonic</v>
      </c>
      <c r="P363" s="5" t="str">
        <f t="shared" si="161"/>
        <v>ERJ6ENF1372</v>
      </c>
      <c r="T363" t="str">
        <f t="shared" si="137"/>
        <v>technology 'R0805';</v>
      </c>
      <c r="U363" t="str">
        <f t="shared" si="138"/>
        <v>value '13.7 k';</v>
      </c>
      <c r="V363" t="str">
        <f t="shared" si="139"/>
        <v>tolerance '1 %';</v>
      </c>
      <c r="W363" t="str">
        <f t="shared" si="140"/>
        <v>rcwv '41.4 V';</v>
      </c>
      <c r="X363" t="str">
        <f t="shared" si="141"/>
        <v>max(v) '200 V';</v>
      </c>
      <c r="Y363" t="str">
        <f t="shared" si="142"/>
        <v>power(w) '0.125 @ 70 C';</v>
      </c>
      <c r="Z363" t="str">
        <f t="shared" si="143"/>
        <v>tcr '±100 ppm/C';</v>
      </c>
      <c r="AA363" t="str">
        <f t="shared" si="144"/>
        <v>package '0805';</v>
      </c>
      <c r="AB363" t="str">
        <f t="shared" si="145"/>
        <v>operating_temp '-55 to +155 C';</v>
      </c>
      <c r="AC363" t="str">
        <f t="shared" si="146"/>
        <v>pkg_code '1372';</v>
      </c>
      <c r="AD363" t="str">
        <f t="shared" si="147"/>
        <v>aec-q200 'Grade 0';</v>
      </c>
      <c r="AE363" t="str">
        <f t="shared" si="148"/>
        <v>classification 'Precision Thick Film Chip Resistors';</v>
      </c>
      <c r="AF363" t="str">
        <f t="shared" si="149"/>
        <v>mfg 'Panasonic';</v>
      </c>
      <c r="AG363" t="str">
        <f t="shared" si="150"/>
        <v>mpn 'ERJ6ENF1372';</v>
      </c>
    </row>
    <row r="364" spans="3:33" x14ac:dyDescent="0.3">
      <c r="C364" s="5" t="str">
        <f t="shared" si="151"/>
        <v>R0805</v>
      </c>
      <c r="D364" s="5" t="str">
        <f t="shared" si="135"/>
        <v>14.0 k</v>
      </c>
      <c r="E364" s="5" t="str">
        <f t="shared" si="152"/>
        <v>1 %</v>
      </c>
      <c r="F364" s="5" t="str">
        <f t="shared" si="136"/>
        <v>41.8 V</v>
      </c>
      <c r="G364" s="5" t="str">
        <f t="shared" si="153"/>
        <v>200 V</v>
      </c>
      <c r="H364" s="5" t="str">
        <f t="shared" si="154"/>
        <v>0.125 @ 70 C</v>
      </c>
      <c r="I364" s="5" t="str">
        <f t="shared" si="155"/>
        <v>±100 ppm/C</v>
      </c>
      <c r="J364" s="5" t="str">
        <f t="shared" si="156"/>
        <v>0805</v>
      </c>
      <c r="K364" s="5" t="str">
        <f t="shared" si="157"/>
        <v>-55 to +155 C</v>
      </c>
      <c r="L364" s="5" t="str">
        <f t="array" ref="L364">IFERROR(INDEX(e29_4c,SMALL(IF(($B$9&lt;=e29_raw)*($B$11&gt;=e29_raw),MATCH(ROW(e29_4c),ROW(e29_4c))),ROWS($A$1:A358)),COLUMN(A358)),"")</f>
        <v>1402</v>
      </c>
      <c r="M364" s="5" t="str">
        <f t="shared" si="158"/>
        <v>Grade 0</v>
      </c>
      <c r="N364" t="str">
        <f t="shared" si="159"/>
        <v>Precision Thick Film Chip Resistors</v>
      </c>
      <c r="O364" t="str">
        <f t="shared" si="160"/>
        <v>Panasonic</v>
      </c>
      <c r="P364" s="5" t="str">
        <f t="shared" si="161"/>
        <v>ERJ6ENF1402</v>
      </c>
      <c r="T364" t="str">
        <f t="shared" si="137"/>
        <v>technology 'R0805';</v>
      </c>
      <c r="U364" t="str">
        <f t="shared" si="138"/>
        <v>value '14.0 k';</v>
      </c>
      <c r="V364" t="str">
        <f t="shared" si="139"/>
        <v>tolerance '1 %';</v>
      </c>
      <c r="W364" t="str">
        <f t="shared" si="140"/>
        <v>rcwv '41.8 V';</v>
      </c>
      <c r="X364" t="str">
        <f t="shared" si="141"/>
        <v>max(v) '200 V';</v>
      </c>
      <c r="Y364" t="str">
        <f t="shared" si="142"/>
        <v>power(w) '0.125 @ 70 C';</v>
      </c>
      <c r="Z364" t="str">
        <f t="shared" si="143"/>
        <v>tcr '±100 ppm/C';</v>
      </c>
      <c r="AA364" t="str">
        <f t="shared" si="144"/>
        <v>package '0805';</v>
      </c>
      <c r="AB364" t="str">
        <f t="shared" si="145"/>
        <v>operating_temp '-55 to +155 C';</v>
      </c>
      <c r="AC364" t="str">
        <f t="shared" si="146"/>
        <v>pkg_code '1402';</v>
      </c>
      <c r="AD364" t="str">
        <f t="shared" si="147"/>
        <v>aec-q200 'Grade 0';</v>
      </c>
      <c r="AE364" t="str">
        <f t="shared" si="148"/>
        <v>classification 'Precision Thick Film Chip Resistors';</v>
      </c>
      <c r="AF364" t="str">
        <f t="shared" si="149"/>
        <v>mfg 'Panasonic';</v>
      </c>
      <c r="AG364" t="str">
        <f t="shared" si="150"/>
        <v>mpn 'ERJ6ENF1402';</v>
      </c>
    </row>
    <row r="365" spans="3:33" x14ac:dyDescent="0.3">
      <c r="C365" s="5" t="str">
        <f t="shared" si="151"/>
        <v>R0805</v>
      </c>
      <c r="D365" s="5" t="str">
        <f t="shared" si="135"/>
        <v>14.3 k</v>
      </c>
      <c r="E365" s="5" t="str">
        <f t="shared" si="152"/>
        <v>1 %</v>
      </c>
      <c r="F365" s="5" t="str">
        <f t="shared" si="136"/>
        <v>42.3 V</v>
      </c>
      <c r="G365" s="5" t="str">
        <f t="shared" si="153"/>
        <v>200 V</v>
      </c>
      <c r="H365" s="5" t="str">
        <f t="shared" si="154"/>
        <v>0.125 @ 70 C</v>
      </c>
      <c r="I365" s="5" t="str">
        <f t="shared" si="155"/>
        <v>±100 ppm/C</v>
      </c>
      <c r="J365" s="5" t="str">
        <f t="shared" si="156"/>
        <v>0805</v>
      </c>
      <c r="K365" s="5" t="str">
        <f t="shared" si="157"/>
        <v>-55 to +155 C</v>
      </c>
      <c r="L365" s="5" t="str">
        <f t="array" ref="L365">IFERROR(INDEX(e29_4c,SMALL(IF(($B$9&lt;=e29_raw)*($B$11&gt;=e29_raw),MATCH(ROW(e29_4c),ROW(e29_4c))),ROWS($A$1:A359)),COLUMN(A359)),"")</f>
        <v>1432</v>
      </c>
      <c r="M365" s="5" t="str">
        <f t="shared" si="158"/>
        <v>Grade 0</v>
      </c>
      <c r="N365" t="str">
        <f t="shared" si="159"/>
        <v>Precision Thick Film Chip Resistors</v>
      </c>
      <c r="O365" t="str">
        <f t="shared" si="160"/>
        <v>Panasonic</v>
      </c>
      <c r="P365" s="5" t="str">
        <f t="shared" si="161"/>
        <v>ERJ6ENF1432</v>
      </c>
      <c r="T365" t="str">
        <f t="shared" si="137"/>
        <v>technology 'R0805';</v>
      </c>
      <c r="U365" t="str">
        <f t="shared" si="138"/>
        <v>value '14.3 k';</v>
      </c>
      <c r="V365" t="str">
        <f t="shared" si="139"/>
        <v>tolerance '1 %';</v>
      </c>
      <c r="W365" t="str">
        <f t="shared" si="140"/>
        <v>rcwv '42.3 V';</v>
      </c>
      <c r="X365" t="str">
        <f t="shared" si="141"/>
        <v>max(v) '200 V';</v>
      </c>
      <c r="Y365" t="str">
        <f t="shared" si="142"/>
        <v>power(w) '0.125 @ 70 C';</v>
      </c>
      <c r="Z365" t="str">
        <f t="shared" si="143"/>
        <v>tcr '±100 ppm/C';</v>
      </c>
      <c r="AA365" t="str">
        <f t="shared" si="144"/>
        <v>package '0805';</v>
      </c>
      <c r="AB365" t="str">
        <f t="shared" si="145"/>
        <v>operating_temp '-55 to +155 C';</v>
      </c>
      <c r="AC365" t="str">
        <f t="shared" si="146"/>
        <v>pkg_code '1432';</v>
      </c>
      <c r="AD365" t="str">
        <f t="shared" si="147"/>
        <v>aec-q200 'Grade 0';</v>
      </c>
      <c r="AE365" t="str">
        <f t="shared" si="148"/>
        <v>classification 'Precision Thick Film Chip Resistors';</v>
      </c>
      <c r="AF365" t="str">
        <f t="shared" si="149"/>
        <v>mfg 'Panasonic';</v>
      </c>
      <c r="AG365" t="str">
        <f t="shared" si="150"/>
        <v>mpn 'ERJ6ENF1432';</v>
      </c>
    </row>
    <row r="366" spans="3:33" x14ac:dyDescent="0.3">
      <c r="C366" s="5" t="str">
        <f t="shared" si="151"/>
        <v>R0805</v>
      </c>
      <c r="D366" s="5" t="str">
        <f t="shared" si="135"/>
        <v>14.7 k</v>
      </c>
      <c r="E366" s="5" t="str">
        <f t="shared" si="152"/>
        <v>1 %</v>
      </c>
      <c r="F366" s="5" t="str">
        <f t="shared" si="136"/>
        <v>42.9 V</v>
      </c>
      <c r="G366" s="5" t="str">
        <f t="shared" si="153"/>
        <v>200 V</v>
      </c>
      <c r="H366" s="5" t="str">
        <f t="shared" si="154"/>
        <v>0.125 @ 70 C</v>
      </c>
      <c r="I366" s="5" t="str">
        <f t="shared" si="155"/>
        <v>±100 ppm/C</v>
      </c>
      <c r="J366" s="5" t="str">
        <f t="shared" si="156"/>
        <v>0805</v>
      </c>
      <c r="K366" s="5" t="str">
        <f t="shared" si="157"/>
        <v>-55 to +155 C</v>
      </c>
      <c r="L366" s="5" t="str">
        <f t="array" ref="L366">IFERROR(INDEX(e29_4c,SMALL(IF(($B$9&lt;=e29_raw)*($B$11&gt;=e29_raw),MATCH(ROW(e29_4c),ROW(e29_4c))),ROWS($A$1:A360)),COLUMN(A360)),"")</f>
        <v>1472</v>
      </c>
      <c r="M366" s="5" t="str">
        <f t="shared" si="158"/>
        <v>Grade 0</v>
      </c>
      <c r="N366" t="str">
        <f t="shared" si="159"/>
        <v>Precision Thick Film Chip Resistors</v>
      </c>
      <c r="O366" t="str">
        <f t="shared" si="160"/>
        <v>Panasonic</v>
      </c>
      <c r="P366" s="5" t="str">
        <f t="shared" si="161"/>
        <v>ERJ6ENF1472</v>
      </c>
      <c r="T366" t="str">
        <f t="shared" si="137"/>
        <v>technology 'R0805';</v>
      </c>
      <c r="U366" t="str">
        <f t="shared" si="138"/>
        <v>value '14.7 k';</v>
      </c>
      <c r="V366" t="str">
        <f t="shared" si="139"/>
        <v>tolerance '1 %';</v>
      </c>
      <c r="W366" t="str">
        <f t="shared" si="140"/>
        <v>rcwv '42.9 V';</v>
      </c>
      <c r="X366" t="str">
        <f t="shared" si="141"/>
        <v>max(v) '200 V';</v>
      </c>
      <c r="Y366" t="str">
        <f t="shared" si="142"/>
        <v>power(w) '0.125 @ 70 C';</v>
      </c>
      <c r="Z366" t="str">
        <f t="shared" si="143"/>
        <v>tcr '±100 ppm/C';</v>
      </c>
      <c r="AA366" t="str">
        <f t="shared" si="144"/>
        <v>package '0805';</v>
      </c>
      <c r="AB366" t="str">
        <f t="shared" si="145"/>
        <v>operating_temp '-55 to +155 C';</v>
      </c>
      <c r="AC366" t="str">
        <f t="shared" si="146"/>
        <v>pkg_code '1472';</v>
      </c>
      <c r="AD366" t="str">
        <f t="shared" si="147"/>
        <v>aec-q200 'Grade 0';</v>
      </c>
      <c r="AE366" t="str">
        <f t="shared" si="148"/>
        <v>classification 'Precision Thick Film Chip Resistors';</v>
      </c>
      <c r="AF366" t="str">
        <f t="shared" si="149"/>
        <v>mfg 'Panasonic';</v>
      </c>
      <c r="AG366" t="str">
        <f t="shared" si="150"/>
        <v>mpn 'ERJ6ENF1472';</v>
      </c>
    </row>
    <row r="367" spans="3:33" x14ac:dyDescent="0.3">
      <c r="C367" s="5" t="str">
        <f t="shared" si="151"/>
        <v>R0805</v>
      </c>
      <c r="D367" s="5" t="str">
        <f t="shared" si="135"/>
        <v>15.0 k</v>
      </c>
      <c r="E367" s="5" t="str">
        <f t="shared" si="152"/>
        <v>1 %</v>
      </c>
      <c r="F367" s="5" t="str">
        <f t="shared" si="136"/>
        <v>43.3 V</v>
      </c>
      <c r="G367" s="5" t="str">
        <f t="shared" si="153"/>
        <v>200 V</v>
      </c>
      <c r="H367" s="5" t="str">
        <f t="shared" si="154"/>
        <v>0.125 @ 70 C</v>
      </c>
      <c r="I367" s="5" t="str">
        <f t="shared" si="155"/>
        <v>±100 ppm/C</v>
      </c>
      <c r="J367" s="5" t="str">
        <f t="shared" si="156"/>
        <v>0805</v>
      </c>
      <c r="K367" s="5" t="str">
        <f t="shared" si="157"/>
        <v>-55 to +155 C</v>
      </c>
      <c r="L367" s="5" t="str">
        <f t="array" ref="L367">IFERROR(INDEX(e29_4c,SMALL(IF(($B$9&lt;=e29_raw)*($B$11&gt;=e29_raw),MATCH(ROW(e29_4c),ROW(e29_4c))),ROWS($A$1:A361)),COLUMN(A361)),"")</f>
        <v>1502</v>
      </c>
      <c r="M367" s="5" t="str">
        <f t="shared" si="158"/>
        <v>Grade 0</v>
      </c>
      <c r="N367" t="str">
        <f t="shared" si="159"/>
        <v>Precision Thick Film Chip Resistors</v>
      </c>
      <c r="O367" t="str">
        <f t="shared" si="160"/>
        <v>Panasonic</v>
      </c>
      <c r="P367" s="5" t="str">
        <f t="shared" si="161"/>
        <v>ERJ6ENF1502</v>
      </c>
      <c r="T367" t="str">
        <f t="shared" si="137"/>
        <v>technology 'R0805';</v>
      </c>
      <c r="U367" t="str">
        <f t="shared" si="138"/>
        <v>value '15.0 k';</v>
      </c>
      <c r="V367" t="str">
        <f t="shared" si="139"/>
        <v>tolerance '1 %';</v>
      </c>
      <c r="W367" t="str">
        <f t="shared" si="140"/>
        <v>rcwv '43.3 V';</v>
      </c>
      <c r="X367" t="str">
        <f t="shared" si="141"/>
        <v>max(v) '200 V';</v>
      </c>
      <c r="Y367" t="str">
        <f t="shared" si="142"/>
        <v>power(w) '0.125 @ 70 C';</v>
      </c>
      <c r="Z367" t="str">
        <f t="shared" si="143"/>
        <v>tcr '±100 ppm/C';</v>
      </c>
      <c r="AA367" t="str">
        <f t="shared" si="144"/>
        <v>package '0805';</v>
      </c>
      <c r="AB367" t="str">
        <f t="shared" si="145"/>
        <v>operating_temp '-55 to +155 C';</v>
      </c>
      <c r="AC367" t="str">
        <f t="shared" si="146"/>
        <v>pkg_code '1502';</v>
      </c>
      <c r="AD367" t="str">
        <f t="shared" si="147"/>
        <v>aec-q200 'Grade 0';</v>
      </c>
      <c r="AE367" t="str">
        <f t="shared" si="148"/>
        <v>classification 'Precision Thick Film Chip Resistors';</v>
      </c>
      <c r="AF367" t="str">
        <f t="shared" si="149"/>
        <v>mfg 'Panasonic';</v>
      </c>
      <c r="AG367" t="str">
        <f t="shared" si="150"/>
        <v>mpn 'ERJ6ENF1502';</v>
      </c>
    </row>
    <row r="368" spans="3:33" x14ac:dyDescent="0.3">
      <c r="C368" s="5" t="str">
        <f t="shared" si="151"/>
        <v>R0805</v>
      </c>
      <c r="D368" s="5" t="str">
        <f t="shared" si="135"/>
        <v>15.4 k</v>
      </c>
      <c r="E368" s="5" t="str">
        <f t="shared" si="152"/>
        <v>1 %</v>
      </c>
      <c r="F368" s="5" t="str">
        <f t="shared" si="136"/>
        <v>43.9 V</v>
      </c>
      <c r="G368" s="5" t="str">
        <f t="shared" si="153"/>
        <v>200 V</v>
      </c>
      <c r="H368" s="5" t="str">
        <f t="shared" si="154"/>
        <v>0.125 @ 70 C</v>
      </c>
      <c r="I368" s="5" t="str">
        <f t="shared" si="155"/>
        <v>±100 ppm/C</v>
      </c>
      <c r="J368" s="5" t="str">
        <f t="shared" si="156"/>
        <v>0805</v>
      </c>
      <c r="K368" s="5" t="str">
        <f t="shared" si="157"/>
        <v>-55 to +155 C</v>
      </c>
      <c r="L368" s="5" t="str">
        <f t="array" ref="L368">IFERROR(INDEX(e29_4c,SMALL(IF(($B$9&lt;=e29_raw)*($B$11&gt;=e29_raw),MATCH(ROW(e29_4c),ROW(e29_4c))),ROWS($A$1:A362)),COLUMN(A362)),"")</f>
        <v>1542</v>
      </c>
      <c r="M368" s="5" t="str">
        <f t="shared" si="158"/>
        <v>Grade 0</v>
      </c>
      <c r="N368" t="str">
        <f t="shared" si="159"/>
        <v>Precision Thick Film Chip Resistors</v>
      </c>
      <c r="O368" t="str">
        <f t="shared" si="160"/>
        <v>Panasonic</v>
      </c>
      <c r="P368" s="5" t="str">
        <f t="shared" si="161"/>
        <v>ERJ6ENF1542</v>
      </c>
      <c r="T368" t="str">
        <f t="shared" si="137"/>
        <v>technology 'R0805';</v>
      </c>
      <c r="U368" t="str">
        <f t="shared" si="138"/>
        <v>value '15.4 k';</v>
      </c>
      <c r="V368" t="str">
        <f t="shared" si="139"/>
        <v>tolerance '1 %';</v>
      </c>
      <c r="W368" t="str">
        <f t="shared" si="140"/>
        <v>rcwv '43.9 V';</v>
      </c>
      <c r="X368" t="str">
        <f t="shared" si="141"/>
        <v>max(v) '200 V';</v>
      </c>
      <c r="Y368" t="str">
        <f t="shared" si="142"/>
        <v>power(w) '0.125 @ 70 C';</v>
      </c>
      <c r="Z368" t="str">
        <f t="shared" si="143"/>
        <v>tcr '±100 ppm/C';</v>
      </c>
      <c r="AA368" t="str">
        <f t="shared" si="144"/>
        <v>package '0805';</v>
      </c>
      <c r="AB368" t="str">
        <f t="shared" si="145"/>
        <v>operating_temp '-55 to +155 C';</v>
      </c>
      <c r="AC368" t="str">
        <f t="shared" si="146"/>
        <v>pkg_code '1542';</v>
      </c>
      <c r="AD368" t="str">
        <f t="shared" si="147"/>
        <v>aec-q200 'Grade 0';</v>
      </c>
      <c r="AE368" t="str">
        <f t="shared" si="148"/>
        <v>classification 'Precision Thick Film Chip Resistors';</v>
      </c>
      <c r="AF368" t="str">
        <f t="shared" si="149"/>
        <v>mfg 'Panasonic';</v>
      </c>
      <c r="AG368" t="str">
        <f t="shared" si="150"/>
        <v>mpn 'ERJ6ENF1542';</v>
      </c>
    </row>
    <row r="369" spans="3:33" x14ac:dyDescent="0.3">
      <c r="C369" s="5" t="str">
        <f t="shared" si="151"/>
        <v>R0805</v>
      </c>
      <c r="D369" s="5" t="str">
        <f t="shared" si="135"/>
        <v>15.8 k</v>
      </c>
      <c r="E369" s="5" t="str">
        <f t="shared" si="152"/>
        <v>1 %</v>
      </c>
      <c r="F369" s="5" t="str">
        <f t="shared" si="136"/>
        <v>44.4 V</v>
      </c>
      <c r="G369" s="5" t="str">
        <f t="shared" si="153"/>
        <v>200 V</v>
      </c>
      <c r="H369" s="5" t="str">
        <f t="shared" si="154"/>
        <v>0.125 @ 70 C</v>
      </c>
      <c r="I369" s="5" t="str">
        <f t="shared" si="155"/>
        <v>±100 ppm/C</v>
      </c>
      <c r="J369" s="5" t="str">
        <f t="shared" si="156"/>
        <v>0805</v>
      </c>
      <c r="K369" s="5" t="str">
        <f t="shared" si="157"/>
        <v>-55 to +155 C</v>
      </c>
      <c r="L369" s="5" t="str">
        <f t="array" ref="L369">IFERROR(INDEX(e29_4c,SMALL(IF(($B$9&lt;=e29_raw)*($B$11&gt;=e29_raw),MATCH(ROW(e29_4c),ROW(e29_4c))),ROWS($A$1:A363)),COLUMN(A363)),"")</f>
        <v>1582</v>
      </c>
      <c r="M369" s="5" t="str">
        <f t="shared" si="158"/>
        <v>Grade 0</v>
      </c>
      <c r="N369" t="str">
        <f t="shared" si="159"/>
        <v>Precision Thick Film Chip Resistors</v>
      </c>
      <c r="O369" t="str">
        <f t="shared" si="160"/>
        <v>Panasonic</v>
      </c>
      <c r="P369" s="5" t="str">
        <f t="shared" si="161"/>
        <v>ERJ6ENF1582</v>
      </c>
      <c r="T369" t="str">
        <f t="shared" si="137"/>
        <v>technology 'R0805';</v>
      </c>
      <c r="U369" t="str">
        <f t="shared" si="138"/>
        <v>value '15.8 k';</v>
      </c>
      <c r="V369" t="str">
        <f t="shared" si="139"/>
        <v>tolerance '1 %';</v>
      </c>
      <c r="W369" t="str">
        <f t="shared" si="140"/>
        <v>rcwv '44.4 V';</v>
      </c>
      <c r="X369" t="str">
        <f t="shared" si="141"/>
        <v>max(v) '200 V';</v>
      </c>
      <c r="Y369" t="str">
        <f t="shared" si="142"/>
        <v>power(w) '0.125 @ 70 C';</v>
      </c>
      <c r="Z369" t="str">
        <f t="shared" si="143"/>
        <v>tcr '±100 ppm/C';</v>
      </c>
      <c r="AA369" t="str">
        <f t="shared" si="144"/>
        <v>package '0805';</v>
      </c>
      <c r="AB369" t="str">
        <f t="shared" si="145"/>
        <v>operating_temp '-55 to +155 C';</v>
      </c>
      <c r="AC369" t="str">
        <f t="shared" si="146"/>
        <v>pkg_code '1582';</v>
      </c>
      <c r="AD369" t="str">
        <f t="shared" si="147"/>
        <v>aec-q200 'Grade 0';</v>
      </c>
      <c r="AE369" t="str">
        <f t="shared" si="148"/>
        <v>classification 'Precision Thick Film Chip Resistors';</v>
      </c>
      <c r="AF369" t="str">
        <f t="shared" si="149"/>
        <v>mfg 'Panasonic';</v>
      </c>
      <c r="AG369" t="str">
        <f t="shared" si="150"/>
        <v>mpn 'ERJ6ENF1582';</v>
      </c>
    </row>
    <row r="370" spans="3:33" x14ac:dyDescent="0.3">
      <c r="C370" s="5" t="str">
        <f t="shared" si="151"/>
        <v>R0805</v>
      </c>
      <c r="D370" s="5" t="str">
        <f t="shared" si="135"/>
        <v>16.0 k</v>
      </c>
      <c r="E370" s="5" t="str">
        <f t="shared" si="152"/>
        <v>1 %</v>
      </c>
      <c r="F370" s="5" t="str">
        <f t="shared" si="136"/>
        <v>44.7 V</v>
      </c>
      <c r="G370" s="5" t="str">
        <f t="shared" si="153"/>
        <v>200 V</v>
      </c>
      <c r="H370" s="5" t="str">
        <f t="shared" si="154"/>
        <v>0.125 @ 70 C</v>
      </c>
      <c r="I370" s="5" t="str">
        <f t="shared" si="155"/>
        <v>±100 ppm/C</v>
      </c>
      <c r="J370" s="5" t="str">
        <f t="shared" si="156"/>
        <v>0805</v>
      </c>
      <c r="K370" s="5" t="str">
        <f t="shared" si="157"/>
        <v>-55 to +155 C</v>
      </c>
      <c r="L370" s="5" t="str">
        <f t="array" ref="L370">IFERROR(INDEX(e29_4c,SMALL(IF(($B$9&lt;=e29_raw)*($B$11&gt;=e29_raw),MATCH(ROW(e29_4c),ROW(e29_4c))),ROWS($A$1:A364)),COLUMN(A364)),"")</f>
        <v>1602</v>
      </c>
      <c r="M370" s="5" t="str">
        <f t="shared" si="158"/>
        <v>Grade 0</v>
      </c>
      <c r="N370" t="str">
        <f t="shared" si="159"/>
        <v>Precision Thick Film Chip Resistors</v>
      </c>
      <c r="O370" t="str">
        <f t="shared" si="160"/>
        <v>Panasonic</v>
      </c>
      <c r="P370" s="5" t="str">
        <f t="shared" si="161"/>
        <v>ERJ6ENF1602</v>
      </c>
      <c r="T370" t="str">
        <f t="shared" si="137"/>
        <v>technology 'R0805';</v>
      </c>
      <c r="U370" t="str">
        <f t="shared" si="138"/>
        <v>value '16.0 k';</v>
      </c>
      <c r="V370" t="str">
        <f t="shared" si="139"/>
        <v>tolerance '1 %';</v>
      </c>
      <c r="W370" t="str">
        <f t="shared" si="140"/>
        <v>rcwv '44.7 V';</v>
      </c>
      <c r="X370" t="str">
        <f t="shared" si="141"/>
        <v>max(v) '200 V';</v>
      </c>
      <c r="Y370" t="str">
        <f t="shared" si="142"/>
        <v>power(w) '0.125 @ 70 C';</v>
      </c>
      <c r="Z370" t="str">
        <f t="shared" si="143"/>
        <v>tcr '±100 ppm/C';</v>
      </c>
      <c r="AA370" t="str">
        <f t="shared" si="144"/>
        <v>package '0805';</v>
      </c>
      <c r="AB370" t="str">
        <f t="shared" si="145"/>
        <v>operating_temp '-55 to +155 C';</v>
      </c>
      <c r="AC370" t="str">
        <f t="shared" si="146"/>
        <v>pkg_code '1602';</v>
      </c>
      <c r="AD370" t="str">
        <f t="shared" si="147"/>
        <v>aec-q200 'Grade 0';</v>
      </c>
      <c r="AE370" t="str">
        <f t="shared" si="148"/>
        <v>classification 'Precision Thick Film Chip Resistors';</v>
      </c>
      <c r="AF370" t="str">
        <f t="shared" si="149"/>
        <v>mfg 'Panasonic';</v>
      </c>
      <c r="AG370" t="str">
        <f t="shared" si="150"/>
        <v>mpn 'ERJ6ENF1602';</v>
      </c>
    </row>
    <row r="371" spans="3:33" x14ac:dyDescent="0.3">
      <c r="C371" s="5" t="str">
        <f t="shared" si="151"/>
        <v>R0805</v>
      </c>
      <c r="D371" s="5" t="str">
        <f t="shared" si="135"/>
        <v>16.2 k</v>
      </c>
      <c r="E371" s="5" t="str">
        <f t="shared" si="152"/>
        <v>1 %</v>
      </c>
      <c r="F371" s="5" t="str">
        <f t="shared" si="136"/>
        <v>45 V</v>
      </c>
      <c r="G371" s="5" t="str">
        <f t="shared" si="153"/>
        <v>200 V</v>
      </c>
      <c r="H371" s="5" t="str">
        <f t="shared" si="154"/>
        <v>0.125 @ 70 C</v>
      </c>
      <c r="I371" s="5" t="str">
        <f t="shared" si="155"/>
        <v>±100 ppm/C</v>
      </c>
      <c r="J371" s="5" t="str">
        <f t="shared" si="156"/>
        <v>0805</v>
      </c>
      <c r="K371" s="5" t="str">
        <f t="shared" si="157"/>
        <v>-55 to +155 C</v>
      </c>
      <c r="L371" s="5" t="str">
        <f t="array" ref="L371">IFERROR(INDEX(e29_4c,SMALL(IF(($B$9&lt;=e29_raw)*($B$11&gt;=e29_raw),MATCH(ROW(e29_4c),ROW(e29_4c))),ROWS($A$1:A365)),COLUMN(A365)),"")</f>
        <v>1622</v>
      </c>
      <c r="M371" s="5" t="str">
        <f t="shared" si="158"/>
        <v>Grade 0</v>
      </c>
      <c r="N371" t="str">
        <f t="shared" si="159"/>
        <v>Precision Thick Film Chip Resistors</v>
      </c>
      <c r="O371" t="str">
        <f t="shared" si="160"/>
        <v>Panasonic</v>
      </c>
      <c r="P371" s="5" t="str">
        <f t="shared" si="161"/>
        <v>ERJ6ENF1622</v>
      </c>
      <c r="T371" t="str">
        <f t="shared" si="137"/>
        <v>technology 'R0805';</v>
      </c>
      <c r="U371" t="str">
        <f t="shared" si="138"/>
        <v>value '16.2 k';</v>
      </c>
      <c r="V371" t="str">
        <f t="shared" si="139"/>
        <v>tolerance '1 %';</v>
      </c>
      <c r="W371" t="str">
        <f t="shared" si="140"/>
        <v>rcwv '45 V';</v>
      </c>
      <c r="X371" t="str">
        <f t="shared" si="141"/>
        <v>max(v) '200 V';</v>
      </c>
      <c r="Y371" t="str">
        <f t="shared" si="142"/>
        <v>power(w) '0.125 @ 70 C';</v>
      </c>
      <c r="Z371" t="str">
        <f t="shared" si="143"/>
        <v>tcr '±100 ppm/C';</v>
      </c>
      <c r="AA371" t="str">
        <f t="shared" si="144"/>
        <v>package '0805';</v>
      </c>
      <c r="AB371" t="str">
        <f t="shared" si="145"/>
        <v>operating_temp '-55 to +155 C';</v>
      </c>
      <c r="AC371" t="str">
        <f t="shared" si="146"/>
        <v>pkg_code '1622';</v>
      </c>
      <c r="AD371" t="str">
        <f t="shared" si="147"/>
        <v>aec-q200 'Grade 0';</v>
      </c>
      <c r="AE371" t="str">
        <f t="shared" si="148"/>
        <v>classification 'Precision Thick Film Chip Resistors';</v>
      </c>
      <c r="AF371" t="str">
        <f t="shared" si="149"/>
        <v>mfg 'Panasonic';</v>
      </c>
      <c r="AG371" t="str">
        <f t="shared" si="150"/>
        <v>mpn 'ERJ6ENF1622';</v>
      </c>
    </row>
    <row r="372" spans="3:33" x14ac:dyDescent="0.3">
      <c r="C372" s="5" t="str">
        <f t="shared" si="151"/>
        <v>R0805</v>
      </c>
      <c r="D372" s="5" t="str">
        <f t="shared" si="135"/>
        <v>16.5 k</v>
      </c>
      <c r="E372" s="5" t="str">
        <f t="shared" si="152"/>
        <v>1 %</v>
      </c>
      <c r="F372" s="5" t="str">
        <f t="shared" si="136"/>
        <v>45.4 V</v>
      </c>
      <c r="G372" s="5" t="str">
        <f t="shared" si="153"/>
        <v>200 V</v>
      </c>
      <c r="H372" s="5" t="str">
        <f t="shared" si="154"/>
        <v>0.125 @ 70 C</v>
      </c>
      <c r="I372" s="5" t="str">
        <f t="shared" si="155"/>
        <v>±100 ppm/C</v>
      </c>
      <c r="J372" s="5" t="str">
        <f t="shared" si="156"/>
        <v>0805</v>
      </c>
      <c r="K372" s="5" t="str">
        <f t="shared" si="157"/>
        <v>-55 to +155 C</v>
      </c>
      <c r="L372" s="5" t="str">
        <f t="array" ref="L372">IFERROR(INDEX(e29_4c,SMALL(IF(($B$9&lt;=e29_raw)*($B$11&gt;=e29_raw),MATCH(ROW(e29_4c),ROW(e29_4c))),ROWS($A$1:A366)),COLUMN(A366)),"")</f>
        <v>1652</v>
      </c>
      <c r="M372" s="5" t="str">
        <f t="shared" si="158"/>
        <v>Grade 0</v>
      </c>
      <c r="N372" t="str">
        <f t="shared" si="159"/>
        <v>Precision Thick Film Chip Resistors</v>
      </c>
      <c r="O372" t="str">
        <f t="shared" si="160"/>
        <v>Panasonic</v>
      </c>
      <c r="P372" s="5" t="str">
        <f t="shared" si="161"/>
        <v>ERJ6ENF1652</v>
      </c>
      <c r="T372" t="str">
        <f t="shared" si="137"/>
        <v>technology 'R0805';</v>
      </c>
      <c r="U372" t="str">
        <f t="shared" si="138"/>
        <v>value '16.5 k';</v>
      </c>
      <c r="V372" t="str">
        <f t="shared" si="139"/>
        <v>tolerance '1 %';</v>
      </c>
      <c r="W372" t="str">
        <f t="shared" si="140"/>
        <v>rcwv '45.4 V';</v>
      </c>
      <c r="X372" t="str">
        <f t="shared" si="141"/>
        <v>max(v) '200 V';</v>
      </c>
      <c r="Y372" t="str">
        <f t="shared" si="142"/>
        <v>power(w) '0.125 @ 70 C';</v>
      </c>
      <c r="Z372" t="str">
        <f t="shared" si="143"/>
        <v>tcr '±100 ppm/C';</v>
      </c>
      <c r="AA372" t="str">
        <f t="shared" si="144"/>
        <v>package '0805';</v>
      </c>
      <c r="AB372" t="str">
        <f t="shared" si="145"/>
        <v>operating_temp '-55 to +155 C';</v>
      </c>
      <c r="AC372" t="str">
        <f t="shared" si="146"/>
        <v>pkg_code '1652';</v>
      </c>
      <c r="AD372" t="str">
        <f t="shared" si="147"/>
        <v>aec-q200 'Grade 0';</v>
      </c>
      <c r="AE372" t="str">
        <f t="shared" si="148"/>
        <v>classification 'Precision Thick Film Chip Resistors';</v>
      </c>
      <c r="AF372" t="str">
        <f t="shared" si="149"/>
        <v>mfg 'Panasonic';</v>
      </c>
      <c r="AG372" t="str">
        <f t="shared" si="150"/>
        <v>mpn 'ERJ6ENF1652';</v>
      </c>
    </row>
    <row r="373" spans="3:33" x14ac:dyDescent="0.3">
      <c r="C373" s="5" t="str">
        <f t="shared" si="151"/>
        <v>R0805</v>
      </c>
      <c r="D373" s="5" t="str">
        <f t="shared" si="135"/>
        <v>16.9 k</v>
      </c>
      <c r="E373" s="5" t="str">
        <f t="shared" si="152"/>
        <v>1 %</v>
      </c>
      <c r="F373" s="5" t="str">
        <f t="shared" si="136"/>
        <v>46 V</v>
      </c>
      <c r="G373" s="5" t="str">
        <f t="shared" si="153"/>
        <v>200 V</v>
      </c>
      <c r="H373" s="5" t="str">
        <f t="shared" si="154"/>
        <v>0.125 @ 70 C</v>
      </c>
      <c r="I373" s="5" t="str">
        <f t="shared" si="155"/>
        <v>±100 ppm/C</v>
      </c>
      <c r="J373" s="5" t="str">
        <f t="shared" si="156"/>
        <v>0805</v>
      </c>
      <c r="K373" s="5" t="str">
        <f t="shared" si="157"/>
        <v>-55 to +155 C</v>
      </c>
      <c r="L373" s="5" t="str">
        <f t="array" ref="L373">IFERROR(INDEX(e29_4c,SMALL(IF(($B$9&lt;=e29_raw)*($B$11&gt;=e29_raw),MATCH(ROW(e29_4c),ROW(e29_4c))),ROWS($A$1:A367)),COLUMN(A367)),"")</f>
        <v>1692</v>
      </c>
      <c r="M373" s="5" t="str">
        <f t="shared" si="158"/>
        <v>Grade 0</v>
      </c>
      <c r="N373" t="str">
        <f t="shared" si="159"/>
        <v>Precision Thick Film Chip Resistors</v>
      </c>
      <c r="O373" t="str">
        <f t="shared" si="160"/>
        <v>Panasonic</v>
      </c>
      <c r="P373" s="5" t="str">
        <f t="shared" si="161"/>
        <v>ERJ6ENF1692</v>
      </c>
      <c r="T373" t="str">
        <f t="shared" si="137"/>
        <v>technology 'R0805';</v>
      </c>
      <c r="U373" t="str">
        <f t="shared" si="138"/>
        <v>value '16.9 k';</v>
      </c>
      <c r="V373" t="str">
        <f t="shared" si="139"/>
        <v>tolerance '1 %';</v>
      </c>
      <c r="W373" t="str">
        <f t="shared" si="140"/>
        <v>rcwv '46 V';</v>
      </c>
      <c r="X373" t="str">
        <f t="shared" si="141"/>
        <v>max(v) '200 V';</v>
      </c>
      <c r="Y373" t="str">
        <f t="shared" si="142"/>
        <v>power(w) '0.125 @ 70 C';</v>
      </c>
      <c r="Z373" t="str">
        <f t="shared" si="143"/>
        <v>tcr '±100 ppm/C';</v>
      </c>
      <c r="AA373" t="str">
        <f t="shared" si="144"/>
        <v>package '0805';</v>
      </c>
      <c r="AB373" t="str">
        <f t="shared" si="145"/>
        <v>operating_temp '-55 to +155 C';</v>
      </c>
      <c r="AC373" t="str">
        <f t="shared" si="146"/>
        <v>pkg_code '1692';</v>
      </c>
      <c r="AD373" t="str">
        <f t="shared" si="147"/>
        <v>aec-q200 'Grade 0';</v>
      </c>
      <c r="AE373" t="str">
        <f t="shared" si="148"/>
        <v>classification 'Precision Thick Film Chip Resistors';</v>
      </c>
      <c r="AF373" t="str">
        <f t="shared" si="149"/>
        <v>mfg 'Panasonic';</v>
      </c>
      <c r="AG373" t="str">
        <f t="shared" si="150"/>
        <v>mpn 'ERJ6ENF1692';</v>
      </c>
    </row>
    <row r="374" spans="3:33" x14ac:dyDescent="0.3">
      <c r="C374" s="5" t="str">
        <f t="shared" si="151"/>
        <v>R0805</v>
      </c>
      <c r="D374" s="5" t="str">
        <f t="shared" si="135"/>
        <v>17.4 k</v>
      </c>
      <c r="E374" s="5" t="str">
        <f t="shared" si="152"/>
        <v>1 %</v>
      </c>
      <c r="F374" s="5" t="str">
        <f t="shared" si="136"/>
        <v>46.6 V</v>
      </c>
      <c r="G374" s="5" t="str">
        <f t="shared" si="153"/>
        <v>200 V</v>
      </c>
      <c r="H374" s="5" t="str">
        <f t="shared" si="154"/>
        <v>0.125 @ 70 C</v>
      </c>
      <c r="I374" s="5" t="str">
        <f t="shared" si="155"/>
        <v>±100 ppm/C</v>
      </c>
      <c r="J374" s="5" t="str">
        <f t="shared" si="156"/>
        <v>0805</v>
      </c>
      <c r="K374" s="5" t="str">
        <f t="shared" si="157"/>
        <v>-55 to +155 C</v>
      </c>
      <c r="L374" s="5" t="str">
        <f t="array" ref="L374">IFERROR(INDEX(e29_4c,SMALL(IF(($B$9&lt;=e29_raw)*($B$11&gt;=e29_raw),MATCH(ROW(e29_4c),ROW(e29_4c))),ROWS($A$1:A368)),COLUMN(A368)),"")</f>
        <v>1742</v>
      </c>
      <c r="M374" s="5" t="str">
        <f t="shared" si="158"/>
        <v>Grade 0</v>
      </c>
      <c r="N374" t="str">
        <f t="shared" si="159"/>
        <v>Precision Thick Film Chip Resistors</v>
      </c>
      <c r="O374" t="str">
        <f t="shared" si="160"/>
        <v>Panasonic</v>
      </c>
      <c r="P374" s="5" t="str">
        <f t="shared" si="161"/>
        <v>ERJ6ENF1742</v>
      </c>
      <c r="T374" t="str">
        <f t="shared" si="137"/>
        <v>technology 'R0805';</v>
      </c>
      <c r="U374" t="str">
        <f t="shared" si="138"/>
        <v>value '17.4 k';</v>
      </c>
      <c r="V374" t="str">
        <f t="shared" si="139"/>
        <v>tolerance '1 %';</v>
      </c>
      <c r="W374" t="str">
        <f t="shared" si="140"/>
        <v>rcwv '46.6 V';</v>
      </c>
      <c r="X374" t="str">
        <f t="shared" si="141"/>
        <v>max(v) '200 V';</v>
      </c>
      <c r="Y374" t="str">
        <f t="shared" si="142"/>
        <v>power(w) '0.125 @ 70 C';</v>
      </c>
      <c r="Z374" t="str">
        <f t="shared" si="143"/>
        <v>tcr '±100 ppm/C';</v>
      </c>
      <c r="AA374" t="str">
        <f t="shared" si="144"/>
        <v>package '0805';</v>
      </c>
      <c r="AB374" t="str">
        <f t="shared" si="145"/>
        <v>operating_temp '-55 to +155 C';</v>
      </c>
      <c r="AC374" t="str">
        <f t="shared" si="146"/>
        <v>pkg_code '1742';</v>
      </c>
      <c r="AD374" t="str">
        <f t="shared" si="147"/>
        <v>aec-q200 'Grade 0';</v>
      </c>
      <c r="AE374" t="str">
        <f t="shared" si="148"/>
        <v>classification 'Precision Thick Film Chip Resistors';</v>
      </c>
      <c r="AF374" t="str">
        <f t="shared" si="149"/>
        <v>mfg 'Panasonic';</v>
      </c>
      <c r="AG374" t="str">
        <f t="shared" si="150"/>
        <v>mpn 'ERJ6ENF1742';</v>
      </c>
    </row>
    <row r="375" spans="3:33" x14ac:dyDescent="0.3">
      <c r="C375" s="5" t="str">
        <f t="shared" si="151"/>
        <v>R0805</v>
      </c>
      <c r="D375" s="5" t="str">
        <f t="shared" si="135"/>
        <v>17.8 k</v>
      </c>
      <c r="E375" s="5" t="str">
        <f t="shared" si="152"/>
        <v>1 %</v>
      </c>
      <c r="F375" s="5" t="str">
        <f t="shared" si="136"/>
        <v>47.2 V</v>
      </c>
      <c r="G375" s="5" t="str">
        <f t="shared" si="153"/>
        <v>200 V</v>
      </c>
      <c r="H375" s="5" t="str">
        <f t="shared" si="154"/>
        <v>0.125 @ 70 C</v>
      </c>
      <c r="I375" s="5" t="str">
        <f t="shared" si="155"/>
        <v>±100 ppm/C</v>
      </c>
      <c r="J375" s="5" t="str">
        <f t="shared" si="156"/>
        <v>0805</v>
      </c>
      <c r="K375" s="5" t="str">
        <f t="shared" si="157"/>
        <v>-55 to +155 C</v>
      </c>
      <c r="L375" s="5" t="str">
        <f t="array" ref="L375">IFERROR(INDEX(e29_4c,SMALL(IF(($B$9&lt;=e29_raw)*($B$11&gt;=e29_raw),MATCH(ROW(e29_4c),ROW(e29_4c))),ROWS($A$1:A369)),COLUMN(A369)),"")</f>
        <v>1782</v>
      </c>
      <c r="M375" s="5" t="str">
        <f t="shared" si="158"/>
        <v>Grade 0</v>
      </c>
      <c r="N375" t="str">
        <f t="shared" si="159"/>
        <v>Precision Thick Film Chip Resistors</v>
      </c>
      <c r="O375" t="str">
        <f t="shared" si="160"/>
        <v>Panasonic</v>
      </c>
      <c r="P375" s="5" t="str">
        <f t="shared" si="161"/>
        <v>ERJ6ENF1782</v>
      </c>
      <c r="T375" t="str">
        <f t="shared" si="137"/>
        <v>technology 'R0805';</v>
      </c>
      <c r="U375" t="str">
        <f t="shared" si="138"/>
        <v>value '17.8 k';</v>
      </c>
      <c r="V375" t="str">
        <f t="shared" si="139"/>
        <v>tolerance '1 %';</v>
      </c>
      <c r="W375" t="str">
        <f t="shared" si="140"/>
        <v>rcwv '47.2 V';</v>
      </c>
      <c r="X375" t="str">
        <f t="shared" si="141"/>
        <v>max(v) '200 V';</v>
      </c>
      <c r="Y375" t="str">
        <f t="shared" si="142"/>
        <v>power(w) '0.125 @ 70 C';</v>
      </c>
      <c r="Z375" t="str">
        <f t="shared" si="143"/>
        <v>tcr '±100 ppm/C';</v>
      </c>
      <c r="AA375" t="str">
        <f t="shared" si="144"/>
        <v>package '0805';</v>
      </c>
      <c r="AB375" t="str">
        <f t="shared" si="145"/>
        <v>operating_temp '-55 to +155 C';</v>
      </c>
      <c r="AC375" t="str">
        <f t="shared" si="146"/>
        <v>pkg_code '1782';</v>
      </c>
      <c r="AD375" t="str">
        <f t="shared" si="147"/>
        <v>aec-q200 'Grade 0';</v>
      </c>
      <c r="AE375" t="str">
        <f t="shared" si="148"/>
        <v>classification 'Precision Thick Film Chip Resistors';</v>
      </c>
      <c r="AF375" t="str">
        <f t="shared" si="149"/>
        <v>mfg 'Panasonic';</v>
      </c>
      <c r="AG375" t="str">
        <f t="shared" si="150"/>
        <v>mpn 'ERJ6ENF1782';</v>
      </c>
    </row>
    <row r="376" spans="3:33" x14ac:dyDescent="0.3">
      <c r="C376" s="5" t="str">
        <f t="shared" si="151"/>
        <v>R0805</v>
      </c>
      <c r="D376" s="5" t="str">
        <f t="shared" si="135"/>
        <v>18.0 k</v>
      </c>
      <c r="E376" s="5" t="str">
        <f t="shared" si="152"/>
        <v>1 %</v>
      </c>
      <c r="F376" s="5" t="str">
        <f t="shared" si="136"/>
        <v>47.4 V</v>
      </c>
      <c r="G376" s="5" t="str">
        <f t="shared" si="153"/>
        <v>200 V</v>
      </c>
      <c r="H376" s="5" t="str">
        <f t="shared" si="154"/>
        <v>0.125 @ 70 C</v>
      </c>
      <c r="I376" s="5" t="str">
        <f t="shared" si="155"/>
        <v>±100 ppm/C</v>
      </c>
      <c r="J376" s="5" t="str">
        <f t="shared" si="156"/>
        <v>0805</v>
      </c>
      <c r="K376" s="5" t="str">
        <f t="shared" si="157"/>
        <v>-55 to +155 C</v>
      </c>
      <c r="L376" s="5" t="str">
        <f t="array" ref="L376">IFERROR(INDEX(e29_4c,SMALL(IF(($B$9&lt;=e29_raw)*($B$11&gt;=e29_raw),MATCH(ROW(e29_4c),ROW(e29_4c))),ROWS($A$1:A370)),COLUMN(A370)),"")</f>
        <v>1802</v>
      </c>
      <c r="M376" s="5" t="str">
        <f t="shared" si="158"/>
        <v>Grade 0</v>
      </c>
      <c r="N376" t="str">
        <f t="shared" si="159"/>
        <v>Precision Thick Film Chip Resistors</v>
      </c>
      <c r="O376" t="str">
        <f t="shared" si="160"/>
        <v>Panasonic</v>
      </c>
      <c r="P376" s="5" t="str">
        <f t="shared" si="161"/>
        <v>ERJ6ENF1802</v>
      </c>
      <c r="T376" t="str">
        <f t="shared" si="137"/>
        <v>technology 'R0805';</v>
      </c>
      <c r="U376" t="str">
        <f t="shared" si="138"/>
        <v>value '18.0 k';</v>
      </c>
      <c r="V376" t="str">
        <f t="shared" si="139"/>
        <v>tolerance '1 %';</v>
      </c>
      <c r="W376" t="str">
        <f t="shared" si="140"/>
        <v>rcwv '47.4 V';</v>
      </c>
      <c r="X376" t="str">
        <f t="shared" si="141"/>
        <v>max(v) '200 V';</v>
      </c>
      <c r="Y376" t="str">
        <f t="shared" si="142"/>
        <v>power(w) '0.125 @ 70 C';</v>
      </c>
      <c r="Z376" t="str">
        <f t="shared" si="143"/>
        <v>tcr '±100 ppm/C';</v>
      </c>
      <c r="AA376" t="str">
        <f t="shared" si="144"/>
        <v>package '0805';</v>
      </c>
      <c r="AB376" t="str">
        <f t="shared" si="145"/>
        <v>operating_temp '-55 to +155 C';</v>
      </c>
      <c r="AC376" t="str">
        <f t="shared" si="146"/>
        <v>pkg_code '1802';</v>
      </c>
      <c r="AD376" t="str">
        <f t="shared" si="147"/>
        <v>aec-q200 'Grade 0';</v>
      </c>
      <c r="AE376" t="str">
        <f t="shared" si="148"/>
        <v>classification 'Precision Thick Film Chip Resistors';</v>
      </c>
      <c r="AF376" t="str">
        <f t="shared" si="149"/>
        <v>mfg 'Panasonic';</v>
      </c>
      <c r="AG376" t="str">
        <f t="shared" si="150"/>
        <v>mpn 'ERJ6ENF1802';</v>
      </c>
    </row>
    <row r="377" spans="3:33" x14ac:dyDescent="0.3">
      <c r="C377" s="5" t="str">
        <f t="shared" si="151"/>
        <v>R0805</v>
      </c>
      <c r="D377" s="5" t="str">
        <f t="shared" si="135"/>
        <v>18.2 k</v>
      </c>
      <c r="E377" s="5" t="str">
        <f t="shared" si="152"/>
        <v>1 %</v>
      </c>
      <c r="F377" s="5" t="str">
        <f t="shared" si="136"/>
        <v>47.7 V</v>
      </c>
      <c r="G377" s="5" t="str">
        <f t="shared" si="153"/>
        <v>200 V</v>
      </c>
      <c r="H377" s="5" t="str">
        <f t="shared" si="154"/>
        <v>0.125 @ 70 C</v>
      </c>
      <c r="I377" s="5" t="str">
        <f t="shared" si="155"/>
        <v>±100 ppm/C</v>
      </c>
      <c r="J377" s="5" t="str">
        <f t="shared" si="156"/>
        <v>0805</v>
      </c>
      <c r="K377" s="5" t="str">
        <f t="shared" si="157"/>
        <v>-55 to +155 C</v>
      </c>
      <c r="L377" s="5" t="str">
        <f t="array" ref="L377">IFERROR(INDEX(e29_4c,SMALL(IF(($B$9&lt;=e29_raw)*($B$11&gt;=e29_raw),MATCH(ROW(e29_4c),ROW(e29_4c))),ROWS($A$1:A371)),COLUMN(A371)),"")</f>
        <v>1822</v>
      </c>
      <c r="M377" s="5" t="str">
        <f t="shared" si="158"/>
        <v>Grade 0</v>
      </c>
      <c r="N377" t="str">
        <f t="shared" si="159"/>
        <v>Precision Thick Film Chip Resistors</v>
      </c>
      <c r="O377" t="str">
        <f t="shared" si="160"/>
        <v>Panasonic</v>
      </c>
      <c r="P377" s="5" t="str">
        <f t="shared" si="161"/>
        <v>ERJ6ENF1822</v>
      </c>
      <c r="T377" t="str">
        <f t="shared" si="137"/>
        <v>technology 'R0805';</v>
      </c>
      <c r="U377" t="str">
        <f t="shared" si="138"/>
        <v>value '18.2 k';</v>
      </c>
      <c r="V377" t="str">
        <f t="shared" si="139"/>
        <v>tolerance '1 %';</v>
      </c>
      <c r="W377" t="str">
        <f t="shared" si="140"/>
        <v>rcwv '47.7 V';</v>
      </c>
      <c r="X377" t="str">
        <f t="shared" si="141"/>
        <v>max(v) '200 V';</v>
      </c>
      <c r="Y377" t="str">
        <f t="shared" si="142"/>
        <v>power(w) '0.125 @ 70 C';</v>
      </c>
      <c r="Z377" t="str">
        <f t="shared" si="143"/>
        <v>tcr '±100 ppm/C';</v>
      </c>
      <c r="AA377" t="str">
        <f t="shared" si="144"/>
        <v>package '0805';</v>
      </c>
      <c r="AB377" t="str">
        <f t="shared" si="145"/>
        <v>operating_temp '-55 to +155 C';</v>
      </c>
      <c r="AC377" t="str">
        <f t="shared" si="146"/>
        <v>pkg_code '1822';</v>
      </c>
      <c r="AD377" t="str">
        <f t="shared" si="147"/>
        <v>aec-q200 'Grade 0';</v>
      </c>
      <c r="AE377" t="str">
        <f t="shared" si="148"/>
        <v>classification 'Precision Thick Film Chip Resistors';</v>
      </c>
      <c r="AF377" t="str">
        <f t="shared" si="149"/>
        <v>mfg 'Panasonic';</v>
      </c>
      <c r="AG377" t="str">
        <f t="shared" si="150"/>
        <v>mpn 'ERJ6ENF1822';</v>
      </c>
    </row>
    <row r="378" spans="3:33" x14ac:dyDescent="0.3">
      <c r="C378" s="5" t="str">
        <f t="shared" si="151"/>
        <v>R0805</v>
      </c>
      <c r="D378" s="5" t="str">
        <f t="shared" si="135"/>
        <v>18.7 k</v>
      </c>
      <c r="E378" s="5" t="str">
        <f t="shared" si="152"/>
        <v>1 %</v>
      </c>
      <c r="F378" s="5" t="str">
        <f t="shared" si="136"/>
        <v>48.3 V</v>
      </c>
      <c r="G378" s="5" t="str">
        <f t="shared" si="153"/>
        <v>200 V</v>
      </c>
      <c r="H378" s="5" t="str">
        <f t="shared" si="154"/>
        <v>0.125 @ 70 C</v>
      </c>
      <c r="I378" s="5" t="str">
        <f t="shared" si="155"/>
        <v>±100 ppm/C</v>
      </c>
      <c r="J378" s="5" t="str">
        <f t="shared" si="156"/>
        <v>0805</v>
      </c>
      <c r="K378" s="5" t="str">
        <f t="shared" si="157"/>
        <v>-55 to +155 C</v>
      </c>
      <c r="L378" s="5" t="str">
        <f t="array" ref="L378">IFERROR(INDEX(e29_4c,SMALL(IF(($B$9&lt;=e29_raw)*($B$11&gt;=e29_raw),MATCH(ROW(e29_4c),ROW(e29_4c))),ROWS($A$1:A372)),COLUMN(A372)),"")</f>
        <v>1872</v>
      </c>
      <c r="M378" s="5" t="str">
        <f t="shared" si="158"/>
        <v>Grade 0</v>
      </c>
      <c r="N378" t="str">
        <f t="shared" si="159"/>
        <v>Precision Thick Film Chip Resistors</v>
      </c>
      <c r="O378" t="str">
        <f t="shared" si="160"/>
        <v>Panasonic</v>
      </c>
      <c r="P378" s="5" t="str">
        <f t="shared" si="161"/>
        <v>ERJ6ENF1872</v>
      </c>
      <c r="T378" t="str">
        <f t="shared" si="137"/>
        <v>technology 'R0805';</v>
      </c>
      <c r="U378" t="str">
        <f t="shared" si="138"/>
        <v>value '18.7 k';</v>
      </c>
      <c r="V378" t="str">
        <f t="shared" si="139"/>
        <v>tolerance '1 %';</v>
      </c>
      <c r="W378" t="str">
        <f t="shared" si="140"/>
        <v>rcwv '48.3 V';</v>
      </c>
      <c r="X378" t="str">
        <f t="shared" si="141"/>
        <v>max(v) '200 V';</v>
      </c>
      <c r="Y378" t="str">
        <f t="shared" si="142"/>
        <v>power(w) '0.125 @ 70 C';</v>
      </c>
      <c r="Z378" t="str">
        <f t="shared" si="143"/>
        <v>tcr '±100 ppm/C';</v>
      </c>
      <c r="AA378" t="str">
        <f t="shared" si="144"/>
        <v>package '0805';</v>
      </c>
      <c r="AB378" t="str">
        <f t="shared" si="145"/>
        <v>operating_temp '-55 to +155 C';</v>
      </c>
      <c r="AC378" t="str">
        <f t="shared" si="146"/>
        <v>pkg_code '1872';</v>
      </c>
      <c r="AD378" t="str">
        <f t="shared" si="147"/>
        <v>aec-q200 'Grade 0';</v>
      </c>
      <c r="AE378" t="str">
        <f t="shared" si="148"/>
        <v>classification 'Precision Thick Film Chip Resistors';</v>
      </c>
      <c r="AF378" t="str">
        <f t="shared" si="149"/>
        <v>mfg 'Panasonic';</v>
      </c>
      <c r="AG378" t="str">
        <f t="shared" si="150"/>
        <v>mpn 'ERJ6ENF1872';</v>
      </c>
    </row>
    <row r="379" spans="3:33" x14ac:dyDescent="0.3">
      <c r="C379" s="5" t="str">
        <f t="shared" si="151"/>
        <v>R0805</v>
      </c>
      <c r="D379" s="5" t="str">
        <f t="shared" si="135"/>
        <v>19.1 k</v>
      </c>
      <c r="E379" s="5" t="str">
        <f t="shared" si="152"/>
        <v>1 %</v>
      </c>
      <c r="F379" s="5" t="str">
        <f t="shared" si="136"/>
        <v>48.9 V</v>
      </c>
      <c r="G379" s="5" t="str">
        <f t="shared" si="153"/>
        <v>200 V</v>
      </c>
      <c r="H379" s="5" t="str">
        <f t="shared" si="154"/>
        <v>0.125 @ 70 C</v>
      </c>
      <c r="I379" s="5" t="str">
        <f t="shared" si="155"/>
        <v>±100 ppm/C</v>
      </c>
      <c r="J379" s="5" t="str">
        <f t="shared" si="156"/>
        <v>0805</v>
      </c>
      <c r="K379" s="5" t="str">
        <f t="shared" si="157"/>
        <v>-55 to +155 C</v>
      </c>
      <c r="L379" s="5" t="str">
        <f t="array" ref="L379">IFERROR(INDEX(e29_4c,SMALL(IF(($B$9&lt;=e29_raw)*($B$11&gt;=e29_raw),MATCH(ROW(e29_4c),ROW(e29_4c))),ROWS($A$1:A373)),COLUMN(A373)),"")</f>
        <v>1912</v>
      </c>
      <c r="M379" s="5" t="str">
        <f t="shared" si="158"/>
        <v>Grade 0</v>
      </c>
      <c r="N379" t="str">
        <f t="shared" si="159"/>
        <v>Precision Thick Film Chip Resistors</v>
      </c>
      <c r="O379" t="str">
        <f t="shared" si="160"/>
        <v>Panasonic</v>
      </c>
      <c r="P379" s="5" t="str">
        <f t="shared" si="161"/>
        <v>ERJ6ENF1912</v>
      </c>
      <c r="T379" t="str">
        <f t="shared" si="137"/>
        <v>technology 'R0805';</v>
      </c>
      <c r="U379" t="str">
        <f t="shared" si="138"/>
        <v>value '19.1 k';</v>
      </c>
      <c r="V379" t="str">
        <f t="shared" si="139"/>
        <v>tolerance '1 %';</v>
      </c>
      <c r="W379" t="str">
        <f t="shared" si="140"/>
        <v>rcwv '48.9 V';</v>
      </c>
      <c r="X379" t="str">
        <f t="shared" si="141"/>
        <v>max(v) '200 V';</v>
      </c>
      <c r="Y379" t="str">
        <f t="shared" si="142"/>
        <v>power(w) '0.125 @ 70 C';</v>
      </c>
      <c r="Z379" t="str">
        <f t="shared" si="143"/>
        <v>tcr '±100 ppm/C';</v>
      </c>
      <c r="AA379" t="str">
        <f t="shared" si="144"/>
        <v>package '0805';</v>
      </c>
      <c r="AB379" t="str">
        <f t="shared" si="145"/>
        <v>operating_temp '-55 to +155 C';</v>
      </c>
      <c r="AC379" t="str">
        <f t="shared" si="146"/>
        <v>pkg_code '1912';</v>
      </c>
      <c r="AD379" t="str">
        <f t="shared" si="147"/>
        <v>aec-q200 'Grade 0';</v>
      </c>
      <c r="AE379" t="str">
        <f t="shared" si="148"/>
        <v>classification 'Precision Thick Film Chip Resistors';</v>
      </c>
      <c r="AF379" t="str">
        <f t="shared" si="149"/>
        <v>mfg 'Panasonic';</v>
      </c>
      <c r="AG379" t="str">
        <f t="shared" si="150"/>
        <v>mpn 'ERJ6ENF1912';</v>
      </c>
    </row>
    <row r="380" spans="3:33" x14ac:dyDescent="0.3">
      <c r="C380" s="5" t="str">
        <f t="shared" si="151"/>
        <v>R0805</v>
      </c>
      <c r="D380" s="5" t="str">
        <f t="shared" si="135"/>
        <v>19.6 k</v>
      </c>
      <c r="E380" s="5" t="str">
        <f t="shared" si="152"/>
        <v>1 %</v>
      </c>
      <c r="F380" s="5" t="str">
        <f t="shared" si="136"/>
        <v>49.5 V</v>
      </c>
      <c r="G380" s="5" t="str">
        <f t="shared" si="153"/>
        <v>200 V</v>
      </c>
      <c r="H380" s="5" t="str">
        <f t="shared" si="154"/>
        <v>0.125 @ 70 C</v>
      </c>
      <c r="I380" s="5" t="str">
        <f t="shared" si="155"/>
        <v>±100 ppm/C</v>
      </c>
      <c r="J380" s="5" t="str">
        <f t="shared" si="156"/>
        <v>0805</v>
      </c>
      <c r="K380" s="5" t="str">
        <f t="shared" si="157"/>
        <v>-55 to +155 C</v>
      </c>
      <c r="L380" s="5" t="str">
        <f t="array" ref="L380">IFERROR(INDEX(e29_4c,SMALL(IF(($B$9&lt;=e29_raw)*($B$11&gt;=e29_raw),MATCH(ROW(e29_4c),ROW(e29_4c))),ROWS($A$1:A374)),COLUMN(A374)),"")</f>
        <v>1962</v>
      </c>
      <c r="M380" s="5" t="str">
        <f t="shared" si="158"/>
        <v>Grade 0</v>
      </c>
      <c r="N380" t="str">
        <f t="shared" si="159"/>
        <v>Precision Thick Film Chip Resistors</v>
      </c>
      <c r="O380" t="str">
        <f t="shared" si="160"/>
        <v>Panasonic</v>
      </c>
      <c r="P380" s="5" t="str">
        <f t="shared" si="161"/>
        <v>ERJ6ENF1962</v>
      </c>
      <c r="T380" t="str">
        <f t="shared" si="137"/>
        <v>technology 'R0805';</v>
      </c>
      <c r="U380" t="str">
        <f t="shared" si="138"/>
        <v>value '19.6 k';</v>
      </c>
      <c r="V380" t="str">
        <f t="shared" si="139"/>
        <v>tolerance '1 %';</v>
      </c>
      <c r="W380" t="str">
        <f t="shared" si="140"/>
        <v>rcwv '49.5 V';</v>
      </c>
      <c r="X380" t="str">
        <f t="shared" si="141"/>
        <v>max(v) '200 V';</v>
      </c>
      <c r="Y380" t="str">
        <f t="shared" si="142"/>
        <v>power(w) '0.125 @ 70 C';</v>
      </c>
      <c r="Z380" t="str">
        <f t="shared" si="143"/>
        <v>tcr '±100 ppm/C';</v>
      </c>
      <c r="AA380" t="str">
        <f t="shared" si="144"/>
        <v>package '0805';</v>
      </c>
      <c r="AB380" t="str">
        <f t="shared" si="145"/>
        <v>operating_temp '-55 to +155 C';</v>
      </c>
      <c r="AC380" t="str">
        <f t="shared" si="146"/>
        <v>pkg_code '1962';</v>
      </c>
      <c r="AD380" t="str">
        <f t="shared" si="147"/>
        <v>aec-q200 'Grade 0';</v>
      </c>
      <c r="AE380" t="str">
        <f t="shared" si="148"/>
        <v>classification 'Precision Thick Film Chip Resistors';</v>
      </c>
      <c r="AF380" t="str">
        <f t="shared" si="149"/>
        <v>mfg 'Panasonic';</v>
      </c>
      <c r="AG380" t="str">
        <f t="shared" si="150"/>
        <v>mpn 'ERJ6ENF1962';</v>
      </c>
    </row>
    <row r="381" spans="3:33" x14ac:dyDescent="0.3">
      <c r="C381" s="5" t="str">
        <f t="shared" si="151"/>
        <v>R0805</v>
      </c>
      <c r="D381" s="5" t="str">
        <f t="shared" si="135"/>
        <v>20.0 k</v>
      </c>
      <c r="E381" s="5" t="str">
        <f t="shared" si="152"/>
        <v>1 %</v>
      </c>
      <c r="F381" s="5" t="str">
        <f t="shared" si="136"/>
        <v>50 V</v>
      </c>
      <c r="G381" s="5" t="str">
        <f t="shared" si="153"/>
        <v>200 V</v>
      </c>
      <c r="H381" s="5" t="str">
        <f t="shared" si="154"/>
        <v>0.125 @ 70 C</v>
      </c>
      <c r="I381" s="5" t="str">
        <f t="shared" si="155"/>
        <v>±100 ppm/C</v>
      </c>
      <c r="J381" s="5" t="str">
        <f t="shared" si="156"/>
        <v>0805</v>
      </c>
      <c r="K381" s="5" t="str">
        <f t="shared" si="157"/>
        <v>-55 to +155 C</v>
      </c>
      <c r="L381" s="5" t="str">
        <f t="array" ref="L381">IFERROR(INDEX(e29_4c,SMALL(IF(($B$9&lt;=e29_raw)*($B$11&gt;=e29_raw),MATCH(ROW(e29_4c),ROW(e29_4c))),ROWS($A$1:A375)),COLUMN(A375)),"")</f>
        <v>2002</v>
      </c>
      <c r="M381" s="5" t="str">
        <f t="shared" si="158"/>
        <v>Grade 0</v>
      </c>
      <c r="N381" t="str">
        <f t="shared" si="159"/>
        <v>Precision Thick Film Chip Resistors</v>
      </c>
      <c r="O381" t="str">
        <f t="shared" si="160"/>
        <v>Panasonic</v>
      </c>
      <c r="P381" s="5" t="str">
        <f t="shared" si="161"/>
        <v>ERJ6ENF2002</v>
      </c>
      <c r="T381" t="str">
        <f t="shared" si="137"/>
        <v>technology 'R0805';</v>
      </c>
      <c r="U381" t="str">
        <f t="shared" si="138"/>
        <v>value '20.0 k';</v>
      </c>
      <c r="V381" t="str">
        <f t="shared" si="139"/>
        <v>tolerance '1 %';</v>
      </c>
      <c r="W381" t="str">
        <f t="shared" si="140"/>
        <v>rcwv '50 V';</v>
      </c>
      <c r="X381" t="str">
        <f t="shared" si="141"/>
        <v>max(v) '200 V';</v>
      </c>
      <c r="Y381" t="str">
        <f t="shared" si="142"/>
        <v>power(w) '0.125 @ 70 C';</v>
      </c>
      <c r="Z381" t="str">
        <f t="shared" si="143"/>
        <v>tcr '±100 ppm/C';</v>
      </c>
      <c r="AA381" t="str">
        <f t="shared" si="144"/>
        <v>package '0805';</v>
      </c>
      <c r="AB381" t="str">
        <f t="shared" si="145"/>
        <v>operating_temp '-55 to +155 C';</v>
      </c>
      <c r="AC381" t="str">
        <f t="shared" si="146"/>
        <v>pkg_code '2002';</v>
      </c>
      <c r="AD381" t="str">
        <f t="shared" si="147"/>
        <v>aec-q200 'Grade 0';</v>
      </c>
      <c r="AE381" t="str">
        <f t="shared" si="148"/>
        <v>classification 'Precision Thick Film Chip Resistors';</v>
      </c>
      <c r="AF381" t="str">
        <f t="shared" si="149"/>
        <v>mfg 'Panasonic';</v>
      </c>
      <c r="AG381" t="str">
        <f t="shared" si="150"/>
        <v>mpn 'ERJ6ENF2002';</v>
      </c>
    </row>
    <row r="382" spans="3:33" x14ac:dyDescent="0.3">
      <c r="C382" s="5" t="str">
        <f t="shared" si="151"/>
        <v>R0805</v>
      </c>
      <c r="D382" s="5" t="str">
        <f t="shared" si="135"/>
        <v>20.5 k</v>
      </c>
      <c r="E382" s="5" t="str">
        <f t="shared" si="152"/>
        <v>1 %</v>
      </c>
      <c r="F382" s="5" t="str">
        <f t="shared" si="136"/>
        <v>50.6 V</v>
      </c>
      <c r="G382" s="5" t="str">
        <f t="shared" si="153"/>
        <v>200 V</v>
      </c>
      <c r="H382" s="5" t="str">
        <f t="shared" si="154"/>
        <v>0.125 @ 70 C</v>
      </c>
      <c r="I382" s="5" t="str">
        <f t="shared" si="155"/>
        <v>±100 ppm/C</v>
      </c>
      <c r="J382" s="5" t="str">
        <f t="shared" si="156"/>
        <v>0805</v>
      </c>
      <c r="K382" s="5" t="str">
        <f t="shared" si="157"/>
        <v>-55 to +155 C</v>
      </c>
      <c r="L382" s="5" t="str">
        <f t="array" ref="L382">IFERROR(INDEX(e29_4c,SMALL(IF(($B$9&lt;=e29_raw)*($B$11&gt;=e29_raw),MATCH(ROW(e29_4c),ROW(e29_4c))),ROWS($A$1:A376)),COLUMN(A376)),"")</f>
        <v>2052</v>
      </c>
      <c r="M382" s="5" t="str">
        <f t="shared" si="158"/>
        <v>Grade 0</v>
      </c>
      <c r="N382" t="str">
        <f t="shared" si="159"/>
        <v>Precision Thick Film Chip Resistors</v>
      </c>
      <c r="O382" t="str">
        <f t="shared" si="160"/>
        <v>Panasonic</v>
      </c>
      <c r="P382" s="5" t="str">
        <f t="shared" si="161"/>
        <v>ERJ6ENF2052</v>
      </c>
      <c r="T382" t="str">
        <f t="shared" si="137"/>
        <v>technology 'R0805';</v>
      </c>
      <c r="U382" t="str">
        <f t="shared" si="138"/>
        <v>value '20.5 k';</v>
      </c>
      <c r="V382" t="str">
        <f t="shared" si="139"/>
        <v>tolerance '1 %';</v>
      </c>
      <c r="W382" t="str">
        <f t="shared" si="140"/>
        <v>rcwv '50.6 V';</v>
      </c>
      <c r="X382" t="str">
        <f t="shared" si="141"/>
        <v>max(v) '200 V';</v>
      </c>
      <c r="Y382" t="str">
        <f t="shared" si="142"/>
        <v>power(w) '0.125 @ 70 C';</v>
      </c>
      <c r="Z382" t="str">
        <f t="shared" si="143"/>
        <v>tcr '±100 ppm/C';</v>
      </c>
      <c r="AA382" t="str">
        <f t="shared" si="144"/>
        <v>package '0805';</v>
      </c>
      <c r="AB382" t="str">
        <f t="shared" si="145"/>
        <v>operating_temp '-55 to +155 C';</v>
      </c>
      <c r="AC382" t="str">
        <f t="shared" si="146"/>
        <v>pkg_code '2052';</v>
      </c>
      <c r="AD382" t="str">
        <f t="shared" si="147"/>
        <v>aec-q200 'Grade 0';</v>
      </c>
      <c r="AE382" t="str">
        <f t="shared" si="148"/>
        <v>classification 'Precision Thick Film Chip Resistors';</v>
      </c>
      <c r="AF382" t="str">
        <f t="shared" si="149"/>
        <v>mfg 'Panasonic';</v>
      </c>
      <c r="AG382" t="str">
        <f t="shared" si="150"/>
        <v>mpn 'ERJ6ENF2052';</v>
      </c>
    </row>
    <row r="383" spans="3:33" x14ac:dyDescent="0.3">
      <c r="C383" s="5" t="str">
        <f t="shared" si="151"/>
        <v>R0805</v>
      </c>
      <c r="D383" s="5" t="str">
        <f t="shared" si="135"/>
        <v>21.0 k</v>
      </c>
      <c r="E383" s="5" t="str">
        <f t="shared" si="152"/>
        <v>1 %</v>
      </c>
      <c r="F383" s="5" t="str">
        <f t="shared" si="136"/>
        <v>51.2 V</v>
      </c>
      <c r="G383" s="5" t="str">
        <f t="shared" si="153"/>
        <v>200 V</v>
      </c>
      <c r="H383" s="5" t="str">
        <f t="shared" si="154"/>
        <v>0.125 @ 70 C</v>
      </c>
      <c r="I383" s="5" t="str">
        <f t="shared" si="155"/>
        <v>±100 ppm/C</v>
      </c>
      <c r="J383" s="5" t="str">
        <f t="shared" si="156"/>
        <v>0805</v>
      </c>
      <c r="K383" s="5" t="str">
        <f t="shared" si="157"/>
        <v>-55 to +155 C</v>
      </c>
      <c r="L383" s="5" t="str">
        <f t="array" ref="L383">IFERROR(INDEX(e29_4c,SMALL(IF(($B$9&lt;=e29_raw)*($B$11&gt;=e29_raw),MATCH(ROW(e29_4c),ROW(e29_4c))),ROWS($A$1:A377)),COLUMN(A377)),"")</f>
        <v>2102</v>
      </c>
      <c r="M383" s="5" t="str">
        <f t="shared" si="158"/>
        <v>Grade 0</v>
      </c>
      <c r="N383" t="str">
        <f t="shared" si="159"/>
        <v>Precision Thick Film Chip Resistors</v>
      </c>
      <c r="O383" t="str">
        <f t="shared" si="160"/>
        <v>Panasonic</v>
      </c>
      <c r="P383" s="5" t="str">
        <f t="shared" si="161"/>
        <v>ERJ6ENF2102</v>
      </c>
      <c r="T383" t="str">
        <f t="shared" si="137"/>
        <v>technology 'R0805';</v>
      </c>
      <c r="U383" t="str">
        <f t="shared" si="138"/>
        <v>value '21.0 k';</v>
      </c>
      <c r="V383" t="str">
        <f t="shared" si="139"/>
        <v>tolerance '1 %';</v>
      </c>
      <c r="W383" t="str">
        <f t="shared" si="140"/>
        <v>rcwv '51.2 V';</v>
      </c>
      <c r="X383" t="str">
        <f t="shared" si="141"/>
        <v>max(v) '200 V';</v>
      </c>
      <c r="Y383" t="str">
        <f t="shared" si="142"/>
        <v>power(w) '0.125 @ 70 C';</v>
      </c>
      <c r="Z383" t="str">
        <f t="shared" si="143"/>
        <v>tcr '±100 ppm/C';</v>
      </c>
      <c r="AA383" t="str">
        <f t="shared" si="144"/>
        <v>package '0805';</v>
      </c>
      <c r="AB383" t="str">
        <f t="shared" si="145"/>
        <v>operating_temp '-55 to +155 C';</v>
      </c>
      <c r="AC383" t="str">
        <f t="shared" si="146"/>
        <v>pkg_code '2102';</v>
      </c>
      <c r="AD383" t="str">
        <f t="shared" si="147"/>
        <v>aec-q200 'Grade 0';</v>
      </c>
      <c r="AE383" t="str">
        <f t="shared" si="148"/>
        <v>classification 'Precision Thick Film Chip Resistors';</v>
      </c>
      <c r="AF383" t="str">
        <f t="shared" si="149"/>
        <v>mfg 'Panasonic';</v>
      </c>
      <c r="AG383" t="str">
        <f t="shared" si="150"/>
        <v>mpn 'ERJ6ENF2102';</v>
      </c>
    </row>
    <row r="384" spans="3:33" x14ac:dyDescent="0.3">
      <c r="C384" s="5" t="str">
        <f t="shared" si="151"/>
        <v>R0805</v>
      </c>
      <c r="D384" s="5" t="str">
        <f t="shared" si="135"/>
        <v>21.5 k</v>
      </c>
      <c r="E384" s="5" t="str">
        <f t="shared" si="152"/>
        <v>1 %</v>
      </c>
      <c r="F384" s="5" t="str">
        <f t="shared" si="136"/>
        <v>51.8 V</v>
      </c>
      <c r="G384" s="5" t="str">
        <f t="shared" si="153"/>
        <v>200 V</v>
      </c>
      <c r="H384" s="5" t="str">
        <f t="shared" si="154"/>
        <v>0.125 @ 70 C</v>
      </c>
      <c r="I384" s="5" t="str">
        <f t="shared" si="155"/>
        <v>±100 ppm/C</v>
      </c>
      <c r="J384" s="5" t="str">
        <f t="shared" si="156"/>
        <v>0805</v>
      </c>
      <c r="K384" s="5" t="str">
        <f t="shared" si="157"/>
        <v>-55 to +155 C</v>
      </c>
      <c r="L384" s="5" t="str">
        <f t="array" ref="L384">IFERROR(INDEX(e29_4c,SMALL(IF(($B$9&lt;=e29_raw)*($B$11&gt;=e29_raw),MATCH(ROW(e29_4c),ROW(e29_4c))),ROWS($A$1:A378)),COLUMN(A378)),"")</f>
        <v>2152</v>
      </c>
      <c r="M384" s="5" t="str">
        <f t="shared" si="158"/>
        <v>Grade 0</v>
      </c>
      <c r="N384" t="str">
        <f t="shared" si="159"/>
        <v>Precision Thick Film Chip Resistors</v>
      </c>
      <c r="O384" t="str">
        <f t="shared" si="160"/>
        <v>Panasonic</v>
      </c>
      <c r="P384" s="5" t="str">
        <f t="shared" si="161"/>
        <v>ERJ6ENF2152</v>
      </c>
      <c r="T384" t="str">
        <f t="shared" si="137"/>
        <v>technology 'R0805';</v>
      </c>
      <c r="U384" t="str">
        <f t="shared" si="138"/>
        <v>value '21.5 k';</v>
      </c>
      <c r="V384" t="str">
        <f t="shared" si="139"/>
        <v>tolerance '1 %';</v>
      </c>
      <c r="W384" t="str">
        <f t="shared" si="140"/>
        <v>rcwv '51.8 V';</v>
      </c>
      <c r="X384" t="str">
        <f t="shared" si="141"/>
        <v>max(v) '200 V';</v>
      </c>
      <c r="Y384" t="str">
        <f t="shared" si="142"/>
        <v>power(w) '0.125 @ 70 C';</v>
      </c>
      <c r="Z384" t="str">
        <f t="shared" si="143"/>
        <v>tcr '±100 ppm/C';</v>
      </c>
      <c r="AA384" t="str">
        <f t="shared" si="144"/>
        <v>package '0805';</v>
      </c>
      <c r="AB384" t="str">
        <f t="shared" si="145"/>
        <v>operating_temp '-55 to +155 C';</v>
      </c>
      <c r="AC384" t="str">
        <f t="shared" si="146"/>
        <v>pkg_code '2152';</v>
      </c>
      <c r="AD384" t="str">
        <f t="shared" si="147"/>
        <v>aec-q200 'Grade 0';</v>
      </c>
      <c r="AE384" t="str">
        <f t="shared" si="148"/>
        <v>classification 'Precision Thick Film Chip Resistors';</v>
      </c>
      <c r="AF384" t="str">
        <f t="shared" si="149"/>
        <v>mfg 'Panasonic';</v>
      </c>
      <c r="AG384" t="str">
        <f t="shared" si="150"/>
        <v>mpn 'ERJ6ENF2152';</v>
      </c>
    </row>
    <row r="385" spans="3:33" x14ac:dyDescent="0.3">
      <c r="C385" s="5" t="str">
        <f t="shared" si="151"/>
        <v>R0805</v>
      </c>
      <c r="D385" s="5" t="str">
        <f t="shared" si="135"/>
        <v>22.0 k</v>
      </c>
      <c r="E385" s="5" t="str">
        <f t="shared" si="152"/>
        <v>1 %</v>
      </c>
      <c r="F385" s="5" t="str">
        <f t="shared" si="136"/>
        <v>52.4 V</v>
      </c>
      <c r="G385" s="5" t="str">
        <f t="shared" si="153"/>
        <v>200 V</v>
      </c>
      <c r="H385" s="5" t="str">
        <f t="shared" si="154"/>
        <v>0.125 @ 70 C</v>
      </c>
      <c r="I385" s="5" t="str">
        <f t="shared" si="155"/>
        <v>±100 ppm/C</v>
      </c>
      <c r="J385" s="5" t="str">
        <f t="shared" si="156"/>
        <v>0805</v>
      </c>
      <c r="K385" s="5" t="str">
        <f t="shared" si="157"/>
        <v>-55 to +155 C</v>
      </c>
      <c r="L385" s="5" t="str">
        <f t="array" ref="L385">IFERROR(INDEX(e29_4c,SMALL(IF(($B$9&lt;=e29_raw)*($B$11&gt;=e29_raw),MATCH(ROW(e29_4c),ROW(e29_4c))),ROWS($A$1:A379)),COLUMN(A379)),"")</f>
        <v>2202</v>
      </c>
      <c r="M385" s="5" t="str">
        <f t="shared" si="158"/>
        <v>Grade 0</v>
      </c>
      <c r="N385" t="str">
        <f t="shared" si="159"/>
        <v>Precision Thick Film Chip Resistors</v>
      </c>
      <c r="O385" t="str">
        <f t="shared" si="160"/>
        <v>Panasonic</v>
      </c>
      <c r="P385" s="5" t="str">
        <f t="shared" si="161"/>
        <v>ERJ6ENF2202</v>
      </c>
      <c r="T385" t="str">
        <f t="shared" si="137"/>
        <v>technology 'R0805';</v>
      </c>
      <c r="U385" t="str">
        <f t="shared" si="138"/>
        <v>value '22.0 k';</v>
      </c>
      <c r="V385" t="str">
        <f t="shared" si="139"/>
        <v>tolerance '1 %';</v>
      </c>
      <c r="W385" t="str">
        <f t="shared" si="140"/>
        <v>rcwv '52.4 V';</v>
      </c>
      <c r="X385" t="str">
        <f t="shared" si="141"/>
        <v>max(v) '200 V';</v>
      </c>
      <c r="Y385" t="str">
        <f t="shared" si="142"/>
        <v>power(w) '0.125 @ 70 C';</v>
      </c>
      <c r="Z385" t="str">
        <f t="shared" si="143"/>
        <v>tcr '±100 ppm/C';</v>
      </c>
      <c r="AA385" t="str">
        <f t="shared" si="144"/>
        <v>package '0805';</v>
      </c>
      <c r="AB385" t="str">
        <f t="shared" si="145"/>
        <v>operating_temp '-55 to +155 C';</v>
      </c>
      <c r="AC385" t="str">
        <f t="shared" si="146"/>
        <v>pkg_code '2202';</v>
      </c>
      <c r="AD385" t="str">
        <f t="shared" si="147"/>
        <v>aec-q200 'Grade 0';</v>
      </c>
      <c r="AE385" t="str">
        <f t="shared" si="148"/>
        <v>classification 'Precision Thick Film Chip Resistors';</v>
      </c>
      <c r="AF385" t="str">
        <f t="shared" si="149"/>
        <v>mfg 'Panasonic';</v>
      </c>
      <c r="AG385" t="str">
        <f t="shared" si="150"/>
        <v>mpn 'ERJ6ENF2202';</v>
      </c>
    </row>
    <row r="386" spans="3:33" x14ac:dyDescent="0.3">
      <c r="C386" s="5" t="str">
        <f t="shared" si="151"/>
        <v>R0805</v>
      </c>
      <c r="D386" s="5" t="str">
        <f t="shared" si="135"/>
        <v>22.1 k</v>
      </c>
      <c r="E386" s="5" t="str">
        <f t="shared" si="152"/>
        <v>1 %</v>
      </c>
      <c r="F386" s="5" t="str">
        <f t="shared" si="136"/>
        <v>52.6 V</v>
      </c>
      <c r="G386" s="5" t="str">
        <f t="shared" si="153"/>
        <v>200 V</v>
      </c>
      <c r="H386" s="5" t="str">
        <f t="shared" si="154"/>
        <v>0.125 @ 70 C</v>
      </c>
      <c r="I386" s="5" t="str">
        <f t="shared" si="155"/>
        <v>±100 ppm/C</v>
      </c>
      <c r="J386" s="5" t="str">
        <f t="shared" si="156"/>
        <v>0805</v>
      </c>
      <c r="K386" s="5" t="str">
        <f t="shared" si="157"/>
        <v>-55 to +155 C</v>
      </c>
      <c r="L386" s="5" t="str">
        <f t="array" ref="L386">IFERROR(INDEX(e29_4c,SMALL(IF(($B$9&lt;=e29_raw)*($B$11&gt;=e29_raw),MATCH(ROW(e29_4c),ROW(e29_4c))),ROWS($A$1:A380)),COLUMN(A380)),"")</f>
        <v>2212</v>
      </c>
      <c r="M386" s="5" t="str">
        <f t="shared" si="158"/>
        <v>Grade 0</v>
      </c>
      <c r="N386" t="str">
        <f t="shared" si="159"/>
        <v>Precision Thick Film Chip Resistors</v>
      </c>
      <c r="O386" t="str">
        <f t="shared" si="160"/>
        <v>Panasonic</v>
      </c>
      <c r="P386" s="5" t="str">
        <f t="shared" si="161"/>
        <v>ERJ6ENF2212</v>
      </c>
      <c r="T386" t="str">
        <f t="shared" si="137"/>
        <v>technology 'R0805';</v>
      </c>
      <c r="U386" t="str">
        <f t="shared" si="138"/>
        <v>value '22.1 k';</v>
      </c>
      <c r="V386" t="str">
        <f t="shared" si="139"/>
        <v>tolerance '1 %';</v>
      </c>
      <c r="W386" t="str">
        <f t="shared" si="140"/>
        <v>rcwv '52.6 V';</v>
      </c>
      <c r="X386" t="str">
        <f t="shared" si="141"/>
        <v>max(v) '200 V';</v>
      </c>
      <c r="Y386" t="str">
        <f t="shared" si="142"/>
        <v>power(w) '0.125 @ 70 C';</v>
      </c>
      <c r="Z386" t="str">
        <f t="shared" si="143"/>
        <v>tcr '±100 ppm/C';</v>
      </c>
      <c r="AA386" t="str">
        <f t="shared" si="144"/>
        <v>package '0805';</v>
      </c>
      <c r="AB386" t="str">
        <f t="shared" si="145"/>
        <v>operating_temp '-55 to +155 C';</v>
      </c>
      <c r="AC386" t="str">
        <f t="shared" si="146"/>
        <v>pkg_code '2212';</v>
      </c>
      <c r="AD386" t="str">
        <f t="shared" si="147"/>
        <v>aec-q200 'Grade 0';</v>
      </c>
      <c r="AE386" t="str">
        <f t="shared" si="148"/>
        <v>classification 'Precision Thick Film Chip Resistors';</v>
      </c>
      <c r="AF386" t="str">
        <f t="shared" si="149"/>
        <v>mfg 'Panasonic';</v>
      </c>
      <c r="AG386" t="str">
        <f t="shared" si="150"/>
        <v>mpn 'ERJ6ENF2212';</v>
      </c>
    </row>
    <row r="387" spans="3:33" x14ac:dyDescent="0.3">
      <c r="C387" s="5" t="str">
        <f t="shared" si="151"/>
        <v>R0805</v>
      </c>
      <c r="D387" s="5" t="str">
        <f t="shared" si="135"/>
        <v>22.6 k</v>
      </c>
      <c r="E387" s="5" t="str">
        <f t="shared" si="152"/>
        <v>1 %</v>
      </c>
      <c r="F387" s="5" t="str">
        <f t="shared" si="136"/>
        <v>53.2 V</v>
      </c>
      <c r="G387" s="5" t="str">
        <f t="shared" si="153"/>
        <v>200 V</v>
      </c>
      <c r="H387" s="5" t="str">
        <f t="shared" si="154"/>
        <v>0.125 @ 70 C</v>
      </c>
      <c r="I387" s="5" t="str">
        <f t="shared" si="155"/>
        <v>±100 ppm/C</v>
      </c>
      <c r="J387" s="5" t="str">
        <f t="shared" si="156"/>
        <v>0805</v>
      </c>
      <c r="K387" s="5" t="str">
        <f t="shared" si="157"/>
        <v>-55 to +155 C</v>
      </c>
      <c r="L387" s="5" t="str">
        <f t="array" ref="L387">IFERROR(INDEX(e29_4c,SMALL(IF(($B$9&lt;=e29_raw)*($B$11&gt;=e29_raw),MATCH(ROW(e29_4c),ROW(e29_4c))),ROWS($A$1:A381)),COLUMN(A381)),"")</f>
        <v>2262</v>
      </c>
      <c r="M387" s="5" t="str">
        <f t="shared" si="158"/>
        <v>Grade 0</v>
      </c>
      <c r="N387" t="str">
        <f t="shared" si="159"/>
        <v>Precision Thick Film Chip Resistors</v>
      </c>
      <c r="O387" t="str">
        <f t="shared" si="160"/>
        <v>Panasonic</v>
      </c>
      <c r="P387" s="5" t="str">
        <f t="shared" si="161"/>
        <v>ERJ6ENF2262</v>
      </c>
      <c r="T387" t="str">
        <f t="shared" si="137"/>
        <v>technology 'R0805';</v>
      </c>
      <c r="U387" t="str">
        <f t="shared" si="138"/>
        <v>value '22.6 k';</v>
      </c>
      <c r="V387" t="str">
        <f t="shared" si="139"/>
        <v>tolerance '1 %';</v>
      </c>
      <c r="W387" t="str">
        <f t="shared" si="140"/>
        <v>rcwv '53.2 V';</v>
      </c>
      <c r="X387" t="str">
        <f t="shared" si="141"/>
        <v>max(v) '200 V';</v>
      </c>
      <c r="Y387" t="str">
        <f t="shared" si="142"/>
        <v>power(w) '0.125 @ 70 C';</v>
      </c>
      <c r="Z387" t="str">
        <f t="shared" si="143"/>
        <v>tcr '±100 ppm/C';</v>
      </c>
      <c r="AA387" t="str">
        <f t="shared" si="144"/>
        <v>package '0805';</v>
      </c>
      <c r="AB387" t="str">
        <f t="shared" si="145"/>
        <v>operating_temp '-55 to +155 C';</v>
      </c>
      <c r="AC387" t="str">
        <f t="shared" si="146"/>
        <v>pkg_code '2262';</v>
      </c>
      <c r="AD387" t="str">
        <f t="shared" si="147"/>
        <v>aec-q200 'Grade 0';</v>
      </c>
      <c r="AE387" t="str">
        <f t="shared" si="148"/>
        <v>classification 'Precision Thick Film Chip Resistors';</v>
      </c>
      <c r="AF387" t="str">
        <f t="shared" si="149"/>
        <v>mfg 'Panasonic';</v>
      </c>
      <c r="AG387" t="str">
        <f t="shared" si="150"/>
        <v>mpn 'ERJ6ENF2262';</v>
      </c>
    </row>
    <row r="388" spans="3:33" x14ac:dyDescent="0.3">
      <c r="C388" s="5" t="str">
        <f t="shared" si="151"/>
        <v>R0805</v>
      </c>
      <c r="D388" s="5" t="str">
        <f t="shared" si="135"/>
        <v>23.2 k</v>
      </c>
      <c r="E388" s="5" t="str">
        <f t="shared" si="152"/>
        <v>1 %</v>
      </c>
      <c r="F388" s="5" t="str">
        <f t="shared" si="136"/>
        <v>53.9 V</v>
      </c>
      <c r="G388" s="5" t="str">
        <f t="shared" si="153"/>
        <v>200 V</v>
      </c>
      <c r="H388" s="5" t="str">
        <f t="shared" si="154"/>
        <v>0.125 @ 70 C</v>
      </c>
      <c r="I388" s="5" t="str">
        <f t="shared" si="155"/>
        <v>±100 ppm/C</v>
      </c>
      <c r="J388" s="5" t="str">
        <f t="shared" si="156"/>
        <v>0805</v>
      </c>
      <c r="K388" s="5" t="str">
        <f t="shared" si="157"/>
        <v>-55 to +155 C</v>
      </c>
      <c r="L388" s="5" t="str">
        <f t="array" ref="L388">IFERROR(INDEX(e29_4c,SMALL(IF(($B$9&lt;=e29_raw)*($B$11&gt;=e29_raw),MATCH(ROW(e29_4c),ROW(e29_4c))),ROWS($A$1:A382)),COLUMN(A382)),"")</f>
        <v>2322</v>
      </c>
      <c r="M388" s="5" t="str">
        <f t="shared" si="158"/>
        <v>Grade 0</v>
      </c>
      <c r="N388" t="str">
        <f t="shared" si="159"/>
        <v>Precision Thick Film Chip Resistors</v>
      </c>
      <c r="O388" t="str">
        <f t="shared" si="160"/>
        <v>Panasonic</v>
      </c>
      <c r="P388" s="5" t="str">
        <f t="shared" si="161"/>
        <v>ERJ6ENF2322</v>
      </c>
      <c r="T388" t="str">
        <f t="shared" si="137"/>
        <v>technology 'R0805';</v>
      </c>
      <c r="U388" t="str">
        <f t="shared" si="138"/>
        <v>value '23.2 k';</v>
      </c>
      <c r="V388" t="str">
        <f t="shared" si="139"/>
        <v>tolerance '1 %';</v>
      </c>
      <c r="W388" t="str">
        <f t="shared" si="140"/>
        <v>rcwv '53.9 V';</v>
      </c>
      <c r="X388" t="str">
        <f t="shared" si="141"/>
        <v>max(v) '200 V';</v>
      </c>
      <c r="Y388" t="str">
        <f t="shared" si="142"/>
        <v>power(w) '0.125 @ 70 C';</v>
      </c>
      <c r="Z388" t="str">
        <f t="shared" si="143"/>
        <v>tcr '±100 ppm/C';</v>
      </c>
      <c r="AA388" t="str">
        <f t="shared" si="144"/>
        <v>package '0805';</v>
      </c>
      <c r="AB388" t="str">
        <f t="shared" si="145"/>
        <v>operating_temp '-55 to +155 C';</v>
      </c>
      <c r="AC388" t="str">
        <f t="shared" si="146"/>
        <v>pkg_code '2322';</v>
      </c>
      <c r="AD388" t="str">
        <f t="shared" si="147"/>
        <v>aec-q200 'Grade 0';</v>
      </c>
      <c r="AE388" t="str">
        <f t="shared" si="148"/>
        <v>classification 'Precision Thick Film Chip Resistors';</v>
      </c>
      <c r="AF388" t="str">
        <f t="shared" si="149"/>
        <v>mfg 'Panasonic';</v>
      </c>
      <c r="AG388" t="str">
        <f t="shared" si="150"/>
        <v>mpn 'ERJ6ENF2322';</v>
      </c>
    </row>
    <row r="389" spans="3:33" x14ac:dyDescent="0.3">
      <c r="C389" s="5" t="str">
        <f t="shared" si="151"/>
        <v>R0805</v>
      </c>
      <c r="D389" s="5" t="str">
        <f t="shared" si="135"/>
        <v>23.7 k</v>
      </c>
      <c r="E389" s="5" t="str">
        <f t="shared" si="152"/>
        <v>1 %</v>
      </c>
      <c r="F389" s="5" t="str">
        <f t="shared" si="136"/>
        <v>54.4 V</v>
      </c>
      <c r="G389" s="5" t="str">
        <f t="shared" si="153"/>
        <v>200 V</v>
      </c>
      <c r="H389" s="5" t="str">
        <f t="shared" si="154"/>
        <v>0.125 @ 70 C</v>
      </c>
      <c r="I389" s="5" t="str">
        <f t="shared" si="155"/>
        <v>±100 ppm/C</v>
      </c>
      <c r="J389" s="5" t="str">
        <f t="shared" si="156"/>
        <v>0805</v>
      </c>
      <c r="K389" s="5" t="str">
        <f t="shared" si="157"/>
        <v>-55 to +155 C</v>
      </c>
      <c r="L389" s="5" t="str">
        <f t="array" ref="L389">IFERROR(INDEX(e29_4c,SMALL(IF(($B$9&lt;=e29_raw)*($B$11&gt;=e29_raw),MATCH(ROW(e29_4c),ROW(e29_4c))),ROWS($A$1:A383)),COLUMN(A383)),"")</f>
        <v>2372</v>
      </c>
      <c r="M389" s="5" t="str">
        <f t="shared" si="158"/>
        <v>Grade 0</v>
      </c>
      <c r="N389" t="str">
        <f t="shared" si="159"/>
        <v>Precision Thick Film Chip Resistors</v>
      </c>
      <c r="O389" t="str">
        <f t="shared" si="160"/>
        <v>Panasonic</v>
      </c>
      <c r="P389" s="5" t="str">
        <f t="shared" si="161"/>
        <v>ERJ6ENF2372</v>
      </c>
      <c r="T389" t="str">
        <f t="shared" si="137"/>
        <v>technology 'R0805';</v>
      </c>
      <c r="U389" t="str">
        <f t="shared" si="138"/>
        <v>value '23.7 k';</v>
      </c>
      <c r="V389" t="str">
        <f t="shared" si="139"/>
        <v>tolerance '1 %';</v>
      </c>
      <c r="W389" t="str">
        <f t="shared" si="140"/>
        <v>rcwv '54.4 V';</v>
      </c>
      <c r="X389" t="str">
        <f t="shared" si="141"/>
        <v>max(v) '200 V';</v>
      </c>
      <c r="Y389" t="str">
        <f t="shared" si="142"/>
        <v>power(w) '0.125 @ 70 C';</v>
      </c>
      <c r="Z389" t="str">
        <f t="shared" si="143"/>
        <v>tcr '±100 ppm/C';</v>
      </c>
      <c r="AA389" t="str">
        <f t="shared" si="144"/>
        <v>package '0805';</v>
      </c>
      <c r="AB389" t="str">
        <f t="shared" si="145"/>
        <v>operating_temp '-55 to +155 C';</v>
      </c>
      <c r="AC389" t="str">
        <f t="shared" si="146"/>
        <v>pkg_code '2372';</v>
      </c>
      <c r="AD389" t="str">
        <f t="shared" si="147"/>
        <v>aec-q200 'Grade 0';</v>
      </c>
      <c r="AE389" t="str">
        <f t="shared" si="148"/>
        <v>classification 'Precision Thick Film Chip Resistors';</v>
      </c>
      <c r="AF389" t="str">
        <f t="shared" si="149"/>
        <v>mfg 'Panasonic';</v>
      </c>
      <c r="AG389" t="str">
        <f t="shared" si="150"/>
        <v>mpn 'ERJ6ENF2372';</v>
      </c>
    </row>
    <row r="390" spans="3:33" x14ac:dyDescent="0.3">
      <c r="C390" s="5" t="str">
        <f t="shared" si="151"/>
        <v>R0805</v>
      </c>
      <c r="D390" s="5" t="str">
        <f t="shared" si="135"/>
        <v>24.0 k</v>
      </c>
      <c r="E390" s="5" t="str">
        <f t="shared" si="152"/>
        <v>1 %</v>
      </c>
      <c r="F390" s="5" t="str">
        <f t="shared" si="136"/>
        <v>54.8 V</v>
      </c>
      <c r="G390" s="5" t="str">
        <f t="shared" si="153"/>
        <v>200 V</v>
      </c>
      <c r="H390" s="5" t="str">
        <f t="shared" si="154"/>
        <v>0.125 @ 70 C</v>
      </c>
      <c r="I390" s="5" t="str">
        <f t="shared" si="155"/>
        <v>±100 ppm/C</v>
      </c>
      <c r="J390" s="5" t="str">
        <f t="shared" si="156"/>
        <v>0805</v>
      </c>
      <c r="K390" s="5" t="str">
        <f t="shared" si="157"/>
        <v>-55 to +155 C</v>
      </c>
      <c r="L390" s="5" t="str">
        <f t="array" ref="L390">IFERROR(INDEX(e29_4c,SMALL(IF(($B$9&lt;=e29_raw)*($B$11&gt;=e29_raw),MATCH(ROW(e29_4c),ROW(e29_4c))),ROWS($A$1:A384)),COLUMN(A384)),"")</f>
        <v>2402</v>
      </c>
      <c r="M390" s="5" t="str">
        <f t="shared" si="158"/>
        <v>Grade 0</v>
      </c>
      <c r="N390" t="str">
        <f t="shared" si="159"/>
        <v>Precision Thick Film Chip Resistors</v>
      </c>
      <c r="O390" t="str">
        <f t="shared" si="160"/>
        <v>Panasonic</v>
      </c>
      <c r="P390" s="5" t="str">
        <f t="shared" si="161"/>
        <v>ERJ6ENF2402</v>
      </c>
      <c r="T390" t="str">
        <f t="shared" si="137"/>
        <v>technology 'R0805';</v>
      </c>
      <c r="U390" t="str">
        <f t="shared" si="138"/>
        <v>value '24.0 k';</v>
      </c>
      <c r="V390" t="str">
        <f t="shared" si="139"/>
        <v>tolerance '1 %';</v>
      </c>
      <c r="W390" t="str">
        <f t="shared" si="140"/>
        <v>rcwv '54.8 V';</v>
      </c>
      <c r="X390" t="str">
        <f t="shared" si="141"/>
        <v>max(v) '200 V';</v>
      </c>
      <c r="Y390" t="str">
        <f t="shared" si="142"/>
        <v>power(w) '0.125 @ 70 C';</v>
      </c>
      <c r="Z390" t="str">
        <f t="shared" si="143"/>
        <v>tcr '±100 ppm/C';</v>
      </c>
      <c r="AA390" t="str">
        <f t="shared" si="144"/>
        <v>package '0805';</v>
      </c>
      <c r="AB390" t="str">
        <f t="shared" si="145"/>
        <v>operating_temp '-55 to +155 C';</v>
      </c>
      <c r="AC390" t="str">
        <f t="shared" si="146"/>
        <v>pkg_code '2402';</v>
      </c>
      <c r="AD390" t="str">
        <f t="shared" si="147"/>
        <v>aec-q200 'Grade 0';</v>
      </c>
      <c r="AE390" t="str">
        <f t="shared" si="148"/>
        <v>classification 'Precision Thick Film Chip Resistors';</v>
      </c>
      <c r="AF390" t="str">
        <f t="shared" si="149"/>
        <v>mfg 'Panasonic';</v>
      </c>
      <c r="AG390" t="str">
        <f t="shared" si="150"/>
        <v>mpn 'ERJ6ENF2402';</v>
      </c>
    </row>
    <row r="391" spans="3:33" x14ac:dyDescent="0.3">
      <c r="C391" s="5" t="str">
        <f t="shared" si="151"/>
        <v>R0805</v>
      </c>
      <c r="D391" s="5" t="str">
        <f t="shared" ref="D391:D454" si="162">INDEX(e29_value,MATCH(L391,e29_4c,0))&amp;" "&amp;INDEX(e29_sym,MATCH(L391,e29_4c,0))</f>
        <v>24.3 k</v>
      </c>
      <c r="E391" s="5" t="str">
        <f t="shared" si="152"/>
        <v>1 %</v>
      </c>
      <c r="F391" s="5" t="str">
        <f t="shared" ref="F391:F454" si="163">MIN($B$17,ROUND(SQRT(($B$30*INDEX(e29_raw,MATCH(L391,e29_4c,0)))),1))&amp;" V"</f>
        <v>55.1 V</v>
      </c>
      <c r="G391" s="5" t="str">
        <f t="shared" si="153"/>
        <v>200 V</v>
      </c>
      <c r="H391" s="5" t="str">
        <f t="shared" si="154"/>
        <v>0.125 @ 70 C</v>
      </c>
      <c r="I391" s="5" t="str">
        <f t="shared" si="155"/>
        <v>±100 ppm/C</v>
      </c>
      <c r="J391" s="5" t="str">
        <f t="shared" si="156"/>
        <v>0805</v>
      </c>
      <c r="K391" s="5" t="str">
        <f t="shared" si="157"/>
        <v>-55 to +155 C</v>
      </c>
      <c r="L391" s="5" t="str">
        <f t="array" ref="L391">IFERROR(INDEX(e29_4c,SMALL(IF(($B$9&lt;=e29_raw)*($B$11&gt;=e29_raw),MATCH(ROW(e29_4c),ROW(e29_4c))),ROWS($A$1:A385)),COLUMN(A385)),"")</f>
        <v>2432</v>
      </c>
      <c r="M391" s="5" t="str">
        <f t="shared" si="158"/>
        <v>Grade 0</v>
      </c>
      <c r="N391" t="str">
        <f t="shared" si="159"/>
        <v>Precision Thick Film Chip Resistors</v>
      </c>
      <c r="O391" t="str">
        <f t="shared" si="160"/>
        <v>Panasonic</v>
      </c>
      <c r="P391" s="5" t="str">
        <f t="shared" si="161"/>
        <v>ERJ6ENF2432</v>
      </c>
      <c r="T391" t="str">
        <f t="shared" ref="T391:T454" si="164">IF($L391&lt;&gt;"",C$6&amp;" '"&amp;C391&amp;"';","")</f>
        <v>technology 'R0805';</v>
      </c>
      <c r="U391" t="str">
        <f t="shared" ref="U391:U454" si="165">IF($L391&lt;&gt;"",D$6&amp;" '"&amp;D391&amp;"';","")</f>
        <v>value '24.3 k';</v>
      </c>
      <c r="V391" t="str">
        <f t="shared" ref="V391:V454" si="166">IF($L391&lt;&gt;"",E$6&amp;" '"&amp;E391&amp;"';","")</f>
        <v>tolerance '1 %';</v>
      </c>
      <c r="W391" t="str">
        <f t="shared" ref="W391:W454" si="167">IF($L391&lt;&gt;"",F$6&amp;" '"&amp;F391&amp;"';","")</f>
        <v>rcwv '55.1 V';</v>
      </c>
      <c r="X391" t="str">
        <f t="shared" ref="X391:X454" si="168">IF($L391&lt;&gt;"",G$6&amp;" '"&amp;G391&amp;"';","")</f>
        <v>max(v) '200 V';</v>
      </c>
      <c r="Y391" t="str">
        <f t="shared" ref="Y391:Y454" si="169">IF($L391&lt;&gt;"",H$6&amp;" '"&amp;H391&amp;"';","")</f>
        <v>power(w) '0.125 @ 70 C';</v>
      </c>
      <c r="Z391" t="str">
        <f t="shared" ref="Z391:Z454" si="170">IF($L391&lt;&gt;"",I$6&amp;" '"&amp;I391&amp;"';","")</f>
        <v>tcr '±100 ppm/C';</v>
      </c>
      <c r="AA391" t="str">
        <f t="shared" ref="AA391:AA454" si="171">IF($L391&lt;&gt;"",J$6&amp;" '"&amp;J391&amp;"';","")</f>
        <v>package '0805';</v>
      </c>
      <c r="AB391" t="str">
        <f t="shared" ref="AB391:AB454" si="172">IF($L391&lt;&gt;"",K$6&amp;" '"&amp;K391&amp;"';","")</f>
        <v>operating_temp '-55 to +155 C';</v>
      </c>
      <c r="AC391" t="str">
        <f t="shared" ref="AC391:AC454" si="173">IF($L391&lt;&gt;"",L$6&amp;" '"&amp;L391&amp;"';","")</f>
        <v>pkg_code '2432';</v>
      </c>
      <c r="AD391" t="str">
        <f t="shared" ref="AD391:AD454" si="174">IF($L391&lt;&gt;"",M$6&amp;" '"&amp;M391&amp;"';","")</f>
        <v>aec-q200 'Grade 0';</v>
      </c>
      <c r="AE391" t="str">
        <f t="shared" ref="AE391:AE454" si="175">IF($L391&lt;&gt;"",N$6&amp;" '"&amp;N391&amp;"';","")</f>
        <v>classification 'Precision Thick Film Chip Resistors';</v>
      </c>
      <c r="AF391" t="str">
        <f t="shared" ref="AF391:AF454" si="176">IF($L391&lt;&gt;"",O$6&amp;" '"&amp;O391&amp;"';","")</f>
        <v>mfg 'Panasonic';</v>
      </c>
      <c r="AG391" t="str">
        <f t="shared" ref="AG391:AG454" si="177">IF($L391&lt;&gt;"",P$6&amp;" '"&amp;P391&amp;"';","")</f>
        <v>mpn 'ERJ6ENF2432';</v>
      </c>
    </row>
    <row r="392" spans="3:33" x14ac:dyDescent="0.3">
      <c r="C392" s="5" t="str">
        <f t="shared" ref="C392:C455" si="178">IF($L392&lt;&gt;"","R"&amp;J392,"")</f>
        <v>R0805</v>
      </c>
      <c r="D392" s="5" t="str">
        <f t="shared" si="162"/>
        <v>24.9 k</v>
      </c>
      <c r="E392" s="5" t="str">
        <f t="shared" ref="E392:E455" si="179">IF($L392&lt;&gt;"",$B$21)</f>
        <v>1 %</v>
      </c>
      <c r="F392" s="5" t="str">
        <f t="shared" si="163"/>
        <v>55.8 V</v>
      </c>
      <c r="G392" s="5" t="str">
        <f t="shared" ref="G392:G455" si="180">IF($L392&lt;&gt;"",$B$19)&amp;" V"</f>
        <v>200 V</v>
      </c>
      <c r="H392" s="5" t="str">
        <f t="shared" ref="H392:H455" si="181">IF($L392&lt;&gt;"",$B$15)</f>
        <v>0.125 @ 70 C</v>
      </c>
      <c r="I392" s="5" t="str">
        <f t="shared" ref="I392:I455" si="182">IF($L392&lt;&gt;"",$B$23)</f>
        <v>±100 ppm/C</v>
      </c>
      <c r="J392" s="5" t="str">
        <f t="shared" ref="J392:J455" si="183">IF($L392&lt;&gt;"",$B$13)</f>
        <v>0805</v>
      </c>
      <c r="K392" s="5" t="str">
        <f t="shared" ref="K392:K455" si="184">IF($L392&lt;&gt;"",$B$25)&amp;" C"</f>
        <v>-55 to +155 C</v>
      </c>
      <c r="L392" s="5" t="str">
        <f t="array" ref="L392">IFERROR(INDEX(e29_4c,SMALL(IF(($B$9&lt;=e29_raw)*($B$11&gt;=e29_raw),MATCH(ROW(e29_4c),ROW(e29_4c))),ROWS($A$1:A386)),COLUMN(A386)),"")</f>
        <v>2492</v>
      </c>
      <c r="M392" s="5" t="str">
        <f t="shared" ref="M392:M455" si="185">IF($L392&lt;&gt;"",$B$27)</f>
        <v>Grade 0</v>
      </c>
      <c r="N392" t="str">
        <f t="shared" ref="N392:N455" si="186">IF(L392&lt;&gt;"",$A$9)</f>
        <v>Precision Thick Film Chip Resistors</v>
      </c>
      <c r="O392" t="str">
        <f t="shared" ref="O392:O455" si="187">IF($L392&lt;&gt;"","Panasonic")</f>
        <v>Panasonic</v>
      </c>
      <c r="P392" s="5" t="str">
        <f t="shared" ref="P392:P455" si="188">IF($L392&lt;&gt;"","ERJ"&amp;$B$6&amp;$B$34&amp;L392)</f>
        <v>ERJ6ENF2492</v>
      </c>
      <c r="T392" t="str">
        <f t="shared" si="164"/>
        <v>technology 'R0805';</v>
      </c>
      <c r="U392" t="str">
        <f t="shared" si="165"/>
        <v>value '24.9 k';</v>
      </c>
      <c r="V392" t="str">
        <f t="shared" si="166"/>
        <v>tolerance '1 %';</v>
      </c>
      <c r="W392" t="str">
        <f t="shared" si="167"/>
        <v>rcwv '55.8 V';</v>
      </c>
      <c r="X392" t="str">
        <f t="shared" si="168"/>
        <v>max(v) '200 V';</v>
      </c>
      <c r="Y392" t="str">
        <f t="shared" si="169"/>
        <v>power(w) '0.125 @ 70 C';</v>
      </c>
      <c r="Z392" t="str">
        <f t="shared" si="170"/>
        <v>tcr '±100 ppm/C';</v>
      </c>
      <c r="AA392" t="str">
        <f t="shared" si="171"/>
        <v>package '0805';</v>
      </c>
      <c r="AB392" t="str">
        <f t="shared" si="172"/>
        <v>operating_temp '-55 to +155 C';</v>
      </c>
      <c r="AC392" t="str">
        <f t="shared" si="173"/>
        <v>pkg_code '2492';</v>
      </c>
      <c r="AD392" t="str">
        <f t="shared" si="174"/>
        <v>aec-q200 'Grade 0';</v>
      </c>
      <c r="AE392" t="str">
        <f t="shared" si="175"/>
        <v>classification 'Precision Thick Film Chip Resistors';</v>
      </c>
      <c r="AF392" t="str">
        <f t="shared" si="176"/>
        <v>mfg 'Panasonic';</v>
      </c>
      <c r="AG392" t="str">
        <f t="shared" si="177"/>
        <v>mpn 'ERJ6ENF2492';</v>
      </c>
    </row>
    <row r="393" spans="3:33" x14ac:dyDescent="0.3">
      <c r="C393" s="5" t="str">
        <f t="shared" si="178"/>
        <v>R0805</v>
      </c>
      <c r="D393" s="5" t="str">
        <f t="shared" si="162"/>
        <v>25.5 k</v>
      </c>
      <c r="E393" s="5" t="str">
        <f t="shared" si="179"/>
        <v>1 %</v>
      </c>
      <c r="F393" s="5" t="str">
        <f t="shared" si="163"/>
        <v>56.5 V</v>
      </c>
      <c r="G393" s="5" t="str">
        <f t="shared" si="180"/>
        <v>200 V</v>
      </c>
      <c r="H393" s="5" t="str">
        <f t="shared" si="181"/>
        <v>0.125 @ 70 C</v>
      </c>
      <c r="I393" s="5" t="str">
        <f t="shared" si="182"/>
        <v>±100 ppm/C</v>
      </c>
      <c r="J393" s="5" t="str">
        <f t="shared" si="183"/>
        <v>0805</v>
      </c>
      <c r="K393" s="5" t="str">
        <f t="shared" si="184"/>
        <v>-55 to +155 C</v>
      </c>
      <c r="L393" s="5" t="str">
        <f t="array" ref="L393">IFERROR(INDEX(e29_4c,SMALL(IF(($B$9&lt;=e29_raw)*($B$11&gt;=e29_raw),MATCH(ROW(e29_4c),ROW(e29_4c))),ROWS($A$1:A387)),COLUMN(A387)),"")</f>
        <v>2552</v>
      </c>
      <c r="M393" s="5" t="str">
        <f t="shared" si="185"/>
        <v>Grade 0</v>
      </c>
      <c r="N393" t="str">
        <f t="shared" si="186"/>
        <v>Precision Thick Film Chip Resistors</v>
      </c>
      <c r="O393" t="str">
        <f t="shared" si="187"/>
        <v>Panasonic</v>
      </c>
      <c r="P393" s="5" t="str">
        <f t="shared" si="188"/>
        <v>ERJ6ENF2552</v>
      </c>
      <c r="T393" t="str">
        <f t="shared" si="164"/>
        <v>technology 'R0805';</v>
      </c>
      <c r="U393" t="str">
        <f t="shared" si="165"/>
        <v>value '25.5 k';</v>
      </c>
      <c r="V393" t="str">
        <f t="shared" si="166"/>
        <v>tolerance '1 %';</v>
      </c>
      <c r="W393" t="str">
        <f t="shared" si="167"/>
        <v>rcwv '56.5 V';</v>
      </c>
      <c r="X393" t="str">
        <f t="shared" si="168"/>
        <v>max(v) '200 V';</v>
      </c>
      <c r="Y393" t="str">
        <f t="shared" si="169"/>
        <v>power(w) '0.125 @ 70 C';</v>
      </c>
      <c r="Z393" t="str">
        <f t="shared" si="170"/>
        <v>tcr '±100 ppm/C';</v>
      </c>
      <c r="AA393" t="str">
        <f t="shared" si="171"/>
        <v>package '0805';</v>
      </c>
      <c r="AB393" t="str">
        <f t="shared" si="172"/>
        <v>operating_temp '-55 to +155 C';</v>
      </c>
      <c r="AC393" t="str">
        <f t="shared" si="173"/>
        <v>pkg_code '2552';</v>
      </c>
      <c r="AD393" t="str">
        <f t="shared" si="174"/>
        <v>aec-q200 'Grade 0';</v>
      </c>
      <c r="AE393" t="str">
        <f t="shared" si="175"/>
        <v>classification 'Precision Thick Film Chip Resistors';</v>
      </c>
      <c r="AF393" t="str">
        <f t="shared" si="176"/>
        <v>mfg 'Panasonic';</v>
      </c>
      <c r="AG393" t="str">
        <f t="shared" si="177"/>
        <v>mpn 'ERJ6ENF2552';</v>
      </c>
    </row>
    <row r="394" spans="3:33" x14ac:dyDescent="0.3">
      <c r="C394" s="5" t="str">
        <f t="shared" si="178"/>
        <v>R0805</v>
      </c>
      <c r="D394" s="5" t="str">
        <f t="shared" si="162"/>
        <v>26.1 k</v>
      </c>
      <c r="E394" s="5" t="str">
        <f t="shared" si="179"/>
        <v>1 %</v>
      </c>
      <c r="F394" s="5" t="str">
        <f t="shared" si="163"/>
        <v>57.1 V</v>
      </c>
      <c r="G394" s="5" t="str">
        <f t="shared" si="180"/>
        <v>200 V</v>
      </c>
      <c r="H394" s="5" t="str">
        <f t="shared" si="181"/>
        <v>0.125 @ 70 C</v>
      </c>
      <c r="I394" s="5" t="str">
        <f t="shared" si="182"/>
        <v>±100 ppm/C</v>
      </c>
      <c r="J394" s="5" t="str">
        <f t="shared" si="183"/>
        <v>0805</v>
      </c>
      <c r="K394" s="5" t="str">
        <f t="shared" si="184"/>
        <v>-55 to +155 C</v>
      </c>
      <c r="L394" s="5" t="str">
        <f t="array" ref="L394">IFERROR(INDEX(e29_4c,SMALL(IF(($B$9&lt;=e29_raw)*($B$11&gt;=e29_raw),MATCH(ROW(e29_4c),ROW(e29_4c))),ROWS($A$1:A388)),COLUMN(A388)),"")</f>
        <v>2612</v>
      </c>
      <c r="M394" s="5" t="str">
        <f t="shared" si="185"/>
        <v>Grade 0</v>
      </c>
      <c r="N394" t="str">
        <f t="shared" si="186"/>
        <v>Precision Thick Film Chip Resistors</v>
      </c>
      <c r="O394" t="str">
        <f t="shared" si="187"/>
        <v>Panasonic</v>
      </c>
      <c r="P394" s="5" t="str">
        <f t="shared" si="188"/>
        <v>ERJ6ENF2612</v>
      </c>
      <c r="T394" t="str">
        <f t="shared" si="164"/>
        <v>technology 'R0805';</v>
      </c>
      <c r="U394" t="str">
        <f t="shared" si="165"/>
        <v>value '26.1 k';</v>
      </c>
      <c r="V394" t="str">
        <f t="shared" si="166"/>
        <v>tolerance '1 %';</v>
      </c>
      <c r="W394" t="str">
        <f t="shared" si="167"/>
        <v>rcwv '57.1 V';</v>
      </c>
      <c r="X394" t="str">
        <f t="shared" si="168"/>
        <v>max(v) '200 V';</v>
      </c>
      <c r="Y394" t="str">
        <f t="shared" si="169"/>
        <v>power(w) '0.125 @ 70 C';</v>
      </c>
      <c r="Z394" t="str">
        <f t="shared" si="170"/>
        <v>tcr '±100 ppm/C';</v>
      </c>
      <c r="AA394" t="str">
        <f t="shared" si="171"/>
        <v>package '0805';</v>
      </c>
      <c r="AB394" t="str">
        <f t="shared" si="172"/>
        <v>operating_temp '-55 to +155 C';</v>
      </c>
      <c r="AC394" t="str">
        <f t="shared" si="173"/>
        <v>pkg_code '2612';</v>
      </c>
      <c r="AD394" t="str">
        <f t="shared" si="174"/>
        <v>aec-q200 'Grade 0';</v>
      </c>
      <c r="AE394" t="str">
        <f t="shared" si="175"/>
        <v>classification 'Precision Thick Film Chip Resistors';</v>
      </c>
      <c r="AF394" t="str">
        <f t="shared" si="176"/>
        <v>mfg 'Panasonic';</v>
      </c>
      <c r="AG394" t="str">
        <f t="shared" si="177"/>
        <v>mpn 'ERJ6ENF2612';</v>
      </c>
    </row>
    <row r="395" spans="3:33" x14ac:dyDescent="0.3">
      <c r="C395" s="5" t="str">
        <f t="shared" si="178"/>
        <v>R0805</v>
      </c>
      <c r="D395" s="5" t="str">
        <f t="shared" si="162"/>
        <v>26.7 k</v>
      </c>
      <c r="E395" s="5" t="str">
        <f t="shared" si="179"/>
        <v>1 %</v>
      </c>
      <c r="F395" s="5" t="str">
        <f t="shared" si="163"/>
        <v>57.8 V</v>
      </c>
      <c r="G395" s="5" t="str">
        <f t="shared" si="180"/>
        <v>200 V</v>
      </c>
      <c r="H395" s="5" t="str">
        <f t="shared" si="181"/>
        <v>0.125 @ 70 C</v>
      </c>
      <c r="I395" s="5" t="str">
        <f t="shared" si="182"/>
        <v>±100 ppm/C</v>
      </c>
      <c r="J395" s="5" t="str">
        <f t="shared" si="183"/>
        <v>0805</v>
      </c>
      <c r="K395" s="5" t="str">
        <f t="shared" si="184"/>
        <v>-55 to +155 C</v>
      </c>
      <c r="L395" s="5" t="str">
        <f t="array" ref="L395">IFERROR(INDEX(e29_4c,SMALL(IF(($B$9&lt;=e29_raw)*($B$11&gt;=e29_raw),MATCH(ROW(e29_4c),ROW(e29_4c))),ROWS($A$1:A389)),COLUMN(A389)),"")</f>
        <v>2672</v>
      </c>
      <c r="M395" s="5" t="str">
        <f t="shared" si="185"/>
        <v>Grade 0</v>
      </c>
      <c r="N395" t="str">
        <f t="shared" si="186"/>
        <v>Precision Thick Film Chip Resistors</v>
      </c>
      <c r="O395" t="str">
        <f t="shared" si="187"/>
        <v>Panasonic</v>
      </c>
      <c r="P395" s="5" t="str">
        <f t="shared" si="188"/>
        <v>ERJ6ENF2672</v>
      </c>
      <c r="T395" t="str">
        <f t="shared" si="164"/>
        <v>technology 'R0805';</v>
      </c>
      <c r="U395" t="str">
        <f t="shared" si="165"/>
        <v>value '26.7 k';</v>
      </c>
      <c r="V395" t="str">
        <f t="shared" si="166"/>
        <v>tolerance '1 %';</v>
      </c>
      <c r="W395" t="str">
        <f t="shared" si="167"/>
        <v>rcwv '57.8 V';</v>
      </c>
      <c r="X395" t="str">
        <f t="shared" si="168"/>
        <v>max(v) '200 V';</v>
      </c>
      <c r="Y395" t="str">
        <f t="shared" si="169"/>
        <v>power(w) '0.125 @ 70 C';</v>
      </c>
      <c r="Z395" t="str">
        <f t="shared" si="170"/>
        <v>tcr '±100 ppm/C';</v>
      </c>
      <c r="AA395" t="str">
        <f t="shared" si="171"/>
        <v>package '0805';</v>
      </c>
      <c r="AB395" t="str">
        <f t="shared" si="172"/>
        <v>operating_temp '-55 to +155 C';</v>
      </c>
      <c r="AC395" t="str">
        <f t="shared" si="173"/>
        <v>pkg_code '2672';</v>
      </c>
      <c r="AD395" t="str">
        <f t="shared" si="174"/>
        <v>aec-q200 'Grade 0';</v>
      </c>
      <c r="AE395" t="str">
        <f t="shared" si="175"/>
        <v>classification 'Precision Thick Film Chip Resistors';</v>
      </c>
      <c r="AF395" t="str">
        <f t="shared" si="176"/>
        <v>mfg 'Panasonic';</v>
      </c>
      <c r="AG395" t="str">
        <f t="shared" si="177"/>
        <v>mpn 'ERJ6ENF2672';</v>
      </c>
    </row>
    <row r="396" spans="3:33" x14ac:dyDescent="0.3">
      <c r="C396" s="5" t="str">
        <f t="shared" si="178"/>
        <v>R0805</v>
      </c>
      <c r="D396" s="5" t="str">
        <f t="shared" si="162"/>
        <v>27.0 k</v>
      </c>
      <c r="E396" s="5" t="str">
        <f t="shared" si="179"/>
        <v>1 %</v>
      </c>
      <c r="F396" s="5" t="str">
        <f t="shared" si="163"/>
        <v>58.1 V</v>
      </c>
      <c r="G396" s="5" t="str">
        <f t="shared" si="180"/>
        <v>200 V</v>
      </c>
      <c r="H396" s="5" t="str">
        <f t="shared" si="181"/>
        <v>0.125 @ 70 C</v>
      </c>
      <c r="I396" s="5" t="str">
        <f t="shared" si="182"/>
        <v>±100 ppm/C</v>
      </c>
      <c r="J396" s="5" t="str">
        <f t="shared" si="183"/>
        <v>0805</v>
      </c>
      <c r="K396" s="5" t="str">
        <f t="shared" si="184"/>
        <v>-55 to +155 C</v>
      </c>
      <c r="L396" s="5" t="str">
        <f t="array" ref="L396">IFERROR(INDEX(e29_4c,SMALL(IF(($B$9&lt;=e29_raw)*($B$11&gt;=e29_raw),MATCH(ROW(e29_4c),ROW(e29_4c))),ROWS($A$1:A390)),COLUMN(A390)),"")</f>
        <v>2702</v>
      </c>
      <c r="M396" s="5" t="str">
        <f t="shared" si="185"/>
        <v>Grade 0</v>
      </c>
      <c r="N396" t="str">
        <f t="shared" si="186"/>
        <v>Precision Thick Film Chip Resistors</v>
      </c>
      <c r="O396" t="str">
        <f t="shared" si="187"/>
        <v>Panasonic</v>
      </c>
      <c r="P396" s="5" t="str">
        <f t="shared" si="188"/>
        <v>ERJ6ENF2702</v>
      </c>
      <c r="T396" t="str">
        <f t="shared" si="164"/>
        <v>technology 'R0805';</v>
      </c>
      <c r="U396" t="str">
        <f t="shared" si="165"/>
        <v>value '27.0 k';</v>
      </c>
      <c r="V396" t="str">
        <f t="shared" si="166"/>
        <v>tolerance '1 %';</v>
      </c>
      <c r="W396" t="str">
        <f t="shared" si="167"/>
        <v>rcwv '58.1 V';</v>
      </c>
      <c r="X396" t="str">
        <f t="shared" si="168"/>
        <v>max(v) '200 V';</v>
      </c>
      <c r="Y396" t="str">
        <f t="shared" si="169"/>
        <v>power(w) '0.125 @ 70 C';</v>
      </c>
      <c r="Z396" t="str">
        <f t="shared" si="170"/>
        <v>tcr '±100 ppm/C';</v>
      </c>
      <c r="AA396" t="str">
        <f t="shared" si="171"/>
        <v>package '0805';</v>
      </c>
      <c r="AB396" t="str">
        <f t="shared" si="172"/>
        <v>operating_temp '-55 to +155 C';</v>
      </c>
      <c r="AC396" t="str">
        <f t="shared" si="173"/>
        <v>pkg_code '2702';</v>
      </c>
      <c r="AD396" t="str">
        <f t="shared" si="174"/>
        <v>aec-q200 'Grade 0';</v>
      </c>
      <c r="AE396" t="str">
        <f t="shared" si="175"/>
        <v>classification 'Precision Thick Film Chip Resistors';</v>
      </c>
      <c r="AF396" t="str">
        <f t="shared" si="176"/>
        <v>mfg 'Panasonic';</v>
      </c>
      <c r="AG396" t="str">
        <f t="shared" si="177"/>
        <v>mpn 'ERJ6ENF2702';</v>
      </c>
    </row>
    <row r="397" spans="3:33" x14ac:dyDescent="0.3">
      <c r="C397" s="5" t="str">
        <f t="shared" si="178"/>
        <v>R0805</v>
      </c>
      <c r="D397" s="5" t="str">
        <f t="shared" si="162"/>
        <v>27.4 k</v>
      </c>
      <c r="E397" s="5" t="str">
        <f t="shared" si="179"/>
        <v>1 %</v>
      </c>
      <c r="F397" s="5" t="str">
        <f t="shared" si="163"/>
        <v>58.5 V</v>
      </c>
      <c r="G397" s="5" t="str">
        <f t="shared" si="180"/>
        <v>200 V</v>
      </c>
      <c r="H397" s="5" t="str">
        <f t="shared" si="181"/>
        <v>0.125 @ 70 C</v>
      </c>
      <c r="I397" s="5" t="str">
        <f t="shared" si="182"/>
        <v>±100 ppm/C</v>
      </c>
      <c r="J397" s="5" t="str">
        <f t="shared" si="183"/>
        <v>0805</v>
      </c>
      <c r="K397" s="5" t="str">
        <f t="shared" si="184"/>
        <v>-55 to +155 C</v>
      </c>
      <c r="L397" s="5" t="str">
        <f t="array" ref="L397">IFERROR(INDEX(e29_4c,SMALL(IF(($B$9&lt;=e29_raw)*($B$11&gt;=e29_raw),MATCH(ROW(e29_4c),ROW(e29_4c))),ROWS($A$1:A391)),COLUMN(A391)),"")</f>
        <v>2742</v>
      </c>
      <c r="M397" s="5" t="str">
        <f t="shared" si="185"/>
        <v>Grade 0</v>
      </c>
      <c r="N397" t="str">
        <f t="shared" si="186"/>
        <v>Precision Thick Film Chip Resistors</v>
      </c>
      <c r="O397" t="str">
        <f t="shared" si="187"/>
        <v>Panasonic</v>
      </c>
      <c r="P397" s="5" t="str">
        <f t="shared" si="188"/>
        <v>ERJ6ENF2742</v>
      </c>
      <c r="T397" t="str">
        <f t="shared" si="164"/>
        <v>technology 'R0805';</v>
      </c>
      <c r="U397" t="str">
        <f t="shared" si="165"/>
        <v>value '27.4 k';</v>
      </c>
      <c r="V397" t="str">
        <f t="shared" si="166"/>
        <v>tolerance '1 %';</v>
      </c>
      <c r="W397" t="str">
        <f t="shared" si="167"/>
        <v>rcwv '58.5 V';</v>
      </c>
      <c r="X397" t="str">
        <f t="shared" si="168"/>
        <v>max(v) '200 V';</v>
      </c>
      <c r="Y397" t="str">
        <f t="shared" si="169"/>
        <v>power(w) '0.125 @ 70 C';</v>
      </c>
      <c r="Z397" t="str">
        <f t="shared" si="170"/>
        <v>tcr '±100 ppm/C';</v>
      </c>
      <c r="AA397" t="str">
        <f t="shared" si="171"/>
        <v>package '0805';</v>
      </c>
      <c r="AB397" t="str">
        <f t="shared" si="172"/>
        <v>operating_temp '-55 to +155 C';</v>
      </c>
      <c r="AC397" t="str">
        <f t="shared" si="173"/>
        <v>pkg_code '2742';</v>
      </c>
      <c r="AD397" t="str">
        <f t="shared" si="174"/>
        <v>aec-q200 'Grade 0';</v>
      </c>
      <c r="AE397" t="str">
        <f t="shared" si="175"/>
        <v>classification 'Precision Thick Film Chip Resistors';</v>
      </c>
      <c r="AF397" t="str">
        <f t="shared" si="176"/>
        <v>mfg 'Panasonic';</v>
      </c>
      <c r="AG397" t="str">
        <f t="shared" si="177"/>
        <v>mpn 'ERJ6ENF2742';</v>
      </c>
    </row>
    <row r="398" spans="3:33" x14ac:dyDescent="0.3">
      <c r="C398" s="5" t="str">
        <f t="shared" si="178"/>
        <v>R0805</v>
      </c>
      <c r="D398" s="5" t="str">
        <f t="shared" si="162"/>
        <v>28.0 k</v>
      </c>
      <c r="E398" s="5" t="str">
        <f t="shared" si="179"/>
        <v>1 %</v>
      </c>
      <c r="F398" s="5" t="str">
        <f t="shared" si="163"/>
        <v>59.2 V</v>
      </c>
      <c r="G398" s="5" t="str">
        <f t="shared" si="180"/>
        <v>200 V</v>
      </c>
      <c r="H398" s="5" t="str">
        <f t="shared" si="181"/>
        <v>0.125 @ 70 C</v>
      </c>
      <c r="I398" s="5" t="str">
        <f t="shared" si="182"/>
        <v>±100 ppm/C</v>
      </c>
      <c r="J398" s="5" t="str">
        <f t="shared" si="183"/>
        <v>0805</v>
      </c>
      <c r="K398" s="5" t="str">
        <f t="shared" si="184"/>
        <v>-55 to +155 C</v>
      </c>
      <c r="L398" s="5" t="str">
        <f t="array" ref="L398">IFERROR(INDEX(e29_4c,SMALL(IF(($B$9&lt;=e29_raw)*($B$11&gt;=e29_raw),MATCH(ROW(e29_4c),ROW(e29_4c))),ROWS($A$1:A392)),COLUMN(A392)),"")</f>
        <v>2802</v>
      </c>
      <c r="M398" s="5" t="str">
        <f t="shared" si="185"/>
        <v>Grade 0</v>
      </c>
      <c r="N398" t="str">
        <f t="shared" si="186"/>
        <v>Precision Thick Film Chip Resistors</v>
      </c>
      <c r="O398" t="str">
        <f t="shared" si="187"/>
        <v>Panasonic</v>
      </c>
      <c r="P398" s="5" t="str">
        <f t="shared" si="188"/>
        <v>ERJ6ENF2802</v>
      </c>
      <c r="T398" t="str">
        <f t="shared" si="164"/>
        <v>technology 'R0805';</v>
      </c>
      <c r="U398" t="str">
        <f t="shared" si="165"/>
        <v>value '28.0 k';</v>
      </c>
      <c r="V398" t="str">
        <f t="shared" si="166"/>
        <v>tolerance '1 %';</v>
      </c>
      <c r="W398" t="str">
        <f t="shared" si="167"/>
        <v>rcwv '59.2 V';</v>
      </c>
      <c r="X398" t="str">
        <f t="shared" si="168"/>
        <v>max(v) '200 V';</v>
      </c>
      <c r="Y398" t="str">
        <f t="shared" si="169"/>
        <v>power(w) '0.125 @ 70 C';</v>
      </c>
      <c r="Z398" t="str">
        <f t="shared" si="170"/>
        <v>tcr '±100 ppm/C';</v>
      </c>
      <c r="AA398" t="str">
        <f t="shared" si="171"/>
        <v>package '0805';</v>
      </c>
      <c r="AB398" t="str">
        <f t="shared" si="172"/>
        <v>operating_temp '-55 to +155 C';</v>
      </c>
      <c r="AC398" t="str">
        <f t="shared" si="173"/>
        <v>pkg_code '2802';</v>
      </c>
      <c r="AD398" t="str">
        <f t="shared" si="174"/>
        <v>aec-q200 'Grade 0';</v>
      </c>
      <c r="AE398" t="str">
        <f t="shared" si="175"/>
        <v>classification 'Precision Thick Film Chip Resistors';</v>
      </c>
      <c r="AF398" t="str">
        <f t="shared" si="176"/>
        <v>mfg 'Panasonic';</v>
      </c>
      <c r="AG398" t="str">
        <f t="shared" si="177"/>
        <v>mpn 'ERJ6ENF2802';</v>
      </c>
    </row>
    <row r="399" spans="3:33" x14ac:dyDescent="0.3">
      <c r="C399" s="5" t="str">
        <f t="shared" si="178"/>
        <v>R0805</v>
      </c>
      <c r="D399" s="5" t="str">
        <f t="shared" si="162"/>
        <v>28.7 k</v>
      </c>
      <c r="E399" s="5" t="str">
        <f t="shared" si="179"/>
        <v>1 %</v>
      </c>
      <c r="F399" s="5" t="str">
        <f t="shared" si="163"/>
        <v>59.9 V</v>
      </c>
      <c r="G399" s="5" t="str">
        <f t="shared" si="180"/>
        <v>200 V</v>
      </c>
      <c r="H399" s="5" t="str">
        <f t="shared" si="181"/>
        <v>0.125 @ 70 C</v>
      </c>
      <c r="I399" s="5" t="str">
        <f t="shared" si="182"/>
        <v>±100 ppm/C</v>
      </c>
      <c r="J399" s="5" t="str">
        <f t="shared" si="183"/>
        <v>0805</v>
      </c>
      <c r="K399" s="5" t="str">
        <f t="shared" si="184"/>
        <v>-55 to +155 C</v>
      </c>
      <c r="L399" s="5" t="str">
        <f t="array" ref="L399">IFERROR(INDEX(e29_4c,SMALL(IF(($B$9&lt;=e29_raw)*($B$11&gt;=e29_raw),MATCH(ROW(e29_4c),ROW(e29_4c))),ROWS($A$1:A393)),COLUMN(A393)),"")</f>
        <v>2872</v>
      </c>
      <c r="M399" s="5" t="str">
        <f t="shared" si="185"/>
        <v>Grade 0</v>
      </c>
      <c r="N399" t="str">
        <f t="shared" si="186"/>
        <v>Precision Thick Film Chip Resistors</v>
      </c>
      <c r="O399" t="str">
        <f t="shared" si="187"/>
        <v>Panasonic</v>
      </c>
      <c r="P399" s="5" t="str">
        <f t="shared" si="188"/>
        <v>ERJ6ENF2872</v>
      </c>
      <c r="T399" t="str">
        <f t="shared" si="164"/>
        <v>technology 'R0805';</v>
      </c>
      <c r="U399" t="str">
        <f t="shared" si="165"/>
        <v>value '28.7 k';</v>
      </c>
      <c r="V399" t="str">
        <f t="shared" si="166"/>
        <v>tolerance '1 %';</v>
      </c>
      <c r="W399" t="str">
        <f t="shared" si="167"/>
        <v>rcwv '59.9 V';</v>
      </c>
      <c r="X399" t="str">
        <f t="shared" si="168"/>
        <v>max(v) '200 V';</v>
      </c>
      <c r="Y399" t="str">
        <f t="shared" si="169"/>
        <v>power(w) '0.125 @ 70 C';</v>
      </c>
      <c r="Z399" t="str">
        <f t="shared" si="170"/>
        <v>tcr '±100 ppm/C';</v>
      </c>
      <c r="AA399" t="str">
        <f t="shared" si="171"/>
        <v>package '0805';</v>
      </c>
      <c r="AB399" t="str">
        <f t="shared" si="172"/>
        <v>operating_temp '-55 to +155 C';</v>
      </c>
      <c r="AC399" t="str">
        <f t="shared" si="173"/>
        <v>pkg_code '2872';</v>
      </c>
      <c r="AD399" t="str">
        <f t="shared" si="174"/>
        <v>aec-q200 'Grade 0';</v>
      </c>
      <c r="AE399" t="str">
        <f t="shared" si="175"/>
        <v>classification 'Precision Thick Film Chip Resistors';</v>
      </c>
      <c r="AF399" t="str">
        <f t="shared" si="176"/>
        <v>mfg 'Panasonic';</v>
      </c>
      <c r="AG399" t="str">
        <f t="shared" si="177"/>
        <v>mpn 'ERJ6ENF2872';</v>
      </c>
    </row>
    <row r="400" spans="3:33" x14ac:dyDescent="0.3">
      <c r="C400" s="5" t="str">
        <f t="shared" si="178"/>
        <v>R0805</v>
      </c>
      <c r="D400" s="5" t="str">
        <f t="shared" si="162"/>
        <v>29.4 k</v>
      </c>
      <c r="E400" s="5" t="str">
        <f t="shared" si="179"/>
        <v>1 %</v>
      </c>
      <c r="F400" s="5" t="str">
        <f t="shared" si="163"/>
        <v>60.6 V</v>
      </c>
      <c r="G400" s="5" t="str">
        <f t="shared" si="180"/>
        <v>200 V</v>
      </c>
      <c r="H400" s="5" t="str">
        <f t="shared" si="181"/>
        <v>0.125 @ 70 C</v>
      </c>
      <c r="I400" s="5" t="str">
        <f t="shared" si="182"/>
        <v>±100 ppm/C</v>
      </c>
      <c r="J400" s="5" t="str">
        <f t="shared" si="183"/>
        <v>0805</v>
      </c>
      <c r="K400" s="5" t="str">
        <f t="shared" si="184"/>
        <v>-55 to +155 C</v>
      </c>
      <c r="L400" s="5" t="str">
        <f t="array" ref="L400">IFERROR(INDEX(e29_4c,SMALL(IF(($B$9&lt;=e29_raw)*($B$11&gt;=e29_raw),MATCH(ROW(e29_4c),ROW(e29_4c))),ROWS($A$1:A394)),COLUMN(A394)),"")</f>
        <v>2942</v>
      </c>
      <c r="M400" s="5" t="str">
        <f t="shared" si="185"/>
        <v>Grade 0</v>
      </c>
      <c r="N400" t="str">
        <f t="shared" si="186"/>
        <v>Precision Thick Film Chip Resistors</v>
      </c>
      <c r="O400" t="str">
        <f t="shared" si="187"/>
        <v>Panasonic</v>
      </c>
      <c r="P400" s="5" t="str">
        <f t="shared" si="188"/>
        <v>ERJ6ENF2942</v>
      </c>
      <c r="T400" t="str">
        <f t="shared" si="164"/>
        <v>technology 'R0805';</v>
      </c>
      <c r="U400" t="str">
        <f t="shared" si="165"/>
        <v>value '29.4 k';</v>
      </c>
      <c r="V400" t="str">
        <f t="shared" si="166"/>
        <v>tolerance '1 %';</v>
      </c>
      <c r="W400" t="str">
        <f t="shared" si="167"/>
        <v>rcwv '60.6 V';</v>
      </c>
      <c r="X400" t="str">
        <f t="shared" si="168"/>
        <v>max(v) '200 V';</v>
      </c>
      <c r="Y400" t="str">
        <f t="shared" si="169"/>
        <v>power(w) '0.125 @ 70 C';</v>
      </c>
      <c r="Z400" t="str">
        <f t="shared" si="170"/>
        <v>tcr '±100 ppm/C';</v>
      </c>
      <c r="AA400" t="str">
        <f t="shared" si="171"/>
        <v>package '0805';</v>
      </c>
      <c r="AB400" t="str">
        <f t="shared" si="172"/>
        <v>operating_temp '-55 to +155 C';</v>
      </c>
      <c r="AC400" t="str">
        <f t="shared" si="173"/>
        <v>pkg_code '2942';</v>
      </c>
      <c r="AD400" t="str">
        <f t="shared" si="174"/>
        <v>aec-q200 'Grade 0';</v>
      </c>
      <c r="AE400" t="str">
        <f t="shared" si="175"/>
        <v>classification 'Precision Thick Film Chip Resistors';</v>
      </c>
      <c r="AF400" t="str">
        <f t="shared" si="176"/>
        <v>mfg 'Panasonic';</v>
      </c>
      <c r="AG400" t="str">
        <f t="shared" si="177"/>
        <v>mpn 'ERJ6ENF2942';</v>
      </c>
    </row>
    <row r="401" spans="3:33" x14ac:dyDescent="0.3">
      <c r="C401" s="5" t="str">
        <f t="shared" si="178"/>
        <v>R0805</v>
      </c>
      <c r="D401" s="5" t="str">
        <f t="shared" si="162"/>
        <v>30.0 k</v>
      </c>
      <c r="E401" s="5" t="str">
        <f t="shared" si="179"/>
        <v>1 %</v>
      </c>
      <c r="F401" s="5" t="str">
        <f t="shared" si="163"/>
        <v>61.2 V</v>
      </c>
      <c r="G401" s="5" t="str">
        <f t="shared" si="180"/>
        <v>200 V</v>
      </c>
      <c r="H401" s="5" t="str">
        <f t="shared" si="181"/>
        <v>0.125 @ 70 C</v>
      </c>
      <c r="I401" s="5" t="str">
        <f t="shared" si="182"/>
        <v>±100 ppm/C</v>
      </c>
      <c r="J401" s="5" t="str">
        <f t="shared" si="183"/>
        <v>0805</v>
      </c>
      <c r="K401" s="5" t="str">
        <f t="shared" si="184"/>
        <v>-55 to +155 C</v>
      </c>
      <c r="L401" s="5" t="str">
        <f t="array" ref="L401">IFERROR(INDEX(e29_4c,SMALL(IF(($B$9&lt;=e29_raw)*($B$11&gt;=e29_raw),MATCH(ROW(e29_4c),ROW(e29_4c))),ROWS($A$1:A395)),COLUMN(A395)),"")</f>
        <v>3002</v>
      </c>
      <c r="M401" s="5" t="str">
        <f t="shared" si="185"/>
        <v>Grade 0</v>
      </c>
      <c r="N401" t="str">
        <f t="shared" si="186"/>
        <v>Precision Thick Film Chip Resistors</v>
      </c>
      <c r="O401" t="str">
        <f t="shared" si="187"/>
        <v>Panasonic</v>
      </c>
      <c r="P401" s="5" t="str">
        <f t="shared" si="188"/>
        <v>ERJ6ENF3002</v>
      </c>
      <c r="T401" t="str">
        <f t="shared" si="164"/>
        <v>technology 'R0805';</v>
      </c>
      <c r="U401" t="str">
        <f t="shared" si="165"/>
        <v>value '30.0 k';</v>
      </c>
      <c r="V401" t="str">
        <f t="shared" si="166"/>
        <v>tolerance '1 %';</v>
      </c>
      <c r="W401" t="str">
        <f t="shared" si="167"/>
        <v>rcwv '61.2 V';</v>
      </c>
      <c r="X401" t="str">
        <f t="shared" si="168"/>
        <v>max(v) '200 V';</v>
      </c>
      <c r="Y401" t="str">
        <f t="shared" si="169"/>
        <v>power(w) '0.125 @ 70 C';</v>
      </c>
      <c r="Z401" t="str">
        <f t="shared" si="170"/>
        <v>tcr '±100 ppm/C';</v>
      </c>
      <c r="AA401" t="str">
        <f t="shared" si="171"/>
        <v>package '0805';</v>
      </c>
      <c r="AB401" t="str">
        <f t="shared" si="172"/>
        <v>operating_temp '-55 to +155 C';</v>
      </c>
      <c r="AC401" t="str">
        <f t="shared" si="173"/>
        <v>pkg_code '3002';</v>
      </c>
      <c r="AD401" t="str">
        <f t="shared" si="174"/>
        <v>aec-q200 'Grade 0';</v>
      </c>
      <c r="AE401" t="str">
        <f t="shared" si="175"/>
        <v>classification 'Precision Thick Film Chip Resistors';</v>
      </c>
      <c r="AF401" t="str">
        <f t="shared" si="176"/>
        <v>mfg 'Panasonic';</v>
      </c>
      <c r="AG401" t="str">
        <f t="shared" si="177"/>
        <v>mpn 'ERJ6ENF3002';</v>
      </c>
    </row>
    <row r="402" spans="3:33" x14ac:dyDescent="0.3">
      <c r="C402" s="5" t="str">
        <f t="shared" si="178"/>
        <v>R0805</v>
      </c>
      <c r="D402" s="5" t="str">
        <f t="shared" si="162"/>
        <v>30.1 k</v>
      </c>
      <c r="E402" s="5" t="str">
        <f t="shared" si="179"/>
        <v>1 %</v>
      </c>
      <c r="F402" s="5" t="str">
        <f t="shared" si="163"/>
        <v>61.3 V</v>
      </c>
      <c r="G402" s="5" t="str">
        <f t="shared" si="180"/>
        <v>200 V</v>
      </c>
      <c r="H402" s="5" t="str">
        <f t="shared" si="181"/>
        <v>0.125 @ 70 C</v>
      </c>
      <c r="I402" s="5" t="str">
        <f t="shared" si="182"/>
        <v>±100 ppm/C</v>
      </c>
      <c r="J402" s="5" t="str">
        <f t="shared" si="183"/>
        <v>0805</v>
      </c>
      <c r="K402" s="5" t="str">
        <f t="shared" si="184"/>
        <v>-55 to +155 C</v>
      </c>
      <c r="L402" s="5" t="str">
        <f t="array" ref="L402">IFERROR(INDEX(e29_4c,SMALL(IF(($B$9&lt;=e29_raw)*($B$11&gt;=e29_raw),MATCH(ROW(e29_4c),ROW(e29_4c))),ROWS($A$1:A396)),COLUMN(A396)),"")</f>
        <v>3012</v>
      </c>
      <c r="M402" s="5" t="str">
        <f t="shared" si="185"/>
        <v>Grade 0</v>
      </c>
      <c r="N402" t="str">
        <f t="shared" si="186"/>
        <v>Precision Thick Film Chip Resistors</v>
      </c>
      <c r="O402" t="str">
        <f t="shared" si="187"/>
        <v>Panasonic</v>
      </c>
      <c r="P402" s="5" t="str">
        <f t="shared" si="188"/>
        <v>ERJ6ENF3012</v>
      </c>
      <c r="T402" t="str">
        <f t="shared" si="164"/>
        <v>technology 'R0805';</v>
      </c>
      <c r="U402" t="str">
        <f t="shared" si="165"/>
        <v>value '30.1 k';</v>
      </c>
      <c r="V402" t="str">
        <f t="shared" si="166"/>
        <v>tolerance '1 %';</v>
      </c>
      <c r="W402" t="str">
        <f t="shared" si="167"/>
        <v>rcwv '61.3 V';</v>
      </c>
      <c r="X402" t="str">
        <f t="shared" si="168"/>
        <v>max(v) '200 V';</v>
      </c>
      <c r="Y402" t="str">
        <f t="shared" si="169"/>
        <v>power(w) '0.125 @ 70 C';</v>
      </c>
      <c r="Z402" t="str">
        <f t="shared" si="170"/>
        <v>tcr '±100 ppm/C';</v>
      </c>
      <c r="AA402" t="str">
        <f t="shared" si="171"/>
        <v>package '0805';</v>
      </c>
      <c r="AB402" t="str">
        <f t="shared" si="172"/>
        <v>operating_temp '-55 to +155 C';</v>
      </c>
      <c r="AC402" t="str">
        <f t="shared" si="173"/>
        <v>pkg_code '3012';</v>
      </c>
      <c r="AD402" t="str">
        <f t="shared" si="174"/>
        <v>aec-q200 'Grade 0';</v>
      </c>
      <c r="AE402" t="str">
        <f t="shared" si="175"/>
        <v>classification 'Precision Thick Film Chip Resistors';</v>
      </c>
      <c r="AF402" t="str">
        <f t="shared" si="176"/>
        <v>mfg 'Panasonic';</v>
      </c>
      <c r="AG402" t="str">
        <f t="shared" si="177"/>
        <v>mpn 'ERJ6ENF3012';</v>
      </c>
    </row>
    <row r="403" spans="3:33" x14ac:dyDescent="0.3">
      <c r="C403" s="5" t="str">
        <f t="shared" si="178"/>
        <v>R0805</v>
      </c>
      <c r="D403" s="5" t="str">
        <f t="shared" si="162"/>
        <v>30.9 k</v>
      </c>
      <c r="E403" s="5" t="str">
        <f t="shared" si="179"/>
        <v>1 %</v>
      </c>
      <c r="F403" s="5" t="str">
        <f t="shared" si="163"/>
        <v>62.1 V</v>
      </c>
      <c r="G403" s="5" t="str">
        <f t="shared" si="180"/>
        <v>200 V</v>
      </c>
      <c r="H403" s="5" t="str">
        <f t="shared" si="181"/>
        <v>0.125 @ 70 C</v>
      </c>
      <c r="I403" s="5" t="str">
        <f t="shared" si="182"/>
        <v>±100 ppm/C</v>
      </c>
      <c r="J403" s="5" t="str">
        <f t="shared" si="183"/>
        <v>0805</v>
      </c>
      <c r="K403" s="5" t="str">
        <f t="shared" si="184"/>
        <v>-55 to +155 C</v>
      </c>
      <c r="L403" s="5" t="str">
        <f t="array" ref="L403">IFERROR(INDEX(e29_4c,SMALL(IF(($B$9&lt;=e29_raw)*($B$11&gt;=e29_raw),MATCH(ROW(e29_4c),ROW(e29_4c))),ROWS($A$1:A397)),COLUMN(A397)),"")</f>
        <v>3092</v>
      </c>
      <c r="M403" s="5" t="str">
        <f t="shared" si="185"/>
        <v>Grade 0</v>
      </c>
      <c r="N403" t="str">
        <f t="shared" si="186"/>
        <v>Precision Thick Film Chip Resistors</v>
      </c>
      <c r="O403" t="str">
        <f t="shared" si="187"/>
        <v>Panasonic</v>
      </c>
      <c r="P403" s="5" t="str">
        <f t="shared" si="188"/>
        <v>ERJ6ENF3092</v>
      </c>
      <c r="T403" t="str">
        <f t="shared" si="164"/>
        <v>technology 'R0805';</v>
      </c>
      <c r="U403" t="str">
        <f t="shared" si="165"/>
        <v>value '30.9 k';</v>
      </c>
      <c r="V403" t="str">
        <f t="shared" si="166"/>
        <v>tolerance '1 %';</v>
      </c>
      <c r="W403" t="str">
        <f t="shared" si="167"/>
        <v>rcwv '62.1 V';</v>
      </c>
      <c r="X403" t="str">
        <f t="shared" si="168"/>
        <v>max(v) '200 V';</v>
      </c>
      <c r="Y403" t="str">
        <f t="shared" si="169"/>
        <v>power(w) '0.125 @ 70 C';</v>
      </c>
      <c r="Z403" t="str">
        <f t="shared" si="170"/>
        <v>tcr '±100 ppm/C';</v>
      </c>
      <c r="AA403" t="str">
        <f t="shared" si="171"/>
        <v>package '0805';</v>
      </c>
      <c r="AB403" t="str">
        <f t="shared" si="172"/>
        <v>operating_temp '-55 to +155 C';</v>
      </c>
      <c r="AC403" t="str">
        <f t="shared" si="173"/>
        <v>pkg_code '3092';</v>
      </c>
      <c r="AD403" t="str">
        <f t="shared" si="174"/>
        <v>aec-q200 'Grade 0';</v>
      </c>
      <c r="AE403" t="str">
        <f t="shared" si="175"/>
        <v>classification 'Precision Thick Film Chip Resistors';</v>
      </c>
      <c r="AF403" t="str">
        <f t="shared" si="176"/>
        <v>mfg 'Panasonic';</v>
      </c>
      <c r="AG403" t="str">
        <f t="shared" si="177"/>
        <v>mpn 'ERJ6ENF3092';</v>
      </c>
    </row>
    <row r="404" spans="3:33" x14ac:dyDescent="0.3">
      <c r="C404" s="5" t="str">
        <f t="shared" si="178"/>
        <v>R0805</v>
      </c>
      <c r="D404" s="5" t="str">
        <f t="shared" si="162"/>
        <v>31.6 k</v>
      </c>
      <c r="E404" s="5" t="str">
        <f t="shared" si="179"/>
        <v>1 %</v>
      </c>
      <c r="F404" s="5" t="str">
        <f t="shared" si="163"/>
        <v>62.8 V</v>
      </c>
      <c r="G404" s="5" t="str">
        <f t="shared" si="180"/>
        <v>200 V</v>
      </c>
      <c r="H404" s="5" t="str">
        <f t="shared" si="181"/>
        <v>0.125 @ 70 C</v>
      </c>
      <c r="I404" s="5" t="str">
        <f t="shared" si="182"/>
        <v>±100 ppm/C</v>
      </c>
      <c r="J404" s="5" t="str">
        <f t="shared" si="183"/>
        <v>0805</v>
      </c>
      <c r="K404" s="5" t="str">
        <f t="shared" si="184"/>
        <v>-55 to +155 C</v>
      </c>
      <c r="L404" s="5" t="str">
        <f t="array" ref="L404">IFERROR(INDEX(e29_4c,SMALL(IF(($B$9&lt;=e29_raw)*($B$11&gt;=e29_raw),MATCH(ROW(e29_4c),ROW(e29_4c))),ROWS($A$1:A398)),COLUMN(A398)),"")</f>
        <v>3162</v>
      </c>
      <c r="M404" s="5" t="str">
        <f t="shared" si="185"/>
        <v>Grade 0</v>
      </c>
      <c r="N404" t="str">
        <f t="shared" si="186"/>
        <v>Precision Thick Film Chip Resistors</v>
      </c>
      <c r="O404" t="str">
        <f t="shared" si="187"/>
        <v>Panasonic</v>
      </c>
      <c r="P404" s="5" t="str">
        <f t="shared" si="188"/>
        <v>ERJ6ENF3162</v>
      </c>
      <c r="T404" t="str">
        <f t="shared" si="164"/>
        <v>technology 'R0805';</v>
      </c>
      <c r="U404" t="str">
        <f t="shared" si="165"/>
        <v>value '31.6 k';</v>
      </c>
      <c r="V404" t="str">
        <f t="shared" si="166"/>
        <v>tolerance '1 %';</v>
      </c>
      <c r="W404" t="str">
        <f t="shared" si="167"/>
        <v>rcwv '62.8 V';</v>
      </c>
      <c r="X404" t="str">
        <f t="shared" si="168"/>
        <v>max(v) '200 V';</v>
      </c>
      <c r="Y404" t="str">
        <f t="shared" si="169"/>
        <v>power(w) '0.125 @ 70 C';</v>
      </c>
      <c r="Z404" t="str">
        <f t="shared" si="170"/>
        <v>tcr '±100 ppm/C';</v>
      </c>
      <c r="AA404" t="str">
        <f t="shared" si="171"/>
        <v>package '0805';</v>
      </c>
      <c r="AB404" t="str">
        <f t="shared" si="172"/>
        <v>operating_temp '-55 to +155 C';</v>
      </c>
      <c r="AC404" t="str">
        <f t="shared" si="173"/>
        <v>pkg_code '3162';</v>
      </c>
      <c r="AD404" t="str">
        <f t="shared" si="174"/>
        <v>aec-q200 'Grade 0';</v>
      </c>
      <c r="AE404" t="str">
        <f t="shared" si="175"/>
        <v>classification 'Precision Thick Film Chip Resistors';</v>
      </c>
      <c r="AF404" t="str">
        <f t="shared" si="176"/>
        <v>mfg 'Panasonic';</v>
      </c>
      <c r="AG404" t="str">
        <f t="shared" si="177"/>
        <v>mpn 'ERJ6ENF3162';</v>
      </c>
    </row>
    <row r="405" spans="3:33" x14ac:dyDescent="0.3">
      <c r="C405" s="5" t="str">
        <f t="shared" si="178"/>
        <v>R0805</v>
      </c>
      <c r="D405" s="5" t="str">
        <f t="shared" si="162"/>
        <v>32.4 k</v>
      </c>
      <c r="E405" s="5" t="str">
        <f t="shared" si="179"/>
        <v>1 %</v>
      </c>
      <c r="F405" s="5" t="str">
        <f t="shared" si="163"/>
        <v>63.6 V</v>
      </c>
      <c r="G405" s="5" t="str">
        <f t="shared" si="180"/>
        <v>200 V</v>
      </c>
      <c r="H405" s="5" t="str">
        <f t="shared" si="181"/>
        <v>0.125 @ 70 C</v>
      </c>
      <c r="I405" s="5" t="str">
        <f t="shared" si="182"/>
        <v>±100 ppm/C</v>
      </c>
      <c r="J405" s="5" t="str">
        <f t="shared" si="183"/>
        <v>0805</v>
      </c>
      <c r="K405" s="5" t="str">
        <f t="shared" si="184"/>
        <v>-55 to +155 C</v>
      </c>
      <c r="L405" s="5" t="str">
        <f t="array" ref="L405">IFERROR(INDEX(e29_4c,SMALL(IF(($B$9&lt;=e29_raw)*($B$11&gt;=e29_raw),MATCH(ROW(e29_4c),ROW(e29_4c))),ROWS($A$1:A399)),COLUMN(A399)),"")</f>
        <v>3242</v>
      </c>
      <c r="M405" s="5" t="str">
        <f t="shared" si="185"/>
        <v>Grade 0</v>
      </c>
      <c r="N405" t="str">
        <f t="shared" si="186"/>
        <v>Precision Thick Film Chip Resistors</v>
      </c>
      <c r="O405" t="str">
        <f t="shared" si="187"/>
        <v>Panasonic</v>
      </c>
      <c r="P405" s="5" t="str">
        <f t="shared" si="188"/>
        <v>ERJ6ENF3242</v>
      </c>
      <c r="T405" t="str">
        <f t="shared" si="164"/>
        <v>technology 'R0805';</v>
      </c>
      <c r="U405" t="str">
        <f t="shared" si="165"/>
        <v>value '32.4 k';</v>
      </c>
      <c r="V405" t="str">
        <f t="shared" si="166"/>
        <v>tolerance '1 %';</v>
      </c>
      <c r="W405" t="str">
        <f t="shared" si="167"/>
        <v>rcwv '63.6 V';</v>
      </c>
      <c r="X405" t="str">
        <f t="shared" si="168"/>
        <v>max(v) '200 V';</v>
      </c>
      <c r="Y405" t="str">
        <f t="shared" si="169"/>
        <v>power(w) '0.125 @ 70 C';</v>
      </c>
      <c r="Z405" t="str">
        <f t="shared" si="170"/>
        <v>tcr '±100 ppm/C';</v>
      </c>
      <c r="AA405" t="str">
        <f t="shared" si="171"/>
        <v>package '0805';</v>
      </c>
      <c r="AB405" t="str">
        <f t="shared" si="172"/>
        <v>operating_temp '-55 to +155 C';</v>
      </c>
      <c r="AC405" t="str">
        <f t="shared" si="173"/>
        <v>pkg_code '3242';</v>
      </c>
      <c r="AD405" t="str">
        <f t="shared" si="174"/>
        <v>aec-q200 'Grade 0';</v>
      </c>
      <c r="AE405" t="str">
        <f t="shared" si="175"/>
        <v>classification 'Precision Thick Film Chip Resistors';</v>
      </c>
      <c r="AF405" t="str">
        <f t="shared" si="176"/>
        <v>mfg 'Panasonic';</v>
      </c>
      <c r="AG405" t="str">
        <f t="shared" si="177"/>
        <v>mpn 'ERJ6ENF3242';</v>
      </c>
    </row>
    <row r="406" spans="3:33" x14ac:dyDescent="0.3">
      <c r="C406" s="5" t="str">
        <f t="shared" si="178"/>
        <v>R0805</v>
      </c>
      <c r="D406" s="5" t="str">
        <f t="shared" si="162"/>
        <v>33.0 k</v>
      </c>
      <c r="E406" s="5" t="str">
        <f t="shared" si="179"/>
        <v>1 %</v>
      </c>
      <c r="F406" s="5" t="str">
        <f t="shared" si="163"/>
        <v>64.2 V</v>
      </c>
      <c r="G406" s="5" t="str">
        <f t="shared" si="180"/>
        <v>200 V</v>
      </c>
      <c r="H406" s="5" t="str">
        <f t="shared" si="181"/>
        <v>0.125 @ 70 C</v>
      </c>
      <c r="I406" s="5" t="str">
        <f t="shared" si="182"/>
        <v>±100 ppm/C</v>
      </c>
      <c r="J406" s="5" t="str">
        <f t="shared" si="183"/>
        <v>0805</v>
      </c>
      <c r="K406" s="5" t="str">
        <f t="shared" si="184"/>
        <v>-55 to +155 C</v>
      </c>
      <c r="L406" s="5" t="str">
        <f t="array" ref="L406">IFERROR(INDEX(e29_4c,SMALL(IF(($B$9&lt;=e29_raw)*($B$11&gt;=e29_raw),MATCH(ROW(e29_4c),ROW(e29_4c))),ROWS($A$1:A400)),COLUMN(A400)),"")</f>
        <v>3302</v>
      </c>
      <c r="M406" s="5" t="str">
        <f t="shared" si="185"/>
        <v>Grade 0</v>
      </c>
      <c r="N406" t="str">
        <f t="shared" si="186"/>
        <v>Precision Thick Film Chip Resistors</v>
      </c>
      <c r="O406" t="str">
        <f t="shared" si="187"/>
        <v>Panasonic</v>
      </c>
      <c r="P406" s="5" t="str">
        <f t="shared" si="188"/>
        <v>ERJ6ENF3302</v>
      </c>
      <c r="T406" t="str">
        <f t="shared" si="164"/>
        <v>technology 'R0805';</v>
      </c>
      <c r="U406" t="str">
        <f t="shared" si="165"/>
        <v>value '33.0 k';</v>
      </c>
      <c r="V406" t="str">
        <f t="shared" si="166"/>
        <v>tolerance '1 %';</v>
      </c>
      <c r="W406" t="str">
        <f t="shared" si="167"/>
        <v>rcwv '64.2 V';</v>
      </c>
      <c r="X406" t="str">
        <f t="shared" si="168"/>
        <v>max(v) '200 V';</v>
      </c>
      <c r="Y406" t="str">
        <f t="shared" si="169"/>
        <v>power(w) '0.125 @ 70 C';</v>
      </c>
      <c r="Z406" t="str">
        <f t="shared" si="170"/>
        <v>tcr '±100 ppm/C';</v>
      </c>
      <c r="AA406" t="str">
        <f t="shared" si="171"/>
        <v>package '0805';</v>
      </c>
      <c r="AB406" t="str">
        <f t="shared" si="172"/>
        <v>operating_temp '-55 to +155 C';</v>
      </c>
      <c r="AC406" t="str">
        <f t="shared" si="173"/>
        <v>pkg_code '3302';</v>
      </c>
      <c r="AD406" t="str">
        <f t="shared" si="174"/>
        <v>aec-q200 'Grade 0';</v>
      </c>
      <c r="AE406" t="str">
        <f t="shared" si="175"/>
        <v>classification 'Precision Thick Film Chip Resistors';</v>
      </c>
      <c r="AF406" t="str">
        <f t="shared" si="176"/>
        <v>mfg 'Panasonic';</v>
      </c>
      <c r="AG406" t="str">
        <f t="shared" si="177"/>
        <v>mpn 'ERJ6ENF3302';</v>
      </c>
    </row>
    <row r="407" spans="3:33" x14ac:dyDescent="0.3">
      <c r="C407" s="5" t="str">
        <f t="shared" si="178"/>
        <v>R0805</v>
      </c>
      <c r="D407" s="5" t="str">
        <f t="shared" si="162"/>
        <v>33.2 k</v>
      </c>
      <c r="E407" s="5" t="str">
        <f t="shared" si="179"/>
        <v>1 %</v>
      </c>
      <c r="F407" s="5" t="str">
        <f t="shared" si="163"/>
        <v>64.4 V</v>
      </c>
      <c r="G407" s="5" t="str">
        <f t="shared" si="180"/>
        <v>200 V</v>
      </c>
      <c r="H407" s="5" t="str">
        <f t="shared" si="181"/>
        <v>0.125 @ 70 C</v>
      </c>
      <c r="I407" s="5" t="str">
        <f t="shared" si="182"/>
        <v>±100 ppm/C</v>
      </c>
      <c r="J407" s="5" t="str">
        <f t="shared" si="183"/>
        <v>0805</v>
      </c>
      <c r="K407" s="5" t="str">
        <f t="shared" si="184"/>
        <v>-55 to +155 C</v>
      </c>
      <c r="L407" s="5" t="str">
        <f t="array" ref="L407">IFERROR(INDEX(e29_4c,SMALL(IF(($B$9&lt;=e29_raw)*($B$11&gt;=e29_raw),MATCH(ROW(e29_4c),ROW(e29_4c))),ROWS($A$1:A401)),COLUMN(A401)),"")</f>
        <v>3322</v>
      </c>
      <c r="M407" s="5" t="str">
        <f t="shared" si="185"/>
        <v>Grade 0</v>
      </c>
      <c r="N407" t="str">
        <f t="shared" si="186"/>
        <v>Precision Thick Film Chip Resistors</v>
      </c>
      <c r="O407" t="str">
        <f t="shared" si="187"/>
        <v>Panasonic</v>
      </c>
      <c r="P407" s="5" t="str">
        <f t="shared" si="188"/>
        <v>ERJ6ENF3322</v>
      </c>
      <c r="T407" t="str">
        <f t="shared" si="164"/>
        <v>technology 'R0805';</v>
      </c>
      <c r="U407" t="str">
        <f t="shared" si="165"/>
        <v>value '33.2 k';</v>
      </c>
      <c r="V407" t="str">
        <f t="shared" si="166"/>
        <v>tolerance '1 %';</v>
      </c>
      <c r="W407" t="str">
        <f t="shared" si="167"/>
        <v>rcwv '64.4 V';</v>
      </c>
      <c r="X407" t="str">
        <f t="shared" si="168"/>
        <v>max(v) '200 V';</v>
      </c>
      <c r="Y407" t="str">
        <f t="shared" si="169"/>
        <v>power(w) '0.125 @ 70 C';</v>
      </c>
      <c r="Z407" t="str">
        <f t="shared" si="170"/>
        <v>tcr '±100 ppm/C';</v>
      </c>
      <c r="AA407" t="str">
        <f t="shared" si="171"/>
        <v>package '0805';</v>
      </c>
      <c r="AB407" t="str">
        <f t="shared" si="172"/>
        <v>operating_temp '-55 to +155 C';</v>
      </c>
      <c r="AC407" t="str">
        <f t="shared" si="173"/>
        <v>pkg_code '3322';</v>
      </c>
      <c r="AD407" t="str">
        <f t="shared" si="174"/>
        <v>aec-q200 'Grade 0';</v>
      </c>
      <c r="AE407" t="str">
        <f t="shared" si="175"/>
        <v>classification 'Precision Thick Film Chip Resistors';</v>
      </c>
      <c r="AF407" t="str">
        <f t="shared" si="176"/>
        <v>mfg 'Panasonic';</v>
      </c>
      <c r="AG407" t="str">
        <f t="shared" si="177"/>
        <v>mpn 'ERJ6ENF3322';</v>
      </c>
    </row>
    <row r="408" spans="3:33" x14ac:dyDescent="0.3">
      <c r="C408" s="5" t="str">
        <f t="shared" si="178"/>
        <v>R0805</v>
      </c>
      <c r="D408" s="5" t="str">
        <f t="shared" si="162"/>
        <v>34.0 k</v>
      </c>
      <c r="E408" s="5" t="str">
        <f t="shared" si="179"/>
        <v>1 %</v>
      </c>
      <c r="F408" s="5" t="str">
        <f t="shared" si="163"/>
        <v>65.2 V</v>
      </c>
      <c r="G408" s="5" t="str">
        <f t="shared" si="180"/>
        <v>200 V</v>
      </c>
      <c r="H408" s="5" t="str">
        <f t="shared" si="181"/>
        <v>0.125 @ 70 C</v>
      </c>
      <c r="I408" s="5" t="str">
        <f t="shared" si="182"/>
        <v>±100 ppm/C</v>
      </c>
      <c r="J408" s="5" t="str">
        <f t="shared" si="183"/>
        <v>0805</v>
      </c>
      <c r="K408" s="5" t="str">
        <f t="shared" si="184"/>
        <v>-55 to +155 C</v>
      </c>
      <c r="L408" s="5" t="str">
        <f t="array" ref="L408">IFERROR(INDEX(e29_4c,SMALL(IF(($B$9&lt;=e29_raw)*($B$11&gt;=e29_raw),MATCH(ROW(e29_4c),ROW(e29_4c))),ROWS($A$1:A402)),COLUMN(A402)),"")</f>
        <v>3402</v>
      </c>
      <c r="M408" s="5" t="str">
        <f t="shared" si="185"/>
        <v>Grade 0</v>
      </c>
      <c r="N408" t="str">
        <f t="shared" si="186"/>
        <v>Precision Thick Film Chip Resistors</v>
      </c>
      <c r="O408" t="str">
        <f t="shared" si="187"/>
        <v>Panasonic</v>
      </c>
      <c r="P408" s="5" t="str">
        <f t="shared" si="188"/>
        <v>ERJ6ENF3402</v>
      </c>
      <c r="T408" t="str">
        <f t="shared" si="164"/>
        <v>technology 'R0805';</v>
      </c>
      <c r="U408" t="str">
        <f t="shared" si="165"/>
        <v>value '34.0 k';</v>
      </c>
      <c r="V408" t="str">
        <f t="shared" si="166"/>
        <v>tolerance '1 %';</v>
      </c>
      <c r="W408" t="str">
        <f t="shared" si="167"/>
        <v>rcwv '65.2 V';</v>
      </c>
      <c r="X408" t="str">
        <f t="shared" si="168"/>
        <v>max(v) '200 V';</v>
      </c>
      <c r="Y408" t="str">
        <f t="shared" si="169"/>
        <v>power(w) '0.125 @ 70 C';</v>
      </c>
      <c r="Z408" t="str">
        <f t="shared" si="170"/>
        <v>tcr '±100 ppm/C';</v>
      </c>
      <c r="AA408" t="str">
        <f t="shared" si="171"/>
        <v>package '0805';</v>
      </c>
      <c r="AB408" t="str">
        <f t="shared" si="172"/>
        <v>operating_temp '-55 to +155 C';</v>
      </c>
      <c r="AC408" t="str">
        <f t="shared" si="173"/>
        <v>pkg_code '3402';</v>
      </c>
      <c r="AD408" t="str">
        <f t="shared" si="174"/>
        <v>aec-q200 'Grade 0';</v>
      </c>
      <c r="AE408" t="str">
        <f t="shared" si="175"/>
        <v>classification 'Precision Thick Film Chip Resistors';</v>
      </c>
      <c r="AF408" t="str">
        <f t="shared" si="176"/>
        <v>mfg 'Panasonic';</v>
      </c>
      <c r="AG408" t="str">
        <f t="shared" si="177"/>
        <v>mpn 'ERJ6ENF3402';</v>
      </c>
    </row>
    <row r="409" spans="3:33" x14ac:dyDescent="0.3">
      <c r="C409" s="5" t="str">
        <f t="shared" si="178"/>
        <v>R0805</v>
      </c>
      <c r="D409" s="5" t="str">
        <f t="shared" si="162"/>
        <v>34.8 k</v>
      </c>
      <c r="E409" s="5" t="str">
        <f t="shared" si="179"/>
        <v>1 %</v>
      </c>
      <c r="F409" s="5" t="str">
        <f t="shared" si="163"/>
        <v>66 V</v>
      </c>
      <c r="G409" s="5" t="str">
        <f t="shared" si="180"/>
        <v>200 V</v>
      </c>
      <c r="H409" s="5" t="str">
        <f t="shared" si="181"/>
        <v>0.125 @ 70 C</v>
      </c>
      <c r="I409" s="5" t="str">
        <f t="shared" si="182"/>
        <v>±100 ppm/C</v>
      </c>
      <c r="J409" s="5" t="str">
        <f t="shared" si="183"/>
        <v>0805</v>
      </c>
      <c r="K409" s="5" t="str">
        <f t="shared" si="184"/>
        <v>-55 to +155 C</v>
      </c>
      <c r="L409" s="5" t="str">
        <f t="array" ref="L409">IFERROR(INDEX(e29_4c,SMALL(IF(($B$9&lt;=e29_raw)*($B$11&gt;=e29_raw),MATCH(ROW(e29_4c),ROW(e29_4c))),ROWS($A$1:A403)),COLUMN(A403)),"")</f>
        <v>3482</v>
      </c>
      <c r="M409" s="5" t="str">
        <f t="shared" si="185"/>
        <v>Grade 0</v>
      </c>
      <c r="N409" t="str">
        <f t="shared" si="186"/>
        <v>Precision Thick Film Chip Resistors</v>
      </c>
      <c r="O409" t="str">
        <f t="shared" si="187"/>
        <v>Panasonic</v>
      </c>
      <c r="P409" s="5" t="str">
        <f t="shared" si="188"/>
        <v>ERJ6ENF3482</v>
      </c>
      <c r="T409" t="str">
        <f t="shared" si="164"/>
        <v>technology 'R0805';</v>
      </c>
      <c r="U409" t="str">
        <f t="shared" si="165"/>
        <v>value '34.8 k';</v>
      </c>
      <c r="V409" t="str">
        <f t="shared" si="166"/>
        <v>tolerance '1 %';</v>
      </c>
      <c r="W409" t="str">
        <f t="shared" si="167"/>
        <v>rcwv '66 V';</v>
      </c>
      <c r="X409" t="str">
        <f t="shared" si="168"/>
        <v>max(v) '200 V';</v>
      </c>
      <c r="Y409" t="str">
        <f t="shared" si="169"/>
        <v>power(w) '0.125 @ 70 C';</v>
      </c>
      <c r="Z409" t="str">
        <f t="shared" si="170"/>
        <v>tcr '±100 ppm/C';</v>
      </c>
      <c r="AA409" t="str">
        <f t="shared" si="171"/>
        <v>package '0805';</v>
      </c>
      <c r="AB409" t="str">
        <f t="shared" si="172"/>
        <v>operating_temp '-55 to +155 C';</v>
      </c>
      <c r="AC409" t="str">
        <f t="shared" si="173"/>
        <v>pkg_code '3482';</v>
      </c>
      <c r="AD409" t="str">
        <f t="shared" si="174"/>
        <v>aec-q200 'Grade 0';</v>
      </c>
      <c r="AE409" t="str">
        <f t="shared" si="175"/>
        <v>classification 'Precision Thick Film Chip Resistors';</v>
      </c>
      <c r="AF409" t="str">
        <f t="shared" si="176"/>
        <v>mfg 'Panasonic';</v>
      </c>
      <c r="AG409" t="str">
        <f t="shared" si="177"/>
        <v>mpn 'ERJ6ENF3482';</v>
      </c>
    </row>
    <row r="410" spans="3:33" x14ac:dyDescent="0.3">
      <c r="C410" s="5" t="str">
        <f t="shared" si="178"/>
        <v>R0805</v>
      </c>
      <c r="D410" s="5" t="str">
        <f t="shared" si="162"/>
        <v>35.7 k</v>
      </c>
      <c r="E410" s="5" t="str">
        <f t="shared" si="179"/>
        <v>1 %</v>
      </c>
      <c r="F410" s="5" t="str">
        <f t="shared" si="163"/>
        <v>66.8 V</v>
      </c>
      <c r="G410" s="5" t="str">
        <f t="shared" si="180"/>
        <v>200 V</v>
      </c>
      <c r="H410" s="5" t="str">
        <f t="shared" si="181"/>
        <v>0.125 @ 70 C</v>
      </c>
      <c r="I410" s="5" t="str">
        <f t="shared" si="182"/>
        <v>±100 ppm/C</v>
      </c>
      <c r="J410" s="5" t="str">
        <f t="shared" si="183"/>
        <v>0805</v>
      </c>
      <c r="K410" s="5" t="str">
        <f t="shared" si="184"/>
        <v>-55 to +155 C</v>
      </c>
      <c r="L410" s="5" t="str">
        <f t="array" ref="L410">IFERROR(INDEX(e29_4c,SMALL(IF(($B$9&lt;=e29_raw)*($B$11&gt;=e29_raw),MATCH(ROW(e29_4c),ROW(e29_4c))),ROWS($A$1:A404)),COLUMN(A404)),"")</f>
        <v>3572</v>
      </c>
      <c r="M410" s="5" t="str">
        <f t="shared" si="185"/>
        <v>Grade 0</v>
      </c>
      <c r="N410" t="str">
        <f t="shared" si="186"/>
        <v>Precision Thick Film Chip Resistors</v>
      </c>
      <c r="O410" t="str">
        <f t="shared" si="187"/>
        <v>Panasonic</v>
      </c>
      <c r="P410" s="5" t="str">
        <f t="shared" si="188"/>
        <v>ERJ6ENF3572</v>
      </c>
      <c r="T410" t="str">
        <f t="shared" si="164"/>
        <v>technology 'R0805';</v>
      </c>
      <c r="U410" t="str">
        <f t="shared" si="165"/>
        <v>value '35.7 k';</v>
      </c>
      <c r="V410" t="str">
        <f t="shared" si="166"/>
        <v>tolerance '1 %';</v>
      </c>
      <c r="W410" t="str">
        <f t="shared" si="167"/>
        <v>rcwv '66.8 V';</v>
      </c>
      <c r="X410" t="str">
        <f t="shared" si="168"/>
        <v>max(v) '200 V';</v>
      </c>
      <c r="Y410" t="str">
        <f t="shared" si="169"/>
        <v>power(w) '0.125 @ 70 C';</v>
      </c>
      <c r="Z410" t="str">
        <f t="shared" si="170"/>
        <v>tcr '±100 ppm/C';</v>
      </c>
      <c r="AA410" t="str">
        <f t="shared" si="171"/>
        <v>package '0805';</v>
      </c>
      <c r="AB410" t="str">
        <f t="shared" si="172"/>
        <v>operating_temp '-55 to +155 C';</v>
      </c>
      <c r="AC410" t="str">
        <f t="shared" si="173"/>
        <v>pkg_code '3572';</v>
      </c>
      <c r="AD410" t="str">
        <f t="shared" si="174"/>
        <v>aec-q200 'Grade 0';</v>
      </c>
      <c r="AE410" t="str">
        <f t="shared" si="175"/>
        <v>classification 'Precision Thick Film Chip Resistors';</v>
      </c>
      <c r="AF410" t="str">
        <f t="shared" si="176"/>
        <v>mfg 'Panasonic';</v>
      </c>
      <c r="AG410" t="str">
        <f t="shared" si="177"/>
        <v>mpn 'ERJ6ENF3572';</v>
      </c>
    </row>
    <row r="411" spans="3:33" x14ac:dyDescent="0.3">
      <c r="C411" s="5" t="str">
        <f t="shared" si="178"/>
        <v>R0805</v>
      </c>
      <c r="D411" s="5" t="str">
        <f t="shared" si="162"/>
        <v>36.0 k</v>
      </c>
      <c r="E411" s="5" t="str">
        <f t="shared" si="179"/>
        <v>1 %</v>
      </c>
      <c r="F411" s="5" t="str">
        <f t="shared" si="163"/>
        <v>67.1 V</v>
      </c>
      <c r="G411" s="5" t="str">
        <f t="shared" si="180"/>
        <v>200 V</v>
      </c>
      <c r="H411" s="5" t="str">
        <f t="shared" si="181"/>
        <v>0.125 @ 70 C</v>
      </c>
      <c r="I411" s="5" t="str">
        <f t="shared" si="182"/>
        <v>±100 ppm/C</v>
      </c>
      <c r="J411" s="5" t="str">
        <f t="shared" si="183"/>
        <v>0805</v>
      </c>
      <c r="K411" s="5" t="str">
        <f t="shared" si="184"/>
        <v>-55 to +155 C</v>
      </c>
      <c r="L411" s="5" t="str">
        <f t="array" ref="L411">IFERROR(INDEX(e29_4c,SMALL(IF(($B$9&lt;=e29_raw)*($B$11&gt;=e29_raw),MATCH(ROW(e29_4c),ROW(e29_4c))),ROWS($A$1:A405)),COLUMN(A405)),"")</f>
        <v>3602</v>
      </c>
      <c r="M411" s="5" t="str">
        <f t="shared" si="185"/>
        <v>Grade 0</v>
      </c>
      <c r="N411" t="str">
        <f t="shared" si="186"/>
        <v>Precision Thick Film Chip Resistors</v>
      </c>
      <c r="O411" t="str">
        <f t="shared" si="187"/>
        <v>Panasonic</v>
      </c>
      <c r="P411" s="5" t="str">
        <f t="shared" si="188"/>
        <v>ERJ6ENF3602</v>
      </c>
      <c r="T411" t="str">
        <f t="shared" si="164"/>
        <v>technology 'R0805';</v>
      </c>
      <c r="U411" t="str">
        <f t="shared" si="165"/>
        <v>value '36.0 k';</v>
      </c>
      <c r="V411" t="str">
        <f t="shared" si="166"/>
        <v>tolerance '1 %';</v>
      </c>
      <c r="W411" t="str">
        <f t="shared" si="167"/>
        <v>rcwv '67.1 V';</v>
      </c>
      <c r="X411" t="str">
        <f t="shared" si="168"/>
        <v>max(v) '200 V';</v>
      </c>
      <c r="Y411" t="str">
        <f t="shared" si="169"/>
        <v>power(w) '0.125 @ 70 C';</v>
      </c>
      <c r="Z411" t="str">
        <f t="shared" si="170"/>
        <v>tcr '±100 ppm/C';</v>
      </c>
      <c r="AA411" t="str">
        <f t="shared" si="171"/>
        <v>package '0805';</v>
      </c>
      <c r="AB411" t="str">
        <f t="shared" si="172"/>
        <v>operating_temp '-55 to +155 C';</v>
      </c>
      <c r="AC411" t="str">
        <f t="shared" si="173"/>
        <v>pkg_code '3602';</v>
      </c>
      <c r="AD411" t="str">
        <f t="shared" si="174"/>
        <v>aec-q200 'Grade 0';</v>
      </c>
      <c r="AE411" t="str">
        <f t="shared" si="175"/>
        <v>classification 'Precision Thick Film Chip Resistors';</v>
      </c>
      <c r="AF411" t="str">
        <f t="shared" si="176"/>
        <v>mfg 'Panasonic';</v>
      </c>
      <c r="AG411" t="str">
        <f t="shared" si="177"/>
        <v>mpn 'ERJ6ENF3602';</v>
      </c>
    </row>
    <row r="412" spans="3:33" x14ac:dyDescent="0.3">
      <c r="C412" s="5" t="str">
        <f t="shared" si="178"/>
        <v>R0805</v>
      </c>
      <c r="D412" s="5" t="str">
        <f t="shared" si="162"/>
        <v>36.5 k</v>
      </c>
      <c r="E412" s="5" t="str">
        <f t="shared" si="179"/>
        <v>1 %</v>
      </c>
      <c r="F412" s="5" t="str">
        <f t="shared" si="163"/>
        <v>67.5 V</v>
      </c>
      <c r="G412" s="5" t="str">
        <f t="shared" si="180"/>
        <v>200 V</v>
      </c>
      <c r="H412" s="5" t="str">
        <f t="shared" si="181"/>
        <v>0.125 @ 70 C</v>
      </c>
      <c r="I412" s="5" t="str">
        <f t="shared" si="182"/>
        <v>±100 ppm/C</v>
      </c>
      <c r="J412" s="5" t="str">
        <f t="shared" si="183"/>
        <v>0805</v>
      </c>
      <c r="K412" s="5" t="str">
        <f t="shared" si="184"/>
        <v>-55 to +155 C</v>
      </c>
      <c r="L412" s="5" t="str">
        <f t="array" ref="L412">IFERROR(INDEX(e29_4c,SMALL(IF(($B$9&lt;=e29_raw)*($B$11&gt;=e29_raw),MATCH(ROW(e29_4c),ROW(e29_4c))),ROWS($A$1:A406)),COLUMN(A406)),"")</f>
        <v>3652</v>
      </c>
      <c r="M412" s="5" t="str">
        <f t="shared" si="185"/>
        <v>Grade 0</v>
      </c>
      <c r="N412" t="str">
        <f t="shared" si="186"/>
        <v>Precision Thick Film Chip Resistors</v>
      </c>
      <c r="O412" t="str">
        <f t="shared" si="187"/>
        <v>Panasonic</v>
      </c>
      <c r="P412" s="5" t="str">
        <f t="shared" si="188"/>
        <v>ERJ6ENF3652</v>
      </c>
      <c r="T412" t="str">
        <f t="shared" si="164"/>
        <v>technology 'R0805';</v>
      </c>
      <c r="U412" t="str">
        <f t="shared" si="165"/>
        <v>value '36.5 k';</v>
      </c>
      <c r="V412" t="str">
        <f t="shared" si="166"/>
        <v>tolerance '1 %';</v>
      </c>
      <c r="W412" t="str">
        <f t="shared" si="167"/>
        <v>rcwv '67.5 V';</v>
      </c>
      <c r="X412" t="str">
        <f t="shared" si="168"/>
        <v>max(v) '200 V';</v>
      </c>
      <c r="Y412" t="str">
        <f t="shared" si="169"/>
        <v>power(w) '0.125 @ 70 C';</v>
      </c>
      <c r="Z412" t="str">
        <f t="shared" si="170"/>
        <v>tcr '±100 ppm/C';</v>
      </c>
      <c r="AA412" t="str">
        <f t="shared" si="171"/>
        <v>package '0805';</v>
      </c>
      <c r="AB412" t="str">
        <f t="shared" si="172"/>
        <v>operating_temp '-55 to +155 C';</v>
      </c>
      <c r="AC412" t="str">
        <f t="shared" si="173"/>
        <v>pkg_code '3652';</v>
      </c>
      <c r="AD412" t="str">
        <f t="shared" si="174"/>
        <v>aec-q200 'Grade 0';</v>
      </c>
      <c r="AE412" t="str">
        <f t="shared" si="175"/>
        <v>classification 'Precision Thick Film Chip Resistors';</v>
      </c>
      <c r="AF412" t="str">
        <f t="shared" si="176"/>
        <v>mfg 'Panasonic';</v>
      </c>
      <c r="AG412" t="str">
        <f t="shared" si="177"/>
        <v>mpn 'ERJ6ENF3652';</v>
      </c>
    </row>
    <row r="413" spans="3:33" x14ac:dyDescent="0.3">
      <c r="C413" s="5" t="str">
        <f t="shared" si="178"/>
        <v>R0805</v>
      </c>
      <c r="D413" s="5" t="str">
        <f t="shared" si="162"/>
        <v>37.4 k</v>
      </c>
      <c r="E413" s="5" t="str">
        <f t="shared" si="179"/>
        <v>1 %</v>
      </c>
      <c r="F413" s="5" t="str">
        <f t="shared" si="163"/>
        <v>68.4 V</v>
      </c>
      <c r="G413" s="5" t="str">
        <f t="shared" si="180"/>
        <v>200 V</v>
      </c>
      <c r="H413" s="5" t="str">
        <f t="shared" si="181"/>
        <v>0.125 @ 70 C</v>
      </c>
      <c r="I413" s="5" t="str">
        <f t="shared" si="182"/>
        <v>±100 ppm/C</v>
      </c>
      <c r="J413" s="5" t="str">
        <f t="shared" si="183"/>
        <v>0805</v>
      </c>
      <c r="K413" s="5" t="str">
        <f t="shared" si="184"/>
        <v>-55 to +155 C</v>
      </c>
      <c r="L413" s="5" t="str">
        <f t="array" ref="L413">IFERROR(INDEX(e29_4c,SMALL(IF(($B$9&lt;=e29_raw)*($B$11&gt;=e29_raw),MATCH(ROW(e29_4c),ROW(e29_4c))),ROWS($A$1:A407)),COLUMN(A407)),"")</f>
        <v>3742</v>
      </c>
      <c r="M413" s="5" t="str">
        <f t="shared" si="185"/>
        <v>Grade 0</v>
      </c>
      <c r="N413" t="str">
        <f t="shared" si="186"/>
        <v>Precision Thick Film Chip Resistors</v>
      </c>
      <c r="O413" t="str">
        <f t="shared" si="187"/>
        <v>Panasonic</v>
      </c>
      <c r="P413" s="5" t="str">
        <f t="shared" si="188"/>
        <v>ERJ6ENF3742</v>
      </c>
      <c r="T413" t="str">
        <f t="shared" si="164"/>
        <v>technology 'R0805';</v>
      </c>
      <c r="U413" t="str">
        <f t="shared" si="165"/>
        <v>value '37.4 k';</v>
      </c>
      <c r="V413" t="str">
        <f t="shared" si="166"/>
        <v>tolerance '1 %';</v>
      </c>
      <c r="W413" t="str">
        <f t="shared" si="167"/>
        <v>rcwv '68.4 V';</v>
      </c>
      <c r="X413" t="str">
        <f t="shared" si="168"/>
        <v>max(v) '200 V';</v>
      </c>
      <c r="Y413" t="str">
        <f t="shared" si="169"/>
        <v>power(w) '0.125 @ 70 C';</v>
      </c>
      <c r="Z413" t="str">
        <f t="shared" si="170"/>
        <v>tcr '±100 ppm/C';</v>
      </c>
      <c r="AA413" t="str">
        <f t="shared" si="171"/>
        <v>package '0805';</v>
      </c>
      <c r="AB413" t="str">
        <f t="shared" si="172"/>
        <v>operating_temp '-55 to +155 C';</v>
      </c>
      <c r="AC413" t="str">
        <f t="shared" si="173"/>
        <v>pkg_code '3742';</v>
      </c>
      <c r="AD413" t="str">
        <f t="shared" si="174"/>
        <v>aec-q200 'Grade 0';</v>
      </c>
      <c r="AE413" t="str">
        <f t="shared" si="175"/>
        <v>classification 'Precision Thick Film Chip Resistors';</v>
      </c>
      <c r="AF413" t="str">
        <f t="shared" si="176"/>
        <v>mfg 'Panasonic';</v>
      </c>
      <c r="AG413" t="str">
        <f t="shared" si="177"/>
        <v>mpn 'ERJ6ENF3742';</v>
      </c>
    </row>
    <row r="414" spans="3:33" x14ac:dyDescent="0.3">
      <c r="C414" s="5" t="str">
        <f t="shared" si="178"/>
        <v>R0805</v>
      </c>
      <c r="D414" s="5" t="str">
        <f t="shared" si="162"/>
        <v>38.3 k</v>
      </c>
      <c r="E414" s="5" t="str">
        <f t="shared" si="179"/>
        <v>1 %</v>
      </c>
      <c r="F414" s="5" t="str">
        <f t="shared" si="163"/>
        <v>69.2 V</v>
      </c>
      <c r="G414" s="5" t="str">
        <f t="shared" si="180"/>
        <v>200 V</v>
      </c>
      <c r="H414" s="5" t="str">
        <f t="shared" si="181"/>
        <v>0.125 @ 70 C</v>
      </c>
      <c r="I414" s="5" t="str">
        <f t="shared" si="182"/>
        <v>±100 ppm/C</v>
      </c>
      <c r="J414" s="5" t="str">
        <f t="shared" si="183"/>
        <v>0805</v>
      </c>
      <c r="K414" s="5" t="str">
        <f t="shared" si="184"/>
        <v>-55 to +155 C</v>
      </c>
      <c r="L414" s="5" t="str">
        <f t="array" ref="L414">IFERROR(INDEX(e29_4c,SMALL(IF(($B$9&lt;=e29_raw)*($B$11&gt;=e29_raw),MATCH(ROW(e29_4c),ROW(e29_4c))),ROWS($A$1:A408)),COLUMN(A408)),"")</f>
        <v>3832</v>
      </c>
      <c r="M414" s="5" t="str">
        <f t="shared" si="185"/>
        <v>Grade 0</v>
      </c>
      <c r="N414" t="str">
        <f t="shared" si="186"/>
        <v>Precision Thick Film Chip Resistors</v>
      </c>
      <c r="O414" t="str">
        <f t="shared" si="187"/>
        <v>Panasonic</v>
      </c>
      <c r="P414" s="5" t="str">
        <f t="shared" si="188"/>
        <v>ERJ6ENF3832</v>
      </c>
      <c r="T414" t="str">
        <f t="shared" si="164"/>
        <v>technology 'R0805';</v>
      </c>
      <c r="U414" t="str">
        <f t="shared" si="165"/>
        <v>value '38.3 k';</v>
      </c>
      <c r="V414" t="str">
        <f t="shared" si="166"/>
        <v>tolerance '1 %';</v>
      </c>
      <c r="W414" t="str">
        <f t="shared" si="167"/>
        <v>rcwv '69.2 V';</v>
      </c>
      <c r="X414" t="str">
        <f t="shared" si="168"/>
        <v>max(v) '200 V';</v>
      </c>
      <c r="Y414" t="str">
        <f t="shared" si="169"/>
        <v>power(w) '0.125 @ 70 C';</v>
      </c>
      <c r="Z414" t="str">
        <f t="shared" si="170"/>
        <v>tcr '±100 ppm/C';</v>
      </c>
      <c r="AA414" t="str">
        <f t="shared" si="171"/>
        <v>package '0805';</v>
      </c>
      <c r="AB414" t="str">
        <f t="shared" si="172"/>
        <v>operating_temp '-55 to +155 C';</v>
      </c>
      <c r="AC414" t="str">
        <f t="shared" si="173"/>
        <v>pkg_code '3832';</v>
      </c>
      <c r="AD414" t="str">
        <f t="shared" si="174"/>
        <v>aec-q200 'Grade 0';</v>
      </c>
      <c r="AE414" t="str">
        <f t="shared" si="175"/>
        <v>classification 'Precision Thick Film Chip Resistors';</v>
      </c>
      <c r="AF414" t="str">
        <f t="shared" si="176"/>
        <v>mfg 'Panasonic';</v>
      </c>
      <c r="AG414" t="str">
        <f t="shared" si="177"/>
        <v>mpn 'ERJ6ENF3832';</v>
      </c>
    </row>
    <row r="415" spans="3:33" x14ac:dyDescent="0.3">
      <c r="C415" s="5" t="str">
        <f t="shared" si="178"/>
        <v>R0805</v>
      </c>
      <c r="D415" s="5" t="str">
        <f t="shared" si="162"/>
        <v>39.0 k</v>
      </c>
      <c r="E415" s="5" t="str">
        <f t="shared" si="179"/>
        <v>1 %</v>
      </c>
      <c r="F415" s="5" t="str">
        <f t="shared" si="163"/>
        <v>69.8 V</v>
      </c>
      <c r="G415" s="5" t="str">
        <f t="shared" si="180"/>
        <v>200 V</v>
      </c>
      <c r="H415" s="5" t="str">
        <f t="shared" si="181"/>
        <v>0.125 @ 70 C</v>
      </c>
      <c r="I415" s="5" t="str">
        <f t="shared" si="182"/>
        <v>±100 ppm/C</v>
      </c>
      <c r="J415" s="5" t="str">
        <f t="shared" si="183"/>
        <v>0805</v>
      </c>
      <c r="K415" s="5" t="str">
        <f t="shared" si="184"/>
        <v>-55 to +155 C</v>
      </c>
      <c r="L415" s="5" t="str">
        <f t="array" ref="L415">IFERROR(INDEX(e29_4c,SMALL(IF(($B$9&lt;=e29_raw)*($B$11&gt;=e29_raw),MATCH(ROW(e29_4c),ROW(e29_4c))),ROWS($A$1:A409)),COLUMN(A409)),"")</f>
        <v>3902</v>
      </c>
      <c r="M415" s="5" t="str">
        <f t="shared" si="185"/>
        <v>Grade 0</v>
      </c>
      <c r="N415" t="str">
        <f t="shared" si="186"/>
        <v>Precision Thick Film Chip Resistors</v>
      </c>
      <c r="O415" t="str">
        <f t="shared" si="187"/>
        <v>Panasonic</v>
      </c>
      <c r="P415" s="5" t="str">
        <f t="shared" si="188"/>
        <v>ERJ6ENF3902</v>
      </c>
      <c r="T415" t="str">
        <f t="shared" si="164"/>
        <v>technology 'R0805';</v>
      </c>
      <c r="U415" t="str">
        <f t="shared" si="165"/>
        <v>value '39.0 k';</v>
      </c>
      <c r="V415" t="str">
        <f t="shared" si="166"/>
        <v>tolerance '1 %';</v>
      </c>
      <c r="W415" t="str">
        <f t="shared" si="167"/>
        <v>rcwv '69.8 V';</v>
      </c>
      <c r="X415" t="str">
        <f t="shared" si="168"/>
        <v>max(v) '200 V';</v>
      </c>
      <c r="Y415" t="str">
        <f t="shared" si="169"/>
        <v>power(w) '0.125 @ 70 C';</v>
      </c>
      <c r="Z415" t="str">
        <f t="shared" si="170"/>
        <v>tcr '±100 ppm/C';</v>
      </c>
      <c r="AA415" t="str">
        <f t="shared" si="171"/>
        <v>package '0805';</v>
      </c>
      <c r="AB415" t="str">
        <f t="shared" si="172"/>
        <v>operating_temp '-55 to +155 C';</v>
      </c>
      <c r="AC415" t="str">
        <f t="shared" si="173"/>
        <v>pkg_code '3902';</v>
      </c>
      <c r="AD415" t="str">
        <f t="shared" si="174"/>
        <v>aec-q200 'Grade 0';</v>
      </c>
      <c r="AE415" t="str">
        <f t="shared" si="175"/>
        <v>classification 'Precision Thick Film Chip Resistors';</v>
      </c>
      <c r="AF415" t="str">
        <f t="shared" si="176"/>
        <v>mfg 'Panasonic';</v>
      </c>
      <c r="AG415" t="str">
        <f t="shared" si="177"/>
        <v>mpn 'ERJ6ENF3902';</v>
      </c>
    </row>
    <row r="416" spans="3:33" x14ac:dyDescent="0.3">
      <c r="C416" s="5" t="str">
        <f t="shared" si="178"/>
        <v>R0805</v>
      </c>
      <c r="D416" s="5" t="str">
        <f t="shared" si="162"/>
        <v>39.2 k</v>
      </c>
      <c r="E416" s="5" t="str">
        <f t="shared" si="179"/>
        <v>1 %</v>
      </c>
      <c r="F416" s="5" t="str">
        <f t="shared" si="163"/>
        <v>70 V</v>
      </c>
      <c r="G416" s="5" t="str">
        <f t="shared" si="180"/>
        <v>200 V</v>
      </c>
      <c r="H416" s="5" t="str">
        <f t="shared" si="181"/>
        <v>0.125 @ 70 C</v>
      </c>
      <c r="I416" s="5" t="str">
        <f t="shared" si="182"/>
        <v>±100 ppm/C</v>
      </c>
      <c r="J416" s="5" t="str">
        <f t="shared" si="183"/>
        <v>0805</v>
      </c>
      <c r="K416" s="5" t="str">
        <f t="shared" si="184"/>
        <v>-55 to +155 C</v>
      </c>
      <c r="L416" s="5" t="str">
        <f t="array" ref="L416">IFERROR(INDEX(e29_4c,SMALL(IF(($B$9&lt;=e29_raw)*($B$11&gt;=e29_raw),MATCH(ROW(e29_4c),ROW(e29_4c))),ROWS($A$1:A410)),COLUMN(A410)),"")</f>
        <v>3922</v>
      </c>
      <c r="M416" s="5" t="str">
        <f t="shared" si="185"/>
        <v>Grade 0</v>
      </c>
      <c r="N416" t="str">
        <f t="shared" si="186"/>
        <v>Precision Thick Film Chip Resistors</v>
      </c>
      <c r="O416" t="str">
        <f t="shared" si="187"/>
        <v>Panasonic</v>
      </c>
      <c r="P416" s="5" t="str">
        <f t="shared" si="188"/>
        <v>ERJ6ENF3922</v>
      </c>
      <c r="T416" t="str">
        <f t="shared" si="164"/>
        <v>technology 'R0805';</v>
      </c>
      <c r="U416" t="str">
        <f t="shared" si="165"/>
        <v>value '39.2 k';</v>
      </c>
      <c r="V416" t="str">
        <f t="shared" si="166"/>
        <v>tolerance '1 %';</v>
      </c>
      <c r="W416" t="str">
        <f t="shared" si="167"/>
        <v>rcwv '70 V';</v>
      </c>
      <c r="X416" t="str">
        <f t="shared" si="168"/>
        <v>max(v) '200 V';</v>
      </c>
      <c r="Y416" t="str">
        <f t="shared" si="169"/>
        <v>power(w) '0.125 @ 70 C';</v>
      </c>
      <c r="Z416" t="str">
        <f t="shared" si="170"/>
        <v>tcr '±100 ppm/C';</v>
      </c>
      <c r="AA416" t="str">
        <f t="shared" si="171"/>
        <v>package '0805';</v>
      </c>
      <c r="AB416" t="str">
        <f t="shared" si="172"/>
        <v>operating_temp '-55 to +155 C';</v>
      </c>
      <c r="AC416" t="str">
        <f t="shared" si="173"/>
        <v>pkg_code '3922';</v>
      </c>
      <c r="AD416" t="str">
        <f t="shared" si="174"/>
        <v>aec-q200 'Grade 0';</v>
      </c>
      <c r="AE416" t="str">
        <f t="shared" si="175"/>
        <v>classification 'Precision Thick Film Chip Resistors';</v>
      </c>
      <c r="AF416" t="str">
        <f t="shared" si="176"/>
        <v>mfg 'Panasonic';</v>
      </c>
      <c r="AG416" t="str">
        <f t="shared" si="177"/>
        <v>mpn 'ERJ6ENF3922';</v>
      </c>
    </row>
    <row r="417" spans="3:33" x14ac:dyDescent="0.3">
      <c r="C417" s="5" t="str">
        <f t="shared" si="178"/>
        <v>R0805</v>
      </c>
      <c r="D417" s="5" t="str">
        <f t="shared" si="162"/>
        <v>40.2 k</v>
      </c>
      <c r="E417" s="5" t="str">
        <f t="shared" si="179"/>
        <v>1 %</v>
      </c>
      <c r="F417" s="5" t="str">
        <f t="shared" si="163"/>
        <v>70.9 V</v>
      </c>
      <c r="G417" s="5" t="str">
        <f t="shared" si="180"/>
        <v>200 V</v>
      </c>
      <c r="H417" s="5" t="str">
        <f t="shared" si="181"/>
        <v>0.125 @ 70 C</v>
      </c>
      <c r="I417" s="5" t="str">
        <f t="shared" si="182"/>
        <v>±100 ppm/C</v>
      </c>
      <c r="J417" s="5" t="str">
        <f t="shared" si="183"/>
        <v>0805</v>
      </c>
      <c r="K417" s="5" t="str">
        <f t="shared" si="184"/>
        <v>-55 to +155 C</v>
      </c>
      <c r="L417" s="5" t="str">
        <f t="array" ref="L417">IFERROR(INDEX(e29_4c,SMALL(IF(($B$9&lt;=e29_raw)*($B$11&gt;=e29_raw),MATCH(ROW(e29_4c),ROW(e29_4c))),ROWS($A$1:A411)),COLUMN(A411)),"")</f>
        <v>4022</v>
      </c>
      <c r="M417" s="5" t="str">
        <f t="shared" si="185"/>
        <v>Grade 0</v>
      </c>
      <c r="N417" t="str">
        <f t="shared" si="186"/>
        <v>Precision Thick Film Chip Resistors</v>
      </c>
      <c r="O417" t="str">
        <f t="shared" si="187"/>
        <v>Panasonic</v>
      </c>
      <c r="P417" s="5" t="str">
        <f t="shared" si="188"/>
        <v>ERJ6ENF4022</v>
      </c>
      <c r="T417" t="str">
        <f t="shared" si="164"/>
        <v>technology 'R0805';</v>
      </c>
      <c r="U417" t="str">
        <f t="shared" si="165"/>
        <v>value '40.2 k';</v>
      </c>
      <c r="V417" t="str">
        <f t="shared" si="166"/>
        <v>tolerance '1 %';</v>
      </c>
      <c r="W417" t="str">
        <f t="shared" si="167"/>
        <v>rcwv '70.9 V';</v>
      </c>
      <c r="X417" t="str">
        <f t="shared" si="168"/>
        <v>max(v) '200 V';</v>
      </c>
      <c r="Y417" t="str">
        <f t="shared" si="169"/>
        <v>power(w) '0.125 @ 70 C';</v>
      </c>
      <c r="Z417" t="str">
        <f t="shared" si="170"/>
        <v>tcr '±100 ppm/C';</v>
      </c>
      <c r="AA417" t="str">
        <f t="shared" si="171"/>
        <v>package '0805';</v>
      </c>
      <c r="AB417" t="str">
        <f t="shared" si="172"/>
        <v>operating_temp '-55 to +155 C';</v>
      </c>
      <c r="AC417" t="str">
        <f t="shared" si="173"/>
        <v>pkg_code '4022';</v>
      </c>
      <c r="AD417" t="str">
        <f t="shared" si="174"/>
        <v>aec-q200 'Grade 0';</v>
      </c>
      <c r="AE417" t="str">
        <f t="shared" si="175"/>
        <v>classification 'Precision Thick Film Chip Resistors';</v>
      </c>
      <c r="AF417" t="str">
        <f t="shared" si="176"/>
        <v>mfg 'Panasonic';</v>
      </c>
      <c r="AG417" t="str">
        <f t="shared" si="177"/>
        <v>mpn 'ERJ6ENF4022';</v>
      </c>
    </row>
    <row r="418" spans="3:33" x14ac:dyDescent="0.3">
      <c r="C418" s="5" t="str">
        <f t="shared" si="178"/>
        <v>R0805</v>
      </c>
      <c r="D418" s="5" t="str">
        <f t="shared" si="162"/>
        <v>41.2 k</v>
      </c>
      <c r="E418" s="5" t="str">
        <f t="shared" si="179"/>
        <v>1 %</v>
      </c>
      <c r="F418" s="5" t="str">
        <f t="shared" si="163"/>
        <v>71.8 V</v>
      </c>
      <c r="G418" s="5" t="str">
        <f t="shared" si="180"/>
        <v>200 V</v>
      </c>
      <c r="H418" s="5" t="str">
        <f t="shared" si="181"/>
        <v>0.125 @ 70 C</v>
      </c>
      <c r="I418" s="5" t="str">
        <f t="shared" si="182"/>
        <v>±100 ppm/C</v>
      </c>
      <c r="J418" s="5" t="str">
        <f t="shared" si="183"/>
        <v>0805</v>
      </c>
      <c r="K418" s="5" t="str">
        <f t="shared" si="184"/>
        <v>-55 to +155 C</v>
      </c>
      <c r="L418" s="5" t="str">
        <f t="array" ref="L418">IFERROR(INDEX(e29_4c,SMALL(IF(($B$9&lt;=e29_raw)*($B$11&gt;=e29_raw),MATCH(ROW(e29_4c),ROW(e29_4c))),ROWS($A$1:A412)),COLUMN(A412)),"")</f>
        <v>4122</v>
      </c>
      <c r="M418" s="5" t="str">
        <f t="shared" si="185"/>
        <v>Grade 0</v>
      </c>
      <c r="N418" t="str">
        <f t="shared" si="186"/>
        <v>Precision Thick Film Chip Resistors</v>
      </c>
      <c r="O418" t="str">
        <f t="shared" si="187"/>
        <v>Panasonic</v>
      </c>
      <c r="P418" s="5" t="str">
        <f t="shared" si="188"/>
        <v>ERJ6ENF4122</v>
      </c>
      <c r="T418" t="str">
        <f t="shared" si="164"/>
        <v>technology 'R0805';</v>
      </c>
      <c r="U418" t="str">
        <f t="shared" si="165"/>
        <v>value '41.2 k';</v>
      </c>
      <c r="V418" t="str">
        <f t="shared" si="166"/>
        <v>tolerance '1 %';</v>
      </c>
      <c r="W418" t="str">
        <f t="shared" si="167"/>
        <v>rcwv '71.8 V';</v>
      </c>
      <c r="X418" t="str">
        <f t="shared" si="168"/>
        <v>max(v) '200 V';</v>
      </c>
      <c r="Y418" t="str">
        <f t="shared" si="169"/>
        <v>power(w) '0.125 @ 70 C';</v>
      </c>
      <c r="Z418" t="str">
        <f t="shared" si="170"/>
        <v>tcr '±100 ppm/C';</v>
      </c>
      <c r="AA418" t="str">
        <f t="shared" si="171"/>
        <v>package '0805';</v>
      </c>
      <c r="AB418" t="str">
        <f t="shared" si="172"/>
        <v>operating_temp '-55 to +155 C';</v>
      </c>
      <c r="AC418" t="str">
        <f t="shared" si="173"/>
        <v>pkg_code '4122';</v>
      </c>
      <c r="AD418" t="str">
        <f t="shared" si="174"/>
        <v>aec-q200 'Grade 0';</v>
      </c>
      <c r="AE418" t="str">
        <f t="shared" si="175"/>
        <v>classification 'Precision Thick Film Chip Resistors';</v>
      </c>
      <c r="AF418" t="str">
        <f t="shared" si="176"/>
        <v>mfg 'Panasonic';</v>
      </c>
      <c r="AG418" t="str">
        <f t="shared" si="177"/>
        <v>mpn 'ERJ6ENF4122';</v>
      </c>
    </row>
    <row r="419" spans="3:33" x14ac:dyDescent="0.3">
      <c r="C419" s="5" t="str">
        <f t="shared" si="178"/>
        <v>R0805</v>
      </c>
      <c r="D419" s="5" t="str">
        <f t="shared" si="162"/>
        <v>42.2 k</v>
      </c>
      <c r="E419" s="5" t="str">
        <f t="shared" si="179"/>
        <v>1 %</v>
      </c>
      <c r="F419" s="5" t="str">
        <f t="shared" si="163"/>
        <v>72.6 V</v>
      </c>
      <c r="G419" s="5" t="str">
        <f t="shared" si="180"/>
        <v>200 V</v>
      </c>
      <c r="H419" s="5" t="str">
        <f t="shared" si="181"/>
        <v>0.125 @ 70 C</v>
      </c>
      <c r="I419" s="5" t="str">
        <f t="shared" si="182"/>
        <v>±100 ppm/C</v>
      </c>
      <c r="J419" s="5" t="str">
        <f t="shared" si="183"/>
        <v>0805</v>
      </c>
      <c r="K419" s="5" t="str">
        <f t="shared" si="184"/>
        <v>-55 to +155 C</v>
      </c>
      <c r="L419" s="5" t="str">
        <f t="array" ref="L419">IFERROR(INDEX(e29_4c,SMALL(IF(($B$9&lt;=e29_raw)*($B$11&gt;=e29_raw),MATCH(ROW(e29_4c),ROW(e29_4c))),ROWS($A$1:A413)),COLUMN(A413)),"")</f>
        <v>4222</v>
      </c>
      <c r="M419" s="5" t="str">
        <f t="shared" si="185"/>
        <v>Grade 0</v>
      </c>
      <c r="N419" t="str">
        <f t="shared" si="186"/>
        <v>Precision Thick Film Chip Resistors</v>
      </c>
      <c r="O419" t="str">
        <f t="shared" si="187"/>
        <v>Panasonic</v>
      </c>
      <c r="P419" s="5" t="str">
        <f t="shared" si="188"/>
        <v>ERJ6ENF4222</v>
      </c>
      <c r="T419" t="str">
        <f t="shared" si="164"/>
        <v>technology 'R0805';</v>
      </c>
      <c r="U419" t="str">
        <f t="shared" si="165"/>
        <v>value '42.2 k';</v>
      </c>
      <c r="V419" t="str">
        <f t="shared" si="166"/>
        <v>tolerance '1 %';</v>
      </c>
      <c r="W419" t="str">
        <f t="shared" si="167"/>
        <v>rcwv '72.6 V';</v>
      </c>
      <c r="X419" t="str">
        <f t="shared" si="168"/>
        <v>max(v) '200 V';</v>
      </c>
      <c r="Y419" t="str">
        <f t="shared" si="169"/>
        <v>power(w) '0.125 @ 70 C';</v>
      </c>
      <c r="Z419" t="str">
        <f t="shared" si="170"/>
        <v>tcr '±100 ppm/C';</v>
      </c>
      <c r="AA419" t="str">
        <f t="shared" si="171"/>
        <v>package '0805';</v>
      </c>
      <c r="AB419" t="str">
        <f t="shared" si="172"/>
        <v>operating_temp '-55 to +155 C';</v>
      </c>
      <c r="AC419" t="str">
        <f t="shared" si="173"/>
        <v>pkg_code '4222';</v>
      </c>
      <c r="AD419" t="str">
        <f t="shared" si="174"/>
        <v>aec-q200 'Grade 0';</v>
      </c>
      <c r="AE419" t="str">
        <f t="shared" si="175"/>
        <v>classification 'Precision Thick Film Chip Resistors';</v>
      </c>
      <c r="AF419" t="str">
        <f t="shared" si="176"/>
        <v>mfg 'Panasonic';</v>
      </c>
      <c r="AG419" t="str">
        <f t="shared" si="177"/>
        <v>mpn 'ERJ6ENF4222';</v>
      </c>
    </row>
    <row r="420" spans="3:33" x14ac:dyDescent="0.3">
      <c r="C420" s="5" t="str">
        <f t="shared" si="178"/>
        <v>R0805</v>
      </c>
      <c r="D420" s="5" t="str">
        <f t="shared" si="162"/>
        <v>43.0 k</v>
      </c>
      <c r="E420" s="5" t="str">
        <f t="shared" si="179"/>
        <v>1 %</v>
      </c>
      <c r="F420" s="5" t="str">
        <f t="shared" si="163"/>
        <v>73.3 V</v>
      </c>
      <c r="G420" s="5" t="str">
        <f t="shared" si="180"/>
        <v>200 V</v>
      </c>
      <c r="H420" s="5" t="str">
        <f t="shared" si="181"/>
        <v>0.125 @ 70 C</v>
      </c>
      <c r="I420" s="5" t="str">
        <f t="shared" si="182"/>
        <v>±100 ppm/C</v>
      </c>
      <c r="J420" s="5" t="str">
        <f t="shared" si="183"/>
        <v>0805</v>
      </c>
      <c r="K420" s="5" t="str">
        <f t="shared" si="184"/>
        <v>-55 to +155 C</v>
      </c>
      <c r="L420" s="5" t="str">
        <f t="array" ref="L420">IFERROR(INDEX(e29_4c,SMALL(IF(($B$9&lt;=e29_raw)*($B$11&gt;=e29_raw),MATCH(ROW(e29_4c),ROW(e29_4c))),ROWS($A$1:A414)),COLUMN(A414)),"")</f>
        <v>4302</v>
      </c>
      <c r="M420" s="5" t="str">
        <f t="shared" si="185"/>
        <v>Grade 0</v>
      </c>
      <c r="N420" t="str">
        <f t="shared" si="186"/>
        <v>Precision Thick Film Chip Resistors</v>
      </c>
      <c r="O420" t="str">
        <f t="shared" si="187"/>
        <v>Panasonic</v>
      </c>
      <c r="P420" s="5" t="str">
        <f t="shared" si="188"/>
        <v>ERJ6ENF4302</v>
      </c>
      <c r="T420" t="str">
        <f t="shared" si="164"/>
        <v>technology 'R0805';</v>
      </c>
      <c r="U420" t="str">
        <f t="shared" si="165"/>
        <v>value '43.0 k';</v>
      </c>
      <c r="V420" t="str">
        <f t="shared" si="166"/>
        <v>tolerance '1 %';</v>
      </c>
      <c r="W420" t="str">
        <f t="shared" si="167"/>
        <v>rcwv '73.3 V';</v>
      </c>
      <c r="X420" t="str">
        <f t="shared" si="168"/>
        <v>max(v) '200 V';</v>
      </c>
      <c r="Y420" t="str">
        <f t="shared" si="169"/>
        <v>power(w) '0.125 @ 70 C';</v>
      </c>
      <c r="Z420" t="str">
        <f t="shared" si="170"/>
        <v>tcr '±100 ppm/C';</v>
      </c>
      <c r="AA420" t="str">
        <f t="shared" si="171"/>
        <v>package '0805';</v>
      </c>
      <c r="AB420" t="str">
        <f t="shared" si="172"/>
        <v>operating_temp '-55 to +155 C';</v>
      </c>
      <c r="AC420" t="str">
        <f t="shared" si="173"/>
        <v>pkg_code '4302';</v>
      </c>
      <c r="AD420" t="str">
        <f t="shared" si="174"/>
        <v>aec-q200 'Grade 0';</v>
      </c>
      <c r="AE420" t="str">
        <f t="shared" si="175"/>
        <v>classification 'Precision Thick Film Chip Resistors';</v>
      </c>
      <c r="AF420" t="str">
        <f t="shared" si="176"/>
        <v>mfg 'Panasonic';</v>
      </c>
      <c r="AG420" t="str">
        <f t="shared" si="177"/>
        <v>mpn 'ERJ6ENF4302';</v>
      </c>
    </row>
    <row r="421" spans="3:33" x14ac:dyDescent="0.3">
      <c r="C421" s="5" t="str">
        <f t="shared" si="178"/>
        <v>R0805</v>
      </c>
      <c r="D421" s="5" t="str">
        <f t="shared" si="162"/>
        <v>43.2 k</v>
      </c>
      <c r="E421" s="5" t="str">
        <f t="shared" si="179"/>
        <v>1 %</v>
      </c>
      <c r="F421" s="5" t="str">
        <f t="shared" si="163"/>
        <v>73.5 V</v>
      </c>
      <c r="G421" s="5" t="str">
        <f t="shared" si="180"/>
        <v>200 V</v>
      </c>
      <c r="H421" s="5" t="str">
        <f t="shared" si="181"/>
        <v>0.125 @ 70 C</v>
      </c>
      <c r="I421" s="5" t="str">
        <f t="shared" si="182"/>
        <v>±100 ppm/C</v>
      </c>
      <c r="J421" s="5" t="str">
        <f t="shared" si="183"/>
        <v>0805</v>
      </c>
      <c r="K421" s="5" t="str">
        <f t="shared" si="184"/>
        <v>-55 to +155 C</v>
      </c>
      <c r="L421" s="5" t="str">
        <f t="array" ref="L421">IFERROR(INDEX(e29_4c,SMALL(IF(($B$9&lt;=e29_raw)*($B$11&gt;=e29_raw),MATCH(ROW(e29_4c),ROW(e29_4c))),ROWS($A$1:A415)),COLUMN(A415)),"")</f>
        <v>4322</v>
      </c>
      <c r="M421" s="5" t="str">
        <f t="shared" si="185"/>
        <v>Grade 0</v>
      </c>
      <c r="N421" t="str">
        <f t="shared" si="186"/>
        <v>Precision Thick Film Chip Resistors</v>
      </c>
      <c r="O421" t="str">
        <f t="shared" si="187"/>
        <v>Panasonic</v>
      </c>
      <c r="P421" s="5" t="str">
        <f t="shared" si="188"/>
        <v>ERJ6ENF4322</v>
      </c>
      <c r="T421" t="str">
        <f t="shared" si="164"/>
        <v>technology 'R0805';</v>
      </c>
      <c r="U421" t="str">
        <f t="shared" si="165"/>
        <v>value '43.2 k';</v>
      </c>
      <c r="V421" t="str">
        <f t="shared" si="166"/>
        <v>tolerance '1 %';</v>
      </c>
      <c r="W421" t="str">
        <f t="shared" si="167"/>
        <v>rcwv '73.5 V';</v>
      </c>
      <c r="X421" t="str">
        <f t="shared" si="168"/>
        <v>max(v) '200 V';</v>
      </c>
      <c r="Y421" t="str">
        <f t="shared" si="169"/>
        <v>power(w) '0.125 @ 70 C';</v>
      </c>
      <c r="Z421" t="str">
        <f t="shared" si="170"/>
        <v>tcr '±100 ppm/C';</v>
      </c>
      <c r="AA421" t="str">
        <f t="shared" si="171"/>
        <v>package '0805';</v>
      </c>
      <c r="AB421" t="str">
        <f t="shared" si="172"/>
        <v>operating_temp '-55 to +155 C';</v>
      </c>
      <c r="AC421" t="str">
        <f t="shared" si="173"/>
        <v>pkg_code '4322';</v>
      </c>
      <c r="AD421" t="str">
        <f t="shared" si="174"/>
        <v>aec-q200 'Grade 0';</v>
      </c>
      <c r="AE421" t="str">
        <f t="shared" si="175"/>
        <v>classification 'Precision Thick Film Chip Resistors';</v>
      </c>
      <c r="AF421" t="str">
        <f t="shared" si="176"/>
        <v>mfg 'Panasonic';</v>
      </c>
      <c r="AG421" t="str">
        <f t="shared" si="177"/>
        <v>mpn 'ERJ6ENF4322';</v>
      </c>
    </row>
    <row r="422" spans="3:33" x14ac:dyDescent="0.3">
      <c r="C422" s="5" t="str">
        <f t="shared" si="178"/>
        <v>R0805</v>
      </c>
      <c r="D422" s="5" t="str">
        <f t="shared" si="162"/>
        <v>44.2 k</v>
      </c>
      <c r="E422" s="5" t="str">
        <f t="shared" si="179"/>
        <v>1 %</v>
      </c>
      <c r="F422" s="5" t="str">
        <f t="shared" si="163"/>
        <v>74.3 V</v>
      </c>
      <c r="G422" s="5" t="str">
        <f t="shared" si="180"/>
        <v>200 V</v>
      </c>
      <c r="H422" s="5" t="str">
        <f t="shared" si="181"/>
        <v>0.125 @ 70 C</v>
      </c>
      <c r="I422" s="5" t="str">
        <f t="shared" si="182"/>
        <v>±100 ppm/C</v>
      </c>
      <c r="J422" s="5" t="str">
        <f t="shared" si="183"/>
        <v>0805</v>
      </c>
      <c r="K422" s="5" t="str">
        <f t="shared" si="184"/>
        <v>-55 to +155 C</v>
      </c>
      <c r="L422" s="5" t="str">
        <f t="array" ref="L422">IFERROR(INDEX(e29_4c,SMALL(IF(($B$9&lt;=e29_raw)*($B$11&gt;=e29_raw),MATCH(ROW(e29_4c),ROW(e29_4c))),ROWS($A$1:A416)),COLUMN(A416)),"")</f>
        <v>4422</v>
      </c>
      <c r="M422" s="5" t="str">
        <f t="shared" si="185"/>
        <v>Grade 0</v>
      </c>
      <c r="N422" t="str">
        <f t="shared" si="186"/>
        <v>Precision Thick Film Chip Resistors</v>
      </c>
      <c r="O422" t="str">
        <f t="shared" si="187"/>
        <v>Panasonic</v>
      </c>
      <c r="P422" s="5" t="str">
        <f t="shared" si="188"/>
        <v>ERJ6ENF4422</v>
      </c>
      <c r="T422" t="str">
        <f t="shared" si="164"/>
        <v>technology 'R0805';</v>
      </c>
      <c r="U422" t="str">
        <f t="shared" si="165"/>
        <v>value '44.2 k';</v>
      </c>
      <c r="V422" t="str">
        <f t="shared" si="166"/>
        <v>tolerance '1 %';</v>
      </c>
      <c r="W422" t="str">
        <f t="shared" si="167"/>
        <v>rcwv '74.3 V';</v>
      </c>
      <c r="X422" t="str">
        <f t="shared" si="168"/>
        <v>max(v) '200 V';</v>
      </c>
      <c r="Y422" t="str">
        <f t="shared" si="169"/>
        <v>power(w) '0.125 @ 70 C';</v>
      </c>
      <c r="Z422" t="str">
        <f t="shared" si="170"/>
        <v>tcr '±100 ppm/C';</v>
      </c>
      <c r="AA422" t="str">
        <f t="shared" si="171"/>
        <v>package '0805';</v>
      </c>
      <c r="AB422" t="str">
        <f t="shared" si="172"/>
        <v>operating_temp '-55 to +155 C';</v>
      </c>
      <c r="AC422" t="str">
        <f t="shared" si="173"/>
        <v>pkg_code '4422';</v>
      </c>
      <c r="AD422" t="str">
        <f t="shared" si="174"/>
        <v>aec-q200 'Grade 0';</v>
      </c>
      <c r="AE422" t="str">
        <f t="shared" si="175"/>
        <v>classification 'Precision Thick Film Chip Resistors';</v>
      </c>
      <c r="AF422" t="str">
        <f t="shared" si="176"/>
        <v>mfg 'Panasonic';</v>
      </c>
      <c r="AG422" t="str">
        <f t="shared" si="177"/>
        <v>mpn 'ERJ6ENF4422';</v>
      </c>
    </row>
    <row r="423" spans="3:33" x14ac:dyDescent="0.3">
      <c r="C423" s="5" t="str">
        <f t="shared" si="178"/>
        <v>R0805</v>
      </c>
      <c r="D423" s="5" t="str">
        <f t="shared" si="162"/>
        <v>45.3 k</v>
      </c>
      <c r="E423" s="5" t="str">
        <f t="shared" si="179"/>
        <v>1 %</v>
      </c>
      <c r="F423" s="5" t="str">
        <f t="shared" si="163"/>
        <v>75.2 V</v>
      </c>
      <c r="G423" s="5" t="str">
        <f t="shared" si="180"/>
        <v>200 V</v>
      </c>
      <c r="H423" s="5" t="str">
        <f t="shared" si="181"/>
        <v>0.125 @ 70 C</v>
      </c>
      <c r="I423" s="5" t="str">
        <f t="shared" si="182"/>
        <v>±100 ppm/C</v>
      </c>
      <c r="J423" s="5" t="str">
        <f t="shared" si="183"/>
        <v>0805</v>
      </c>
      <c r="K423" s="5" t="str">
        <f t="shared" si="184"/>
        <v>-55 to +155 C</v>
      </c>
      <c r="L423" s="5" t="str">
        <f t="array" ref="L423">IFERROR(INDEX(e29_4c,SMALL(IF(($B$9&lt;=e29_raw)*($B$11&gt;=e29_raw),MATCH(ROW(e29_4c),ROW(e29_4c))),ROWS($A$1:A417)),COLUMN(A417)),"")</f>
        <v>4532</v>
      </c>
      <c r="M423" s="5" t="str">
        <f t="shared" si="185"/>
        <v>Grade 0</v>
      </c>
      <c r="N423" t="str">
        <f t="shared" si="186"/>
        <v>Precision Thick Film Chip Resistors</v>
      </c>
      <c r="O423" t="str">
        <f t="shared" si="187"/>
        <v>Panasonic</v>
      </c>
      <c r="P423" s="5" t="str">
        <f t="shared" si="188"/>
        <v>ERJ6ENF4532</v>
      </c>
      <c r="T423" t="str">
        <f t="shared" si="164"/>
        <v>technology 'R0805';</v>
      </c>
      <c r="U423" t="str">
        <f t="shared" si="165"/>
        <v>value '45.3 k';</v>
      </c>
      <c r="V423" t="str">
        <f t="shared" si="166"/>
        <v>tolerance '1 %';</v>
      </c>
      <c r="W423" t="str">
        <f t="shared" si="167"/>
        <v>rcwv '75.2 V';</v>
      </c>
      <c r="X423" t="str">
        <f t="shared" si="168"/>
        <v>max(v) '200 V';</v>
      </c>
      <c r="Y423" t="str">
        <f t="shared" si="169"/>
        <v>power(w) '0.125 @ 70 C';</v>
      </c>
      <c r="Z423" t="str">
        <f t="shared" si="170"/>
        <v>tcr '±100 ppm/C';</v>
      </c>
      <c r="AA423" t="str">
        <f t="shared" si="171"/>
        <v>package '0805';</v>
      </c>
      <c r="AB423" t="str">
        <f t="shared" si="172"/>
        <v>operating_temp '-55 to +155 C';</v>
      </c>
      <c r="AC423" t="str">
        <f t="shared" si="173"/>
        <v>pkg_code '4532';</v>
      </c>
      <c r="AD423" t="str">
        <f t="shared" si="174"/>
        <v>aec-q200 'Grade 0';</v>
      </c>
      <c r="AE423" t="str">
        <f t="shared" si="175"/>
        <v>classification 'Precision Thick Film Chip Resistors';</v>
      </c>
      <c r="AF423" t="str">
        <f t="shared" si="176"/>
        <v>mfg 'Panasonic';</v>
      </c>
      <c r="AG423" t="str">
        <f t="shared" si="177"/>
        <v>mpn 'ERJ6ENF4532';</v>
      </c>
    </row>
    <row r="424" spans="3:33" x14ac:dyDescent="0.3">
      <c r="C424" s="5" t="str">
        <f t="shared" si="178"/>
        <v>R0805</v>
      </c>
      <c r="D424" s="5" t="str">
        <f t="shared" si="162"/>
        <v>46.4 k</v>
      </c>
      <c r="E424" s="5" t="str">
        <f t="shared" si="179"/>
        <v>1 %</v>
      </c>
      <c r="F424" s="5" t="str">
        <f t="shared" si="163"/>
        <v>76.2 V</v>
      </c>
      <c r="G424" s="5" t="str">
        <f t="shared" si="180"/>
        <v>200 V</v>
      </c>
      <c r="H424" s="5" t="str">
        <f t="shared" si="181"/>
        <v>0.125 @ 70 C</v>
      </c>
      <c r="I424" s="5" t="str">
        <f t="shared" si="182"/>
        <v>±100 ppm/C</v>
      </c>
      <c r="J424" s="5" t="str">
        <f t="shared" si="183"/>
        <v>0805</v>
      </c>
      <c r="K424" s="5" t="str">
        <f t="shared" si="184"/>
        <v>-55 to +155 C</v>
      </c>
      <c r="L424" s="5" t="str">
        <f t="array" ref="L424">IFERROR(INDEX(e29_4c,SMALL(IF(($B$9&lt;=e29_raw)*($B$11&gt;=e29_raw),MATCH(ROW(e29_4c),ROW(e29_4c))),ROWS($A$1:A418)),COLUMN(A418)),"")</f>
        <v>4642</v>
      </c>
      <c r="M424" s="5" t="str">
        <f t="shared" si="185"/>
        <v>Grade 0</v>
      </c>
      <c r="N424" t="str">
        <f t="shared" si="186"/>
        <v>Precision Thick Film Chip Resistors</v>
      </c>
      <c r="O424" t="str">
        <f t="shared" si="187"/>
        <v>Panasonic</v>
      </c>
      <c r="P424" s="5" t="str">
        <f t="shared" si="188"/>
        <v>ERJ6ENF4642</v>
      </c>
      <c r="T424" t="str">
        <f t="shared" si="164"/>
        <v>technology 'R0805';</v>
      </c>
      <c r="U424" t="str">
        <f t="shared" si="165"/>
        <v>value '46.4 k';</v>
      </c>
      <c r="V424" t="str">
        <f t="shared" si="166"/>
        <v>tolerance '1 %';</v>
      </c>
      <c r="W424" t="str">
        <f t="shared" si="167"/>
        <v>rcwv '76.2 V';</v>
      </c>
      <c r="X424" t="str">
        <f t="shared" si="168"/>
        <v>max(v) '200 V';</v>
      </c>
      <c r="Y424" t="str">
        <f t="shared" si="169"/>
        <v>power(w) '0.125 @ 70 C';</v>
      </c>
      <c r="Z424" t="str">
        <f t="shared" si="170"/>
        <v>tcr '±100 ppm/C';</v>
      </c>
      <c r="AA424" t="str">
        <f t="shared" si="171"/>
        <v>package '0805';</v>
      </c>
      <c r="AB424" t="str">
        <f t="shared" si="172"/>
        <v>operating_temp '-55 to +155 C';</v>
      </c>
      <c r="AC424" t="str">
        <f t="shared" si="173"/>
        <v>pkg_code '4642';</v>
      </c>
      <c r="AD424" t="str">
        <f t="shared" si="174"/>
        <v>aec-q200 'Grade 0';</v>
      </c>
      <c r="AE424" t="str">
        <f t="shared" si="175"/>
        <v>classification 'Precision Thick Film Chip Resistors';</v>
      </c>
      <c r="AF424" t="str">
        <f t="shared" si="176"/>
        <v>mfg 'Panasonic';</v>
      </c>
      <c r="AG424" t="str">
        <f t="shared" si="177"/>
        <v>mpn 'ERJ6ENF4642';</v>
      </c>
    </row>
    <row r="425" spans="3:33" x14ac:dyDescent="0.3">
      <c r="C425" s="5" t="str">
        <f t="shared" si="178"/>
        <v>R0805</v>
      </c>
      <c r="D425" s="5" t="str">
        <f t="shared" si="162"/>
        <v>47.0 k</v>
      </c>
      <c r="E425" s="5" t="str">
        <f t="shared" si="179"/>
        <v>1 %</v>
      </c>
      <c r="F425" s="5" t="str">
        <f t="shared" si="163"/>
        <v>76.6 V</v>
      </c>
      <c r="G425" s="5" t="str">
        <f t="shared" si="180"/>
        <v>200 V</v>
      </c>
      <c r="H425" s="5" t="str">
        <f t="shared" si="181"/>
        <v>0.125 @ 70 C</v>
      </c>
      <c r="I425" s="5" t="str">
        <f t="shared" si="182"/>
        <v>±100 ppm/C</v>
      </c>
      <c r="J425" s="5" t="str">
        <f t="shared" si="183"/>
        <v>0805</v>
      </c>
      <c r="K425" s="5" t="str">
        <f t="shared" si="184"/>
        <v>-55 to +155 C</v>
      </c>
      <c r="L425" s="5" t="str">
        <f t="array" ref="L425">IFERROR(INDEX(e29_4c,SMALL(IF(($B$9&lt;=e29_raw)*($B$11&gt;=e29_raw),MATCH(ROW(e29_4c),ROW(e29_4c))),ROWS($A$1:A419)),COLUMN(A419)),"")</f>
        <v>4702</v>
      </c>
      <c r="M425" s="5" t="str">
        <f t="shared" si="185"/>
        <v>Grade 0</v>
      </c>
      <c r="N425" t="str">
        <f t="shared" si="186"/>
        <v>Precision Thick Film Chip Resistors</v>
      </c>
      <c r="O425" t="str">
        <f t="shared" si="187"/>
        <v>Panasonic</v>
      </c>
      <c r="P425" s="5" t="str">
        <f t="shared" si="188"/>
        <v>ERJ6ENF4702</v>
      </c>
      <c r="T425" t="str">
        <f t="shared" si="164"/>
        <v>technology 'R0805';</v>
      </c>
      <c r="U425" t="str">
        <f t="shared" si="165"/>
        <v>value '47.0 k';</v>
      </c>
      <c r="V425" t="str">
        <f t="shared" si="166"/>
        <v>tolerance '1 %';</v>
      </c>
      <c r="W425" t="str">
        <f t="shared" si="167"/>
        <v>rcwv '76.6 V';</v>
      </c>
      <c r="X425" t="str">
        <f t="shared" si="168"/>
        <v>max(v) '200 V';</v>
      </c>
      <c r="Y425" t="str">
        <f t="shared" si="169"/>
        <v>power(w) '0.125 @ 70 C';</v>
      </c>
      <c r="Z425" t="str">
        <f t="shared" si="170"/>
        <v>tcr '±100 ppm/C';</v>
      </c>
      <c r="AA425" t="str">
        <f t="shared" si="171"/>
        <v>package '0805';</v>
      </c>
      <c r="AB425" t="str">
        <f t="shared" si="172"/>
        <v>operating_temp '-55 to +155 C';</v>
      </c>
      <c r="AC425" t="str">
        <f t="shared" si="173"/>
        <v>pkg_code '4702';</v>
      </c>
      <c r="AD425" t="str">
        <f t="shared" si="174"/>
        <v>aec-q200 'Grade 0';</v>
      </c>
      <c r="AE425" t="str">
        <f t="shared" si="175"/>
        <v>classification 'Precision Thick Film Chip Resistors';</v>
      </c>
      <c r="AF425" t="str">
        <f t="shared" si="176"/>
        <v>mfg 'Panasonic';</v>
      </c>
      <c r="AG425" t="str">
        <f t="shared" si="177"/>
        <v>mpn 'ERJ6ENF4702';</v>
      </c>
    </row>
    <row r="426" spans="3:33" x14ac:dyDescent="0.3">
      <c r="C426" s="5" t="str">
        <f t="shared" si="178"/>
        <v>R0805</v>
      </c>
      <c r="D426" s="5" t="str">
        <f t="shared" si="162"/>
        <v>47.5 k</v>
      </c>
      <c r="E426" s="5" t="str">
        <f t="shared" si="179"/>
        <v>1 %</v>
      </c>
      <c r="F426" s="5" t="str">
        <f t="shared" si="163"/>
        <v>77.1 V</v>
      </c>
      <c r="G426" s="5" t="str">
        <f t="shared" si="180"/>
        <v>200 V</v>
      </c>
      <c r="H426" s="5" t="str">
        <f t="shared" si="181"/>
        <v>0.125 @ 70 C</v>
      </c>
      <c r="I426" s="5" t="str">
        <f t="shared" si="182"/>
        <v>±100 ppm/C</v>
      </c>
      <c r="J426" s="5" t="str">
        <f t="shared" si="183"/>
        <v>0805</v>
      </c>
      <c r="K426" s="5" t="str">
        <f t="shared" si="184"/>
        <v>-55 to +155 C</v>
      </c>
      <c r="L426" s="5" t="str">
        <f t="array" ref="L426">IFERROR(INDEX(e29_4c,SMALL(IF(($B$9&lt;=e29_raw)*($B$11&gt;=e29_raw),MATCH(ROW(e29_4c),ROW(e29_4c))),ROWS($A$1:A420)),COLUMN(A420)),"")</f>
        <v>4752</v>
      </c>
      <c r="M426" s="5" t="str">
        <f t="shared" si="185"/>
        <v>Grade 0</v>
      </c>
      <c r="N426" t="str">
        <f t="shared" si="186"/>
        <v>Precision Thick Film Chip Resistors</v>
      </c>
      <c r="O426" t="str">
        <f t="shared" si="187"/>
        <v>Panasonic</v>
      </c>
      <c r="P426" s="5" t="str">
        <f t="shared" si="188"/>
        <v>ERJ6ENF4752</v>
      </c>
      <c r="T426" t="str">
        <f t="shared" si="164"/>
        <v>technology 'R0805';</v>
      </c>
      <c r="U426" t="str">
        <f t="shared" si="165"/>
        <v>value '47.5 k';</v>
      </c>
      <c r="V426" t="str">
        <f t="shared" si="166"/>
        <v>tolerance '1 %';</v>
      </c>
      <c r="W426" t="str">
        <f t="shared" si="167"/>
        <v>rcwv '77.1 V';</v>
      </c>
      <c r="X426" t="str">
        <f t="shared" si="168"/>
        <v>max(v) '200 V';</v>
      </c>
      <c r="Y426" t="str">
        <f t="shared" si="169"/>
        <v>power(w) '0.125 @ 70 C';</v>
      </c>
      <c r="Z426" t="str">
        <f t="shared" si="170"/>
        <v>tcr '±100 ppm/C';</v>
      </c>
      <c r="AA426" t="str">
        <f t="shared" si="171"/>
        <v>package '0805';</v>
      </c>
      <c r="AB426" t="str">
        <f t="shared" si="172"/>
        <v>operating_temp '-55 to +155 C';</v>
      </c>
      <c r="AC426" t="str">
        <f t="shared" si="173"/>
        <v>pkg_code '4752';</v>
      </c>
      <c r="AD426" t="str">
        <f t="shared" si="174"/>
        <v>aec-q200 'Grade 0';</v>
      </c>
      <c r="AE426" t="str">
        <f t="shared" si="175"/>
        <v>classification 'Precision Thick Film Chip Resistors';</v>
      </c>
      <c r="AF426" t="str">
        <f t="shared" si="176"/>
        <v>mfg 'Panasonic';</v>
      </c>
      <c r="AG426" t="str">
        <f t="shared" si="177"/>
        <v>mpn 'ERJ6ENF4752';</v>
      </c>
    </row>
    <row r="427" spans="3:33" x14ac:dyDescent="0.3">
      <c r="C427" s="5" t="str">
        <f t="shared" si="178"/>
        <v>R0805</v>
      </c>
      <c r="D427" s="5" t="str">
        <f t="shared" si="162"/>
        <v>48.7 k</v>
      </c>
      <c r="E427" s="5" t="str">
        <f t="shared" si="179"/>
        <v>1 %</v>
      </c>
      <c r="F427" s="5" t="str">
        <f t="shared" si="163"/>
        <v>78 V</v>
      </c>
      <c r="G427" s="5" t="str">
        <f t="shared" si="180"/>
        <v>200 V</v>
      </c>
      <c r="H427" s="5" t="str">
        <f t="shared" si="181"/>
        <v>0.125 @ 70 C</v>
      </c>
      <c r="I427" s="5" t="str">
        <f t="shared" si="182"/>
        <v>±100 ppm/C</v>
      </c>
      <c r="J427" s="5" t="str">
        <f t="shared" si="183"/>
        <v>0805</v>
      </c>
      <c r="K427" s="5" t="str">
        <f t="shared" si="184"/>
        <v>-55 to +155 C</v>
      </c>
      <c r="L427" s="5" t="str">
        <f t="array" ref="L427">IFERROR(INDEX(e29_4c,SMALL(IF(($B$9&lt;=e29_raw)*($B$11&gt;=e29_raw),MATCH(ROW(e29_4c),ROW(e29_4c))),ROWS($A$1:A421)),COLUMN(A421)),"")</f>
        <v>4872</v>
      </c>
      <c r="M427" s="5" t="str">
        <f t="shared" si="185"/>
        <v>Grade 0</v>
      </c>
      <c r="N427" t="str">
        <f t="shared" si="186"/>
        <v>Precision Thick Film Chip Resistors</v>
      </c>
      <c r="O427" t="str">
        <f t="shared" si="187"/>
        <v>Panasonic</v>
      </c>
      <c r="P427" s="5" t="str">
        <f t="shared" si="188"/>
        <v>ERJ6ENF4872</v>
      </c>
      <c r="T427" t="str">
        <f t="shared" si="164"/>
        <v>technology 'R0805';</v>
      </c>
      <c r="U427" t="str">
        <f t="shared" si="165"/>
        <v>value '48.7 k';</v>
      </c>
      <c r="V427" t="str">
        <f t="shared" si="166"/>
        <v>tolerance '1 %';</v>
      </c>
      <c r="W427" t="str">
        <f t="shared" si="167"/>
        <v>rcwv '78 V';</v>
      </c>
      <c r="X427" t="str">
        <f t="shared" si="168"/>
        <v>max(v) '200 V';</v>
      </c>
      <c r="Y427" t="str">
        <f t="shared" si="169"/>
        <v>power(w) '0.125 @ 70 C';</v>
      </c>
      <c r="Z427" t="str">
        <f t="shared" si="170"/>
        <v>tcr '±100 ppm/C';</v>
      </c>
      <c r="AA427" t="str">
        <f t="shared" si="171"/>
        <v>package '0805';</v>
      </c>
      <c r="AB427" t="str">
        <f t="shared" si="172"/>
        <v>operating_temp '-55 to +155 C';</v>
      </c>
      <c r="AC427" t="str">
        <f t="shared" si="173"/>
        <v>pkg_code '4872';</v>
      </c>
      <c r="AD427" t="str">
        <f t="shared" si="174"/>
        <v>aec-q200 'Grade 0';</v>
      </c>
      <c r="AE427" t="str">
        <f t="shared" si="175"/>
        <v>classification 'Precision Thick Film Chip Resistors';</v>
      </c>
      <c r="AF427" t="str">
        <f t="shared" si="176"/>
        <v>mfg 'Panasonic';</v>
      </c>
      <c r="AG427" t="str">
        <f t="shared" si="177"/>
        <v>mpn 'ERJ6ENF4872';</v>
      </c>
    </row>
    <row r="428" spans="3:33" x14ac:dyDescent="0.3">
      <c r="C428" s="5" t="str">
        <f t="shared" si="178"/>
        <v>R0805</v>
      </c>
      <c r="D428" s="5" t="str">
        <f t="shared" si="162"/>
        <v>49.9 k</v>
      </c>
      <c r="E428" s="5" t="str">
        <f t="shared" si="179"/>
        <v>1 %</v>
      </c>
      <c r="F428" s="5" t="str">
        <f t="shared" si="163"/>
        <v>79 V</v>
      </c>
      <c r="G428" s="5" t="str">
        <f t="shared" si="180"/>
        <v>200 V</v>
      </c>
      <c r="H428" s="5" t="str">
        <f t="shared" si="181"/>
        <v>0.125 @ 70 C</v>
      </c>
      <c r="I428" s="5" t="str">
        <f t="shared" si="182"/>
        <v>±100 ppm/C</v>
      </c>
      <c r="J428" s="5" t="str">
        <f t="shared" si="183"/>
        <v>0805</v>
      </c>
      <c r="K428" s="5" t="str">
        <f t="shared" si="184"/>
        <v>-55 to +155 C</v>
      </c>
      <c r="L428" s="5" t="str">
        <f t="array" ref="L428">IFERROR(INDEX(e29_4c,SMALL(IF(($B$9&lt;=e29_raw)*($B$11&gt;=e29_raw),MATCH(ROW(e29_4c),ROW(e29_4c))),ROWS($A$1:A422)),COLUMN(A422)),"")</f>
        <v>4992</v>
      </c>
      <c r="M428" s="5" t="str">
        <f t="shared" si="185"/>
        <v>Grade 0</v>
      </c>
      <c r="N428" t="str">
        <f t="shared" si="186"/>
        <v>Precision Thick Film Chip Resistors</v>
      </c>
      <c r="O428" t="str">
        <f t="shared" si="187"/>
        <v>Panasonic</v>
      </c>
      <c r="P428" s="5" t="str">
        <f t="shared" si="188"/>
        <v>ERJ6ENF4992</v>
      </c>
      <c r="T428" t="str">
        <f t="shared" si="164"/>
        <v>technology 'R0805';</v>
      </c>
      <c r="U428" t="str">
        <f t="shared" si="165"/>
        <v>value '49.9 k';</v>
      </c>
      <c r="V428" t="str">
        <f t="shared" si="166"/>
        <v>tolerance '1 %';</v>
      </c>
      <c r="W428" t="str">
        <f t="shared" si="167"/>
        <v>rcwv '79 V';</v>
      </c>
      <c r="X428" t="str">
        <f t="shared" si="168"/>
        <v>max(v) '200 V';</v>
      </c>
      <c r="Y428" t="str">
        <f t="shared" si="169"/>
        <v>power(w) '0.125 @ 70 C';</v>
      </c>
      <c r="Z428" t="str">
        <f t="shared" si="170"/>
        <v>tcr '±100 ppm/C';</v>
      </c>
      <c r="AA428" t="str">
        <f t="shared" si="171"/>
        <v>package '0805';</v>
      </c>
      <c r="AB428" t="str">
        <f t="shared" si="172"/>
        <v>operating_temp '-55 to +155 C';</v>
      </c>
      <c r="AC428" t="str">
        <f t="shared" si="173"/>
        <v>pkg_code '4992';</v>
      </c>
      <c r="AD428" t="str">
        <f t="shared" si="174"/>
        <v>aec-q200 'Grade 0';</v>
      </c>
      <c r="AE428" t="str">
        <f t="shared" si="175"/>
        <v>classification 'Precision Thick Film Chip Resistors';</v>
      </c>
      <c r="AF428" t="str">
        <f t="shared" si="176"/>
        <v>mfg 'Panasonic';</v>
      </c>
      <c r="AG428" t="str">
        <f t="shared" si="177"/>
        <v>mpn 'ERJ6ENF4992';</v>
      </c>
    </row>
    <row r="429" spans="3:33" x14ac:dyDescent="0.3">
      <c r="C429" s="5" t="str">
        <f t="shared" si="178"/>
        <v>R0805</v>
      </c>
      <c r="D429" s="5" t="str">
        <f t="shared" si="162"/>
        <v>51.0 k</v>
      </c>
      <c r="E429" s="5" t="str">
        <f t="shared" si="179"/>
        <v>1 %</v>
      </c>
      <c r="F429" s="5" t="str">
        <f t="shared" si="163"/>
        <v>79.8 V</v>
      </c>
      <c r="G429" s="5" t="str">
        <f t="shared" si="180"/>
        <v>200 V</v>
      </c>
      <c r="H429" s="5" t="str">
        <f t="shared" si="181"/>
        <v>0.125 @ 70 C</v>
      </c>
      <c r="I429" s="5" t="str">
        <f t="shared" si="182"/>
        <v>±100 ppm/C</v>
      </c>
      <c r="J429" s="5" t="str">
        <f t="shared" si="183"/>
        <v>0805</v>
      </c>
      <c r="K429" s="5" t="str">
        <f t="shared" si="184"/>
        <v>-55 to +155 C</v>
      </c>
      <c r="L429" s="5" t="str">
        <f t="array" ref="L429">IFERROR(INDEX(e29_4c,SMALL(IF(($B$9&lt;=e29_raw)*($B$11&gt;=e29_raw),MATCH(ROW(e29_4c),ROW(e29_4c))),ROWS($A$1:A423)),COLUMN(A423)),"")</f>
        <v>5102</v>
      </c>
      <c r="M429" s="5" t="str">
        <f t="shared" si="185"/>
        <v>Grade 0</v>
      </c>
      <c r="N429" t="str">
        <f t="shared" si="186"/>
        <v>Precision Thick Film Chip Resistors</v>
      </c>
      <c r="O429" t="str">
        <f t="shared" si="187"/>
        <v>Panasonic</v>
      </c>
      <c r="P429" s="5" t="str">
        <f t="shared" si="188"/>
        <v>ERJ6ENF5102</v>
      </c>
      <c r="T429" t="str">
        <f t="shared" si="164"/>
        <v>technology 'R0805';</v>
      </c>
      <c r="U429" t="str">
        <f t="shared" si="165"/>
        <v>value '51.0 k';</v>
      </c>
      <c r="V429" t="str">
        <f t="shared" si="166"/>
        <v>tolerance '1 %';</v>
      </c>
      <c r="W429" t="str">
        <f t="shared" si="167"/>
        <v>rcwv '79.8 V';</v>
      </c>
      <c r="X429" t="str">
        <f t="shared" si="168"/>
        <v>max(v) '200 V';</v>
      </c>
      <c r="Y429" t="str">
        <f t="shared" si="169"/>
        <v>power(w) '0.125 @ 70 C';</v>
      </c>
      <c r="Z429" t="str">
        <f t="shared" si="170"/>
        <v>tcr '±100 ppm/C';</v>
      </c>
      <c r="AA429" t="str">
        <f t="shared" si="171"/>
        <v>package '0805';</v>
      </c>
      <c r="AB429" t="str">
        <f t="shared" si="172"/>
        <v>operating_temp '-55 to +155 C';</v>
      </c>
      <c r="AC429" t="str">
        <f t="shared" si="173"/>
        <v>pkg_code '5102';</v>
      </c>
      <c r="AD429" t="str">
        <f t="shared" si="174"/>
        <v>aec-q200 'Grade 0';</v>
      </c>
      <c r="AE429" t="str">
        <f t="shared" si="175"/>
        <v>classification 'Precision Thick Film Chip Resistors';</v>
      </c>
      <c r="AF429" t="str">
        <f t="shared" si="176"/>
        <v>mfg 'Panasonic';</v>
      </c>
      <c r="AG429" t="str">
        <f t="shared" si="177"/>
        <v>mpn 'ERJ6ENF5102';</v>
      </c>
    </row>
    <row r="430" spans="3:33" x14ac:dyDescent="0.3">
      <c r="C430" s="5" t="str">
        <f t="shared" si="178"/>
        <v>R0805</v>
      </c>
      <c r="D430" s="5" t="str">
        <f t="shared" si="162"/>
        <v>51.1 k</v>
      </c>
      <c r="E430" s="5" t="str">
        <f t="shared" si="179"/>
        <v>1 %</v>
      </c>
      <c r="F430" s="5" t="str">
        <f t="shared" si="163"/>
        <v>79.9 V</v>
      </c>
      <c r="G430" s="5" t="str">
        <f t="shared" si="180"/>
        <v>200 V</v>
      </c>
      <c r="H430" s="5" t="str">
        <f t="shared" si="181"/>
        <v>0.125 @ 70 C</v>
      </c>
      <c r="I430" s="5" t="str">
        <f t="shared" si="182"/>
        <v>±100 ppm/C</v>
      </c>
      <c r="J430" s="5" t="str">
        <f t="shared" si="183"/>
        <v>0805</v>
      </c>
      <c r="K430" s="5" t="str">
        <f t="shared" si="184"/>
        <v>-55 to +155 C</v>
      </c>
      <c r="L430" s="5" t="str">
        <f t="array" ref="L430">IFERROR(INDEX(e29_4c,SMALL(IF(($B$9&lt;=e29_raw)*($B$11&gt;=e29_raw),MATCH(ROW(e29_4c),ROW(e29_4c))),ROWS($A$1:A424)),COLUMN(A424)),"")</f>
        <v>5112</v>
      </c>
      <c r="M430" s="5" t="str">
        <f t="shared" si="185"/>
        <v>Grade 0</v>
      </c>
      <c r="N430" t="str">
        <f t="shared" si="186"/>
        <v>Precision Thick Film Chip Resistors</v>
      </c>
      <c r="O430" t="str">
        <f t="shared" si="187"/>
        <v>Panasonic</v>
      </c>
      <c r="P430" s="5" t="str">
        <f t="shared" si="188"/>
        <v>ERJ6ENF5112</v>
      </c>
      <c r="T430" t="str">
        <f t="shared" si="164"/>
        <v>technology 'R0805';</v>
      </c>
      <c r="U430" t="str">
        <f t="shared" si="165"/>
        <v>value '51.1 k';</v>
      </c>
      <c r="V430" t="str">
        <f t="shared" si="166"/>
        <v>tolerance '1 %';</v>
      </c>
      <c r="W430" t="str">
        <f t="shared" si="167"/>
        <v>rcwv '79.9 V';</v>
      </c>
      <c r="X430" t="str">
        <f t="shared" si="168"/>
        <v>max(v) '200 V';</v>
      </c>
      <c r="Y430" t="str">
        <f t="shared" si="169"/>
        <v>power(w) '0.125 @ 70 C';</v>
      </c>
      <c r="Z430" t="str">
        <f t="shared" si="170"/>
        <v>tcr '±100 ppm/C';</v>
      </c>
      <c r="AA430" t="str">
        <f t="shared" si="171"/>
        <v>package '0805';</v>
      </c>
      <c r="AB430" t="str">
        <f t="shared" si="172"/>
        <v>operating_temp '-55 to +155 C';</v>
      </c>
      <c r="AC430" t="str">
        <f t="shared" si="173"/>
        <v>pkg_code '5112';</v>
      </c>
      <c r="AD430" t="str">
        <f t="shared" si="174"/>
        <v>aec-q200 'Grade 0';</v>
      </c>
      <c r="AE430" t="str">
        <f t="shared" si="175"/>
        <v>classification 'Precision Thick Film Chip Resistors';</v>
      </c>
      <c r="AF430" t="str">
        <f t="shared" si="176"/>
        <v>mfg 'Panasonic';</v>
      </c>
      <c r="AG430" t="str">
        <f t="shared" si="177"/>
        <v>mpn 'ERJ6ENF5112';</v>
      </c>
    </row>
    <row r="431" spans="3:33" x14ac:dyDescent="0.3">
      <c r="C431" s="5" t="str">
        <f t="shared" si="178"/>
        <v>R0805</v>
      </c>
      <c r="D431" s="5" t="str">
        <f t="shared" si="162"/>
        <v>52.3 k</v>
      </c>
      <c r="E431" s="5" t="str">
        <f t="shared" si="179"/>
        <v>1 %</v>
      </c>
      <c r="F431" s="5" t="str">
        <f t="shared" si="163"/>
        <v>80.9 V</v>
      </c>
      <c r="G431" s="5" t="str">
        <f t="shared" si="180"/>
        <v>200 V</v>
      </c>
      <c r="H431" s="5" t="str">
        <f t="shared" si="181"/>
        <v>0.125 @ 70 C</v>
      </c>
      <c r="I431" s="5" t="str">
        <f t="shared" si="182"/>
        <v>±100 ppm/C</v>
      </c>
      <c r="J431" s="5" t="str">
        <f t="shared" si="183"/>
        <v>0805</v>
      </c>
      <c r="K431" s="5" t="str">
        <f t="shared" si="184"/>
        <v>-55 to +155 C</v>
      </c>
      <c r="L431" s="5" t="str">
        <f t="array" ref="L431">IFERROR(INDEX(e29_4c,SMALL(IF(($B$9&lt;=e29_raw)*($B$11&gt;=e29_raw),MATCH(ROW(e29_4c),ROW(e29_4c))),ROWS($A$1:A425)),COLUMN(A425)),"")</f>
        <v>5232</v>
      </c>
      <c r="M431" s="5" t="str">
        <f t="shared" si="185"/>
        <v>Grade 0</v>
      </c>
      <c r="N431" t="str">
        <f t="shared" si="186"/>
        <v>Precision Thick Film Chip Resistors</v>
      </c>
      <c r="O431" t="str">
        <f t="shared" si="187"/>
        <v>Panasonic</v>
      </c>
      <c r="P431" s="5" t="str">
        <f t="shared" si="188"/>
        <v>ERJ6ENF5232</v>
      </c>
      <c r="T431" t="str">
        <f t="shared" si="164"/>
        <v>technology 'R0805';</v>
      </c>
      <c r="U431" t="str">
        <f t="shared" si="165"/>
        <v>value '52.3 k';</v>
      </c>
      <c r="V431" t="str">
        <f t="shared" si="166"/>
        <v>tolerance '1 %';</v>
      </c>
      <c r="W431" t="str">
        <f t="shared" si="167"/>
        <v>rcwv '80.9 V';</v>
      </c>
      <c r="X431" t="str">
        <f t="shared" si="168"/>
        <v>max(v) '200 V';</v>
      </c>
      <c r="Y431" t="str">
        <f t="shared" si="169"/>
        <v>power(w) '0.125 @ 70 C';</v>
      </c>
      <c r="Z431" t="str">
        <f t="shared" si="170"/>
        <v>tcr '±100 ppm/C';</v>
      </c>
      <c r="AA431" t="str">
        <f t="shared" si="171"/>
        <v>package '0805';</v>
      </c>
      <c r="AB431" t="str">
        <f t="shared" si="172"/>
        <v>operating_temp '-55 to +155 C';</v>
      </c>
      <c r="AC431" t="str">
        <f t="shared" si="173"/>
        <v>pkg_code '5232';</v>
      </c>
      <c r="AD431" t="str">
        <f t="shared" si="174"/>
        <v>aec-q200 'Grade 0';</v>
      </c>
      <c r="AE431" t="str">
        <f t="shared" si="175"/>
        <v>classification 'Precision Thick Film Chip Resistors';</v>
      </c>
      <c r="AF431" t="str">
        <f t="shared" si="176"/>
        <v>mfg 'Panasonic';</v>
      </c>
      <c r="AG431" t="str">
        <f t="shared" si="177"/>
        <v>mpn 'ERJ6ENF5232';</v>
      </c>
    </row>
    <row r="432" spans="3:33" x14ac:dyDescent="0.3">
      <c r="C432" s="5" t="str">
        <f t="shared" si="178"/>
        <v>R0805</v>
      </c>
      <c r="D432" s="5" t="str">
        <f t="shared" si="162"/>
        <v>53.6 k</v>
      </c>
      <c r="E432" s="5" t="str">
        <f t="shared" si="179"/>
        <v>1 %</v>
      </c>
      <c r="F432" s="5" t="str">
        <f t="shared" si="163"/>
        <v>81.9 V</v>
      </c>
      <c r="G432" s="5" t="str">
        <f t="shared" si="180"/>
        <v>200 V</v>
      </c>
      <c r="H432" s="5" t="str">
        <f t="shared" si="181"/>
        <v>0.125 @ 70 C</v>
      </c>
      <c r="I432" s="5" t="str">
        <f t="shared" si="182"/>
        <v>±100 ppm/C</v>
      </c>
      <c r="J432" s="5" t="str">
        <f t="shared" si="183"/>
        <v>0805</v>
      </c>
      <c r="K432" s="5" t="str">
        <f t="shared" si="184"/>
        <v>-55 to +155 C</v>
      </c>
      <c r="L432" s="5" t="str">
        <f t="array" ref="L432">IFERROR(INDEX(e29_4c,SMALL(IF(($B$9&lt;=e29_raw)*($B$11&gt;=e29_raw),MATCH(ROW(e29_4c),ROW(e29_4c))),ROWS($A$1:A426)),COLUMN(A426)),"")</f>
        <v>5362</v>
      </c>
      <c r="M432" s="5" t="str">
        <f t="shared" si="185"/>
        <v>Grade 0</v>
      </c>
      <c r="N432" t="str">
        <f t="shared" si="186"/>
        <v>Precision Thick Film Chip Resistors</v>
      </c>
      <c r="O432" t="str">
        <f t="shared" si="187"/>
        <v>Panasonic</v>
      </c>
      <c r="P432" s="5" t="str">
        <f t="shared" si="188"/>
        <v>ERJ6ENF5362</v>
      </c>
      <c r="T432" t="str">
        <f t="shared" si="164"/>
        <v>technology 'R0805';</v>
      </c>
      <c r="U432" t="str">
        <f t="shared" si="165"/>
        <v>value '53.6 k';</v>
      </c>
      <c r="V432" t="str">
        <f t="shared" si="166"/>
        <v>tolerance '1 %';</v>
      </c>
      <c r="W432" t="str">
        <f t="shared" si="167"/>
        <v>rcwv '81.9 V';</v>
      </c>
      <c r="X432" t="str">
        <f t="shared" si="168"/>
        <v>max(v) '200 V';</v>
      </c>
      <c r="Y432" t="str">
        <f t="shared" si="169"/>
        <v>power(w) '0.125 @ 70 C';</v>
      </c>
      <c r="Z432" t="str">
        <f t="shared" si="170"/>
        <v>tcr '±100 ppm/C';</v>
      </c>
      <c r="AA432" t="str">
        <f t="shared" si="171"/>
        <v>package '0805';</v>
      </c>
      <c r="AB432" t="str">
        <f t="shared" si="172"/>
        <v>operating_temp '-55 to +155 C';</v>
      </c>
      <c r="AC432" t="str">
        <f t="shared" si="173"/>
        <v>pkg_code '5362';</v>
      </c>
      <c r="AD432" t="str">
        <f t="shared" si="174"/>
        <v>aec-q200 'Grade 0';</v>
      </c>
      <c r="AE432" t="str">
        <f t="shared" si="175"/>
        <v>classification 'Precision Thick Film Chip Resistors';</v>
      </c>
      <c r="AF432" t="str">
        <f t="shared" si="176"/>
        <v>mfg 'Panasonic';</v>
      </c>
      <c r="AG432" t="str">
        <f t="shared" si="177"/>
        <v>mpn 'ERJ6ENF5362';</v>
      </c>
    </row>
    <row r="433" spans="3:33" x14ac:dyDescent="0.3">
      <c r="C433" s="5" t="str">
        <f t="shared" si="178"/>
        <v>R0805</v>
      </c>
      <c r="D433" s="5" t="str">
        <f t="shared" si="162"/>
        <v>54.9 k</v>
      </c>
      <c r="E433" s="5" t="str">
        <f t="shared" si="179"/>
        <v>1 %</v>
      </c>
      <c r="F433" s="5" t="str">
        <f t="shared" si="163"/>
        <v>82.8 V</v>
      </c>
      <c r="G433" s="5" t="str">
        <f t="shared" si="180"/>
        <v>200 V</v>
      </c>
      <c r="H433" s="5" t="str">
        <f t="shared" si="181"/>
        <v>0.125 @ 70 C</v>
      </c>
      <c r="I433" s="5" t="str">
        <f t="shared" si="182"/>
        <v>±100 ppm/C</v>
      </c>
      <c r="J433" s="5" t="str">
        <f t="shared" si="183"/>
        <v>0805</v>
      </c>
      <c r="K433" s="5" t="str">
        <f t="shared" si="184"/>
        <v>-55 to +155 C</v>
      </c>
      <c r="L433" s="5" t="str">
        <f t="array" ref="L433">IFERROR(INDEX(e29_4c,SMALL(IF(($B$9&lt;=e29_raw)*($B$11&gt;=e29_raw),MATCH(ROW(e29_4c),ROW(e29_4c))),ROWS($A$1:A427)),COLUMN(A427)),"")</f>
        <v>5492</v>
      </c>
      <c r="M433" s="5" t="str">
        <f t="shared" si="185"/>
        <v>Grade 0</v>
      </c>
      <c r="N433" t="str">
        <f t="shared" si="186"/>
        <v>Precision Thick Film Chip Resistors</v>
      </c>
      <c r="O433" t="str">
        <f t="shared" si="187"/>
        <v>Panasonic</v>
      </c>
      <c r="P433" s="5" t="str">
        <f t="shared" si="188"/>
        <v>ERJ6ENF5492</v>
      </c>
      <c r="T433" t="str">
        <f t="shared" si="164"/>
        <v>technology 'R0805';</v>
      </c>
      <c r="U433" t="str">
        <f t="shared" si="165"/>
        <v>value '54.9 k';</v>
      </c>
      <c r="V433" t="str">
        <f t="shared" si="166"/>
        <v>tolerance '1 %';</v>
      </c>
      <c r="W433" t="str">
        <f t="shared" si="167"/>
        <v>rcwv '82.8 V';</v>
      </c>
      <c r="X433" t="str">
        <f t="shared" si="168"/>
        <v>max(v) '200 V';</v>
      </c>
      <c r="Y433" t="str">
        <f t="shared" si="169"/>
        <v>power(w) '0.125 @ 70 C';</v>
      </c>
      <c r="Z433" t="str">
        <f t="shared" si="170"/>
        <v>tcr '±100 ppm/C';</v>
      </c>
      <c r="AA433" t="str">
        <f t="shared" si="171"/>
        <v>package '0805';</v>
      </c>
      <c r="AB433" t="str">
        <f t="shared" si="172"/>
        <v>operating_temp '-55 to +155 C';</v>
      </c>
      <c r="AC433" t="str">
        <f t="shared" si="173"/>
        <v>pkg_code '5492';</v>
      </c>
      <c r="AD433" t="str">
        <f t="shared" si="174"/>
        <v>aec-q200 'Grade 0';</v>
      </c>
      <c r="AE433" t="str">
        <f t="shared" si="175"/>
        <v>classification 'Precision Thick Film Chip Resistors';</v>
      </c>
      <c r="AF433" t="str">
        <f t="shared" si="176"/>
        <v>mfg 'Panasonic';</v>
      </c>
      <c r="AG433" t="str">
        <f t="shared" si="177"/>
        <v>mpn 'ERJ6ENF5492';</v>
      </c>
    </row>
    <row r="434" spans="3:33" x14ac:dyDescent="0.3">
      <c r="C434" s="5" t="str">
        <f t="shared" si="178"/>
        <v>R0805</v>
      </c>
      <c r="D434" s="5" t="str">
        <f t="shared" si="162"/>
        <v>56.0 k</v>
      </c>
      <c r="E434" s="5" t="str">
        <f t="shared" si="179"/>
        <v>1 %</v>
      </c>
      <c r="F434" s="5" t="str">
        <f t="shared" si="163"/>
        <v>83.7 V</v>
      </c>
      <c r="G434" s="5" t="str">
        <f t="shared" si="180"/>
        <v>200 V</v>
      </c>
      <c r="H434" s="5" t="str">
        <f t="shared" si="181"/>
        <v>0.125 @ 70 C</v>
      </c>
      <c r="I434" s="5" t="str">
        <f t="shared" si="182"/>
        <v>±100 ppm/C</v>
      </c>
      <c r="J434" s="5" t="str">
        <f t="shared" si="183"/>
        <v>0805</v>
      </c>
      <c r="K434" s="5" t="str">
        <f t="shared" si="184"/>
        <v>-55 to +155 C</v>
      </c>
      <c r="L434" s="5" t="str">
        <f t="array" ref="L434">IFERROR(INDEX(e29_4c,SMALL(IF(($B$9&lt;=e29_raw)*($B$11&gt;=e29_raw),MATCH(ROW(e29_4c),ROW(e29_4c))),ROWS($A$1:A428)),COLUMN(A428)),"")</f>
        <v>5602</v>
      </c>
      <c r="M434" s="5" t="str">
        <f t="shared" si="185"/>
        <v>Grade 0</v>
      </c>
      <c r="N434" t="str">
        <f t="shared" si="186"/>
        <v>Precision Thick Film Chip Resistors</v>
      </c>
      <c r="O434" t="str">
        <f t="shared" si="187"/>
        <v>Panasonic</v>
      </c>
      <c r="P434" s="5" t="str">
        <f t="shared" si="188"/>
        <v>ERJ6ENF5602</v>
      </c>
      <c r="T434" t="str">
        <f t="shared" si="164"/>
        <v>technology 'R0805';</v>
      </c>
      <c r="U434" t="str">
        <f t="shared" si="165"/>
        <v>value '56.0 k';</v>
      </c>
      <c r="V434" t="str">
        <f t="shared" si="166"/>
        <v>tolerance '1 %';</v>
      </c>
      <c r="W434" t="str">
        <f t="shared" si="167"/>
        <v>rcwv '83.7 V';</v>
      </c>
      <c r="X434" t="str">
        <f t="shared" si="168"/>
        <v>max(v) '200 V';</v>
      </c>
      <c r="Y434" t="str">
        <f t="shared" si="169"/>
        <v>power(w) '0.125 @ 70 C';</v>
      </c>
      <c r="Z434" t="str">
        <f t="shared" si="170"/>
        <v>tcr '±100 ppm/C';</v>
      </c>
      <c r="AA434" t="str">
        <f t="shared" si="171"/>
        <v>package '0805';</v>
      </c>
      <c r="AB434" t="str">
        <f t="shared" si="172"/>
        <v>operating_temp '-55 to +155 C';</v>
      </c>
      <c r="AC434" t="str">
        <f t="shared" si="173"/>
        <v>pkg_code '5602';</v>
      </c>
      <c r="AD434" t="str">
        <f t="shared" si="174"/>
        <v>aec-q200 'Grade 0';</v>
      </c>
      <c r="AE434" t="str">
        <f t="shared" si="175"/>
        <v>classification 'Precision Thick Film Chip Resistors';</v>
      </c>
      <c r="AF434" t="str">
        <f t="shared" si="176"/>
        <v>mfg 'Panasonic';</v>
      </c>
      <c r="AG434" t="str">
        <f t="shared" si="177"/>
        <v>mpn 'ERJ6ENF5602';</v>
      </c>
    </row>
    <row r="435" spans="3:33" x14ac:dyDescent="0.3">
      <c r="C435" s="5" t="str">
        <f t="shared" si="178"/>
        <v>R0805</v>
      </c>
      <c r="D435" s="5" t="str">
        <f t="shared" si="162"/>
        <v>56.2 k</v>
      </c>
      <c r="E435" s="5" t="str">
        <f t="shared" si="179"/>
        <v>1 %</v>
      </c>
      <c r="F435" s="5" t="str">
        <f t="shared" si="163"/>
        <v>83.8 V</v>
      </c>
      <c r="G435" s="5" t="str">
        <f t="shared" si="180"/>
        <v>200 V</v>
      </c>
      <c r="H435" s="5" t="str">
        <f t="shared" si="181"/>
        <v>0.125 @ 70 C</v>
      </c>
      <c r="I435" s="5" t="str">
        <f t="shared" si="182"/>
        <v>±100 ppm/C</v>
      </c>
      <c r="J435" s="5" t="str">
        <f t="shared" si="183"/>
        <v>0805</v>
      </c>
      <c r="K435" s="5" t="str">
        <f t="shared" si="184"/>
        <v>-55 to +155 C</v>
      </c>
      <c r="L435" s="5" t="str">
        <f t="array" ref="L435">IFERROR(INDEX(e29_4c,SMALL(IF(($B$9&lt;=e29_raw)*($B$11&gt;=e29_raw),MATCH(ROW(e29_4c),ROW(e29_4c))),ROWS($A$1:A429)),COLUMN(A429)),"")</f>
        <v>5622</v>
      </c>
      <c r="M435" s="5" t="str">
        <f t="shared" si="185"/>
        <v>Grade 0</v>
      </c>
      <c r="N435" t="str">
        <f t="shared" si="186"/>
        <v>Precision Thick Film Chip Resistors</v>
      </c>
      <c r="O435" t="str">
        <f t="shared" si="187"/>
        <v>Panasonic</v>
      </c>
      <c r="P435" s="5" t="str">
        <f t="shared" si="188"/>
        <v>ERJ6ENF5622</v>
      </c>
      <c r="T435" t="str">
        <f t="shared" si="164"/>
        <v>technology 'R0805';</v>
      </c>
      <c r="U435" t="str">
        <f t="shared" si="165"/>
        <v>value '56.2 k';</v>
      </c>
      <c r="V435" t="str">
        <f t="shared" si="166"/>
        <v>tolerance '1 %';</v>
      </c>
      <c r="W435" t="str">
        <f t="shared" si="167"/>
        <v>rcwv '83.8 V';</v>
      </c>
      <c r="X435" t="str">
        <f t="shared" si="168"/>
        <v>max(v) '200 V';</v>
      </c>
      <c r="Y435" t="str">
        <f t="shared" si="169"/>
        <v>power(w) '0.125 @ 70 C';</v>
      </c>
      <c r="Z435" t="str">
        <f t="shared" si="170"/>
        <v>tcr '±100 ppm/C';</v>
      </c>
      <c r="AA435" t="str">
        <f t="shared" si="171"/>
        <v>package '0805';</v>
      </c>
      <c r="AB435" t="str">
        <f t="shared" si="172"/>
        <v>operating_temp '-55 to +155 C';</v>
      </c>
      <c r="AC435" t="str">
        <f t="shared" si="173"/>
        <v>pkg_code '5622';</v>
      </c>
      <c r="AD435" t="str">
        <f t="shared" si="174"/>
        <v>aec-q200 'Grade 0';</v>
      </c>
      <c r="AE435" t="str">
        <f t="shared" si="175"/>
        <v>classification 'Precision Thick Film Chip Resistors';</v>
      </c>
      <c r="AF435" t="str">
        <f t="shared" si="176"/>
        <v>mfg 'Panasonic';</v>
      </c>
      <c r="AG435" t="str">
        <f t="shared" si="177"/>
        <v>mpn 'ERJ6ENF5622';</v>
      </c>
    </row>
    <row r="436" spans="3:33" x14ac:dyDescent="0.3">
      <c r="C436" s="5" t="str">
        <f t="shared" si="178"/>
        <v>R0805</v>
      </c>
      <c r="D436" s="5" t="str">
        <f t="shared" si="162"/>
        <v>57.6 k</v>
      </c>
      <c r="E436" s="5" t="str">
        <f t="shared" si="179"/>
        <v>1 %</v>
      </c>
      <c r="F436" s="5" t="str">
        <f t="shared" si="163"/>
        <v>84.9 V</v>
      </c>
      <c r="G436" s="5" t="str">
        <f t="shared" si="180"/>
        <v>200 V</v>
      </c>
      <c r="H436" s="5" t="str">
        <f t="shared" si="181"/>
        <v>0.125 @ 70 C</v>
      </c>
      <c r="I436" s="5" t="str">
        <f t="shared" si="182"/>
        <v>±100 ppm/C</v>
      </c>
      <c r="J436" s="5" t="str">
        <f t="shared" si="183"/>
        <v>0805</v>
      </c>
      <c r="K436" s="5" t="str">
        <f t="shared" si="184"/>
        <v>-55 to +155 C</v>
      </c>
      <c r="L436" s="5" t="str">
        <f t="array" ref="L436">IFERROR(INDEX(e29_4c,SMALL(IF(($B$9&lt;=e29_raw)*($B$11&gt;=e29_raw),MATCH(ROW(e29_4c),ROW(e29_4c))),ROWS($A$1:A430)),COLUMN(A430)),"")</f>
        <v>5762</v>
      </c>
      <c r="M436" s="5" t="str">
        <f t="shared" si="185"/>
        <v>Grade 0</v>
      </c>
      <c r="N436" t="str">
        <f t="shared" si="186"/>
        <v>Precision Thick Film Chip Resistors</v>
      </c>
      <c r="O436" t="str">
        <f t="shared" si="187"/>
        <v>Panasonic</v>
      </c>
      <c r="P436" s="5" t="str">
        <f t="shared" si="188"/>
        <v>ERJ6ENF5762</v>
      </c>
      <c r="T436" t="str">
        <f t="shared" si="164"/>
        <v>technology 'R0805';</v>
      </c>
      <c r="U436" t="str">
        <f t="shared" si="165"/>
        <v>value '57.6 k';</v>
      </c>
      <c r="V436" t="str">
        <f t="shared" si="166"/>
        <v>tolerance '1 %';</v>
      </c>
      <c r="W436" t="str">
        <f t="shared" si="167"/>
        <v>rcwv '84.9 V';</v>
      </c>
      <c r="X436" t="str">
        <f t="shared" si="168"/>
        <v>max(v) '200 V';</v>
      </c>
      <c r="Y436" t="str">
        <f t="shared" si="169"/>
        <v>power(w) '0.125 @ 70 C';</v>
      </c>
      <c r="Z436" t="str">
        <f t="shared" si="170"/>
        <v>tcr '±100 ppm/C';</v>
      </c>
      <c r="AA436" t="str">
        <f t="shared" si="171"/>
        <v>package '0805';</v>
      </c>
      <c r="AB436" t="str">
        <f t="shared" si="172"/>
        <v>operating_temp '-55 to +155 C';</v>
      </c>
      <c r="AC436" t="str">
        <f t="shared" si="173"/>
        <v>pkg_code '5762';</v>
      </c>
      <c r="AD436" t="str">
        <f t="shared" si="174"/>
        <v>aec-q200 'Grade 0';</v>
      </c>
      <c r="AE436" t="str">
        <f t="shared" si="175"/>
        <v>classification 'Precision Thick Film Chip Resistors';</v>
      </c>
      <c r="AF436" t="str">
        <f t="shared" si="176"/>
        <v>mfg 'Panasonic';</v>
      </c>
      <c r="AG436" t="str">
        <f t="shared" si="177"/>
        <v>mpn 'ERJ6ENF5762';</v>
      </c>
    </row>
    <row r="437" spans="3:33" x14ac:dyDescent="0.3">
      <c r="C437" s="5" t="str">
        <f t="shared" si="178"/>
        <v>R0805</v>
      </c>
      <c r="D437" s="5" t="str">
        <f t="shared" si="162"/>
        <v>59.0 k</v>
      </c>
      <c r="E437" s="5" t="str">
        <f t="shared" si="179"/>
        <v>1 %</v>
      </c>
      <c r="F437" s="5" t="str">
        <f t="shared" si="163"/>
        <v>85.9 V</v>
      </c>
      <c r="G437" s="5" t="str">
        <f t="shared" si="180"/>
        <v>200 V</v>
      </c>
      <c r="H437" s="5" t="str">
        <f t="shared" si="181"/>
        <v>0.125 @ 70 C</v>
      </c>
      <c r="I437" s="5" t="str">
        <f t="shared" si="182"/>
        <v>±100 ppm/C</v>
      </c>
      <c r="J437" s="5" t="str">
        <f t="shared" si="183"/>
        <v>0805</v>
      </c>
      <c r="K437" s="5" t="str">
        <f t="shared" si="184"/>
        <v>-55 to +155 C</v>
      </c>
      <c r="L437" s="5" t="str">
        <f t="array" ref="L437">IFERROR(INDEX(e29_4c,SMALL(IF(($B$9&lt;=e29_raw)*($B$11&gt;=e29_raw),MATCH(ROW(e29_4c),ROW(e29_4c))),ROWS($A$1:A431)),COLUMN(A431)),"")</f>
        <v>5902</v>
      </c>
      <c r="M437" s="5" t="str">
        <f t="shared" si="185"/>
        <v>Grade 0</v>
      </c>
      <c r="N437" t="str">
        <f t="shared" si="186"/>
        <v>Precision Thick Film Chip Resistors</v>
      </c>
      <c r="O437" t="str">
        <f t="shared" si="187"/>
        <v>Panasonic</v>
      </c>
      <c r="P437" s="5" t="str">
        <f t="shared" si="188"/>
        <v>ERJ6ENF5902</v>
      </c>
      <c r="T437" t="str">
        <f t="shared" si="164"/>
        <v>technology 'R0805';</v>
      </c>
      <c r="U437" t="str">
        <f t="shared" si="165"/>
        <v>value '59.0 k';</v>
      </c>
      <c r="V437" t="str">
        <f t="shared" si="166"/>
        <v>tolerance '1 %';</v>
      </c>
      <c r="W437" t="str">
        <f t="shared" si="167"/>
        <v>rcwv '85.9 V';</v>
      </c>
      <c r="X437" t="str">
        <f t="shared" si="168"/>
        <v>max(v) '200 V';</v>
      </c>
      <c r="Y437" t="str">
        <f t="shared" si="169"/>
        <v>power(w) '0.125 @ 70 C';</v>
      </c>
      <c r="Z437" t="str">
        <f t="shared" si="170"/>
        <v>tcr '±100 ppm/C';</v>
      </c>
      <c r="AA437" t="str">
        <f t="shared" si="171"/>
        <v>package '0805';</v>
      </c>
      <c r="AB437" t="str">
        <f t="shared" si="172"/>
        <v>operating_temp '-55 to +155 C';</v>
      </c>
      <c r="AC437" t="str">
        <f t="shared" si="173"/>
        <v>pkg_code '5902';</v>
      </c>
      <c r="AD437" t="str">
        <f t="shared" si="174"/>
        <v>aec-q200 'Grade 0';</v>
      </c>
      <c r="AE437" t="str">
        <f t="shared" si="175"/>
        <v>classification 'Precision Thick Film Chip Resistors';</v>
      </c>
      <c r="AF437" t="str">
        <f t="shared" si="176"/>
        <v>mfg 'Panasonic';</v>
      </c>
      <c r="AG437" t="str">
        <f t="shared" si="177"/>
        <v>mpn 'ERJ6ENF5902';</v>
      </c>
    </row>
    <row r="438" spans="3:33" x14ac:dyDescent="0.3">
      <c r="C438" s="5" t="str">
        <f t="shared" si="178"/>
        <v>R0805</v>
      </c>
      <c r="D438" s="5" t="str">
        <f t="shared" si="162"/>
        <v>60.4 k</v>
      </c>
      <c r="E438" s="5" t="str">
        <f t="shared" si="179"/>
        <v>1 %</v>
      </c>
      <c r="F438" s="5" t="str">
        <f t="shared" si="163"/>
        <v>86.9 V</v>
      </c>
      <c r="G438" s="5" t="str">
        <f t="shared" si="180"/>
        <v>200 V</v>
      </c>
      <c r="H438" s="5" t="str">
        <f t="shared" si="181"/>
        <v>0.125 @ 70 C</v>
      </c>
      <c r="I438" s="5" t="str">
        <f t="shared" si="182"/>
        <v>±100 ppm/C</v>
      </c>
      <c r="J438" s="5" t="str">
        <f t="shared" si="183"/>
        <v>0805</v>
      </c>
      <c r="K438" s="5" t="str">
        <f t="shared" si="184"/>
        <v>-55 to +155 C</v>
      </c>
      <c r="L438" s="5" t="str">
        <f t="array" ref="L438">IFERROR(INDEX(e29_4c,SMALL(IF(($B$9&lt;=e29_raw)*($B$11&gt;=e29_raw),MATCH(ROW(e29_4c),ROW(e29_4c))),ROWS($A$1:A432)),COLUMN(A432)),"")</f>
        <v>6042</v>
      </c>
      <c r="M438" s="5" t="str">
        <f t="shared" si="185"/>
        <v>Grade 0</v>
      </c>
      <c r="N438" t="str">
        <f t="shared" si="186"/>
        <v>Precision Thick Film Chip Resistors</v>
      </c>
      <c r="O438" t="str">
        <f t="shared" si="187"/>
        <v>Panasonic</v>
      </c>
      <c r="P438" s="5" t="str">
        <f t="shared" si="188"/>
        <v>ERJ6ENF6042</v>
      </c>
      <c r="T438" t="str">
        <f t="shared" si="164"/>
        <v>technology 'R0805';</v>
      </c>
      <c r="U438" t="str">
        <f t="shared" si="165"/>
        <v>value '60.4 k';</v>
      </c>
      <c r="V438" t="str">
        <f t="shared" si="166"/>
        <v>tolerance '1 %';</v>
      </c>
      <c r="W438" t="str">
        <f t="shared" si="167"/>
        <v>rcwv '86.9 V';</v>
      </c>
      <c r="X438" t="str">
        <f t="shared" si="168"/>
        <v>max(v) '200 V';</v>
      </c>
      <c r="Y438" t="str">
        <f t="shared" si="169"/>
        <v>power(w) '0.125 @ 70 C';</v>
      </c>
      <c r="Z438" t="str">
        <f t="shared" si="170"/>
        <v>tcr '±100 ppm/C';</v>
      </c>
      <c r="AA438" t="str">
        <f t="shared" si="171"/>
        <v>package '0805';</v>
      </c>
      <c r="AB438" t="str">
        <f t="shared" si="172"/>
        <v>operating_temp '-55 to +155 C';</v>
      </c>
      <c r="AC438" t="str">
        <f t="shared" si="173"/>
        <v>pkg_code '6042';</v>
      </c>
      <c r="AD438" t="str">
        <f t="shared" si="174"/>
        <v>aec-q200 'Grade 0';</v>
      </c>
      <c r="AE438" t="str">
        <f t="shared" si="175"/>
        <v>classification 'Precision Thick Film Chip Resistors';</v>
      </c>
      <c r="AF438" t="str">
        <f t="shared" si="176"/>
        <v>mfg 'Panasonic';</v>
      </c>
      <c r="AG438" t="str">
        <f t="shared" si="177"/>
        <v>mpn 'ERJ6ENF6042';</v>
      </c>
    </row>
    <row r="439" spans="3:33" x14ac:dyDescent="0.3">
      <c r="C439" s="5" t="str">
        <f t="shared" si="178"/>
        <v>R0805</v>
      </c>
      <c r="D439" s="5" t="str">
        <f t="shared" si="162"/>
        <v>61.9 k</v>
      </c>
      <c r="E439" s="5" t="str">
        <f t="shared" si="179"/>
        <v>1 %</v>
      </c>
      <c r="F439" s="5" t="str">
        <f t="shared" si="163"/>
        <v>88 V</v>
      </c>
      <c r="G439" s="5" t="str">
        <f t="shared" si="180"/>
        <v>200 V</v>
      </c>
      <c r="H439" s="5" t="str">
        <f t="shared" si="181"/>
        <v>0.125 @ 70 C</v>
      </c>
      <c r="I439" s="5" t="str">
        <f t="shared" si="182"/>
        <v>±100 ppm/C</v>
      </c>
      <c r="J439" s="5" t="str">
        <f t="shared" si="183"/>
        <v>0805</v>
      </c>
      <c r="K439" s="5" t="str">
        <f t="shared" si="184"/>
        <v>-55 to +155 C</v>
      </c>
      <c r="L439" s="5" t="str">
        <f t="array" ref="L439">IFERROR(INDEX(e29_4c,SMALL(IF(($B$9&lt;=e29_raw)*($B$11&gt;=e29_raw),MATCH(ROW(e29_4c),ROW(e29_4c))),ROWS($A$1:A433)),COLUMN(A433)),"")</f>
        <v>6192</v>
      </c>
      <c r="M439" s="5" t="str">
        <f t="shared" si="185"/>
        <v>Grade 0</v>
      </c>
      <c r="N439" t="str">
        <f t="shared" si="186"/>
        <v>Precision Thick Film Chip Resistors</v>
      </c>
      <c r="O439" t="str">
        <f t="shared" si="187"/>
        <v>Panasonic</v>
      </c>
      <c r="P439" s="5" t="str">
        <f t="shared" si="188"/>
        <v>ERJ6ENF6192</v>
      </c>
      <c r="T439" t="str">
        <f t="shared" si="164"/>
        <v>technology 'R0805';</v>
      </c>
      <c r="U439" t="str">
        <f t="shared" si="165"/>
        <v>value '61.9 k';</v>
      </c>
      <c r="V439" t="str">
        <f t="shared" si="166"/>
        <v>tolerance '1 %';</v>
      </c>
      <c r="W439" t="str">
        <f t="shared" si="167"/>
        <v>rcwv '88 V';</v>
      </c>
      <c r="X439" t="str">
        <f t="shared" si="168"/>
        <v>max(v) '200 V';</v>
      </c>
      <c r="Y439" t="str">
        <f t="shared" si="169"/>
        <v>power(w) '0.125 @ 70 C';</v>
      </c>
      <c r="Z439" t="str">
        <f t="shared" si="170"/>
        <v>tcr '±100 ppm/C';</v>
      </c>
      <c r="AA439" t="str">
        <f t="shared" si="171"/>
        <v>package '0805';</v>
      </c>
      <c r="AB439" t="str">
        <f t="shared" si="172"/>
        <v>operating_temp '-55 to +155 C';</v>
      </c>
      <c r="AC439" t="str">
        <f t="shared" si="173"/>
        <v>pkg_code '6192';</v>
      </c>
      <c r="AD439" t="str">
        <f t="shared" si="174"/>
        <v>aec-q200 'Grade 0';</v>
      </c>
      <c r="AE439" t="str">
        <f t="shared" si="175"/>
        <v>classification 'Precision Thick Film Chip Resistors';</v>
      </c>
      <c r="AF439" t="str">
        <f t="shared" si="176"/>
        <v>mfg 'Panasonic';</v>
      </c>
      <c r="AG439" t="str">
        <f t="shared" si="177"/>
        <v>mpn 'ERJ6ENF6192';</v>
      </c>
    </row>
    <row r="440" spans="3:33" x14ac:dyDescent="0.3">
      <c r="C440" s="5" t="str">
        <f t="shared" si="178"/>
        <v>R0805</v>
      </c>
      <c r="D440" s="5" t="str">
        <f t="shared" si="162"/>
        <v>62.0 k</v>
      </c>
      <c r="E440" s="5" t="str">
        <f t="shared" si="179"/>
        <v>1 %</v>
      </c>
      <c r="F440" s="5" t="str">
        <f t="shared" si="163"/>
        <v>88 V</v>
      </c>
      <c r="G440" s="5" t="str">
        <f t="shared" si="180"/>
        <v>200 V</v>
      </c>
      <c r="H440" s="5" t="str">
        <f t="shared" si="181"/>
        <v>0.125 @ 70 C</v>
      </c>
      <c r="I440" s="5" t="str">
        <f t="shared" si="182"/>
        <v>±100 ppm/C</v>
      </c>
      <c r="J440" s="5" t="str">
        <f t="shared" si="183"/>
        <v>0805</v>
      </c>
      <c r="K440" s="5" t="str">
        <f t="shared" si="184"/>
        <v>-55 to +155 C</v>
      </c>
      <c r="L440" s="5" t="str">
        <f t="array" ref="L440">IFERROR(INDEX(e29_4c,SMALL(IF(($B$9&lt;=e29_raw)*($B$11&gt;=e29_raw),MATCH(ROW(e29_4c),ROW(e29_4c))),ROWS($A$1:A434)),COLUMN(A434)),"")</f>
        <v>6202</v>
      </c>
      <c r="M440" s="5" t="str">
        <f t="shared" si="185"/>
        <v>Grade 0</v>
      </c>
      <c r="N440" t="str">
        <f t="shared" si="186"/>
        <v>Precision Thick Film Chip Resistors</v>
      </c>
      <c r="O440" t="str">
        <f t="shared" si="187"/>
        <v>Panasonic</v>
      </c>
      <c r="P440" s="5" t="str">
        <f t="shared" si="188"/>
        <v>ERJ6ENF6202</v>
      </c>
      <c r="T440" t="str">
        <f t="shared" si="164"/>
        <v>technology 'R0805';</v>
      </c>
      <c r="U440" t="str">
        <f t="shared" si="165"/>
        <v>value '62.0 k';</v>
      </c>
      <c r="V440" t="str">
        <f t="shared" si="166"/>
        <v>tolerance '1 %';</v>
      </c>
      <c r="W440" t="str">
        <f t="shared" si="167"/>
        <v>rcwv '88 V';</v>
      </c>
      <c r="X440" t="str">
        <f t="shared" si="168"/>
        <v>max(v) '200 V';</v>
      </c>
      <c r="Y440" t="str">
        <f t="shared" si="169"/>
        <v>power(w) '0.125 @ 70 C';</v>
      </c>
      <c r="Z440" t="str">
        <f t="shared" si="170"/>
        <v>tcr '±100 ppm/C';</v>
      </c>
      <c r="AA440" t="str">
        <f t="shared" si="171"/>
        <v>package '0805';</v>
      </c>
      <c r="AB440" t="str">
        <f t="shared" si="172"/>
        <v>operating_temp '-55 to +155 C';</v>
      </c>
      <c r="AC440" t="str">
        <f t="shared" si="173"/>
        <v>pkg_code '6202';</v>
      </c>
      <c r="AD440" t="str">
        <f t="shared" si="174"/>
        <v>aec-q200 'Grade 0';</v>
      </c>
      <c r="AE440" t="str">
        <f t="shared" si="175"/>
        <v>classification 'Precision Thick Film Chip Resistors';</v>
      </c>
      <c r="AF440" t="str">
        <f t="shared" si="176"/>
        <v>mfg 'Panasonic';</v>
      </c>
      <c r="AG440" t="str">
        <f t="shared" si="177"/>
        <v>mpn 'ERJ6ENF6202';</v>
      </c>
    </row>
    <row r="441" spans="3:33" x14ac:dyDescent="0.3">
      <c r="C441" s="5" t="str">
        <f t="shared" si="178"/>
        <v>R0805</v>
      </c>
      <c r="D441" s="5" t="str">
        <f t="shared" si="162"/>
        <v>63.4 k</v>
      </c>
      <c r="E441" s="5" t="str">
        <f t="shared" si="179"/>
        <v>1 %</v>
      </c>
      <c r="F441" s="5" t="str">
        <f t="shared" si="163"/>
        <v>89 V</v>
      </c>
      <c r="G441" s="5" t="str">
        <f t="shared" si="180"/>
        <v>200 V</v>
      </c>
      <c r="H441" s="5" t="str">
        <f t="shared" si="181"/>
        <v>0.125 @ 70 C</v>
      </c>
      <c r="I441" s="5" t="str">
        <f t="shared" si="182"/>
        <v>±100 ppm/C</v>
      </c>
      <c r="J441" s="5" t="str">
        <f t="shared" si="183"/>
        <v>0805</v>
      </c>
      <c r="K441" s="5" t="str">
        <f t="shared" si="184"/>
        <v>-55 to +155 C</v>
      </c>
      <c r="L441" s="5" t="str">
        <f t="array" ref="L441">IFERROR(INDEX(e29_4c,SMALL(IF(($B$9&lt;=e29_raw)*($B$11&gt;=e29_raw),MATCH(ROW(e29_4c),ROW(e29_4c))),ROWS($A$1:A435)),COLUMN(A435)),"")</f>
        <v>6342</v>
      </c>
      <c r="M441" s="5" t="str">
        <f t="shared" si="185"/>
        <v>Grade 0</v>
      </c>
      <c r="N441" t="str">
        <f t="shared" si="186"/>
        <v>Precision Thick Film Chip Resistors</v>
      </c>
      <c r="O441" t="str">
        <f t="shared" si="187"/>
        <v>Panasonic</v>
      </c>
      <c r="P441" s="5" t="str">
        <f t="shared" si="188"/>
        <v>ERJ6ENF6342</v>
      </c>
      <c r="T441" t="str">
        <f t="shared" si="164"/>
        <v>technology 'R0805';</v>
      </c>
      <c r="U441" t="str">
        <f t="shared" si="165"/>
        <v>value '63.4 k';</v>
      </c>
      <c r="V441" t="str">
        <f t="shared" si="166"/>
        <v>tolerance '1 %';</v>
      </c>
      <c r="W441" t="str">
        <f t="shared" si="167"/>
        <v>rcwv '89 V';</v>
      </c>
      <c r="X441" t="str">
        <f t="shared" si="168"/>
        <v>max(v) '200 V';</v>
      </c>
      <c r="Y441" t="str">
        <f t="shared" si="169"/>
        <v>power(w) '0.125 @ 70 C';</v>
      </c>
      <c r="Z441" t="str">
        <f t="shared" si="170"/>
        <v>tcr '±100 ppm/C';</v>
      </c>
      <c r="AA441" t="str">
        <f t="shared" si="171"/>
        <v>package '0805';</v>
      </c>
      <c r="AB441" t="str">
        <f t="shared" si="172"/>
        <v>operating_temp '-55 to +155 C';</v>
      </c>
      <c r="AC441" t="str">
        <f t="shared" si="173"/>
        <v>pkg_code '6342';</v>
      </c>
      <c r="AD441" t="str">
        <f t="shared" si="174"/>
        <v>aec-q200 'Grade 0';</v>
      </c>
      <c r="AE441" t="str">
        <f t="shared" si="175"/>
        <v>classification 'Precision Thick Film Chip Resistors';</v>
      </c>
      <c r="AF441" t="str">
        <f t="shared" si="176"/>
        <v>mfg 'Panasonic';</v>
      </c>
      <c r="AG441" t="str">
        <f t="shared" si="177"/>
        <v>mpn 'ERJ6ENF6342';</v>
      </c>
    </row>
    <row r="442" spans="3:33" x14ac:dyDescent="0.3">
      <c r="C442" s="5" t="str">
        <f t="shared" si="178"/>
        <v>R0805</v>
      </c>
      <c r="D442" s="5" t="str">
        <f t="shared" si="162"/>
        <v>64.9 k</v>
      </c>
      <c r="E442" s="5" t="str">
        <f t="shared" si="179"/>
        <v>1 %</v>
      </c>
      <c r="F442" s="5" t="str">
        <f t="shared" si="163"/>
        <v>90.1 V</v>
      </c>
      <c r="G442" s="5" t="str">
        <f t="shared" si="180"/>
        <v>200 V</v>
      </c>
      <c r="H442" s="5" t="str">
        <f t="shared" si="181"/>
        <v>0.125 @ 70 C</v>
      </c>
      <c r="I442" s="5" t="str">
        <f t="shared" si="182"/>
        <v>±100 ppm/C</v>
      </c>
      <c r="J442" s="5" t="str">
        <f t="shared" si="183"/>
        <v>0805</v>
      </c>
      <c r="K442" s="5" t="str">
        <f t="shared" si="184"/>
        <v>-55 to +155 C</v>
      </c>
      <c r="L442" s="5" t="str">
        <f t="array" ref="L442">IFERROR(INDEX(e29_4c,SMALL(IF(($B$9&lt;=e29_raw)*($B$11&gt;=e29_raw),MATCH(ROW(e29_4c),ROW(e29_4c))),ROWS($A$1:A436)),COLUMN(A436)),"")</f>
        <v>6492</v>
      </c>
      <c r="M442" s="5" t="str">
        <f t="shared" si="185"/>
        <v>Grade 0</v>
      </c>
      <c r="N442" t="str">
        <f t="shared" si="186"/>
        <v>Precision Thick Film Chip Resistors</v>
      </c>
      <c r="O442" t="str">
        <f t="shared" si="187"/>
        <v>Panasonic</v>
      </c>
      <c r="P442" s="5" t="str">
        <f t="shared" si="188"/>
        <v>ERJ6ENF6492</v>
      </c>
      <c r="T442" t="str">
        <f t="shared" si="164"/>
        <v>technology 'R0805';</v>
      </c>
      <c r="U442" t="str">
        <f t="shared" si="165"/>
        <v>value '64.9 k';</v>
      </c>
      <c r="V442" t="str">
        <f t="shared" si="166"/>
        <v>tolerance '1 %';</v>
      </c>
      <c r="W442" t="str">
        <f t="shared" si="167"/>
        <v>rcwv '90.1 V';</v>
      </c>
      <c r="X442" t="str">
        <f t="shared" si="168"/>
        <v>max(v) '200 V';</v>
      </c>
      <c r="Y442" t="str">
        <f t="shared" si="169"/>
        <v>power(w) '0.125 @ 70 C';</v>
      </c>
      <c r="Z442" t="str">
        <f t="shared" si="170"/>
        <v>tcr '±100 ppm/C';</v>
      </c>
      <c r="AA442" t="str">
        <f t="shared" si="171"/>
        <v>package '0805';</v>
      </c>
      <c r="AB442" t="str">
        <f t="shared" si="172"/>
        <v>operating_temp '-55 to +155 C';</v>
      </c>
      <c r="AC442" t="str">
        <f t="shared" si="173"/>
        <v>pkg_code '6492';</v>
      </c>
      <c r="AD442" t="str">
        <f t="shared" si="174"/>
        <v>aec-q200 'Grade 0';</v>
      </c>
      <c r="AE442" t="str">
        <f t="shared" si="175"/>
        <v>classification 'Precision Thick Film Chip Resistors';</v>
      </c>
      <c r="AF442" t="str">
        <f t="shared" si="176"/>
        <v>mfg 'Panasonic';</v>
      </c>
      <c r="AG442" t="str">
        <f t="shared" si="177"/>
        <v>mpn 'ERJ6ENF6492';</v>
      </c>
    </row>
    <row r="443" spans="3:33" x14ac:dyDescent="0.3">
      <c r="C443" s="5" t="str">
        <f t="shared" si="178"/>
        <v>R0805</v>
      </c>
      <c r="D443" s="5" t="str">
        <f t="shared" si="162"/>
        <v>66.5 k</v>
      </c>
      <c r="E443" s="5" t="str">
        <f t="shared" si="179"/>
        <v>1 %</v>
      </c>
      <c r="F443" s="5" t="str">
        <f t="shared" si="163"/>
        <v>91.2 V</v>
      </c>
      <c r="G443" s="5" t="str">
        <f t="shared" si="180"/>
        <v>200 V</v>
      </c>
      <c r="H443" s="5" t="str">
        <f t="shared" si="181"/>
        <v>0.125 @ 70 C</v>
      </c>
      <c r="I443" s="5" t="str">
        <f t="shared" si="182"/>
        <v>±100 ppm/C</v>
      </c>
      <c r="J443" s="5" t="str">
        <f t="shared" si="183"/>
        <v>0805</v>
      </c>
      <c r="K443" s="5" t="str">
        <f t="shared" si="184"/>
        <v>-55 to +155 C</v>
      </c>
      <c r="L443" s="5" t="str">
        <f t="array" ref="L443">IFERROR(INDEX(e29_4c,SMALL(IF(($B$9&lt;=e29_raw)*($B$11&gt;=e29_raw),MATCH(ROW(e29_4c),ROW(e29_4c))),ROWS($A$1:A437)),COLUMN(A437)),"")</f>
        <v>6652</v>
      </c>
      <c r="M443" s="5" t="str">
        <f t="shared" si="185"/>
        <v>Grade 0</v>
      </c>
      <c r="N443" t="str">
        <f t="shared" si="186"/>
        <v>Precision Thick Film Chip Resistors</v>
      </c>
      <c r="O443" t="str">
        <f t="shared" si="187"/>
        <v>Panasonic</v>
      </c>
      <c r="P443" s="5" t="str">
        <f t="shared" si="188"/>
        <v>ERJ6ENF6652</v>
      </c>
      <c r="T443" t="str">
        <f t="shared" si="164"/>
        <v>technology 'R0805';</v>
      </c>
      <c r="U443" t="str">
        <f t="shared" si="165"/>
        <v>value '66.5 k';</v>
      </c>
      <c r="V443" t="str">
        <f t="shared" si="166"/>
        <v>tolerance '1 %';</v>
      </c>
      <c r="W443" t="str">
        <f t="shared" si="167"/>
        <v>rcwv '91.2 V';</v>
      </c>
      <c r="X443" t="str">
        <f t="shared" si="168"/>
        <v>max(v) '200 V';</v>
      </c>
      <c r="Y443" t="str">
        <f t="shared" si="169"/>
        <v>power(w) '0.125 @ 70 C';</v>
      </c>
      <c r="Z443" t="str">
        <f t="shared" si="170"/>
        <v>tcr '±100 ppm/C';</v>
      </c>
      <c r="AA443" t="str">
        <f t="shared" si="171"/>
        <v>package '0805';</v>
      </c>
      <c r="AB443" t="str">
        <f t="shared" si="172"/>
        <v>operating_temp '-55 to +155 C';</v>
      </c>
      <c r="AC443" t="str">
        <f t="shared" si="173"/>
        <v>pkg_code '6652';</v>
      </c>
      <c r="AD443" t="str">
        <f t="shared" si="174"/>
        <v>aec-q200 'Grade 0';</v>
      </c>
      <c r="AE443" t="str">
        <f t="shared" si="175"/>
        <v>classification 'Precision Thick Film Chip Resistors';</v>
      </c>
      <c r="AF443" t="str">
        <f t="shared" si="176"/>
        <v>mfg 'Panasonic';</v>
      </c>
      <c r="AG443" t="str">
        <f t="shared" si="177"/>
        <v>mpn 'ERJ6ENF6652';</v>
      </c>
    </row>
    <row r="444" spans="3:33" x14ac:dyDescent="0.3">
      <c r="C444" s="5" t="str">
        <f t="shared" si="178"/>
        <v>R0805</v>
      </c>
      <c r="D444" s="5" t="str">
        <f t="shared" si="162"/>
        <v>68.0 k</v>
      </c>
      <c r="E444" s="5" t="str">
        <f t="shared" si="179"/>
        <v>1 %</v>
      </c>
      <c r="F444" s="5" t="str">
        <f t="shared" si="163"/>
        <v>92.2 V</v>
      </c>
      <c r="G444" s="5" t="str">
        <f t="shared" si="180"/>
        <v>200 V</v>
      </c>
      <c r="H444" s="5" t="str">
        <f t="shared" si="181"/>
        <v>0.125 @ 70 C</v>
      </c>
      <c r="I444" s="5" t="str">
        <f t="shared" si="182"/>
        <v>±100 ppm/C</v>
      </c>
      <c r="J444" s="5" t="str">
        <f t="shared" si="183"/>
        <v>0805</v>
      </c>
      <c r="K444" s="5" t="str">
        <f t="shared" si="184"/>
        <v>-55 to +155 C</v>
      </c>
      <c r="L444" s="5" t="str">
        <f t="array" ref="L444">IFERROR(INDEX(e29_4c,SMALL(IF(($B$9&lt;=e29_raw)*($B$11&gt;=e29_raw),MATCH(ROW(e29_4c),ROW(e29_4c))),ROWS($A$1:A438)),COLUMN(A438)),"")</f>
        <v>6802</v>
      </c>
      <c r="M444" s="5" t="str">
        <f t="shared" si="185"/>
        <v>Grade 0</v>
      </c>
      <c r="N444" t="str">
        <f t="shared" si="186"/>
        <v>Precision Thick Film Chip Resistors</v>
      </c>
      <c r="O444" t="str">
        <f t="shared" si="187"/>
        <v>Panasonic</v>
      </c>
      <c r="P444" s="5" t="str">
        <f t="shared" si="188"/>
        <v>ERJ6ENF6802</v>
      </c>
      <c r="T444" t="str">
        <f t="shared" si="164"/>
        <v>technology 'R0805';</v>
      </c>
      <c r="U444" t="str">
        <f t="shared" si="165"/>
        <v>value '68.0 k';</v>
      </c>
      <c r="V444" t="str">
        <f t="shared" si="166"/>
        <v>tolerance '1 %';</v>
      </c>
      <c r="W444" t="str">
        <f t="shared" si="167"/>
        <v>rcwv '92.2 V';</v>
      </c>
      <c r="X444" t="str">
        <f t="shared" si="168"/>
        <v>max(v) '200 V';</v>
      </c>
      <c r="Y444" t="str">
        <f t="shared" si="169"/>
        <v>power(w) '0.125 @ 70 C';</v>
      </c>
      <c r="Z444" t="str">
        <f t="shared" si="170"/>
        <v>tcr '±100 ppm/C';</v>
      </c>
      <c r="AA444" t="str">
        <f t="shared" si="171"/>
        <v>package '0805';</v>
      </c>
      <c r="AB444" t="str">
        <f t="shared" si="172"/>
        <v>operating_temp '-55 to +155 C';</v>
      </c>
      <c r="AC444" t="str">
        <f t="shared" si="173"/>
        <v>pkg_code '6802';</v>
      </c>
      <c r="AD444" t="str">
        <f t="shared" si="174"/>
        <v>aec-q200 'Grade 0';</v>
      </c>
      <c r="AE444" t="str">
        <f t="shared" si="175"/>
        <v>classification 'Precision Thick Film Chip Resistors';</v>
      </c>
      <c r="AF444" t="str">
        <f t="shared" si="176"/>
        <v>mfg 'Panasonic';</v>
      </c>
      <c r="AG444" t="str">
        <f t="shared" si="177"/>
        <v>mpn 'ERJ6ENF6802';</v>
      </c>
    </row>
    <row r="445" spans="3:33" x14ac:dyDescent="0.3">
      <c r="C445" s="5" t="str">
        <f t="shared" si="178"/>
        <v>R0805</v>
      </c>
      <c r="D445" s="5" t="str">
        <f t="shared" si="162"/>
        <v>68.1 k</v>
      </c>
      <c r="E445" s="5" t="str">
        <f t="shared" si="179"/>
        <v>1 %</v>
      </c>
      <c r="F445" s="5" t="str">
        <f t="shared" si="163"/>
        <v>92.3 V</v>
      </c>
      <c r="G445" s="5" t="str">
        <f t="shared" si="180"/>
        <v>200 V</v>
      </c>
      <c r="H445" s="5" t="str">
        <f t="shared" si="181"/>
        <v>0.125 @ 70 C</v>
      </c>
      <c r="I445" s="5" t="str">
        <f t="shared" si="182"/>
        <v>±100 ppm/C</v>
      </c>
      <c r="J445" s="5" t="str">
        <f t="shared" si="183"/>
        <v>0805</v>
      </c>
      <c r="K445" s="5" t="str">
        <f t="shared" si="184"/>
        <v>-55 to +155 C</v>
      </c>
      <c r="L445" s="5" t="str">
        <f t="array" ref="L445">IFERROR(INDEX(e29_4c,SMALL(IF(($B$9&lt;=e29_raw)*($B$11&gt;=e29_raw),MATCH(ROW(e29_4c),ROW(e29_4c))),ROWS($A$1:A439)),COLUMN(A439)),"")</f>
        <v>6812</v>
      </c>
      <c r="M445" s="5" t="str">
        <f t="shared" si="185"/>
        <v>Grade 0</v>
      </c>
      <c r="N445" t="str">
        <f t="shared" si="186"/>
        <v>Precision Thick Film Chip Resistors</v>
      </c>
      <c r="O445" t="str">
        <f t="shared" si="187"/>
        <v>Panasonic</v>
      </c>
      <c r="P445" s="5" t="str">
        <f t="shared" si="188"/>
        <v>ERJ6ENF6812</v>
      </c>
      <c r="T445" t="str">
        <f t="shared" si="164"/>
        <v>technology 'R0805';</v>
      </c>
      <c r="U445" t="str">
        <f t="shared" si="165"/>
        <v>value '68.1 k';</v>
      </c>
      <c r="V445" t="str">
        <f t="shared" si="166"/>
        <v>tolerance '1 %';</v>
      </c>
      <c r="W445" t="str">
        <f t="shared" si="167"/>
        <v>rcwv '92.3 V';</v>
      </c>
      <c r="X445" t="str">
        <f t="shared" si="168"/>
        <v>max(v) '200 V';</v>
      </c>
      <c r="Y445" t="str">
        <f t="shared" si="169"/>
        <v>power(w) '0.125 @ 70 C';</v>
      </c>
      <c r="Z445" t="str">
        <f t="shared" si="170"/>
        <v>tcr '±100 ppm/C';</v>
      </c>
      <c r="AA445" t="str">
        <f t="shared" si="171"/>
        <v>package '0805';</v>
      </c>
      <c r="AB445" t="str">
        <f t="shared" si="172"/>
        <v>operating_temp '-55 to +155 C';</v>
      </c>
      <c r="AC445" t="str">
        <f t="shared" si="173"/>
        <v>pkg_code '6812';</v>
      </c>
      <c r="AD445" t="str">
        <f t="shared" si="174"/>
        <v>aec-q200 'Grade 0';</v>
      </c>
      <c r="AE445" t="str">
        <f t="shared" si="175"/>
        <v>classification 'Precision Thick Film Chip Resistors';</v>
      </c>
      <c r="AF445" t="str">
        <f t="shared" si="176"/>
        <v>mfg 'Panasonic';</v>
      </c>
      <c r="AG445" t="str">
        <f t="shared" si="177"/>
        <v>mpn 'ERJ6ENF6812';</v>
      </c>
    </row>
    <row r="446" spans="3:33" x14ac:dyDescent="0.3">
      <c r="C446" s="5" t="str">
        <f t="shared" si="178"/>
        <v>R0805</v>
      </c>
      <c r="D446" s="5" t="str">
        <f t="shared" si="162"/>
        <v>69.8 k</v>
      </c>
      <c r="E446" s="5" t="str">
        <f t="shared" si="179"/>
        <v>1 %</v>
      </c>
      <c r="F446" s="5" t="str">
        <f t="shared" si="163"/>
        <v>93.4 V</v>
      </c>
      <c r="G446" s="5" t="str">
        <f t="shared" si="180"/>
        <v>200 V</v>
      </c>
      <c r="H446" s="5" t="str">
        <f t="shared" si="181"/>
        <v>0.125 @ 70 C</v>
      </c>
      <c r="I446" s="5" t="str">
        <f t="shared" si="182"/>
        <v>±100 ppm/C</v>
      </c>
      <c r="J446" s="5" t="str">
        <f t="shared" si="183"/>
        <v>0805</v>
      </c>
      <c r="K446" s="5" t="str">
        <f t="shared" si="184"/>
        <v>-55 to +155 C</v>
      </c>
      <c r="L446" s="5" t="str">
        <f t="array" ref="L446">IFERROR(INDEX(e29_4c,SMALL(IF(($B$9&lt;=e29_raw)*($B$11&gt;=e29_raw),MATCH(ROW(e29_4c),ROW(e29_4c))),ROWS($A$1:A440)),COLUMN(A440)),"")</f>
        <v>6982</v>
      </c>
      <c r="M446" s="5" t="str">
        <f t="shared" si="185"/>
        <v>Grade 0</v>
      </c>
      <c r="N446" t="str">
        <f t="shared" si="186"/>
        <v>Precision Thick Film Chip Resistors</v>
      </c>
      <c r="O446" t="str">
        <f t="shared" si="187"/>
        <v>Panasonic</v>
      </c>
      <c r="P446" s="5" t="str">
        <f t="shared" si="188"/>
        <v>ERJ6ENF6982</v>
      </c>
      <c r="T446" t="str">
        <f t="shared" si="164"/>
        <v>technology 'R0805';</v>
      </c>
      <c r="U446" t="str">
        <f t="shared" si="165"/>
        <v>value '69.8 k';</v>
      </c>
      <c r="V446" t="str">
        <f t="shared" si="166"/>
        <v>tolerance '1 %';</v>
      </c>
      <c r="W446" t="str">
        <f t="shared" si="167"/>
        <v>rcwv '93.4 V';</v>
      </c>
      <c r="X446" t="str">
        <f t="shared" si="168"/>
        <v>max(v) '200 V';</v>
      </c>
      <c r="Y446" t="str">
        <f t="shared" si="169"/>
        <v>power(w) '0.125 @ 70 C';</v>
      </c>
      <c r="Z446" t="str">
        <f t="shared" si="170"/>
        <v>tcr '±100 ppm/C';</v>
      </c>
      <c r="AA446" t="str">
        <f t="shared" si="171"/>
        <v>package '0805';</v>
      </c>
      <c r="AB446" t="str">
        <f t="shared" si="172"/>
        <v>operating_temp '-55 to +155 C';</v>
      </c>
      <c r="AC446" t="str">
        <f t="shared" si="173"/>
        <v>pkg_code '6982';</v>
      </c>
      <c r="AD446" t="str">
        <f t="shared" si="174"/>
        <v>aec-q200 'Grade 0';</v>
      </c>
      <c r="AE446" t="str">
        <f t="shared" si="175"/>
        <v>classification 'Precision Thick Film Chip Resistors';</v>
      </c>
      <c r="AF446" t="str">
        <f t="shared" si="176"/>
        <v>mfg 'Panasonic';</v>
      </c>
      <c r="AG446" t="str">
        <f t="shared" si="177"/>
        <v>mpn 'ERJ6ENF6982';</v>
      </c>
    </row>
    <row r="447" spans="3:33" x14ac:dyDescent="0.3">
      <c r="C447" s="5" t="str">
        <f t="shared" si="178"/>
        <v>R0805</v>
      </c>
      <c r="D447" s="5" t="str">
        <f t="shared" si="162"/>
        <v>71.5 k</v>
      </c>
      <c r="E447" s="5" t="str">
        <f t="shared" si="179"/>
        <v>1 %</v>
      </c>
      <c r="F447" s="5" t="str">
        <f t="shared" si="163"/>
        <v>94.5 V</v>
      </c>
      <c r="G447" s="5" t="str">
        <f t="shared" si="180"/>
        <v>200 V</v>
      </c>
      <c r="H447" s="5" t="str">
        <f t="shared" si="181"/>
        <v>0.125 @ 70 C</v>
      </c>
      <c r="I447" s="5" t="str">
        <f t="shared" si="182"/>
        <v>±100 ppm/C</v>
      </c>
      <c r="J447" s="5" t="str">
        <f t="shared" si="183"/>
        <v>0805</v>
      </c>
      <c r="K447" s="5" t="str">
        <f t="shared" si="184"/>
        <v>-55 to +155 C</v>
      </c>
      <c r="L447" s="5" t="str">
        <f t="array" ref="L447">IFERROR(INDEX(e29_4c,SMALL(IF(($B$9&lt;=e29_raw)*($B$11&gt;=e29_raw),MATCH(ROW(e29_4c),ROW(e29_4c))),ROWS($A$1:A441)),COLUMN(A441)),"")</f>
        <v>7152</v>
      </c>
      <c r="M447" s="5" t="str">
        <f t="shared" si="185"/>
        <v>Grade 0</v>
      </c>
      <c r="N447" t="str">
        <f t="shared" si="186"/>
        <v>Precision Thick Film Chip Resistors</v>
      </c>
      <c r="O447" t="str">
        <f t="shared" si="187"/>
        <v>Panasonic</v>
      </c>
      <c r="P447" s="5" t="str">
        <f t="shared" si="188"/>
        <v>ERJ6ENF7152</v>
      </c>
      <c r="T447" t="str">
        <f t="shared" si="164"/>
        <v>technology 'R0805';</v>
      </c>
      <c r="U447" t="str">
        <f t="shared" si="165"/>
        <v>value '71.5 k';</v>
      </c>
      <c r="V447" t="str">
        <f t="shared" si="166"/>
        <v>tolerance '1 %';</v>
      </c>
      <c r="W447" t="str">
        <f t="shared" si="167"/>
        <v>rcwv '94.5 V';</v>
      </c>
      <c r="X447" t="str">
        <f t="shared" si="168"/>
        <v>max(v) '200 V';</v>
      </c>
      <c r="Y447" t="str">
        <f t="shared" si="169"/>
        <v>power(w) '0.125 @ 70 C';</v>
      </c>
      <c r="Z447" t="str">
        <f t="shared" si="170"/>
        <v>tcr '±100 ppm/C';</v>
      </c>
      <c r="AA447" t="str">
        <f t="shared" si="171"/>
        <v>package '0805';</v>
      </c>
      <c r="AB447" t="str">
        <f t="shared" si="172"/>
        <v>operating_temp '-55 to +155 C';</v>
      </c>
      <c r="AC447" t="str">
        <f t="shared" si="173"/>
        <v>pkg_code '7152';</v>
      </c>
      <c r="AD447" t="str">
        <f t="shared" si="174"/>
        <v>aec-q200 'Grade 0';</v>
      </c>
      <c r="AE447" t="str">
        <f t="shared" si="175"/>
        <v>classification 'Precision Thick Film Chip Resistors';</v>
      </c>
      <c r="AF447" t="str">
        <f t="shared" si="176"/>
        <v>mfg 'Panasonic';</v>
      </c>
      <c r="AG447" t="str">
        <f t="shared" si="177"/>
        <v>mpn 'ERJ6ENF7152';</v>
      </c>
    </row>
    <row r="448" spans="3:33" x14ac:dyDescent="0.3">
      <c r="C448" s="5" t="str">
        <f t="shared" si="178"/>
        <v>R0805</v>
      </c>
      <c r="D448" s="5" t="str">
        <f t="shared" si="162"/>
        <v>73.2 k</v>
      </c>
      <c r="E448" s="5" t="str">
        <f t="shared" si="179"/>
        <v>1 %</v>
      </c>
      <c r="F448" s="5" t="str">
        <f t="shared" si="163"/>
        <v>95.7 V</v>
      </c>
      <c r="G448" s="5" t="str">
        <f t="shared" si="180"/>
        <v>200 V</v>
      </c>
      <c r="H448" s="5" t="str">
        <f t="shared" si="181"/>
        <v>0.125 @ 70 C</v>
      </c>
      <c r="I448" s="5" t="str">
        <f t="shared" si="182"/>
        <v>±100 ppm/C</v>
      </c>
      <c r="J448" s="5" t="str">
        <f t="shared" si="183"/>
        <v>0805</v>
      </c>
      <c r="K448" s="5" t="str">
        <f t="shared" si="184"/>
        <v>-55 to +155 C</v>
      </c>
      <c r="L448" s="5" t="str">
        <f t="array" ref="L448">IFERROR(INDEX(e29_4c,SMALL(IF(($B$9&lt;=e29_raw)*($B$11&gt;=e29_raw),MATCH(ROW(e29_4c),ROW(e29_4c))),ROWS($A$1:A442)),COLUMN(A442)),"")</f>
        <v>7322</v>
      </c>
      <c r="M448" s="5" t="str">
        <f t="shared" si="185"/>
        <v>Grade 0</v>
      </c>
      <c r="N448" t="str">
        <f t="shared" si="186"/>
        <v>Precision Thick Film Chip Resistors</v>
      </c>
      <c r="O448" t="str">
        <f t="shared" si="187"/>
        <v>Panasonic</v>
      </c>
      <c r="P448" s="5" t="str">
        <f t="shared" si="188"/>
        <v>ERJ6ENF7322</v>
      </c>
      <c r="T448" t="str">
        <f t="shared" si="164"/>
        <v>technology 'R0805';</v>
      </c>
      <c r="U448" t="str">
        <f t="shared" si="165"/>
        <v>value '73.2 k';</v>
      </c>
      <c r="V448" t="str">
        <f t="shared" si="166"/>
        <v>tolerance '1 %';</v>
      </c>
      <c r="W448" t="str">
        <f t="shared" si="167"/>
        <v>rcwv '95.7 V';</v>
      </c>
      <c r="X448" t="str">
        <f t="shared" si="168"/>
        <v>max(v) '200 V';</v>
      </c>
      <c r="Y448" t="str">
        <f t="shared" si="169"/>
        <v>power(w) '0.125 @ 70 C';</v>
      </c>
      <c r="Z448" t="str">
        <f t="shared" si="170"/>
        <v>tcr '±100 ppm/C';</v>
      </c>
      <c r="AA448" t="str">
        <f t="shared" si="171"/>
        <v>package '0805';</v>
      </c>
      <c r="AB448" t="str">
        <f t="shared" si="172"/>
        <v>operating_temp '-55 to +155 C';</v>
      </c>
      <c r="AC448" t="str">
        <f t="shared" si="173"/>
        <v>pkg_code '7322';</v>
      </c>
      <c r="AD448" t="str">
        <f t="shared" si="174"/>
        <v>aec-q200 'Grade 0';</v>
      </c>
      <c r="AE448" t="str">
        <f t="shared" si="175"/>
        <v>classification 'Precision Thick Film Chip Resistors';</v>
      </c>
      <c r="AF448" t="str">
        <f t="shared" si="176"/>
        <v>mfg 'Panasonic';</v>
      </c>
      <c r="AG448" t="str">
        <f t="shared" si="177"/>
        <v>mpn 'ERJ6ENF7322';</v>
      </c>
    </row>
    <row r="449" spans="3:33" x14ac:dyDescent="0.3">
      <c r="C449" s="5" t="str">
        <f t="shared" si="178"/>
        <v>R0805</v>
      </c>
      <c r="D449" s="5" t="str">
        <f t="shared" si="162"/>
        <v>75.0 k</v>
      </c>
      <c r="E449" s="5" t="str">
        <f t="shared" si="179"/>
        <v>1 %</v>
      </c>
      <c r="F449" s="5" t="str">
        <f t="shared" si="163"/>
        <v>96.8 V</v>
      </c>
      <c r="G449" s="5" t="str">
        <f t="shared" si="180"/>
        <v>200 V</v>
      </c>
      <c r="H449" s="5" t="str">
        <f t="shared" si="181"/>
        <v>0.125 @ 70 C</v>
      </c>
      <c r="I449" s="5" t="str">
        <f t="shared" si="182"/>
        <v>±100 ppm/C</v>
      </c>
      <c r="J449" s="5" t="str">
        <f t="shared" si="183"/>
        <v>0805</v>
      </c>
      <c r="K449" s="5" t="str">
        <f t="shared" si="184"/>
        <v>-55 to +155 C</v>
      </c>
      <c r="L449" s="5" t="str">
        <f t="array" ref="L449">IFERROR(INDEX(e29_4c,SMALL(IF(($B$9&lt;=e29_raw)*($B$11&gt;=e29_raw),MATCH(ROW(e29_4c),ROW(e29_4c))),ROWS($A$1:A443)),COLUMN(A443)),"")</f>
        <v>7502</v>
      </c>
      <c r="M449" s="5" t="str">
        <f t="shared" si="185"/>
        <v>Grade 0</v>
      </c>
      <c r="N449" t="str">
        <f t="shared" si="186"/>
        <v>Precision Thick Film Chip Resistors</v>
      </c>
      <c r="O449" t="str">
        <f t="shared" si="187"/>
        <v>Panasonic</v>
      </c>
      <c r="P449" s="5" t="str">
        <f t="shared" si="188"/>
        <v>ERJ6ENF7502</v>
      </c>
      <c r="T449" t="str">
        <f t="shared" si="164"/>
        <v>technology 'R0805';</v>
      </c>
      <c r="U449" t="str">
        <f t="shared" si="165"/>
        <v>value '75.0 k';</v>
      </c>
      <c r="V449" t="str">
        <f t="shared" si="166"/>
        <v>tolerance '1 %';</v>
      </c>
      <c r="W449" t="str">
        <f t="shared" si="167"/>
        <v>rcwv '96.8 V';</v>
      </c>
      <c r="X449" t="str">
        <f t="shared" si="168"/>
        <v>max(v) '200 V';</v>
      </c>
      <c r="Y449" t="str">
        <f t="shared" si="169"/>
        <v>power(w) '0.125 @ 70 C';</v>
      </c>
      <c r="Z449" t="str">
        <f t="shared" si="170"/>
        <v>tcr '±100 ppm/C';</v>
      </c>
      <c r="AA449" t="str">
        <f t="shared" si="171"/>
        <v>package '0805';</v>
      </c>
      <c r="AB449" t="str">
        <f t="shared" si="172"/>
        <v>operating_temp '-55 to +155 C';</v>
      </c>
      <c r="AC449" t="str">
        <f t="shared" si="173"/>
        <v>pkg_code '7502';</v>
      </c>
      <c r="AD449" t="str">
        <f t="shared" si="174"/>
        <v>aec-q200 'Grade 0';</v>
      </c>
      <c r="AE449" t="str">
        <f t="shared" si="175"/>
        <v>classification 'Precision Thick Film Chip Resistors';</v>
      </c>
      <c r="AF449" t="str">
        <f t="shared" si="176"/>
        <v>mfg 'Panasonic';</v>
      </c>
      <c r="AG449" t="str">
        <f t="shared" si="177"/>
        <v>mpn 'ERJ6ENF7502';</v>
      </c>
    </row>
    <row r="450" spans="3:33" x14ac:dyDescent="0.3">
      <c r="C450" s="5" t="str">
        <f t="shared" si="178"/>
        <v>R0805</v>
      </c>
      <c r="D450" s="5" t="str">
        <f t="shared" si="162"/>
        <v>76.8 k</v>
      </c>
      <c r="E450" s="5" t="str">
        <f t="shared" si="179"/>
        <v>1 %</v>
      </c>
      <c r="F450" s="5" t="str">
        <f t="shared" si="163"/>
        <v>98 V</v>
      </c>
      <c r="G450" s="5" t="str">
        <f t="shared" si="180"/>
        <v>200 V</v>
      </c>
      <c r="H450" s="5" t="str">
        <f t="shared" si="181"/>
        <v>0.125 @ 70 C</v>
      </c>
      <c r="I450" s="5" t="str">
        <f t="shared" si="182"/>
        <v>±100 ppm/C</v>
      </c>
      <c r="J450" s="5" t="str">
        <f t="shared" si="183"/>
        <v>0805</v>
      </c>
      <c r="K450" s="5" t="str">
        <f t="shared" si="184"/>
        <v>-55 to +155 C</v>
      </c>
      <c r="L450" s="5" t="str">
        <f t="array" ref="L450">IFERROR(INDEX(e29_4c,SMALL(IF(($B$9&lt;=e29_raw)*($B$11&gt;=e29_raw),MATCH(ROW(e29_4c),ROW(e29_4c))),ROWS($A$1:A444)),COLUMN(A444)),"")</f>
        <v>7682</v>
      </c>
      <c r="M450" s="5" t="str">
        <f t="shared" si="185"/>
        <v>Grade 0</v>
      </c>
      <c r="N450" t="str">
        <f t="shared" si="186"/>
        <v>Precision Thick Film Chip Resistors</v>
      </c>
      <c r="O450" t="str">
        <f t="shared" si="187"/>
        <v>Panasonic</v>
      </c>
      <c r="P450" s="5" t="str">
        <f t="shared" si="188"/>
        <v>ERJ6ENF7682</v>
      </c>
      <c r="T450" t="str">
        <f t="shared" si="164"/>
        <v>technology 'R0805';</v>
      </c>
      <c r="U450" t="str">
        <f t="shared" si="165"/>
        <v>value '76.8 k';</v>
      </c>
      <c r="V450" t="str">
        <f t="shared" si="166"/>
        <v>tolerance '1 %';</v>
      </c>
      <c r="W450" t="str">
        <f t="shared" si="167"/>
        <v>rcwv '98 V';</v>
      </c>
      <c r="X450" t="str">
        <f t="shared" si="168"/>
        <v>max(v) '200 V';</v>
      </c>
      <c r="Y450" t="str">
        <f t="shared" si="169"/>
        <v>power(w) '0.125 @ 70 C';</v>
      </c>
      <c r="Z450" t="str">
        <f t="shared" si="170"/>
        <v>tcr '±100 ppm/C';</v>
      </c>
      <c r="AA450" t="str">
        <f t="shared" si="171"/>
        <v>package '0805';</v>
      </c>
      <c r="AB450" t="str">
        <f t="shared" si="172"/>
        <v>operating_temp '-55 to +155 C';</v>
      </c>
      <c r="AC450" t="str">
        <f t="shared" si="173"/>
        <v>pkg_code '7682';</v>
      </c>
      <c r="AD450" t="str">
        <f t="shared" si="174"/>
        <v>aec-q200 'Grade 0';</v>
      </c>
      <c r="AE450" t="str">
        <f t="shared" si="175"/>
        <v>classification 'Precision Thick Film Chip Resistors';</v>
      </c>
      <c r="AF450" t="str">
        <f t="shared" si="176"/>
        <v>mfg 'Panasonic';</v>
      </c>
      <c r="AG450" t="str">
        <f t="shared" si="177"/>
        <v>mpn 'ERJ6ENF7682';</v>
      </c>
    </row>
    <row r="451" spans="3:33" x14ac:dyDescent="0.3">
      <c r="C451" s="5" t="str">
        <f t="shared" si="178"/>
        <v>R0805</v>
      </c>
      <c r="D451" s="5" t="str">
        <f t="shared" si="162"/>
        <v>78.7 k</v>
      </c>
      <c r="E451" s="5" t="str">
        <f t="shared" si="179"/>
        <v>1 %</v>
      </c>
      <c r="F451" s="5" t="str">
        <f t="shared" si="163"/>
        <v>99.2 V</v>
      </c>
      <c r="G451" s="5" t="str">
        <f t="shared" si="180"/>
        <v>200 V</v>
      </c>
      <c r="H451" s="5" t="str">
        <f t="shared" si="181"/>
        <v>0.125 @ 70 C</v>
      </c>
      <c r="I451" s="5" t="str">
        <f t="shared" si="182"/>
        <v>±100 ppm/C</v>
      </c>
      <c r="J451" s="5" t="str">
        <f t="shared" si="183"/>
        <v>0805</v>
      </c>
      <c r="K451" s="5" t="str">
        <f t="shared" si="184"/>
        <v>-55 to +155 C</v>
      </c>
      <c r="L451" s="5" t="str">
        <f t="array" ref="L451">IFERROR(INDEX(e29_4c,SMALL(IF(($B$9&lt;=e29_raw)*($B$11&gt;=e29_raw),MATCH(ROW(e29_4c),ROW(e29_4c))),ROWS($A$1:A445)),COLUMN(A445)),"")</f>
        <v>7872</v>
      </c>
      <c r="M451" s="5" t="str">
        <f t="shared" si="185"/>
        <v>Grade 0</v>
      </c>
      <c r="N451" t="str">
        <f t="shared" si="186"/>
        <v>Precision Thick Film Chip Resistors</v>
      </c>
      <c r="O451" t="str">
        <f t="shared" si="187"/>
        <v>Panasonic</v>
      </c>
      <c r="P451" s="5" t="str">
        <f t="shared" si="188"/>
        <v>ERJ6ENF7872</v>
      </c>
      <c r="T451" t="str">
        <f t="shared" si="164"/>
        <v>technology 'R0805';</v>
      </c>
      <c r="U451" t="str">
        <f t="shared" si="165"/>
        <v>value '78.7 k';</v>
      </c>
      <c r="V451" t="str">
        <f t="shared" si="166"/>
        <v>tolerance '1 %';</v>
      </c>
      <c r="W451" t="str">
        <f t="shared" si="167"/>
        <v>rcwv '99.2 V';</v>
      </c>
      <c r="X451" t="str">
        <f t="shared" si="168"/>
        <v>max(v) '200 V';</v>
      </c>
      <c r="Y451" t="str">
        <f t="shared" si="169"/>
        <v>power(w) '0.125 @ 70 C';</v>
      </c>
      <c r="Z451" t="str">
        <f t="shared" si="170"/>
        <v>tcr '±100 ppm/C';</v>
      </c>
      <c r="AA451" t="str">
        <f t="shared" si="171"/>
        <v>package '0805';</v>
      </c>
      <c r="AB451" t="str">
        <f t="shared" si="172"/>
        <v>operating_temp '-55 to +155 C';</v>
      </c>
      <c r="AC451" t="str">
        <f t="shared" si="173"/>
        <v>pkg_code '7872';</v>
      </c>
      <c r="AD451" t="str">
        <f t="shared" si="174"/>
        <v>aec-q200 'Grade 0';</v>
      </c>
      <c r="AE451" t="str">
        <f t="shared" si="175"/>
        <v>classification 'Precision Thick Film Chip Resistors';</v>
      </c>
      <c r="AF451" t="str">
        <f t="shared" si="176"/>
        <v>mfg 'Panasonic';</v>
      </c>
      <c r="AG451" t="str">
        <f t="shared" si="177"/>
        <v>mpn 'ERJ6ENF7872';</v>
      </c>
    </row>
    <row r="452" spans="3:33" x14ac:dyDescent="0.3">
      <c r="C452" s="5" t="str">
        <f t="shared" si="178"/>
        <v>R0805</v>
      </c>
      <c r="D452" s="5" t="str">
        <f t="shared" si="162"/>
        <v>80.6 k</v>
      </c>
      <c r="E452" s="5" t="str">
        <f t="shared" si="179"/>
        <v>1 %</v>
      </c>
      <c r="F452" s="5" t="str">
        <f t="shared" si="163"/>
        <v>100.4 V</v>
      </c>
      <c r="G452" s="5" t="str">
        <f t="shared" si="180"/>
        <v>200 V</v>
      </c>
      <c r="H452" s="5" t="str">
        <f t="shared" si="181"/>
        <v>0.125 @ 70 C</v>
      </c>
      <c r="I452" s="5" t="str">
        <f t="shared" si="182"/>
        <v>±100 ppm/C</v>
      </c>
      <c r="J452" s="5" t="str">
        <f t="shared" si="183"/>
        <v>0805</v>
      </c>
      <c r="K452" s="5" t="str">
        <f t="shared" si="184"/>
        <v>-55 to +155 C</v>
      </c>
      <c r="L452" s="5" t="str">
        <f t="array" ref="L452">IFERROR(INDEX(e29_4c,SMALL(IF(($B$9&lt;=e29_raw)*($B$11&gt;=e29_raw),MATCH(ROW(e29_4c),ROW(e29_4c))),ROWS($A$1:A446)),COLUMN(A446)),"")</f>
        <v>8062</v>
      </c>
      <c r="M452" s="5" t="str">
        <f t="shared" si="185"/>
        <v>Grade 0</v>
      </c>
      <c r="N452" t="str">
        <f t="shared" si="186"/>
        <v>Precision Thick Film Chip Resistors</v>
      </c>
      <c r="O452" t="str">
        <f t="shared" si="187"/>
        <v>Panasonic</v>
      </c>
      <c r="P452" s="5" t="str">
        <f t="shared" si="188"/>
        <v>ERJ6ENF8062</v>
      </c>
      <c r="T452" t="str">
        <f t="shared" si="164"/>
        <v>technology 'R0805';</v>
      </c>
      <c r="U452" t="str">
        <f t="shared" si="165"/>
        <v>value '80.6 k';</v>
      </c>
      <c r="V452" t="str">
        <f t="shared" si="166"/>
        <v>tolerance '1 %';</v>
      </c>
      <c r="W452" t="str">
        <f t="shared" si="167"/>
        <v>rcwv '100.4 V';</v>
      </c>
      <c r="X452" t="str">
        <f t="shared" si="168"/>
        <v>max(v) '200 V';</v>
      </c>
      <c r="Y452" t="str">
        <f t="shared" si="169"/>
        <v>power(w) '0.125 @ 70 C';</v>
      </c>
      <c r="Z452" t="str">
        <f t="shared" si="170"/>
        <v>tcr '±100 ppm/C';</v>
      </c>
      <c r="AA452" t="str">
        <f t="shared" si="171"/>
        <v>package '0805';</v>
      </c>
      <c r="AB452" t="str">
        <f t="shared" si="172"/>
        <v>operating_temp '-55 to +155 C';</v>
      </c>
      <c r="AC452" t="str">
        <f t="shared" si="173"/>
        <v>pkg_code '8062';</v>
      </c>
      <c r="AD452" t="str">
        <f t="shared" si="174"/>
        <v>aec-q200 'Grade 0';</v>
      </c>
      <c r="AE452" t="str">
        <f t="shared" si="175"/>
        <v>classification 'Precision Thick Film Chip Resistors';</v>
      </c>
      <c r="AF452" t="str">
        <f t="shared" si="176"/>
        <v>mfg 'Panasonic';</v>
      </c>
      <c r="AG452" t="str">
        <f t="shared" si="177"/>
        <v>mpn 'ERJ6ENF8062';</v>
      </c>
    </row>
    <row r="453" spans="3:33" x14ac:dyDescent="0.3">
      <c r="C453" s="5" t="str">
        <f t="shared" si="178"/>
        <v>R0805</v>
      </c>
      <c r="D453" s="5" t="str">
        <f t="shared" si="162"/>
        <v>82.0 k</v>
      </c>
      <c r="E453" s="5" t="str">
        <f t="shared" si="179"/>
        <v>1 %</v>
      </c>
      <c r="F453" s="5" t="str">
        <f t="shared" si="163"/>
        <v>101.2 V</v>
      </c>
      <c r="G453" s="5" t="str">
        <f t="shared" si="180"/>
        <v>200 V</v>
      </c>
      <c r="H453" s="5" t="str">
        <f t="shared" si="181"/>
        <v>0.125 @ 70 C</v>
      </c>
      <c r="I453" s="5" t="str">
        <f t="shared" si="182"/>
        <v>±100 ppm/C</v>
      </c>
      <c r="J453" s="5" t="str">
        <f t="shared" si="183"/>
        <v>0805</v>
      </c>
      <c r="K453" s="5" t="str">
        <f t="shared" si="184"/>
        <v>-55 to +155 C</v>
      </c>
      <c r="L453" s="5" t="str">
        <f t="array" ref="L453">IFERROR(INDEX(e29_4c,SMALL(IF(($B$9&lt;=e29_raw)*($B$11&gt;=e29_raw),MATCH(ROW(e29_4c),ROW(e29_4c))),ROWS($A$1:A447)),COLUMN(A447)),"")</f>
        <v>8202</v>
      </c>
      <c r="M453" s="5" t="str">
        <f t="shared" si="185"/>
        <v>Grade 0</v>
      </c>
      <c r="N453" t="str">
        <f t="shared" si="186"/>
        <v>Precision Thick Film Chip Resistors</v>
      </c>
      <c r="O453" t="str">
        <f t="shared" si="187"/>
        <v>Panasonic</v>
      </c>
      <c r="P453" s="5" t="str">
        <f t="shared" si="188"/>
        <v>ERJ6ENF8202</v>
      </c>
      <c r="T453" t="str">
        <f t="shared" si="164"/>
        <v>technology 'R0805';</v>
      </c>
      <c r="U453" t="str">
        <f t="shared" si="165"/>
        <v>value '82.0 k';</v>
      </c>
      <c r="V453" t="str">
        <f t="shared" si="166"/>
        <v>tolerance '1 %';</v>
      </c>
      <c r="W453" t="str">
        <f t="shared" si="167"/>
        <v>rcwv '101.2 V';</v>
      </c>
      <c r="X453" t="str">
        <f t="shared" si="168"/>
        <v>max(v) '200 V';</v>
      </c>
      <c r="Y453" t="str">
        <f t="shared" si="169"/>
        <v>power(w) '0.125 @ 70 C';</v>
      </c>
      <c r="Z453" t="str">
        <f t="shared" si="170"/>
        <v>tcr '±100 ppm/C';</v>
      </c>
      <c r="AA453" t="str">
        <f t="shared" si="171"/>
        <v>package '0805';</v>
      </c>
      <c r="AB453" t="str">
        <f t="shared" si="172"/>
        <v>operating_temp '-55 to +155 C';</v>
      </c>
      <c r="AC453" t="str">
        <f t="shared" si="173"/>
        <v>pkg_code '8202';</v>
      </c>
      <c r="AD453" t="str">
        <f t="shared" si="174"/>
        <v>aec-q200 'Grade 0';</v>
      </c>
      <c r="AE453" t="str">
        <f t="shared" si="175"/>
        <v>classification 'Precision Thick Film Chip Resistors';</v>
      </c>
      <c r="AF453" t="str">
        <f t="shared" si="176"/>
        <v>mfg 'Panasonic';</v>
      </c>
      <c r="AG453" t="str">
        <f t="shared" si="177"/>
        <v>mpn 'ERJ6ENF8202';</v>
      </c>
    </row>
    <row r="454" spans="3:33" x14ac:dyDescent="0.3">
      <c r="C454" s="5" t="str">
        <f t="shared" si="178"/>
        <v>R0805</v>
      </c>
      <c r="D454" s="5" t="str">
        <f t="shared" si="162"/>
        <v>82.5 k</v>
      </c>
      <c r="E454" s="5" t="str">
        <f t="shared" si="179"/>
        <v>1 %</v>
      </c>
      <c r="F454" s="5" t="str">
        <f t="shared" si="163"/>
        <v>101.6 V</v>
      </c>
      <c r="G454" s="5" t="str">
        <f t="shared" si="180"/>
        <v>200 V</v>
      </c>
      <c r="H454" s="5" t="str">
        <f t="shared" si="181"/>
        <v>0.125 @ 70 C</v>
      </c>
      <c r="I454" s="5" t="str">
        <f t="shared" si="182"/>
        <v>±100 ppm/C</v>
      </c>
      <c r="J454" s="5" t="str">
        <f t="shared" si="183"/>
        <v>0805</v>
      </c>
      <c r="K454" s="5" t="str">
        <f t="shared" si="184"/>
        <v>-55 to +155 C</v>
      </c>
      <c r="L454" s="5" t="str">
        <f t="array" ref="L454">IFERROR(INDEX(e29_4c,SMALL(IF(($B$9&lt;=e29_raw)*($B$11&gt;=e29_raw),MATCH(ROW(e29_4c),ROW(e29_4c))),ROWS($A$1:A448)),COLUMN(A448)),"")</f>
        <v>8252</v>
      </c>
      <c r="M454" s="5" t="str">
        <f t="shared" si="185"/>
        <v>Grade 0</v>
      </c>
      <c r="N454" t="str">
        <f t="shared" si="186"/>
        <v>Precision Thick Film Chip Resistors</v>
      </c>
      <c r="O454" t="str">
        <f t="shared" si="187"/>
        <v>Panasonic</v>
      </c>
      <c r="P454" s="5" t="str">
        <f t="shared" si="188"/>
        <v>ERJ6ENF8252</v>
      </c>
      <c r="T454" t="str">
        <f t="shared" si="164"/>
        <v>technology 'R0805';</v>
      </c>
      <c r="U454" t="str">
        <f t="shared" si="165"/>
        <v>value '82.5 k';</v>
      </c>
      <c r="V454" t="str">
        <f t="shared" si="166"/>
        <v>tolerance '1 %';</v>
      </c>
      <c r="W454" t="str">
        <f t="shared" si="167"/>
        <v>rcwv '101.6 V';</v>
      </c>
      <c r="X454" t="str">
        <f t="shared" si="168"/>
        <v>max(v) '200 V';</v>
      </c>
      <c r="Y454" t="str">
        <f t="shared" si="169"/>
        <v>power(w) '0.125 @ 70 C';</v>
      </c>
      <c r="Z454" t="str">
        <f t="shared" si="170"/>
        <v>tcr '±100 ppm/C';</v>
      </c>
      <c r="AA454" t="str">
        <f t="shared" si="171"/>
        <v>package '0805';</v>
      </c>
      <c r="AB454" t="str">
        <f t="shared" si="172"/>
        <v>operating_temp '-55 to +155 C';</v>
      </c>
      <c r="AC454" t="str">
        <f t="shared" si="173"/>
        <v>pkg_code '8252';</v>
      </c>
      <c r="AD454" t="str">
        <f t="shared" si="174"/>
        <v>aec-q200 'Grade 0';</v>
      </c>
      <c r="AE454" t="str">
        <f t="shared" si="175"/>
        <v>classification 'Precision Thick Film Chip Resistors';</v>
      </c>
      <c r="AF454" t="str">
        <f t="shared" si="176"/>
        <v>mfg 'Panasonic';</v>
      </c>
      <c r="AG454" t="str">
        <f t="shared" si="177"/>
        <v>mpn 'ERJ6ENF8252';</v>
      </c>
    </row>
    <row r="455" spans="3:33" x14ac:dyDescent="0.3">
      <c r="C455" s="5" t="str">
        <f t="shared" si="178"/>
        <v>R0805</v>
      </c>
      <c r="D455" s="5" t="str">
        <f t="shared" ref="D455:D518" si="189">INDEX(e29_value,MATCH(L455,e29_4c,0))&amp;" "&amp;INDEX(e29_sym,MATCH(L455,e29_4c,0))</f>
        <v>84.5 k</v>
      </c>
      <c r="E455" s="5" t="str">
        <f t="shared" si="179"/>
        <v>1 %</v>
      </c>
      <c r="F455" s="5" t="str">
        <f t="shared" ref="F455:F518" si="190">MIN($B$17,ROUND(SQRT(($B$30*INDEX(e29_raw,MATCH(L455,e29_4c,0)))),1))&amp;" V"</f>
        <v>102.8 V</v>
      </c>
      <c r="G455" s="5" t="str">
        <f t="shared" si="180"/>
        <v>200 V</v>
      </c>
      <c r="H455" s="5" t="str">
        <f t="shared" si="181"/>
        <v>0.125 @ 70 C</v>
      </c>
      <c r="I455" s="5" t="str">
        <f t="shared" si="182"/>
        <v>±100 ppm/C</v>
      </c>
      <c r="J455" s="5" t="str">
        <f t="shared" si="183"/>
        <v>0805</v>
      </c>
      <c r="K455" s="5" t="str">
        <f t="shared" si="184"/>
        <v>-55 to +155 C</v>
      </c>
      <c r="L455" s="5" t="str">
        <f t="array" ref="L455">IFERROR(INDEX(e29_4c,SMALL(IF(($B$9&lt;=e29_raw)*($B$11&gt;=e29_raw),MATCH(ROW(e29_4c),ROW(e29_4c))),ROWS($A$1:A449)),COLUMN(A449)),"")</f>
        <v>8452</v>
      </c>
      <c r="M455" s="5" t="str">
        <f t="shared" si="185"/>
        <v>Grade 0</v>
      </c>
      <c r="N455" t="str">
        <f t="shared" si="186"/>
        <v>Precision Thick Film Chip Resistors</v>
      </c>
      <c r="O455" t="str">
        <f t="shared" si="187"/>
        <v>Panasonic</v>
      </c>
      <c r="P455" s="5" t="str">
        <f t="shared" si="188"/>
        <v>ERJ6ENF8452</v>
      </c>
      <c r="T455" t="str">
        <f t="shared" ref="T455:T518" si="191">IF($L455&lt;&gt;"",C$6&amp;" '"&amp;C455&amp;"';","")</f>
        <v>technology 'R0805';</v>
      </c>
      <c r="U455" t="str">
        <f t="shared" ref="U455:U518" si="192">IF($L455&lt;&gt;"",D$6&amp;" '"&amp;D455&amp;"';","")</f>
        <v>value '84.5 k';</v>
      </c>
      <c r="V455" t="str">
        <f t="shared" ref="V455:V518" si="193">IF($L455&lt;&gt;"",E$6&amp;" '"&amp;E455&amp;"';","")</f>
        <v>tolerance '1 %';</v>
      </c>
      <c r="W455" t="str">
        <f t="shared" ref="W455:W518" si="194">IF($L455&lt;&gt;"",F$6&amp;" '"&amp;F455&amp;"';","")</f>
        <v>rcwv '102.8 V';</v>
      </c>
      <c r="X455" t="str">
        <f t="shared" ref="X455:X518" si="195">IF($L455&lt;&gt;"",G$6&amp;" '"&amp;G455&amp;"';","")</f>
        <v>max(v) '200 V';</v>
      </c>
      <c r="Y455" t="str">
        <f t="shared" ref="Y455:Y518" si="196">IF($L455&lt;&gt;"",H$6&amp;" '"&amp;H455&amp;"';","")</f>
        <v>power(w) '0.125 @ 70 C';</v>
      </c>
      <c r="Z455" t="str">
        <f t="shared" ref="Z455:Z518" si="197">IF($L455&lt;&gt;"",I$6&amp;" '"&amp;I455&amp;"';","")</f>
        <v>tcr '±100 ppm/C';</v>
      </c>
      <c r="AA455" t="str">
        <f t="shared" ref="AA455:AA518" si="198">IF($L455&lt;&gt;"",J$6&amp;" '"&amp;J455&amp;"';","")</f>
        <v>package '0805';</v>
      </c>
      <c r="AB455" t="str">
        <f t="shared" ref="AB455:AB518" si="199">IF($L455&lt;&gt;"",K$6&amp;" '"&amp;K455&amp;"';","")</f>
        <v>operating_temp '-55 to +155 C';</v>
      </c>
      <c r="AC455" t="str">
        <f t="shared" ref="AC455:AC518" si="200">IF($L455&lt;&gt;"",L$6&amp;" '"&amp;L455&amp;"';","")</f>
        <v>pkg_code '8452';</v>
      </c>
      <c r="AD455" t="str">
        <f t="shared" ref="AD455:AD518" si="201">IF($L455&lt;&gt;"",M$6&amp;" '"&amp;M455&amp;"';","")</f>
        <v>aec-q200 'Grade 0';</v>
      </c>
      <c r="AE455" t="str">
        <f t="shared" ref="AE455:AE518" si="202">IF($L455&lt;&gt;"",N$6&amp;" '"&amp;N455&amp;"';","")</f>
        <v>classification 'Precision Thick Film Chip Resistors';</v>
      </c>
      <c r="AF455" t="str">
        <f t="shared" ref="AF455:AF518" si="203">IF($L455&lt;&gt;"",O$6&amp;" '"&amp;O455&amp;"';","")</f>
        <v>mfg 'Panasonic';</v>
      </c>
      <c r="AG455" t="str">
        <f t="shared" ref="AG455:AG518" si="204">IF($L455&lt;&gt;"",P$6&amp;" '"&amp;P455&amp;"';","")</f>
        <v>mpn 'ERJ6ENF8452';</v>
      </c>
    </row>
    <row r="456" spans="3:33" x14ac:dyDescent="0.3">
      <c r="C456" s="5" t="str">
        <f t="shared" ref="C456:C519" si="205">IF($L456&lt;&gt;"","R"&amp;J456,"")</f>
        <v>R0805</v>
      </c>
      <c r="D456" s="5" t="str">
        <f t="shared" si="189"/>
        <v>86.6 k</v>
      </c>
      <c r="E456" s="5" t="str">
        <f t="shared" ref="E456:E519" si="206">IF($L456&lt;&gt;"",$B$21)</f>
        <v>1 %</v>
      </c>
      <c r="F456" s="5" t="str">
        <f t="shared" si="190"/>
        <v>104 V</v>
      </c>
      <c r="G456" s="5" t="str">
        <f t="shared" ref="G456:G519" si="207">IF($L456&lt;&gt;"",$B$19)&amp;" V"</f>
        <v>200 V</v>
      </c>
      <c r="H456" s="5" t="str">
        <f t="shared" ref="H456:H519" si="208">IF($L456&lt;&gt;"",$B$15)</f>
        <v>0.125 @ 70 C</v>
      </c>
      <c r="I456" s="5" t="str">
        <f t="shared" ref="I456:I519" si="209">IF($L456&lt;&gt;"",$B$23)</f>
        <v>±100 ppm/C</v>
      </c>
      <c r="J456" s="5" t="str">
        <f t="shared" ref="J456:J519" si="210">IF($L456&lt;&gt;"",$B$13)</f>
        <v>0805</v>
      </c>
      <c r="K456" s="5" t="str">
        <f t="shared" ref="K456:K519" si="211">IF($L456&lt;&gt;"",$B$25)&amp;" C"</f>
        <v>-55 to +155 C</v>
      </c>
      <c r="L456" s="5" t="str">
        <f t="array" ref="L456">IFERROR(INDEX(e29_4c,SMALL(IF(($B$9&lt;=e29_raw)*($B$11&gt;=e29_raw),MATCH(ROW(e29_4c),ROW(e29_4c))),ROWS($A$1:A450)),COLUMN(A450)),"")</f>
        <v>8662</v>
      </c>
      <c r="M456" s="5" t="str">
        <f t="shared" ref="M456:M519" si="212">IF($L456&lt;&gt;"",$B$27)</f>
        <v>Grade 0</v>
      </c>
      <c r="N456" t="str">
        <f t="shared" ref="N456:N519" si="213">IF(L456&lt;&gt;"",$A$9)</f>
        <v>Precision Thick Film Chip Resistors</v>
      </c>
      <c r="O456" t="str">
        <f t="shared" ref="O456:O519" si="214">IF($L456&lt;&gt;"","Panasonic")</f>
        <v>Panasonic</v>
      </c>
      <c r="P456" s="5" t="str">
        <f t="shared" ref="P456:P519" si="215">IF($L456&lt;&gt;"","ERJ"&amp;$B$6&amp;$B$34&amp;L456)</f>
        <v>ERJ6ENF8662</v>
      </c>
      <c r="T456" t="str">
        <f t="shared" si="191"/>
        <v>technology 'R0805';</v>
      </c>
      <c r="U456" t="str">
        <f t="shared" si="192"/>
        <v>value '86.6 k';</v>
      </c>
      <c r="V456" t="str">
        <f t="shared" si="193"/>
        <v>tolerance '1 %';</v>
      </c>
      <c r="W456" t="str">
        <f t="shared" si="194"/>
        <v>rcwv '104 V';</v>
      </c>
      <c r="X456" t="str">
        <f t="shared" si="195"/>
        <v>max(v) '200 V';</v>
      </c>
      <c r="Y456" t="str">
        <f t="shared" si="196"/>
        <v>power(w) '0.125 @ 70 C';</v>
      </c>
      <c r="Z456" t="str">
        <f t="shared" si="197"/>
        <v>tcr '±100 ppm/C';</v>
      </c>
      <c r="AA456" t="str">
        <f t="shared" si="198"/>
        <v>package '0805';</v>
      </c>
      <c r="AB456" t="str">
        <f t="shared" si="199"/>
        <v>operating_temp '-55 to +155 C';</v>
      </c>
      <c r="AC456" t="str">
        <f t="shared" si="200"/>
        <v>pkg_code '8662';</v>
      </c>
      <c r="AD456" t="str">
        <f t="shared" si="201"/>
        <v>aec-q200 'Grade 0';</v>
      </c>
      <c r="AE456" t="str">
        <f t="shared" si="202"/>
        <v>classification 'Precision Thick Film Chip Resistors';</v>
      </c>
      <c r="AF456" t="str">
        <f t="shared" si="203"/>
        <v>mfg 'Panasonic';</v>
      </c>
      <c r="AG456" t="str">
        <f t="shared" si="204"/>
        <v>mpn 'ERJ6ENF8662';</v>
      </c>
    </row>
    <row r="457" spans="3:33" x14ac:dyDescent="0.3">
      <c r="C457" s="5" t="str">
        <f t="shared" si="205"/>
        <v>R0805</v>
      </c>
      <c r="D457" s="5" t="str">
        <f t="shared" si="189"/>
        <v>88.7 k</v>
      </c>
      <c r="E457" s="5" t="str">
        <f t="shared" si="206"/>
        <v>1 %</v>
      </c>
      <c r="F457" s="5" t="str">
        <f t="shared" si="190"/>
        <v>105.3 V</v>
      </c>
      <c r="G457" s="5" t="str">
        <f t="shared" si="207"/>
        <v>200 V</v>
      </c>
      <c r="H457" s="5" t="str">
        <f t="shared" si="208"/>
        <v>0.125 @ 70 C</v>
      </c>
      <c r="I457" s="5" t="str">
        <f t="shared" si="209"/>
        <v>±100 ppm/C</v>
      </c>
      <c r="J457" s="5" t="str">
        <f t="shared" si="210"/>
        <v>0805</v>
      </c>
      <c r="K457" s="5" t="str">
        <f t="shared" si="211"/>
        <v>-55 to +155 C</v>
      </c>
      <c r="L457" s="5" t="str">
        <f t="array" ref="L457">IFERROR(INDEX(e29_4c,SMALL(IF(($B$9&lt;=e29_raw)*($B$11&gt;=e29_raw),MATCH(ROW(e29_4c),ROW(e29_4c))),ROWS($A$1:A451)),COLUMN(A451)),"")</f>
        <v>8872</v>
      </c>
      <c r="M457" s="5" t="str">
        <f t="shared" si="212"/>
        <v>Grade 0</v>
      </c>
      <c r="N457" t="str">
        <f t="shared" si="213"/>
        <v>Precision Thick Film Chip Resistors</v>
      </c>
      <c r="O457" t="str">
        <f t="shared" si="214"/>
        <v>Panasonic</v>
      </c>
      <c r="P457" s="5" t="str">
        <f t="shared" si="215"/>
        <v>ERJ6ENF8872</v>
      </c>
      <c r="T457" t="str">
        <f t="shared" si="191"/>
        <v>technology 'R0805';</v>
      </c>
      <c r="U457" t="str">
        <f t="shared" si="192"/>
        <v>value '88.7 k';</v>
      </c>
      <c r="V457" t="str">
        <f t="shared" si="193"/>
        <v>tolerance '1 %';</v>
      </c>
      <c r="W457" t="str">
        <f t="shared" si="194"/>
        <v>rcwv '105.3 V';</v>
      </c>
      <c r="X457" t="str">
        <f t="shared" si="195"/>
        <v>max(v) '200 V';</v>
      </c>
      <c r="Y457" t="str">
        <f t="shared" si="196"/>
        <v>power(w) '0.125 @ 70 C';</v>
      </c>
      <c r="Z457" t="str">
        <f t="shared" si="197"/>
        <v>tcr '±100 ppm/C';</v>
      </c>
      <c r="AA457" t="str">
        <f t="shared" si="198"/>
        <v>package '0805';</v>
      </c>
      <c r="AB457" t="str">
        <f t="shared" si="199"/>
        <v>operating_temp '-55 to +155 C';</v>
      </c>
      <c r="AC457" t="str">
        <f t="shared" si="200"/>
        <v>pkg_code '8872';</v>
      </c>
      <c r="AD457" t="str">
        <f t="shared" si="201"/>
        <v>aec-q200 'Grade 0';</v>
      </c>
      <c r="AE457" t="str">
        <f t="shared" si="202"/>
        <v>classification 'Precision Thick Film Chip Resistors';</v>
      </c>
      <c r="AF457" t="str">
        <f t="shared" si="203"/>
        <v>mfg 'Panasonic';</v>
      </c>
      <c r="AG457" t="str">
        <f t="shared" si="204"/>
        <v>mpn 'ERJ6ENF8872';</v>
      </c>
    </row>
    <row r="458" spans="3:33" x14ac:dyDescent="0.3">
      <c r="C458" s="5" t="str">
        <f t="shared" si="205"/>
        <v>R0805</v>
      </c>
      <c r="D458" s="5" t="str">
        <f t="shared" si="189"/>
        <v>90.9 k</v>
      </c>
      <c r="E458" s="5" t="str">
        <f t="shared" si="206"/>
        <v>1 %</v>
      </c>
      <c r="F458" s="5" t="str">
        <f t="shared" si="190"/>
        <v>106.6 V</v>
      </c>
      <c r="G458" s="5" t="str">
        <f t="shared" si="207"/>
        <v>200 V</v>
      </c>
      <c r="H458" s="5" t="str">
        <f t="shared" si="208"/>
        <v>0.125 @ 70 C</v>
      </c>
      <c r="I458" s="5" t="str">
        <f t="shared" si="209"/>
        <v>±100 ppm/C</v>
      </c>
      <c r="J458" s="5" t="str">
        <f t="shared" si="210"/>
        <v>0805</v>
      </c>
      <c r="K458" s="5" t="str">
        <f t="shared" si="211"/>
        <v>-55 to +155 C</v>
      </c>
      <c r="L458" s="5" t="str">
        <f t="array" ref="L458">IFERROR(INDEX(e29_4c,SMALL(IF(($B$9&lt;=e29_raw)*($B$11&gt;=e29_raw),MATCH(ROW(e29_4c),ROW(e29_4c))),ROWS($A$1:A452)),COLUMN(A452)),"")</f>
        <v>9092</v>
      </c>
      <c r="M458" s="5" t="str">
        <f t="shared" si="212"/>
        <v>Grade 0</v>
      </c>
      <c r="N458" t="str">
        <f t="shared" si="213"/>
        <v>Precision Thick Film Chip Resistors</v>
      </c>
      <c r="O458" t="str">
        <f t="shared" si="214"/>
        <v>Panasonic</v>
      </c>
      <c r="P458" s="5" t="str">
        <f t="shared" si="215"/>
        <v>ERJ6ENF9092</v>
      </c>
      <c r="T458" t="str">
        <f t="shared" si="191"/>
        <v>technology 'R0805';</v>
      </c>
      <c r="U458" t="str">
        <f t="shared" si="192"/>
        <v>value '90.9 k';</v>
      </c>
      <c r="V458" t="str">
        <f t="shared" si="193"/>
        <v>tolerance '1 %';</v>
      </c>
      <c r="W458" t="str">
        <f t="shared" si="194"/>
        <v>rcwv '106.6 V';</v>
      </c>
      <c r="X458" t="str">
        <f t="shared" si="195"/>
        <v>max(v) '200 V';</v>
      </c>
      <c r="Y458" t="str">
        <f t="shared" si="196"/>
        <v>power(w) '0.125 @ 70 C';</v>
      </c>
      <c r="Z458" t="str">
        <f t="shared" si="197"/>
        <v>tcr '±100 ppm/C';</v>
      </c>
      <c r="AA458" t="str">
        <f t="shared" si="198"/>
        <v>package '0805';</v>
      </c>
      <c r="AB458" t="str">
        <f t="shared" si="199"/>
        <v>operating_temp '-55 to +155 C';</v>
      </c>
      <c r="AC458" t="str">
        <f t="shared" si="200"/>
        <v>pkg_code '9092';</v>
      </c>
      <c r="AD458" t="str">
        <f t="shared" si="201"/>
        <v>aec-q200 'Grade 0';</v>
      </c>
      <c r="AE458" t="str">
        <f t="shared" si="202"/>
        <v>classification 'Precision Thick Film Chip Resistors';</v>
      </c>
      <c r="AF458" t="str">
        <f t="shared" si="203"/>
        <v>mfg 'Panasonic';</v>
      </c>
      <c r="AG458" t="str">
        <f t="shared" si="204"/>
        <v>mpn 'ERJ6ENF9092';</v>
      </c>
    </row>
    <row r="459" spans="3:33" x14ac:dyDescent="0.3">
      <c r="C459" s="5" t="str">
        <f t="shared" si="205"/>
        <v>R0805</v>
      </c>
      <c r="D459" s="5" t="str">
        <f t="shared" si="189"/>
        <v>91.0 k</v>
      </c>
      <c r="E459" s="5" t="str">
        <f t="shared" si="206"/>
        <v>1 %</v>
      </c>
      <c r="F459" s="5" t="str">
        <f t="shared" si="190"/>
        <v>106.7 V</v>
      </c>
      <c r="G459" s="5" t="str">
        <f t="shared" si="207"/>
        <v>200 V</v>
      </c>
      <c r="H459" s="5" t="str">
        <f t="shared" si="208"/>
        <v>0.125 @ 70 C</v>
      </c>
      <c r="I459" s="5" t="str">
        <f t="shared" si="209"/>
        <v>±100 ppm/C</v>
      </c>
      <c r="J459" s="5" t="str">
        <f t="shared" si="210"/>
        <v>0805</v>
      </c>
      <c r="K459" s="5" t="str">
        <f t="shared" si="211"/>
        <v>-55 to +155 C</v>
      </c>
      <c r="L459" s="5" t="str">
        <f t="array" ref="L459">IFERROR(INDEX(e29_4c,SMALL(IF(($B$9&lt;=e29_raw)*($B$11&gt;=e29_raw),MATCH(ROW(e29_4c),ROW(e29_4c))),ROWS($A$1:A453)),COLUMN(A453)),"")</f>
        <v>9102</v>
      </c>
      <c r="M459" s="5" t="str">
        <f t="shared" si="212"/>
        <v>Grade 0</v>
      </c>
      <c r="N459" t="str">
        <f t="shared" si="213"/>
        <v>Precision Thick Film Chip Resistors</v>
      </c>
      <c r="O459" t="str">
        <f t="shared" si="214"/>
        <v>Panasonic</v>
      </c>
      <c r="P459" s="5" t="str">
        <f t="shared" si="215"/>
        <v>ERJ6ENF9102</v>
      </c>
      <c r="T459" t="str">
        <f t="shared" si="191"/>
        <v>technology 'R0805';</v>
      </c>
      <c r="U459" t="str">
        <f t="shared" si="192"/>
        <v>value '91.0 k';</v>
      </c>
      <c r="V459" t="str">
        <f t="shared" si="193"/>
        <v>tolerance '1 %';</v>
      </c>
      <c r="W459" t="str">
        <f t="shared" si="194"/>
        <v>rcwv '106.7 V';</v>
      </c>
      <c r="X459" t="str">
        <f t="shared" si="195"/>
        <v>max(v) '200 V';</v>
      </c>
      <c r="Y459" t="str">
        <f t="shared" si="196"/>
        <v>power(w) '0.125 @ 70 C';</v>
      </c>
      <c r="Z459" t="str">
        <f t="shared" si="197"/>
        <v>tcr '±100 ppm/C';</v>
      </c>
      <c r="AA459" t="str">
        <f t="shared" si="198"/>
        <v>package '0805';</v>
      </c>
      <c r="AB459" t="str">
        <f t="shared" si="199"/>
        <v>operating_temp '-55 to +155 C';</v>
      </c>
      <c r="AC459" t="str">
        <f t="shared" si="200"/>
        <v>pkg_code '9102';</v>
      </c>
      <c r="AD459" t="str">
        <f t="shared" si="201"/>
        <v>aec-q200 'Grade 0';</v>
      </c>
      <c r="AE459" t="str">
        <f t="shared" si="202"/>
        <v>classification 'Precision Thick Film Chip Resistors';</v>
      </c>
      <c r="AF459" t="str">
        <f t="shared" si="203"/>
        <v>mfg 'Panasonic';</v>
      </c>
      <c r="AG459" t="str">
        <f t="shared" si="204"/>
        <v>mpn 'ERJ6ENF9102';</v>
      </c>
    </row>
    <row r="460" spans="3:33" x14ac:dyDescent="0.3">
      <c r="C460" s="5" t="str">
        <f t="shared" si="205"/>
        <v>R0805</v>
      </c>
      <c r="D460" s="5" t="str">
        <f t="shared" si="189"/>
        <v>93.1 k</v>
      </c>
      <c r="E460" s="5" t="str">
        <f t="shared" si="206"/>
        <v>1 %</v>
      </c>
      <c r="F460" s="5" t="str">
        <f t="shared" si="190"/>
        <v>107.9 V</v>
      </c>
      <c r="G460" s="5" t="str">
        <f t="shared" si="207"/>
        <v>200 V</v>
      </c>
      <c r="H460" s="5" t="str">
        <f t="shared" si="208"/>
        <v>0.125 @ 70 C</v>
      </c>
      <c r="I460" s="5" t="str">
        <f t="shared" si="209"/>
        <v>±100 ppm/C</v>
      </c>
      <c r="J460" s="5" t="str">
        <f t="shared" si="210"/>
        <v>0805</v>
      </c>
      <c r="K460" s="5" t="str">
        <f t="shared" si="211"/>
        <v>-55 to +155 C</v>
      </c>
      <c r="L460" s="5" t="str">
        <f t="array" ref="L460">IFERROR(INDEX(e29_4c,SMALL(IF(($B$9&lt;=e29_raw)*($B$11&gt;=e29_raw),MATCH(ROW(e29_4c),ROW(e29_4c))),ROWS($A$1:A454)),COLUMN(A454)),"")</f>
        <v>9312</v>
      </c>
      <c r="M460" s="5" t="str">
        <f t="shared" si="212"/>
        <v>Grade 0</v>
      </c>
      <c r="N460" t="str">
        <f t="shared" si="213"/>
        <v>Precision Thick Film Chip Resistors</v>
      </c>
      <c r="O460" t="str">
        <f t="shared" si="214"/>
        <v>Panasonic</v>
      </c>
      <c r="P460" s="5" t="str">
        <f t="shared" si="215"/>
        <v>ERJ6ENF9312</v>
      </c>
      <c r="T460" t="str">
        <f t="shared" si="191"/>
        <v>technology 'R0805';</v>
      </c>
      <c r="U460" t="str">
        <f t="shared" si="192"/>
        <v>value '93.1 k';</v>
      </c>
      <c r="V460" t="str">
        <f t="shared" si="193"/>
        <v>tolerance '1 %';</v>
      </c>
      <c r="W460" t="str">
        <f t="shared" si="194"/>
        <v>rcwv '107.9 V';</v>
      </c>
      <c r="X460" t="str">
        <f t="shared" si="195"/>
        <v>max(v) '200 V';</v>
      </c>
      <c r="Y460" t="str">
        <f t="shared" si="196"/>
        <v>power(w) '0.125 @ 70 C';</v>
      </c>
      <c r="Z460" t="str">
        <f t="shared" si="197"/>
        <v>tcr '±100 ppm/C';</v>
      </c>
      <c r="AA460" t="str">
        <f t="shared" si="198"/>
        <v>package '0805';</v>
      </c>
      <c r="AB460" t="str">
        <f t="shared" si="199"/>
        <v>operating_temp '-55 to +155 C';</v>
      </c>
      <c r="AC460" t="str">
        <f t="shared" si="200"/>
        <v>pkg_code '9312';</v>
      </c>
      <c r="AD460" t="str">
        <f t="shared" si="201"/>
        <v>aec-q200 'Grade 0';</v>
      </c>
      <c r="AE460" t="str">
        <f t="shared" si="202"/>
        <v>classification 'Precision Thick Film Chip Resistors';</v>
      </c>
      <c r="AF460" t="str">
        <f t="shared" si="203"/>
        <v>mfg 'Panasonic';</v>
      </c>
      <c r="AG460" t="str">
        <f t="shared" si="204"/>
        <v>mpn 'ERJ6ENF9312';</v>
      </c>
    </row>
    <row r="461" spans="3:33" x14ac:dyDescent="0.3">
      <c r="C461" s="5" t="str">
        <f t="shared" si="205"/>
        <v>R0805</v>
      </c>
      <c r="D461" s="5" t="str">
        <f t="shared" si="189"/>
        <v>95.3 k</v>
      </c>
      <c r="E461" s="5" t="str">
        <f t="shared" si="206"/>
        <v>1 %</v>
      </c>
      <c r="F461" s="5" t="str">
        <f t="shared" si="190"/>
        <v>109.1 V</v>
      </c>
      <c r="G461" s="5" t="str">
        <f t="shared" si="207"/>
        <v>200 V</v>
      </c>
      <c r="H461" s="5" t="str">
        <f t="shared" si="208"/>
        <v>0.125 @ 70 C</v>
      </c>
      <c r="I461" s="5" t="str">
        <f t="shared" si="209"/>
        <v>±100 ppm/C</v>
      </c>
      <c r="J461" s="5" t="str">
        <f t="shared" si="210"/>
        <v>0805</v>
      </c>
      <c r="K461" s="5" t="str">
        <f t="shared" si="211"/>
        <v>-55 to +155 C</v>
      </c>
      <c r="L461" s="5" t="str">
        <f t="array" ref="L461">IFERROR(INDEX(e29_4c,SMALL(IF(($B$9&lt;=e29_raw)*($B$11&gt;=e29_raw),MATCH(ROW(e29_4c),ROW(e29_4c))),ROWS($A$1:A455)),COLUMN(A455)),"")</f>
        <v>9532</v>
      </c>
      <c r="M461" s="5" t="str">
        <f t="shared" si="212"/>
        <v>Grade 0</v>
      </c>
      <c r="N461" t="str">
        <f t="shared" si="213"/>
        <v>Precision Thick Film Chip Resistors</v>
      </c>
      <c r="O461" t="str">
        <f t="shared" si="214"/>
        <v>Panasonic</v>
      </c>
      <c r="P461" s="5" t="str">
        <f t="shared" si="215"/>
        <v>ERJ6ENF9532</v>
      </c>
      <c r="T461" t="str">
        <f t="shared" si="191"/>
        <v>technology 'R0805';</v>
      </c>
      <c r="U461" t="str">
        <f t="shared" si="192"/>
        <v>value '95.3 k';</v>
      </c>
      <c r="V461" t="str">
        <f t="shared" si="193"/>
        <v>tolerance '1 %';</v>
      </c>
      <c r="W461" t="str">
        <f t="shared" si="194"/>
        <v>rcwv '109.1 V';</v>
      </c>
      <c r="X461" t="str">
        <f t="shared" si="195"/>
        <v>max(v) '200 V';</v>
      </c>
      <c r="Y461" t="str">
        <f t="shared" si="196"/>
        <v>power(w) '0.125 @ 70 C';</v>
      </c>
      <c r="Z461" t="str">
        <f t="shared" si="197"/>
        <v>tcr '±100 ppm/C';</v>
      </c>
      <c r="AA461" t="str">
        <f t="shared" si="198"/>
        <v>package '0805';</v>
      </c>
      <c r="AB461" t="str">
        <f t="shared" si="199"/>
        <v>operating_temp '-55 to +155 C';</v>
      </c>
      <c r="AC461" t="str">
        <f t="shared" si="200"/>
        <v>pkg_code '9532';</v>
      </c>
      <c r="AD461" t="str">
        <f t="shared" si="201"/>
        <v>aec-q200 'Grade 0';</v>
      </c>
      <c r="AE461" t="str">
        <f t="shared" si="202"/>
        <v>classification 'Precision Thick Film Chip Resistors';</v>
      </c>
      <c r="AF461" t="str">
        <f t="shared" si="203"/>
        <v>mfg 'Panasonic';</v>
      </c>
      <c r="AG461" t="str">
        <f t="shared" si="204"/>
        <v>mpn 'ERJ6ENF9532';</v>
      </c>
    </row>
    <row r="462" spans="3:33" x14ac:dyDescent="0.3">
      <c r="C462" s="5" t="str">
        <f t="shared" si="205"/>
        <v>R0805</v>
      </c>
      <c r="D462" s="5" t="str">
        <f t="shared" si="189"/>
        <v>97.6 k</v>
      </c>
      <c r="E462" s="5" t="str">
        <f t="shared" si="206"/>
        <v>1 %</v>
      </c>
      <c r="F462" s="5" t="str">
        <f t="shared" si="190"/>
        <v>110.5 V</v>
      </c>
      <c r="G462" s="5" t="str">
        <f t="shared" si="207"/>
        <v>200 V</v>
      </c>
      <c r="H462" s="5" t="str">
        <f t="shared" si="208"/>
        <v>0.125 @ 70 C</v>
      </c>
      <c r="I462" s="5" t="str">
        <f t="shared" si="209"/>
        <v>±100 ppm/C</v>
      </c>
      <c r="J462" s="5" t="str">
        <f t="shared" si="210"/>
        <v>0805</v>
      </c>
      <c r="K462" s="5" t="str">
        <f t="shared" si="211"/>
        <v>-55 to +155 C</v>
      </c>
      <c r="L462" s="5" t="str">
        <f t="array" ref="L462">IFERROR(INDEX(e29_4c,SMALL(IF(($B$9&lt;=e29_raw)*($B$11&gt;=e29_raw),MATCH(ROW(e29_4c),ROW(e29_4c))),ROWS($A$1:A456)),COLUMN(A456)),"")</f>
        <v>9762</v>
      </c>
      <c r="M462" s="5" t="str">
        <f t="shared" si="212"/>
        <v>Grade 0</v>
      </c>
      <c r="N462" t="str">
        <f t="shared" si="213"/>
        <v>Precision Thick Film Chip Resistors</v>
      </c>
      <c r="O462" t="str">
        <f t="shared" si="214"/>
        <v>Panasonic</v>
      </c>
      <c r="P462" s="5" t="str">
        <f t="shared" si="215"/>
        <v>ERJ6ENF9762</v>
      </c>
      <c r="T462" t="str">
        <f t="shared" si="191"/>
        <v>technology 'R0805';</v>
      </c>
      <c r="U462" t="str">
        <f t="shared" si="192"/>
        <v>value '97.6 k';</v>
      </c>
      <c r="V462" t="str">
        <f t="shared" si="193"/>
        <v>tolerance '1 %';</v>
      </c>
      <c r="W462" t="str">
        <f t="shared" si="194"/>
        <v>rcwv '110.5 V';</v>
      </c>
      <c r="X462" t="str">
        <f t="shared" si="195"/>
        <v>max(v) '200 V';</v>
      </c>
      <c r="Y462" t="str">
        <f t="shared" si="196"/>
        <v>power(w) '0.125 @ 70 C';</v>
      </c>
      <c r="Z462" t="str">
        <f t="shared" si="197"/>
        <v>tcr '±100 ppm/C';</v>
      </c>
      <c r="AA462" t="str">
        <f t="shared" si="198"/>
        <v>package '0805';</v>
      </c>
      <c r="AB462" t="str">
        <f t="shared" si="199"/>
        <v>operating_temp '-55 to +155 C';</v>
      </c>
      <c r="AC462" t="str">
        <f t="shared" si="200"/>
        <v>pkg_code '9762';</v>
      </c>
      <c r="AD462" t="str">
        <f t="shared" si="201"/>
        <v>aec-q200 'Grade 0';</v>
      </c>
      <c r="AE462" t="str">
        <f t="shared" si="202"/>
        <v>classification 'Precision Thick Film Chip Resistors';</v>
      </c>
      <c r="AF462" t="str">
        <f t="shared" si="203"/>
        <v>mfg 'Panasonic';</v>
      </c>
      <c r="AG462" t="str">
        <f t="shared" si="204"/>
        <v>mpn 'ERJ6ENF9762';</v>
      </c>
    </row>
    <row r="463" spans="3:33" x14ac:dyDescent="0.3">
      <c r="C463" s="5" t="str">
        <f t="shared" si="205"/>
        <v>R0805</v>
      </c>
      <c r="D463" s="5" t="str">
        <f t="shared" si="189"/>
        <v>100 k</v>
      </c>
      <c r="E463" s="5" t="str">
        <f t="shared" si="206"/>
        <v>1 %</v>
      </c>
      <c r="F463" s="5" t="str">
        <f t="shared" si="190"/>
        <v>111.8 V</v>
      </c>
      <c r="G463" s="5" t="str">
        <f t="shared" si="207"/>
        <v>200 V</v>
      </c>
      <c r="H463" s="5" t="str">
        <f t="shared" si="208"/>
        <v>0.125 @ 70 C</v>
      </c>
      <c r="I463" s="5" t="str">
        <f t="shared" si="209"/>
        <v>±100 ppm/C</v>
      </c>
      <c r="J463" s="5" t="str">
        <f t="shared" si="210"/>
        <v>0805</v>
      </c>
      <c r="K463" s="5" t="str">
        <f t="shared" si="211"/>
        <v>-55 to +155 C</v>
      </c>
      <c r="L463" s="5" t="str">
        <f t="array" ref="L463">IFERROR(INDEX(e29_4c,SMALL(IF(($B$9&lt;=e29_raw)*($B$11&gt;=e29_raw),MATCH(ROW(e29_4c),ROW(e29_4c))),ROWS($A$1:A457)),COLUMN(A457)),"")</f>
        <v>1003</v>
      </c>
      <c r="M463" s="5" t="str">
        <f t="shared" si="212"/>
        <v>Grade 0</v>
      </c>
      <c r="N463" t="str">
        <f t="shared" si="213"/>
        <v>Precision Thick Film Chip Resistors</v>
      </c>
      <c r="O463" t="str">
        <f t="shared" si="214"/>
        <v>Panasonic</v>
      </c>
      <c r="P463" s="5" t="str">
        <f t="shared" si="215"/>
        <v>ERJ6ENF1003</v>
      </c>
      <c r="T463" t="str">
        <f t="shared" si="191"/>
        <v>technology 'R0805';</v>
      </c>
      <c r="U463" t="str">
        <f t="shared" si="192"/>
        <v>value '100 k';</v>
      </c>
      <c r="V463" t="str">
        <f t="shared" si="193"/>
        <v>tolerance '1 %';</v>
      </c>
      <c r="W463" t="str">
        <f t="shared" si="194"/>
        <v>rcwv '111.8 V';</v>
      </c>
      <c r="X463" t="str">
        <f t="shared" si="195"/>
        <v>max(v) '200 V';</v>
      </c>
      <c r="Y463" t="str">
        <f t="shared" si="196"/>
        <v>power(w) '0.125 @ 70 C';</v>
      </c>
      <c r="Z463" t="str">
        <f t="shared" si="197"/>
        <v>tcr '±100 ppm/C';</v>
      </c>
      <c r="AA463" t="str">
        <f t="shared" si="198"/>
        <v>package '0805';</v>
      </c>
      <c r="AB463" t="str">
        <f t="shared" si="199"/>
        <v>operating_temp '-55 to +155 C';</v>
      </c>
      <c r="AC463" t="str">
        <f t="shared" si="200"/>
        <v>pkg_code '1003';</v>
      </c>
      <c r="AD463" t="str">
        <f t="shared" si="201"/>
        <v>aec-q200 'Grade 0';</v>
      </c>
      <c r="AE463" t="str">
        <f t="shared" si="202"/>
        <v>classification 'Precision Thick Film Chip Resistors';</v>
      </c>
      <c r="AF463" t="str">
        <f t="shared" si="203"/>
        <v>mfg 'Panasonic';</v>
      </c>
      <c r="AG463" t="str">
        <f t="shared" si="204"/>
        <v>mpn 'ERJ6ENF1003';</v>
      </c>
    </row>
    <row r="464" spans="3:33" x14ac:dyDescent="0.3">
      <c r="C464" s="5" t="str">
        <f t="shared" si="205"/>
        <v>R0805</v>
      </c>
      <c r="D464" s="5" t="str">
        <f t="shared" si="189"/>
        <v>102 k</v>
      </c>
      <c r="E464" s="5" t="str">
        <f t="shared" si="206"/>
        <v>1 %</v>
      </c>
      <c r="F464" s="5" t="str">
        <f t="shared" si="190"/>
        <v>112.9 V</v>
      </c>
      <c r="G464" s="5" t="str">
        <f t="shared" si="207"/>
        <v>200 V</v>
      </c>
      <c r="H464" s="5" t="str">
        <f t="shared" si="208"/>
        <v>0.125 @ 70 C</v>
      </c>
      <c r="I464" s="5" t="str">
        <f t="shared" si="209"/>
        <v>±100 ppm/C</v>
      </c>
      <c r="J464" s="5" t="str">
        <f t="shared" si="210"/>
        <v>0805</v>
      </c>
      <c r="K464" s="5" t="str">
        <f t="shared" si="211"/>
        <v>-55 to +155 C</v>
      </c>
      <c r="L464" s="5" t="str">
        <f t="array" ref="L464">IFERROR(INDEX(e29_4c,SMALL(IF(($B$9&lt;=e29_raw)*($B$11&gt;=e29_raw),MATCH(ROW(e29_4c),ROW(e29_4c))),ROWS($A$1:A458)),COLUMN(A458)),"")</f>
        <v>1023</v>
      </c>
      <c r="M464" s="5" t="str">
        <f t="shared" si="212"/>
        <v>Grade 0</v>
      </c>
      <c r="N464" t="str">
        <f t="shared" si="213"/>
        <v>Precision Thick Film Chip Resistors</v>
      </c>
      <c r="O464" t="str">
        <f t="shared" si="214"/>
        <v>Panasonic</v>
      </c>
      <c r="P464" s="5" t="str">
        <f t="shared" si="215"/>
        <v>ERJ6ENF1023</v>
      </c>
      <c r="T464" t="str">
        <f t="shared" si="191"/>
        <v>technology 'R0805';</v>
      </c>
      <c r="U464" t="str">
        <f t="shared" si="192"/>
        <v>value '102 k';</v>
      </c>
      <c r="V464" t="str">
        <f t="shared" si="193"/>
        <v>tolerance '1 %';</v>
      </c>
      <c r="W464" t="str">
        <f t="shared" si="194"/>
        <v>rcwv '112.9 V';</v>
      </c>
      <c r="X464" t="str">
        <f t="shared" si="195"/>
        <v>max(v) '200 V';</v>
      </c>
      <c r="Y464" t="str">
        <f t="shared" si="196"/>
        <v>power(w) '0.125 @ 70 C';</v>
      </c>
      <c r="Z464" t="str">
        <f t="shared" si="197"/>
        <v>tcr '±100 ppm/C';</v>
      </c>
      <c r="AA464" t="str">
        <f t="shared" si="198"/>
        <v>package '0805';</v>
      </c>
      <c r="AB464" t="str">
        <f t="shared" si="199"/>
        <v>operating_temp '-55 to +155 C';</v>
      </c>
      <c r="AC464" t="str">
        <f t="shared" si="200"/>
        <v>pkg_code '1023';</v>
      </c>
      <c r="AD464" t="str">
        <f t="shared" si="201"/>
        <v>aec-q200 'Grade 0';</v>
      </c>
      <c r="AE464" t="str">
        <f t="shared" si="202"/>
        <v>classification 'Precision Thick Film Chip Resistors';</v>
      </c>
      <c r="AF464" t="str">
        <f t="shared" si="203"/>
        <v>mfg 'Panasonic';</v>
      </c>
      <c r="AG464" t="str">
        <f t="shared" si="204"/>
        <v>mpn 'ERJ6ENF1023';</v>
      </c>
    </row>
    <row r="465" spans="3:33" x14ac:dyDescent="0.3">
      <c r="C465" s="5" t="str">
        <f t="shared" si="205"/>
        <v>R0805</v>
      </c>
      <c r="D465" s="5" t="str">
        <f t="shared" si="189"/>
        <v>105 k</v>
      </c>
      <c r="E465" s="5" t="str">
        <f t="shared" si="206"/>
        <v>1 %</v>
      </c>
      <c r="F465" s="5" t="str">
        <f t="shared" si="190"/>
        <v>114.6 V</v>
      </c>
      <c r="G465" s="5" t="str">
        <f t="shared" si="207"/>
        <v>200 V</v>
      </c>
      <c r="H465" s="5" t="str">
        <f t="shared" si="208"/>
        <v>0.125 @ 70 C</v>
      </c>
      <c r="I465" s="5" t="str">
        <f t="shared" si="209"/>
        <v>±100 ppm/C</v>
      </c>
      <c r="J465" s="5" t="str">
        <f t="shared" si="210"/>
        <v>0805</v>
      </c>
      <c r="K465" s="5" t="str">
        <f t="shared" si="211"/>
        <v>-55 to +155 C</v>
      </c>
      <c r="L465" s="5" t="str">
        <f t="array" ref="L465">IFERROR(INDEX(e29_4c,SMALL(IF(($B$9&lt;=e29_raw)*($B$11&gt;=e29_raw),MATCH(ROW(e29_4c),ROW(e29_4c))),ROWS($A$1:A459)),COLUMN(A459)),"")</f>
        <v>1053</v>
      </c>
      <c r="M465" s="5" t="str">
        <f t="shared" si="212"/>
        <v>Grade 0</v>
      </c>
      <c r="N465" t="str">
        <f t="shared" si="213"/>
        <v>Precision Thick Film Chip Resistors</v>
      </c>
      <c r="O465" t="str">
        <f t="shared" si="214"/>
        <v>Panasonic</v>
      </c>
      <c r="P465" s="5" t="str">
        <f t="shared" si="215"/>
        <v>ERJ6ENF1053</v>
      </c>
      <c r="T465" t="str">
        <f t="shared" si="191"/>
        <v>technology 'R0805';</v>
      </c>
      <c r="U465" t="str">
        <f t="shared" si="192"/>
        <v>value '105 k';</v>
      </c>
      <c r="V465" t="str">
        <f t="shared" si="193"/>
        <v>tolerance '1 %';</v>
      </c>
      <c r="W465" t="str">
        <f t="shared" si="194"/>
        <v>rcwv '114.6 V';</v>
      </c>
      <c r="X465" t="str">
        <f t="shared" si="195"/>
        <v>max(v) '200 V';</v>
      </c>
      <c r="Y465" t="str">
        <f t="shared" si="196"/>
        <v>power(w) '0.125 @ 70 C';</v>
      </c>
      <c r="Z465" t="str">
        <f t="shared" si="197"/>
        <v>tcr '±100 ppm/C';</v>
      </c>
      <c r="AA465" t="str">
        <f t="shared" si="198"/>
        <v>package '0805';</v>
      </c>
      <c r="AB465" t="str">
        <f t="shared" si="199"/>
        <v>operating_temp '-55 to +155 C';</v>
      </c>
      <c r="AC465" t="str">
        <f t="shared" si="200"/>
        <v>pkg_code '1053';</v>
      </c>
      <c r="AD465" t="str">
        <f t="shared" si="201"/>
        <v>aec-q200 'Grade 0';</v>
      </c>
      <c r="AE465" t="str">
        <f t="shared" si="202"/>
        <v>classification 'Precision Thick Film Chip Resistors';</v>
      </c>
      <c r="AF465" t="str">
        <f t="shared" si="203"/>
        <v>mfg 'Panasonic';</v>
      </c>
      <c r="AG465" t="str">
        <f t="shared" si="204"/>
        <v>mpn 'ERJ6ENF1053';</v>
      </c>
    </row>
    <row r="466" spans="3:33" x14ac:dyDescent="0.3">
      <c r="C466" s="5" t="str">
        <f t="shared" si="205"/>
        <v>R0805</v>
      </c>
      <c r="D466" s="5" t="str">
        <f t="shared" si="189"/>
        <v>107 k</v>
      </c>
      <c r="E466" s="5" t="str">
        <f t="shared" si="206"/>
        <v>1 %</v>
      </c>
      <c r="F466" s="5" t="str">
        <f t="shared" si="190"/>
        <v>115.7 V</v>
      </c>
      <c r="G466" s="5" t="str">
        <f t="shared" si="207"/>
        <v>200 V</v>
      </c>
      <c r="H466" s="5" t="str">
        <f t="shared" si="208"/>
        <v>0.125 @ 70 C</v>
      </c>
      <c r="I466" s="5" t="str">
        <f t="shared" si="209"/>
        <v>±100 ppm/C</v>
      </c>
      <c r="J466" s="5" t="str">
        <f t="shared" si="210"/>
        <v>0805</v>
      </c>
      <c r="K466" s="5" t="str">
        <f t="shared" si="211"/>
        <v>-55 to +155 C</v>
      </c>
      <c r="L466" s="5" t="str">
        <f t="array" ref="L466">IFERROR(INDEX(e29_4c,SMALL(IF(($B$9&lt;=e29_raw)*($B$11&gt;=e29_raw),MATCH(ROW(e29_4c),ROW(e29_4c))),ROWS($A$1:A460)),COLUMN(A460)),"")</f>
        <v>1073</v>
      </c>
      <c r="M466" s="5" t="str">
        <f t="shared" si="212"/>
        <v>Grade 0</v>
      </c>
      <c r="N466" t="str">
        <f t="shared" si="213"/>
        <v>Precision Thick Film Chip Resistors</v>
      </c>
      <c r="O466" t="str">
        <f t="shared" si="214"/>
        <v>Panasonic</v>
      </c>
      <c r="P466" s="5" t="str">
        <f t="shared" si="215"/>
        <v>ERJ6ENF1073</v>
      </c>
      <c r="T466" t="str">
        <f t="shared" si="191"/>
        <v>technology 'R0805';</v>
      </c>
      <c r="U466" t="str">
        <f t="shared" si="192"/>
        <v>value '107 k';</v>
      </c>
      <c r="V466" t="str">
        <f t="shared" si="193"/>
        <v>tolerance '1 %';</v>
      </c>
      <c r="W466" t="str">
        <f t="shared" si="194"/>
        <v>rcwv '115.7 V';</v>
      </c>
      <c r="X466" t="str">
        <f t="shared" si="195"/>
        <v>max(v) '200 V';</v>
      </c>
      <c r="Y466" t="str">
        <f t="shared" si="196"/>
        <v>power(w) '0.125 @ 70 C';</v>
      </c>
      <c r="Z466" t="str">
        <f t="shared" si="197"/>
        <v>tcr '±100 ppm/C';</v>
      </c>
      <c r="AA466" t="str">
        <f t="shared" si="198"/>
        <v>package '0805';</v>
      </c>
      <c r="AB466" t="str">
        <f t="shared" si="199"/>
        <v>operating_temp '-55 to +155 C';</v>
      </c>
      <c r="AC466" t="str">
        <f t="shared" si="200"/>
        <v>pkg_code '1073';</v>
      </c>
      <c r="AD466" t="str">
        <f t="shared" si="201"/>
        <v>aec-q200 'Grade 0';</v>
      </c>
      <c r="AE466" t="str">
        <f t="shared" si="202"/>
        <v>classification 'Precision Thick Film Chip Resistors';</v>
      </c>
      <c r="AF466" t="str">
        <f t="shared" si="203"/>
        <v>mfg 'Panasonic';</v>
      </c>
      <c r="AG466" t="str">
        <f t="shared" si="204"/>
        <v>mpn 'ERJ6ENF1073';</v>
      </c>
    </row>
    <row r="467" spans="3:33" x14ac:dyDescent="0.3">
      <c r="C467" s="5" t="str">
        <f t="shared" si="205"/>
        <v>R0805</v>
      </c>
      <c r="D467" s="5" t="str">
        <f t="shared" si="189"/>
        <v>110 k</v>
      </c>
      <c r="E467" s="5" t="str">
        <f t="shared" si="206"/>
        <v>1 %</v>
      </c>
      <c r="F467" s="5" t="str">
        <f t="shared" si="190"/>
        <v>117.3 V</v>
      </c>
      <c r="G467" s="5" t="str">
        <f t="shared" si="207"/>
        <v>200 V</v>
      </c>
      <c r="H467" s="5" t="str">
        <f t="shared" si="208"/>
        <v>0.125 @ 70 C</v>
      </c>
      <c r="I467" s="5" t="str">
        <f t="shared" si="209"/>
        <v>±100 ppm/C</v>
      </c>
      <c r="J467" s="5" t="str">
        <f t="shared" si="210"/>
        <v>0805</v>
      </c>
      <c r="K467" s="5" t="str">
        <f t="shared" si="211"/>
        <v>-55 to +155 C</v>
      </c>
      <c r="L467" s="5" t="str">
        <f t="array" ref="L467">IFERROR(INDEX(e29_4c,SMALL(IF(($B$9&lt;=e29_raw)*($B$11&gt;=e29_raw),MATCH(ROW(e29_4c),ROW(e29_4c))),ROWS($A$1:A461)),COLUMN(A461)),"")</f>
        <v>1103</v>
      </c>
      <c r="M467" s="5" t="str">
        <f t="shared" si="212"/>
        <v>Grade 0</v>
      </c>
      <c r="N467" t="str">
        <f t="shared" si="213"/>
        <v>Precision Thick Film Chip Resistors</v>
      </c>
      <c r="O467" t="str">
        <f t="shared" si="214"/>
        <v>Panasonic</v>
      </c>
      <c r="P467" s="5" t="str">
        <f t="shared" si="215"/>
        <v>ERJ6ENF1103</v>
      </c>
      <c r="T467" t="str">
        <f t="shared" si="191"/>
        <v>technology 'R0805';</v>
      </c>
      <c r="U467" t="str">
        <f t="shared" si="192"/>
        <v>value '110 k';</v>
      </c>
      <c r="V467" t="str">
        <f t="shared" si="193"/>
        <v>tolerance '1 %';</v>
      </c>
      <c r="W467" t="str">
        <f t="shared" si="194"/>
        <v>rcwv '117.3 V';</v>
      </c>
      <c r="X467" t="str">
        <f t="shared" si="195"/>
        <v>max(v) '200 V';</v>
      </c>
      <c r="Y467" t="str">
        <f t="shared" si="196"/>
        <v>power(w) '0.125 @ 70 C';</v>
      </c>
      <c r="Z467" t="str">
        <f t="shared" si="197"/>
        <v>tcr '±100 ppm/C';</v>
      </c>
      <c r="AA467" t="str">
        <f t="shared" si="198"/>
        <v>package '0805';</v>
      </c>
      <c r="AB467" t="str">
        <f t="shared" si="199"/>
        <v>operating_temp '-55 to +155 C';</v>
      </c>
      <c r="AC467" t="str">
        <f t="shared" si="200"/>
        <v>pkg_code '1103';</v>
      </c>
      <c r="AD467" t="str">
        <f t="shared" si="201"/>
        <v>aec-q200 'Grade 0';</v>
      </c>
      <c r="AE467" t="str">
        <f t="shared" si="202"/>
        <v>classification 'Precision Thick Film Chip Resistors';</v>
      </c>
      <c r="AF467" t="str">
        <f t="shared" si="203"/>
        <v>mfg 'Panasonic';</v>
      </c>
      <c r="AG467" t="str">
        <f t="shared" si="204"/>
        <v>mpn 'ERJ6ENF1103';</v>
      </c>
    </row>
    <row r="468" spans="3:33" x14ac:dyDescent="0.3">
      <c r="C468" s="5" t="str">
        <f t="shared" si="205"/>
        <v>R0805</v>
      </c>
      <c r="D468" s="5" t="str">
        <f t="shared" si="189"/>
        <v>113 k</v>
      </c>
      <c r="E468" s="5" t="str">
        <f t="shared" si="206"/>
        <v>1 %</v>
      </c>
      <c r="F468" s="5" t="str">
        <f t="shared" si="190"/>
        <v>118.8 V</v>
      </c>
      <c r="G468" s="5" t="str">
        <f t="shared" si="207"/>
        <v>200 V</v>
      </c>
      <c r="H468" s="5" t="str">
        <f t="shared" si="208"/>
        <v>0.125 @ 70 C</v>
      </c>
      <c r="I468" s="5" t="str">
        <f t="shared" si="209"/>
        <v>±100 ppm/C</v>
      </c>
      <c r="J468" s="5" t="str">
        <f t="shared" si="210"/>
        <v>0805</v>
      </c>
      <c r="K468" s="5" t="str">
        <f t="shared" si="211"/>
        <v>-55 to +155 C</v>
      </c>
      <c r="L468" s="5" t="str">
        <f t="array" ref="L468">IFERROR(INDEX(e29_4c,SMALL(IF(($B$9&lt;=e29_raw)*($B$11&gt;=e29_raw),MATCH(ROW(e29_4c),ROW(e29_4c))),ROWS($A$1:A462)),COLUMN(A462)),"")</f>
        <v>1133</v>
      </c>
      <c r="M468" s="5" t="str">
        <f t="shared" si="212"/>
        <v>Grade 0</v>
      </c>
      <c r="N468" t="str">
        <f t="shared" si="213"/>
        <v>Precision Thick Film Chip Resistors</v>
      </c>
      <c r="O468" t="str">
        <f t="shared" si="214"/>
        <v>Panasonic</v>
      </c>
      <c r="P468" s="5" t="str">
        <f t="shared" si="215"/>
        <v>ERJ6ENF1133</v>
      </c>
      <c r="T468" t="str">
        <f t="shared" si="191"/>
        <v>technology 'R0805';</v>
      </c>
      <c r="U468" t="str">
        <f t="shared" si="192"/>
        <v>value '113 k';</v>
      </c>
      <c r="V468" t="str">
        <f t="shared" si="193"/>
        <v>tolerance '1 %';</v>
      </c>
      <c r="W468" t="str">
        <f t="shared" si="194"/>
        <v>rcwv '118.8 V';</v>
      </c>
      <c r="X468" t="str">
        <f t="shared" si="195"/>
        <v>max(v) '200 V';</v>
      </c>
      <c r="Y468" t="str">
        <f t="shared" si="196"/>
        <v>power(w) '0.125 @ 70 C';</v>
      </c>
      <c r="Z468" t="str">
        <f t="shared" si="197"/>
        <v>tcr '±100 ppm/C';</v>
      </c>
      <c r="AA468" t="str">
        <f t="shared" si="198"/>
        <v>package '0805';</v>
      </c>
      <c r="AB468" t="str">
        <f t="shared" si="199"/>
        <v>operating_temp '-55 to +155 C';</v>
      </c>
      <c r="AC468" t="str">
        <f t="shared" si="200"/>
        <v>pkg_code '1133';</v>
      </c>
      <c r="AD468" t="str">
        <f t="shared" si="201"/>
        <v>aec-q200 'Grade 0';</v>
      </c>
      <c r="AE468" t="str">
        <f t="shared" si="202"/>
        <v>classification 'Precision Thick Film Chip Resistors';</v>
      </c>
      <c r="AF468" t="str">
        <f t="shared" si="203"/>
        <v>mfg 'Panasonic';</v>
      </c>
      <c r="AG468" t="str">
        <f t="shared" si="204"/>
        <v>mpn 'ERJ6ENF1133';</v>
      </c>
    </row>
    <row r="469" spans="3:33" x14ac:dyDescent="0.3">
      <c r="C469" s="5" t="str">
        <f t="shared" si="205"/>
        <v>R0805</v>
      </c>
      <c r="D469" s="5" t="str">
        <f t="shared" si="189"/>
        <v>115 k</v>
      </c>
      <c r="E469" s="5" t="str">
        <f t="shared" si="206"/>
        <v>1 %</v>
      </c>
      <c r="F469" s="5" t="str">
        <f t="shared" si="190"/>
        <v>119.9 V</v>
      </c>
      <c r="G469" s="5" t="str">
        <f t="shared" si="207"/>
        <v>200 V</v>
      </c>
      <c r="H469" s="5" t="str">
        <f t="shared" si="208"/>
        <v>0.125 @ 70 C</v>
      </c>
      <c r="I469" s="5" t="str">
        <f t="shared" si="209"/>
        <v>±100 ppm/C</v>
      </c>
      <c r="J469" s="5" t="str">
        <f t="shared" si="210"/>
        <v>0805</v>
      </c>
      <c r="K469" s="5" t="str">
        <f t="shared" si="211"/>
        <v>-55 to +155 C</v>
      </c>
      <c r="L469" s="5" t="str">
        <f t="array" ref="L469">IFERROR(INDEX(e29_4c,SMALL(IF(($B$9&lt;=e29_raw)*($B$11&gt;=e29_raw),MATCH(ROW(e29_4c),ROW(e29_4c))),ROWS($A$1:A463)),COLUMN(A463)),"")</f>
        <v>1153</v>
      </c>
      <c r="M469" s="5" t="str">
        <f t="shared" si="212"/>
        <v>Grade 0</v>
      </c>
      <c r="N469" t="str">
        <f t="shared" si="213"/>
        <v>Precision Thick Film Chip Resistors</v>
      </c>
      <c r="O469" t="str">
        <f t="shared" si="214"/>
        <v>Panasonic</v>
      </c>
      <c r="P469" s="5" t="str">
        <f t="shared" si="215"/>
        <v>ERJ6ENF1153</v>
      </c>
      <c r="T469" t="str">
        <f t="shared" si="191"/>
        <v>technology 'R0805';</v>
      </c>
      <c r="U469" t="str">
        <f t="shared" si="192"/>
        <v>value '115 k';</v>
      </c>
      <c r="V469" t="str">
        <f t="shared" si="193"/>
        <v>tolerance '1 %';</v>
      </c>
      <c r="W469" t="str">
        <f t="shared" si="194"/>
        <v>rcwv '119.9 V';</v>
      </c>
      <c r="X469" t="str">
        <f t="shared" si="195"/>
        <v>max(v) '200 V';</v>
      </c>
      <c r="Y469" t="str">
        <f t="shared" si="196"/>
        <v>power(w) '0.125 @ 70 C';</v>
      </c>
      <c r="Z469" t="str">
        <f t="shared" si="197"/>
        <v>tcr '±100 ppm/C';</v>
      </c>
      <c r="AA469" t="str">
        <f t="shared" si="198"/>
        <v>package '0805';</v>
      </c>
      <c r="AB469" t="str">
        <f t="shared" si="199"/>
        <v>operating_temp '-55 to +155 C';</v>
      </c>
      <c r="AC469" t="str">
        <f t="shared" si="200"/>
        <v>pkg_code '1153';</v>
      </c>
      <c r="AD469" t="str">
        <f t="shared" si="201"/>
        <v>aec-q200 'Grade 0';</v>
      </c>
      <c r="AE469" t="str">
        <f t="shared" si="202"/>
        <v>classification 'Precision Thick Film Chip Resistors';</v>
      </c>
      <c r="AF469" t="str">
        <f t="shared" si="203"/>
        <v>mfg 'Panasonic';</v>
      </c>
      <c r="AG469" t="str">
        <f t="shared" si="204"/>
        <v>mpn 'ERJ6ENF1153';</v>
      </c>
    </row>
    <row r="470" spans="3:33" x14ac:dyDescent="0.3">
      <c r="C470" s="5" t="str">
        <f t="shared" si="205"/>
        <v>R0805</v>
      </c>
      <c r="D470" s="5" t="str">
        <f t="shared" si="189"/>
        <v>118 k</v>
      </c>
      <c r="E470" s="5" t="str">
        <f t="shared" si="206"/>
        <v>1 %</v>
      </c>
      <c r="F470" s="5" t="str">
        <f t="shared" si="190"/>
        <v>121.4 V</v>
      </c>
      <c r="G470" s="5" t="str">
        <f t="shared" si="207"/>
        <v>200 V</v>
      </c>
      <c r="H470" s="5" t="str">
        <f t="shared" si="208"/>
        <v>0.125 @ 70 C</v>
      </c>
      <c r="I470" s="5" t="str">
        <f t="shared" si="209"/>
        <v>±100 ppm/C</v>
      </c>
      <c r="J470" s="5" t="str">
        <f t="shared" si="210"/>
        <v>0805</v>
      </c>
      <c r="K470" s="5" t="str">
        <f t="shared" si="211"/>
        <v>-55 to +155 C</v>
      </c>
      <c r="L470" s="5" t="str">
        <f t="array" ref="L470">IFERROR(INDEX(e29_4c,SMALL(IF(($B$9&lt;=e29_raw)*($B$11&gt;=e29_raw),MATCH(ROW(e29_4c),ROW(e29_4c))),ROWS($A$1:A464)),COLUMN(A464)),"")</f>
        <v>1183</v>
      </c>
      <c r="M470" s="5" t="str">
        <f t="shared" si="212"/>
        <v>Grade 0</v>
      </c>
      <c r="N470" t="str">
        <f t="shared" si="213"/>
        <v>Precision Thick Film Chip Resistors</v>
      </c>
      <c r="O470" t="str">
        <f t="shared" si="214"/>
        <v>Panasonic</v>
      </c>
      <c r="P470" s="5" t="str">
        <f t="shared" si="215"/>
        <v>ERJ6ENF1183</v>
      </c>
      <c r="T470" t="str">
        <f t="shared" si="191"/>
        <v>technology 'R0805';</v>
      </c>
      <c r="U470" t="str">
        <f t="shared" si="192"/>
        <v>value '118 k';</v>
      </c>
      <c r="V470" t="str">
        <f t="shared" si="193"/>
        <v>tolerance '1 %';</v>
      </c>
      <c r="W470" t="str">
        <f t="shared" si="194"/>
        <v>rcwv '121.4 V';</v>
      </c>
      <c r="X470" t="str">
        <f t="shared" si="195"/>
        <v>max(v) '200 V';</v>
      </c>
      <c r="Y470" t="str">
        <f t="shared" si="196"/>
        <v>power(w) '0.125 @ 70 C';</v>
      </c>
      <c r="Z470" t="str">
        <f t="shared" si="197"/>
        <v>tcr '±100 ppm/C';</v>
      </c>
      <c r="AA470" t="str">
        <f t="shared" si="198"/>
        <v>package '0805';</v>
      </c>
      <c r="AB470" t="str">
        <f t="shared" si="199"/>
        <v>operating_temp '-55 to +155 C';</v>
      </c>
      <c r="AC470" t="str">
        <f t="shared" si="200"/>
        <v>pkg_code '1183';</v>
      </c>
      <c r="AD470" t="str">
        <f t="shared" si="201"/>
        <v>aec-q200 'Grade 0';</v>
      </c>
      <c r="AE470" t="str">
        <f t="shared" si="202"/>
        <v>classification 'Precision Thick Film Chip Resistors';</v>
      </c>
      <c r="AF470" t="str">
        <f t="shared" si="203"/>
        <v>mfg 'Panasonic';</v>
      </c>
      <c r="AG470" t="str">
        <f t="shared" si="204"/>
        <v>mpn 'ERJ6ENF1183';</v>
      </c>
    </row>
    <row r="471" spans="3:33" x14ac:dyDescent="0.3">
      <c r="C471" s="5" t="str">
        <f t="shared" si="205"/>
        <v>R0805</v>
      </c>
      <c r="D471" s="5" t="str">
        <f t="shared" si="189"/>
        <v>120 k</v>
      </c>
      <c r="E471" s="5" t="str">
        <f t="shared" si="206"/>
        <v>1 %</v>
      </c>
      <c r="F471" s="5" t="str">
        <f t="shared" si="190"/>
        <v>122.5 V</v>
      </c>
      <c r="G471" s="5" t="str">
        <f t="shared" si="207"/>
        <v>200 V</v>
      </c>
      <c r="H471" s="5" t="str">
        <f t="shared" si="208"/>
        <v>0.125 @ 70 C</v>
      </c>
      <c r="I471" s="5" t="str">
        <f t="shared" si="209"/>
        <v>±100 ppm/C</v>
      </c>
      <c r="J471" s="5" t="str">
        <f t="shared" si="210"/>
        <v>0805</v>
      </c>
      <c r="K471" s="5" t="str">
        <f t="shared" si="211"/>
        <v>-55 to +155 C</v>
      </c>
      <c r="L471" s="5" t="str">
        <f t="array" ref="L471">IFERROR(INDEX(e29_4c,SMALL(IF(($B$9&lt;=e29_raw)*($B$11&gt;=e29_raw),MATCH(ROW(e29_4c),ROW(e29_4c))),ROWS($A$1:A465)),COLUMN(A465)),"")</f>
        <v>1203</v>
      </c>
      <c r="M471" s="5" t="str">
        <f t="shared" si="212"/>
        <v>Grade 0</v>
      </c>
      <c r="N471" t="str">
        <f t="shared" si="213"/>
        <v>Precision Thick Film Chip Resistors</v>
      </c>
      <c r="O471" t="str">
        <f t="shared" si="214"/>
        <v>Panasonic</v>
      </c>
      <c r="P471" s="5" t="str">
        <f t="shared" si="215"/>
        <v>ERJ6ENF1203</v>
      </c>
      <c r="T471" t="str">
        <f t="shared" si="191"/>
        <v>technology 'R0805';</v>
      </c>
      <c r="U471" t="str">
        <f t="shared" si="192"/>
        <v>value '120 k';</v>
      </c>
      <c r="V471" t="str">
        <f t="shared" si="193"/>
        <v>tolerance '1 %';</v>
      </c>
      <c r="W471" t="str">
        <f t="shared" si="194"/>
        <v>rcwv '122.5 V';</v>
      </c>
      <c r="X471" t="str">
        <f t="shared" si="195"/>
        <v>max(v) '200 V';</v>
      </c>
      <c r="Y471" t="str">
        <f t="shared" si="196"/>
        <v>power(w) '0.125 @ 70 C';</v>
      </c>
      <c r="Z471" t="str">
        <f t="shared" si="197"/>
        <v>tcr '±100 ppm/C';</v>
      </c>
      <c r="AA471" t="str">
        <f t="shared" si="198"/>
        <v>package '0805';</v>
      </c>
      <c r="AB471" t="str">
        <f t="shared" si="199"/>
        <v>operating_temp '-55 to +155 C';</v>
      </c>
      <c r="AC471" t="str">
        <f t="shared" si="200"/>
        <v>pkg_code '1203';</v>
      </c>
      <c r="AD471" t="str">
        <f t="shared" si="201"/>
        <v>aec-q200 'Grade 0';</v>
      </c>
      <c r="AE471" t="str">
        <f t="shared" si="202"/>
        <v>classification 'Precision Thick Film Chip Resistors';</v>
      </c>
      <c r="AF471" t="str">
        <f t="shared" si="203"/>
        <v>mfg 'Panasonic';</v>
      </c>
      <c r="AG471" t="str">
        <f t="shared" si="204"/>
        <v>mpn 'ERJ6ENF1203';</v>
      </c>
    </row>
    <row r="472" spans="3:33" x14ac:dyDescent="0.3">
      <c r="C472" s="5" t="str">
        <f t="shared" si="205"/>
        <v>R0805</v>
      </c>
      <c r="D472" s="5" t="str">
        <f t="shared" si="189"/>
        <v>121 k</v>
      </c>
      <c r="E472" s="5" t="str">
        <f t="shared" si="206"/>
        <v>1 %</v>
      </c>
      <c r="F472" s="5" t="str">
        <f t="shared" si="190"/>
        <v>123 V</v>
      </c>
      <c r="G472" s="5" t="str">
        <f t="shared" si="207"/>
        <v>200 V</v>
      </c>
      <c r="H472" s="5" t="str">
        <f t="shared" si="208"/>
        <v>0.125 @ 70 C</v>
      </c>
      <c r="I472" s="5" t="str">
        <f t="shared" si="209"/>
        <v>±100 ppm/C</v>
      </c>
      <c r="J472" s="5" t="str">
        <f t="shared" si="210"/>
        <v>0805</v>
      </c>
      <c r="K472" s="5" t="str">
        <f t="shared" si="211"/>
        <v>-55 to +155 C</v>
      </c>
      <c r="L472" s="5" t="str">
        <f t="array" ref="L472">IFERROR(INDEX(e29_4c,SMALL(IF(($B$9&lt;=e29_raw)*($B$11&gt;=e29_raw),MATCH(ROW(e29_4c),ROW(e29_4c))),ROWS($A$1:A466)),COLUMN(A466)),"")</f>
        <v>1213</v>
      </c>
      <c r="M472" s="5" t="str">
        <f t="shared" si="212"/>
        <v>Grade 0</v>
      </c>
      <c r="N472" t="str">
        <f t="shared" si="213"/>
        <v>Precision Thick Film Chip Resistors</v>
      </c>
      <c r="O472" t="str">
        <f t="shared" si="214"/>
        <v>Panasonic</v>
      </c>
      <c r="P472" s="5" t="str">
        <f t="shared" si="215"/>
        <v>ERJ6ENF1213</v>
      </c>
      <c r="T472" t="str">
        <f t="shared" si="191"/>
        <v>technology 'R0805';</v>
      </c>
      <c r="U472" t="str">
        <f t="shared" si="192"/>
        <v>value '121 k';</v>
      </c>
      <c r="V472" t="str">
        <f t="shared" si="193"/>
        <v>tolerance '1 %';</v>
      </c>
      <c r="W472" t="str">
        <f t="shared" si="194"/>
        <v>rcwv '123 V';</v>
      </c>
      <c r="X472" t="str">
        <f t="shared" si="195"/>
        <v>max(v) '200 V';</v>
      </c>
      <c r="Y472" t="str">
        <f t="shared" si="196"/>
        <v>power(w) '0.125 @ 70 C';</v>
      </c>
      <c r="Z472" t="str">
        <f t="shared" si="197"/>
        <v>tcr '±100 ppm/C';</v>
      </c>
      <c r="AA472" t="str">
        <f t="shared" si="198"/>
        <v>package '0805';</v>
      </c>
      <c r="AB472" t="str">
        <f t="shared" si="199"/>
        <v>operating_temp '-55 to +155 C';</v>
      </c>
      <c r="AC472" t="str">
        <f t="shared" si="200"/>
        <v>pkg_code '1213';</v>
      </c>
      <c r="AD472" t="str">
        <f t="shared" si="201"/>
        <v>aec-q200 'Grade 0';</v>
      </c>
      <c r="AE472" t="str">
        <f t="shared" si="202"/>
        <v>classification 'Precision Thick Film Chip Resistors';</v>
      </c>
      <c r="AF472" t="str">
        <f t="shared" si="203"/>
        <v>mfg 'Panasonic';</v>
      </c>
      <c r="AG472" t="str">
        <f t="shared" si="204"/>
        <v>mpn 'ERJ6ENF1213';</v>
      </c>
    </row>
    <row r="473" spans="3:33" x14ac:dyDescent="0.3">
      <c r="C473" s="5" t="str">
        <f t="shared" si="205"/>
        <v>R0805</v>
      </c>
      <c r="D473" s="5" t="str">
        <f t="shared" si="189"/>
        <v>124 k</v>
      </c>
      <c r="E473" s="5" t="str">
        <f t="shared" si="206"/>
        <v>1 %</v>
      </c>
      <c r="F473" s="5" t="str">
        <f t="shared" si="190"/>
        <v>124.5 V</v>
      </c>
      <c r="G473" s="5" t="str">
        <f t="shared" si="207"/>
        <v>200 V</v>
      </c>
      <c r="H473" s="5" t="str">
        <f t="shared" si="208"/>
        <v>0.125 @ 70 C</v>
      </c>
      <c r="I473" s="5" t="str">
        <f t="shared" si="209"/>
        <v>±100 ppm/C</v>
      </c>
      <c r="J473" s="5" t="str">
        <f t="shared" si="210"/>
        <v>0805</v>
      </c>
      <c r="K473" s="5" t="str">
        <f t="shared" si="211"/>
        <v>-55 to +155 C</v>
      </c>
      <c r="L473" s="5" t="str">
        <f t="array" ref="L473">IFERROR(INDEX(e29_4c,SMALL(IF(($B$9&lt;=e29_raw)*($B$11&gt;=e29_raw),MATCH(ROW(e29_4c),ROW(e29_4c))),ROWS($A$1:A467)),COLUMN(A467)),"")</f>
        <v>1243</v>
      </c>
      <c r="M473" s="5" t="str">
        <f t="shared" si="212"/>
        <v>Grade 0</v>
      </c>
      <c r="N473" t="str">
        <f t="shared" si="213"/>
        <v>Precision Thick Film Chip Resistors</v>
      </c>
      <c r="O473" t="str">
        <f t="shared" si="214"/>
        <v>Panasonic</v>
      </c>
      <c r="P473" s="5" t="str">
        <f t="shared" si="215"/>
        <v>ERJ6ENF1243</v>
      </c>
      <c r="T473" t="str">
        <f t="shared" si="191"/>
        <v>technology 'R0805';</v>
      </c>
      <c r="U473" t="str">
        <f t="shared" si="192"/>
        <v>value '124 k';</v>
      </c>
      <c r="V473" t="str">
        <f t="shared" si="193"/>
        <v>tolerance '1 %';</v>
      </c>
      <c r="W473" t="str">
        <f t="shared" si="194"/>
        <v>rcwv '124.5 V';</v>
      </c>
      <c r="X473" t="str">
        <f t="shared" si="195"/>
        <v>max(v) '200 V';</v>
      </c>
      <c r="Y473" t="str">
        <f t="shared" si="196"/>
        <v>power(w) '0.125 @ 70 C';</v>
      </c>
      <c r="Z473" t="str">
        <f t="shared" si="197"/>
        <v>tcr '±100 ppm/C';</v>
      </c>
      <c r="AA473" t="str">
        <f t="shared" si="198"/>
        <v>package '0805';</v>
      </c>
      <c r="AB473" t="str">
        <f t="shared" si="199"/>
        <v>operating_temp '-55 to +155 C';</v>
      </c>
      <c r="AC473" t="str">
        <f t="shared" si="200"/>
        <v>pkg_code '1243';</v>
      </c>
      <c r="AD473" t="str">
        <f t="shared" si="201"/>
        <v>aec-q200 'Grade 0';</v>
      </c>
      <c r="AE473" t="str">
        <f t="shared" si="202"/>
        <v>classification 'Precision Thick Film Chip Resistors';</v>
      </c>
      <c r="AF473" t="str">
        <f t="shared" si="203"/>
        <v>mfg 'Panasonic';</v>
      </c>
      <c r="AG473" t="str">
        <f t="shared" si="204"/>
        <v>mpn 'ERJ6ENF1243';</v>
      </c>
    </row>
    <row r="474" spans="3:33" x14ac:dyDescent="0.3">
      <c r="C474" s="5" t="str">
        <f t="shared" si="205"/>
        <v>R0805</v>
      </c>
      <c r="D474" s="5" t="str">
        <f t="shared" si="189"/>
        <v>127 k</v>
      </c>
      <c r="E474" s="5" t="str">
        <f t="shared" si="206"/>
        <v>1 %</v>
      </c>
      <c r="F474" s="5" t="str">
        <f t="shared" si="190"/>
        <v>126 V</v>
      </c>
      <c r="G474" s="5" t="str">
        <f t="shared" si="207"/>
        <v>200 V</v>
      </c>
      <c r="H474" s="5" t="str">
        <f t="shared" si="208"/>
        <v>0.125 @ 70 C</v>
      </c>
      <c r="I474" s="5" t="str">
        <f t="shared" si="209"/>
        <v>±100 ppm/C</v>
      </c>
      <c r="J474" s="5" t="str">
        <f t="shared" si="210"/>
        <v>0805</v>
      </c>
      <c r="K474" s="5" t="str">
        <f t="shared" si="211"/>
        <v>-55 to +155 C</v>
      </c>
      <c r="L474" s="5" t="str">
        <f t="array" ref="L474">IFERROR(INDEX(e29_4c,SMALL(IF(($B$9&lt;=e29_raw)*($B$11&gt;=e29_raw),MATCH(ROW(e29_4c),ROW(e29_4c))),ROWS($A$1:A468)),COLUMN(A468)),"")</f>
        <v>1273</v>
      </c>
      <c r="M474" s="5" t="str">
        <f t="shared" si="212"/>
        <v>Grade 0</v>
      </c>
      <c r="N474" t="str">
        <f t="shared" si="213"/>
        <v>Precision Thick Film Chip Resistors</v>
      </c>
      <c r="O474" t="str">
        <f t="shared" si="214"/>
        <v>Panasonic</v>
      </c>
      <c r="P474" s="5" t="str">
        <f t="shared" si="215"/>
        <v>ERJ6ENF1273</v>
      </c>
      <c r="T474" t="str">
        <f t="shared" si="191"/>
        <v>technology 'R0805';</v>
      </c>
      <c r="U474" t="str">
        <f t="shared" si="192"/>
        <v>value '127 k';</v>
      </c>
      <c r="V474" t="str">
        <f t="shared" si="193"/>
        <v>tolerance '1 %';</v>
      </c>
      <c r="W474" t="str">
        <f t="shared" si="194"/>
        <v>rcwv '126 V';</v>
      </c>
      <c r="X474" t="str">
        <f t="shared" si="195"/>
        <v>max(v) '200 V';</v>
      </c>
      <c r="Y474" t="str">
        <f t="shared" si="196"/>
        <v>power(w) '0.125 @ 70 C';</v>
      </c>
      <c r="Z474" t="str">
        <f t="shared" si="197"/>
        <v>tcr '±100 ppm/C';</v>
      </c>
      <c r="AA474" t="str">
        <f t="shared" si="198"/>
        <v>package '0805';</v>
      </c>
      <c r="AB474" t="str">
        <f t="shared" si="199"/>
        <v>operating_temp '-55 to +155 C';</v>
      </c>
      <c r="AC474" t="str">
        <f t="shared" si="200"/>
        <v>pkg_code '1273';</v>
      </c>
      <c r="AD474" t="str">
        <f t="shared" si="201"/>
        <v>aec-q200 'Grade 0';</v>
      </c>
      <c r="AE474" t="str">
        <f t="shared" si="202"/>
        <v>classification 'Precision Thick Film Chip Resistors';</v>
      </c>
      <c r="AF474" t="str">
        <f t="shared" si="203"/>
        <v>mfg 'Panasonic';</v>
      </c>
      <c r="AG474" t="str">
        <f t="shared" si="204"/>
        <v>mpn 'ERJ6ENF1273';</v>
      </c>
    </row>
    <row r="475" spans="3:33" x14ac:dyDescent="0.3">
      <c r="C475" s="5" t="str">
        <f t="shared" si="205"/>
        <v>R0805</v>
      </c>
      <c r="D475" s="5" t="str">
        <f t="shared" si="189"/>
        <v>130 k</v>
      </c>
      <c r="E475" s="5" t="str">
        <f t="shared" si="206"/>
        <v>1 %</v>
      </c>
      <c r="F475" s="5" t="str">
        <f t="shared" si="190"/>
        <v>127.5 V</v>
      </c>
      <c r="G475" s="5" t="str">
        <f t="shared" si="207"/>
        <v>200 V</v>
      </c>
      <c r="H475" s="5" t="str">
        <f t="shared" si="208"/>
        <v>0.125 @ 70 C</v>
      </c>
      <c r="I475" s="5" t="str">
        <f t="shared" si="209"/>
        <v>±100 ppm/C</v>
      </c>
      <c r="J475" s="5" t="str">
        <f t="shared" si="210"/>
        <v>0805</v>
      </c>
      <c r="K475" s="5" t="str">
        <f t="shared" si="211"/>
        <v>-55 to +155 C</v>
      </c>
      <c r="L475" s="5" t="str">
        <f t="array" ref="L475">IFERROR(INDEX(e29_4c,SMALL(IF(($B$9&lt;=e29_raw)*($B$11&gt;=e29_raw),MATCH(ROW(e29_4c),ROW(e29_4c))),ROWS($A$1:A469)),COLUMN(A469)),"")</f>
        <v>1303</v>
      </c>
      <c r="M475" s="5" t="str">
        <f t="shared" si="212"/>
        <v>Grade 0</v>
      </c>
      <c r="N475" t="str">
        <f t="shared" si="213"/>
        <v>Precision Thick Film Chip Resistors</v>
      </c>
      <c r="O475" t="str">
        <f t="shared" si="214"/>
        <v>Panasonic</v>
      </c>
      <c r="P475" s="5" t="str">
        <f t="shared" si="215"/>
        <v>ERJ6ENF1303</v>
      </c>
      <c r="T475" t="str">
        <f t="shared" si="191"/>
        <v>technology 'R0805';</v>
      </c>
      <c r="U475" t="str">
        <f t="shared" si="192"/>
        <v>value '130 k';</v>
      </c>
      <c r="V475" t="str">
        <f t="shared" si="193"/>
        <v>tolerance '1 %';</v>
      </c>
      <c r="W475" t="str">
        <f t="shared" si="194"/>
        <v>rcwv '127.5 V';</v>
      </c>
      <c r="X475" t="str">
        <f t="shared" si="195"/>
        <v>max(v) '200 V';</v>
      </c>
      <c r="Y475" t="str">
        <f t="shared" si="196"/>
        <v>power(w) '0.125 @ 70 C';</v>
      </c>
      <c r="Z475" t="str">
        <f t="shared" si="197"/>
        <v>tcr '±100 ppm/C';</v>
      </c>
      <c r="AA475" t="str">
        <f t="shared" si="198"/>
        <v>package '0805';</v>
      </c>
      <c r="AB475" t="str">
        <f t="shared" si="199"/>
        <v>operating_temp '-55 to +155 C';</v>
      </c>
      <c r="AC475" t="str">
        <f t="shared" si="200"/>
        <v>pkg_code '1303';</v>
      </c>
      <c r="AD475" t="str">
        <f t="shared" si="201"/>
        <v>aec-q200 'Grade 0';</v>
      </c>
      <c r="AE475" t="str">
        <f t="shared" si="202"/>
        <v>classification 'Precision Thick Film Chip Resistors';</v>
      </c>
      <c r="AF475" t="str">
        <f t="shared" si="203"/>
        <v>mfg 'Panasonic';</v>
      </c>
      <c r="AG475" t="str">
        <f t="shared" si="204"/>
        <v>mpn 'ERJ6ENF1303';</v>
      </c>
    </row>
    <row r="476" spans="3:33" x14ac:dyDescent="0.3">
      <c r="C476" s="5" t="str">
        <f t="shared" si="205"/>
        <v>R0805</v>
      </c>
      <c r="D476" s="5" t="str">
        <f t="shared" si="189"/>
        <v>133 k</v>
      </c>
      <c r="E476" s="5" t="str">
        <f t="shared" si="206"/>
        <v>1 %</v>
      </c>
      <c r="F476" s="5" t="str">
        <f t="shared" si="190"/>
        <v>128.9 V</v>
      </c>
      <c r="G476" s="5" t="str">
        <f t="shared" si="207"/>
        <v>200 V</v>
      </c>
      <c r="H476" s="5" t="str">
        <f t="shared" si="208"/>
        <v>0.125 @ 70 C</v>
      </c>
      <c r="I476" s="5" t="str">
        <f t="shared" si="209"/>
        <v>±100 ppm/C</v>
      </c>
      <c r="J476" s="5" t="str">
        <f t="shared" si="210"/>
        <v>0805</v>
      </c>
      <c r="K476" s="5" t="str">
        <f t="shared" si="211"/>
        <v>-55 to +155 C</v>
      </c>
      <c r="L476" s="5" t="str">
        <f t="array" ref="L476">IFERROR(INDEX(e29_4c,SMALL(IF(($B$9&lt;=e29_raw)*($B$11&gt;=e29_raw),MATCH(ROW(e29_4c),ROW(e29_4c))),ROWS($A$1:A470)),COLUMN(A470)),"")</f>
        <v>1333</v>
      </c>
      <c r="M476" s="5" t="str">
        <f t="shared" si="212"/>
        <v>Grade 0</v>
      </c>
      <c r="N476" t="str">
        <f t="shared" si="213"/>
        <v>Precision Thick Film Chip Resistors</v>
      </c>
      <c r="O476" t="str">
        <f t="shared" si="214"/>
        <v>Panasonic</v>
      </c>
      <c r="P476" s="5" t="str">
        <f t="shared" si="215"/>
        <v>ERJ6ENF1333</v>
      </c>
      <c r="T476" t="str">
        <f t="shared" si="191"/>
        <v>technology 'R0805';</v>
      </c>
      <c r="U476" t="str">
        <f t="shared" si="192"/>
        <v>value '133 k';</v>
      </c>
      <c r="V476" t="str">
        <f t="shared" si="193"/>
        <v>tolerance '1 %';</v>
      </c>
      <c r="W476" t="str">
        <f t="shared" si="194"/>
        <v>rcwv '128.9 V';</v>
      </c>
      <c r="X476" t="str">
        <f t="shared" si="195"/>
        <v>max(v) '200 V';</v>
      </c>
      <c r="Y476" t="str">
        <f t="shared" si="196"/>
        <v>power(w) '0.125 @ 70 C';</v>
      </c>
      <c r="Z476" t="str">
        <f t="shared" si="197"/>
        <v>tcr '±100 ppm/C';</v>
      </c>
      <c r="AA476" t="str">
        <f t="shared" si="198"/>
        <v>package '0805';</v>
      </c>
      <c r="AB476" t="str">
        <f t="shared" si="199"/>
        <v>operating_temp '-55 to +155 C';</v>
      </c>
      <c r="AC476" t="str">
        <f t="shared" si="200"/>
        <v>pkg_code '1333';</v>
      </c>
      <c r="AD476" t="str">
        <f t="shared" si="201"/>
        <v>aec-q200 'Grade 0';</v>
      </c>
      <c r="AE476" t="str">
        <f t="shared" si="202"/>
        <v>classification 'Precision Thick Film Chip Resistors';</v>
      </c>
      <c r="AF476" t="str">
        <f t="shared" si="203"/>
        <v>mfg 'Panasonic';</v>
      </c>
      <c r="AG476" t="str">
        <f t="shared" si="204"/>
        <v>mpn 'ERJ6ENF1333';</v>
      </c>
    </row>
    <row r="477" spans="3:33" x14ac:dyDescent="0.3">
      <c r="C477" s="5" t="str">
        <f t="shared" si="205"/>
        <v>R0805</v>
      </c>
      <c r="D477" s="5" t="str">
        <f t="shared" si="189"/>
        <v>137 k</v>
      </c>
      <c r="E477" s="5" t="str">
        <f t="shared" si="206"/>
        <v>1 %</v>
      </c>
      <c r="F477" s="5" t="str">
        <f t="shared" si="190"/>
        <v>130.9 V</v>
      </c>
      <c r="G477" s="5" t="str">
        <f t="shared" si="207"/>
        <v>200 V</v>
      </c>
      <c r="H477" s="5" t="str">
        <f t="shared" si="208"/>
        <v>0.125 @ 70 C</v>
      </c>
      <c r="I477" s="5" t="str">
        <f t="shared" si="209"/>
        <v>±100 ppm/C</v>
      </c>
      <c r="J477" s="5" t="str">
        <f t="shared" si="210"/>
        <v>0805</v>
      </c>
      <c r="K477" s="5" t="str">
        <f t="shared" si="211"/>
        <v>-55 to +155 C</v>
      </c>
      <c r="L477" s="5" t="str">
        <f t="array" ref="L477">IFERROR(INDEX(e29_4c,SMALL(IF(($B$9&lt;=e29_raw)*($B$11&gt;=e29_raw),MATCH(ROW(e29_4c),ROW(e29_4c))),ROWS($A$1:A471)),COLUMN(A471)),"")</f>
        <v>1373</v>
      </c>
      <c r="M477" s="5" t="str">
        <f t="shared" si="212"/>
        <v>Grade 0</v>
      </c>
      <c r="N477" t="str">
        <f t="shared" si="213"/>
        <v>Precision Thick Film Chip Resistors</v>
      </c>
      <c r="O477" t="str">
        <f t="shared" si="214"/>
        <v>Panasonic</v>
      </c>
      <c r="P477" s="5" t="str">
        <f t="shared" si="215"/>
        <v>ERJ6ENF1373</v>
      </c>
      <c r="T477" t="str">
        <f t="shared" si="191"/>
        <v>technology 'R0805';</v>
      </c>
      <c r="U477" t="str">
        <f t="shared" si="192"/>
        <v>value '137 k';</v>
      </c>
      <c r="V477" t="str">
        <f t="shared" si="193"/>
        <v>tolerance '1 %';</v>
      </c>
      <c r="W477" t="str">
        <f t="shared" si="194"/>
        <v>rcwv '130.9 V';</v>
      </c>
      <c r="X477" t="str">
        <f t="shared" si="195"/>
        <v>max(v) '200 V';</v>
      </c>
      <c r="Y477" t="str">
        <f t="shared" si="196"/>
        <v>power(w) '0.125 @ 70 C';</v>
      </c>
      <c r="Z477" t="str">
        <f t="shared" si="197"/>
        <v>tcr '±100 ppm/C';</v>
      </c>
      <c r="AA477" t="str">
        <f t="shared" si="198"/>
        <v>package '0805';</v>
      </c>
      <c r="AB477" t="str">
        <f t="shared" si="199"/>
        <v>operating_temp '-55 to +155 C';</v>
      </c>
      <c r="AC477" t="str">
        <f t="shared" si="200"/>
        <v>pkg_code '1373';</v>
      </c>
      <c r="AD477" t="str">
        <f t="shared" si="201"/>
        <v>aec-q200 'Grade 0';</v>
      </c>
      <c r="AE477" t="str">
        <f t="shared" si="202"/>
        <v>classification 'Precision Thick Film Chip Resistors';</v>
      </c>
      <c r="AF477" t="str">
        <f t="shared" si="203"/>
        <v>mfg 'Panasonic';</v>
      </c>
      <c r="AG477" t="str">
        <f t="shared" si="204"/>
        <v>mpn 'ERJ6ENF1373';</v>
      </c>
    </row>
    <row r="478" spans="3:33" x14ac:dyDescent="0.3">
      <c r="C478" s="5" t="str">
        <f t="shared" si="205"/>
        <v>R0805</v>
      </c>
      <c r="D478" s="5" t="str">
        <f t="shared" si="189"/>
        <v>140 k</v>
      </c>
      <c r="E478" s="5" t="str">
        <f t="shared" si="206"/>
        <v>1 %</v>
      </c>
      <c r="F478" s="5" t="str">
        <f t="shared" si="190"/>
        <v>132.3 V</v>
      </c>
      <c r="G478" s="5" t="str">
        <f t="shared" si="207"/>
        <v>200 V</v>
      </c>
      <c r="H478" s="5" t="str">
        <f t="shared" si="208"/>
        <v>0.125 @ 70 C</v>
      </c>
      <c r="I478" s="5" t="str">
        <f t="shared" si="209"/>
        <v>±100 ppm/C</v>
      </c>
      <c r="J478" s="5" t="str">
        <f t="shared" si="210"/>
        <v>0805</v>
      </c>
      <c r="K478" s="5" t="str">
        <f t="shared" si="211"/>
        <v>-55 to +155 C</v>
      </c>
      <c r="L478" s="5" t="str">
        <f t="array" ref="L478">IFERROR(INDEX(e29_4c,SMALL(IF(($B$9&lt;=e29_raw)*($B$11&gt;=e29_raw),MATCH(ROW(e29_4c),ROW(e29_4c))),ROWS($A$1:A472)),COLUMN(A472)),"")</f>
        <v>1403</v>
      </c>
      <c r="M478" s="5" t="str">
        <f t="shared" si="212"/>
        <v>Grade 0</v>
      </c>
      <c r="N478" t="str">
        <f t="shared" si="213"/>
        <v>Precision Thick Film Chip Resistors</v>
      </c>
      <c r="O478" t="str">
        <f t="shared" si="214"/>
        <v>Panasonic</v>
      </c>
      <c r="P478" s="5" t="str">
        <f t="shared" si="215"/>
        <v>ERJ6ENF1403</v>
      </c>
      <c r="T478" t="str">
        <f t="shared" si="191"/>
        <v>technology 'R0805';</v>
      </c>
      <c r="U478" t="str">
        <f t="shared" si="192"/>
        <v>value '140 k';</v>
      </c>
      <c r="V478" t="str">
        <f t="shared" si="193"/>
        <v>tolerance '1 %';</v>
      </c>
      <c r="W478" t="str">
        <f t="shared" si="194"/>
        <v>rcwv '132.3 V';</v>
      </c>
      <c r="X478" t="str">
        <f t="shared" si="195"/>
        <v>max(v) '200 V';</v>
      </c>
      <c r="Y478" t="str">
        <f t="shared" si="196"/>
        <v>power(w) '0.125 @ 70 C';</v>
      </c>
      <c r="Z478" t="str">
        <f t="shared" si="197"/>
        <v>tcr '±100 ppm/C';</v>
      </c>
      <c r="AA478" t="str">
        <f t="shared" si="198"/>
        <v>package '0805';</v>
      </c>
      <c r="AB478" t="str">
        <f t="shared" si="199"/>
        <v>operating_temp '-55 to +155 C';</v>
      </c>
      <c r="AC478" t="str">
        <f t="shared" si="200"/>
        <v>pkg_code '1403';</v>
      </c>
      <c r="AD478" t="str">
        <f t="shared" si="201"/>
        <v>aec-q200 'Grade 0';</v>
      </c>
      <c r="AE478" t="str">
        <f t="shared" si="202"/>
        <v>classification 'Precision Thick Film Chip Resistors';</v>
      </c>
      <c r="AF478" t="str">
        <f t="shared" si="203"/>
        <v>mfg 'Panasonic';</v>
      </c>
      <c r="AG478" t="str">
        <f t="shared" si="204"/>
        <v>mpn 'ERJ6ENF1403';</v>
      </c>
    </row>
    <row r="479" spans="3:33" x14ac:dyDescent="0.3">
      <c r="C479" s="5" t="str">
        <f t="shared" si="205"/>
        <v>R0805</v>
      </c>
      <c r="D479" s="5" t="str">
        <f t="shared" si="189"/>
        <v>143 k</v>
      </c>
      <c r="E479" s="5" t="str">
        <f t="shared" si="206"/>
        <v>1 %</v>
      </c>
      <c r="F479" s="5" t="str">
        <f t="shared" si="190"/>
        <v>133.7 V</v>
      </c>
      <c r="G479" s="5" t="str">
        <f t="shared" si="207"/>
        <v>200 V</v>
      </c>
      <c r="H479" s="5" t="str">
        <f t="shared" si="208"/>
        <v>0.125 @ 70 C</v>
      </c>
      <c r="I479" s="5" t="str">
        <f t="shared" si="209"/>
        <v>±100 ppm/C</v>
      </c>
      <c r="J479" s="5" t="str">
        <f t="shared" si="210"/>
        <v>0805</v>
      </c>
      <c r="K479" s="5" t="str">
        <f t="shared" si="211"/>
        <v>-55 to +155 C</v>
      </c>
      <c r="L479" s="5" t="str">
        <f t="array" ref="L479">IFERROR(INDEX(e29_4c,SMALL(IF(($B$9&lt;=e29_raw)*($B$11&gt;=e29_raw),MATCH(ROW(e29_4c),ROW(e29_4c))),ROWS($A$1:A473)),COLUMN(A473)),"")</f>
        <v>1433</v>
      </c>
      <c r="M479" s="5" t="str">
        <f t="shared" si="212"/>
        <v>Grade 0</v>
      </c>
      <c r="N479" t="str">
        <f t="shared" si="213"/>
        <v>Precision Thick Film Chip Resistors</v>
      </c>
      <c r="O479" t="str">
        <f t="shared" si="214"/>
        <v>Panasonic</v>
      </c>
      <c r="P479" s="5" t="str">
        <f t="shared" si="215"/>
        <v>ERJ6ENF1433</v>
      </c>
      <c r="T479" t="str">
        <f t="shared" si="191"/>
        <v>technology 'R0805';</v>
      </c>
      <c r="U479" t="str">
        <f t="shared" si="192"/>
        <v>value '143 k';</v>
      </c>
      <c r="V479" t="str">
        <f t="shared" si="193"/>
        <v>tolerance '1 %';</v>
      </c>
      <c r="W479" t="str">
        <f t="shared" si="194"/>
        <v>rcwv '133.7 V';</v>
      </c>
      <c r="X479" t="str">
        <f t="shared" si="195"/>
        <v>max(v) '200 V';</v>
      </c>
      <c r="Y479" t="str">
        <f t="shared" si="196"/>
        <v>power(w) '0.125 @ 70 C';</v>
      </c>
      <c r="Z479" t="str">
        <f t="shared" si="197"/>
        <v>tcr '±100 ppm/C';</v>
      </c>
      <c r="AA479" t="str">
        <f t="shared" si="198"/>
        <v>package '0805';</v>
      </c>
      <c r="AB479" t="str">
        <f t="shared" si="199"/>
        <v>operating_temp '-55 to +155 C';</v>
      </c>
      <c r="AC479" t="str">
        <f t="shared" si="200"/>
        <v>pkg_code '1433';</v>
      </c>
      <c r="AD479" t="str">
        <f t="shared" si="201"/>
        <v>aec-q200 'Grade 0';</v>
      </c>
      <c r="AE479" t="str">
        <f t="shared" si="202"/>
        <v>classification 'Precision Thick Film Chip Resistors';</v>
      </c>
      <c r="AF479" t="str">
        <f t="shared" si="203"/>
        <v>mfg 'Panasonic';</v>
      </c>
      <c r="AG479" t="str">
        <f t="shared" si="204"/>
        <v>mpn 'ERJ6ENF1433';</v>
      </c>
    </row>
    <row r="480" spans="3:33" x14ac:dyDescent="0.3">
      <c r="C480" s="5" t="str">
        <f t="shared" si="205"/>
        <v>R0805</v>
      </c>
      <c r="D480" s="5" t="str">
        <f t="shared" si="189"/>
        <v>147 k</v>
      </c>
      <c r="E480" s="5" t="str">
        <f t="shared" si="206"/>
        <v>1 %</v>
      </c>
      <c r="F480" s="5" t="str">
        <f t="shared" si="190"/>
        <v>135.6 V</v>
      </c>
      <c r="G480" s="5" t="str">
        <f t="shared" si="207"/>
        <v>200 V</v>
      </c>
      <c r="H480" s="5" t="str">
        <f t="shared" si="208"/>
        <v>0.125 @ 70 C</v>
      </c>
      <c r="I480" s="5" t="str">
        <f t="shared" si="209"/>
        <v>±100 ppm/C</v>
      </c>
      <c r="J480" s="5" t="str">
        <f t="shared" si="210"/>
        <v>0805</v>
      </c>
      <c r="K480" s="5" t="str">
        <f t="shared" si="211"/>
        <v>-55 to +155 C</v>
      </c>
      <c r="L480" s="5" t="str">
        <f t="array" ref="L480">IFERROR(INDEX(e29_4c,SMALL(IF(($B$9&lt;=e29_raw)*($B$11&gt;=e29_raw),MATCH(ROW(e29_4c),ROW(e29_4c))),ROWS($A$1:A474)),COLUMN(A474)),"")</f>
        <v>1473</v>
      </c>
      <c r="M480" s="5" t="str">
        <f t="shared" si="212"/>
        <v>Grade 0</v>
      </c>
      <c r="N480" t="str">
        <f t="shared" si="213"/>
        <v>Precision Thick Film Chip Resistors</v>
      </c>
      <c r="O480" t="str">
        <f t="shared" si="214"/>
        <v>Panasonic</v>
      </c>
      <c r="P480" s="5" t="str">
        <f t="shared" si="215"/>
        <v>ERJ6ENF1473</v>
      </c>
      <c r="T480" t="str">
        <f t="shared" si="191"/>
        <v>technology 'R0805';</v>
      </c>
      <c r="U480" t="str">
        <f t="shared" si="192"/>
        <v>value '147 k';</v>
      </c>
      <c r="V480" t="str">
        <f t="shared" si="193"/>
        <v>tolerance '1 %';</v>
      </c>
      <c r="W480" t="str">
        <f t="shared" si="194"/>
        <v>rcwv '135.6 V';</v>
      </c>
      <c r="X480" t="str">
        <f t="shared" si="195"/>
        <v>max(v) '200 V';</v>
      </c>
      <c r="Y480" t="str">
        <f t="shared" si="196"/>
        <v>power(w) '0.125 @ 70 C';</v>
      </c>
      <c r="Z480" t="str">
        <f t="shared" si="197"/>
        <v>tcr '±100 ppm/C';</v>
      </c>
      <c r="AA480" t="str">
        <f t="shared" si="198"/>
        <v>package '0805';</v>
      </c>
      <c r="AB480" t="str">
        <f t="shared" si="199"/>
        <v>operating_temp '-55 to +155 C';</v>
      </c>
      <c r="AC480" t="str">
        <f t="shared" si="200"/>
        <v>pkg_code '1473';</v>
      </c>
      <c r="AD480" t="str">
        <f t="shared" si="201"/>
        <v>aec-q200 'Grade 0';</v>
      </c>
      <c r="AE480" t="str">
        <f t="shared" si="202"/>
        <v>classification 'Precision Thick Film Chip Resistors';</v>
      </c>
      <c r="AF480" t="str">
        <f t="shared" si="203"/>
        <v>mfg 'Panasonic';</v>
      </c>
      <c r="AG480" t="str">
        <f t="shared" si="204"/>
        <v>mpn 'ERJ6ENF1473';</v>
      </c>
    </row>
    <row r="481" spans="3:33" x14ac:dyDescent="0.3">
      <c r="C481" s="5" t="str">
        <f t="shared" si="205"/>
        <v>R0805</v>
      </c>
      <c r="D481" s="5" t="str">
        <f t="shared" si="189"/>
        <v>150 k</v>
      </c>
      <c r="E481" s="5" t="str">
        <f t="shared" si="206"/>
        <v>1 %</v>
      </c>
      <c r="F481" s="5" t="str">
        <f t="shared" si="190"/>
        <v>136.9 V</v>
      </c>
      <c r="G481" s="5" t="str">
        <f t="shared" si="207"/>
        <v>200 V</v>
      </c>
      <c r="H481" s="5" t="str">
        <f t="shared" si="208"/>
        <v>0.125 @ 70 C</v>
      </c>
      <c r="I481" s="5" t="str">
        <f t="shared" si="209"/>
        <v>±100 ppm/C</v>
      </c>
      <c r="J481" s="5" t="str">
        <f t="shared" si="210"/>
        <v>0805</v>
      </c>
      <c r="K481" s="5" t="str">
        <f t="shared" si="211"/>
        <v>-55 to +155 C</v>
      </c>
      <c r="L481" s="5" t="str">
        <f t="array" ref="L481">IFERROR(INDEX(e29_4c,SMALL(IF(($B$9&lt;=e29_raw)*($B$11&gt;=e29_raw),MATCH(ROW(e29_4c),ROW(e29_4c))),ROWS($A$1:A475)),COLUMN(A475)),"")</f>
        <v>1503</v>
      </c>
      <c r="M481" s="5" t="str">
        <f t="shared" si="212"/>
        <v>Grade 0</v>
      </c>
      <c r="N481" t="str">
        <f t="shared" si="213"/>
        <v>Precision Thick Film Chip Resistors</v>
      </c>
      <c r="O481" t="str">
        <f t="shared" si="214"/>
        <v>Panasonic</v>
      </c>
      <c r="P481" s="5" t="str">
        <f t="shared" si="215"/>
        <v>ERJ6ENF1503</v>
      </c>
      <c r="T481" t="str">
        <f t="shared" si="191"/>
        <v>technology 'R0805';</v>
      </c>
      <c r="U481" t="str">
        <f t="shared" si="192"/>
        <v>value '150 k';</v>
      </c>
      <c r="V481" t="str">
        <f t="shared" si="193"/>
        <v>tolerance '1 %';</v>
      </c>
      <c r="W481" t="str">
        <f t="shared" si="194"/>
        <v>rcwv '136.9 V';</v>
      </c>
      <c r="X481" t="str">
        <f t="shared" si="195"/>
        <v>max(v) '200 V';</v>
      </c>
      <c r="Y481" t="str">
        <f t="shared" si="196"/>
        <v>power(w) '0.125 @ 70 C';</v>
      </c>
      <c r="Z481" t="str">
        <f t="shared" si="197"/>
        <v>tcr '±100 ppm/C';</v>
      </c>
      <c r="AA481" t="str">
        <f t="shared" si="198"/>
        <v>package '0805';</v>
      </c>
      <c r="AB481" t="str">
        <f t="shared" si="199"/>
        <v>operating_temp '-55 to +155 C';</v>
      </c>
      <c r="AC481" t="str">
        <f t="shared" si="200"/>
        <v>pkg_code '1503';</v>
      </c>
      <c r="AD481" t="str">
        <f t="shared" si="201"/>
        <v>aec-q200 'Grade 0';</v>
      </c>
      <c r="AE481" t="str">
        <f t="shared" si="202"/>
        <v>classification 'Precision Thick Film Chip Resistors';</v>
      </c>
      <c r="AF481" t="str">
        <f t="shared" si="203"/>
        <v>mfg 'Panasonic';</v>
      </c>
      <c r="AG481" t="str">
        <f t="shared" si="204"/>
        <v>mpn 'ERJ6ENF1503';</v>
      </c>
    </row>
    <row r="482" spans="3:33" x14ac:dyDescent="0.3">
      <c r="C482" s="5" t="str">
        <f t="shared" si="205"/>
        <v>R0805</v>
      </c>
      <c r="D482" s="5" t="str">
        <f t="shared" si="189"/>
        <v>154 k</v>
      </c>
      <c r="E482" s="5" t="str">
        <f t="shared" si="206"/>
        <v>1 %</v>
      </c>
      <c r="F482" s="5" t="str">
        <f t="shared" si="190"/>
        <v>138.7 V</v>
      </c>
      <c r="G482" s="5" t="str">
        <f t="shared" si="207"/>
        <v>200 V</v>
      </c>
      <c r="H482" s="5" t="str">
        <f t="shared" si="208"/>
        <v>0.125 @ 70 C</v>
      </c>
      <c r="I482" s="5" t="str">
        <f t="shared" si="209"/>
        <v>±100 ppm/C</v>
      </c>
      <c r="J482" s="5" t="str">
        <f t="shared" si="210"/>
        <v>0805</v>
      </c>
      <c r="K482" s="5" t="str">
        <f t="shared" si="211"/>
        <v>-55 to +155 C</v>
      </c>
      <c r="L482" s="5" t="str">
        <f t="array" ref="L482">IFERROR(INDEX(e29_4c,SMALL(IF(($B$9&lt;=e29_raw)*($B$11&gt;=e29_raw),MATCH(ROW(e29_4c),ROW(e29_4c))),ROWS($A$1:A476)),COLUMN(A476)),"")</f>
        <v>1543</v>
      </c>
      <c r="M482" s="5" t="str">
        <f t="shared" si="212"/>
        <v>Grade 0</v>
      </c>
      <c r="N482" t="str">
        <f t="shared" si="213"/>
        <v>Precision Thick Film Chip Resistors</v>
      </c>
      <c r="O482" t="str">
        <f t="shared" si="214"/>
        <v>Panasonic</v>
      </c>
      <c r="P482" s="5" t="str">
        <f t="shared" si="215"/>
        <v>ERJ6ENF1543</v>
      </c>
      <c r="T482" t="str">
        <f t="shared" si="191"/>
        <v>technology 'R0805';</v>
      </c>
      <c r="U482" t="str">
        <f t="shared" si="192"/>
        <v>value '154 k';</v>
      </c>
      <c r="V482" t="str">
        <f t="shared" si="193"/>
        <v>tolerance '1 %';</v>
      </c>
      <c r="W482" t="str">
        <f t="shared" si="194"/>
        <v>rcwv '138.7 V';</v>
      </c>
      <c r="X482" t="str">
        <f t="shared" si="195"/>
        <v>max(v) '200 V';</v>
      </c>
      <c r="Y482" t="str">
        <f t="shared" si="196"/>
        <v>power(w) '0.125 @ 70 C';</v>
      </c>
      <c r="Z482" t="str">
        <f t="shared" si="197"/>
        <v>tcr '±100 ppm/C';</v>
      </c>
      <c r="AA482" t="str">
        <f t="shared" si="198"/>
        <v>package '0805';</v>
      </c>
      <c r="AB482" t="str">
        <f t="shared" si="199"/>
        <v>operating_temp '-55 to +155 C';</v>
      </c>
      <c r="AC482" t="str">
        <f t="shared" si="200"/>
        <v>pkg_code '1543';</v>
      </c>
      <c r="AD482" t="str">
        <f t="shared" si="201"/>
        <v>aec-q200 'Grade 0';</v>
      </c>
      <c r="AE482" t="str">
        <f t="shared" si="202"/>
        <v>classification 'Precision Thick Film Chip Resistors';</v>
      </c>
      <c r="AF482" t="str">
        <f t="shared" si="203"/>
        <v>mfg 'Panasonic';</v>
      </c>
      <c r="AG482" t="str">
        <f t="shared" si="204"/>
        <v>mpn 'ERJ6ENF1543';</v>
      </c>
    </row>
    <row r="483" spans="3:33" x14ac:dyDescent="0.3">
      <c r="C483" s="5" t="str">
        <f t="shared" si="205"/>
        <v>R0805</v>
      </c>
      <c r="D483" s="5" t="str">
        <f t="shared" si="189"/>
        <v>158 k</v>
      </c>
      <c r="E483" s="5" t="str">
        <f t="shared" si="206"/>
        <v>1 %</v>
      </c>
      <c r="F483" s="5" t="str">
        <f t="shared" si="190"/>
        <v>140.5 V</v>
      </c>
      <c r="G483" s="5" t="str">
        <f t="shared" si="207"/>
        <v>200 V</v>
      </c>
      <c r="H483" s="5" t="str">
        <f t="shared" si="208"/>
        <v>0.125 @ 70 C</v>
      </c>
      <c r="I483" s="5" t="str">
        <f t="shared" si="209"/>
        <v>±100 ppm/C</v>
      </c>
      <c r="J483" s="5" t="str">
        <f t="shared" si="210"/>
        <v>0805</v>
      </c>
      <c r="K483" s="5" t="str">
        <f t="shared" si="211"/>
        <v>-55 to +155 C</v>
      </c>
      <c r="L483" s="5" t="str">
        <f t="array" ref="L483">IFERROR(INDEX(e29_4c,SMALL(IF(($B$9&lt;=e29_raw)*($B$11&gt;=e29_raw),MATCH(ROW(e29_4c),ROW(e29_4c))),ROWS($A$1:A477)),COLUMN(A477)),"")</f>
        <v>1583</v>
      </c>
      <c r="M483" s="5" t="str">
        <f t="shared" si="212"/>
        <v>Grade 0</v>
      </c>
      <c r="N483" t="str">
        <f t="shared" si="213"/>
        <v>Precision Thick Film Chip Resistors</v>
      </c>
      <c r="O483" t="str">
        <f t="shared" si="214"/>
        <v>Panasonic</v>
      </c>
      <c r="P483" s="5" t="str">
        <f t="shared" si="215"/>
        <v>ERJ6ENF1583</v>
      </c>
      <c r="T483" t="str">
        <f t="shared" si="191"/>
        <v>technology 'R0805';</v>
      </c>
      <c r="U483" t="str">
        <f t="shared" si="192"/>
        <v>value '158 k';</v>
      </c>
      <c r="V483" t="str">
        <f t="shared" si="193"/>
        <v>tolerance '1 %';</v>
      </c>
      <c r="W483" t="str">
        <f t="shared" si="194"/>
        <v>rcwv '140.5 V';</v>
      </c>
      <c r="X483" t="str">
        <f t="shared" si="195"/>
        <v>max(v) '200 V';</v>
      </c>
      <c r="Y483" t="str">
        <f t="shared" si="196"/>
        <v>power(w) '0.125 @ 70 C';</v>
      </c>
      <c r="Z483" t="str">
        <f t="shared" si="197"/>
        <v>tcr '±100 ppm/C';</v>
      </c>
      <c r="AA483" t="str">
        <f t="shared" si="198"/>
        <v>package '0805';</v>
      </c>
      <c r="AB483" t="str">
        <f t="shared" si="199"/>
        <v>operating_temp '-55 to +155 C';</v>
      </c>
      <c r="AC483" t="str">
        <f t="shared" si="200"/>
        <v>pkg_code '1583';</v>
      </c>
      <c r="AD483" t="str">
        <f t="shared" si="201"/>
        <v>aec-q200 'Grade 0';</v>
      </c>
      <c r="AE483" t="str">
        <f t="shared" si="202"/>
        <v>classification 'Precision Thick Film Chip Resistors';</v>
      </c>
      <c r="AF483" t="str">
        <f t="shared" si="203"/>
        <v>mfg 'Panasonic';</v>
      </c>
      <c r="AG483" t="str">
        <f t="shared" si="204"/>
        <v>mpn 'ERJ6ENF1583';</v>
      </c>
    </row>
    <row r="484" spans="3:33" x14ac:dyDescent="0.3">
      <c r="C484" s="5" t="str">
        <f t="shared" si="205"/>
        <v>R0805</v>
      </c>
      <c r="D484" s="5" t="str">
        <f t="shared" si="189"/>
        <v>160 k</v>
      </c>
      <c r="E484" s="5" t="str">
        <f t="shared" si="206"/>
        <v>1 %</v>
      </c>
      <c r="F484" s="5" t="str">
        <f t="shared" si="190"/>
        <v>141.4 V</v>
      </c>
      <c r="G484" s="5" t="str">
        <f t="shared" si="207"/>
        <v>200 V</v>
      </c>
      <c r="H484" s="5" t="str">
        <f t="shared" si="208"/>
        <v>0.125 @ 70 C</v>
      </c>
      <c r="I484" s="5" t="str">
        <f t="shared" si="209"/>
        <v>±100 ppm/C</v>
      </c>
      <c r="J484" s="5" t="str">
        <f t="shared" si="210"/>
        <v>0805</v>
      </c>
      <c r="K484" s="5" t="str">
        <f t="shared" si="211"/>
        <v>-55 to +155 C</v>
      </c>
      <c r="L484" s="5" t="str">
        <f t="array" ref="L484">IFERROR(INDEX(e29_4c,SMALL(IF(($B$9&lt;=e29_raw)*($B$11&gt;=e29_raw),MATCH(ROW(e29_4c),ROW(e29_4c))),ROWS($A$1:A478)),COLUMN(A478)),"")</f>
        <v>1603</v>
      </c>
      <c r="M484" s="5" t="str">
        <f t="shared" si="212"/>
        <v>Grade 0</v>
      </c>
      <c r="N484" t="str">
        <f t="shared" si="213"/>
        <v>Precision Thick Film Chip Resistors</v>
      </c>
      <c r="O484" t="str">
        <f t="shared" si="214"/>
        <v>Panasonic</v>
      </c>
      <c r="P484" s="5" t="str">
        <f t="shared" si="215"/>
        <v>ERJ6ENF1603</v>
      </c>
      <c r="T484" t="str">
        <f t="shared" si="191"/>
        <v>technology 'R0805';</v>
      </c>
      <c r="U484" t="str">
        <f t="shared" si="192"/>
        <v>value '160 k';</v>
      </c>
      <c r="V484" t="str">
        <f t="shared" si="193"/>
        <v>tolerance '1 %';</v>
      </c>
      <c r="W484" t="str">
        <f t="shared" si="194"/>
        <v>rcwv '141.4 V';</v>
      </c>
      <c r="X484" t="str">
        <f t="shared" si="195"/>
        <v>max(v) '200 V';</v>
      </c>
      <c r="Y484" t="str">
        <f t="shared" si="196"/>
        <v>power(w) '0.125 @ 70 C';</v>
      </c>
      <c r="Z484" t="str">
        <f t="shared" si="197"/>
        <v>tcr '±100 ppm/C';</v>
      </c>
      <c r="AA484" t="str">
        <f t="shared" si="198"/>
        <v>package '0805';</v>
      </c>
      <c r="AB484" t="str">
        <f t="shared" si="199"/>
        <v>operating_temp '-55 to +155 C';</v>
      </c>
      <c r="AC484" t="str">
        <f t="shared" si="200"/>
        <v>pkg_code '1603';</v>
      </c>
      <c r="AD484" t="str">
        <f t="shared" si="201"/>
        <v>aec-q200 'Grade 0';</v>
      </c>
      <c r="AE484" t="str">
        <f t="shared" si="202"/>
        <v>classification 'Precision Thick Film Chip Resistors';</v>
      </c>
      <c r="AF484" t="str">
        <f t="shared" si="203"/>
        <v>mfg 'Panasonic';</v>
      </c>
      <c r="AG484" t="str">
        <f t="shared" si="204"/>
        <v>mpn 'ERJ6ENF1603';</v>
      </c>
    </row>
    <row r="485" spans="3:33" x14ac:dyDescent="0.3">
      <c r="C485" s="5" t="str">
        <f t="shared" si="205"/>
        <v>R0805</v>
      </c>
      <c r="D485" s="5" t="str">
        <f t="shared" si="189"/>
        <v>162 k</v>
      </c>
      <c r="E485" s="5" t="str">
        <f t="shared" si="206"/>
        <v>1 %</v>
      </c>
      <c r="F485" s="5" t="str">
        <f t="shared" si="190"/>
        <v>142.3 V</v>
      </c>
      <c r="G485" s="5" t="str">
        <f t="shared" si="207"/>
        <v>200 V</v>
      </c>
      <c r="H485" s="5" t="str">
        <f t="shared" si="208"/>
        <v>0.125 @ 70 C</v>
      </c>
      <c r="I485" s="5" t="str">
        <f t="shared" si="209"/>
        <v>±100 ppm/C</v>
      </c>
      <c r="J485" s="5" t="str">
        <f t="shared" si="210"/>
        <v>0805</v>
      </c>
      <c r="K485" s="5" t="str">
        <f t="shared" si="211"/>
        <v>-55 to +155 C</v>
      </c>
      <c r="L485" s="5" t="str">
        <f t="array" ref="L485">IFERROR(INDEX(e29_4c,SMALL(IF(($B$9&lt;=e29_raw)*($B$11&gt;=e29_raw),MATCH(ROW(e29_4c),ROW(e29_4c))),ROWS($A$1:A479)),COLUMN(A479)),"")</f>
        <v>1623</v>
      </c>
      <c r="M485" s="5" t="str">
        <f t="shared" si="212"/>
        <v>Grade 0</v>
      </c>
      <c r="N485" t="str">
        <f t="shared" si="213"/>
        <v>Precision Thick Film Chip Resistors</v>
      </c>
      <c r="O485" t="str">
        <f t="shared" si="214"/>
        <v>Panasonic</v>
      </c>
      <c r="P485" s="5" t="str">
        <f t="shared" si="215"/>
        <v>ERJ6ENF1623</v>
      </c>
      <c r="T485" t="str">
        <f t="shared" si="191"/>
        <v>technology 'R0805';</v>
      </c>
      <c r="U485" t="str">
        <f t="shared" si="192"/>
        <v>value '162 k';</v>
      </c>
      <c r="V485" t="str">
        <f t="shared" si="193"/>
        <v>tolerance '1 %';</v>
      </c>
      <c r="W485" t="str">
        <f t="shared" si="194"/>
        <v>rcwv '142.3 V';</v>
      </c>
      <c r="X485" t="str">
        <f t="shared" si="195"/>
        <v>max(v) '200 V';</v>
      </c>
      <c r="Y485" t="str">
        <f t="shared" si="196"/>
        <v>power(w) '0.125 @ 70 C';</v>
      </c>
      <c r="Z485" t="str">
        <f t="shared" si="197"/>
        <v>tcr '±100 ppm/C';</v>
      </c>
      <c r="AA485" t="str">
        <f t="shared" si="198"/>
        <v>package '0805';</v>
      </c>
      <c r="AB485" t="str">
        <f t="shared" si="199"/>
        <v>operating_temp '-55 to +155 C';</v>
      </c>
      <c r="AC485" t="str">
        <f t="shared" si="200"/>
        <v>pkg_code '1623';</v>
      </c>
      <c r="AD485" t="str">
        <f t="shared" si="201"/>
        <v>aec-q200 'Grade 0';</v>
      </c>
      <c r="AE485" t="str">
        <f t="shared" si="202"/>
        <v>classification 'Precision Thick Film Chip Resistors';</v>
      </c>
      <c r="AF485" t="str">
        <f t="shared" si="203"/>
        <v>mfg 'Panasonic';</v>
      </c>
      <c r="AG485" t="str">
        <f t="shared" si="204"/>
        <v>mpn 'ERJ6ENF1623';</v>
      </c>
    </row>
    <row r="486" spans="3:33" x14ac:dyDescent="0.3">
      <c r="C486" s="5" t="str">
        <f t="shared" si="205"/>
        <v>R0805</v>
      </c>
      <c r="D486" s="5" t="str">
        <f t="shared" si="189"/>
        <v>165 k</v>
      </c>
      <c r="E486" s="5" t="str">
        <f t="shared" si="206"/>
        <v>1 %</v>
      </c>
      <c r="F486" s="5" t="str">
        <f t="shared" si="190"/>
        <v>143.6 V</v>
      </c>
      <c r="G486" s="5" t="str">
        <f t="shared" si="207"/>
        <v>200 V</v>
      </c>
      <c r="H486" s="5" t="str">
        <f t="shared" si="208"/>
        <v>0.125 @ 70 C</v>
      </c>
      <c r="I486" s="5" t="str">
        <f t="shared" si="209"/>
        <v>±100 ppm/C</v>
      </c>
      <c r="J486" s="5" t="str">
        <f t="shared" si="210"/>
        <v>0805</v>
      </c>
      <c r="K486" s="5" t="str">
        <f t="shared" si="211"/>
        <v>-55 to +155 C</v>
      </c>
      <c r="L486" s="5" t="str">
        <f t="array" ref="L486">IFERROR(INDEX(e29_4c,SMALL(IF(($B$9&lt;=e29_raw)*($B$11&gt;=e29_raw),MATCH(ROW(e29_4c),ROW(e29_4c))),ROWS($A$1:A480)),COLUMN(A480)),"")</f>
        <v>1653</v>
      </c>
      <c r="M486" s="5" t="str">
        <f t="shared" si="212"/>
        <v>Grade 0</v>
      </c>
      <c r="N486" t="str">
        <f t="shared" si="213"/>
        <v>Precision Thick Film Chip Resistors</v>
      </c>
      <c r="O486" t="str">
        <f t="shared" si="214"/>
        <v>Panasonic</v>
      </c>
      <c r="P486" s="5" t="str">
        <f t="shared" si="215"/>
        <v>ERJ6ENF1653</v>
      </c>
      <c r="T486" t="str">
        <f t="shared" si="191"/>
        <v>technology 'R0805';</v>
      </c>
      <c r="U486" t="str">
        <f t="shared" si="192"/>
        <v>value '165 k';</v>
      </c>
      <c r="V486" t="str">
        <f t="shared" si="193"/>
        <v>tolerance '1 %';</v>
      </c>
      <c r="W486" t="str">
        <f t="shared" si="194"/>
        <v>rcwv '143.6 V';</v>
      </c>
      <c r="X486" t="str">
        <f t="shared" si="195"/>
        <v>max(v) '200 V';</v>
      </c>
      <c r="Y486" t="str">
        <f t="shared" si="196"/>
        <v>power(w) '0.125 @ 70 C';</v>
      </c>
      <c r="Z486" t="str">
        <f t="shared" si="197"/>
        <v>tcr '±100 ppm/C';</v>
      </c>
      <c r="AA486" t="str">
        <f t="shared" si="198"/>
        <v>package '0805';</v>
      </c>
      <c r="AB486" t="str">
        <f t="shared" si="199"/>
        <v>operating_temp '-55 to +155 C';</v>
      </c>
      <c r="AC486" t="str">
        <f t="shared" si="200"/>
        <v>pkg_code '1653';</v>
      </c>
      <c r="AD486" t="str">
        <f t="shared" si="201"/>
        <v>aec-q200 'Grade 0';</v>
      </c>
      <c r="AE486" t="str">
        <f t="shared" si="202"/>
        <v>classification 'Precision Thick Film Chip Resistors';</v>
      </c>
      <c r="AF486" t="str">
        <f t="shared" si="203"/>
        <v>mfg 'Panasonic';</v>
      </c>
      <c r="AG486" t="str">
        <f t="shared" si="204"/>
        <v>mpn 'ERJ6ENF1653';</v>
      </c>
    </row>
    <row r="487" spans="3:33" x14ac:dyDescent="0.3">
      <c r="C487" s="5" t="str">
        <f t="shared" si="205"/>
        <v>R0805</v>
      </c>
      <c r="D487" s="5" t="str">
        <f t="shared" si="189"/>
        <v>169 k</v>
      </c>
      <c r="E487" s="5" t="str">
        <f t="shared" si="206"/>
        <v>1 %</v>
      </c>
      <c r="F487" s="5" t="str">
        <f t="shared" si="190"/>
        <v>145.3 V</v>
      </c>
      <c r="G487" s="5" t="str">
        <f t="shared" si="207"/>
        <v>200 V</v>
      </c>
      <c r="H487" s="5" t="str">
        <f t="shared" si="208"/>
        <v>0.125 @ 70 C</v>
      </c>
      <c r="I487" s="5" t="str">
        <f t="shared" si="209"/>
        <v>±100 ppm/C</v>
      </c>
      <c r="J487" s="5" t="str">
        <f t="shared" si="210"/>
        <v>0805</v>
      </c>
      <c r="K487" s="5" t="str">
        <f t="shared" si="211"/>
        <v>-55 to +155 C</v>
      </c>
      <c r="L487" s="5" t="str">
        <f t="array" ref="L487">IFERROR(INDEX(e29_4c,SMALL(IF(($B$9&lt;=e29_raw)*($B$11&gt;=e29_raw),MATCH(ROW(e29_4c),ROW(e29_4c))),ROWS($A$1:A481)),COLUMN(A481)),"")</f>
        <v>1693</v>
      </c>
      <c r="M487" s="5" t="str">
        <f t="shared" si="212"/>
        <v>Grade 0</v>
      </c>
      <c r="N487" t="str">
        <f t="shared" si="213"/>
        <v>Precision Thick Film Chip Resistors</v>
      </c>
      <c r="O487" t="str">
        <f t="shared" si="214"/>
        <v>Panasonic</v>
      </c>
      <c r="P487" s="5" t="str">
        <f t="shared" si="215"/>
        <v>ERJ6ENF1693</v>
      </c>
      <c r="T487" t="str">
        <f t="shared" si="191"/>
        <v>technology 'R0805';</v>
      </c>
      <c r="U487" t="str">
        <f t="shared" si="192"/>
        <v>value '169 k';</v>
      </c>
      <c r="V487" t="str">
        <f t="shared" si="193"/>
        <v>tolerance '1 %';</v>
      </c>
      <c r="W487" t="str">
        <f t="shared" si="194"/>
        <v>rcwv '145.3 V';</v>
      </c>
      <c r="X487" t="str">
        <f t="shared" si="195"/>
        <v>max(v) '200 V';</v>
      </c>
      <c r="Y487" t="str">
        <f t="shared" si="196"/>
        <v>power(w) '0.125 @ 70 C';</v>
      </c>
      <c r="Z487" t="str">
        <f t="shared" si="197"/>
        <v>tcr '±100 ppm/C';</v>
      </c>
      <c r="AA487" t="str">
        <f t="shared" si="198"/>
        <v>package '0805';</v>
      </c>
      <c r="AB487" t="str">
        <f t="shared" si="199"/>
        <v>operating_temp '-55 to +155 C';</v>
      </c>
      <c r="AC487" t="str">
        <f t="shared" si="200"/>
        <v>pkg_code '1693';</v>
      </c>
      <c r="AD487" t="str">
        <f t="shared" si="201"/>
        <v>aec-q200 'Grade 0';</v>
      </c>
      <c r="AE487" t="str">
        <f t="shared" si="202"/>
        <v>classification 'Precision Thick Film Chip Resistors';</v>
      </c>
      <c r="AF487" t="str">
        <f t="shared" si="203"/>
        <v>mfg 'Panasonic';</v>
      </c>
      <c r="AG487" t="str">
        <f t="shared" si="204"/>
        <v>mpn 'ERJ6ENF1693';</v>
      </c>
    </row>
    <row r="488" spans="3:33" x14ac:dyDescent="0.3">
      <c r="C488" s="5" t="str">
        <f t="shared" si="205"/>
        <v>R0805</v>
      </c>
      <c r="D488" s="5" t="str">
        <f t="shared" si="189"/>
        <v>174 k</v>
      </c>
      <c r="E488" s="5" t="str">
        <f t="shared" si="206"/>
        <v>1 %</v>
      </c>
      <c r="F488" s="5" t="str">
        <f t="shared" si="190"/>
        <v>147.5 V</v>
      </c>
      <c r="G488" s="5" t="str">
        <f t="shared" si="207"/>
        <v>200 V</v>
      </c>
      <c r="H488" s="5" t="str">
        <f t="shared" si="208"/>
        <v>0.125 @ 70 C</v>
      </c>
      <c r="I488" s="5" t="str">
        <f t="shared" si="209"/>
        <v>±100 ppm/C</v>
      </c>
      <c r="J488" s="5" t="str">
        <f t="shared" si="210"/>
        <v>0805</v>
      </c>
      <c r="K488" s="5" t="str">
        <f t="shared" si="211"/>
        <v>-55 to +155 C</v>
      </c>
      <c r="L488" s="5" t="str">
        <f t="array" ref="L488">IFERROR(INDEX(e29_4c,SMALL(IF(($B$9&lt;=e29_raw)*($B$11&gt;=e29_raw),MATCH(ROW(e29_4c),ROW(e29_4c))),ROWS($A$1:A482)),COLUMN(A482)),"")</f>
        <v>1743</v>
      </c>
      <c r="M488" s="5" t="str">
        <f t="shared" si="212"/>
        <v>Grade 0</v>
      </c>
      <c r="N488" t="str">
        <f t="shared" si="213"/>
        <v>Precision Thick Film Chip Resistors</v>
      </c>
      <c r="O488" t="str">
        <f t="shared" si="214"/>
        <v>Panasonic</v>
      </c>
      <c r="P488" s="5" t="str">
        <f t="shared" si="215"/>
        <v>ERJ6ENF1743</v>
      </c>
      <c r="T488" t="str">
        <f t="shared" si="191"/>
        <v>technology 'R0805';</v>
      </c>
      <c r="U488" t="str">
        <f t="shared" si="192"/>
        <v>value '174 k';</v>
      </c>
      <c r="V488" t="str">
        <f t="shared" si="193"/>
        <v>tolerance '1 %';</v>
      </c>
      <c r="W488" t="str">
        <f t="shared" si="194"/>
        <v>rcwv '147.5 V';</v>
      </c>
      <c r="X488" t="str">
        <f t="shared" si="195"/>
        <v>max(v) '200 V';</v>
      </c>
      <c r="Y488" t="str">
        <f t="shared" si="196"/>
        <v>power(w) '0.125 @ 70 C';</v>
      </c>
      <c r="Z488" t="str">
        <f t="shared" si="197"/>
        <v>tcr '±100 ppm/C';</v>
      </c>
      <c r="AA488" t="str">
        <f t="shared" si="198"/>
        <v>package '0805';</v>
      </c>
      <c r="AB488" t="str">
        <f t="shared" si="199"/>
        <v>operating_temp '-55 to +155 C';</v>
      </c>
      <c r="AC488" t="str">
        <f t="shared" si="200"/>
        <v>pkg_code '1743';</v>
      </c>
      <c r="AD488" t="str">
        <f t="shared" si="201"/>
        <v>aec-q200 'Grade 0';</v>
      </c>
      <c r="AE488" t="str">
        <f t="shared" si="202"/>
        <v>classification 'Precision Thick Film Chip Resistors';</v>
      </c>
      <c r="AF488" t="str">
        <f t="shared" si="203"/>
        <v>mfg 'Panasonic';</v>
      </c>
      <c r="AG488" t="str">
        <f t="shared" si="204"/>
        <v>mpn 'ERJ6ENF1743';</v>
      </c>
    </row>
    <row r="489" spans="3:33" x14ac:dyDescent="0.3">
      <c r="C489" s="5" t="str">
        <f t="shared" si="205"/>
        <v>R0805</v>
      </c>
      <c r="D489" s="5" t="str">
        <f t="shared" si="189"/>
        <v>178 k</v>
      </c>
      <c r="E489" s="5" t="str">
        <f t="shared" si="206"/>
        <v>1 %</v>
      </c>
      <c r="F489" s="5" t="str">
        <f t="shared" si="190"/>
        <v>149.2 V</v>
      </c>
      <c r="G489" s="5" t="str">
        <f t="shared" si="207"/>
        <v>200 V</v>
      </c>
      <c r="H489" s="5" t="str">
        <f t="shared" si="208"/>
        <v>0.125 @ 70 C</v>
      </c>
      <c r="I489" s="5" t="str">
        <f t="shared" si="209"/>
        <v>±100 ppm/C</v>
      </c>
      <c r="J489" s="5" t="str">
        <f t="shared" si="210"/>
        <v>0805</v>
      </c>
      <c r="K489" s="5" t="str">
        <f t="shared" si="211"/>
        <v>-55 to +155 C</v>
      </c>
      <c r="L489" s="5" t="str">
        <f t="array" ref="L489">IFERROR(INDEX(e29_4c,SMALL(IF(($B$9&lt;=e29_raw)*($B$11&gt;=e29_raw),MATCH(ROW(e29_4c),ROW(e29_4c))),ROWS($A$1:A483)),COLUMN(A483)),"")</f>
        <v>1783</v>
      </c>
      <c r="M489" s="5" t="str">
        <f t="shared" si="212"/>
        <v>Grade 0</v>
      </c>
      <c r="N489" t="str">
        <f t="shared" si="213"/>
        <v>Precision Thick Film Chip Resistors</v>
      </c>
      <c r="O489" t="str">
        <f t="shared" si="214"/>
        <v>Panasonic</v>
      </c>
      <c r="P489" s="5" t="str">
        <f t="shared" si="215"/>
        <v>ERJ6ENF1783</v>
      </c>
      <c r="T489" t="str">
        <f t="shared" si="191"/>
        <v>technology 'R0805';</v>
      </c>
      <c r="U489" t="str">
        <f t="shared" si="192"/>
        <v>value '178 k';</v>
      </c>
      <c r="V489" t="str">
        <f t="shared" si="193"/>
        <v>tolerance '1 %';</v>
      </c>
      <c r="W489" t="str">
        <f t="shared" si="194"/>
        <v>rcwv '149.2 V';</v>
      </c>
      <c r="X489" t="str">
        <f t="shared" si="195"/>
        <v>max(v) '200 V';</v>
      </c>
      <c r="Y489" t="str">
        <f t="shared" si="196"/>
        <v>power(w) '0.125 @ 70 C';</v>
      </c>
      <c r="Z489" t="str">
        <f t="shared" si="197"/>
        <v>tcr '±100 ppm/C';</v>
      </c>
      <c r="AA489" t="str">
        <f t="shared" si="198"/>
        <v>package '0805';</v>
      </c>
      <c r="AB489" t="str">
        <f t="shared" si="199"/>
        <v>operating_temp '-55 to +155 C';</v>
      </c>
      <c r="AC489" t="str">
        <f t="shared" si="200"/>
        <v>pkg_code '1783';</v>
      </c>
      <c r="AD489" t="str">
        <f t="shared" si="201"/>
        <v>aec-q200 'Grade 0';</v>
      </c>
      <c r="AE489" t="str">
        <f t="shared" si="202"/>
        <v>classification 'Precision Thick Film Chip Resistors';</v>
      </c>
      <c r="AF489" t="str">
        <f t="shared" si="203"/>
        <v>mfg 'Panasonic';</v>
      </c>
      <c r="AG489" t="str">
        <f t="shared" si="204"/>
        <v>mpn 'ERJ6ENF1783';</v>
      </c>
    </row>
    <row r="490" spans="3:33" x14ac:dyDescent="0.3">
      <c r="C490" s="5" t="str">
        <f t="shared" si="205"/>
        <v>R0805</v>
      </c>
      <c r="D490" s="5" t="str">
        <f t="shared" si="189"/>
        <v>180 k</v>
      </c>
      <c r="E490" s="5" t="str">
        <f t="shared" si="206"/>
        <v>1 %</v>
      </c>
      <c r="F490" s="5" t="str">
        <f t="shared" si="190"/>
        <v>150 V</v>
      </c>
      <c r="G490" s="5" t="str">
        <f t="shared" si="207"/>
        <v>200 V</v>
      </c>
      <c r="H490" s="5" t="str">
        <f t="shared" si="208"/>
        <v>0.125 @ 70 C</v>
      </c>
      <c r="I490" s="5" t="str">
        <f t="shared" si="209"/>
        <v>±100 ppm/C</v>
      </c>
      <c r="J490" s="5" t="str">
        <f t="shared" si="210"/>
        <v>0805</v>
      </c>
      <c r="K490" s="5" t="str">
        <f t="shared" si="211"/>
        <v>-55 to +155 C</v>
      </c>
      <c r="L490" s="5" t="str">
        <f t="array" ref="L490">IFERROR(INDEX(e29_4c,SMALL(IF(($B$9&lt;=e29_raw)*($B$11&gt;=e29_raw),MATCH(ROW(e29_4c),ROW(e29_4c))),ROWS($A$1:A484)),COLUMN(A484)),"")</f>
        <v>1803</v>
      </c>
      <c r="M490" s="5" t="str">
        <f t="shared" si="212"/>
        <v>Grade 0</v>
      </c>
      <c r="N490" t="str">
        <f t="shared" si="213"/>
        <v>Precision Thick Film Chip Resistors</v>
      </c>
      <c r="O490" t="str">
        <f t="shared" si="214"/>
        <v>Panasonic</v>
      </c>
      <c r="P490" s="5" t="str">
        <f t="shared" si="215"/>
        <v>ERJ6ENF1803</v>
      </c>
      <c r="T490" t="str">
        <f t="shared" si="191"/>
        <v>technology 'R0805';</v>
      </c>
      <c r="U490" t="str">
        <f t="shared" si="192"/>
        <v>value '180 k';</v>
      </c>
      <c r="V490" t="str">
        <f t="shared" si="193"/>
        <v>tolerance '1 %';</v>
      </c>
      <c r="W490" t="str">
        <f t="shared" si="194"/>
        <v>rcwv '150 V';</v>
      </c>
      <c r="X490" t="str">
        <f t="shared" si="195"/>
        <v>max(v) '200 V';</v>
      </c>
      <c r="Y490" t="str">
        <f t="shared" si="196"/>
        <v>power(w) '0.125 @ 70 C';</v>
      </c>
      <c r="Z490" t="str">
        <f t="shared" si="197"/>
        <v>tcr '±100 ppm/C';</v>
      </c>
      <c r="AA490" t="str">
        <f t="shared" si="198"/>
        <v>package '0805';</v>
      </c>
      <c r="AB490" t="str">
        <f t="shared" si="199"/>
        <v>operating_temp '-55 to +155 C';</v>
      </c>
      <c r="AC490" t="str">
        <f t="shared" si="200"/>
        <v>pkg_code '1803';</v>
      </c>
      <c r="AD490" t="str">
        <f t="shared" si="201"/>
        <v>aec-q200 'Grade 0';</v>
      </c>
      <c r="AE490" t="str">
        <f t="shared" si="202"/>
        <v>classification 'Precision Thick Film Chip Resistors';</v>
      </c>
      <c r="AF490" t="str">
        <f t="shared" si="203"/>
        <v>mfg 'Panasonic';</v>
      </c>
      <c r="AG490" t="str">
        <f t="shared" si="204"/>
        <v>mpn 'ERJ6ENF1803';</v>
      </c>
    </row>
    <row r="491" spans="3:33" x14ac:dyDescent="0.3">
      <c r="C491" s="5" t="str">
        <f t="shared" si="205"/>
        <v>R0805</v>
      </c>
      <c r="D491" s="5" t="str">
        <f t="shared" si="189"/>
        <v>182 k</v>
      </c>
      <c r="E491" s="5" t="str">
        <f t="shared" si="206"/>
        <v>1 %</v>
      </c>
      <c r="F491" s="5" t="str">
        <f t="shared" si="190"/>
        <v>150 V</v>
      </c>
      <c r="G491" s="5" t="str">
        <f t="shared" si="207"/>
        <v>200 V</v>
      </c>
      <c r="H491" s="5" t="str">
        <f t="shared" si="208"/>
        <v>0.125 @ 70 C</v>
      </c>
      <c r="I491" s="5" t="str">
        <f t="shared" si="209"/>
        <v>±100 ppm/C</v>
      </c>
      <c r="J491" s="5" t="str">
        <f t="shared" si="210"/>
        <v>0805</v>
      </c>
      <c r="K491" s="5" t="str">
        <f t="shared" si="211"/>
        <v>-55 to +155 C</v>
      </c>
      <c r="L491" s="5" t="str">
        <f t="array" ref="L491">IFERROR(INDEX(e29_4c,SMALL(IF(($B$9&lt;=e29_raw)*($B$11&gt;=e29_raw),MATCH(ROW(e29_4c),ROW(e29_4c))),ROWS($A$1:A485)),COLUMN(A485)),"")</f>
        <v>1823</v>
      </c>
      <c r="M491" s="5" t="str">
        <f t="shared" si="212"/>
        <v>Grade 0</v>
      </c>
      <c r="N491" t="str">
        <f t="shared" si="213"/>
        <v>Precision Thick Film Chip Resistors</v>
      </c>
      <c r="O491" t="str">
        <f t="shared" si="214"/>
        <v>Panasonic</v>
      </c>
      <c r="P491" s="5" t="str">
        <f t="shared" si="215"/>
        <v>ERJ6ENF1823</v>
      </c>
      <c r="T491" t="str">
        <f t="shared" si="191"/>
        <v>technology 'R0805';</v>
      </c>
      <c r="U491" t="str">
        <f t="shared" si="192"/>
        <v>value '182 k';</v>
      </c>
      <c r="V491" t="str">
        <f t="shared" si="193"/>
        <v>tolerance '1 %';</v>
      </c>
      <c r="W491" t="str">
        <f t="shared" si="194"/>
        <v>rcwv '150 V';</v>
      </c>
      <c r="X491" t="str">
        <f t="shared" si="195"/>
        <v>max(v) '200 V';</v>
      </c>
      <c r="Y491" t="str">
        <f t="shared" si="196"/>
        <v>power(w) '0.125 @ 70 C';</v>
      </c>
      <c r="Z491" t="str">
        <f t="shared" si="197"/>
        <v>tcr '±100 ppm/C';</v>
      </c>
      <c r="AA491" t="str">
        <f t="shared" si="198"/>
        <v>package '0805';</v>
      </c>
      <c r="AB491" t="str">
        <f t="shared" si="199"/>
        <v>operating_temp '-55 to +155 C';</v>
      </c>
      <c r="AC491" t="str">
        <f t="shared" si="200"/>
        <v>pkg_code '1823';</v>
      </c>
      <c r="AD491" t="str">
        <f t="shared" si="201"/>
        <v>aec-q200 'Grade 0';</v>
      </c>
      <c r="AE491" t="str">
        <f t="shared" si="202"/>
        <v>classification 'Precision Thick Film Chip Resistors';</v>
      </c>
      <c r="AF491" t="str">
        <f t="shared" si="203"/>
        <v>mfg 'Panasonic';</v>
      </c>
      <c r="AG491" t="str">
        <f t="shared" si="204"/>
        <v>mpn 'ERJ6ENF1823';</v>
      </c>
    </row>
    <row r="492" spans="3:33" x14ac:dyDescent="0.3">
      <c r="C492" s="5" t="str">
        <f t="shared" si="205"/>
        <v>R0805</v>
      </c>
      <c r="D492" s="5" t="str">
        <f t="shared" si="189"/>
        <v>187 k</v>
      </c>
      <c r="E492" s="5" t="str">
        <f t="shared" si="206"/>
        <v>1 %</v>
      </c>
      <c r="F492" s="5" t="str">
        <f t="shared" si="190"/>
        <v>150 V</v>
      </c>
      <c r="G492" s="5" t="str">
        <f t="shared" si="207"/>
        <v>200 V</v>
      </c>
      <c r="H492" s="5" t="str">
        <f t="shared" si="208"/>
        <v>0.125 @ 70 C</v>
      </c>
      <c r="I492" s="5" t="str">
        <f t="shared" si="209"/>
        <v>±100 ppm/C</v>
      </c>
      <c r="J492" s="5" t="str">
        <f t="shared" si="210"/>
        <v>0805</v>
      </c>
      <c r="K492" s="5" t="str">
        <f t="shared" si="211"/>
        <v>-55 to +155 C</v>
      </c>
      <c r="L492" s="5" t="str">
        <f t="array" ref="L492">IFERROR(INDEX(e29_4c,SMALL(IF(($B$9&lt;=e29_raw)*($B$11&gt;=e29_raw),MATCH(ROW(e29_4c),ROW(e29_4c))),ROWS($A$1:A486)),COLUMN(A486)),"")</f>
        <v>1873</v>
      </c>
      <c r="M492" s="5" t="str">
        <f t="shared" si="212"/>
        <v>Grade 0</v>
      </c>
      <c r="N492" t="str">
        <f t="shared" si="213"/>
        <v>Precision Thick Film Chip Resistors</v>
      </c>
      <c r="O492" t="str">
        <f t="shared" si="214"/>
        <v>Panasonic</v>
      </c>
      <c r="P492" s="5" t="str">
        <f t="shared" si="215"/>
        <v>ERJ6ENF1873</v>
      </c>
      <c r="T492" t="str">
        <f t="shared" si="191"/>
        <v>technology 'R0805';</v>
      </c>
      <c r="U492" t="str">
        <f t="shared" si="192"/>
        <v>value '187 k';</v>
      </c>
      <c r="V492" t="str">
        <f t="shared" si="193"/>
        <v>tolerance '1 %';</v>
      </c>
      <c r="W492" t="str">
        <f t="shared" si="194"/>
        <v>rcwv '150 V';</v>
      </c>
      <c r="X492" t="str">
        <f t="shared" si="195"/>
        <v>max(v) '200 V';</v>
      </c>
      <c r="Y492" t="str">
        <f t="shared" si="196"/>
        <v>power(w) '0.125 @ 70 C';</v>
      </c>
      <c r="Z492" t="str">
        <f t="shared" si="197"/>
        <v>tcr '±100 ppm/C';</v>
      </c>
      <c r="AA492" t="str">
        <f t="shared" si="198"/>
        <v>package '0805';</v>
      </c>
      <c r="AB492" t="str">
        <f t="shared" si="199"/>
        <v>operating_temp '-55 to +155 C';</v>
      </c>
      <c r="AC492" t="str">
        <f t="shared" si="200"/>
        <v>pkg_code '1873';</v>
      </c>
      <c r="AD492" t="str">
        <f t="shared" si="201"/>
        <v>aec-q200 'Grade 0';</v>
      </c>
      <c r="AE492" t="str">
        <f t="shared" si="202"/>
        <v>classification 'Precision Thick Film Chip Resistors';</v>
      </c>
      <c r="AF492" t="str">
        <f t="shared" si="203"/>
        <v>mfg 'Panasonic';</v>
      </c>
      <c r="AG492" t="str">
        <f t="shared" si="204"/>
        <v>mpn 'ERJ6ENF1873';</v>
      </c>
    </row>
    <row r="493" spans="3:33" x14ac:dyDescent="0.3">
      <c r="C493" s="5" t="str">
        <f t="shared" si="205"/>
        <v>R0805</v>
      </c>
      <c r="D493" s="5" t="str">
        <f t="shared" si="189"/>
        <v>191 k</v>
      </c>
      <c r="E493" s="5" t="str">
        <f t="shared" si="206"/>
        <v>1 %</v>
      </c>
      <c r="F493" s="5" t="str">
        <f t="shared" si="190"/>
        <v>150 V</v>
      </c>
      <c r="G493" s="5" t="str">
        <f t="shared" si="207"/>
        <v>200 V</v>
      </c>
      <c r="H493" s="5" t="str">
        <f t="shared" si="208"/>
        <v>0.125 @ 70 C</v>
      </c>
      <c r="I493" s="5" t="str">
        <f t="shared" si="209"/>
        <v>±100 ppm/C</v>
      </c>
      <c r="J493" s="5" t="str">
        <f t="shared" si="210"/>
        <v>0805</v>
      </c>
      <c r="K493" s="5" t="str">
        <f t="shared" si="211"/>
        <v>-55 to +155 C</v>
      </c>
      <c r="L493" s="5" t="str">
        <f t="array" ref="L493">IFERROR(INDEX(e29_4c,SMALL(IF(($B$9&lt;=e29_raw)*($B$11&gt;=e29_raw),MATCH(ROW(e29_4c),ROW(e29_4c))),ROWS($A$1:A487)),COLUMN(A487)),"")</f>
        <v>1913</v>
      </c>
      <c r="M493" s="5" t="str">
        <f t="shared" si="212"/>
        <v>Grade 0</v>
      </c>
      <c r="N493" t="str">
        <f t="shared" si="213"/>
        <v>Precision Thick Film Chip Resistors</v>
      </c>
      <c r="O493" t="str">
        <f t="shared" si="214"/>
        <v>Panasonic</v>
      </c>
      <c r="P493" s="5" t="str">
        <f t="shared" si="215"/>
        <v>ERJ6ENF1913</v>
      </c>
      <c r="T493" t="str">
        <f t="shared" si="191"/>
        <v>technology 'R0805';</v>
      </c>
      <c r="U493" t="str">
        <f t="shared" si="192"/>
        <v>value '191 k';</v>
      </c>
      <c r="V493" t="str">
        <f t="shared" si="193"/>
        <v>tolerance '1 %';</v>
      </c>
      <c r="W493" t="str">
        <f t="shared" si="194"/>
        <v>rcwv '150 V';</v>
      </c>
      <c r="X493" t="str">
        <f t="shared" si="195"/>
        <v>max(v) '200 V';</v>
      </c>
      <c r="Y493" t="str">
        <f t="shared" si="196"/>
        <v>power(w) '0.125 @ 70 C';</v>
      </c>
      <c r="Z493" t="str">
        <f t="shared" si="197"/>
        <v>tcr '±100 ppm/C';</v>
      </c>
      <c r="AA493" t="str">
        <f t="shared" si="198"/>
        <v>package '0805';</v>
      </c>
      <c r="AB493" t="str">
        <f t="shared" si="199"/>
        <v>operating_temp '-55 to +155 C';</v>
      </c>
      <c r="AC493" t="str">
        <f t="shared" si="200"/>
        <v>pkg_code '1913';</v>
      </c>
      <c r="AD493" t="str">
        <f t="shared" si="201"/>
        <v>aec-q200 'Grade 0';</v>
      </c>
      <c r="AE493" t="str">
        <f t="shared" si="202"/>
        <v>classification 'Precision Thick Film Chip Resistors';</v>
      </c>
      <c r="AF493" t="str">
        <f t="shared" si="203"/>
        <v>mfg 'Panasonic';</v>
      </c>
      <c r="AG493" t="str">
        <f t="shared" si="204"/>
        <v>mpn 'ERJ6ENF1913';</v>
      </c>
    </row>
    <row r="494" spans="3:33" x14ac:dyDescent="0.3">
      <c r="C494" s="5" t="str">
        <f t="shared" si="205"/>
        <v>R0805</v>
      </c>
      <c r="D494" s="5" t="str">
        <f t="shared" si="189"/>
        <v>196 k</v>
      </c>
      <c r="E494" s="5" t="str">
        <f t="shared" si="206"/>
        <v>1 %</v>
      </c>
      <c r="F494" s="5" t="str">
        <f t="shared" si="190"/>
        <v>150 V</v>
      </c>
      <c r="G494" s="5" t="str">
        <f t="shared" si="207"/>
        <v>200 V</v>
      </c>
      <c r="H494" s="5" t="str">
        <f t="shared" si="208"/>
        <v>0.125 @ 70 C</v>
      </c>
      <c r="I494" s="5" t="str">
        <f t="shared" si="209"/>
        <v>±100 ppm/C</v>
      </c>
      <c r="J494" s="5" t="str">
        <f t="shared" si="210"/>
        <v>0805</v>
      </c>
      <c r="K494" s="5" t="str">
        <f t="shared" si="211"/>
        <v>-55 to +155 C</v>
      </c>
      <c r="L494" s="5" t="str">
        <f t="array" ref="L494">IFERROR(INDEX(e29_4c,SMALL(IF(($B$9&lt;=e29_raw)*($B$11&gt;=e29_raw),MATCH(ROW(e29_4c),ROW(e29_4c))),ROWS($A$1:A488)),COLUMN(A488)),"")</f>
        <v>1963</v>
      </c>
      <c r="M494" s="5" t="str">
        <f t="shared" si="212"/>
        <v>Grade 0</v>
      </c>
      <c r="N494" t="str">
        <f t="shared" si="213"/>
        <v>Precision Thick Film Chip Resistors</v>
      </c>
      <c r="O494" t="str">
        <f t="shared" si="214"/>
        <v>Panasonic</v>
      </c>
      <c r="P494" s="5" t="str">
        <f t="shared" si="215"/>
        <v>ERJ6ENF1963</v>
      </c>
      <c r="T494" t="str">
        <f t="shared" si="191"/>
        <v>technology 'R0805';</v>
      </c>
      <c r="U494" t="str">
        <f t="shared" si="192"/>
        <v>value '196 k';</v>
      </c>
      <c r="V494" t="str">
        <f t="shared" si="193"/>
        <v>tolerance '1 %';</v>
      </c>
      <c r="W494" t="str">
        <f t="shared" si="194"/>
        <v>rcwv '150 V';</v>
      </c>
      <c r="X494" t="str">
        <f t="shared" si="195"/>
        <v>max(v) '200 V';</v>
      </c>
      <c r="Y494" t="str">
        <f t="shared" si="196"/>
        <v>power(w) '0.125 @ 70 C';</v>
      </c>
      <c r="Z494" t="str">
        <f t="shared" si="197"/>
        <v>tcr '±100 ppm/C';</v>
      </c>
      <c r="AA494" t="str">
        <f t="shared" si="198"/>
        <v>package '0805';</v>
      </c>
      <c r="AB494" t="str">
        <f t="shared" si="199"/>
        <v>operating_temp '-55 to +155 C';</v>
      </c>
      <c r="AC494" t="str">
        <f t="shared" si="200"/>
        <v>pkg_code '1963';</v>
      </c>
      <c r="AD494" t="str">
        <f t="shared" si="201"/>
        <v>aec-q200 'Grade 0';</v>
      </c>
      <c r="AE494" t="str">
        <f t="shared" si="202"/>
        <v>classification 'Precision Thick Film Chip Resistors';</v>
      </c>
      <c r="AF494" t="str">
        <f t="shared" si="203"/>
        <v>mfg 'Panasonic';</v>
      </c>
      <c r="AG494" t="str">
        <f t="shared" si="204"/>
        <v>mpn 'ERJ6ENF1963';</v>
      </c>
    </row>
    <row r="495" spans="3:33" x14ac:dyDescent="0.3">
      <c r="C495" s="5" t="str">
        <f t="shared" si="205"/>
        <v>R0805</v>
      </c>
      <c r="D495" s="5" t="str">
        <f t="shared" si="189"/>
        <v>200 k</v>
      </c>
      <c r="E495" s="5" t="str">
        <f t="shared" si="206"/>
        <v>1 %</v>
      </c>
      <c r="F495" s="5" t="str">
        <f t="shared" si="190"/>
        <v>150 V</v>
      </c>
      <c r="G495" s="5" t="str">
        <f t="shared" si="207"/>
        <v>200 V</v>
      </c>
      <c r="H495" s="5" t="str">
        <f t="shared" si="208"/>
        <v>0.125 @ 70 C</v>
      </c>
      <c r="I495" s="5" t="str">
        <f t="shared" si="209"/>
        <v>±100 ppm/C</v>
      </c>
      <c r="J495" s="5" t="str">
        <f t="shared" si="210"/>
        <v>0805</v>
      </c>
      <c r="K495" s="5" t="str">
        <f t="shared" si="211"/>
        <v>-55 to +155 C</v>
      </c>
      <c r="L495" s="5" t="str">
        <f t="array" ref="L495">IFERROR(INDEX(e29_4c,SMALL(IF(($B$9&lt;=e29_raw)*($B$11&gt;=e29_raw),MATCH(ROW(e29_4c),ROW(e29_4c))),ROWS($A$1:A489)),COLUMN(A489)),"")</f>
        <v>2003</v>
      </c>
      <c r="M495" s="5" t="str">
        <f t="shared" si="212"/>
        <v>Grade 0</v>
      </c>
      <c r="N495" t="str">
        <f t="shared" si="213"/>
        <v>Precision Thick Film Chip Resistors</v>
      </c>
      <c r="O495" t="str">
        <f t="shared" si="214"/>
        <v>Panasonic</v>
      </c>
      <c r="P495" s="5" t="str">
        <f t="shared" si="215"/>
        <v>ERJ6ENF2003</v>
      </c>
      <c r="T495" t="str">
        <f t="shared" si="191"/>
        <v>technology 'R0805';</v>
      </c>
      <c r="U495" t="str">
        <f t="shared" si="192"/>
        <v>value '200 k';</v>
      </c>
      <c r="V495" t="str">
        <f t="shared" si="193"/>
        <v>tolerance '1 %';</v>
      </c>
      <c r="W495" t="str">
        <f t="shared" si="194"/>
        <v>rcwv '150 V';</v>
      </c>
      <c r="X495" t="str">
        <f t="shared" si="195"/>
        <v>max(v) '200 V';</v>
      </c>
      <c r="Y495" t="str">
        <f t="shared" si="196"/>
        <v>power(w) '0.125 @ 70 C';</v>
      </c>
      <c r="Z495" t="str">
        <f t="shared" si="197"/>
        <v>tcr '±100 ppm/C';</v>
      </c>
      <c r="AA495" t="str">
        <f t="shared" si="198"/>
        <v>package '0805';</v>
      </c>
      <c r="AB495" t="str">
        <f t="shared" si="199"/>
        <v>operating_temp '-55 to +155 C';</v>
      </c>
      <c r="AC495" t="str">
        <f t="shared" si="200"/>
        <v>pkg_code '2003';</v>
      </c>
      <c r="AD495" t="str">
        <f t="shared" si="201"/>
        <v>aec-q200 'Grade 0';</v>
      </c>
      <c r="AE495" t="str">
        <f t="shared" si="202"/>
        <v>classification 'Precision Thick Film Chip Resistors';</v>
      </c>
      <c r="AF495" t="str">
        <f t="shared" si="203"/>
        <v>mfg 'Panasonic';</v>
      </c>
      <c r="AG495" t="str">
        <f t="shared" si="204"/>
        <v>mpn 'ERJ6ENF2003';</v>
      </c>
    </row>
    <row r="496" spans="3:33" x14ac:dyDescent="0.3">
      <c r="C496" s="5" t="str">
        <f t="shared" si="205"/>
        <v>R0805</v>
      </c>
      <c r="D496" s="5" t="str">
        <f t="shared" si="189"/>
        <v>205 k</v>
      </c>
      <c r="E496" s="5" t="str">
        <f t="shared" si="206"/>
        <v>1 %</v>
      </c>
      <c r="F496" s="5" t="str">
        <f t="shared" si="190"/>
        <v>150 V</v>
      </c>
      <c r="G496" s="5" t="str">
        <f t="shared" si="207"/>
        <v>200 V</v>
      </c>
      <c r="H496" s="5" t="str">
        <f t="shared" si="208"/>
        <v>0.125 @ 70 C</v>
      </c>
      <c r="I496" s="5" t="str">
        <f t="shared" si="209"/>
        <v>±100 ppm/C</v>
      </c>
      <c r="J496" s="5" t="str">
        <f t="shared" si="210"/>
        <v>0805</v>
      </c>
      <c r="K496" s="5" t="str">
        <f t="shared" si="211"/>
        <v>-55 to +155 C</v>
      </c>
      <c r="L496" s="5" t="str">
        <f t="array" ref="L496">IFERROR(INDEX(e29_4c,SMALL(IF(($B$9&lt;=e29_raw)*($B$11&gt;=e29_raw),MATCH(ROW(e29_4c),ROW(e29_4c))),ROWS($A$1:A490)),COLUMN(A490)),"")</f>
        <v>2053</v>
      </c>
      <c r="M496" s="5" t="str">
        <f t="shared" si="212"/>
        <v>Grade 0</v>
      </c>
      <c r="N496" t="str">
        <f t="shared" si="213"/>
        <v>Precision Thick Film Chip Resistors</v>
      </c>
      <c r="O496" t="str">
        <f t="shared" si="214"/>
        <v>Panasonic</v>
      </c>
      <c r="P496" s="5" t="str">
        <f t="shared" si="215"/>
        <v>ERJ6ENF2053</v>
      </c>
      <c r="T496" t="str">
        <f t="shared" si="191"/>
        <v>technology 'R0805';</v>
      </c>
      <c r="U496" t="str">
        <f t="shared" si="192"/>
        <v>value '205 k';</v>
      </c>
      <c r="V496" t="str">
        <f t="shared" si="193"/>
        <v>tolerance '1 %';</v>
      </c>
      <c r="W496" t="str">
        <f t="shared" si="194"/>
        <v>rcwv '150 V';</v>
      </c>
      <c r="X496" t="str">
        <f t="shared" si="195"/>
        <v>max(v) '200 V';</v>
      </c>
      <c r="Y496" t="str">
        <f t="shared" si="196"/>
        <v>power(w) '0.125 @ 70 C';</v>
      </c>
      <c r="Z496" t="str">
        <f t="shared" si="197"/>
        <v>tcr '±100 ppm/C';</v>
      </c>
      <c r="AA496" t="str">
        <f t="shared" si="198"/>
        <v>package '0805';</v>
      </c>
      <c r="AB496" t="str">
        <f t="shared" si="199"/>
        <v>operating_temp '-55 to +155 C';</v>
      </c>
      <c r="AC496" t="str">
        <f t="shared" si="200"/>
        <v>pkg_code '2053';</v>
      </c>
      <c r="AD496" t="str">
        <f t="shared" si="201"/>
        <v>aec-q200 'Grade 0';</v>
      </c>
      <c r="AE496" t="str">
        <f t="shared" si="202"/>
        <v>classification 'Precision Thick Film Chip Resistors';</v>
      </c>
      <c r="AF496" t="str">
        <f t="shared" si="203"/>
        <v>mfg 'Panasonic';</v>
      </c>
      <c r="AG496" t="str">
        <f t="shared" si="204"/>
        <v>mpn 'ERJ6ENF2053';</v>
      </c>
    </row>
    <row r="497" spans="3:33" x14ac:dyDescent="0.3">
      <c r="C497" s="5" t="str">
        <f t="shared" si="205"/>
        <v>R0805</v>
      </c>
      <c r="D497" s="5" t="str">
        <f t="shared" si="189"/>
        <v>210 k</v>
      </c>
      <c r="E497" s="5" t="str">
        <f t="shared" si="206"/>
        <v>1 %</v>
      </c>
      <c r="F497" s="5" t="str">
        <f t="shared" si="190"/>
        <v>150 V</v>
      </c>
      <c r="G497" s="5" t="str">
        <f t="shared" si="207"/>
        <v>200 V</v>
      </c>
      <c r="H497" s="5" t="str">
        <f t="shared" si="208"/>
        <v>0.125 @ 70 C</v>
      </c>
      <c r="I497" s="5" t="str">
        <f t="shared" si="209"/>
        <v>±100 ppm/C</v>
      </c>
      <c r="J497" s="5" t="str">
        <f t="shared" si="210"/>
        <v>0805</v>
      </c>
      <c r="K497" s="5" t="str">
        <f t="shared" si="211"/>
        <v>-55 to +155 C</v>
      </c>
      <c r="L497" s="5" t="str">
        <f t="array" ref="L497">IFERROR(INDEX(e29_4c,SMALL(IF(($B$9&lt;=e29_raw)*($B$11&gt;=e29_raw),MATCH(ROW(e29_4c),ROW(e29_4c))),ROWS($A$1:A491)),COLUMN(A491)),"")</f>
        <v>2103</v>
      </c>
      <c r="M497" s="5" t="str">
        <f t="shared" si="212"/>
        <v>Grade 0</v>
      </c>
      <c r="N497" t="str">
        <f t="shared" si="213"/>
        <v>Precision Thick Film Chip Resistors</v>
      </c>
      <c r="O497" t="str">
        <f t="shared" si="214"/>
        <v>Panasonic</v>
      </c>
      <c r="P497" s="5" t="str">
        <f t="shared" si="215"/>
        <v>ERJ6ENF2103</v>
      </c>
      <c r="T497" t="str">
        <f t="shared" si="191"/>
        <v>technology 'R0805';</v>
      </c>
      <c r="U497" t="str">
        <f t="shared" si="192"/>
        <v>value '210 k';</v>
      </c>
      <c r="V497" t="str">
        <f t="shared" si="193"/>
        <v>tolerance '1 %';</v>
      </c>
      <c r="W497" t="str">
        <f t="shared" si="194"/>
        <v>rcwv '150 V';</v>
      </c>
      <c r="X497" t="str">
        <f t="shared" si="195"/>
        <v>max(v) '200 V';</v>
      </c>
      <c r="Y497" t="str">
        <f t="shared" si="196"/>
        <v>power(w) '0.125 @ 70 C';</v>
      </c>
      <c r="Z497" t="str">
        <f t="shared" si="197"/>
        <v>tcr '±100 ppm/C';</v>
      </c>
      <c r="AA497" t="str">
        <f t="shared" si="198"/>
        <v>package '0805';</v>
      </c>
      <c r="AB497" t="str">
        <f t="shared" si="199"/>
        <v>operating_temp '-55 to +155 C';</v>
      </c>
      <c r="AC497" t="str">
        <f t="shared" si="200"/>
        <v>pkg_code '2103';</v>
      </c>
      <c r="AD497" t="str">
        <f t="shared" si="201"/>
        <v>aec-q200 'Grade 0';</v>
      </c>
      <c r="AE497" t="str">
        <f t="shared" si="202"/>
        <v>classification 'Precision Thick Film Chip Resistors';</v>
      </c>
      <c r="AF497" t="str">
        <f t="shared" si="203"/>
        <v>mfg 'Panasonic';</v>
      </c>
      <c r="AG497" t="str">
        <f t="shared" si="204"/>
        <v>mpn 'ERJ6ENF2103';</v>
      </c>
    </row>
    <row r="498" spans="3:33" x14ac:dyDescent="0.3">
      <c r="C498" s="5" t="str">
        <f t="shared" si="205"/>
        <v>R0805</v>
      </c>
      <c r="D498" s="5" t="str">
        <f t="shared" si="189"/>
        <v>215 k</v>
      </c>
      <c r="E498" s="5" t="str">
        <f t="shared" si="206"/>
        <v>1 %</v>
      </c>
      <c r="F498" s="5" t="str">
        <f t="shared" si="190"/>
        <v>150 V</v>
      </c>
      <c r="G498" s="5" t="str">
        <f t="shared" si="207"/>
        <v>200 V</v>
      </c>
      <c r="H498" s="5" t="str">
        <f t="shared" si="208"/>
        <v>0.125 @ 70 C</v>
      </c>
      <c r="I498" s="5" t="str">
        <f t="shared" si="209"/>
        <v>±100 ppm/C</v>
      </c>
      <c r="J498" s="5" t="str">
        <f t="shared" si="210"/>
        <v>0805</v>
      </c>
      <c r="K498" s="5" t="str">
        <f t="shared" si="211"/>
        <v>-55 to +155 C</v>
      </c>
      <c r="L498" s="5" t="str">
        <f t="array" ref="L498">IFERROR(INDEX(e29_4c,SMALL(IF(($B$9&lt;=e29_raw)*($B$11&gt;=e29_raw),MATCH(ROW(e29_4c),ROW(e29_4c))),ROWS($A$1:A492)),COLUMN(A492)),"")</f>
        <v>2153</v>
      </c>
      <c r="M498" s="5" t="str">
        <f t="shared" si="212"/>
        <v>Grade 0</v>
      </c>
      <c r="N498" t="str">
        <f t="shared" si="213"/>
        <v>Precision Thick Film Chip Resistors</v>
      </c>
      <c r="O498" t="str">
        <f t="shared" si="214"/>
        <v>Panasonic</v>
      </c>
      <c r="P498" s="5" t="str">
        <f t="shared" si="215"/>
        <v>ERJ6ENF2153</v>
      </c>
      <c r="T498" t="str">
        <f t="shared" si="191"/>
        <v>technology 'R0805';</v>
      </c>
      <c r="U498" t="str">
        <f t="shared" si="192"/>
        <v>value '215 k';</v>
      </c>
      <c r="V498" t="str">
        <f t="shared" si="193"/>
        <v>tolerance '1 %';</v>
      </c>
      <c r="W498" t="str">
        <f t="shared" si="194"/>
        <v>rcwv '150 V';</v>
      </c>
      <c r="X498" t="str">
        <f t="shared" si="195"/>
        <v>max(v) '200 V';</v>
      </c>
      <c r="Y498" t="str">
        <f t="shared" si="196"/>
        <v>power(w) '0.125 @ 70 C';</v>
      </c>
      <c r="Z498" t="str">
        <f t="shared" si="197"/>
        <v>tcr '±100 ppm/C';</v>
      </c>
      <c r="AA498" t="str">
        <f t="shared" si="198"/>
        <v>package '0805';</v>
      </c>
      <c r="AB498" t="str">
        <f t="shared" si="199"/>
        <v>operating_temp '-55 to +155 C';</v>
      </c>
      <c r="AC498" t="str">
        <f t="shared" si="200"/>
        <v>pkg_code '2153';</v>
      </c>
      <c r="AD498" t="str">
        <f t="shared" si="201"/>
        <v>aec-q200 'Grade 0';</v>
      </c>
      <c r="AE498" t="str">
        <f t="shared" si="202"/>
        <v>classification 'Precision Thick Film Chip Resistors';</v>
      </c>
      <c r="AF498" t="str">
        <f t="shared" si="203"/>
        <v>mfg 'Panasonic';</v>
      </c>
      <c r="AG498" t="str">
        <f t="shared" si="204"/>
        <v>mpn 'ERJ6ENF2153';</v>
      </c>
    </row>
    <row r="499" spans="3:33" x14ac:dyDescent="0.3">
      <c r="C499" s="5" t="str">
        <f t="shared" si="205"/>
        <v>R0805</v>
      </c>
      <c r="D499" s="5" t="str">
        <f t="shared" si="189"/>
        <v>220 k</v>
      </c>
      <c r="E499" s="5" t="str">
        <f t="shared" si="206"/>
        <v>1 %</v>
      </c>
      <c r="F499" s="5" t="str">
        <f t="shared" si="190"/>
        <v>150 V</v>
      </c>
      <c r="G499" s="5" t="str">
        <f t="shared" si="207"/>
        <v>200 V</v>
      </c>
      <c r="H499" s="5" t="str">
        <f t="shared" si="208"/>
        <v>0.125 @ 70 C</v>
      </c>
      <c r="I499" s="5" t="str">
        <f t="shared" si="209"/>
        <v>±100 ppm/C</v>
      </c>
      <c r="J499" s="5" t="str">
        <f t="shared" si="210"/>
        <v>0805</v>
      </c>
      <c r="K499" s="5" t="str">
        <f t="shared" si="211"/>
        <v>-55 to +155 C</v>
      </c>
      <c r="L499" s="5" t="str">
        <f t="array" ref="L499">IFERROR(INDEX(e29_4c,SMALL(IF(($B$9&lt;=e29_raw)*($B$11&gt;=e29_raw),MATCH(ROW(e29_4c),ROW(e29_4c))),ROWS($A$1:A493)),COLUMN(A493)),"")</f>
        <v>2203</v>
      </c>
      <c r="M499" s="5" t="str">
        <f t="shared" si="212"/>
        <v>Grade 0</v>
      </c>
      <c r="N499" t="str">
        <f t="shared" si="213"/>
        <v>Precision Thick Film Chip Resistors</v>
      </c>
      <c r="O499" t="str">
        <f t="shared" si="214"/>
        <v>Panasonic</v>
      </c>
      <c r="P499" s="5" t="str">
        <f t="shared" si="215"/>
        <v>ERJ6ENF2203</v>
      </c>
      <c r="T499" t="str">
        <f t="shared" si="191"/>
        <v>technology 'R0805';</v>
      </c>
      <c r="U499" t="str">
        <f t="shared" si="192"/>
        <v>value '220 k';</v>
      </c>
      <c r="V499" t="str">
        <f t="shared" si="193"/>
        <v>tolerance '1 %';</v>
      </c>
      <c r="W499" t="str">
        <f t="shared" si="194"/>
        <v>rcwv '150 V';</v>
      </c>
      <c r="X499" t="str">
        <f t="shared" si="195"/>
        <v>max(v) '200 V';</v>
      </c>
      <c r="Y499" t="str">
        <f t="shared" si="196"/>
        <v>power(w) '0.125 @ 70 C';</v>
      </c>
      <c r="Z499" t="str">
        <f t="shared" si="197"/>
        <v>tcr '±100 ppm/C';</v>
      </c>
      <c r="AA499" t="str">
        <f t="shared" si="198"/>
        <v>package '0805';</v>
      </c>
      <c r="AB499" t="str">
        <f t="shared" si="199"/>
        <v>operating_temp '-55 to +155 C';</v>
      </c>
      <c r="AC499" t="str">
        <f t="shared" si="200"/>
        <v>pkg_code '2203';</v>
      </c>
      <c r="AD499" t="str">
        <f t="shared" si="201"/>
        <v>aec-q200 'Grade 0';</v>
      </c>
      <c r="AE499" t="str">
        <f t="shared" si="202"/>
        <v>classification 'Precision Thick Film Chip Resistors';</v>
      </c>
      <c r="AF499" t="str">
        <f t="shared" si="203"/>
        <v>mfg 'Panasonic';</v>
      </c>
      <c r="AG499" t="str">
        <f t="shared" si="204"/>
        <v>mpn 'ERJ6ENF2203';</v>
      </c>
    </row>
    <row r="500" spans="3:33" x14ac:dyDescent="0.3">
      <c r="C500" s="5" t="str">
        <f t="shared" si="205"/>
        <v>R0805</v>
      </c>
      <c r="D500" s="5" t="str">
        <f t="shared" si="189"/>
        <v>221 k</v>
      </c>
      <c r="E500" s="5" t="str">
        <f t="shared" si="206"/>
        <v>1 %</v>
      </c>
      <c r="F500" s="5" t="str">
        <f t="shared" si="190"/>
        <v>150 V</v>
      </c>
      <c r="G500" s="5" t="str">
        <f t="shared" si="207"/>
        <v>200 V</v>
      </c>
      <c r="H500" s="5" t="str">
        <f t="shared" si="208"/>
        <v>0.125 @ 70 C</v>
      </c>
      <c r="I500" s="5" t="str">
        <f t="shared" si="209"/>
        <v>±100 ppm/C</v>
      </c>
      <c r="J500" s="5" t="str">
        <f t="shared" si="210"/>
        <v>0805</v>
      </c>
      <c r="K500" s="5" t="str">
        <f t="shared" si="211"/>
        <v>-55 to +155 C</v>
      </c>
      <c r="L500" s="5" t="str">
        <f t="array" ref="L500">IFERROR(INDEX(e29_4c,SMALL(IF(($B$9&lt;=e29_raw)*($B$11&gt;=e29_raw),MATCH(ROW(e29_4c),ROW(e29_4c))),ROWS($A$1:A494)),COLUMN(A494)),"")</f>
        <v>2213</v>
      </c>
      <c r="M500" s="5" t="str">
        <f t="shared" si="212"/>
        <v>Grade 0</v>
      </c>
      <c r="N500" t="str">
        <f t="shared" si="213"/>
        <v>Precision Thick Film Chip Resistors</v>
      </c>
      <c r="O500" t="str">
        <f t="shared" si="214"/>
        <v>Panasonic</v>
      </c>
      <c r="P500" s="5" t="str">
        <f t="shared" si="215"/>
        <v>ERJ6ENF2213</v>
      </c>
      <c r="T500" t="str">
        <f t="shared" si="191"/>
        <v>technology 'R0805';</v>
      </c>
      <c r="U500" t="str">
        <f t="shared" si="192"/>
        <v>value '221 k';</v>
      </c>
      <c r="V500" t="str">
        <f t="shared" si="193"/>
        <v>tolerance '1 %';</v>
      </c>
      <c r="W500" t="str">
        <f t="shared" si="194"/>
        <v>rcwv '150 V';</v>
      </c>
      <c r="X500" t="str">
        <f t="shared" si="195"/>
        <v>max(v) '200 V';</v>
      </c>
      <c r="Y500" t="str">
        <f t="shared" si="196"/>
        <v>power(w) '0.125 @ 70 C';</v>
      </c>
      <c r="Z500" t="str">
        <f t="shared" si="197"/>
        <v>tcr '±100 ppm/C';</v>
      </c>
      <c r="AA500" t="str">
        <f t="shared" si="198"/>
        <v>package '0805';</v>
      </c>
      <c r="AB500" t="str">
        <f t="shared" si="199"/>
        <v>operating_temp '-55 to +155 C';</v>
      </c>
      <c r="AC500" t="str">
        <f t="shared" si="200"/>
        <v>pkg_code '2213';</v>
      </c>
      <c r="AD500" t="str">
        <f t="shared" si="201"/>
        <v>aec-q200 'Grade 0';</v>
      </c>
      <c r="AE500" t="str">
        <f t="shared" si="202"/>
        <v>classification 'Precision Thick Film Chip Resistors';</v>
      </c>
      <c r="AF500" t="str">
        <f t="shared" si="203"/>
        <v>mfg 'Panasonic';</v>
      </c>
      <c r="AG500" t="str">
        <f t="shared" si="204"/>
        <v>mpn 'ERJ6ENF2213';</v>
      </c>
    </row>
    <row r="501" spans="3:33" x14ac:dyDescent="0.3">
      <c r="C501" s="5" t="str">
        <f t="shared" si="205"/>
        <v>R0805</v>
      </c>
      <c r="D501" s="5" t="str">
        <f t="shared" si="189"/>
        <v>226 k</v>
      </c>
      <c r="E501" s="5" t="str">
        <f t="shared" si="206"/>
        <v>1 %</v>
      </c>
      <c r="F501" s="5" t="str">
        <f t="shared" si="190"/>
        <v>150 V</v>
      </c>
      <c r="G501" s="5" t="str">
        <f t="shared" si="207"/>
        <v>200 V</v>
      </c>
      <c r="H501" s="5" t="str">
        <f t="shared" si="208"/>
        <v>0.125 @ 70 C</v>
      </c>
      <c r="I501" s="5" t="str">
        <f t="shared" si="209"/>
        <v>±100 ppm/C</v>
      </c>
      <c r="J501" s="5" t="str">
        <f t="shared" si="210"/>
        <v>0805</v>
      </c>
      <c r="K501" s="5" t="str">
        <f t="shared" si="211"/>
        <v>-55 to +155 C</v>
      </c>
      <c r="L501" s="5" t="str">
        <f t="array" ref="L501">IFERROR(INDEX(e29_4c,SMALL(IF(($B$9&lt;=e29_raw)*($B$11&gt;=e29_raw),MATCH(ROW(e29_4c),ROW(e29_4c))),ROWS($A$1:A495)),COLUMN(A495)),"")</f>
        <v>2263</v>
      </c>
      <c r="M501" s="5" t="str">
        <f t="shared" si="212"/>
        <v>Grade 0</v>
      </c>
      <c r="N501" t="str">
        <f t="shared" si="213"/>
        <v>Precision Thick Film Chip Resistors</v>
      </c>
      <c r="O501" t="str">
        <f t="shared" si="214"/>
        <v>Panasonic</v>
      </c>
      <c r="P501" s="5" t="str">
        <f t="shared" si="215"/>
        <v>ERJ6ENF2263</v>
      </c>
      <c r="T501" t="str">
        <f t="shared" si="191"/>
        <v>technology 'R0805';</v>
      </c>
      <c r="U501" t="str">
        <f t="shared" si="192"/>
        <v>value '226 k';</v>
      </c>
      <c r="V501" t="str">
        <f t="shared" si="193"/>
        <v>tolerance '1 %';</v>
      </c>
      <c r="W501" t="str">
        <f t="shared" si="194"/>
        <v>rcwv '150 V';</v>
      </c>
      <c r="X501" t="str">
        <f t="shared" si="195"/>
        <v>max(v) '200 V';</v>
      </c>
      <c r="Y501" t="str">
        <f t="shared" si="196"/>
        <v>power(w) '0.125 @ 70 C';</v>
      </c>
      <c r="Z501" t="str">
        <f t="shared" si="197"/>
        <v>tcr '±100 ppm/C';</v>
      </c>
      <c r="AA501" t="str">
        <f t="shared" si="198"/>
        <v>package '0805';</v>
      </c>
      <c r="AB501" t="str">
        <f t="shared" si="199"/>
        <v>operating_temp '-55 to +155 C';</v>
      </c>
      <c r="AC501" t="str">
        <f t="shared" si="200"/>
        <v>pkg_code '2263';</v>
      </c>
      <c r="AD501" t="str">
        <f t="shared" si="201"/>
        <v>aec-q200 'Grade 0';</v>
      </c>
      <c r="AE501" t="str">
        <f t="shared" si="202"/>
        <v>classification 'Precision Thick Film Chip Resistors';</v>
      </c>
      <c r="AF501" t="str">
        <f t="shared" si="203"/>
        <v>mfg 'Panasonic';</v>
      </c>
      <c r="AG501" t="str">
        <f t="shared" si="204"/>
        <v>mpn 'ERJ6ENF2263';</v>
      </c>
    </row>
    <row r="502" spans="3:33" x14ac:dyDescent="0.3">
      <c r="C502" s="5" t="str">
        <f t="shared" si="205"/>
        <v>R0805</v>
      </c>
      <c r="D502" s="5" t="str">
        <f t="shared" si="189"/>
        <v>232 k</v>
      </c>
      <c r="E502" s="5" t="str">
        <f t="shared" si="206"/>
        <v>1 %</v>
      </c>
      <c r="F502" s="5" t="str">
        <f t="shared" si="190"/>
        <v>150 V</v>
      </c>
      <c r="G502" s="5" t="str">
        <f t="shared" si="207"/>
        <v>200 V</v>
      </c>
      <c r="H502" s="5" t="str">
        <f t="shared" si="208"/>
        <v>0.125 @ 70 C</v>
      </c>
      <c r="I502" s="5" t="str">
        <f t="shared" si="209"/>
        <v>±100 ppm/C</v>
      </c>
      <c r="J502" s="5" t="str">
        <f t="shared" si="210"/>
        <v>0805</v>
      </c>
      <c r="K502" s="5" t="str">
        <f t="shared" si="211"/>
        <v>-55 to +155 C</v>
      </c>
      <c r="L502" s="5" t="str">
        <f t="array" ref="L502">IFERROR(INDEX(e29_4c,SMALL(IF(($B$9&lt;=e29_raw)*($B$11&gt;=e29_raw),MATCH(ROW(e29_4c),ROW(e29_4c))),ROWS($A$1:A496)),COLUMN(A496)),"")</f>
        <v>2323</v>
      </c>
      <c r="M502" s="5" t="str">
        <f t="shared" si="212"/>
        <v>Grade 0</v>
      </c>
      <c r="N502" t="str">
        <f t="shared" si="213"/>
        <v>Precision Thick Film Chip Resistors</v>
      </c>
      <c r="O502" t="str">
        <f t="shared" si="214"/>
        <v>Panasonic</v>
      </c>
      <c r="P502" s="5" t="str">
        <f t="shared" si="215"/>
        <v>ERJ6ENF2323</v>
      </c>
      <c r="T502" t="str">
        <f t="shared" si="191"/>
        <v>technology 'R0805';</v>
      </c>
      <c r="U502" t="str">
        <f t="shared" si="192"/>
        <v>value '232 k';</v>
      </c>
      <c r="V502" t="str">
        <f t="shared" si="193"/>
        <v>tolerance '1 %';</v>
      </c>
      <c r="W502" t="str">
        <f t="shared" si="194"/>
        <v>rcwv '150 V';</v>
      </c>
      <c r="X502" t="str">
        <f t="shared" si="195"/>
        <v>max(v) '200 V';</v>
      </c>
      <c r="Y502" t="str">
        <f t="shared" si="196"/>
        <v>power(w) '0.125 @ 70 C';</v>
      </c>
      <c r="Z502" t="str">
        <f t="shared" si="197"/>
        <v>tcr '±100 ppm/C';</v>
      </c>
      <c r="AA502" t="str">
        <f t="shared" si="198"/>
        <v>package '0805';</v>
      </c>
      <c r="AB502" t="str">
        <f t="shared" si="199"/>
        <v>operating_temp '-55 to +155 C';</v>
      </c>
      <c r="AC502" t="str">
        <f t="shared" si="200"/>
        <v>pkg_code '2323';</v>
      </c>
      <c r="AD502" t="str">
        <f t="shared" si="201"/>
        <v>aec-q200 'Grade 0';</v>
      </c>
      <c r="AE502" t="str">
        <f t="shared" si="202"/>
        <v>classification 'Precision Thick Film Chip Resistors';</v>
      </c>
      <c r="AF502" t="str">
        <f t="shared" si="203"/>
        <v>mfg 'Panasonic';</v>
      </c>
      <c r="AG502" t="str">
        <f t="shared" si="204"/>
        <v>mpn 'ERJ6ENF2323';</v>
      </c>
    </row>
    <row r="503" spans="3:33" x14ac:dyDescent="0.3">
      <c r="C503" s="5" t="str">
        <f t="shared" si="205"/>
        <v>R0805</v>
      </c>
      <c r="D503" s="5" t="str">
        <f t="shared" si="189"/>
        <v>237 k</v>
      </c>
      <c r="E503" s="5" t="str">
        <f t="shared" si="206"/>
        <v>1 %</v>
      </c>
      <c r="F503" s="5" t="str">
        <f t="shared" si="190"/>
        <v>150 V</v>
      </c>
      <c r="G503" s="5" t="str">
        <f t="shared" si="207"/>
        <v>200 V</v>
      </c>
      <c r="H503" s="5" t="str">
        <f t="shared" si="208"/>
        <v>0.125 @ 70 C</v>
      </c>
      <c r="I503" s="5" t="str">
        <f t="shared" si="209"/>
        <v>±100 ppm/C</v>
      </c>
      <c r="J503" s="5" t="str">
        <f t="shared" si="210"/>
        <v>0805</v>
      </c>
      <c r="K503" s="5" t="str">
        <f t="shared" si="211"/>
        <v>-55 to +155 C</v>
      </c>
      <c r="L503" s="5" t="str">
        <f t="array" ref="L503">IFERROR(INDEX(e29_4c,SMALL(IF(($B$9&lt;=e29_raw)*($B$11&gt;=e29_raw),MATCH(ROW(e29_4c),ROW(e29_4c))),ROWS($A$1:A497)),COLUMN(A497)),"")</f>
        <v>2373</v>
      </c>
      <c r="M503" s="5" t="str">
        <f t="shared" si="212"/>
        <v>Grade 0</v>
      </c>
      <c r="N503" t="str">
        <f t="shared" si="213"/>
        <v>Precision Thick Film Chip Resistors</v>
      </c>
      <c r="O503" t="str">
        <f t="shared" si="214"/>
        <v>Panasonic</v>
      </c>
      <c r="P503" s="5" t="str">
        <f t="shared" si="215"/>
        <v>ERJ6ENF2373</v>
      </c>
      <c r="T503" t="str">
        <f t="shared" si="191"/>
        <v>technology 'R0805';</v>
      </c>
      <c r="U503" t="str">
        <f t="shared" si="192"/>
        <v>value '237 k';</v>
      </c>
      <c r="V503" t="str">
        <f t="shared" si="193"/>
        <v>tolerance '1 %';</v>
      </c>
      <c r="W503" t="str">
        <f t="shared" si="194"/>
        <v>rcwv '150 V';</v>
      </c>
      <c r="X503" t="str">
        <f t="shared" si="195"/>
        <v>max(v) '200 V';</v>
      </c>
      <c r="Y503" t="str">
        <f t="shared" si="196"/>
        <v>power(w) '0.125 @ 70 C';</v>
      </c>
      <c r="Z503" t="str">
        <f t="shared" si="197"/>
        <v>tcr '±100 ppm/C';</v>
      </c>
      <c r="AA503" t="str">
        <f t="shared" si="198"/>
        <v>package '0805';</v>
      </c>
      <c r="AB503" t="str">
        <f t="shared" si="199"/>
        <v>operating_temp '-55 to +155 C';</v>
      </c>
      <c r="AC503" t="str">
        <f t="shared" si="200"/>
        <v>pkg_code '2373';</v>
      </c>
      <c r="AD503" t="str">
        <f t="shared" si="201"/>
        <v>aec-q200 'Grade 0';</v>
      </c>
      <c r="AE503" t="str">
        <f t="shared" si="202"/>
        <v>classification 'Precision Thick Film Chip Resistors';</v>
      </c>
      <c r="AF503" t="str">
        <f t="shared" si="203"/>
        <v>mfg 'Panasonic';</v>
      </c>
      <c r="AG503" t="str">
        <f t="shared" si="204"/>
        <v>mpn 'ERJ6ENF2373';</v>
      </c>
    </row>
    <row r="504" spans="3:33" x14ac:dyDescent="0.3">
      <c r="C504" s="5" t="str">
        <f t="shared" si="205"/>
        <v>R0805</v>
      </c>
      <c r="D504" s="5" t="str">
        <f t="shared" si="189"/>
        <v>240 k</v>
      </c>
      <c r="E504" s="5" t="str">
        <f t="shared" si="206"/>
        <v>1 %</v>
      </c>
      <c r="F504" s="5" t="str">
        <f t="shared" si="190"/>
        <v>150 V</v>
      </c>
      <c r="G504" s="5" t="str">
        <f t="shared" si="207"/>
        <v>200 V</v>
      </c>
      <c r="H504" s="5" t="str">
        <f t="shared" si="208"/>
        <v>0.125 @ 70 C</v>
      </c>
      <c r="I504" s="5" t="str">
        <f t="shared" si="209"/>
        <v>±100 ppm/C</v>
      </c>
      <c r="J504" s="5" t="str">
        <f t="shared" si="210"/>
        <v>0805</v>
      </c>
      <c r="K504" s="5" t="str">
        <f t="shared" si="211"/>
        <v>-55 to +155 C</v>
      </c>
      <c r="L504" s="5" t="str">
        <f t="array" ref="L504">IFERROR(INDEX(e29_4c,SMALL(IF(($B$9&lt;=e29_raw)*($B$11&gt;=e29_raw),MATCH(ROW(e29_4c),ROW(e29_4c))),ROWS($A$1:A498)),COLUMN(A498)),"")</f>
        <v>2403</v>
      </c>
      <c r="M504" s="5" t="str">
        <f t="shared" si="212"/>
        <v>Grade 0</v>
      </c>
      <c r="N504" t="str">
        <f t="shared" si="213"/>
        <v>Precision Thick Film Chip Resistors</v>
      </c>
      <c r="O504" t="str">
        <f t="shared" si="214"/>
        <v>Panasonic</v>
      </c>
      <c r="P504" s="5" t="str">
        <f t="shared" si="215"/>
        <v>ERJ6ENF2403</v>
      </c>
      <c r="T504" t="str">
        <f t="shared" si="191"/>
        <v>technology 'R0805';</v>
      </c>
      <c r="U504" t="str">
        <f t="shared" si="192"/>
        <v>value '240 k';</v>
      </c>
      <c r="V504" t="str">
        <f t="shared" si="193"/>
        <v>tolerance '1 %';</v>
      </c>
      <c r="W504" t="str">
        <f t="shared" si="194"/>
        <v>rcwv '150 V';</v>
      </c>
      <c r="X504" t="str">
        <f t="shared" si="195"/>
        <v>max(v) '200 V';</v>
      </c>
      <c r="Y504" t="str">
        <f t="shared" si="196"/>
        <v>power(w) '0.125 @ 70 C';</v>
      </c>
      <c r="Z504" t="str">
        <f t="shared" si="197"/>
        <v>tcr '±100 ppm/C';</v>
      </c>
      <c r="AA504" t="str">
        <f t="shared" si="198"/>
        <v>package '0805';</v>
      </c>
      <c r="AB504" t="str">
        <f t="shared" si="199"/>
        <v>operating_temp '-55 to +155 C';</v>
      </c>
      <c r="AC504" t="str">
        <f t="shared" si="200"/>
        <v>pkg_code '2403';</v>
      </c>
      <c r="AD504" t="str">
        <f t="shared" si="201"/>
        <v>aec-q200 'Grade 0';</v>
      </c>
      <c r="AE504" t="str">
        <f t="shared" si="202"/>
        <v>classification 'Precision Thick Film Chip Resistors';</v>
      </c>
      <c r="AF504" t="str">
        <f t="shared" si="203"/>
        <v>mfg 'Panasonic';</v>
      </c>
      <c r="AG504" t="str">
        <f t="shared" si="204"/>
        <v>mpn 'ERJ6ENF2403';</v>
      </c>
    </row>
    <row r="505" spans="3:33" x14ac:dyDescent="0.3">
      <c r="C505" s="5" t="str">
        <f t="shared" si="205"/>
        <v>R0805</v>
      </c>
      <c r="D505" s="5" t="str">
        <f t="shared" si="189"/>
        <v>243 k</v>
      </c>
      <c r="E505" s="5" t="str">
        <f t="shared" si="206"/>
        <v>1 %</v>
      </c>
      <c r="F505" s="5" t="str">
        <f t="shared" si="190"/>
        <v>150 V</v>
      </c>
      <c r="G505" s="5" t="str">
        <f t="shared" si="207"/>
        <v>200 V</v>
      </c>
      <c r="H505" s="5" t="str">
        <f t="shared" si="208"/>
        <v>0.125 @ 70 C</v>
      </c>
      <c r="I505" s="5" t="str">
        <f t="shared" si="209"/>
        <v>±100 ppm/C</v>
      </c>
      <c r="J505" s="5" t="str">
        <f t="shared" si="210"/>
        <v>0805</v>
      </c>
      <c r="K505" s="5" t="str">
        <f t="shared" si="211"/>
        <v>-55 to +155 C</v>
      </c>
      <c r="L505" s="5" t="str">
        <f t="array" ref="L505">IFERROR(INDEX(e29_4c,SMALL(IF(($B$9&lt;=e29_raw)*($B$11&gt;=e29_raw),MATCH(ROW(e29_4c),ROW(e29_4c))),ROWS($A$1:A499)),COLUMN(A499)),"")</f>
        <v>2433</v>
      </c>
      <c r="M505" s="5" t="str">
        <f t="shared" si="212"/>
        <v>Grade 0</v>
      </c>
      <c r="N505" t="str">
        <f t="shared" si="213"/>
        <v>Precision Thick Film Chip Resistors</v>
      </c>
      <c r="O505" t="str">
        <f t="shared" si="214"/>
        <v>Panasonic</v>
      </c>
      <c r="P505" s="5" t="str">
        <f t="shared" si="215"/>
        <v>ERJ6ENF2433</v>
      </c>
      <c r="T505" t="str">
        <f t="shared" si="191"/>
        <v>technology 'R0805';</v>
      </c>
      <c r="U505" t="str">
        <f t="shared" si="192"/>
        <v>value '243 k';</v>
      </c>
      <c r="V505" t="str">
        <f t="shared" si="193"/>
        <v>tolerance '1 %';</v>
      </c>
      <c r="W505" t="str">
        <f t="shared" si="194"/>
        <v>rcwv '150 V';</v>
      </c>
      <c r="X505" t="str">
        <f t="shared" si="195"/>
        <v>max(v) '200 V';</v>
      </c>
      <c r="Y505" t="str">
        <f t="shared" si="196"/>
        <v>power(w) '0.125 @ 70 C';</v>
      </c>
      <c r="Z505" t="str">
        <f t="shared" si="197"/>
        <v>tcr '±100 ppm/C';</v>
      </c>
      <c r="AA505" t="str">
        <f t="shared" si="198"/>
        <v>package '0805';</v>
      </c>
      <c r="AB505" t="str">
        <f t="shared" si="199"/>
        <v>operating_temp '-55 to +155 C';</v>
      </c>
      <c r="AC505" t="str">
        <f t="shared" si="200"/>
        <v>pkg_code '2433';</v>
      </c>
      <c r="AD505" t="str">
        <f t="shared" si="201"/>
        <v>aec-q200 'Grade 0';</v>
      </c>
      <c r="AE505" t="str">
        <f t="shared" si="202"/>
        <v>classification 'Precision Thick Film Chip Resistors';</v>
      </c>
      <c r="AF505" t="str">
        <f t="shared" si="203"/>
        <v>mfg 'Panasonic';</v>
      </c>
      <c r="AG505" t="str">
        <f t="shared" si="204"/>
        <v>mpn 'ERJ6ENF2433';</v>
      </c>
    </row>
    <row r="506" spans="3:33" x14ac:dyDescent="0.3">
      <c r="C506" s="5" t="str">
        <f t="shared" si="205"/>
        <v>R0805</v>
      </c>
      <c r="D506" s="5" t="str">
        <f t="shared" si="189"/>
        <v>249 k</v>
      </c>
      <c r="E506" s="5" t="str">
        <f t="shared" si="206"/>
        <v>1 %</v>
      </c>
      <c r="F506" s="5" t="str">
        <f t="shared" si="190"/>
        <v>150 V</v>
      </c>
      <c r="G506" s="5" t="str">
        <f t="shared" si="207"/>
        <v>200 V</v>
      </c>
      <c r="H506" s="5" t="str">
        <f t="shared" si="208"/>
        <v>0.125 @ 70 C</v>
      </c>
      <c r="I506" s="5" t="str">
        <f t="shared" si="209"/>
        <v>±100 ppm/C</v>
      </c>
      <c r="J506" s="5" t="str">
        <f t="shared" si="210"/>
        <v>0805</v>
      </c>
      <c r="K506" s="5" t="str">
        <f t="shared" si="211"/>
        <v>-55 to +155 C</v>
      </c>
      <c r="L506" s="5" t="str">
        <f t="array" ref="L506">IFERROR(INDEX(e29_4c,SMALL(IF(($B$9&lt;=e29_raw)*($B$11&gt;=e29_raw),MATCH(ROW(e29_4c),ROW(e29_4c))),ROWS($A$1:A500)),COLUMN(A500)),"")</f>
        <v>2493</v>
      </c>
      <c r="M506" s="5" t="str">
        <f t="shared" si="212"/>
        <v>Grade 0</v>
      </c>
      <c r="N506" t="str">
        <f t="shared" si="213"/>
        <v>Precision Thick Film Chip Resistors</v>
      </c>
      <c r="O506" t="str">
        <f t="shared" si="214"/>
        <v>Panasonic</v>
      </c>
      <c r="P506" s="5" t="str">
        <f t="shared" si="215"/>
        <v>ERJ6ENF2493</v>
      </c>
      <c r="T506" t="str">
        <f t="shared" si="191"/>
        <v>technology 'R0805';</v>
      </c>
      <c r="U506" t="str">
        <f t="shared" si="192"/>
        <v>value '249 k';</v>
      </c>
      <c r="V506" t="str">
        <f t="shared" si="193"/>
        <v>tolerance '1 %';</v>
      </c>
      <c r="W506" t="str">
        <f t="shared" si="194"/>
        <v>rcwv '150 V';</v>
      </c>
      <c r="X506" t="str">
        <f t="shared" si="195"/>
        <v>max(v) '200 V';</v>
      </c>
      <c r="Y506" t="str">
        <f t="shared" si="196"/>
        <v>power(w) '0.125 @ 70 C';</v>
      </c>
      <c r="Z506" t="str">
        <f t="shared" si="197"/>
        <v>tcr '±100 ppm/C';</v>
      </c>
      <c r="AA506" t="str">
        <f t="shared" si="198"/>
        <v>package '0805';</v>
      </c>
      <c r="AB506" t="str">
        <f t="shared" si="199"/>
        <v>operating_temp '-55 to +155 C';</v>
      </c>
      <c r="AC506" t="str">
        <f t="shared" si="200"/>
        <v>pkg_code '2493';</v>
      </c>
      <c r="AD506" t="str">
        <f t="shared" si="201"/>
        <v>aec-q200 'Grade 0';</v>
      </c>
      <c r="AE506" t="str">
        <f t="shared" si="202"/>
        <v>classification 'Precision Thick Film Chip Resistors';</v>
      </c>
      <c r="AF506" t="str">
        <f t="shared" si="203"/>
        <v>mfg 'Panasonic';</v>
      </c>
      <c r="AG506" t="str">
        <f t="shared" si="204"/>
        <v>mpn 'ERJ6ENF2493';</v>
      </c>
    </row>
    <row r="507" spans="3:33" x14ac:dyDescent="0.3">
      <c r="C507" s="5" t="str">
        <f t="shared" si="205"/>
        <v>R0805</v>
      </c>
      <c r="D507" s="5" t="str">
        <f t="shared" si="189"/>
        <v>255 k</v>
      </c>
      <c r="E507" s="5" t="str">
        <f t="shared" si="206"/>
        <v>1 %</v>
      </c>
      <c r="F507" s="5" t="str">
        <f t="shared" si="190"/>
        <v>150 V</v>
      </c>
      <c r="G507" s="5" t="str">
        <f t="shared" si="207"/>
        <v>200 V</v>
      </c>
      <c r="H507" s="5" t="str">
        <f t="shared" si="208"/>
        <v>0.125 @ 70 C</v>
      </c>
      <c r="I507" s="5" t="str">
        <f t="shared" si="209"/>
        <v>±100 ppm/C</v>
      </c>
      <c r="J507" s="5" t="str">
        <f t="shared" si="210"/>
        <v>0805</v>
      </c>
      <c r="K507" s="5" t="str">
        <f t="shared" si="211"/>
        <v>-55 to +155 C</v>
      </c>
      <c r="L507" s="5" t="str">
        <f t="array" ref="L507">IFERROR(INDEX(e29_4c,SMALL(IF(($B$9&lt;=e29_raw)*($B$11&gt;=e29_raw),MATCH(ROW(e29_4c),ROW(e29_4c))),ROWS($A$1:A501)),COLUMN(A501)),"")</f>
        <v>2553</v>
      </c>
      <c r="M507" s="5" t="str">
        <f t="shared" si="212"/>
        <v>Grade 0</v>
      </c>
      <c r="N507" t="str">
        <f t="shared" si="213"/>
        <v>Precision Thick Film Chip Resistors</v>
      </c>
      <c r="O507" t="str">
        <f t="shared" si="214"/>
        <v>Panasonic</v>
      </c>
      <c r="P507" s="5" t="str">
        <f t="shared" si="215"/>
        <v>ERJ6ENF2553</v>
      </c>
      <c r="T507" t="str">
        <f t="shared" si="191"/>
        <v>technology 'R0805';</v>
      </c>
      <c r="U507" t="str">
        <f t="shared" si="192"/>
        <v>value '255 k';</v>
      </c>
      <c r="V507" t="str">
        <f t="shared" si="193"/>
        <v>tolerance '1 %';</v>
      </c>
      <c r="W507" t="str">
        <f t="shared" si="194"/>
        <v>rcwv '150 V';</v>
      </c>
      <c r="X507" t="str">
        <f t="shared" si="195"/>
        <v>max(v) '200 V';</v>
      </c>
      <c r="Y507" t="str">
        <f t="shared" si="196"/>
        <v>power(w) '0.125 @ 70 C';</v>
      </c>
      <c r="Z507" t="str">
        <f t="shared" si="197"/>
        <v>tcr '±100 ppm/C';</v>
      </c>
      <c r="AA507" t="str">
        <f t="shared" si="198"/>
        <v>package '0805';</v>
      </c>
      <c r="AB507" t="str">
        <f t="shared" si="199"/>
        <v>operating_temp '-55 to +155 C';</v>
      </c>
      <c r="AC507" t="str">
        <f t="shared" si="200"/>
        <v>pkg_code '2553';</v>
      </c>
      <c r="AD507" t="str">
        <f t="shared" si="201"/>
        <v>aec-q200 'Grade 0';</v>
      </c>
      <c r="AE507" t="str">
        <f t="shared" si="202"/>
        <v>classification 'Precision Thick Film Chip Resistors';</v>
      </c>
      <c r="AF507" t="str">
        <f t="shared" si="203"/>
        <v>mfg 'Panasonic';</v>
      </c>
      <c r="AG507" t="str">
        <f t="shared" si="204"/>
        <v>mpn 'ERJ6ENF2553';</v>
      </c>
    </row>
    <row r="508" spans="3:33" x14ac:dyDescent="0.3">
      <c r="C508" s="5" t="str">
        <f t="shared" si="205"/>
        <v>R0805</v>
      </c>
      <c r="D508" s="5" t="str">
        <f t="shared" si="189"/>
        <v>261 k</v>
      </c>
      <c r="E508" s="5" t="str">
        <f t="shared" si="206"/>
        <v>1 %</v>
      </c>
      <c r="F508" s="5" t="str">
        <f t="shared" si="190"/>
        <v>150 V</v>
      </c>
      <c r="G508" s="5" t="str">
        <f t="shared" si="207"/>
        <v>200 V</v>
      </c>
      <c r="H508" s="5" t="str">
        <f t="shared" si="208"/>
        <v>0.125 @ 70 C</v>
      </c>
      <c r="I508" s="5" t="str">
        <f t="shared" si="209"/>
        <v>±100 ppm/C</v>
      </c>
      <c r="J508" s="5" t="str">
        <f t="shared" si="210"/>
        <v>0805</v>
      </c>
      <c r="K508" s="5" t="str">
        <f t="shared" si="211"/>
        <v>-55 to +155 C</v>
      </c>
      <c r="L508" s="5" t="str">
        <f t="array" ref="L508">IFERROR(INDEX(e29_4c,SMALL(IF(($B$9&lt;=e29_raw)*($B$11&gt;=e29_raw),MATCH(ROW(e29_4c),ROW(e29_4c))),ROWS($A$1:A502)),COLUMN(A502)),"")</f>
        <v>2613</v>
      </c>
      <c r="M508" s="5" t="str">
        <f t="shared" si="212"/>
        <v>Grade 0</v>
      </c>
      <c r="N508" t="str">
        <f t="shared" si="213"/>
        <v>Precision Thick Film Chip Resistors</v>
      </c>
      <c r="O508" t="str">
        <f t="shared" si="214"/>
        <v>Panasonic</v>
      </c>
      <c r="P508" s="5" t="str">
        <f t="shared" si="215"/>
        <v>ERJ6ENF2613</v>
      </c>
      <c r="T508" t="str">
        <f t="shared" si="191"/>
        <v>technology 'R0805';</v>
      </c>
      <c r="U508" t="str">
        <f t="shared" si="192"/>
        <v>value '261 k';</v>
      </c>
      <c r="V508" t="str">
        <f t="shared" si="193"/>
        <v>tolerance '1 %';</v>
      </c>
      <c r="W508" t="str">
        <f t="shared" si="194"/>
        <v>rcwv '150 V';</v>
      </c>
      <c r="X508" t="str">
        <f t="shared" si="195"/>
        <v>max(v) '200 V';</v>
      </c>
      <c r="Y508" t="str">
        <f t="shared" si="196"/>
        <v>power(w) '0.125 @ 70 C';</v>
      </c>
      <c r="Z508" t="str">
        <f t="shared" si="197"/>
        <v>tcr '±100 ppm/C';</v>
      </c>
      <c r="AA508" t="str">
        <f t="shared" si="198"/>
        <v>package '0805';</v>
      </c>
      <c r="AB508" t="str">
        <f t="shared" si="199"/>
        <v>operating_temp '-55 to +155 C';</v>
      </c>
      <c r="AC508" t="str">
        <f t="shared" si="200"/>
        <v>pkg_code '2613';</v>
      </c>
      <c r="AD508" t="str">
        <f t="shared" si="201"/>
        <v>aec-q200 'Grade 0';</v>
      </c>
      <c r="AE508" t="str">
        <f t="shared" si="202"/>
        <v>classification 'Precision Thick Film Chip Resistors';</v>
      </c>
      <c r="AF508" t="str">
        <f t="shared" si="203"/>
        <v>mfg 'Panasonic';</v>
      </c>
      <c r="AG508" t="str">
        <f t="shared" si="204"/>
        <v>mpn 'ERJ6ENF2613';</v>
      </c>
    </row>
    <row r="509" spans="3:33" x14ac:dyDescent="0.3">
      <c r="C509" s="5" t="str">
        <f t="shared" si="205"/>
        <v>R0805</v>
      </c>
      <c r="D509" s="5" t="str">
        <f t="shared" si="189"/>
        <v>267 k</v>
      </c>
      <c r="E509" s="5" t="str">
        <f t="shared" si="206"/>
        <v>1 %</v>
      </c>
      <c r="F509" s="5" t="str">
        <f t="shared" si="190"/>
        <v>150 V</v>
      </c>
      <c r="G509" s="5" t="str">
        <f t="shared" si="207"/>
        <v>200 V</v>
      </c>
      <c r="H509" s="5" t="str">
        <f t="shared" si="208"/>
        <v>0.125 @ 70 C</v>
      </c>
      <c r="I509" s="5" t="str">
        <f t="shared" si="209"/>
        <v>±100 ppm/C</v>
      </c>
      <c r="J509" s="5" t="str">
        <f t="shared" si="210"/>
        <v>0805</v>
      </c>
      <c r="K509" s="5" t="str">
        <f t="shared" si="211"/>
        <v>-55 to +155 C</v>
      </c>
      <c r="L509" s="5" t="str">
        <f t="array" ref="L509">IFERROR(INDEX(e29_4c,SMALL(IF(($B$9&lt;=e29_raw)*($B$11&gt;=e29_raw),MATCH(ROW(e29_4c),ROW(e29_4c))),ROWS($A$1:A503)),COLUMN(A503)),"")</f>
        <v>2673</v>
      </c>
      <c r="M509" s="5" t="str">
        <f t="shared" si="212"/>
        <v>Grade 0</v>
      </c>
      <c r="N509" t="str">
        <f t="shared" si="213"/>
        <v>Precision Thick Film Chip Resistors</v>
      </c>
      <c r="O509" t="str">
        <f t="shared" si="214"/>
        <v>Panasonic</v>
      </c>
      <c r="P509" s="5" t="str">
        <f t="shared" si="215"/>
        <v>ERJ6ENF2673</v>
      </c>
      <c r="T509" t="str">
        <f t="shared" si="191"/>
        <v>technology 'R0805';</v>
      </c>
      <c r="U509" t="str">
        <f t="shared" si="192"/>
        <v>value '267 k';</v>
      </c>
      <c r="V509" t="str">
        <f t="shared" si="193"/>
        <v>tolerance '1 %';</v>
      </c>
      <c r="W509" t="str">
        <f t="shared" si="194"/>
        <v>rcwv '150 V';</v>
      </c>
      <c r="X509" t="str">
        <f t="shared" si="195"/>
        <v>max(v) '200 V';</v>
      </c>
      <c r="Y509" t="str">
        <f t="shared" si="196"/>
        <v>power(w) '0.125 @ 70 C';</v>
      </c>
      <c r="Z509" t="str">
        <f t="shared" si="197"/>
        <v>tcr '±100 ppm/C';</v>
      </c>
      <c r="AA509" t="str">
        <f t="shared" si="198"/>
        <v>package '0805';</v>
      </c>
      <c r="AB509" t="str">
        <f t="shared" si="199"/>
        <v>operating_temp '-55 to +155 C';</v>
      </c>
      <c r="AC509" t="str">
        <f t="shared" si="200"/>
        <v>pkg_code '2673';</v>
      </c>
      <c r="AD509" t="str">
        <f t="shared" si="201"/>
        <v>aec-q200 'Grade 0';</v>
      </c>
      <c r="AE509" t="str">
        <f t="shared" si="202"/>
        <v>classification 'Precision Thick Film Chip Resistors';</v>
      </c>
      <c r="AF509" t="str">
        <f t="shared" si="203"/>
        <v>mfg 'Panasonic';</v>
      </c>
      <c r="AG509" t="str">
        <f t="shared" si="204"/>
        <v>mpn 'ERJ6ENF2673';</v>
      </c>
    </row>
    <row r="510" spans="3:33" x14ac:dyDescent="0.3">
      <c r="C510" s="5" t="str">
        <f t="shared" si="205"/>
        <v>R0805</v>
      </c>
      <c r="D510" s="5" t="str">
        <f t="shared" si="189"/>
        <v>270 k</v>
      </c>
      <c r="E510" s="5" t="str">
        <f t="shared" si="206"/>
        <v>1 %</v>
      </c>
      <c r="F510" s="5" t="str">
        <f t="shared" si="190"/>
        <v>150 V</v>
      </c>
      <c r="G510" s="5" t="str">
        <f t="shared" si="207"/>
        <v>200 V</v>
      </c>
      <c r="H510" s="5" t="str">
        <f t="shared" si="208"/>
        <v>0.125 @ 70 C</v>
      </c>
      <c r="I510" s="5" t="str">
        <f t="shared" si="209"/>
        <v>±100 ppm/C</v>
      </c>
      <c r="J510" s="5" t="str">
        <f t="shared" si="210"/>
        <v>0805</v>
      </c>
      <c r="K510" s="5" t="str">
        <f t="shared" si="211"/>
        <v>-55 to +155 C</v>
      </c>
      <c r="L510" s="5" t="str">
        <f t="array" ref="L510">IFERROR(INDEX(e29_4c,SMALL(IF(($B$9&lt;=e29_raw)*($B$11&gt;=e29_raw),MATCH(ROW(e29_4c),ROW(e29_4c))),ROWS($A$1:A504)),COLUMN(A504)),"")</f>
        <v>2703</v>
      </c>
      <c r="M510" s="5" t="str">
        <f t="shared" si="212"/>
        <v>Grade 0</v>
      </c>
      <c r="N510" t="str">
        <f t="shared" si="213"/>
        <v>Precision Thick Film Chip Resistors</v>
      </c>
      <c r="O510" t="str">
        <f t="shared" si="214"/>
        <v>Panasonic</v>
      </c>
      <c r="P510" s="5" t="str">
        <f t="shared" si="215"/>
        <v>ERJ6ENF2703</v>
      </c>
      <c r="T510" t="str">
        <f t="shared" si="191"/>
        <v>technology 'R0805';</v>
      </c>
      <c r="U510" t="str">
        <f t="shared" si="192"/>
        <v>value '270 k';</v>
      </c>
      <c r="V510" t="str">
        <f t="shared" si="193"/>
        <v>tolerance '1 %';</v>
      </c>
      <c r="W510" t="str">
        <f t="shared" si="194"/>
        <v>rcwv '150 V';</v>
      </c>
      <c r="X510" t="str">
        <f t="shared" si="195"/>
        <v>max(v) '200 V';</v>
      </c>
      <c r="Y510" t="str">
        <f t="shared" si="196"/>
        <v>power(w) '0.125 @ 70 C';</v>
      </c>
      <c r="Z510" t="str">
        <f t="shared" si="197"/>
        <v>tcr '±100 ppm/C';</v>
      </c>
      <c r="AA510" t="str">
        <f t="shared" si="198"/>
        <v>package '0805';</v>
      </c>
      <c r="AB510" t="str">
        <f t="shared" si="199"/>
        <v>operating_temp '-55 to +155 C';</v>
      </c>
      <c r="AC510" t="str">
        <f t="shared" si="200"/>
        <v>pkg_code '2703';</v>
      </c>
      <c r="AD510" t="str">
        <f t="shared" si="201"/>
        <v>aec-q200 'Grade 0';</v>
      </c>
      <c r="AE510" t="str">
        <f t="shared" si="202"/>
        <v>classification 'Precision Thick Film Chip Resistors';</v>
      </c>
      <c r="AF510" t="str">
        <f t="shared" si="203"/>
        <v>mfg 'Panasonic';</v>
      </c>
      <c r="AG510" t="str">
        <f t="shared" si="204"/>
        <v>mpn 'ERJ6ENF2703';</v>
      </c>
    </row>
    <row r="511" spans="3:33" x14ac:dyDescent="0.3">
      <c r="C511" s="5" t="str">
        <f t="shared" si="205"/>
        <v>R0805</v>
      </c>
      <c r="D511" s="5" t="str">
        <f t="shared" si="189"/>
        <v>274 k</v>
      </c>
      <c r="E511" s="5" t="str">
        <f t="shared" si="206"/>
        <v>1 %</v>
      </c>
      <c r="F511" s="5" t="str">
        <f t="shared" si="190"/>
        <v>150 V</v>
      </c>
      <c r="G511" s="5" t="str">
        <f t="shared" si="207"/>
        <v>200 V</v>
      </c>
      <c r="H511" s="5" t="str">
        <f t="shared" si="208"/>
        <v>0.125 @ 70 C</v>
      </c>
      <c r="I511" s="5" t="str">
        <f t="shared" si="209"/>
        <v>±100 ppm/C</v>
      </c>
      <c r="J511" s="5" t="str">
        <f t="shared" si="210"/>
        <v>0805</v>
      </c>
      <c r="K511" s="5" t="str">
        <f t="shared" si="211"/>
        <v>-55 to +155 C</v>
      </c>
      <c r="L511" s="5" t="str">
        <f t="array" ref="L511">IFERROR(INDEX(e29_4c,SMALL(IF(($B$9&lt;=e29_raw)*($B$11&gt;=e29_raw),MATCH(ROW(e29_4c),ROW(e29_4c))),ROWS($A$1:A505)),COLUMN(A505)),"")</f>
        <v>2743</v>
      </c>
      <c r="M511" s="5" t="str">
        <f t="shared" si="212"/>
        <v>Grade 0</v>
      </c>
      <c r="N511" t="str">
        <f t="shared" si="213"/>
        <v>Precision Thick Film Chip Resistors</v>
      </c>
      <c r="O511" t="str">
        <f t="shared" si="214"/>
        <v>Panasonic</v>
      </c>
      <c r="P511" s="5" t="str">
        <f t="shared" si="215"/>
        <v>ERJ6ENF2743</v>
      </c>
      <c r="T511" t="str">
        <f t="shared" si="191"/>
        <v>technology 'R0805';</v>
      </c>
      <c r="U511" t="str">
        <f t="shared" si="192"/>
        <v>value '274 k';</v>
      </c>
      <c r="V511" t="str">
        <f t="shared" si="193"/>
        <v>tolerance '1 %';</v>
      </c>
      <c r="W511" t="str">
        <f t="shared" si="194"/>
        <v>rcwv '150 V';</v>
      </c>
      <c r="X511" t="str">
        <f t="shared" si="195"/>
        <v>max(v) '200 V';</v>
      </c>
      <c r="Y511" t="str">
        <f t="shared" si="196"/>
        <v>power(w) '0.125 @ 70 C';</v>
      </c>
      <c r="Z511" t="str">
        <f t="shared" si="197"/>
        <v>tcr '±100 ppm/C';</v>
      </c>
      <c r="AA511" t="str">
        <f t="shared" si="198"/>
        <v>package '0805';</v>
      </c>
      <c r="AB511" t="str">
        <f t="shared" si="199"/>
        <v>operating_temp '-55 to +155 C';</v>
      </c>
      <c r="AC511" t="str">
        <f t="shared" si="200"/>
        <v>pkg_code '2743';</v>
      </c>
      <c r="AD511" t="str">
        <f t="shared" si="201"/>
        <v>aec-q200 'Grade 0';</v>
      </c>
      <c r="AE511" t="str">
        <f t="shared" si="202"/>
        <v>classification 'Precision Thick Film Chip Resistors';</v>
      </c>
      <c r="AF511" t="str">
        <f t="shared" si="203"/>
        <v>mfg 'Panasonic';</v>
      </c>
      <c r="AG511" t="str">
        <f t="shared" si="204"/>
        <v>mpn 'ERJ6ENF2743';</v>
      </c>
    </row>
    <row r="512" spans="3:33" x14ac:dyDescent="0.3">
      <c r="C512" s="5" t="str">
        <f t="shared" si="205"/>
        <v>R0805</v>
      </c>
      <c r="D512" s="5" t="str">
        <f t="shared" si="189"/>
        <v>280 k</v>
      </c>
      <c r="E512" s="5" t="str">
        <f t="shared" si="206"/>
        <v>1 %</v>
      </c>
      <c r="F512" s="5" t="str">
        <f t="shared" si="190"/>
        <v>150 V</v>
      </c>
      <c r="G512" s="5" t="str">
        <f t="shared" si="207"/>
        <v>200 V</v>
      </c>
      <c r="H512" s="5" t="str">
        <f t="shared" si="208"/>
        <v>0.125 @ 70 C</v>
      </c>
      <c r="I512" s="5" t="str">
        <f t="shared" si="209"/>
        <v>±100 ppm/C</v>
      </c>
      <c r="J512" s="5" t="str">
        <f t="shared" si="210"/>
        <v>0805</v>
      </c>
      <c r="K512" s="5" t="str">
        <f t="shared" si="211"/>
        <v>-55 to +155 C</v>
      </c>
      <c r="L512" s="5" t="str">
        <f t="array" ref="L512">IFERROR(INDEX(e29_4c,SMALL(IF(($B$9&lt;=e29_raw)*($B$11&gt;=e29_raw),MATCH(ROW(e29_4c),ROW(e29_4c))),ROWS($A$1:A506)),COLUMN(A506)),"")</f>
        <v>2803</v>
      </c>
      <c r="M512" s="5" t="str">
        <f t="shared" si="212"/>
        <v>Grade 0</v>
      </c>
      <c r="N512" t="str">
        <f t="shared" si="213"/>
        <v>Precision Thick Film Chip Resistors</v>
      </c>
      <c r="O512" t="str">
        <f t="shared" si="214"/>
        <v>Panasonic</v>
      </c>
      <c r="P512" s="5" t="str">
        <f t="shared" si="215"/>
        <v>ERJ6ENF2803</v>
      </c>
      <c r="T512" t="str">
        <f t="shared" si="191"/>
        <v>technology 'R0805';</v>
      </c>
      <c r="U512" t="str">
        <f t="shared" si="192"/>
        <v>value '280 k';</v>
      </c>
      <c r="V512" t="str">
        <f t="shared" si="193"/>
        <v>tolerance '1 %';</v>
      </c>
      <c r="W512" t="str">
        <f t="shared" si="194"/>
        <v>rcwv '150 V';</v>
      </c>
      <c r="X512" t="str">
        <f t="shared" si="195"/>
        <v>max(v) '200 V';</v>
      </c>
      <c r="Y512" t="str">
        <f t="shared" si="196"/>
        <v>power(w) '0.125 @ 70 C';</v>
      </c>
      <c r="Z512" t="str">
        <f t="shared" si="197"/>
        <v>tcr '±100 ppm/C';</v>
      </c>
      <c r="AA512" t="str">
        <f t="shared" si="198"/>
        <v>package '0805';</v>
      </c>
      <c r="AB512" t="str">
        <f t="shared" si="199"/>
        <v>operating_temp '-55 to +155 C';</v>
      </c>
      <c r="AC512" t="str">
        <f t="shared" si="200"/>
        <v>pkg_code '2803';</v>
      </c>
      <c r="AD512" t="str">
        <f t="shared" si="201"/>
        <v>aec-q200 'Grade 0';</v>
      </c>
      <c r="AE512" t="str">
        <f t="shared" si="202"/>
        <v>classification 'Precision Thick Film Chip Resistors';</v>
      </c>
      <c r="AF512" t="str">
        <f t="shared" si="203"/>
        <v>mfg 'Panasonic';</v>
      </c>
      <c r="AG512" t="str">
        <f t="shared" si="204"/>
        <v>mpn 'ERJ6ENF2803';</v>
      </c>
    </row>
    <row r="513" spans="3:33" x14ac:dyDescent="0.3">
      <c r="C513" s="5" t="str">
        <f t="shared" si="205"/>
        <v>R0805</v>
      </c>
      <c r="D513" s="5" t="str">
        <f t="shared" si="189"/>
        <v>287 k</v>
      </c>
      <c r="E513" s="5" t="str">
        <f t="shared" si="206"/>
        <v>1 %</v>
      </c>
      <c r="F513" s="5" t="str">
        <f t="shared" si="190"/>
        <v>150 V</v>
      </c>
      <c r="G513" s="5" t="str">
        <f t="shared" si="207"/>
        <v>200 V</v>
      </c>
      <c r="H513" s="5" t="str">
        <f t="shared" si="208"/>
        <v>0.125 @ 70 C</v>
      </c>
      <c r="I513" s="5" t="str">
        <f t="shared" si="209"/>
        <v>±100 ppm/C</v>
      </c>
      <c r="J513" s="5" t="str">
        <f t="shared" si="210"/>
        <v>0805</v>
      </c>
      <c r="K513" s="5" t="str">
        <f t="shared" si="211"/>
        <v>-55 to +155 C</v>
      </c>
      <c r="L513" s="5" t="str">
        <f t="array" ref="L513">IFERROR(INDEX(e29_4c,SMALL(IF(($B$9&lt;=e29_raw)*($B$11&gt;=e29_raw),MATCH(ROW(e29_4c),ROW(e29_4c))),ROWS($A$1:A507)),COLUMN(A507)),"")</f>
        <v>2873</v>
      </c>
      <c r="M513" s="5" t="str">
        <f t="shared" si="212"/>
        <v>Grade 0</v>
      </c>
      <c r="N513" t="str">
        <f t="shared" si="213"/>
        <v>Precision Thick Film Chip Resistors</v>
      </c>
      <c r="O513" t="str">
        <f t="shared" si="214"/>
        <v>Panasonic</v>
      </c>
      <c r="P513" s="5" t="str">
        <f t="shared" si="215"/>
        <v>ERJ6ENF2873</v>
      </c>
      <c r="T513" t="str">
        <f t="shared" si="191"/>
        <v>technology 'R0805';</v>
      </c>
      <c r="U513" t="str">
        <f t="shared" si="192"/>
        <v>value '287 k';</v>
      </c>
      <c r="V513" t="str">
        <f t="shared" si="193"/>
        <v>tolerance '1 %';</v>
      </c>
      <c r="W513" t="str">
        <f t="shared" si="194"/>
        <v>rcwv '150 V';</v>
      </c>
      <c r="X513" t="str">
        <f t="shared" si="195"/>
        <v>max(v) '200 V';</v>
      </c>
      <c r="Y513" t="str">
        <f t="shared" si="196"/>
        <v>power(w) '0.125 @ 70 C';</v>
      </c>
      <c r="Z513" t="str">
        <f t="shared" si="197"/>
        <v>tcr '±100 ppm/C';</v>
      </c>
      <c r="AA513" t="str">
        <f t="shared" si="198"/>
        <v>package '0805';</v>
      </c>
      <c r="AB513" t="str">
        <f t="shared" si="199"/>
        <v>operating_temp '-55 to +155 C';</v>
      </c>
      <c r="AC513" t="str">
        <f t="shared" si="200"/>
        <v>pkg_code '2873';</v>
      </c>
      <c r="AD513" t="str">
        <f t="shared" si="201"/>
        <v>aec-q200 'Grade 0';</v>
      </c>
      <c r="AE513" t="str">
        <f t="shared" si="202"/>
        <v>classification 'Precision Thick Film Chip Resistors';</v>
      </c>
      <c r="AF513" t="str">
        <f t="shared" si="203"/>
        <v>mfg 'Panasonic';</v>
      </c>
      <c r="AG513" t="str">
        <f t="shared" si="204"/>
        <v>mpn 'ERJ6ENF2873';</v>
      </c>
    </row>
    <row r="514" spans="3:33" x14ac:dyDescent="0.3">
      <c r="C514" s="5" t="str">
        <f t="shared" si="205"/>
        <v>R0805</v>
      </c>
      <c r="D514" s="5" t="str">
        <f t="shared" si="189"/>
        <v>294 k</v>
      </c>
      <c r="E514" s="5" t="str">
        <f t="shared" si="206"/>
        <v>1 %</v>
      </c>
      <c r="F514" s="5" t="str">
        <f t="shared" si="190"/>
        <v>150 V</v>
      </c>
      <c r="G514" s="5" t="str">
        <f t="shared" si="207"/>
        <v>200 V</v>
      </c>
      <c r="H514" s="5" t="str">
        <f t="shared" si="208"/>
        <v>0.125 @ 70 C</v>
      </c>
      <c r="I514" s="5" t="str">
        <f t="shared" si="209"/>
        <v>±100 ppm/C</v>
      </c>
      <c r="J514" s="5" t="str">
        <f t="shared" si="210"/>
        <v>0805</v>
      </c>
      <c r="K514" s="5" t="str">
        <f t="shared" si="211"/>
        <v>-55 to +155 C</v>
      </c>
      <c r="L514" s="5" t="str">
        <f t="array" ref="L514">IFERROR(INDEX(e29_4c,SMALL(IF(($B$9&lt;=e29_raw)*($B$11&gt;=e29_raw),MATCH(ROW(e29_4c),ROW(e29_4c))),ROWS($A$1:A508)),COLUMN(A508)),"")</f>
        <v>2943</v>
      </c>
      <c r="M514" s="5" t="str">
        <f t="shared" si="212"/>
        <v>Grade 0</v>
      </c>
      <c r="N514" t="str">
        <f t="shared" si="213"/>
        <v>Precision Thick Film Chip Resistors</v>
      </c>
      <c r="O514" t="str">
        <f t="shared" si="214"/>
        <v>Panasonic</v>
      </c>
      <c r="P514" s="5" t="str">
        <f t="shared" si="215"/>
        <v>ERJ6ENF2943</v>
      </c>
      <c r="T514" t="str">
        <f t="shared" si="191"/>
        <v>technology 'R0805';</v>
      </c>
      <c r="U514" t="str">
        <f t="shared" si="192"/>
        <v>value '294 k';</v>
      </c>
      <c r="V514" t="str">
        <f t="shared" si="193"/>
        <v>tolerance '1 %';</v>
      </c>
      <c r="W514" t="str">
        <f t="shared" si="194"/>
        <v>rcwv '150 V';</v>
      </c>
      <c r="X514" t="str">
        <f t="shared" si="195"/>
        <v>max(v) '200 V';</v>
      </c>
      <c r="Y514" t="str">
        <f t="shared" si="196"/>
        <v>power(w) '0.125 @ 70 C';</v>
      </c>
      <c r="Z514" t="str">
        <f t="shared" si="197"/>
        <v>tcr '±100 ppm/C';</v>
      </c>
      <c r="AA514" t="str">
        <f t="shared" si="198"/>
        <v>package '0805';</v>
      </c>
      <c r="AB514" t="str">
        <f t="shared" si="199"/>
        <v>operating_temp '-55 to +155 C';</v>
      </c>
      <c r="AC514" t="str">
        <f t="shared" si="200"/>
        <v>pkg_code '2943';</v>
      </c>
      <c r="AD514" t="str">
        <f t="shared" si="201"/>
        <v>aec-q200 'Grade 0';</v>
      </c>
      <c r="AE514" t="str">
        <f t="shared" si="202"/>
        <v>classification 'Precision Thick Film Chip Resistors';</v>
      </c>
      <c r="AF514" t="str">
        <f t="shared" si="203"/>
        <v>mfg 'Panasonic';</v>
      </c>
      <c r="AG514" t="str">
        <f t="shared" si="204"/>
        <v>mpn 'ERJ6ENF2943';</v>
      </c>
    </row>
    <row r="515" spans="3:33" x14ac:dyDescent="0.3">
      <c r="C515" s="5" t="str">
        <f t="shared" si="205"/>
        <v>R0805</v>
      </c>
      <c r="D515" s="5" t="str">
        <f t="shared" si="189"/>
        <v>300 k</v>
      </c>
      <c r="E515" s="5" t="str">
        <f t="shared" si="206"/>
        <v>1 %</v>
      </c>
      <c r="F515" s="5" t="str">
        <f t="shared" si="190"/>
        <v>150 V</v>
      </c>
      <c r="G515" s="5" t="str">
        <f t="shared" si="207"/>
        <v>200 V</v>
      </c>
      <c r="H515" s="5" t="str">
        <f t="shared" si="208"/>
        <v>0.125 @ 70 C</v>
      </c>
      <c r="I515" s="5" t="str">
        <f t="shared" si="209"/>
        <v>±100 ppm/C</v>
      </c>
      <c r="J515" s="5" t="str">
        <f t="shared" si="210"/>
        <v>0805</v>
      </c>
      <c r="K515" s="5" t="str">
        <f t="shared" si="211"/>
        <v>-55 to +155 C</v>
      </c>
      <c r="L515" s="5" t="str">
        <f t="array" ref="L515">IFERROR(INDEX(e29_4c,SMALL(IF(($B$9&lt;=e29_raw)*($B$11&gt;=e29_raw),MATCH(ROW(e29_4c),ROW(e29_4c))),ROWS($A$1:A509)),COLUMN(A509)),"")</f>
        <v>3003</v>
      </c>
      <c r="M515" s="5" t="str">
        <f t="shared" si="212"/>
        <v>Grade 0</v>
      </c>
      <c r="N515" t="str">
        <f t="shared" si="213"/>
        <v>Precision Thick Film Chip Resistors</v>
      </c>
      <c r="O515" t="str">
        <f t="shared" si="214"/>
        <v>Panasonic</v>
      </c>
      <c r="P515" s="5" t="str">
        <f t="shared" si="215"/>
        <v>ERJ6ENF3003</v>
      </c>
      <c r="T515" t="str">
        <f t="shared" si="191"/>
        <v>technology 'R0805';</v>
      </c>
      <c r="U515" t="str">
        <f t="shared" si="192"/>
        <v>value '300 k';</v>
      </c>
      <c r="V515" t="str">
        <f t="shared" si="193"/>
        <v>tolerance '1 %';</v>
      </c>
      <c r="W515" t="str">
        <f t="shared" si="194"/>
        <v>rcwv '150 V';</v>
      </c>
      <c r="X515" t="str">
        <f t="shared" si="195"/>
        <v>max(v) '200 V';</v>
      </c>
      <c r="Y515" t="str">
        <f t="shared" si="196"/>
        <v>power(w) '0.125 @ 70 C';</v>
      </c>
      <c r="Z515" t="str">
        <f t="shared" si="197"/>
        <v>tcr '±100 ppm/C';</v>
      </c>
      <c r="AA515" t="str">
        <f t="shared" si="198"/>
        <v>package '0805';</v>
      </c>
      <c r="AB515" t="str">
        <f t="shared" si="199"/>
        <v>operating_temp '-55 to +155 C';</v>
      </c>
      <c r="AC515" t="str">
        <f t="shared" si="200"/>
        <v>pkg_code '3003';</v>
      </c>
      <c r="AD515" t="str">
        <f t="shared" si="201"/>
        <v>aec-q200 'Grade 0';</v>
      </c>
      <c r="AE515" t="str">
        <f t="shared" si="202"/>
        <v>classification 'Precision Thick Film Chip Resistors';</v>
      </c>
      <c r="AF515" t="str">
        <f t="shared" si="203"/>
        <v>mfg 'Panasonic';</v>
      </c>
      <c r="AG515" t="str">
        <f t="shared" si="204"/>
        <v>mpn 'ERJ6ENF3003';</v>
      </c>
    </row>
    <row r="516" spans="3:33" x14ac:dyDescent="0.3">
      <c r="C516" s="5" t="str">
        <f t="shared" si="205"/>
        <v>R0805</v>
      </c>
      <c r="D516" s="5" t="str">
        <f t="shared" si="189"/>
        <v>301 k</v>
      </c>
      <c r="E516" s="5" t="str">
        <f t="shared" si="206"/>
        <v>1 %</v>
      </c>
      <c r="F516" s="5" t="str">
        <f t="shared" si="190"/>
        <v>150 V</v>
      </c>
      <c r="G516" s="5" t="str">
        <f t="shared" si="207"/>
        <v>200 V</v>
      </c>
      <c r="H516" s="5" t="str">
        <f t="shared" si="208"/>
        <v>0.125 @ 70 C</v>
      </c>
      <c r="I516" s="5" t="str">
        <f t="shared" si="209"/>
        <v>±100 ppm/C</v>
      </c>
      <c r="J516" s="5" t="str">
        <f t="shared" si="210"/>
        <v>0805</v>
      </c>
      <c r="K516" s="5" t="str">
        <f t="shared" si="211"/>
        <v>-55 to +155 C</v>
      </c>
      <c r="L516" s="5" t="str">
        <f t="array" ref="L516">IFERROR(INDEX(e29_4c,SMALL(IF(($B$9&lt;=e29_raw)*($B$11&gt;=e29_raw),MATCH(ROW(e29_4c),ROW(e29_4c))),ROWS($A$1:A510)),COLUMN(A510)),"")</f>
        <v>3013</v>
      </c>
      <c r="M516" s="5" t="str">
        <f t="shared" si="212"/>
        <v>Grade 0</v>
      </c>
      <c r="N516" t="str">
        <f t="shared" si="213"/>
        <v>Precision Thick Film Chip Resistors</v>
      </c>
      <c r="O516" t="str">
        <f t="shared" si="214"/>
        <v>Panasonic</v>
      </c>
      <c r="P516" s="5" t="str">
        <f t="shared" si="215"/>
        <v>ERJ6ENF3013</v>
      </c>
      <c r="T516" t="str">
        <f t="shared" si="191"/>
        <v>technology 'R0805';</v>
      </c>
      <c r="U516" t="str">
        <f t="shared" si="192"/>
        <v>value '301 k';</v>
      </c>
      <c r="V516" t="str">
        <f t="shared" si="193"/>
        <v>tolerance '1 %';</v>
      </c>
      <c r="W516" t="str">
        <f t="shared" si="194"/>
        <v>rcwv '150 V';</v>
      </c>
      <c r="X516" t="str">
        <f t="shared" si="195"/>
        <v>max(v) '200 V';</v>
      </c>
      <c r="Y516" t="str">
        <f t="shared" si="196"/>
        <v>power(w) '0.125 @ 70 C';</v>
      </c>
      <c r="Z516" t="str">
        <f t="shared" si="197"/>
        <v>tcr '±100 ppm/C';</v>
      </c>
      <c r="AA516" t="str">
        <f t="shared" si="198"/>
        <v>package '0805';</v>
      </c>
      <c r="AB516" t="str">
        <f t="shared" si="199"/>
        <v>operating_temp '-55 to +155 C';</v>
      </c>
      <c r="AC516" t="str">
        <f t="shared" si="200"/>
        <v>pkg_code '3013';</v>
      </c>
      <c r="AD516" t="str">
        <f t="shared" si="201"/>
        <v>aec-q200 'Grade 0';</v>
      </c>
      <c r="AE516" t="str">
        <f t="shared" si="202"/>
        <v>classification 'Precision Thick Film Chip Resistors';</v>
      </c>
      <c r="AF516" t="str">
        <f t="shared" si="203"/>
        <v>mfg 'Panasonic';</v>
      </c>
      <c r="AG516" t="str">
        <f t="shared" si="204"/>
        <v>mpn 'ERJ6ENF3013';</v>
      </c>
    </row>
    <row r="517" spans="3:33" x14ac:dyDescent="0.3">
      <c r="C517" s="5" t="str">
        <f t="shared" si="205"/>
        <v>R0805</v>
      </c>
      <c r="D517" s="5" t="str">
        <f t="shared" si="189"/>
        <v>309 k</v>
      </c>
      <c r="E517" s="5" t="str">
        <f t="shared" si="206"/>
        <v>1 %</v>
      </c>
      <c r="F517" s="5" t="str">
        <f t="shared" si="190"/>
        <v>150 V</v>
      </c>
      <c r="G517" s="5" t="str">
        <f t="shared" si="207"/>
        <v>200 V</v>
      </c>
      <c r="H517" s="5" t="str">
        <f t="shared" si="208"/>
        <v>0.125 @ 70 C</v>
      </c>
      <c r="I517" s="5" t="str">
        <f t="shared" si="209"/>
        <v>±100 ppm/C</v>
      </c>
      <c r="J517" s="5" t="str">
        <f t="shared" si="210"/>
        <v>0805</v>
      </c>
      <c r="K517" s="5" t="str">
        <f t="shared" si="211"/>
        <v>-55 to +155 C</v>
      </c>
      <c r="L517" s="5" t="str">
        <f t="array" ref="L517">IFERROR(INDEX(e29_4c,SMALL(IF(($B$9&lt;=e29_raw)*($B$11&gt;=e29_raw),MATCH(ROW(e29_4c),ROW(e29_4c))),ROWS($A$1:A511)),COLUMN(A511)),"")</f>
        <v>3093</v>
      </c>
      <c r="M517" s="5" t="str">
        <f t="shared" si="212"/>
        <v>Grade 0</v>
      </c>
      <c r="N517" t="str">
        <f t="shared" si="213"/>
        <v>Precision Thick Film Chip Resistors</v>
      </c>
      <c r="O517" t="str">
        <f t="shared" si="214"/>
        <v>Panasonic</v>
      </c>
      <c r="P517" s="5" t="str">
        <f t="shared" si="215"/>
        <v>ERJ6ENF3093</v>
      </c>
      <c r="T517" t="str">
        <f t="shared" si="191"/>
        <v>technology 'R0805';</v>
      </c>
      <c r="U517" t="str">
        <f t="shared" si="192"/>
        <v>value '309 k';</v>
      </c>
      <c r="V517" t="str">
        <f t="shared" si="193"/>
        <v>tolerance '1 %';</v>
      </c>
      <c r="W517" t="str">
        <f t="shared" si="194"/>
        <v>rcwv '150 V';</v>
      </c>
      <c r="X517" t="str">
        <f t="shared" si="195"/>
        <v>max(v) '200 V';</v>
      </c>
      <c r="Y517" t="str">
        <f t="shared" si="196"/>
        <v>power(w) '0.125 @ 70 C';</v>
      </c>
      <c r="Z517" t="str">
        <f t="shared" si="197"/>
        <v>tcr '±100 ppm/C';</v>
      </c>
      <c r="AA517" t="str">
        <f t="shared" si="198"/>
        <v>package '0805';</v>
      </c>
      <c r="AB517" t="str">
        <f t="shared" si="199"/>
        <v>operating_temp '-55 to +155 C';</v>
      </c>
      <c r="AC517" t="str">
        <f t="shared" si="200"/>
        <v>pkg_code '3093';</v>
      </c>
      <c r="AD517" t="str">
        <f t="shared" si="201"/>
        <v>aec-q200 'Grade 0';</v>
      </c>
      <c r="AE517" t="str">
        <f t="shared" si="202"/>
        <v>classification 'Precision Thick Film Chip Resistors';</v>
      </c>
      <c r="AF517" t="str">
        <f t="shared" si="203"/>
        <v>mfg 'Panasonic';</v>
      </c>
      <c r="AG517" t="str">
        <f t="shared" si="204"/>
        <v>mpn 'ERJ6ENF3093';</v>
      </c>
    </row>
    <row r="518" spans="3:33" x14ac:dyDescent="0.3">
      <c r="C518" s="5" t="str">
        <f t="shared" si="205"/>
        <v>R0805</v>
      </c>
      <c r="D518" s="5" t="str">
        <f t="shared" si="189"/>
        <v>316 k</v>
      </c>
      <c r="E518" s="5" t="str">
        <f t="shared" si="206"/>
        <v>1 %</v>
      </c>
      <c r="F518" s="5" t="str">
        <f t="shared" si="190"/>
        <v>150 V</v>
      </c>
      <c r="G518" s="5" t="str">
        <f t="shared" si="207"/>
        <v>200 V</v>
      </c>
      <c r="H518" s="5" t="str">
        <f t="shared" si="208"/>
        <v>0.125 @ 70 C</v>
      </c>
      <c r="I518" s="5" t="str">
        <f t="shared" si="209"/>
        <v>±100 ppm/C</v>
      </c>
      <c r="J518" s="5" t="str">
        <f t="shared" si="210"/>
        <v>0805</v>
      </c>
      <c r="K518" s="5" t="str">
        <f t="shared" si="211"/>
        <v>-55 to +155 C</v>
      </c>
      <c r="L518" s="5" t="str">
        <f t="array" ref="L518">IFERROR(INDEX(e29_4c,SMALL(IF(($B$9&lt;=e29_raw)*($B$11&gt;=e29_raw),MATCH(ROW(e29_4c),ROW(e29_4c))),ROWS($A$1:A512)),COLUMN(A512)),"")</f>
        <v>3163</v>
      </c>
      <c r="M518" s="5" t="str">
        <f t="shared" si="212"/>
        <v>Grade 0</v>
      </c>
      <c r="N518" t="str">
        <f t="shared" si="213"/>
        <v>Precision Thick Film Chip Resistors</v>
      </c>
      <c r="O518" t="str">
        <f t="shared" si="214"/>
        <v>Panasonic</v>
      </c>
      <c r="P518" s="5" t="str">
        <f t="shared" si="215"/>
        <v>ERJ6ENF3163</v>
      </c>
      <c r="T518" t="str">
        <f t="shared" si="191"/>
        <v>technology 'R0805';</v>
      </c>
      <c r="U518" t="str">
        <f t="shared" si="192"/>
        <v>value '316 k';</v>
      </c>
      <c r="V518" t="str">
        <f t="shared" si="193"/>
        <v>tolerance '1 %';</v>
      </c>
      <c r="W518" t="str">
        <f t="shared" si="194"/>
        <v>rcwv '150 V';</v>
      </c>
      <c r="X518" t="str">
        <f t="shared" si="195"/>
        <v>max(v) '200 V';</v>
      </c>
      <c r="Y518" t="str">
        <f t="shared" si="196"/>
        <v>power(w) '0.125 @ 70 C';</v>
      </c>
      <c r="Z518" t="str">
        <f t="shared" si="197"/>
        <v>tcr '±100 ppm/C';</v>
      </c>
      <c r="AA518" t="str">
        <f t="shared" si="198"/>
        <v>package '0805';</v>
      </c>
      <c r="AB518" t="str">
        <f t="shared" si="199"/>
        <v>operating_temp '-55 to +155 C';</v>
      </c>
      <c r="AC518" t="str">
        <f t="shared" si="200"/>
        <v>pkg_code '3163';</v>
      </c>
      <c r="AD518" t="str">
        <f t="shared" si="201"/>
        <v>aec-q200 'Grade 0';</v>
      </c>
      <c r="AE518" t="str">
        <f t="shared" si="202"/>
        <v>classification 'Precision Thick Film Chip Resistors';</v>
      </c>
      <c r="AF518" t="str">
        <f t="shared" si="203"/>
        <v>mfg 'Panasonic';</v>
      </c>
      <c r="AG518" t="str">
        <f t="shared" si="204"/>
        <v>mpn 'ERJ6ENF3163';</v>
      </c>
    </row>
    <row r="519" spans="3:33" x14ac:dyDescent="0.3">
      <c r="C519" s="5" t="str">
        <f t="shared" si="205"/>
        <v>R0805</v>
      </c>
      <c r="D519" s="5" t="str">
        <f t="shared" ref="D519:D582" si="216">INDEX(e29_value,MATCH(L519,e29_4c,0))&amp;" "&amp;INDEX(e29_sym,MATCH(L519,e29_4c,0))</f>
        <v>324 k</v>
      </c>
      <c r="E519" s="5" t="str">
        <f t="shared" si="206"/>
        <v>1 %</v>
      </c>
      <c r="F519" s="5" t="str">
        <f t="shared" ref="F519:F582" si="217">MIN($B$17,ROUND(SQRT(($B$30*INDEX(e29_raw,MATCH(L519,e29_4c,0)))),1))&amp;" V"</f>
        <v>150 V</v>
      </c>
      <c r="G519" s="5" t="str">
        <f t="shared" si="207"/>
        <v>200 V</v>
      </c>
      <c r="H519" s="5" t="str">
        <f t="shared" si="208"/>
        <v>0.125 @ 70 C</v>
      </c>
      <c r="I519" s="5" t="str">
        <f t="shared" si="209"/>
        <v>±100 ppm/C</v>
      </c>
      <c r="J519" s="5" t="str">
        <f t="shared" si="210"/>
        <v>0805</v>
      </c>
      <c r="K519" s="5" t="str">
        <f t="shared" si="211"/>
        <v>-55 to +155 C</v>
      </c>
      <c r="L519" s="5" t="str">
        <f t="array" ref="L519">IFERROR(INDEX(e29_4c,SMALL(IF(($B$9&lt;=e29_raw)*($B$11&gt;=e29_raw),MATCH(ROW(e29_4c),ROW(e29_4c))),ROWS($A$1:A513)),COLUMN(A513)),"")</f>
        <v>3243</v>
      </c>
      <c r="M519" s="5" t="str">
        <f t="shared" si="212"/>
        <v>Grade 0</v>
      </c>
      <c r="N519" t="str">
        <f t="shared" si="213"/>
        <v>Precision Thick Film Chip Resistors</v>
      </c>
      <c r="O519" t="str">
        <f t="shared" si="214"/>
        <v>Panasonic</v>
      </c>
      <c r="P519" s="5" t="str">
        <f t="shared" si="215"/>
        <v>ERJ6ENF3243</v>
      </c>
      <c r="T519" t="str">
        <f t="shared" ref="T519:T582" si="218">IF($L519&lt;&gt;"",C$6&amp;" '"&amp;C519&amp;"';","")</f>
        <v>technology 'R0805';</v>
      </c>
      <c r="U519" t="str">
        <f t="shared" ref="U519:U582" si="219">IF($L519&lt;&gt;"",D$6&amp;" '"&amp;D519&amp;"';","")</f>
        <v>value '324 k';</v>
      </c>
      <c r="V519" t="str">
        <f t="shared" ref="V519:V582" si="220">IF($L519&lt;&gt;"",E$6&amp;" '"&amp;E519&amp;"';","")</f>
        <v>tolerance '1 %';</v>
      </c>
      <c r="W519" t="str">
        <f t="shared" ref="W519:W582" si="221">IF($L519&lt;&gt;"",F$6&amp;" '"&amp;F519&amp;"';","")</f>
        <v>rcwv '150 V';</v>
      </c>
      <c r="X519" t="str">
        <f t="shared" ref="X519:X582" si="222">IF($L519&lt;&gt;"",G$6&amp;" '"&amp;G519&amp;"';","")</f>
        <v>max(v) '200 V';</v>
      </c>
      <c r="Y519" t="str">
        <f t="shared" ref="Y519:Y582" si="223">IF($L519&lt;&gt;"",H$6&amp;" '"&amp;H519&amp;"';","")</f>
        <v>power(w) '0.125 @ 70 C';</v>
      </c>
      <c r="Z519" t="str">
        <f t="shared" ref="Z519:Z582" si="224">IF($L519&lt;&gt;"",I$6&amp;" '"&amp;I519&amp;"';","")</f>
        <v>tcr '±100 ppm/C';</v>
      </c>
      <c r="AA519" t="str">
        <f t="shared" ref="AA519:AA582" si="225">IF($L519&lt;&gt;"",J$6&amp;" '"&amp;J519&amp;"';","")</f>
        <v>package '0805';</v>
      </c>
      <c r="AB519" t="str">
        <f t="shared" ref="AB519:AB582" si="226">IF($L519&lt;&gt;"",K$6&amp;" '"&amp;K519&amp;"';","")</f>
        <v>operating_temp '-55 to +155 C';</v>
      </c>
      <c r="AC519" t="str">
        <f t="shared" ref="AC519:AC582" si="227">IF($L519&lt;&gt;"",L$6&amp;" '"&amp;L519&amp;"';","")</f>
        <v>pkg_code '3243';</v>
      </c>
      <c r="AD519" t="str">
        <f t="shared" ref="AD519:AD582" si="228">IF($L519&lt;&gt;"",M$6&amp;" '"&amp;M519&amp;"';","")</f>
        <v>aec-q200 'Grade 0';</v>
      </c>
      <c r="AE519" t="str">
        <f t="shared" ref="AE519:AE582" si="229">IF($L519&lt;&gt;"",N$6&amp;" '"&amp;N519&amp;"';","")</f>
        <v>classification 'Precision Thick Film Chip Resistors';</v>
      </c>
      <c r="AF519" t="str">
        <f t="shared" ref="AF519:AF582" si="230">IF($L519&lt;&gt;"",O$6&amp;" '"&amp;O519&amp;"';","")</f>
        <v>mfg 'Panasonic';</v>
      </c>
      <c r="AG519" t="str">
        <f t="shared" ref="AG519:AG582" si="231">IF($L519&lt;&gt;"",P$6&amp;" '"&amp;P519&amp;"';","")</f>
        <v>mpn 'ERJ6ENF3243';</v>
      </c>
    </row>
    <row r="520" spans="3:33" x14ac:dyDescent="0.3">
      <c r="C520" s="5" t="str">
        <f t="shared" ref="C520:C583" si="232">IF($L520&lt;&gt;"","R"&amp;J520,"")</f>
        <v>R0805</v>
      </c>
      <c r="D520" s="5" t="str">
        <f t="shared" si="216"/>
        <v>330 k</v>
      </c>
      <c r="E520" s="5" t="str">
        <f t="shared" ref="E520:E583" si="233">IF($L520&lt;&gt;"",$B$21)</f>
        <v>1 %</v>
      </c>
      <c r="F520" s="5" t="str">
        <f t="shared" si="217"/>
        <v>150 V</v>
      </c>
      <c r="G520" s="5" t="str">
        <f t="shared" ref="G520:G583" si="234">IF($L520&lt;&gt;"",$B$19)&amp;" V"</f>
        <v>200 V</v>
      </c>
      <c r="H520" s="5" t="str">
        <f t="shared" ref="H520:H583" si="235">IF($L520&lt;&gt;"",$B$15)</f>
        <v>0.125 @ 70 C</v>
      </c>
      <c r="I520" s="5" t="str">
        <f t="shared" ref="I520:I583" si="236">IF($L520&lt;&gt;"",$B$23)</f>
        <v>±100 ppm/C</v>
      </c>
      <c r="J520" s="5" t="str">
        <f t="shared" ref="J520:J583" si="237">IF($L520&lt;&gt;"",$B$13)</f>
        <v>0805</v>
      </c>
      <c r="K520" s="5" t="str">
        <f t="shared" ref="K520:K583" si="238">IF($L520&lt;&gt;"",$B$25)&amp;" C"</f>
        <v>-55 to +155 C</v>
      </c>
      <c r="L520" s="5" t="str">
        <f t="array" ref="L520">IFERROR(INDEX(e29_4c,SMALL(IF(($B$9&lt;=e29_raw)*($B$11&gt;=e29_raw),MATCH(ROW(e29_4c),ROW(e29_4c))),ROWS($A$1:A514)),COLUMN(A514)),"")</f>
        <v>3303</v>
      </c>
      <c r="M520" s="5" t="str">
        <f t="shared" ref="M520:M583" si="239">IF($L520&lt;&gt;"",$B$27)</f>
        <v>Grade 0</v>
      </c>
      <c r="N520" t="str">
        <f t="shared" ref="N520:N583" si="240">IF(L520&lt;&gt;"",$A$9)</f>
        <v>Precision Thick Film Chip Resistors</v>
      </c>
      <c r="O520" t="str">
        <f t="shared" ref="O520:O583" si="241">IF($L520&lt;&gt;"","Panasonic")</f>
        <v>Panasonic</v>
      </c>
      <c r="P520" s="5" t="str">
        <f t="shared" ref="P520:P583" si="242">IF($L520&lt;&gt;"","ERJ"&amp;$B$6&amp;$B$34&amp;L520)</f>
        <v>ERJ6ENF3303</v>
      </c>
      <c r="T520" t="str">
        <f t="shared" si="218"/>
        <v>technology 'R0805';</v>
      </c>
      <c r="U520" t="str">
        <f t="shared" si="219"/>
        <v>value '330 k';</v>
      </c>
      <c r="V520" t="str">
        <f t="shared" si="220"/>
        <v>tolerance '1 %';</v>
      </c>
      <c r="W520" t="str">
        <f t="shared" si="221"/>
        <v>rcwv '150 V';</v>
      </c>
      <c r="X520" t="str">
        <f t="shared" si="222"/>
        <v>max(v) '200 V';</v>
      </c>
      <c r="Y520" t="str">
        <f t="shared" si="223"/>
        <v>power(w) '0.125 @ 70 C';</v>
      </c>
      <c r="Z520" t="str">
        <f t="shared" si="224"/>
        <v>tcr '±100 ppm/C';</v>
      </c>
      <c r="AA520" t="str">
        <f t="shared" si="225"/>
        <v>package '0805';</v>
      </c>
      <c r="AB520" t="str">
        <f t="shared" si="226"/>
        <v>operating_temp '-55 to +155 C';</v>
      </c>
      <c r="AC520" t="str">
        <f t="shared" si="227"/>
        <v>pkg_code '3303';</v>
      </c>
      <c r="AD520" t="str">
        <f t="shared" si="228"/>
        <v>aec-q200 'Grade 0';</v>
      </c>
      <c r="AE520" t="str">
        <f t="shared" si="229"/>
        <v>classification 'Precision Thick Film Chip Resistors';</v>
      </c>
      <c r="AF520" t="str">
        <f t="shared" si="230"/>
        <v>mfg 'Panasonic';</v>
      </c>
      <c r="AG520" t="str">
        <f t="shared" si="231"/>
        <v>mpn 'ERJ6ENF3303';</v>
      </c>
    </row>
    <row r="521" spans="3:33" x14ac:dyDescent="0.3">
      <c r="C521" s="5" t="str">
        <f t="shared" si="232"/>
        <v>R0805</v>
      </c>
      <c r="D521" s="5" t="str">
        <f t="shared" si="216"/>
        <v>332 k</v>
      </c>
      <c r="E521" s="5" t="str">
        <f t="shared" si="233"/>
        <v>1 %</v>
      </c>
      <c r="F521" s="5" t="str">
        <f t="shared" si="217"/>
        <v>150 V</v>
      </c>
      <c r="G521" s="5" t="str">
        <f t="shared" si="234"/>
        <v>200 V</v>
      </c>
      <c r="H521" s="5" t="str">
        <f t="shared" si="235"/>
        <v>0.125 @ 70 C</v>
      </c>
      <c r="I521" s="5" t="str">
        <f t="shared" si="236"/>
        <v>±100 ppm/C</v>
      </c>
      <c r="J521" s="5" t="str">
        <f t="shared" si="237"/>
        <v>0805</v>
      </c>
      <c r="K521" s="5" t="str">
        <f t="shared" si="238"/>
        <v>-55 to +155 C</v>
      </c>
      <c r="L521" s="5" t="str">
        <f t="array" ref="L521">IFERROR(INDEX(e29_4c,SMALL(IF(($B$9&lt;=e29_raw)*($B$11&gt;=e29_raw),MATCH(ROW(e29_4c),ROW(e29_4c))),ROWS($A$1:A515)),COLUMN(A515)),"")</f>
        <v>3323</v>
      </c>
      <c r="M521" s="5" t="str">
        <f t="shared" si="239"/>
        <v>Grade 0</v>
      </c>
      <c r="N521" t="str">
        <f t="shared" si="240"/>
        <v>Precision Thick Film Chip Resistors</v>
      </c>
      <c r="O521" t="str">
        <f t="shared" si="241"/>
        <v>Panasonic</v>
      </c>
      <c r="P521" s="5" t="str">
        <f t="shared" si="242"/>
        <v>ERJ6ENF3323</v>
      </c>
      <c r="T521" t="str">
        <f t="shared" si="218"/>
        <v>technology 'R0805';</v>
      </c>
      <c r="U521" t="str">
        <f t="shared" si="219"/>
        <v>value '332 k';</v>
      </c>
      <c r="V521" t="str">
        <f t="shared" si="220"/>
        <v>tolerance '1 %';</v>
      </c>
      <c r="W521" t="str">
        <f t="shared" si="221"/>
        <v>rcwv '150 V';</v>
      </c>
      <c r="X521" t="str">
        <f t="shared" si="222"/>
        <v>max(v) '200 V';</v>
      </c>
      <c r="Y521" t="str">
        <f t="shared" si="223"/>
        <v>power(w) '0.125 @ 70 C';</v>
      </c>
      <c r="Z521" t="str">
        <f t="shared" si="224"/>
        <v>tcr '±100 ppm/C';</v>
      </c>
      <c r="AA521" t="str">
        <f t="shared" si="225"/>
        <v>package '0805';</v>
      </c>
      <c r="AB521" t="str">
        <f t="shared" si="226"/>
        <v>operating_temp '-55 to +155 C';</v>
      </c>
      <c r="AC521" t="str">
        <f t="shared" si="227"/>
        <v>pkg_code '3323';</v>
      </c>
      <c r="AD521" t="str">
        <f t="shared" si="228"/>
        <v>aec-q200 'Grade 0';</v>
      </c>
      <c r="AE521" t="str">
        <f t="shared" si="229"/>
        <v>classification 'Precision Thick Film Chip Resistors';</v>
      </c>
      <c r="AF521" t="str">
        <f t="shared" si="230"/>
        <v>mfg 'Panasonic';</v>
      </c>
      <c r="AG521" t="str">
        <f t="shared" si="231"/>
        <v>mpn 'ERJ6ENF3323';</v>
      </c>
    </row>
    <row r="522" spans="3:33" x14ac:dyDescent="0.3">
      <c r="C522" s="5" t="str">
        <f t="shared" si="232"/>
        <v>R0805</v>
      </c>
      <c r="D522" s="5" t="str">
        <f t="shared" si="216"/>
        <v>340 k</v>
      </c>
      <c r="E522" s="5" t="str">
        <f t="shared" si="233"/>
        <v>1 %</v>
      </c>
      <c r="F522" s="5" t="str">
        <f t="shared" si="217"/>
        <v>150 V</v>
      </c>
      <c r="G522" s="5" t="str">
        <f t="shared" si="234"/>
        <v>200 V</v>
      </c>
      <c r="H522" s="5" t="str">
        <f t="shared" si="235"/>
        <v>0.125 @ 70 C</v>
      </c>
      <c r="I522" s="5" t="str">
        <f t="shared" si="236"/>
        <v>±100 ppm/C</v>
      </c>
      <c r="J522" s="5" t="str">
        <f t="shared" si="237"/>
        <v>0805</v>
      </c>
      <c r="K522" s="5" t="str">
        <f t="shared" si="238"/>
        <v>-55 to +155 C</v>
      </c>
      <c r="L522" s="5" t="str">
        <f t="array" ref="L522">IFERROR(INDEX(e29_4c,SMALL(IF(($B$9&lt;=e29_raw)*($B$11&gt;=e29_raw),MATCH(ROW(e29_4c),ROW(e29_4c))),ROWS($A$1:A516)),COLUMN(A516)),"")</f>
        <v>3403</v>
      </c>
      <c r="M522" s="5" t="str">
        <f t="shared" si="239"/>
        <v>Grade 0</v>
      </c>
      <c r="N522" t="str">
        <f t="shared" si="240"/>
        <v>Precision Thick Film Chip Resistors</v>
      </c>
      <c r="O522" t="str">
        <f t="shared" si="241"/>
        <v>Panasonic</v>
      </c>
      <c r="P522" s="5" t="str">
        <f t="shared" si="242"/>
        <v>ERJ6ENF3403</v>
      </c>
      <c r="T522" t="str">
        <f t="shared" si="218"/>
        <v>technology 'R0805';</v>
      </c>
      <c r="U522" t="str">
        <f t="shared" si="219"/>
        <v>value '340 k';</v>
      </c>
      <c r="V522" t="str">
        <f t="shared" si="220"/>
        <v>tolerance '1 %';</v>
      </c>
      <c r="W522" t="str">
        <f t="shared" si="221"/>
        <v>rcwv '150 V';</v>
      </c>
      <c r="X522" t="str">
        <f t="shared" si="222"/>
        <v>max(v) '200 V';</v>
      </c>
      <c r="Y522" t="str">
        <f t="shared" si="223"/>
        <v>power(w) '0.125 @ 70 C';</v>
      </c>
      <c r="Z522" t="str">
        <f t="shared" si="224"/>
        <v>tcr '±100 ppm/C';</v>
      </c>
      <c r="AA522" t="str">
        <f t="shared" si="225"/>
        <v>package '0805';</v>
      </c>
      <c r="AB522" t="str">
        <f t="shared" si="226"/>
        <v>operating_temp '-55 to +155 C';</v>
      </c>
      <c r="AC522" t="str">
        <f t="shared" si="227"/>
        <v>pkg_code '3403';</v>
      </c>
      <c r="AD522" t="str">
        <f t="shared" si="228"/>
        <v>aec-q200 'Grade 0';</v>
      </c>
      <c r="AE522" t="str">
        <f t="shared" si="229"/>
        <v>classification 'Precision Thick Film Chip Resistors';</v>
      </c>
      <c r="AF522" t="str">
        <f t="shared" si="230"/>
        <v>mfg 'Panasonic';</v>
      </c>
      <c r="AG522" t="str">
        <f t="shared" si="231"/>
        <v>mpn 'ERJ6ENF3403';</v>
      </c>
    </row>
    <row r="523" spans="3:33" x14ac:dyDescent="0.3">
      <c r="C523" s="5" t="str">
        <f t="shared" si="232"/>
        <v>R0805</v>
      </c>
      <c r="D523" s="5" t="str">
        <f t="shared" si="216"/>
        <v>348 k</v>
      </c>
      <c r="E523" s="5" t="str">
        <f t="shared" si="233"/>
        <v>1 %</v>
      </c>
      <c r="F523" s="5" t="str">
        <f t="shared" si="217"/>
        <v>150 V</v>
      </c>
      <c r="G523" s="5" t="str">
        <f t="shared" si="234"/>
        <v>200 V</v>
      </c>
      <c r="H523" s="5" t="str">
        <f t="shared" si="235"/>
        <v>0.125 @ 70 C</v>
      </c>
      <c r="I523" s="5" t="str">
        <f t="shared" si="236"/>
        <v>±100 ppm/C</v>
      </c>
      <c r="J523" s="5" t="str">
        <f t="shared" si="237"/>
        <v>0805</v>
      </c>
      <c r="K523" s="5" t="str">
        <f t="shared" si="238"/>
        <v>-55 to +155 C</v>
      </c>
      <c r="L523" s="5" t="str">
        <f t="array" ref="L523">IFERROR(INDEX(e29_4c,SMALL(IF(($B$9&lt;=e29_raw)*($B$11&gt;=e29_raw),MATCH(ROW(e29_4c),ROW(e29_4c))),ROWS($A$1:A517)),COLUMN(A517)),"")</f>
        <v>3483</v>
      </c>
      <c r="M523" s="5" t="str">
        <f t="shared" si="239"/>
        <v>Grade 0</v>
      </c>
      <c r="N523" t="str">
        <f t="shared" si="240"/>
        <v>Precision Thick Film Chip Resistors</v>
      </c>
      <c r="O523" t="str">
        <f t="shared" si="241"/>
        <v>Panasonic</v>
      </c>
      <c r="P523" s="5" t="str">
        <f t="shared" si="242"/>
        <v>ERJ6ENF3483</v>
      </c>
      <c r="T523" t="str">
        <f t="shared" si="218"/>
        <v>technology 'R0805';</v>
      </c>
      <c r="U523" t="str">
        <f t="shared" si="219"/>
        <v>value '348 k';</v>
      </c>
      <c r="V523" t="str">
        <f t="shared" si="220"/>
        <v>tolerance '1 %';</v>
      </c>
      <c r="W523" t="str">
        <f t="shared" si="221"/>
        <v>rcwv '150 V';</v>
      </c>
      <c r="X523" t="str">
        <f t="shared" si="222"/>
        <v>max(v) '200 V';</v>
      </c>
      <c r="Y523" t="str">
        <f t="shared" si="223"/>
        <v>power(w) '0.125 @ 70 C';</v>
      </c>
      <c r="Z523" t="str">
        <f t="shared" si="224"/>
        <v>tcr '±100 ppm/C';</v>
      </c>
      <c r="AA523" t="str">
        <f t="shared" si="225"/>
        <v>package '0805';</v>
      </c>
      <c r="AB523" t="str">
        <f t="shared" si="226"/>
        <v>operating_temp '-55 to +155 C';</v>
      </c>
      <c r="AC523" t="str">
        <f t="shared" si="227"/>
        <v>pkg_code '3483';</v>
      </c>
      <c r="AD523" t="str">
        <f t="shared" si="228"/>
        <v>aec-q200 'Grade 0';</v>
      </c>
      <c r="AE523" t="str">
        <f t="shared" si="229"/>
        <v>classification 'Precision Thick Film Chip Resistors';</v>
      </c>
      <c r="AF523" t="str">
        <f t="shared" si="230"/>
        <v>mfg 'Panasonic';</v>
      </c>
      <c r="AG523" t="str">
        <f t="shared" si="231"/>
        <v>mpn 'ERJ6ENF3483';</v>
      </c>
    </row>
    <row r="524" spans="3:33" x14ac:dyDescent="0.3">
      <c r="C524" s="5" t="str">
        <f t="shared" si="232"/>
        <v>R0805</v>
      </c>
      <c r="D524" s="5" t="str">
        <f t="shared" si="216"/>
        <v>357 k</v>
      </c>
      <c r="E524" s="5" t="str">
        <f t="shared" si="233"/>
        <v>1 %</v>
      </c>
      <c r="F524" s="5" t="str">
        <f t="shared" si="217"/>
        <v>150 V</v>
      </c>
      <c r="G524" s="5" t="str">
        <f t="shared" si="234"/>
        <v>200 V</v>
      </c>
      <c r="H524" s="5" t="str">
        <f t="shared" si="235"/>
        <v>0.125 @ 70 C</v>
      </c>
      <c r="I524" s="5" t="str">
        <f t="shared" si="236"/>
        <v>±100 ppm/C</v>
      </c>
      <c r="J524" s="5" t="str">
        <f t="shared" si="237"/>
        <v>0805</v>
      </c>
      <c r="K524" s="5" t="str">
        <f t="shared" si="238"/>
        <v>-55 to +155 C</v>
      </c>
      <c r="L524" s="5" t="str">
        <f t="array" ref="L524">IFERROR(INDEX(e29_4c,SMALL(IF(($B$9&lt;=e29_raw)*($B$11&gt;=e29_raw),MATCH(ROW(e29_4c),ROW(e29_4c))),ROWS($A$1:A518)),COLUMN(A518)),"")</f>
        <v>3573</v>
      </c>
      <c r="M524" s="5" t="str">
        <f t="shared" si="239"/>
        <v>Grade 0</v>
      </c>
      <c r="N524" t="str">
        <f t="shared" si="240"/>
        <v>Precision Thick Film Chip Resistors</v>
      </c>
      <c r="O524" t="str">
        <f t="shared" si="241"/>
        <v>Panasonic</v>
      </c>
      <c r="P524" s="5" t="str">
        <f t="shared" si="242"/>
        <v>ERJ6ENF3573</v>
      </c>
      <c r="T524" t="str">
        <f t="shared" si="218"/>
        <v>technology 'R0805';</v>
      </c>
      <c r="U524" t="str">
        <f t="shared" si="219"/>
        <v>value '357 k';</v>
      </c>
      <c r="V524" t="str">
        <f t="shared" si="220"/>
        <v>tolerance '1 %';</v>
      </c>
      <c r="W524" t="str">
        <f t="shared" si="221"/>
        <v>rcwv '150 V';</v>
      </c>
      <c r="X524" t="str">
        <f t="shared" si="222"/>
        <v>max(v) '200 V';</v>
      </c>
      <c r="Y524" t="str">
        <f t="shared" si="223"/>
        <v>power(w) '0.125 @ 70 C';</v>
      </c>
      <c r="Z524" t="str">
        <f t="shared" si="224"/>
        <v>tcr '±100 ppm/C';</v>
      </c>
      <c r="AA524" t="str">
        <f t="shared" si="225"/>
        <v>package '0805';</v>
      </c>
      <c r="AB524" t="str">
        <f t="shared" si="226"/>
        <v>operating_temp '-55 to +155 C';</v>
      </c>
      <c r="AC524" t="str">
        <f t="shared" si="227"/>
        <v>pkg_code '3573';</v>
      </c>
      <c r="AD524" t="str">
        <f t="shared" si="228"/>
        <v>aec-q200 'Grade 0';</v>
      </c>
      <c r="AE524" t="str">
        <f t="shared" si="229"/>
        <v>classification 'Precision Thick Film Chip Resistors';</v>
      </c>
      <c r="AF524" t="str">
        <f t="shared" si="230"/>
        <v>mfg 'Panasonic';</v>
      </c>
      <c r="AG524" t="str">
        <f t="shared" si="231"/>
        <v>mpn 'ERJ6ENF3573';</v>
      </c>
    </row>
    <row r="525" spans="3:33" x14ac:dyDescent="0.3">
      <c r="C525" s="5" t="str">
        <f t="shared" si="232"/>
        <v>R0805</v>
      </c>
      <c r="D525" s="5" t="str">
        <f t="shared" si="216"/>
        <v>360 k</v>
      </c>
      <c r="E525" s="5" t="str">
        <f t="shared" si="233"/>
        <v>1 %</v>
      </c>
      <c r="F525" s="5" t="str">
        <f t="shared" si="217"/>
        <v>150 V</v>
      </c>
      <c r="G525" s="5" t="str">
        <f t="shared" si="234"/>
        <v>200 V</v>
      </c>
      <c r="H525" s="5" t="str">
        <f t="shared" si="235"/>
        <v>0.125 @ 70 C</v>
      </c>
      <c r="I525" s="5" t="str">
        <f t="shared" si="236"/>
        <v>±100 ppm/C</v>
      </c>
      <c r="J525" s="5" t="str">
        <f t="shared" si="237"/>
        <v>0805</v>
      </c>
      <c r="K525" s="5" t="str">
        <f t="shared" si="238"/>
        <v>-55 to +155 C</v>
      </c>
      <c r="L525" s="5" t="str">
        <f t="array" ref="L525">IFERROR(INDEX(e29_4c,SMALL(IF(($B$9&lt;=e29_raw)*($B$11&gt;=e29_raw),MATCH(ROW(e29_4c),ROW(e29_4c))),ROWS($A$1:A519)),COLUMN(A519)),"")</f>
        <v>3603</v>
      </c>
      <c r="M525" s="5" t="str">
        <f t="shared" si="239"/>
        <v>Grade 0</v>
      </c>
      <c r="N525" t="str">
        <f t="shared" si="240"/>
        <v>Precision Thick Film Chip Resistors</v>
      </c>
      <c r="O525" t="str">
        <f t="shared" si="241"/>
        <v>Panasonic</v>
      </c>
      <c r="P525" s="5" t="str">
        <f t="shared" si="242"/>
        <v>ERJ6ENF3603</v>
      </c>
      <c r="T525" t="str">
        <f t="shared" si="218"/>
        <v>technology 'R0805';</v>
      </c>
      <c r="U525" t="str">
        <f t="shared" si="219"/>
        <v>value '360 k';</v>
      </c>
      <c r="V525" t="str">
        <f t="shared" si="220"/>
        <v>tolerance '1 %';</v>
      </c>
      <c r="W525" t="str">
        <f t="shared" si="221"/>
        <v>rcwv '150 V';</v>
      </c>
      <c r="X525" t="str">
        <f t="shared" si="222"/>
        <v>max(v) '200 V';</v>
      </c>
      <c r="Y525" t="str">
        <f t="shared" si="223"/>
        <v>power(w) '0.125 @ 70 C';</v>
      </c>
      <c r="Z525" t="str">
        <f t="shared" si="224"/>
        <v>tcr '±100 ppm/C';</v>
      </c>
      <c r="AA525" t="str">
        <f t="shared" si="225"/>
        <v>package '0805';</v>
      </c>
      <c r="AB525" t="str">
        <f t="shared" si="226"/>
        <v>operating_temp '-55 to +155 C';</v>
      </c>
      <c r="AC525" t="str">
        <f t="shared" si="227"/>
        <v>pkg_code '3603';</v>
      </c>
      <c r="AD525" t="str">
        <f t="shared" si="228"/>
        <v>aec-q200 'Grade 0';</v>
      </c>
      <c r="AE525" t="str">
        <f t="shared" si="229"/>
        <v>classification 'Precision Thick Film Chip Resistors';</v>
      </c>
      <c r="AF525" t="str">
        <f t="shared" si="230"/>
        <v>mfg 'Panasonic';</v>
      </c>
      <c r="AG525" t="str">
        <f t="shared" si="231"/>
        <v>mpn 'ERJ6ENF3603';</v>
      </c>
    </row>
    <row r="526" spans="3:33" x14ac:dyDescent="0.3">
      <c r="C526" s="5" t="str">
        <f t="shared" si="232"/>
        <v>R0805</v>
      </c>
      <c r="D526" s="5" t="str">
        <f t="shared" si="216"/>
        <v>365 k</v>
      </c>
      <c r="E526" s="5" t="str">
        <f t="shared" si="233"/>
        <v>1 %</v>
      </c>
      <c r="F526" s="5" t="str">
        <f t="shared" si="217"/>
        <v>150 V</v>
      </c>
      <c r="G526" s="5" t="str">
        <f t="shared" si="234"/>
        <v>200 V</v>
      </c>
      <c r="H526" s="5" t="str">
        <f t="shared" si="235"/>
        <v>0.125 @ 70 C</v>
      </c>
      <c r="I526" s="5" t="str">
        <f t="shared" si="236"/>
        <v>±100 ppm/C</v>
      </c>
      <c r="J526" s="5" t="str">
        <f t="shared" si="237"/>
        <v>0805</v>
      </c>
      <c r="K526" s="5" t="str">
        <f t="shared" si="238"/>
        <v>-55 to +155 C</v>
      </c>
      <c r="L526" s="5" t="str">
        <f t="array" ref="L526">IFERROR(INDEX(e29_4c,SMALL(IF(($B$9&lt;=e29_raw)*($B$11&gt;=e29_raw),MATCH(ROW(e29_4c),ROW(e29_4c))),ROWS($A$1:A520)),COLUMN(A520)),"")</f>
        <v>3653</v>
      </c>
      <c r="M526" s="5" t="str">
        <f t="shared" si="239"/>
        <v>Grade 0</v>
      </c>
      <c r="N526" t="str">
        <f t="shared" si="240"/>
        <v>Precision Thick Film Chip Resistors</v>
      </c>
      <c r="O526" t="str">
        <f t="shared" si="241"/>
        <v>Panasonic</v>
      </c>
      <c r="P526" s="5" t="str">
        <f t="shared" si="242"/>
        <v>ERJ6ENF3653</v>
      </c>
      <c r="T526" t="str">
        <f t="shared" si="218"/>
        <v>technology 'R0805';</v>
      </c>
      <c r="U526" t="str">
        <f t="shared" si="219"/>
        <v>value '365 k';</v>
      </c>
      <c r="V526" t="str">
        <f t="shared" si="220"/>
        <v>tolerance '1 %';</v>
      </c>
      <c r="W526" t="str">
        <f t="shared" si="221"/>
        <v>rcwv '150 V';</v>
      </c>
      <c r="X526" t="str">
        <f t="shared" si="222"/>
        <v>max(v) '200 V';</v>
      </c>
      <c r="Y526" t="str">
        <f t="shared" si="223"/>
        <v>power(w) '0.125 @ 70 C';</v>
      </c>
      <c r="Z526" t="str">
        <f t="shared" si="224"/>
        <v>tcr '±100 ppm/C';</v>
      </c>
      <c r="AA526" t="str">
        <f t="shared" si="225"/>
        <v>package '0805';</v>
      </c>
      <c r="AB526" t="str">
        <f t="shared" si="226"/>
        <v>operating_temp '-55 to +155 C';</v>
      </c>
      <c r="AC526" t="str">
        <f t="shared" si="227"/>
        <v>pkg_code '3653';</v>
      </c>
      <c r="AD526" t="str">
        <f t="shared" si="228"/>
        <v>aec-q200 'Grade 0';</v>
      </c>
      <c r="AE526" t="str">
        <f t="shared" si="229"/>
        <v>classification 'Precision Thick Film Chip Resistors';</v>
      </c>
      <c r="AF526" t="str">
        <f t="shared" si="230"/>
        <v>mfg 'Panasonic';</v>
      </c>
      <c r="AG526" t="str">
        <f t="shared" si="231"/>
        <v>mpn 'ERJ6ENF3653';</v>
      </c>
    </row>
    <row r="527" spans="3:33" x14ac:dyDescent="0.3">
      <c r="C527" s="5" t="str">
        <f t="shared" si="232"/>
        <v>R0805</v>
      </c>
      <c r="D527" s="5" t="str">
        <f t="shared" si="216"/>
        <v>374 k</v>
      </c>
      <c r="E527" s="5" t="str">
        <f t="shared" si="233"/>
        <v>1 %</v>
      </c>
      <c r="F527" s="5" t="str">
        <f t="shared" si="217"/>
        <v>150 V</v>
      </c>
      <c r="G527" s="5" t="str">
        <f t="shared" si="234"/>
        <v>200 V</v>
      </c>
      <c r="H527" s="5" t="str">
        <f t="shared" si="235"/>
        <v>0.125 @ 70 C</v>
      </c>
      <c r="I527" s="5" t="str">
        <f t="shared" si="236"/>
        <v>±100 ppm/C</v>
      </c>
      <c r="J527" s="5" t="str">
        <f t="shared" si="237"/>
        <v>0805</v>
      </c>
      <c r="K527" s="5" t="str">
        <f t="shared" si="238"/>
        <v>-55 to +155 C</v>
      </c>
      <c r="L527" s="5" t="str">
        <f t="array" ref="L527">IFERROR(INDEX(e29_4c,SMALL(IF(($B$9&lt;=e29_raw)*($B$11&gt;=e29_raw),MATCH(ROW(e29_4c),ROW(e29_4c))),ROWS($A$1:A521)),COLUMN(A521)),"")</f>
        <v>3743</v>
      </c>
      <c r="M527" s="5" t="str">
        <f t="shared" si="239"/>
        <v>Grade 0</v>
      </c>
      <c r="N527" t="str">
        <f t="shared" si="240"/>
        <v>Precision Thick Film Chip Resistors</v>
      </c>
      <c r="O527" t="str">
        <f t="shared" si="241"/>
        <v>Panasonic</v>
      </c>
      <c r="P527" s="5" t="str">
        <f t="shared" si="242"/>
        <v>ERJ6ENF3743</v>
      </c>
      <c r="T527" t="str">
        <f t="shared" si="218"/>
        <v>technology 'R0805';</v>
      </c>
      <c r="U527" t="str">
        <f t="shared" si="219"/>
        <v>value '374 k';</v>
      </c>
      <c r="V527" t="str">
        <f t="shared" si="220"/>
        <v>tolerance '1 %';</v>
      </c>
      <c r="W527" t="str">
        <f t="shared" si="221"/>
        <v>rcwv '150 V';</v>
      </c>
      <c r="X527" t="str">
        <f t="shared" si="222"/>
        <v>max(v) '200 V';</v>
      </c>
      <c r="Y527" t="str">
        <f t="shared" si="223"/>
        <v>power(w) '0.125 @ 70 C';</v>
      </c>
      <c r="Z527" t="str">
        <f t="shared" si="224"/>
        <v>tcr '±100 ppm/C';</v>
      </c>
      <c r="AA527" t="str">
        <f t="shared" si="225"/>
        <v>package '0805';</v>
      </c>
      <c r="AB527" t="str">
        <f t="shared" si="226"/>
        <v>operating_temp '-55 to +155 C';</v>
      </c>
      <c r="AC527" t="str">
        <f t="shared" si="227"/>
        <v>pkg_code '3743';</v>
      </c>
      <c r="AD527" t="str">
        <f t="shared" si="228"/>
        <v>aec-q200 'Grade 0';</v>
      </c>
      <c r="AE527" t="str">
        <f t="shared" si="229"/>
        <v>classification 'Precision Thick Film Chip Resistors';</v>
      </c>
      <c r="AF527" t="str">
        <f t="shared" si="230"/>
        <v>mfg 'Panasonic';</v>
      </c>
      <c r="AG527" t="str">
        <f t="shared" si="231"/>
        <v>mpn 'ERJ6ENF3743';</v>
      </c>
    </row>
    <row r="528" spans="3:33" x14ac:dyDescent="0.3">
      <c r="C528" s="5" t="str">
        <f t="shared" si="232"/>
        <v>R0805</v>
      </c>
      <c r="D528" s="5" t="str">
        <f t="shared" si="216"/>
        <v>383 k</v>
      </c>
      <c r="E528" s="5" t="str">
        <f t="shared" si="233"/>
        <v>1 %</v>
      </c>
      <c r="F528" s="5" t="str">
        <f t="shared" si="217"/>
        <v>150 V</v>
      </c>
      <c r="G528" s="5" t="str">
        <f t="shared" si="234"/>
        <v>200 V</v>
      </c>
      <c r="H528" s="5" t="str">
        <f t="shared" si="235"/>
        <v>0.125 @ 70 C</v>
      </c>
      <c r="I528" s="5" t="str">
        <f t="shared" si="236"/>
        <v>±100 ppm/C</v>
      </c>
      <c r="J528" s="5" t="str">
        <f t="shared" si="237"/>
        <v>0805</v>
      </c>
      <c r="K528" s="5" t="str">
        <f t="shared" si="238"/>
        <v>-55 to +155 C</v>
      </c>
      <c r="L528" s="5" t="str">
        <f t="array" ref="L528">IFERROR(INDEX(e29_4c,SMALL(IF(($B$9&lt;=e29_raw)*($B$11&gt;=e29_raw),MATCH(ROW(e29_4c),ROW(e29_4c))),ROWS($A$1:A522)),COLUMN(A522)),"")</f>
        <v>3833</v>
      </c>
      <c r="M528" s="5" t="str">
        <f t="shared" si="239"/>
        <v>Grade 0</v>
      </c>
      <c r="N528" t="str">
        <f t="shared" si="240"/>
        <v>Precision Thick Film Chip Resistors</v>
      </c>
      <c r="O528" t="str">
        <f t="shared" si="241"/>
        <v>Panasonic</v>
      </c>
      <c r="P528" s="5" t="str">
        <f t="shared" si="242"/>
        <v>ERJ6ENF3833</v>
      </c>
      <c r="T528" t="str">
        <f t="shared" si="218"/>
        <v>technology 'R0805';</v>
      </c>
      <c r="U528" t="str">
        <f t="shared" si="219"/>
        <v>value '383 k';</v>
      </c>
      <c r="V528" t="str">
        <f t="shared" si="220"/>
        <v>tolerance '1 %';</v>
      </c>
      <c r="W528" t="str">
        <f t="shared" si="221"/>
        <v>rcwv '150 V';</v>
      </c>
      <c r="X528" t="str">
        <f t="shared" si="222"/>
        <v>max(v) '200 V';</v>
      </c>
      <c r="Y528" t="str">
        <f t="shared" si="223"/>
        <v>power(w) '0.125 @ 70 C';</v>
      </c>
      <c r="Z528" t="str">
        <f t="shared" si="224"/>
        <v>tcr '±100 ppm/C';</v>
      </c>
      <c r="AA528" t="str">
        <f t="shared" si="225"/>
        <v>package '0805';</v>
      </c>
      <c r="AB528" t="str">
        <f t="shared" si="226"/>
        <v>operating_temp '-55 to +155 C';</v>
      </c>
      <c r="AC528" t="str">
        <f t="shared" si="227"/>
        <v>pkg_code '3833';</v>
      </c>
      <c r="AD528" t="str">
        <f t="shared" si="228"/>
        <v>aec-q200 'Grade 0';</v>
      </c>
      <c r="AE528" t="str">
        <f t="shared" si="229"/>
        <v>classification 'Precision Thick Film Chip Resistors';</v>
      </c>
      <c r="AF528" t="str">
        <f t="shared" si="230"/>
        <v>mfg 'Panasonic';</v>
      </c>
      <c r="AG528" t="str">
        <f t="shared" si="231"/>
        <v>mpn 'ERJ6ENF3833';</v>
      </c>
    </row>
    <row r="529" spans="3:33" x14ac:dyDescent="0.3">
      <c r="C529" s="5" t="str">
        <f t="shared" si="232"/>
        <v>R0805</v>
      </c>
      <c r="D529" s="5" t="str">
        <f t="shared" si="216"/>
        <v>390 k</v>
      </c>
      <c r="E529" s="5" t="str">
        <f t="shared" si="233"/>
        <v>1 %</v>
      </c>
      <c r="F529" s="5" t="str">
        <f t="shared" si="217"/>
        <v>150 V</v>
      </c>
      <c r="G529" s="5" t="str">
        <f t="shared" si="234"/>
        <v>200 V</v>
      </c>
      <c r="H529" s="5" t="str">
        <f t="shared" si="235"/>
        <v>0.125 @ 70 C</v>
      </c>
      <c r="I529" s="5" t="str">
        <f t="shared" si="236"/>
        <v>±100 ppm/C</v>
      </c>
      <c r="J529" s="5" t="str">
        <f t="shared" si="237"/>
        <v>0805</v>
      </c>
      <c r="K529" s="5" t="str">
        <f t="shared" si="238"/>
        <v>-55 to +155 C</v>
      </c>
      <c r="L529" s="5" t="str">
        <f t="array" ref="L529">IFERROR(INDEX(e29_4c,SMALL(IF(($B$9&lt;=e29_raw)*($B$11&gt;=e29_raw),MATCH(ROW(e29_4c),ROW(e29_4c))),ROWS($A$1:A523)),COLUMN(A523)),"")</f>
        <v>3903</v>
      </c>
      <c r="M529" s="5" t="str">
        <f t="shared" si="239"/>
        <v>Grade 0</v>
      </c>
      <c r="N529" t="str">
        <f t="shared" si="240"/>
        <v>Precision Thick Film Chip Resistors</v>
      </c>
      <c r="O529" t="str">
        <f t="shared" si="241"/>
        <v>Panasonic</v>
      </c>
      <c r="P529" s="5" t="str">
        <f t="shared" si="242"/>
        <v>ERJ6ENF3903</v>
      </c>
      <c r="T529" t="str">
        <f t="shared" si="218"/>
        <v>technology 'R0805';</v>
      </c>
      <c r="U529" t="str">
        <f t="shared" si="219"/>
        <v>value '390 k';</v>
      </c>
      <c r="V529" t="str">
        <f t="shared" si="220"/>
        <v>tolerance '1 %';</v>
      </c>
      <c r="W529" t="str">
        <f t="shared" si="221"/>
        <v>rcwv '150 V';</v>
      </c>
      <c r="X529" t="str">
        <f t="shared" si="222"/>
        <v>max(v) '200 V';</v>
      </c>
      <c r="Y529" t="str">
        <f t="shared" si="223"/>
        <v>power(w) '0.125 @ 70 C';</v>
      </c>
      <c r="Z529" t="str">
        <f t="shared" si="224"/>
        <v>tcr '±100 ppm/C';</v>
      </c>
      <c r="AA529" t="str">
        <f t="shared" si="225"/>
        <v>package '0805';</v>
      </c>
      <c r="AB529" t="str">
        <f t="shared" si="226"/>
        <v>operating_temp '-55 to +155 C';</v>
      </c>
      <c r="AC529" t="str">
        <f t="shared" si="227"/>
        <v>pkg_code '3903';</v>
      </c>
      <c r="AD529" t="str">
        <f t="shared" si="228"/>
        <v>aec-q200 'Grade 0';</v>
      </c>
      <c r="AE529" t="str">
        <f t="shared" si="229"/>
        <v>classification 'Precision Thick Film Chip Resistors';</v>
      </c>
      <c r="AF529" t="str">
        <f t="shared" si="230"/>
        <v>mfg 'Panasonic';</v>
      </c>
      <c r="AG529" t="str">
        <f t="shared" si="231"/>
        <v>mpn 'ERJ6ENF3903';</v>
      </c>
    </row>
    <row r="530" spans="3:33" x14ac:dyDescent="0.3">
      <c r="C530" s="5" t="str">
        <f t="shared" si="232"/>
        <v>R0805</v>
      </c>
      <c r="D530" s="5" t="str">
        <f t="shared" si="216"/>
        <v>392 k</v>
      </c>
      <c r="E530" s="5" t="str">
        <f t="shared" si="233"/>
        <v>1 %</v>
      </c>
      <c r="F530" s="5" t="str">
        <f t="shared" si="217"/>
        <v>150 V</v>
      </c>
      <c r="G530" s="5" t="str">
        <f t="shared" si="234"/>
        <v>200 V</v>
      </c>
      <c r="H530" s="5" t="str">
        <f t="shared" si="235"/>
        <v>0.125 @ 70 C</v>
      </c>
      <c r="I530" s="5" t="str">
        <f t="shared" si="236"/>
        <v>±100 ppm/C</v>
      </c>
      <c r="J530" s="5" t="str">
        <f t="shared" si="237"/>
        <v>0805</v>
      </c>
      <c r="K530" s="5" t="str">
        <f t="shared" si="238"/>
        <v>-55 to +155 C</v>
      </c>
      <c r="L530" s="5" t="str">
        <f t="array" ref="L530">IFERROR(INDEX(e29_4c,SMALL(IF(($B$9&lt;=e29_raw)*($B$11&gt;=e29_raw),MATCH(ROW(e29_4c),ROW(e29_4c))),ROWS($A$1:A524)),COLUMN(A524)),"")</f>
        <v>3923</v>
      </c>
      <c r="M530" s="5" t="str">
        <f t="shared" si="239"/>
        <v>Grade 0</v>
      </c>
      <c r="N530" t="str">
        <f t="shared" si="240"/>
        <v>Precision Thick Film Chip Resistors</v>
      </c>
      <c r="O530" t="str">
        <f t="shared" si="241"/>
        <v>Panasonic</v>
      </c>
      <c r="P530" s="5" t="str">
        <f t="shared" si="242"/>
        <v>ERJ6ENF3923</v>
      </c>
      <c r="T530" t="str">
        <f t="shared" si="218"/>
        <v>technology 'R0805';</v>
      </c>
      <c r="U530" t="str">
        <f t="shared" si="219"/>
        <v>value '392 k';</v>
      </c>
      <c r="V530" t="str">
        <f t="shared" si="220"/>
        <v>tolerance '1 %';</v>
      </c>
      <c r="W530" t="str">
        <f t="shared" si="221"/>
        <v>rcwv '150 V';</v>
      </c>
      <c r="X530" t="str">
        <f t="shared" si="222"/>
        <v>max(v) '200 V';</v>
      </c>
      <c r="Y530" t="str">
        <f t="shared" si="223"/>
        <v>power(w) '0.125 @ 70 C';</v>
      </c>
      <c r="Z530" t="str">
        <f t="shared" si="224"/>
        <v>tcr '±100 ppm/C';</v>
      </c>
      <c r="AA530" t="str">
        <f t="shared" si="225"/>
        <v>package '0805';</v>
      </c>
      <c r="AB530" t="str">
        <f t="shared" si="226"/>
        <v>operating_temp '-55 to +155 C';</v>
      </c>
      <c r="AC530" t="str">
        <f t="shared" si="227"/>
        <v>pkg_code '3923';</v>
      </c>
      <c r="AD530" t="str">
        <f t="shared" si="228"/>
        <v>aec-q200 'Grade 0';</v>
      </c>
      <c r="AE530" t="str">
        <f t="shared" si="229"/>
        <v>classification 'Precision Thick Film Chip Resistors';</v>
      </c>
      <c r="AF530" t="str">
        <f t="shared" si="230"/>
        <v>mfg 'Panasonic';</v>
      </c>
      <c r="AG530" t="str">
        <f t="shared" si="231"/>
        <v>mpn 'ERJ6ENF3923';</v>
      </c>
    </row>
    <row r="531" spans="3:33" x14ac:dyDescent="0.3">
      <c r="C531" s="5" t="str">
        <f t="shared" si="232"/>
        <v>R0805</v>
      </c>
      <c r="D531" s="5" t="str">
        <f t="shared" si="216"/>
        <v>402 k</v>
      </c>
      <c r="E531" s="5" t="str">
        <f t="shared" si="233"/>
        <v>1 %</v>
      </c>
      <c r="F531" s="5" t="str">
        <f t="shared" si="217"/>
        <v>150 V</v>
      </c>
      <c r="G531" s="5" t="str">
        <f t="shared" si="234"/>
        <v>200 V</v>
      </c>
      <c r="H531" s="5" t="str">
        <f t="shared" si="235"/>
        <v>0.125 @ 70 C</v>
      </c>
      <c r="I531" s="5" t="str">
        <f t="shared" si="236"/>
        <v>±100 ppm/C</v>
      </c>
      <c r="J531" s="5" t="str">
        <f t="shared" si="237"/>
        <v>0805</v>
      </c>
      <c r="K531" s="5" t="str">
        <f t="shared" si="238"/>
        <v>-55 to +155 C</v>
      </c>
      <c r="L531" s="5" t="str">
        <f t="array" ref="L531">IFERROR(INDEX(e29_4c,SMALL(IF(($B$9&lt;=e29_raw)*($B$11&gt;=e29_raw),MATCH(ROW(e29_4c),ROW(e29_4c))),ROWS($A$1:A525)),COLUMN(A525)),"")</f>
        <v>4023</v>
      </c>
      <c r="M531" s="5" t="str">
        <f t="shared" si="239"/>
        <v>Grade 0</v>
      </c>
      <c r="N531" t="str">
        <f t="shared" si="240"/>
        <v>Precision Thick Film Chip Resistors</v>
      </c>
      <c r="O531" t="str">
        <f t="shared" si="241"/>
        <v>Panasonic</v>
      </c>
      <c r="P531" s="5" t="str">
        <f t="shared" si="242"/>
        <v>ERJ6ENF4023</v>
      </c>
      <c r="T531" t="str">
        <f t="shared" si="218"/>
        <v>technology 'R0805';</v>
      </c>
      <c r="U531" t="str">
        <f t="shared" si="219"/>
        <v>value '402 k';</v>
      </c>
      <c r="V531" t="str">
        <f t="shared" si="220"/>
        <v>tolerance '1 %';</v>
      </c>
      <c r="W531" t="str">
        <f t="shared" si="221"/>
        <v>rcwv '150 V';</v>
      </c>
      <c r="X531" t="str">
        <f t="shared" si="222"/>
        <v>max(v) '200 V';</v>
      </c>
      <c r="Y531" t="str">
        <f t="shared" si="223"/>
        <v>power(w) '0.125 @ 70 C';</v>
      </c>
      <c r="Z531" t="str">
        <f t="shared" si="224"/>
        <v>tcr '±100 ppm/C';</v>
      </c>
      <c r="AA531" t="str">
        <f t="shared" si="225"/>
        <v>package '0805';</v>
      </c>
      <c r="AB531" t="str">
        <f t="shared" si="226"/>
        <v>operating_temp '-55 to +155 C';</v>
      </c>
      <c r="AC531" t="str">
        <f t="shared" si="227"/>
        <v>pkg_code '4023';</v>
      </c>
      <c r="AD531" t="str">
        <f t="shared" si="228"/>
        <v>aec-q200 'Grade 0';</v>
      </c>
      <c r="AE531" t="str">
        <f t="shared" si="229"/>
        <v>classification 'Precision Thick Film Chip Resistors';</v>
      </c>
      <c r="AF531" t="str">
        <f t="shared" si="230"/>
        <v>mfg 'Panasonic';</v>
      </c>
      <c r="AG531" t="str">
        <f t="shared" si="231"/>
        <v>mpn 'ERJ6ENF4023';</v>
      </c>
    </row>
    <row r="532" spans="3:33" x14ac:dyDescent="0.3">
      <c r="C532" s="5" t="str">
        <f t="shared" si="232"/>
        <v>R0805</v>
      </c>
      <c r="D532" s="5" t="str">
        <f t="shared" si="216"/>
        <v>412 k</v>
      </c>
      <c r="E532" s="5" t="str">
        <f t="shared" si="233"/>
        <v>1 %</v>
      </c>
      <c r="F532" s="5" t="str">
        <f t="shared" si="217"/>
        <v>150 V</v>
      </c>
      <c r="G532" s="5" t="str">
        <f t="shared" si="234"/>
        <v>200 V</v>
      </c>
      <c r="H532" s="5" t="str">
        <f t="shared" si="235"/>
        <v>0.125 @ 70 C</v>
      </c>
      <c r="I532" s="5" t="str">
        <f t="shared" si="236"/>
        <v>±100 ppm/C</v>
      </c>
      <c r="J532" s="5" t="str">
        <f t="shared" si="237"/>
        <v>0805</v>
      </c>
      <c r="K532" s="5" t="str">
        <f t="shared" si="238"/>
        <v>-55 to +155 C</v>
      </c>
      <c r="L532" s="5" t="str">
        <f t="array" ref="L532">IFERROR(INDEX(e29_4c,SMALL(IF(($B$9&lt;=e29_raw)*($B$11&gt;=e29_raw),MATCH(ROW(e29_4c),ROW(e29_4c))),ROWS($A$1:A526)),COLUMN(A526)),"")</f>
        <v>4123</v>
      </c>
      <c r="M532" s="5" t="str">
        <f t="shared" si="239"/>
        <v>Grade 0</v>
      </c>
      <c r="N532" t="str">
        <f t="shared" si="240"/>
        <v>Precision Thick Film Chip Resistors</v>
      </c>
      <c r="O532" t="str">
        <f t="shared" si="241"/>
        <v>Panasonic</v>
      </c>
      <c r="P532" s="5" t="str">
        <f t="shared" si="242"/>
        <v>ERJ6ENF4123</v>
      </c>
      <c r="T532" t="str">
        <f t="shared" si="218"/>
        <v>technology 'R0805';</v>
      </c>
      <c r="U532" t="str">
        <f t="shared" si="219"/>
        <v>value '412 k';</v>
      </c>
      <c r="V532" t="str">
        <f t="shared" si="220"/>
        <v>tolerance '1 %';</v>
      </c>
      <c r="W532" t="str">
        <f t="shared" si="221"/>
        <v>rcwv '150 V';</v>
      </c>
      <c r="X532" t="str">
        <f t="shared" si="222"/>
        <v>max(v) '200 V';</v>
      </c>
      <c r="Y532" t="str">
        <f t="shared" si="223"/>
        <v>power(w) '0.125 @ 70 C';</v>
      </c>
      <c r="Z532" t="str">
        <f t="shared" si="224"/>
        <v>tcr '±100 ppm/C';</v>
      </c>
      <c r="AA532" t="str">
        <f t="shared" si="225"/>
        <v>package '0805';</v>
      </c>
      <c r="AB532" t="str">
        <f t="shared" si="226"/>
        <v>operating_temp '-55 to +155 C';</v>
      </c>
      <c r="AC532" t="str">
        <f t="shared" si="227"/>
        <v>pkg_code '4123';</v>
      </c>
      <c r="AD532" t="str">
        <f t="shared" si="228"/>
        <v>aec-q200 'Grade 0';</v>
      </c>
      <c r="AE532" t="str">
        <f t="shared" si="229"/>
        <v>classification 'Precision Thick Film Chip Resistors';</v>
      </c>
      <c r="AF532" t="str">
        <f t="shared" si="230"/>
        <v>mfg 'Panasonic';</v>
      </c>
      <c r="AG532" t="str">
        <f t="shared" si="231"/>
        <v>mpn 'ERJ6ENF4123';</v>
      </c>
    </row>
    <row r="533" spans="3:33" x14ac:dyDescent="0.3">
      <c r="C533" s="5" t="str">
        <f t="shared" si="232"/>
        <v>R0805</v>
      </c>
      <c r="D533" s="5" t="str">
        <f t="shared" si="216"/>
        <v>422 k</v>
      </c>
      <c r="E533" s="5" t="str">
        <f t="shared" si="233"/>
        <v>1 %</v>
      </c>
      <c r="F533" s="5" t="str">
        <f t="shared" si="217"/>
        <v>150 V</v>
      </c>
      <c r="G533" s="5" t="str">
        <f t="shared" si="234"/>
        <v>200 V</v>
      </c>
      <c r="H533" s="5" t="str">
        <f t="shared" si="235"/>
        <v>0.125 @ 70 C</v>
      </c>
      <c r="I533" s="5" t="str">
        <f t="shared" si="236"/>
        <v>±100 ppm/C</v>
      </c>
      <c r="J533" s="5" t="str">
        <f t="shared" si="237"/>
        <v>0805</v>
      </c>
      <c r="K533" s="5" t="str">
        <f t="shared" si="238"/>
        <v>-55 to +155 C</v>
      </c>
      <c r="L533" s="5" t="str">
        <f t="array" ref="L533">IFERROR(INDEX(e29_4c,SMALL(IF(($B$9&lt;=e29_raw)*($B$11&gt;=e29_raw),MATCH(ROW(e29_4c),ROW(e29_4c))),ROWS($A$1:A527)),COLUMN(A527)),"")</f>
        <v>4223</v>
      </c>
      <c r="M533" s="5" t="str">
        <f t="shared" si="239"/>
        <v>Grade 0</v>
      </c>
      <c r="N533" t="str">
        <f t="shared" si="240"/>
        <v>Precision Thick Film Chip Resistors</v>
      </c>
      <c r="O533" t="str">
        <f t="shared" si="241"/>
        <v>Panasonic</v>
      </c>
      <c r="P533" s="5" t="str">
        <f t="shared" si="242"/>
        <v>ERJ6ENF4223</v>
      </c>
      <c r="T533" t="str">
        <f t="shared" si="218"/>
        <v>technology 'R0805';</v>
      </c>
      <c r="U533" t="str">
        <f t="shared" si="219"/>
        <v>value '422 k';</v>
      </c>
      <c r="V533" t="str">
        <f t="shared" si="220"/>
        <v>tolerance '1 %';</v>
      </c>
      <c r="W533" t="str">
        <f t="shared" si="221"/>
        <v>rcwv '150 V';</v>
      </c>
      <c r="X533" t="str">
        <f t="shared" si="222"/>
        <v>max(v) '200 V';</v>
      </c>
      <c r="Y533" t="str">
        <f t="shared" si="223"/>
        <v>power(w) '0.125 @ 70 C';</v>
      </c>
      <c r="Z533" t="str">
        <f t="shared" si="224"/>
        <v>tcr '±100 ppm/C';</v>
      </c>
      <c r="AA533" t="str">
        <f t="shared" si="225"/>
        <v>package '0805';</v>
      </c>
      <c r="AB533" t="str">
        <f t="shared" si="226"/>
        <v>operating_temp '-55 to +155 C';</v>
      </c>
      <c r="AC533" t="str">
        <f t="shared" si="227"/>
        <v>pkg_code '4223';</v>
      </c>
      <c r="AD533" t="str">
        <f t="shared" si="228"/>
        <v>aec-q200 'Grade 0';</v>
      </c>
      <c r="AE533" t="str">
        <f t="shared" si="229"/>
        <v>classification 'Precision Thick Film Chip Resistors';</v>
      </c>
      <c r="AF533" t="str">
        <f t="shared" si="230"/>
        <v>mfg 'Panasonic';</v>
      </c>
      <c r="AG533" t="str">
        <f t="shared" si="231"/>
        <v>mpn 'ERJ6ENF4223';</v>
      </c>
    </row>
    <row r="534" spans="3:33" x14ac:dyDescent="0.3">
      <c r="C534" s="5" t="str">
        <f t="shared" si="232"/>
        <v>R0805</v>
      </c>
      <c r="D534" s="5" t="str">
        <f t="shared" si="216"/>
        <v>430 k</v>
      </c>
      <c r="E534" s="5" t="str">
        <f t="shared" si="233"/>
        <v>1 %</v>
      </c>
      <c r="F534" s="5" t="str">
        <f t="shared" si="217"/>
        <v>150 V</v>
      </c>
      <c r="G534" s="5" t="str">
        <f t="shared" si="234"/>
        <v>200 V</v>
      </c>
      <c r="H534" s="5" t="str">
        <f t="shared" si="235"/>
        <v>0.125 @ 70 C</v>
      </c>
      <c r="I534" s="5" t="str">
        <f t="shared" si="236"/>
        <v>±100 ppm/C</v>
      </c>
      <c r="J534" s="5" t="str">
        <f t="shared" si="237"/>
        <v>0805</v>
      </c>
      <c r="K534" s="5" t="str">
        <f t="shared" si="238"/>
        <v>-55 to +155 C</v>
      </c>
      <c r="L534" s="5" t="str">
        <f t="array" ref="L534">IFERROR(INDEX(e29_4c,SMALL(IF(($B$9&lt;=e29_raw)*($B$11&gt;=e29_raw),MATCH(ROW(e29_4c),ROW(e29_4c))),ROWS($A$1:A528)),COLUMN(A528)),"")</f>
        <v>4303</v>
      </c>
      <c r="M534" s="5" t="str">
        <f t="shared" si="239"/>
        <v>Grade 0</v>
      </c>
      <c r="N534" t="str">
        <f t="shared" si="240"/>
        <v>Precision Thick Film Chip Resistors</v>
      </c>
      <c r="O534" t="str">
        <f t="shared" si="241"/>
        <v>Panasonic</v>
      </c>
      <c r="P534" s="5" t="str">
        <f t="shared" si="242"/>
        <v>ERJ6ENF4303</v>
      </c>
      <c r="T534" t="str">
        <f t="shared" si="218"/>
        <v>technology 'R0805';</v>
      </c>
      <c r="U534" t="str">
        <f t="shared" si="219"/>
        <v>value '430 k';</v>
      </c>
      <c r="V534" t="str">
        <f t="shared" si="220"/>
        <v>tolerance '1 %';</v>
      </c>
      <c r="W534" t="str">
        <f t="shared" si="221"/>
        <v>rcwv '150 V';</v>
      </c>
      <c r="X534" t="str">
        <f t="shared" si="222"/>
        <v>max(v) '200 V';</v>
      </c>
      <c r="Y534" t="str">
        <f t="shared" si="223"/>
        <v>power(w) '0.125 @ 70 C';</v>
      </c>
      <c r="Z534" t="str">
        <f t="shared" si="224"/>
        <v>tcr '±100 ppm/C';</v>
      </c>
      <c r="AA534" t="str">
        <f t="shared" si="225"/>
        <v>package '0805';</v>
      </c>
      <c r="AB534" t="str">
        <f t="shared" si="226"/>
        <v>operating_temp '-55 to +155 C';</v>
      </c>
      <c r="AC534" t="str">
        <f t="shared" si="227"/>
        <v>pkg_code '4303';</v>
      </c>
      <c r="AD534" t="str">
        <f t="shared" si="228"/>
        <v>aec-q200 'Grade 0';</v>
      </c>
      <c r="AE534" t="str">
        <f t="shared" si="229"/>
        <v>classification 'Precision Thick Film Chip Resistors';</v>
      </c>
      <c r="AF534" t="str">
        <f t="shared" si="230"/>
        <v>mfg 'Panasonic';</v>
      </c>
      <c r="AG534" t="str">
        <f t="shared" si="231"/>
        <v>mpn 'ERJ6ENF4303';</v>
      </c>
    </row>
    <row r="535" spans="3:33" x14ac:dyDescent="0.3">
      <c r="C535" s="5" t="str">
        <f t="shared" si="232"/>
        <v>R0805</v>
      </c>
      <c r="D535" s="5" t="str">
        <f t="shared" si="216"/>
        <v>432 k</v>
      </c>
      <c r="E535" s="5" t="str">
        <f t="shared" si="233"/>
        <v>1 %</v>
      </c>
      <c r="F535" s="5" t="str">
        <f t="shared" si="217"/>
        <v>150 V</v>
      </c>
      <c r="G535" s="5" t="str">
        <f t="shared" si="234"/>
        <v>200 V</v>
      </c>
      <c r="H535" s="5" t="str">
        <f t="shared" si="235"/>
        <v>0.125 @ 70 C</v>
      </c>
      <c r="I535" s="5" t="str">
        <f t="shared" si="236"/>
        <v>±100 ppm/C</v>
      </c>
      <c r="J535" s="5" t="str">
        <f t="shared" si="237"/>
        <v>0805</v>
      </c>
      <c r="K535" s="5" t="str">
        <f t="shared" si="238"/>
        <v>-55 to +155 C</v>
      </c>
      <c r="L535" s="5" t="str">
        <f t="array" ref="L535">IFERROR(INDEX(e29_4c,SMALL(IF(($B$9&lt;=e29_raw)*($B$11&gt;=e29_raw),MATCH(ROW(e29_4c),ROW(e29_4c))),ROWS($A$1:A529)),COLUMN(A529)),"")</f>
        <v>4323</v>
      </c>
      <c r="M535" s="5" t="str">
        <f t="shared" si="239"/>
        <v>Grade 0</v>
      </c>
      <c r="N535" t="str">
        <f t="shared" si="240"/>
        <v>Precision Thick Film Chip Resistors</v>
      </c>
      <c r="O535" t="str">
        <f t="shared" si="241"/>
        <v>Panasonic</v>
      </c>
      <c r="P535" s="5" t="str">
        <f t="shared" si="242"/>
        <v>ERJ6ENF4323</v>
      </c>
      <c r="T535" t="str">
        <f t="shared" si="218"/>
        <v>technology 'R0805';</v>
      </c>
      <c r="U535" t="str">
        <f t="shared" si="219"/>
        <v>value '432 k';</v>
      </c>
      <c r="V535" t="str">
        <f t="shared" si="220"/>
        <v>tolerance '1 %';</v>
      </c>
      <c r="W535" t="str">
        <f t="shared" si="221"/>
        <v>rcwv '150 V';</v>
      </c>
      <c r="X535" t="str">
        <f t="shared" si="222"/>
        <v>max(v) '200 V';</v>
      </c>
      <c r="Y535" t="str">
        <f t="shared" si="223"/>
        <v>power(w) '0.125 @ 70 C';</v>
      </c>
      <c r="Z535" t="str">
        <f t="shared" si="224"/>
        <v>tcr '±100 ppm/C';</v>
      </c>
      <c r="AA535" t="str">
        <f t="shared" si="225"/>
        <v>package '0805';</v>
      </c>
      <c r="AB535" t="str">
        <f t="shared" si="226"/>
        <v>operating_temp '-55 to +155 C';</v>
      </c>
      <c r="AC535" t="str">
        <f t="shared" si="227"/>
        <v>pkg_code '4323';</v>
      </c>
      <c r="AD535" t="str">
        <f t="shared" si="228"/>
        <v>aec-q200 'Grade 0';</v>
      </c>
      <c r="AE535" t="str">
        <f t="shared" si="229"/>
        <v>classification 'Precision Thick Film Chip Resistors';</v>
      </c>
      <c r="AF535" t="str">
        <f t="shared" si="230"/>
        <v>mfg 'Panasonic';</v>
      </c>
      <c r="AG535" t="str">
        <f t="shared" si="231"/>
        <v>mpn 'ERJ6ENF4323';</v>
      </c>
    </row>
    <row r="536" spans="3:33" x14ac:dyDescent="0.3">
      <c r="C536" s="5" t="str">
        <f t="shared" si="232"/>
        <v>R0805</v>
      </c>
      <c r="D536" s="5" t="str">
        <f t="shared" si="216"/>
        <v>442 k</v>
      </c>
      <c r="E536" s="5" t="str">
        <f t="shared" si="233"/>
        <v>1 %</v>
      </c>
      <c r="F536" s="5" t="str">
        <f t="shared" si="217"/>
        <v>150 V</v>
      </c>
      <c r="G536" s="5" t="str">
        <f t="shared" si="234"/>
        <v>200 V</v>
      </c>
      <c r="H536" s="5" t="str">
        <f t="shared" si="235"/>
        <v>0.125 @ 70 C</v>
      </c>
      <c r="I536" s="5" t="str">
        <f t="shared" si="236"/>
        <v>±100 ppm/C</v>
      </c>
      <c r="J536" s="5" t="str">
        <f t="shared" si="237"/>
        <v>0805</v>
      </c>
      <c r="K536" s="5" t="str">
        <f t="shared" si="238"/>
        <v>-55 to +155 C</v>
      </c>
      <c r="L536" s="5" t="str">
        <f t="array" ref="L536">IFERROR(INDEX(e29_4c,SMALL(IF(($B$9&lt;=e29_raw)*($B$11&gt;=e29_raw),MATCH(ROW(e29_4c),ROW(e29_4c))),ROWS($A$1:A530)),COLUMN(A530)),"")</f>
        <v>4423</v>
      </c>
      <c r="M536" s="5" t="str">
        <f t="shared" si="239"/>
        <v>Grade 0</v>
      </c>
      <c r="N536" t="str">
        <f t="shared" si="240"/>
        <v>Precision Thick Film Chip Resistors</v>
      </c>
      <c r="O536" t="str">
        <f t="shared" si="241"/>
        <v>Panasonic</v>
      </c>
      <c r="P536" s="5" t="str">
        <f t="shared" si="242"/>
        <v>ERJ6ENF4423</v>
      </c>
      <c r="T536" t="str">
        <f t="shared" si="218"/>
        <v>technology 'R0805';</v>
      </c>
      <c r="U536" t="str">
        <f t="shared" si="219"/>
        <v>value '442 k';</v>
      </c>
      <c r="V536" t="str">
        <f t="shared" si="220"/>
        <v>tolerance '1 %';</v>
      </c>
      <c r="W536" t="str">
        <f t="shared" si="221"/>
        <v>rcwv '150 V';</v>
      </c>
      <c r="X536" t="str">
        <f t="shared" si="222"/>
        <v>max(v) '200 V';</v>
      </c>
      <c r="Y536" t="str">
        <f t="shared" si="223"/>
        <v>power(w) '0.125 @ 70 C';</v>
      </c>
      <c r="Z536" t="str">
        <f t="shared" si="224"/>
        <v>tcr '±100 ppm/C';</v>
      </c>
      <c r="AA536" t="str">
        <f t="shared" si="225"/>
        <v>package '0805';</v>
      </c>
      <c r="AB536" t="str">
        <f t="shared" si="226"/>
        <v>operating_temp '-55 to +155 C';</v>
      </c>
      <c r="AC536" t="str">
        <f t="shared" si="227"/>
        <v>pkg_code '4423';</v>
      </c>
      <c r="AD536" t="str">
        <f t="shared" si="228"/>
        <v>aec-q200 'Grade 0';</v>
      </c>
      <c r="AE536" t="str">
        <f t="shared" si="229"/>
        <v>classification 'Precision Thick Film Chip Resistors';</v>
      </c>
      <c r="AF536" t="str">
        <f t="shared" si="230"/>
        <v>mfg 'Panasonic';</v>
      </c>
      <c r="AG536" t="str">
        <f t="shared" si="231"/>
        <v>mpn 'ERJ6ENF4423';</v>
      </c>
    </row>
    <row r="537" spans="3:33" x14ac:dyDescent="0.3">
      <c r="C537" s="5" t="str">
        <f t="shared" si="232"/>
        <v>R0805</v>
      </c>
      <c r="D537" s="5" t="str">
        <f t="shared" si="216"/>
        <v>453 k</v>
      </c>
      <c r="E537" s="5" t="str">
        <f t="shared" si="233"/>
        <v>1 %</v>
      </c>
      <c r="F537" s="5" t="str">
        <f t="shared" si="217"/>
        <v>150 V</v>
      </c>
      <c r="G537" s="5" t="str">
        <f t="shared" si="234"/>
        <v>200 V</v>
      </c>
      <c r="H537" s="5" t="str">
        <f t="shared" si="235"/>
        <v>0.125 @ 70 C</v>
      </c>
      <c r="I537" s="5" t="str">
        <f t="shared" si="236"/>
        <v>±100 ppm/C</v>
      </c>
      <c r="J537" s="5" t="str">
        <f t="shared" si="237"/>
        <v>0805</v>
      </c>
      <c r="K537" s="5" t="str">
        <f t="shared" si="238"/>
        <v>-55 to +155 C</v>
      </c>
      <c r="L537" s="5" t="str">
        <f t="array" ref="L537">IFERROR(INDEX(e29_4c,SMALL(IF(($B$9&lt;=e29_raw)*($B$11&gt;=e29_raw),MATCH(ROW(e29_4c),ROW(e29_4c))),ROWS($A$1:A531)),COLUMN(A531)),"")</f>
        <v>4533</v>
      </c>
      <c r="M537" s="5" t="str">
        <f t="shared" si="239"/>
        <v>Grade 0</v>
      </c>
      <c r="N537" t="str">
        <f t="shared" si="240"/>
        <v>Precision Thick Film Chip Resistors</v>
      </c>
      <c r="O537" t="str">
        <f t="shared" si="241"/>
        <v>Panasonic</v>
      </c>
      <c r="P537" s="5" t="str">
        <f t="shared" si="242"/>
        <v>ERJ6ENF4533</v>
      </c>
      <c r="T537" t="str">
        <f t="shared" si="218"/>
        <v>technology 'R0805';</v>
      </c>
      <c r="U537" t="str">
        <f t="shared" si="219"/>
        <v>value '453 k';</v>
      </c>
      <c r="V537" t="str">
        <f t="shared" si="220"/>
        <v>tolerance '1 %';</v>
      </c>
      <c r="W537" t="str">
        <f t="shared" si="221"/>
        <v>rcwv '150 V';</v>
      </c>
      <c r="X537" t="str">
        <f t="shared" si="222"/>
        <v>max(v) '200 V';</v>
      </c>
      <c r="Y537" t="str">
        <f t="shared" si="223"/>
        <v>power(w) '0.125 @ 70 C';</v>
      </c>
      <c r="Z537" t="str">
        <f t="shared" si="224"/>
        <v>tcr '±100 ppm/C';</v>
      </c>
      <c r="AA537" t="str">
        <f t="shared" si="225"/>
        <v>package '0805';</v>
      </c>
      <c r="AB537" t="str">
        <f t="shared" si="226"/>
        <v>operating_temp '-55 to +155 C';</v>
      </c>
      <c r="AC537" t="str">
        <f t="shared" si="227"/>
        <v>pkg_code '4533';</v>
      </c>
      <c r="AD537" t="str">
        <f t="shared" si="228"/>
        <v>aec-q200 'Grade 0';</v>
      </c>
      <c r="AE537" t="str">
        <f t="shared" si="229"/>
        <v>classification 'Precision Thick Film Chip Resistors';</v>
      </c>
      <c r="AF537" t="str">
        <f t="shared" si="230"/>
        <v>mfg 'Panasonic';</v>
      </c>
      <c r="AG537" t="str">
        <f t="shared" si="231"/>
        <v>mpn 'ERJ6ENF4533';</v>
      </c>
    </row>
    <row r="538" spans="3:33" x14ac:dyDescent="0.3">
      <c r="C538" s="5" t="str">
        <f t="shared" si="232"/>
        <v>R0805</v>
      </c>
      <c r="D538" s="5" t="str">
        <f t="shared" si="216"/>
        <v>464 k</v>
      </c>
      <c r="E538" s="5" t="str">
        <f t="shared" si="233"/>
        <v>1 %</v>
      </c>
      <c r="F538" s="5" t="str">
        <f t="shared" si="217"/>
        <v>150 V</v>
      </c>
      <c r="G538" s="5" t="str">
        <f t="shared" si="234"/>
        <v>200 V</v>
      </c>
      <c r="H538" s="5" t="str">
        <f t="shared" si="235"/>
        <v>0.125 @ 70 C</v>
      </c>
      <c r="I538" s="5" t="str">
        <f t="shared" si="236"/>
        <v>±100 ppm/C</v>
      </c>
      <c r="J538" s="5" t="str">
        <f t="shared" si="237"/>
        <v>0805</v>
      </c>
      <c r="K538" s="5" t="str">
        <f t="shared" si="238"/>
        <v>-55 to +155 C</v>
      </c>
      <c r="L538" s="5" t="str">
        <f t="array" ref="L538">IFERROR(INDEX(e29_4c,SMALL(IF(($B$9&lt;=e29_raw)*($B$11&gt;=e29_raw),MATCH(ROW(e29_4c),ROW(e29_4c))),ROWS($A$1:A532)),COLUMN(A532)),"")</f>
        <v>4643</v>
      </c>
      <c r="M538" s="5" t="str">
        <f t="shared" si="239"/>
        <v>Grade 0</v>
      </c>
      <c r="N538" t="str">
        <f t="shared" si="240"/>
        <v>Precision Thick Film Chip Resistors</v>
      </c>
      <c r="O538" t="str">
        <f t="shared" si="241"/>
        <v>Panasonic</v>
      </c>
      <c r="P538" s="5" t="str">
        <f t="shared" si="242"/>
        <v>ERJ6ENF4643</v>
      </c>
      <c r="T538" t="str">
        <f t="shared" si="218"/>
        <v>technology 'R0805';</v>
      </c>
      <c r="U538" t="str">
        <f t="shared" si="219"/>
        <v>value '464 k';</v>
      </c>
      <c r="V538" t="str">
        <f t="shared" si="220"/>
        <v>tolerance '1 %';</v>
      </c>
      <c r="W538" t="str">
        <f t="shared" si="221"/>
        <v>rcwv '150 V';</v>
      </c>
      <c r="X538" t="str">
        <f t="shared" si="222"/>
        <v>max(v) '200 V';</v>
      </c>
      <c r="Y538" t="str">
        <f t="shared" si="223"/>
        <v>power(w) '0.125 @ 70 C';</v>
      </c>
      <c r="Z538" t="str">
        <f t="shared" si="224"/>
        <v>tcr '±100 ppm/C';</v>
      </c>
      <c r="AA538" t="str">
        <f t="shared" si="225"/>
        <v>package '0805';</v>
      </c>
      <c r="AB538" t="str">
        <f t="shared" si="226"/>
        <v>operating_temp '-55 to +155 C';</v>
      </c>
      <c r="AC538" t="str">
        <f t="shared" si="227"/>
        <v>pkg_code '4643';</v>
      </c>
      <c r="AD538" t="str">
        <f t="shared" si="228"/>
        <v>aec-q200 'Grade 0';</v>
      </c>
      <c r="AE538" t="str">
        <f t="shared" si="229"/>
        <v>classification 'Precision Thick Film Chip Resistors';</v>
      </c>
      <c r="AF538" t="str">
        <f t="shared" si="230"/>
        <v>mfg 'Panasonic';</v>
      </c>
      <c r="AG538" t="str">
        <f t="shared" si="231"/>
        <v>mpn 'ERJ6ENF4643';</v>
      </c>
    </row>
    <row r="539" spans="3:33" x14ac:dyDescent="0.3">
      <c r="C539" s="5" t="str">
        <f t="shared" si="232"/>
        <v>R0805</v>
      </c>
      <c r="D539" s="5" t="str">
        <f t="shared" si="216"/>
        <v>470 k</v>
      </c>
      <c r="E539" s="5" t="str">
        <f t="shared" si="233"/>
        <v>1 %</v>
      </c>
      <c r="F539" s="5" t="str">
        <f t="shared" si="217"/>
        <v>150 V</v>
      </c>
      <c r="G539" s="5" t="str">
        <f t="shared" si="234"/>
        <v>200 V</v>
      </c>
      <c r="H539" s="5" t="str">
        <f t="shared" si="235"/>
        <v>0.125 @ 70 C</v>
      </c>
      <c r="I539" s="5" t="str">
        <f t="shared" si="236"/>
        <v>±100 ppm/C</v>
      </c>
      <c r="J539" s="5" t="str">
        <f t="shared" si="237"/>
        <v>0805</v>
      </c>
      <c r="K539" s="5" t="str">
        <f t="shared" si="238"/>
        <v>-55 to +155 C</v>
      </c>
      <c r="L539" s="5" t="str">
        <f t="array" ref="L539">IFERROR(INDEX(e29_4c,SMALL(IF(($B$9&lt;=e29_raw)*($B$11&gt;=e29_raw),MATCH(ROW(e29_4c),ROW(e29_4c))),ROWS($A$1:A533)),COLUMN(A533)),"")</f>
        <v>4703</v>
      </c>
      <c r="M539" s="5" t="str">
        <f t="shared" si="239"/>
        <v>Grade 0</v>
      </c>
      <c r="N539" t="str">
        <f t="shared" si="240"/>
        <v>Precision Thick Film Chip Resistors</v>
      </c>
      <c r="O539" t="str">
        <f t="shared" si="241"/>
        <v>Panasonic</v>
      </c>
      <c r="P539" s="5" t="str">
        <f t="shared" si="242"/>
        <v>ERJ6ENF4703</v>
      </c>
      <c r="T539" t="str">
        <f t="shared" si="218"/>
        <v>technology 'R0805';</v>
      </c>
      <c r="U539" t="str">
        <f t="shared" si="219"/>
        <v>value '470 k';</v>
      </c>
      <c r="V539" t="str">
        <f t="shared" si="220"/>
        <v>tolerance '1 %';</v>
      </c>
      <c r="W539" t="str">
        <f t="shared" si="221"/>
        <v>rcwv '150 V';</v>
      </c>
      <c r="X539" t="str">
        <f t="shared" si="222"/>
        <v>max(v) '200 V';</v>
      </c>
      <c r="Y539" t="str">
        <f t="shared" si="223"/>
        <v>power(w) '0.125 @ 70 C';</v>
      </c>
      <c r="Z539" t="str">
        <f t="shared" si="224"/>
        <v>tcr '±100 ppm/C';</v>
      </c>
      <c r="AA539" t="str">
        <f t="shared" si="225"/>
        <v>package '0805';</v>
      </c>
      <c r="AB539" t="str">
        <f t="shared" si="226"/>
        <v>operating_temp '-55 to +155 C';</v>
      </c>
      <c r="AC539" t="str">
        <f t="shared" si="227"/>
        <v>pkg_code '4703';</v>
      </c>
      <c r="AD539" t="str">
        <f t="shared" si="228"/>
        <v>aec-q200 'Grade 0';</v>
      </c>
      <c r="AE539" t="str">
        <f t="shared" si="229"/>
        <v>classification 'Precision Thick Film Chip Resistors';</v>
      </c>
      <c r="AF539" t="str">
        <f t="shared" si="230"/>
        <v>mfg 'Panasonic';</v>
      </c>
      <c r="AG539" t="str">
        <f t="shared" si="231"/>
        <v>mpn 'ERJ6ENF4703';</v>
      </c>
    </row>
    <row r="540" spans="3:33" x14ac:dyDescent="0.3">
      <c r="C540" s="5" t="str">
        <f t="shared" si="232"/>
        <v>R0805</v>
      </c>
      <c r="D540" s="5" t="str">
        <f t="shared" si="216"/>
        <v>475 k</v>
      </c>
      <c r="E540" s="5" t="str">
        <f t="shared" si="233"/>
        <v>1 %</v>
      </c>
      <c r="F540" s="5" t="str">
        <f t="shared" si="217"/>
        <v>150 V</v>
      </c>
      <c r="G540" s="5" t="str">
        <f t="shared" si="234"/>
        <v>200 V</v>
      </c>
      <c r="H540" s="5" t="str">
        <f t="shared" si="235"/>
        <v>0.125 @ 70 C</v>
      </c>
      <c r="I540" s="5" t="str">
        <f t="shared" si="236"/>
        <v>±100 ppm/C</v>
      </c>
      <c r="J540" s="5" t="str">
        <f t="shared" si="237"/>
        <v>0805</v>
      </c>
      <c r="K540" s="5" t="str">
        <f t="shared" si="238"/>
        <v>-55 to +155 C</v>
      </c>
      <c r="L540" s="5" t="str">
        <f t="array" ref="L540">IFERROR(INDEX(e29_4c,SMALL(IF(($B$9&lt;=e29_raw)*($B$11&gt;=e29_raw),MATCH(ROW(e29_4c),ROW(e29_4c))),ROWS($A$1:A534)),COLUMN(A534)),"")</f>
        <v>4753</v>
      </c>
      <c r="M540" s="5" t="str">
        <f t="shared" si="239"/>
        <v>Grade 0</v>
      </c>
      <c r="N540" t="str">
        <f t="shared" si="240"/>
        <v>Precision Thick Film Chip Resistors</v>
      </c>
      <c r="O540" t="str">
        <f t="shared" si="241"/>
        <v>Panasonic</v>
      </c>
      <c r="P540" s="5" t="str">
        <f t="shared" si="242"/>
        <v>ERJ6ENF4753</v>
      </c>
      <c r="T540" t="str">
        <f t="shared" si="218"/>
        <v>technology 'R0805';</v>
      </c>
      <c r="U540" t="str">
        <f t="shared" si="219"/>
        <v>value '475 k';</v>
      </c>
      <c r="V540" t="str">
        <f t="shared" si="220"/>
        <v>tolerance '1 %';</v>
      </c>
      <c r="W540" t="str">
        <f t="shared" si="221"/>
        <v>rcwv '150 V';</v>
      </c>
      <c r="X540" t="str">
        <f t="shared" si="222"/>
        <v>max(v) '200 V';</v>
      </c>
      <c r="Y540" t="str">
        <f t="shared" si="223"/>
        <v>power(w) '0.125 @ 70 C';</v>
      </c>
      <c r="Z540" t="str">
        <f t="shared" si="224"/>
        <v>tcr '±100 ppm/C';</v>
      </c>
      <c r="AA540" t="str">
        <f t="shared" si="225"/>
        <v>package '0805';</v>
      </c>
      <c r="AB540" t="str">
        <f t="shared" si="226"/>
        <v>operating_temp '-55 to +155 C';</v>
      </c>
      <c r="AC540" t="str">
        <f t="shared" si="227"/>
        <v>pkg_code '4753';</v>
      </c>
      <c r="AD540" t="str">
        <f t="shared" si="228"/>
        <v>aec-q200 'Grade 0';</v>
      </c>
      <c r="AE540" t="str">
        <f t="shared" si="229"/>
        <v>classification 'Precision Thick Film Chip Resistors';</v>
      </c>
      <c r="AF540" t="str">
        <f t="shared" si="230"/>
        <v>mfg 'Panasonic';</v>
      </c>
      <c r="AG540" t="str">
        <f t="shared" si="231"/>
        <v>mpn 'ERJ6ENF4753';</v>
      </c>
    </row>
    <row r="541" spans="3:33" x14ac:dyDescent="0.3">
      <c r="C541" s="5" t="str">
        <f t="shared" si="232"/>
        <v>R0805</v>
      </c>
      <c r="D541" s="5" t="str">
        <f t="shared" si="216"/>
        <v>487 k</v>
      </c>
      <c r="E541" s="5" t="str">
        <f t="shared" si="233"/>
        <v>1 %</v>
      </c>
      <c r="F541" s="5" t="str">
        <f t="shared" si="217"/>
        <v>150 V</v>
      </c>
      <c r="G541" s="5" t="str">
        <f t="shared" si="234"/>
        <v>200 V</v>
      </c>
      <c r="H541" s="5" t="str">
        <f t="shared" si="235"/>
        <v>0.125 @ 70 C</v>
      </c>
      <c r="I541" s="5" t="str">
        <f t="shared" si="236"/>
        <v>±100 ppm/C</v>
      </c>
      <c r="J541" s="5" t="str">
        <f t="shared" si="237"/>
        <v>0805</v>
      </c>
      <c r="K541" s="5" t="str">
        <f t="shared" si="238"/>
        <v>-55 to +155 C</v>
      </c>
      <c r="L541" s="5" t="str">
        <f t="array" ref="L541">IFERROR(INDEX(e29_4c,SMALL(IF(($B$9&lt;=e29_raw)*($B$11&gt;=e29_raw),MATCH(ROW(e29_4c),ROW(e29_4c))),ROWS($A$1:A535)),COLUMN(A535)),"")</f>
        <v>4873</v>
      </c>
      <c r="M541" s="5" t="str">
        <f t="shared" si="239"/>
        <v>Grade 0</v>
      </c>
      <c r="N541" t="str">
        <f t="shared" si="240"/>
        <v>Precision Thick Film Chip Resistors</v>
      </c>
      <c r="O541" t="str">
        <f t="shared" si="241"/>
        <v>Panasonic</v>
      </c>
      <c r="P541" s="5" t="str">
        <f t="shared" si="242"/>
        <v>ERJ6ENF4873</v>
      </c>
      <c r="T541" t="str">
        <f t="shared" si="218"/>
        <v>technology 'R0805';</v>
      </c>
      <c r="U541" t="str">
        <f t="shared" si="219"/>
        <v>value '487 k';</v>
      </c>
      <c r="V541" t="str">
        <f t="shared" si="220"/>
        <v>tolerance '1 %';</v>
      </c>
      <c r="W541" t="str">
        <f t="shared" si="221"/>
        <v>rcwv '150 V';</v>
      </c>
      <c r="X541" t="str">
        <f t="shared" si="222"/>
        <v>max(v) '200 V';</v>
      </c>
      <c r="Y541" t="str">
        <f t="shared" si="223"/>
        <v>power(w) '0.125 @ 70 C';</v>
      </c>
      <c r="Z541" t="str">
        <f t="shared" si="224"/>
        <v>tcr '±100 ppm/C';</v>
      </c>
      <c r="AA541" t="str">
        <f t="shared" si="225"/>
        <v>package '0805';</v>
      </c>
      <c r="AB541" t="str">
        <f t="shared" si="226"/>
        <v>operating_temp '-55 to +155 C';</v>
      </c>
      <c r="AC541" t="str">
        <f t="shared" si="227"/>
        <v>pkg_code '4873';</v>
      </c>
      <c r="AD541" t="str">
        <f t="shared" si="228"/>
        <v>aec-q200 'Grade 0';</v>
      </c>
      <c r="AE541" t="str">
        <f t="shared" si="229"/>
        <v>classification 'Precision Thick Film Chip Resistors';</v>
      </c>
      <c r="AF541" t="str">
        <f t="shared" si="230"/>
        <v>mfg 'Panasonic';</v>
      </c>
      <c r="AG541" t="str">
        <f t="shared" si="231"/>
        <v>mpn 'ERJ6ENF4873';</v>
      </c>
    </row>
    <row r="542" spans="3:33" x14ac:dyDescent="0.3">
      <c r="C542" s="5" t="str">
        <f t="shared" si="232"/>
        <v>R0805</v>
      </c>
      <c r="D542" s="5" t="str">
        <f t="shared" si="216"/>
        <v>499 k</v>
      </c>
      <c r="E542" s="5" t="str">
        <f t="shared" si="233"/>
        <v>1 %</v>
      </c>
      <c r="F542" s="5" t="str">
        <f t="shared" si="217"/>
        <v>150 V</v>
      </c>
      <c r="G542" s="5" t="str">
        <f t="shared" si="234"/>
        <v>200 V</v>
      </c>
      <c r="H542" s="5" t="str">
        <f t="shared" si="235"/>
        <v>0.125 @ 70 C</v>
      </c>
      <c r="I542" s="5" t="str">
        <f t="shared" si="236"/>
        <v>±100 ppm/C</v>
      </c>
      <c r="J542" s="5" t="str">
        <f t="shared" si="237"/>
        <v>0805</v>
      </c>
      <c r="K542" s="5" t="str">
        <f t="shared" si="238"/>
        <v>-55 to +155 C</v>
      </c>
      <c r="L542" s="5" t="str">
        <f t="array" ref="L542">IFERROR(INDEX(e29_4c,SMALL(IF(($B$9&lt;=e29_raw)*($B$11&gt;=e29_raw),MATCH(ROW(e29_4c),ROW(e29_4c))),ROWS($A$1:A536)),COLUMN(A536)),"")</f>
        <v>4993</v>
      </c>
      <c r="M542" s="5" t="str">
        <f t="shared" si="239"/>
        <v>Grade 0</v>
      </c>
      <c r="N542" t="str">
        <f t="shared" si="240"/>
        <v>Precision Thick Film Chip Resistors</v>
      </c>
      <c r="O542" t="str">
        <f t="shared" si="241"/>
        <v>Panasonic</v>
      </c>
      <c r="P542" s="5" t="str">
        <f t="shared" si="242"/>
        <v>ERJ6ENF4993</v>
      </c>
      <c r="T542" t="str">
        <f t="shared" si="218"/>
        <v>technology 'R0805';</v>
      </c>
      <c r="U542" t="str">
        <f t="shared" si="219"/>
        <v>value '499 k';</v>
      </c>
      <c r="V542" t="str">
        <f t="shared" si="220"/>
        <v>tolerance '1 %';</v>
      </c>
      <c r="W542" t="str">
        <f t="shared" si="221"/>
        <v>rcwv '150 V';</v>
      </c>
      <c r="X542" t="str">
        <f t="shared" si="222"/>
        <v>max(v) '200 V';</v>
      </c>
      <c r="Y542" t="str">
        <f t="shared" si="223"/>
        <v>power(w) '0.125 @ 70 C';</v>
      </c>
      <c r="Z542" t="str">
        <f t="shared" si="224"/>
        <v>tcr '±100 ppm/C';</v>
      </c>
      <c r="AA542" t="str">
        <f t="shared" si="225"/>
        <v>package '0805';</v>
      </c>
      <c r="AB542" t="str">
        <f t="shared" si="226"/>
        <v>operating_temp '-55 to +155 C';</v>
      </c>
      <c r="AC542" t="str">
        <f t="shared" si="227"/>
        <v>pkg_code '4993';</v>
      </c>
      <c r="AD542" t="str">
        <f t="shared" si="228"/>
        <v>aec-q200 'Grade 0';</v>
      </c>
      <c r="AE542" t="str">
        <f t="shared" si="229"/>
        <v>classification 'Precision Thick Film Chip Resistors';</v>
      </c>
      <c r="AF542" t="str">
        <f t="shared" si="230"/>
        <v>mfg 'Panasonic';</v>
      </c>
      <c r="AG542" t="str">
        <f t="shared" si="231"/>
        <v>mpn 'ERJ6ENF4993';</v>
      </c>
    </row>
    <row r="543" spans="3:33" x14ac:dyDescent="0.3">
      <c r="C543" s="5" t="str">
        <f t="shared" si="232"/>
        <v>R0805</v>
      </c>
      <c r="D543" s="5" t="str">
        <f t="shared" si="216"/>
        <v>510 k</v>
      </c>
      <c r="E543" s="5" t="str">
        <f t="shared" si="233"/>
        <v>1 %</v>
      </c>
      <c r="F543" s="5" t="str">
        <f t="shared" si="217"/>
        <v>150 V</v>
      </c>
      <c r="G543" s="5" t="str">
        <f t="shared" si="234"/>
        <v>200 V</v>
      </c>
      <c r="H543" s="5" t="str">
        <f t="shared" si="235"/>
        <v>0.125 @ 70 C</v>
      </c>
      <c r="I543" s="5" t="str">
        <f t="shared" si="236"/>
        <v>±100 ppm/C</v>
      </c>
      <c r="J543" s="5" t="str">
        <f t="shared" si="237"/>
        <v>0805</v>
      </c>
      <c r="K543" s="5" t="str">
        <f t="shared" si="238"/>
        <v>-55 to +155 C</v>
      </c>
      <c r="L543" s="5" t="str">
        <f t="array" ref="L543">IFERROR(INDEX(e29_4c,SMALL(IF(($B$9&lt;=e29_raw)*($B$11&gt;=e29_raw),MATCH(ROW(e29_4c),ROW(e29_4c))),ROWS($A$1:A537)),COLUMN(A537)),"")</f>
        <v>5103</v>
      </c>
      <c r="M543" s="5" t="str">
        <f t="shared" si="239"/>
        <v>Grade 0</v>
      </c>
      <c r="N543" t="str">
        <f t="shared" si="240"/>
        <v>Precision Thick Film Chip Resistors</v>
      </c>
      <c r="O543" t="str">
        <f t="shared" si="241"/>
        <v>Panasonic</v>
      </c>
      <c r="P543" s="5" t="str">
        <f t="shared" si="242"/>
        <v>ERJ6ENF5103</v>
      </c>
      <c r="T543" t="str">
        <f t="shared" si="218"/>
        <v>technology 'R0805';</v>
      </c>
      <c r="U543" t="str">
        <f t="shared" si="219"/>
        <v>value '510 k';</v>
      </c>
      <c r="V543" t="str">
        <f t="shared" si="220"/>
        <v>tolerance '1 %';</v>
      </c>
      <c r="W543" t="str">
        <f t="shared" si="221"/>
        <v>rcwv '150 V';</v>
      </c>
      <c r="X543" t="str">
        <f t="shared" si="222"/>
        <v>max(v) '200 V';</v>
      </c>
      <c r="Y543" t="str">
        <f t="shared" si="223"/>
        <v>power(w) '0.125 @ 70 C';</v>
      </c>
      <c r="Z543" t="str">
        <f t="shared" si="224"/>
        <v>tcr '±100 ppm/C';</v>
      </c>
      <c r="AA543" t="str">
        <f t="shared" si="225"/>
        <v>package '0805';</v>
      </c>
      <c r="AB543" t="str">
        <f t="shared" si="226"/>
        <v>operating_temp '-55 to +155 C';</v>
      </c>
      <c r="AC543" t="str">
        <f t="shared" si="227"/>
        <v>pkg_code '5103';</v>
      </c>
      <c r="AD543" t="str">
        <f t="shared" si="228"/>
        <v>aec-q200 'Grade 0';</v>
      </c>
      <c r="AE543" t="str">
        <f t="shared" si="229"/>
        <v>classification 'Precision Thick Film Chip Resistors';</v>
      </c>
      <c r="AF543" t="str">
        <f t="shared" si="230"/>
        <v>mfg 'Panasonic';</v>
      </c>
      <c r="AG543" t="str">
        <f t="shared" si="231"/>
        <v>mpn 'ERJ6ENF5103';</v>
      </c>
    </row>
    <row r="544" spans="3:33" x14ac:dyDescent="0.3">
      <c r="C544" s="5" t="str">
        <f t="shared" si="232"/>
        <v>R0805</v>
      </c>
      <c r="D544" s="5" t="str">
        <f t="shared" si="216"/>
        <v>511 k</v>
      </c>
      <c r="E544" s="5" t="str">
        <f t="shared" si="233"/>
        <v>1 %</v>
      </c>
      <c r="F544" s="5" t="str">
        <f t="shared" si="217"/>
        <v>150 V</v>
      </c>
      <c r="G544" s="5" t="str">
        <f t="shared" si="234"/>
        <v>200 V</v>
      </c>
      <c r="H544" s="5" t="str">
        <f t="shared" si="235"/>
        <v>0.125 @ 70 C</v>
      </c>
      <c r="I544" s="5" t="str">
        <f t="shared" si="236"/>
        <v>±100 ppm/C</v>
      </c>
      <c r="J544" s="5" t="str">
        <f t="shared" si="237"/>
        <v>0805</v>
      </c>
      <c r="K544" s="5" t="str">
        <f t="shared" si="238"/>
        <v>-55 to +155 C</v>
      </c>
      <c r="L544" s="5" t="str">
        <f t="array" ref="L544">IFERROR(INDEX(e29_4c,SMALL(IF(($B$9&lt;=e29_raw)*($B$11&gt;=e29_raw),MATCH(ROW(e29_4c),ROW(e29_4c))),ROWS($A$1:A538)),COLUMN(A538)),"")</f>
        <v>5113</v>
      </c>
      <c r="M544" s="5" t="str">
        <f t="shared" si="239"/>
        <v>Grade 0</v>
      </c>
      <c r="N544" t="str">
        <f t="shared" si="240"/>
        <v>Precision Thick Film Chip Resistors</v>
      </c>
      <c r="O544" t="str">
        <f t="shared" si="241"/>
        <v>Panasonic</v>
      </c>
      <c r="P544" s="5" t="str">
        <f t="shared" si="242"/>
        <v>ERJ6ENF5113</v>
      </c>
      <c r="T544" t="str">
        <f t="shared" si="218"/>
        <v>technology 'R0805';</v>
      </c>
      <c r="U544" t="str">
        <f t="shared" si="219"/>
        <v>value '511 k';</v>
      </c>
      <c r="V544" t="str">
        <f t="shared" si="220"/>
        <v>tolerance '1 %';</v>
      </c>
      <c r="W544" t="str">
        <f t="shared" si="221"/>
        <v>rcwv '150 V';</v>
      </c>
      <c r="X544" t="str">
        <f t="shared" si="222"/>
        <v>max(v) '200 V';</v>
      </c>
      <c r="Y544" t="str">
        <f t="shared" si="223"/>
        <v>power(w) '0.125 @ 70 C';</v>
      </c>
      <c r="Z544" t="str">
        <f t="shared" si="224"/>
        <v>tcr '±100 ppm/C';</v>
      </c>
      <c r="AA544" t="str">
        <f t="shared" si="225"/>
        <v>package '0805';</v>
      </c>
      <c r="AB544" t="str">
        <f t="shared" si="226"/>
        <v>operating_temp '-55 to +155 C';</v>
      </c>
      <c r="AC544" t="str">
        <f t="shared" si="227"/>
        <v>pkg_code '5113';</v>
      </c>
      <c r="AD544" t="str">
        <f t="shared" si="228"/>
        <v>aec-q200 'Grade 0';</v>
      </c>
      <c r="AE544" t="str">
        <f t="shared" si="229"/>
        <v>classification 'Precision Thick Film Chip Resistors';</v>
      </c>
      <c r="AF544" t="str">
        <f t="shared" si="230"/>
        <v>mfg 'Panasonic';</v>
      </c>
      <c r="AG544" t="str">
        <f t="shared" si="231"/>
        <v>mpn 'ERJ6ENF5113';</v>
      </c>
    </row>
    <row r="545" spans="3:33" x14ac:dyDescent="0.3">
      <c r="C545" s="5" t="str">
        <f t="shared" si="232"/>
        <v>R0805</v>
      </c>
      <c r="D545" s="5" t="str">
        <f t="shared" si="216"/>
        <v>523 k</v>
      </c>
      <c r="E545" s="5" t="str">
        <f t="shared" si="233"/>
        <v>1 %</v>
      </c>
      <c r="F545" s="5" t="str">
        <f t="shared" si="217"/>
        <v>150 V</v>
      </c>
      <c r="G545" s="5" t="str">
        <f t="shared" si="234"/>
        <v>200 V</v>
      </c>
      <c r="H545" s="5" t="str">
        <f t="shared" si="235"/>
        <v>0.125 @ 70 C</v>
      </c>
      <c r="I545" s="5" t="str">
        <f t="shared" si="236"/>
        <v>±100 ppm/C</v>
      </c>
      <c r="J545" s="5" t="str">
        <f t="shared" si="237"/>
        <v>0805</v>
      </c>
      <c r="K545" s="5" t="str">
        <f t="shared" si="238"/>
        <v>-55 to +155 C</v>
      </c>
      <c r="L545" s="5" t="str">
        <f t="array" ref="L545">IFERROR(INDEX(e29_4c,SMALL(IF(($B$9&lt;=e29_raw)*($B$11&gt;=e29_raw),MATCH(ROW(e29_4c),ROW(e29_4c))),ROWS($A$1:A539)),COLUMN(A539)),"")</f>
        <v>5233</v>
      </c>
      <c r="M545" s="5" t="str">
        <f t="shared" si="239"/>
        <v>Grade 0</v>
      </c>
      <c r="N545" t="str">
        <f t="shared" si="240"/>
        <v>Precision Thick Film Chip Resistors</v>
      </c>
      <c r="O545" t="str">
        <f t="shared" si="241"/>
        <v>Panasonic</v>
      </c>
      <c r="P545" s="5" t="str">
        <f t="shared" si="242"/>
        <v>ERJ6ENF5233</v>
      </c>
      <c r="T545" t="str">
        <f t="shared" si="218"/>
        <v>technology 'R0805';</v>
      </c>
      <c r="U545" t="str">
        <f t="shared" si="219"/>
        <v>value '523 k';</v>
      </c>
      <c r="V545" t="str">
        <f t="shared" si="220"/>
        <v>tolerance '1 %';</v>
      </c>
      <c r="W545" t="str">
        <f t="shared" si="221"/>
        <v>rcwv '150 V';</v>
      </c>
      <c r="X545" t="str">
        <f t="shared" si="222"/>
        <v>max(v) '200 V';</v>
      </c>
      <c r="Y545" t="str">
        <f t="shared" si="223"/>
        <v>power(w) '0.125 @ 70 C';</v>
      </c>
      <c r="Z545" t="str">
        <f t="shared" si="224"/>
        <v>tcr '±100 ppm/C';</v>
      </c>
      <c r="AA545" t="str">
        <f t="shared" si="225"/>
        <v>package '0805';</v>
      </c>
      <c r="AB545" t="str">
        <f t="shared" si="226"/>
        <v>operating_temp '-55 to +155 C';</v>
      </c>
      <c r="AC545" t="str">
        <f t="shared" si="227"/>
        <v>pkg_code '5233';</v>
      </c>
      <c r="AD545" t="str">
        <f t="shared" si="228"/>
        <v>aec-q200 'Grade 0';</v>
      </c>
      <c r="AE545" t="str">
        <f t="shared" si="229"/>
        <v>classification 'Precision Thick Film Chip Resistors';</v>
      </c>
      <c r="AF545" t="str">
        <f t="shared" si="230"/>
        <v>mfg 'Panasonic';</v>
      </c>
      <c r="AG545" t="str">
        <f t="shared" si="231"/>
        <v>mpn 'ERJ6ENF5233';</v>
      </c>
    </row>
    <row r="546" spans="3:33" x14ac:dyDescent="0.3">
      <c r="C546" s="5" t="str">
        <f t="shared" si="232"/>
        <v>R0805</v>
      </c>
      <c r="D546" s="5" t="str">
        <f t="shared" si="216"/>
        <v>536 k</v>
      </c>
      <c r="E546" s="5" t="str">
        <f t="shared" si="233"/>
        <v>1 %</v>
      </c>
      <c r="F546" s="5" t="str">
        <f t="shared" si="217"/>
        <v>150 V</v>
      </c>
      <c r="G546" s="5" t="str">
        <f t="shared" si="234"/>
        <v>200 V</v>
      </c>
      <c r="H546" s="5" t="str">
        <f t="shared" si="235"/>
        <v>0.125 @ 70 C</v>
      </c>
      <c r="I546" s="5" t="str">
        <f t="shared" si="236"/>
        <v>±100 ppm/C</v>
      </c>
      <c r="J546" s="5" t="str">
        <f t="shared" si="237"/>
        <v>0805</v>
      </c>
      <c r="K546" s="5" t="str">
        <f t="shared" si="238"/>
        <v>-55 to +155 C</v>
      </c>
      <c r="L546" s="5" t="str">
        <f t="array" ref="L546">IFERROR(INDEX(e29_4c,SMALL(IF(($B$9&lt;=e29_raw)*($B$11&gt;=e29_raw),MATCH(ROW(e29_4c),ROW(e29_4c))),ROWS($A$1:A540)),COLUMN(A540)),"")</f>
        <v>5363</v>
      </c>
      <c r="M546" s="5" t="str">
        <f t="shared" si="239"/>
        <v>Grade 0</v>
      </c>
      <c r="N546" t="str">
        <f t="shared" si="240"/>
        <v>Precision Thick Film Chip Resistors</v>
      </c>
      <c r="O546" t="str">
        <f t="shared" si="241"/>
        <v>Panasonic</v>
      </c>
      <c r="P546" s="5" t="str">
        <f t="shared" si="242"/>
        <v>ERJ6ENF5363</v>
      </c>
      <c r="T546" t="str">
        <f t="shared" si="218"/>
        <v>technology 'R0805';</v>
      </c>
      <c r="U546" t="str">
        <f t="shared" si="219"/>
        <v>value '536 k';</v>
      </c>
      <c r="V546" t="str">
        <f t="shared" si="220"/>
        <v>tolerance '1 %';</v>
      </c>
      <c r="W546" t="str">
        <f t="shared" si="221"/>
        <v>rcwv '150 V';</v>
      </c>
      <c r="X546" t="str">
        <f t="shared" si="222"/>
        <v>max(v) '200 V';</v>
      </c>
      <c r="Y546" t="str">
        <f t="shared" si="223"/>
        <v>power(w) '0.125 @ 70 C';</v>
      </c>
      <c r="Z546" t="str">
        <f t="shared" si="224"/>
        <v>tcr '±100 ppm/C';</v>
      </c>
      <c r="AA546" t="str">
        <f t="shared" si="225"/>
        <v>package '0805';</v>
      </c>
      <c r="AB546" t="str">
        <f t="shared" si="226"/>
        <v>operating_temp '-55 to +155 C';</v>
      </c>
      <c r="AC546" t="str">
        <f t="shared" si="227"/>
        <v>pkg_code '5363';</v>
      </c>
      <c r="AD546" t="str">
        <f t="shared" si="228"/>
        <v>aec-q200 'Grade 0';</v>
      </c>
      <c r="AE546" t="str">
        <f t="shared" si="229"/>
        <v>classification 'Precision Thick Film Chip Resistors';</v>
      </c>
      <c r="AF546" t="str">
        <f t="shared" si="230"/>
        <v>mfg 'Panasonic';</v>
      </c>
      <c r="AG546" t="str">
        <f t="shared" si="231"/>
        <v>mpn 'ERJ6ENF5363';</v>
      </c>
    </row>
    <row r="547" spans="3:33" x14ac:dyDescent="0.3">
      <c r="C547" s="5" t="str">
        <f t="shared" si="232"/>
        <v>R0805</v>
      </c>
      <c r="D547" s="5" t="str">
        <f t="shared" si="216"/>
        <v>549 k</v>
      </c>
      <c r="E547" s="5" t="str">
        <f t="shared" si="233"/>
        <v>1 %</v>
      </c>
      <c r="F547" s="5" t="str">
        <f t="shared" si="217"/>
        <v>150 V</v>
      </c>
      <c r="G547" s="5" t="str">
        <f t="shared" si="234"/>
        <v>200 V</v>
      </c>
      <c r="H547" s="5" t="str">
        <f t="shared" si="235"/>
        <v>0.125 @ 70 C</v>
      </c>
      <c r="I547" s="5" t="str">
        <f t="shared" si="236"/>
        <v>±100 ppm/C</v>
      </c>
      <c r="J547" s="5" t="str">
        <f t="shared" si="237"/>
        <v>0805</v>
      </c>
      <c r="K547" s="5" t="str">
        <f t="shared" si="238"/>
        <v>-55 to +155 C</v>
      </c>
      <c r="L547" s="5" t="str">
        <f t="array" ref="L547">IFERROR(INDEX(e29_4c,SMALL(IF(($B$9&lt;=e29_raw)*($B$11&gt;=e29_raw),MATCH(ROW(e29_4c),ROW(e29_4c))),ROWS($A$1:A541)),COLUMN(A541)),"")</f>
        <v>5493</v>
      </c>
      <c r="M547" s="5" t="str">
        <f t="shared" si="239"/>
        <v>Grade 0</v>
      </c>
      <c r="N547" t="str">
        <f t="shared" si="240"/>
        <v>Precision Thick Film Chip Resistors</v>
      </c>
      <c r="O547" t="str">
        <f t="shared" si="241"/>
        <v>Panasonic</v>
      </c>
      <c r="P547" s="5" t="str">
        <f t="shared" si="242"/>
        <v>ERJ6ENF5493</v>
      </c>
      <c r="T547" t="str">
        <f t="shared" si="218"/>
        <v>technology 'R0805';</v>
      </c>
      <c r="U547" t="str">
        <f t="shared" si="219"/>
        <v>value '549 k';</v>
      </c>
      <c r="V547" t="str">
        <f t="shared" si="220"/>
        <v>tolerance '1 %';</v>
      </c>
      <c r="W547" t="str">
        <f t="shared" si="221"/>
        <v>rcwv '150 V';</v>
      </c>
      <c r="X547" t="str">
        <f t="shared" si="222"/>
        <v>max(v) '200 V';</v>
      </c>
      <c r="Y547" t="str">
        <f t="shared" si="223"/>
        <v>power(w) '0.125 @ 70 C';</v>
      </c>
      <c r="Z547" t="str">
        <f t="shared" si="224"/>
        <v>tcr '±100 ppm/C';</v>
      </c>
      <c r="AA547" t="str">
        <f t="shared" si="225"/>
        <v>package '0805';</v>
      </c>
      <c r="AB547" t="str">
        <f t="shared" si="226"/>
        <v>operating_temp '-55 to +155 C';</v>
      </c>
      <c r="AC547" t="str">
        <f t="shared" si="227"/>
        <v>pkg_code '5493';</v>
      </c>
      <c r="AD547" t="str">
        <f t="shared" si="228"/>
        <v>aec-q200 'Grade 0';</v>
      </c>
      <c r="AE547" t="str">
        <f t="shared" si="229"/>
        <v>classification 'Precision Thick Film Chip Resistors';</v>
      </c>
      <c r="AF547" t="str">
        <f t="shared" si="230"/>
        <v>mfg 'Panasonic';</v>
      </c>
      <c r="AG547" t="str">
        <f t="shared" si="231"/>
        <v>mpn 'ERJ6ENF5493';</v>
      </c>
    </row>
    <row r="548" spans="3:33" x14ac:dyDescent="0.3">
      <c r="C548" s="5" t="str">
        <f t="shared" si="232"/>
        <v>R0805</v>
      </c>
      <c r="D548" s="5" t="str">
        <f t="shared" si="216"/>
        <v>560 k</v>
      </c>
      <c r="E548" s="5" t="str">
        <f t="shared" si="233"/>
        <v>1 %</v>
      </c>
      <c r="F548" s="5" t="str">
        <f t="shared" si="217"/>
        <v>150 V</v>
      </c>
      <c r="G548" s="5" t="str">
        <f t="shared" si="234"/>
        <v>200 V</v>
      </c>
      <c r="H548" s="5" t="str">
        <f t="shared" si="235"/>
        <v>0.125 @ 70 C</v>
      </c>
      <c r="I548" s="5" t="str">
        <f t="shared" si="236"/>
        <v>±100 ppm/C</v>
      </c>
      <c r="J548" s="5" t="str">
        <f t="shared" si="237"/>
        <v>0805</v>
      </c>
      <c r="K548" s="5" t="str">
        <f t="shared" si="238"/>
        <v>-55 to +155 C</v>
      </c>
      <c r="L548" s="5" t="str">
        <f t="array" ref="L548">IFERROR(INDEX(e29_4c,SMALL(IF(($B$9&lt;=e29_raw)*($B$11&gt;=e29_raw),MATCH(ROW(e29_4c),ROW(e29_4c))),ROWS($A$1:A542)),COLUMN(A542)),"")</f>
        <v>5603</v>
      </c>
      <c r="M548" s="5" t="str">
        <f t="shared" si="239"/>
        <v>Grade 0</v>
      </c>
      <c r="N548" t="str">
        <f t="shared" si="240"/>
        <v>Precision Thick Film Chip Resistors</v>
      </c>
      <c r="O548" t="str">
        <f t="shared" si="241"/>
        <v>Panasonic</v>
      </c>
      <c r="P548" s="5" t="str">
        <f t="shared" si="242"/>
        <v>ERJ6ENF5603</v>
      </c>
      <c r="T548" t="str">
        <f t="shared" si="218"/>
        <v>technology 'R0805';</v>
      </c>
      <c r="U548" t="str">
        <f t="shared" si="219"/>
        <v>value '560 k';</v>
      </c>
      <c r="V548" t="str">
        <f t="shared" si="220"/>
        <v>tolerance '1 %';</v>
      </c>
      <c r="W548" t="str">
        <f t="shared" si="221"/>
        <v>rcwv '150 V';</v>
      </c>
      <c r="X548" t="str">
        <f t="shared" si="222"/>
        <v>max(v) '200 V';</v>
      </c>
      <c r="Y548" t="str">
        <f t="shared" si="223"/>
        <v>power(w) '0.125 @ 70 C';</v>
      </c>
      <c r="Z548" t="str">
        <f t="shared" si="224"/>
        <v>tcr '±100 ppm/C';</v>
      </c>
      <c r="AA548" t="str">
        <f t="shared" si="225"/>
        <v>package '0805';</v>
      </c>
      <c r="AB548" t="str">
        <f t="shared" si="226"/>
        <v>operating_temp '-55 to +155 C';</v>
      </c>
      <c r="AC548" t="str">
        <f t="shared" si="227"/>
        <v>pkg_code '5603';</v>
      </c>
      <c r="AD548" t="str">
        <f t="shared" si="228"/>
        <v>aec-q200 'Grade 0';</v>
      </c>
      <c r="AE548" t="str">
        <f t="shared" si="229"/>
        <v>classification 'Precision Thick Film Chip Resistors';</v>
      </c>
      <c r="AF548" t="str">
        <f t="shared" si="230"/>
        <v>mfg 'Panasonic';</v>
      </c>
      <c r="AG548" t="str">
        <f t="shared" si="231"/>
        <v>mpn 'ERJ6ENF5603';</v>
      </c>
    </row>
    <row r="549" spans="3:33" x14ac:dyDescent="0.3">
      <c r="C549" s="5" t="str">
        <f t="shared" si="232"/>
        <v>R0805</v>
      </c>
      <c r="D549" s="5" t="str">
        <f t="shared" si="216"/>
        <v>562 k</v>
      </c>
      <c r="E549" s="5" t="str">
        <f t="shared" si="233"/>
        <v>1 %</v>
      </c>
      <c r="F549" s="5" t="str">
        <f t="shared" si="217"/>
        <v>150 V</v>
      </c>
      <c r="G549" s="5" t="str">
        <f t="shared" si="234"/>
        <v>200 V</v>
      </c>
      <c r="H549" s="5" t="str">
        <f t="shared" si="235"/>
        <v>0.125 @ 70 C</v>
      </c>
      <c r="I549" s="5" t="str">
        <f t="shared" si="236"/>
        <v>±100 ppm/C</v>
      </c>
      <c r="J549" s="5" t="str">
        <f t="shared" si="237"/>
        <v>0805</v>
      </c>
      <c r="K549" s="5" t="str">
        <f t="shared" si="238"/>
        <v>-55 to +155 C</v>
      </c>
      <c r="L549" s="5" t="str">
        <f t="array" ref="L549">IFERROR(INDEX(e29_4c,SMALL(IF(($B$9&lt;=e29_raw)*($B$11&gt;=e29_raw),MATCH(ROW(e29_4c),ROW(e29_4c))),ROWS($A$1:A543)),COLUMN(A543)),"")</f>
        <v>5623</v>
      </c>
      <c r="M549" s="5" t="str">
        <f t="shared" si="239"/>
        <v>Grade 0</v>
      </c>
      <c r="N549" t="str">
        <f t="shared" si="240"/>
        <v>Precision Thick Film Chip Resistors</v>
      </c>
      <c r="O549" t="str">
        <f t="shared" si="241"/>
        <v>Panasonic</v>
      </c>
      <c r="P549" s="5" t="str">
        <f t="shared" si="242"/>
        <v>ERJ6ENF5623</v>
      </c>
      <c r="T549" t="str">
        <f t="shared" si="218"/>
        <v>technology 'R0805';</v>
      </c>
      <c r="U549" t="str">
        <f t="shared" si="219"/>
        <v>value '562 k';</v>
      </c>
      <c r="V549" t="str">
        <f t="shared" si="220"/>
        <v>tolerance '1 %';</v>
      </c>
      <c r="W549" t="str">
        <f t="shared" si="221"/>
        <v>rcwv '150 V';</v>
      </c>
      <c r="X549" t="str">
        <f t="shared" si="222"/>
        <v>max(v) '200 V';</v>
      </c>
      <c r="Y549" t="str">
        <f t="shared" si="223"/>
        <v>power(w) '0.125 @ 70 C';</v>
      </c>
      <c r="Z549" t="str">
        <f t="shared" si="224"/>
        <v>tcr '±100 ppm/C';</v>
      </c>
      <c r="AA549" t="str">
        <f t="shared" si="225"/>
        <v>package '0805';</v>
      </c>
      <c r="AB549" t="str">
        <f t="shared" si="226"/>
        <v>operating_temp '-55 to +155 C';</v>
      </c>
      <c r="AC549" t="str">
        <f t="shared" si="227"/>
        <v>pkg_code '5623';</v>
      </c>
      <c r="AD549" t="str">
        <f t="shared" si="228"/>
        <v>aec-q200 'Grade 0';</v>
      </c>
      <c r="AE549" t="str">
        <f t="shared" si="229"/>
        <v>classification 'Precision Thick Film Chip Resistors';</v>
      </c>
      <c r="AF549" t="str">
        <f t="shared" si="230"/>
        <v>mfg 'Panasonic';</v>
      </c>
      <c r="AG549" t="str">
        <f t="shared" si="231"/>
        <v>mpn 'ERJ6ENF5623';</v>
      </c>
    </row>
    <row r="550" spans="3:33" x14ac:dyDescent="0.3">
      <c r="C550" s="5" t="str">
        <f t="shared" si="232"/>
        <v>R0805</v>
      </c>
      <c r="D550" s="5" t="str">
        <f t="shared" si="216"/>
        <v>576 k</v>
      </c>
      <c r="E550" s="5" t="str">
        <f t="shared" si="233"/>
        <v>1 %</v>
      </c>
      <c r="F550" s="5" t="str">
        <f t="shared" si="217"/>
        <v>150 V</v>
      </c>
      <c r="G550" s="5" t="str">
        <f t="shared" si="234"/>
        <v>200 V</v>
      </c>
      <c r="H550" s="5" t="str">
        <f t="shared" si="235"/>
        <v>0.125 @ 70 C</v>
      </c>
      <c r="I550" s="5" t="str">
        <f t="shared" si="236"/>
        <v>±100 ppm/C</v>
      </c>
      <c r="J550" s="5" t="str">
        <f t="shared" si="237"/>
        <v>0805</v>
      </c>
      <c r="K550" s="5" t="str">
        <f t="shared" si="238"/>
        <v>-55 to +155 C</v>
      </c>
      <c r="L550" s="5" t="str">
        <f t="array" ref="L550">IFERROR(INDEX(e29_4c,SMALL(IF(($B$9&lt;=e29_raw)*($B$11&gt;=e29_raw),MATCH(ROW(e29_4c),ROW(e29_4c))),ROWS($A$1:A544)),COLUMN(A544)),"")</f>
        <v>5763</v>
      </c>
      <c r="M550" s="5" t="str">
        <f t="shared" si="239"/>
        <v>Grade 0</v>
      </c>
      <c r="N550" t="str">
        <f t="shared" si="240"/>
        <v>Precision Thick Film Chip Resistors</v>
      </c>
      <c r="O550" t="str">
        <f t="shared" si="241"/>
        <v>Panasonic</v>
      </c>
      <c r="P550" s="5" t="str">
        <f t="shared" si="242"/>
        <v>ERJ6ENF5763</v>
      </c>
      <c r="T550" t="str">
        <f t="shared" si="218"/>
        <v>technology 'R0805';</v>
      </c>
      <c r="U550" t="str">
        <f t="shared" si="219"/>
        <v>value '576 k';</v>
      </c>
      <c r="V550" t="str">
        <f t="shared" si="220"/>
        <v>tolerance '1 %';</v>
      </c>
      <c r="W550" t="str">
        <f t="shared" si="221"/>
        <v>rcwv '150 V';</v>
      </c>
      <c r="X550" t="str">
        <f t="shared" si="222"/>
        <v>max(v) '200 V';</v>
      </c>
      <c r="Y550" t="str">
        <f t="shared" si="223"/>
        <v>power(w) '0.125 @ 70 C';</v>
      </c>
      <c r="Z550" t="str">
        <f t="shared" si="224"/>
        <v>tcr '±100 ppm/C';</v>
      </c>
      <c r="AA550" t="str">
        <f t="shared" si="225"/>
        <v>package '0805';</v>
      </c>
      <c r="AB550" t="str">
        <f t="shared" si="226"/>
        <v>operating_temp '-55 to +155 C';</v>
      </c>
      <c r="AC550" t="str">
        <f t="shared" si="227"/>
        <v>pkg_code '5763';</v>
      </c>
      <c r="AD550" t="str">
        <f t="shared" si="228"/>
        <v>aec-q200 'Grade 0';</v>
      </c>
      <c r="AE550" t="str">
        <f t="shared" si="229"/>
        <v>classification 'Precision Thick Film Chip Resistors';</v>
      </c>
      <c r="AF550" t="str">
        <f t="shared" si="230"/>
        <v>mfg 'Panasonic';</v>
      </c>
      <c r="AG550" t="str">
        <f t="shared" si="231"/>
        <v>mpn 'ERJ6ENF5763';</v>
      </c>
    </row>
    <row r="551" spans="3:33" x14ac:dyDescent="0.3">
      <c r="C551" s="5" t="str">
        <f t="shared" si="232"/>
        <v>R0805</v>
      </c>
      <c r="D551" s="5" t="str">
        <f t="shared" si="216"/>
        <v>590 k</v>
      </c>
      <c r="E551" s="5" t="str">
        <f t="shared" si="233"/>
        <v>1 %</v>
      </c>
      <c r="F551" s="5" t="str">
        <f t="shared" si="217"/>
        <v>150 V</v>
      </c>
      <c r="G551" s="5" t="str">
        <f t="shared" si="234"/>
        <v>200 V</v>
      </c>
      <c r="H551" s="5" t="str">
        <f t="shared" si="235"/>
        <v>0.125 @ 70 C</v>
      </c>
      <c r="I551" s="5" t="str">
        <f t="shared" si="236"/>
        <v>±100 ppm/C</v>
      </c>
      <c r="J551" s="5" t="str">
        <f t="shared" si="237"/>
        <v>0805</v>
      </c>
      <c r="K551" s="5" t="str">
        <f t="shared" si="238"/>
        <v>-55 to +155 C</v>
      </c>
      <c r="L551" s="5" t="str">
        <f t="array" ref="L551">IFERROR(INDEX(e29_4c,SMALL(IF(($B$9&lt;=e29_raw)*($B$11&gt;=e29_raw),MATCH(ROW(e29_4c),ROW(e29_4c))),ROWS($A$1:A545)),COLUMN(A545)),"")</f>
        <v>5903</v>
      </c>
      <c r="M551" s="5" t="str">
        <f t="shared" si="239"/>
        <v>Grade 0</v>
      </c>
      <c r="N551" t="str">
        <f t="shared" si="240"/>
        <v>Precision Thick Film Chip Resistors</v>
      </c>
      <c r="O551" t="str">
        <f t="shared" si="241"/>
        <v>Panasonic</v>
      </c>
      <c r="P551" s="5" t="str">
        <f t="shared" si="242"/>
        <v>ERJ6ENF5903</v>
      </c>
      <c r="T551" t="str">
        <f t="shared" si="218"/>
        <v>technology 'R0805';</v>
      </c>
      <c r="U551" t="str">
        <f t="shared" si="219"/>
        <v>value '590 k';</v>
      </c>
      <c r="V551" t="str">
        <f t="shared" si="220"/>
        <v>tolerance '1 %';</v>
      </c>
      <c r="W551" t="str">
        <f t="shared" si="221"/>
        <v>rcwv '150 V';</v>
      </c>
      <c r="X551" t="str">
        <f t="shared" si="222"/>
        <v>max(v) '200 V';</v>
      </c>
      <c r="Y551" t="str">
        <f t="shared" si="223"/>
        <v>power(w) '0.125 @ 70 C';</v>
      </c>
      <c r="Z551" t="str">
        <f t="shared" si="224"/>
        <v>tcr '±100 ppm/C';</v>
      </c>
      <c r="AA551" t="str">
        <f t="shared" si="225"/>
        <v>package '0805';</v>
      </c>
      <c r="AB551" t="str">
        <f t="shared" si="226"/>
        <v>operating_temp '-55 to +155 C';</v>
      </c>
      <c r="AC551" t="str">
        <f t="shared" si="227"/>
        <v>pkg_code '5903';</v>
      </c>
      <c r="AD551" t="str">
        <f t="shared" si="228"/>
        <v>aec-q200 'Grade 0';</v>
      </c>
      <c r="AE551" t="str">
        <f t="shared" si="229"/>
        <v>classification 'Precision Thick Film Chip Resistors';</v>
      </c>
      <c r="AF551" t="str">
        <f t="shared" si="230"/>
        <v>mfg 'Panasonic';</v>
      </c>
      <c r="AG551" t="str">
        <f t="shared" si="231"/>
        <v>mpn 'ERJ6ENF5903';</v>
      </c>
    </row>
    <row r="552" spans="3:33" x14ac:dyDescent="0.3">
      <c r="C552" s="5" t="str">
        <f t="shared" si="232"/>
        <v>R0805</v>
      </c>
      <c r="D552" s="5" t="str">
        <f t="shared" si="216"/>
        <v>604 k</v>
      </c>
      <c r="E552" s="5" t="str">
        <f t="shared" si="233"/>
        <v>1 %</v>
      </c>
      <c r="F552" s="5" t="str">
        <f t="shared" si="217"/>
        <v>150 V</v>
      </c>
      <c r="G552" s="5" t="str">
        <f t="shared" si="234"/>
        <v>200 V</v>
      </c>
      <c r="H552" s="5" t="str">
        <f t="shared" si="235"/>
        <v>0.125 @ 70 C</v>
      </c>
      <c r="I552" s="5" t="str">
        <f t="shared" si="236"/>
        <v>±100 ppm/C</v>
      </c>
      <c r="J552" s="5" t="str">
        <f t="shared" si="237"/>
        <v>0805</v>
      </c>
      <c r="K552" s="5" t="str">
        <f t="shared" si="238"/>
        <v>-55 to +155 C</v>
      </c>
      <c r="L552" s="5" t="str">
        <f t="array" ref="L552">IFERROR(INDEX(e29_4c,SMALL(IF(($B$9&lt;=e29_raw)*($B$11&gt;=e29_raw),MATCH(ROW(e29_4c),ROW(e29_4c))),ROWS($A$1:A546)),COLUMN(A546)),"")</f>
        <v>6043</v>
      </c>
      <c r="M552" s="5" t="str">
        <f t="shared" si="239"/>
        <v>Grade 0</v>
      </c>
      <c r="N552" t="str">
        <f t="shared" si="240"/>
        <v>Precision Thick Film Chip Resistors</v>
      </c>
      <c r="O552" t="str">
        <f t="shared" si="241"/>
        <v>Panasonic</v>
      </c>
      <c r="P552" s="5" t="str">
        <f t="shared" si="242"/>
        <v>ERJ6ENF6043</v>
      </c>
      <c r="T552" t="str">
        <f t="shared" si="218"/>
        <v>technology 'R0805';</v>
      </c>
      <c r="U552" t="str">
        <f t="shared" si="219"/>
        <v>value '604 k';</v>
      </c>
      <c r="V552" t="str">
        <f t="shared" si="220"/>
        <v>tolerance '1 %';</v>
      </c>
      <c r="W552" t="str">
        <f t="shared" si="221"/>
        <v>rcwv '150 V';</v>
      </c>
      <c r="X552" t="str">
        <f t="shared" si="222"/>
        <v>max(v) '200 V';</v>
      </c>
      <c r="Y552" t="str">
        <f t="shared" si="223"/>
        <v>power(w) '0.125 @ 70 C';</v>
      </c>
      <c r="Z552" t="str">
        <f t="shared" si="224"/>
        <v>tcr '±100 ppm/C';</v>
      </c>
      <c r="AA552" t="str">
        <f t="shared" si="225"/>
        <v>package '0805';</v>
      </c>
      <c r="AB552" t="str">
        <f t="shared" si="226"/>
        <v>operating_temp '-55 to +155 C';</v>
      </c>
      <c r="AC552" t="str">
        <f t="shared" si="227"/>
        <v>pkg_code '6043';</v>
      </c>
      <c r="AD552" t="str">
        <f t="shared" si="228"/>
        <v>aec-q200 'Grade 0';</v>
      </c>
      <c r="AE552" t="str">
        <f t="shared" si="229"/>
        <v>classification 'Precision Thick Film Chip Resistors';</v>
      </c>
      <c r="AF552" t="str">
        <f t="shared" si="230"/>
        <v>mfg 'Panasonic';</v>
      </c>
      <c r="AG552" t="str">
        <f t="shared" si="231"/>
        <v>mpn 'ERJ6ENF6043';</v>
      </c>
    </row>
    <row r="553" spans="3:33" x14ac:dyDescent="0.3">
      <c r="C553" s="5" t="str">
        <f t="shared" si="232"/>
        <v>R0805</v>
      </c>
      <c r="D553" s="5" t="str">
        <f t="shared" si="216"/>
        <v>619 k</v>
      </c>
      <c r="E553" s="5" t="str">
        <f t="shared" si="233"/>
        <v>1 %</v>
      </c>
      <c r="F553" s="5" t="str">
        <f t="shared" si="217"/>
        <v>150 V</v>
      </c>
      <c r="G553" s="5" t="str">
        <f t="shared" si="234"/>
        <v>200 V</v>
      </c>
      <c r="H553" s="5" t="str">
        <f t="shared" si="235"/>
        <v>0.125 @ 70 C</v>
      </c>
      <c r="I553" s="5" t="str">
        <f t="shared" si="236"/>
        <v>±100 ppm/C</v>
      </c>
      <c r="J553" s="5" t="str">
        <f t="shared" si="237"/>
        <v>0805</v>
      </c>
      <c r="K553" s="5" t="str">
        <f t="shared" si="238"/>
        <v>-55 to +155 C</v>
      </c>
      <c r="L553" s="5" t="str">
        <f t="array" ref="L553">IFERROR(INDEX(e29_4c,SMALL(IF(($B$9&lt;=e29_raw)*($B$11&gt;=e29_raw),MATCH(ROW(e29_4c),ROW(e29_4c))),ROWS($A$1:A547)),COLUMN(A547)),"")</f>
        <v>6193</v>
      </c>
      <c r="M553" s="5" t="str">
        <f t="shared" si="239"/>
        <v>Grade 0</v>
      </c>
      <c r="N553" t="str">
        <f t="shared" si="240"/>
        <v>Precision Thick Film Chip Resistors</v>
      </c>
      <c r="O553" t="str">
        <f t="shared" si="241"/>
        <v>Panasonic</v>
      </c>
      <c r="P553" s="5" t="str">
        <f t="shared" si="242"/>
        <v>ERJ6ENF6193</v>
      </c>
      <c r="T553" t="str">
        <f t="shared" si="218"/>
        <v>technology 'R0805';</v>
      </c>
      <c r="U553" t="str">
        <f t="shared" si="219"/>
        <v>value '619 k';</v>
      </c>
      <c r="V553" t="str">
        <f t="shared" si="220"/>
        <v>tolerance '1 %';</v>
      </c>
      <c r="W553" t="str">
        <f t="shared" si="221"/>
        <v>rcwv '150 V';</v>
      </c>
      <c r="X553" t="str">
        <f t="shared" si="222"/>
        <v>max(v) '200 V';</v>
      </c>
      <c r="Y553" t="str">
        <f t="shared" si="223"/>
        <v>power(w) '0.125 @ 70 C';</v>
      </c>
      <c r="Z553" t="str">
        <f t="shared" si="224"/>
        <v>tcr '±100 ppm/C';</v>
      </c>
      <c r="AA553" t="str">
        <f t="shared" si="225"/>
        <v>package '0805';</v>
      </c>
      <c r="AB553" t="str">
        <f t="shared" si="226"/>
        <v>operating_temp '-55 to +155 C';</v>
      </c>
      <c r="AC553" t="str">
        <f t="shared" si="227"/>
        <v>pkg_code '6193';</v>
      </c>
      <c r="AD553" t="str">
        <f t="shared" si="228"/>
        <v>aec-q200 'Grade 0';</v>
      </c>
      <c r="AE553" t="str">
        <f t="shared" si="229"/>
        <v>classification 'Precision Thick Film Chip Resistors';</v>
      </c>
      <c r="AF553" t="str">
        <f t="shared" si="230"/>
        <v>mfg 'Panasonic';</v>
      </c>
      <c r="AG553" t="str">
        <f t="shared" si="231"/>
        <v>mpn 'ERJ6ENF6193';</v>
      </c>
    </row>
    <row r="554" spans="3:33" x14ac:dyDescent="0.3">
      <c r="C554" s="5" t="str">
        <f t="shared" si="232"/>
        <v>R0805</v>
      </c>
      <c r="D554" s="5" t="str">
        <f t="shared" si="216"/>
        <v>620 k</v>
      </c>
      <c r="E554" s="5" t="str">
        <f t="shared" si="233"/>
        <v>1 %</v>
      </c>
      <c r="F554" s="5" t="str">
        <f t="shared" si="217"/>
        <v>150 V</v>
      </c>
      <c r="G554" s="5" t="str">
        <f t="shared" si="234"/>
        <v>200 V</v>
      </c>
      <c r="H554" s="5" t="str">
        <f t="shared" si="235"/>
        <v>0.125 @ 70 C</v>
      </c>
      <c r="I554" s="5" t="str">
        <f t="shared" si="236"/>
        <v>±100 ppm/C</v>
      </c>
      <c r="J554" s="5" t="str">
        <f t="shared" si="237"/>
        <v>0805</v>
      </c>
      <c r="K554" s="5" t="str">
        <f t="shared" si="238"/>
        <v>-55 to +155 C</v>
      </c>
      <c r="L554" s="5" t="str">
        <f t="array" ref="L554">IFERROR(INDEX(e29_4c,SMALL(IF(($B$9&lt;=e29_raw)*($B$11&gt;=e29_raw),MATCH(ROW(e29_4c),ROW(e29_4c))),ROWS($A$1:A548)),COLUMN(A548)),"")</f>
        <v>6203</v>
      </c>
      <c r="M554" s="5" t="str">
        <f t="shared" si="239"/>
        <v>Grade 0</v>
      </c>
      <c r="N554" t="str">
        <f t="shared" si="240"/>
        <v>Precision Thick Film Chip Resistors</v>
      </c>
      <c r="O554" t="str">
        <f t="shared" si="241"/>
        <v>Panasonic</v>
      </c>
      <c r="P554" s="5" t="str">
        <f t="shared" si="242"/>
        <v>ERJ6ENF6203</v>
      </c>
      <c r="T554" t="str">
        <f t="shared" si="218"/>
        <v>technology 'R0805';</v>
      </c>
      <c r="U554" t="str">
        <f t="shared" si="219"/>
        <v>value '620 k';</v>
      </c>
      <c r="V554" t="str">
        <f t="shared" si="220"/>
        <v>tolerance '1 %';</v>
      </c>
      <c r="W554" t="str">
        <f t="shared" si="221"/>
        <v>rcwv '150 V';</v>
      </c>
      <c r="X554" t="str">
        <f t="shared" si="222"/>
        <v>max(v) '200 V';</v>
      </c>
      <c r="Y554" t="str">
        <f t="shared" si="223"/>
        <v>power(w) '0.125 @ 70 C';</v>
      </c>
      <c r="Z554" t="str">
        <f t="shared" si="224"/>
        <v>tcr '±100 ppm/C';</v>
      </c>
      <c r="AA554" t="str">
        <f t="shared" si="225"/>
        <v>package '0805';</v>
      </c>
      <c r="AB554" t="str">
        <f t="shared" si="226"/>
        <v>operating_temp '-55 to +155 C';</v>
      </c>
      <c r="AC554" t="str">
        <f t="shared" si="227"/>
        <v>pkg_code '6203';</v>
      </c>
      <c r="AD554" t="str">
        <f t="shared" si="228"/>
        <v>aec-q200 'Grade 0';</v>
      </c>
      <c r="AE554" t="str">
        <f t="shared" si="229"/>
        <v>classification 'Precision Thick Film Chip Resistors';</v>
      </c>
      <c r="AF554" t="str">
        <f t="shared" si="230"/>
        <v>mfg 'Panasonic';</v>
      </c>
      <c r="AG554" t="str">
        <f t="shared" si="231"/>
        <v>mpn 'ERJ6ENF6203';</v>
      </c>
    </row>
    <row r="555" spans="3:33" x14ac:dyDescent="0.3">
      <c r="C555" s="5" t="str">
        <f t="shared" si="232"/>
        <v>R0805</v>
      </c>
      <c r="D555" s="5" t="str">
        <f t="shared" si="216"/>
        <v>634 k</v>
      </c>
      <c r="E555" s="5" t="str">
        <f t="shared" si="233"/>
        <v>1 %</v>
      </c>
      <c r="F555" s="5" t="str">
        <f t="shared" si="217"/>
        <v>150 V</v>
      </c>
      <c r="G555" s="5" t="str">
        <f t="shared" si="234"/>
        <v>200 V</v>
      </c>
      <c r="H555" s="5" t="str">
        <f t="shared" si="235"/>
        <v>0.125 @ 70 C</v>
      </c>
      <c r="I555" s="5" t="str">
        <f t="shared" si="236"/>
        <v>±100 ppm/C</v>
      </c>
      <c r="J555" s="5" t="str">
        <f t="shared" si="237"/>
        <v>0805</v>
      </c>
      <c r="K555" s="5" t="str">
        <f t="shared" si="238"/>
        <v>-55 to +155 C</v>
      </c>
      <c r="L555" s="5" t="str">
        <f t="array" ref="L555">IFERROR(INDEX(e29_4c,SMALL(IF(($B$9&lt;=e29_raw)*($B$11&gt;=e29_raw),MATCH(ROW(e29_4c),ROW(e29_4c))),ROWS($A$1:A549)),COLUMN(A549)),"")</f>
        <v>6343</v>
      </c>
      <c r="M555" s="5" t="str">
        <f t="shared" si="239"/>
        <v>Grade 0</v>
      </c>
      <c r="N555" t="str">
        <f t="shared" si="240"/>
        <v>Precision Thick Film Chip Resistors</v>
      </c>
      <c r="O555" t="str">
        <f t="shared" si="241"/>
        <v>Panasonic</v>
      </c>
      <c r="P555" s="5" t="str">
        <f t="shared" si="242"/>
        <v>ERJ6ENF6343</v>
      </c>
      <c r="T555" t="str">
        <f t="shared" si="218"/>
        <v>technology 'R0805';</v>
      </c>
      <c r="U555" t="str">
        <f t="shared" si="219"/>
        <v>value '634 k';</v>
      </c>
      <c r="V555" t="str">
        <f t="shared" si="220"/>
        <v>tolerance '1 %';</v>
      </c>
      <c r="W555" t="str">
        <f t="shared" si="221"/>
        <v>rcwv '150 V';</v>
      </c>
      <c r="X555" t="str">
        <f t="shared" si="222"/>
        <v>max(v) '200 V';</v>
      </c>
      <c r="Y555" t="str">
        <f t="shared" si="223"/>
        <v>power(w) '0.125 @ 70 C';</v>
      </c>
      <c r="Z555" t="str">
        <f t="shared" si="224"/>
        <v>tcr '±100 ppm/C';</v>
      </c>
      <c r="AA555" t="str">
        <f t="shared" si="225"/>
        <v>package '0805';</v>
      </c>
      <c r="AB555" t="str">
        <f t="shared" si="226"/>
        <v>operating_temp '-55 to +155 C';</v>
      </c>
      <c r="AC555" t="str">
        <f t="shared" si="227"/>
        <v>pkg_code '6343';</v>
      </c>
      <c r="AD555" t="str">
        <f t="shared" si="228"/>
        <v>aec-q200 'Grade 0';</v>
      </c>
      <c r="AE555" t="str">
        <f t="shared" si="229"/>
        <v>classification 'Precision Thick Film Chip Resistors';</v>
      </c>
      <c r="AF555" t="str">
        <f t="shared" si="230"/>
        <v>mfg 'Panasonic';</v>
      </c>
      <c r="AG555" t="str">
        <f t="shared" si="231"/>
        <v>mpn 'ERJ6ENF6343';</v>
      </c>
    </row>
    <row r="556" spans="3:33" x14ac:dyDescent="0.3">
      <c r="C556" s="5" t="str">
        <f t="shared" si="232"/>
        <v>R0805</v>
      </c>
      <c r="D556" s="5" t="str">
        <f t="shared" si="216"/>
        <v>649 k</v>
      </c>
      <c r="E556" s="5" t="str">
        <f t="shared" si="233"/>
        <v>1 %</v>
      </c>
      <c r="F556" s="5" t="str">
        <f t="shared" si="217"/>
        <v>150 V</v>
      </c>
      <c r="G556" s="5" t="str">
        <f t="shared" si="234"/>
        <v>200 V</v>
      </c>
      <c r="H556" s="5" t="str">
        <f t="shared" si="235"/>
        <v>0.125 @ 70 C</v>
      </c>
      <c r="I556" s="5" t="str">
        <f t="shared" si="236"/>
        <v>±100 ppm/C</v>
      </c>
      <c r="J556" s="5" t="str">
        <f t="shared" si="237"/>
        <v>0805</v>
      </c>
      <c r="K556" s="5" t="str">
        <f t="shared" si="238"/>
        <v>-55 to +155 C</v>
      </c>
      <c r="L556" s="5" t="str">
        <f t="array" ref="L556">IFERROR(INDEX(e29_4c,SMALL(IF(($B$9&lt;=e29_raw)*($B$11&gt;=e29_raw),MATCH(ROW(e29_4c),ROW(e29_4c))),ROWS($A$1:A550)),COLUMN(A550)),"")</f>
        <v>6493</v>
      </c>
      <c r="M556" s="5" t="str">
        <f t="shared" si="239"/>
        <v>Grade 0</v>
      </c>
      <c r="N556" t="str">
        <f t="shared" si="240"/>
        <v>Precision Thick Film Chip Resistors</v>
      </c>
      <c r="O556" t="str">
        <f t="shared" si="241"/>
        <v>Panasonic</v>
      </c>
      <c r="P556" s="5" t="str">
        <f t="shared" si="242"/>
        <v>ERJ6ENF6493</v>
      </c>
      <c r="T556" t="str">
        <f t="shared" si="218"/>
        <v>technology 'R0805';</v>
      </c>
      <c r="U556" t="str">
        <f t="shared" si="219"/>
        <v>value '649 k';</v>
      </c>
      <c r="V556" t="str">
        <f t="shared" si="220"/>
        <v>tolerance '1 %';</v>
      </c>
      <c r="W556" t="str">
        <f t="shared" si="221"/>
        <v>rcwv '150 V';</v>
      </c>
      <c r="X556" t="str">
        <f t="shared" si="222"/>
        <v>max(v) '200 V';</v>
      </c>
      <c r="Y556" t="str">
        <f t="shared" si="223"/>
        <v>power(w) '0.125 @ 70 C';</v>
      </c>
      <c r="Z556" t="str">
        <f t="shared" si="224"/>
        <v>tcr '±100 ppm/C';</v>
      </c>
      <c r="AA556" t="str">
        <f t="shared" si="225"/>
        <v>package '0805';</v>
      </c>
      <c r="AB556" t="str">
        <f t="shared" si="226"/>
        <v>operating_temp '-55 to +155 C';</v>
      </c>
      <c r="AC556" t="str">
        <f t="shared" si="227"/>
        <v>pkg_code '6493';</v>
      </c>
      <c r="AD556" t="str">
        <f t="shared" si="228"/>
        <v>aec-q200 'Grade 0';</v>
      </c>
      <c r="AE556" t="str">
        <f t="shared" si="229"/>
        <v>classification 'Precision Thick Film Chip Resistors';</v>
      </c>
      <c r="AF556" t="str">
        <f t="shared" si="230"/>
        <v>mfg 'Panasonic';</v>
      </c>
      <c r="AG556" t="str">
        <f t="shared" si="231"/>
        <v>mpn 'ERJ6ENF6493';</v>
      </c>
    </row>
    <row r="557" spans="3:33" x14ac:dyDescent="0.3">
      <c r="C557" s="5" t="str">
        <f t="shared" si="232"/>
        <v>R0805</v>
      </c>
      <c r="D557" s="5" t="str">
        <f t="shared" si="216"/>
        <v>665 k</v>
      </c>
      <c r="E557" s="5" t="str">
        <f t="shared" si="233"/>
        <v>1 %</v>
      </c>
      <c r="F557" s="5" t="str">
        <f t="shared" si="217"/>
        <v>150 V</v>
      </c>
      <c r="G557" s="5" t="str">
        <f t="shared" si="234"/>
        <v>200 V</v>
      </c>
      <c r="H557" s="5" t="str">
        <f t="shared" si="235"/>
        <v>0.125 @ 70 C</v>
      </c>
      <c r="I557" s="5" t="str">
        <f t="shared" si="236"/>
        <v>±100 ppm/C</v>
      </c>
      <c r="J557" s="5" t="str">
        <f t="shared" si="237"/>
        <v>0805</v>
      </c>
      <c r="K557" s="5" t="str">
        <f t="shared" si="238"/>
        <v>-55 to +155 C</v>
      </c>
      <c r="L557" s="5" t="str">
        <f t="array" ref="L557">IFERROR(INDEX(e29_4c,SMALL(IF(($B$9&lt;=e29_raw)*($B$11&gt;=e29_raw),MATCH(ROW(e29_4c),ROW(e29_4c))),ROWS($A$1:A551)),COLUMN(A551)),"")</f>
        <v>6653</v>
      </c>
      <c r="M557" s="5" t="str">
        <f t="shared" si="239"/>
        <v>Grade 0</v>
      </c>
      <c r="N557" t="str">
        <f t="shared" si="240"/>
        <v>Precision Thick Film Chip Resistors</v>
      </c>
      <c r="O557" t="str">
        <f t="shared" si="241"/>
        <v>Panasonic</v>
      </c>
      <c r="P557" s="5" t="str">
        <f t="shared" si="242"/>
        <v>ERJ6ENF6653</v>
      </c>
      <c r="T557" t="str">
        <f t="shared" si="218"/>
        <v>technology 'R0805';</v>
      </c>
      <c r="U557" t="str">
        <f t="shared" si="219"/>
        <v>value '665 k';</v>
      </c>
      <c r="V557" t="str">
        <f t="shared" si="220"/>
        <v>tolerance '1 %';</v>
      </c>
      <c r="W557" t="str">
        <f t="shared" si="221"/>
        <v>rcwv '150 V';</v>
      </c>
      <c r="X557" t="str">
        <f t="shared" si="222"/>
        <v>max(v) '200 V';</v>
      </c>
      <c r="Y557" t="str">
        <f t="shared" si="223"/>
        <v>power(w) '0.125 @ 70 C';</v>
      </c>
      <c r="Z557" t="str">
        <f t="shared" si="224"/>
        <v>tcr '±100 ppm/C';</v>
      </c>
      <c r="AA557" t="str">
        <f t="shared" si="225"/>
        <v>package '0805';</v>
      </c>
      <c r="AB557" t="str">
        <f t="shared" si="226"/>
        <v>operating_temp '-55 to +155 C';</v>
      </c>
      <c r="AC557" t="str">
        <f t="shared" si="227"/>
        <v>pkg_code '6653';</v>
      </c>
      <c r="AD557" t="str">
        <f t="shared" si="228"/>
        <v>aec-q200 'Grade 0';</v>
      </c>
      <c r="AE557" t="str">
        <f t="shared" si="229"/>
        <v>classification 'Precision Thick Film Chip Resistors';</v>
      </c>
      <c r="AF557" t="str">
        <f t="shared" si="230"/>
        <v>mfg 'Panasonic';</v>
      </c>
      <c r="AG557" t="str">
        <f t="shared" si="231"/>
        <v>mpn 'ERJ6ENF6653';</v>
      </c>
    </row>
    <row r="558" spans="3:33" x14ac:dyDescent="0.3">
      <c r="C558" s="5" t="str">
        <f t="shared" si="232"/>
        <v>R0805</v>
      </c>
      <c r="D558" s="5" t="str">
        <f t="shared" si="216"/>
        <v>680 k</v>
      </c>
      <c r="E558" s="5" t="str">
        <f t="shared" si="233"/>
        <v>1 %</v>
      </c>
      <c r="F558" s="5" t="str">
        <f t="shared" si="217"/>
        <v>150 V</v>
      </c>
      <c r="G558" s="5" t="str">
        <f t="shared" si="234"/>
        <v>200 V</v>
      </c>
      <c r="H558" s="5" t="str">
        <f t="shared" si="235"/>
        <v>0.125 @ 70 C</v>
      </c>
      <c r="I558" s="5" t="str">
        <f t="shared" si="236"/>
        <v>±100 ppm/C</v>
      </c>
      <c r="J558" s="5" t="str">
        <f t="shared" si="237"/>
        <v>0805</v>
      </c>
      <c r="K558" s="5" t="str">
        <f t="shared" si="238"/>
        <v>-55 to +155 C</v>
      </c>
      <c r="L558" s="5" t="str">
        <f t="array" ref="L558">IFERROR(INDEX(e29_4c,SMALL(IF(($B$9&lt;=e29_raw)*($B$11&gt;=e29_raw),MATCH(ROW(e29_4c),ROW(e29_4c))),ROWS($A$1:A552)),COLUMN(A552)),"")</f>
        <v>6803</v>
      </c>
      <c r="M558" s="5" t="str">
        <f t="shared" si="239"/>
        <v>Grade 0</v>
      </c>
      <c r="N558" t="str">
        <f t="shared" si="240"/>
        <v>Precision Thick Film Chip Resistors</v>
      </c>
      <c r="O558" t="str">
        <f t="shared" si="241"/>
        <v>Panasonic</v>
      </c>
      <c r="P558" s="5" t="str">
        <f t="shared" si="242"/>
        <v>ERJ6ENF6803</v>
      </c>
      <c r="T558" t="str">
        <f t="shared" si="218"/>
        <v>technology 'R0805';</v>
      </c>
      <c r="U558" t="str">
        <f t="shared" si="219"/>
        <v>value '680 k';</v>
      </c>
      <c r="V558" t="str">
        <f t="shared" si="220"/>
        <v>tolerance '1 %';</v>
      </c>
      <c r="W558" t="str">
        <f t="shared" si="221"/>
        <v>rcwv '150 V';</v>
      </c>
      <c r="X558" t="str">
        <f t="shared" si="222"/>
        <v>max(v) '200 V';</v>
      </c>
      <c r="Y558" t="str">
        <f t="shared" si="223"/>
        <v>power(w) '0.125 @ 70 C';</v>
      </c>
      <c r="Z558" t="str">
        <f t="shared" si="224"/>
        <v>tcr '±100 ppm/C';</v>
      </c>
      <c r="AA558" t="str">
        <f t="shared" si="225"/>
        <v>package '0805';</v>
      </c>
      <c r="AB558" t="str">
        <f t="shared" si="226"/>
        <v>operating_temp '-55 to +155 C';</v>
      </c>
      <c r="AC558" t="str">
        <f t="shared" si="227"/>
        <v>pkg_code '6803';</v>
      </c>
      <c r="AD558" t="str">
        <f t="shared" si="228"/>
        <v>aec-q200 'Grade 0';</v>
      </c>
      <c r="AE558" t="str">
        <f t="shared" si="229"/>
        <v>classification 'Precision Thick Film Chip Resistors';</v>
      </c>
      <c r="AF558" t="str">
        <f t="shared" si="230"/>
        <v>mfg 'Panasonic';</v>
      </c>
      <c r="AG558" t="str">
        <f t="shared" si="231"/>
        <v>mpn 'ERJ6ENF6803';</v>
      </c>
    </row>
    <row r="559" spans="3:33" x14ac:dyDescent="0.3">
      <c r="C559" s="5" t="str">
        <f t="shared" si="232"/>
        <v>R0805</v>
      </c>
      <c r="D559" s="5" t="str">
        <f t="shared" si="216"/>
        <v>681 k</v>
      </c>
      <c r="E559" s="5" t="str">
        <f t="shared" si="233"/>
        <v>1 %</v>
      </c>
      <c r="F559" s="5" t="str">
        <f t="shared" si="217"/>
        <v>150 V</v>
      </c>
      <c r="G559" s="5" t="str">
        <f t="shared" si="234"/>
        <v>200 V</v>
      </c>
      <c r="H559" s="5" t="str">
        <f t="shared" si="235"/>
        <v>0.125 @ 70 C</v>
      </c>
      <c r="I559" s="5" t="str">
        <f t="shared" si="236"/>
        <v>±100 ppm/C</v>
      </c>
      <c r="J559" s="5" t="str">
        <f t="shared" si="237"/>
        <v>0805</v>
      </c>
      <c r="K559" s="5" t="str">
        <f t="shared" si="238"/>
        <v>-55 to +155 C</v>
      </c>
      <c r="L559" s="5" t="str">
        <f t="array" ref="L559">IFERROR(INDEX(e29_4c,SMALL(IF(($B$9&lt;=e29_raw)*($B$11&gt;=e29_raw),MATCH(ROW(e29_4c),ROW(e29_4c))),ROWS($A$1:A553)),COLUMN(A553)),"")</f>
        <v>6813</v>
      </c>
      <c r="M559" s="5" t="str">
        <f t="shared" si="239"/>
        <v>Grade 0</v>
      </c>
      <c r="N559" t="str">
        <f t="shared" si="240"/>
        <v>Precision Thick Film Chip Resistors</v>
      </c>
      <c r="O559" t="str">
        <f t="shared" si="241"/>
        <v>Panasonic</v>
      </c>
      <c r="P559" s="5" t="str">
        <f t="shared" si="242"/>
        <v>ERJ6ENF6813</v>
      </c>
      <c r="T559" t="str">
        <f t="shared" si="218"/>
        <v>technology 'R0805';</v>
      </c>
      <c r="U559" t="str">
        <f t="shared" si="219"/>
        <v>value '681 k';</v>
      </c>
      <c r="V559" t="str">
        <f t="shared" si="220"/>
        <v>tolerance '1 %';</v>
      </c>
      <c r="W559" t="str">
        <f t="shared" si="221"/>
        <v>rcwv '150 V';</v>
      </c>
      <c r="X559" t="str">
        <f t="shared" si="222"/>
        <v>max(v) '200 V';</v>
      </c>
      <c r="Y559" t="str">
        <f t="shared" si="223"/>
        <v>power(w) '0.125 @ 70 C';</v>
      </c>
      <c r="Z559" t="str">
        <f t="shared" si="224"/>
        <v>tcr '±100 ppm/C';</v>
      </c>
      <c r="AA559" t="str">
        <f t="shared" si="225"/>
        <v>package '0805';</v>
      </c>
      <c r="AB559" t="str">
        <f t="shared" si="226"/>
        <v>operating_temp '-55 to +155 C';</v>
      </c>
      <c r="AC559" t="str">
        <f t="shared" si="227"/>
        <v>pkg_code '6813';</v>
      </c>
      <c r="AD559" t="str">
        <f t="shared" si="228"/>
        <v>aec-q200 'Grade 0';</v>
      </c>
      <c r="AE559" t="str">
        <f t="shared" si="229"/>
        <v>classification 'Precision Thick Film Chip Resistors';</v>
      </c>
      <c r="AF559" t="str">
        <f t="shared" si="230"/>
        <v>mfg 'Panasonic';</v>
      </c>
      <c r="AG559" t="str">
        <f t="shared" si="231"/>
        <v>mpn 'ERJ6ENF6813';</v>
      </c>
    </row>
    <row r="560" spans="3:33" x14ac:dyDescent="0.3">
      <c r="C560" s="5" t="str">
        <f t="shared" si="232"/>
        <v>R0805</v>
      </c>
      <c r="D560" s="5" t="str">
        <f t="shared" si="216"/>
        <v>698 k</v>
      </c>
      <c r="E560" s="5" t="str">
        <f t="shared" si="233"/>
        <v>1 %</v>
      </c>
      <c r="F560" s="5" t="str">
        <f t="shared" si="217"/>
        <v>150 V</v>
      </c>
      <c r="G560" s="5" t="str">
        <f t="shared" si="234"/>
        <v>200 V</v>
      </c>
      <c r="H560" s="5" t="str">
        <f t="shared" si="235"/>
        <v>0.125 @ 70 C</v>
      </c>
      <c r="I560" s="5" t="str">
        <f t="shared" si="236"/>
        <v>±100 ppm/C</v>
      </c>
      <c r="J560" s="5" t="str">
        <f t="shared" si="237"/>
        <v>0805</v>
      </c>
      <c r="K560" s="5" t="str">
        <f t="shared" si="238"/>
        <v>-55 to +155 C</v>
      </c>
      <c r="L560" s="5" t="str">
        <f t="array" ref="L560">IFERROR(INDEX(e29_4c,SMALL(IF(($B$9&lt;=e29_raw)*($B$11&gt;=e29_raw),MATCH(ROW(e29_4c),ROW(e29_4c))),ROWS($A$1:A554)),COLUMN(A554)),"")</f>
        <v>6983</v>
      </c>
      <c r="M560" s="5" t="str">
        <f t="shared" si="239"/>
        <v>Grade 0</v>
      </c>
      <c r="N560" t="str">
        <f t="shared" si="240"/>
        <v>Precision Thick Film Chip Resistors</v>
      </c>
      <c r="O560" t="str">
        <f t="shared" si="241"/>
        <v>Panasonic</v>
      </c>
      <c r="P560" s="5" t="str">
        <f t="shared" si="242"/>
        <v>ERJ6ENF6983</v>
      </c>
      <c r="T560" t="str">
        <f t="shared" si="218"/>
        <v>technology 'R0805';</v>
      </c>
      <c r="U560" t="str">
        <f t="shared" si="219"/>
        <v>value '698 k';</v>
      </c>
      <c r="V560" t="str">
        <f t="shared" si="220"/>
        <v>tolerance '1 %';</v>
      </c>
      <c r="W560" t="str">
        <f t="shared" si="221"/>
        <v>rcwv '150 V';</v>
      </c>
      <c r="X560" t="str">
        <f t="shared" si="222"/>
        <v>max(v) '200 V';</v>
      </c>
      <c r="Y560" t="str">
        <f t="shared" si="223"/>
        <v>power(w) '0.125 @ 70 C';</v>
      </c>
      <c r="Z560" t="str">
        <f t="shared" si="224"/>
        <v>tcr '±100 ppm/C';</v>
      </c>
      <c r="AA560" t="str">
        <f t="shared" si="225"/>
        <v>package '0805';</v>
      </c>
      <c r="AB560" t="str">
        <f t="shared" si="226"/>
        <v>operating_temp '-55 to +155 C';</v>
      </c>
      <c r="AC560" t="str">
        <f t="shared" si="227"/>
        <v>pkg_code '6983';</v>
      </c>
      <c r="AD560" t="str">
        <f t="shared" si="228"/>
        <v>aec-q200 'Grade 0';</v>
      </c>
      <c r="AE560" t="str">
        <f t="shared" si="229"/>
        <v>classification 'Precision Thick Film Chip Resistors';</v>
      </c>
      <c r="AF560" t="str">
        <f t="shared" si="230"/>
        <v>mfg 'Panasonic';</v>
      </c>
      <c r="AG560" t="str">
        <f t="shared" si="231"/>
        <v>mpn 'ERJ6ENF6983';</v>
      </c>
    </row>
    <row r="561" spans="3:33" x14ac:dyDescent="0.3">
      <c r="C561" s="5" t="str">
        <f t="shared" si="232"/>
        <v>R0805</v>
      </c>
      <c r="D561" s="5" t="str">
        <f t="shared" si="216"/>
        <v>715 k</v>
      </c>
      <c r="E561" s="5" t="str">
        <f t="shared" si="233"/>
        <v>1 %</v>
      </c>
      <c r="F561" s="5" t="str">
        <f t="shared" si="217"/>
        <v>150 V</v>
      </c>
      <c r="G561" s="5" t="str">
        <f t="shared" si="234"/>
        <v>200 V</v>
      </c>
      <c r="H561" s="5" t="str">
        <f t="shared" si="235"/>
        <v>0.125 @ 70 C</v>
      </c>
      <c r="I561" s="5" t="str">
        <f t="shared" si="236"/>
        <v>±100 ppm/C</v>
      </c>
      <c r="J561" s="5" t="str">
        <f t="shared" si="237"/>
        <v>0805</v>
      </c>
      <c r="K561" s="5" t="str">
        <f t="shared" si="238"/>
        <v>-55 to +155 C</v>
      </c>
      <c r="L561" s="5" t="str">
        <f t="array" ref="L561">IFERROR(INDEX(e29_4c,SMALL(IF(($B$9&lt;=e29_raw)*($B$11&gt;=e29_raw),MATCH(ROW(e29_4c),ROW(e29_4c))),ROWS($A$1:A555)),COLUMN(A555)),"")</f>
        <v>7153</v>
      </c>
      <c r="M561" s="5" t="str">
        <f t="shared" si="239"/>
        <v>Grade 0</v>
      </c>
      <c r="N561" t="str">
        <f t="shared" si="240"/>
        <v>Precision Thick Film Chip Resistors</v>
      </c>
      <c r="O561" t="str">
        <f t="shared" si="241"/>
        <v>Panasonic</v>
      </c>
      <c r="P561" s="5" t="str">
        <f t="shared" si="242"/>
        <v>ERJ6ENF7153</v>
      </c>
      <c r="T561" t="str">
        <f t="shared" si="218"/>
        <v>technology 'R0805';</v>
      </c>
      <c r="U561" t="str">
        <f t="shared" si="219"/>
        <v>value '715 k';</v>
      </c>
      <c r="V561" t="str">
        <f t="shared" si="220"/>
        <v>tolerance '1 %';</v>
      </c>
      <c r="W561" t="str">
        <f t="shared" si="221"/>
        <v>rcwv '150 V';</v>
      </c>
      <c r="X561" t="str">
        <f t="shared" si="222"/>
        <v>max(v) '200 V';</v>
      </c>
      <c r="Y561" t="str">
        <f t="shared" si="223"/>
        <v>power(w) '0.125 @ 70 C';</v>
      </c>
      <c r="Z561" t="str">
        <f t="shared" si="224"/>
        <v>tcr '±100 ppm/C';</v>
      </c>
      <c r="AA561" t="str">
        <f t="shared" si="225"/>
        <v>package '0805';</v>
      </c>
      <c r="AB561" t="str">
        <f t="shared" si="226"/>
        <v>operating_temp '-55 to +155 C';</v>
      </c>
      <c r="AC561" t="str">
        <f t="shared" si="227"/>
        <v>pkg_code '7153';</v>
      </c>
      <c r="AD561" t="str">
        <f t="shared" si="228"/>
        <v>aec-q200 'Grade 0';</v>
      </c>
      <c r="AE561" t="str">
        <f t="shared" si="229"/>
        <v>classification 'Precision Thick Film Chip Resistors';</v>
      </c>
      <c r="AF561" t="str">
        <f t="shared" si="230"/>
        <v>mfg 'Panasonic';</v>
      </c>
      <c r="AG561" t="str">
        <f t="shared" si="231"/>
        <v>mpn 'ERJ6ENF7153';</v>
      </c>
    </row>
    <row r="562" spans="3:33" x14ac:dyDescent="0.3">
      <c r="C562" s="5" t="str">
        <f t="shared" si="232"/>
        <v>R0805</v>
      </c>
      <c r="D562" s="5" t="str">
        <f t="shared" si="216"/>
        <v>732 k</v>
      </c>
      <c r="E562" s="5" t="str">
        <f t="shared" si="233"/>
        <v>1 %</v>
      </c>
      <c r="F562" s="5" t="str">
        <f t="shared" si="217"/>
        <v>150 V</v>
      </c>
      <c r="G562" s="5" t="str">
        <f t="shared" si="234"/>
        <v>200 V</v>
      </c>
      <c r="H562" s="5" t="str">
        <f t="shared" si="235"/>
        <v>0.125 @ 70 C</v>
      </c>
      <c r="I562" s="5" t="str">
        <f t="shared" si="236"/>
        <v>±100 ppm/C</v>
      </c>
      <c r="J562" s="5" t="str">
        <f t="shared" si="237"/>
        <v>0805</v>
      </c>
      <c r="K562" s="5" t="str">
        <f t="shared" si="238"/>
        <v>-55 to +155 C</v>
      </c>
      <c r="L562" s="5" t="str">
        <f t="array" ref="L562">IFERROR(INDEX(e29_4c,SMALL(IF(($B$9&lt;=e29_raw)*($B$11&gt;=e29_raw),MATCH(ROW(e29_4c),ROW(e29_4c))),ROWS($A$1:A556)),COLUMN(A556)),"")</f>
        <v>7323</v>
      </c>
      <c r="M562" s="5" t="str">
        <f t="shared" si="239"/>
        <v>Grade 0</v>
      </c>
      <c r="N562" t="str">
        <f t="shared" si="240"/>
        <v>Precision Thick Film Chip Resistors</v>
      </c>
      <c r="O562" t="str">
        <f t="shared" si="241"/>
        <v>Panasonic</v>
      </c>
      <c r="P562" s="5" t="str">
        <f t="shared" si="242"/>
        <v>ERJ6ENF7323</v>
      </c>
      <c r="T562" t="str">
        <f t="shared" si="218"/>
        <v>technology 'R0805';</v>
      </c>
      <c r="U562" t="str">
        <f t="shared" si="219"/>
        <v>value '732 k';</v>
      </c>
      <c r="V562" t="str">
        <f t="shared" si="220"/>
        <v>tolerance '1 %';</v>
      </c>
      <c r="W562" t="str">
        <f t="shared" si="221"/>
        <v>rcwv '150 V';</v>
      </c>
      <c r="X562" t="str">
        <f t="shared" si="222"/>
        <v>max(v) '200 V';</v>
      </c>
      <c r="Y562" t="str">
        <f t="shared" si="223"/>
        <v>power(w) '0.125 @ 70 C';</v>
      </c>
      <c r="Z562" t="str">
        <f t="shared" si="224"/>
        <v>tcr '±100 ppm/C';</v>
      </c>
      <c r="AA562" t="str">
        <f t="shared" si="225"/>
        <v>package '0805';</v>
      </c>
      <c r="AB562" t="str">
        <f t="shared" si="226"/>
        <v>operating_temp '-55 to +155 C';</v>
      </c>
      <c r="AC562" t="str">
        <f t="shared" si="227"/>
        <v>pkg_code '7323';</v>
      </c>
      <c r="AD562" t="str">
        <f t="shared" si="228"/>
        <v>aec-q200 'Grade 0';</v>
      </c>
      <c r="AE562" t="str">
        <f t="shared" si="229"/>
        <v>classification 'Precision Thick Film Chip Resistors';</v>
      </c>
      <c r="AF562" t="str">
        <f t="shared" si="230"/>
        <v>mfg 'Panasonic';</v>
      </c>
      <c r="AG562" t="str">
        <f t="shared" si="231"/>
        <v>mpn 'ERJ6ENF7323';</v>
      </c>
    </row>
    <row r="563" spans="3:33" x14ac:dyDescent="0.3">
      <c r="C563" s="5" t="str">
        <f t="shared" si="232"/>
        <v>R0805</v>
      </c>
      <c r="D563" s="5" t="str">
        <f t="shared" si="216"/>
        <v>750 k</v>
      </c>
      <c r="E563" s="5" t="str">
        <f t="shared" si="233"/>
        <v>1 %</v>
      </c>
      <c r="F563" s="5" t="str">
        <f t="shared" si="217"/>
        <v>150 V</v>
      </c>
      <c r="G563" s="5" t="str">
        <f t="shared" si="234"/>
        <v>200 V</v>
      </c>
      <c r="H563" s="5" t="str">
        <f t="shared" si="235"/>
        <v>0.125 @ 70 C</v>
      </c>
      <c r="I563" s="5" t="str">
        <f t="shared" si="236"/>
        <v>±100 ppm/C</v>
      </c>
      <c r="J563" s="5" t="str">
        <f t="shared" si="237"/>
        <v>0805</v>
      </c>
      <c r="K563" s="5" t="str">
        <f t="shared" si="238"/>
        <v>-55 to +155 C</v>
      </c>
      <c r="L563" s="5" t="str">
        <f t="array" ref="L563">IFERROR(INDEX(e29_4c,SMALL(IF(($B$9&lt;=e29_raw)*($B$11&gt;=e29_raw),MATCH(ROW(e29_4c),ROW(e29_4c))),ROWS($A$1:A557)),COLUMN(A557)),"")</f>
        <v>7503</v>
      </c>
      <c r="M563" s="5" t="str">
        <f t="shared" si="239"/>
        <v>Grade 0</v>
      </c>
      <c r="N563" t="str">
        <f t="shared" si="240"/>
        <v>Precision Thick Film Chip Resistors</v>
      </c>
      <c r="O563" t="str">
        <f t="shared" si="241"/>
        <v>Panasonic</v>
      </c>
      <c r="P563" s="5" t="str">
        <f t="shared" si="242"/>
        <v>ERJ6ENF7503</v>
      </c>
      <c r="T563" t="str">
        <f t="shared" si="218"/>
        <v>technology 'R0805';</v>
      </c>
      <c r="U563" t="str">
        <f t="shared" si="219"/>
        <v>value '750 k';</v>
      </c>
      <c r="V563" t="str">
        <f t="shared" si="220"/>
        <v>tolerance '1 %';</v>
      </c>
      <c r="W563" t="str">
        <f t="shared" si="221"/>
        <v>rcwv '150 V';</v>
      </c>
      <c r="X563" t="str">
        <f t="shared" si="222"/>
        <v>max(v) '200 V';</v>
      </c>
      <c r="Y563" t="str">
        <f t="shared" si="223"/>
        <v>power(w) '0.125 @ 70 C';</v>
      </c>
      <c r="Z563" t="str">
        <f t="shared" si="224"/>
        <v>tcr '±100 ppm/C';</v>
      </c>
      <c r="AA563" t="str">
        <f t="shared" si="225"/>
        <v>package '0805';</v>
      </c>
      <c r="AB563" t="str">
        <f t="shared" si="226"/>
        <v>operating_temp '-55 to +155 C';</v>
      </c>
      <c r="AC563" t="str">
        <f t="shared" si="227"/>
        <v>pkg_code '7503';</v>
      </c>
      <c r="AD563" t="str">
        <f t="shared" si="228"/>
        <v>aec-q200 'Grade 0';</v>
      </c>
      <c r="AE563" t="str">
        <f t="shared" si="229"/>
        <v>classification 'Precision Thick Film Chip Resistors';</v>
      </c>
      <c r="AF563" t="str">
        <f t="shared" si="230"/>
        <v>mfg 'Panasonic';</v>
      </c>
      <c r="AG563" t="str">
        <f t="shared" si="231"/>
        <v>mpn 'ERJ6ENF7503';</v>
      </c>
    </row>
    <row r="564" spans="3:33" x14ac:dyDescent="0.3">
      <c r="C564" s="5" t="str">
        <f t="shared" si="232"/>
        <v>R0805</v>
      </c>
      <c r="D564" s="5" t="str">
        <f t="shared" si="216"/>
        <v>768 k</v>
      </c>
      <c r="E564" s="5" t="str">
        <f t="shared" si="233"/>
        <v>1 %</v>
      </c>
      <c r="F564" s="5" t="str">
        <f t="shared" si="217"/>
        <v>150 V</v>
      </c>
      <c r="G564" s="5" t="str">
        <f t="shared" si="234"/>
        <v>200 V</v>
      </c>
      <c r="H564" s="5" t="str">
        <f t="shared" si="235"/>
        <v>0.125 @ 70 C</v>
      </c>
      <c r="I564" s="5" t="str">
        <f t="shared" si="236"/>
        <v>±100 ppm/C</v>
      </c>
      <c r="J564" s="5" t="str">
        <f t="shared" si="237"/>
        <v>0805</v>
      </c>
      <c r="K564" s="5" t="str">
        <f t="shared" si="238"/>
        <v>-55 to +155 C</v>
      </c>
      <c r="L564" s="5" t="str">
        <f t="array" ref="L564">IFERROR(INDEX(e29_4c,SMALL(IF(($B$9&lt;=e29_raw)*($B$11&gt;=e29_raw),MATCH(ROW(e29_4c),ROW(e29_4c))),ROWS($A$1:A558)),COLUMN(A558)),"")</f>
        <v>7683</v>
      </c>
      <c r="M564" s="5" t="str">
        <f t="shared" si="239"/>
        <v>Grade 0</v>
      </c>
      <c r="N564" t="str">
        <f t="shared" si="240"/>
        <v>Precision Thick Film Chip Resistors</v>
      </c>
      <c r="O564" t="str">
        <f t="shared" si="241"/>
        <v>Panasonic</v>
      </c>
      <c r="P564" s="5" t="str">
        <f t="shared" si="242"/>
        <v>ERJ6ENF7683</v>
      </c>
      <c r="T564" t="str">
        <f t="shared" si="218"/>
        <v>technology 'R0805';</v>
      </c>
      <c r="U564" t="str">
        <f t="shared" si="219"/>
        <v>value '768 k';</v>
      </c>
      <c r="V564" t="str">
        <f t="shared" si="220"/>
        <v>tolerance '1 %';</v>
      </c>
      <c r="W564" t="str">
        <f t="shared" si="221"/>
        <v>rcwv '150 V';</v>
      </c>
      <c r="X564" t="str">
        <f t="shared" si="222"/>
        <v>max(v) '200 V';</v>
      </c>
      <c r="Y564" t="str">
        <f t="shared" si="223"/>
        <v>power(w) '0.125 @ 70 C';</v>
      </c>
      <c r="Z564" t="str">
        <f t="shared" si="224"/>
        <v>tcr '±100 ppm/C';</v>
      </c>
      <c r="AA564" t="str">
        <f t="shared" si="225"/>
        <v>package '0805';</v>
      </c>
      <c r="AB564" t="str">
        <f t="shared" si="226"/>
        <v>operating_temp '-55 to +155 C';</v>
      </c>
      <c r="AC564" t="str">
        <f t="shared" si="227"/>
        <v>pkg_code '7683';</v>
      </c>
      <c r="AD564" t="str">
        <f t="shared" si="228"/>
        <v>aec-q200 'Grade 0';</v>
      </c>
      <c r="AE564" t="str">
        <f t="shared" si="229"/>
        <v>classification 'Precision Thick Film Chip Resistors';</v>
      </c>
      <c r="AF564" t="str">
        <f t="shared" si="230"/>
        <v>mfg 'Panasonic';</v>
      </c>
      <c r="AG564" t="str">
        <f t="shared" si="231"/>
        <v>mpn 'ERJ6ENF7683';</v>
      </c>
    </row>
    <row r="565" spans="3:33" x14ac:dyDescent="0.3">
      <c r="C565" s="5" t="str">
        <f t="shared" si="232"/>
        <v>R0805</v>
      </c>
      <c r="D565" s="5" t="str">
        <f t="shared" si="216"/>
        <v>787 k</v>
      </c>
      <c r="E565" s="5" t="str">
        <f t="shared" si="233"/>
        <v>1 %</v>
      </c>
      <c r="F565" s="5" t="str">
        <f t="shared" si="217"/>
        <v>150 V</v>
      </c>
      <c r="G565" s="5" t="str">
        <f t="shared" si="234"/>
        <v>200 V</v>
      </c>
      <c r="H565" s="5" t="str">
        <f t="shared" si="235"/>
        <v>0.125 @ 70 C</v>
      </c>
      <c r="I565" s="5" t="str">
        <f t="shared" si="236"/>
        <v>±100 ppm/C</v>
      </c>
      <c r="J565" s="5" t="str">
        <f t="shared" si="237"/>
        <v>0805</v>
      </c>
      <c r="K565" s="5" t="str">
        <f t="shared" si="238"/>
        <v>-55 to +155 C</v>
      </c>
      <c r="L565" s="5" t="str">
        <f t="array" ref="L565">IFERROR(INDEX(e29_4c,SMALL(IF(($B$9&lt;=e29_raw)*($B$11&gt;=e29_raw),MATCH(ROW(e29_4c),ROW(e29_4c))),ROWS($A$1:A559)),COLUMN(A559)),"")</f>
        <v>7873</v>
      </c>
      <c r="M565" s="5" t="str">
        <f t="shared" si="239"/>
        <v>Grade 0</v>
      </c>
      <c r="N565" t="str">
        <f t="shared" si="240"/>
        <v>Precision Thick Film Chip Resistors</v>
      </c>
      <c r="O565" t="str">
        <f t="shared" si="241"/>
        <v>Panasonic</v>
      </c>
      <c r="P565" s="5" t="str">
        <f t="shared" si="242"/>
        <v>ERJ6ENF7873</v>
      </c>
      <c r="T565" t="str">
        <f t="shared" si="218"/>
        <v>technology 'R0805';</v>
      </c>
      <c r="U565" t="str">
        <f t="shared" si="219"/>
        <v>value '787 k';</v>
      </c>
      <c r="V565" t="str">
        <f t="shared" si="220"/>
        <v>tolerance '1 %';</v>
      </c>
      <c r="W565" t="str">
        <f t="shared" si="221"/>
        <v>rcwv '150 V';</v>
      </c>
      <c r="X565" t="str">
        <f t="shared" si="222"/>
        <v>max(v) '200 V';</v>
      </c>
      <c r="Y565" t="str">
        <f t="shared" si="223"/>
        <v>power(w) '0.125 @ 70 C';</v>
      </c>
      <c r="Z565" t="str">
        <f t="shared" si="224"/>
        <v>tcr '±100 ppm/C';</v>
      </c>
      <c r="AA565" t="str">
        <f t="shared" si="225"/>
        <v>package '0805';</v>
      </c>
      <c r="AB565" t="str">
        <f t="shared" si="226"/>
        <v>operating_temp '-55 to +155 C';</v>
      </c>
      <c r="AC565" t="str">
        <f t="shared" si="227"/>
        <v>pkg_code '7873';</v>
      </c>
      <c r="AD565" t="str">
        <f t="shared" si="228"/>
        <v>aec-q200 'Grade 0';</v>
      </c>
      <c r="AE565" t="str">
        <f t="shared" si="229"/>
        <v>classification 'Precision Thick Film Chip Resistors';</v>
      </c>
      <c r="AF565" t="str">
        <f t="shared" si="230"/>
        <v>mfg 'Panasonic';</v>
      </c>
      <c r="AG565" t="str">
        <f t="shared" si="231"/>
        <v>mpn 'ERJ6ENF7873';</v>
      </c>
    </row>
    <row r="566" spans="3:33" x14ac:dyDescent="0.3">
      <c r="C566" s="5" t="str">
        <f t="shared" si="232"/>
        <v>R0805</v>
      </c>
      <c r="D566" s="5" t="str">
        <f t="shared" si="216"/>
        <v>806 k</v>
      </c>
      <c r="E566" s="5" t="str">
        <f t="shared" si="233"/>
        <v>1 %</v>
      </c>
      <c r="F566" s="5" t="str">
        <f t="shared" si="217"/>
        <v>150 V</v>
      </c>
      <c r="G566" s="5" t="str">
        <f t="shared" si="234"/>
        <v>200 V</v>
      </c>
      <c r="H566" s="5" t="str">
        <f t="shared" si="235"/>
        <v>0.125 @ 70 C</v>
      </c>
      <c r="I566" s="5" t="str">
        <f t="shared" si="236"/>
        <v>±100 ppm/C</v>
      </c>
      <c r="J566" s="5" t="str">
        <f t="shared" si="237"/>
        <v>0805</v>
      </c>
      <c r="K566" s="5" t="str">
        <f t="shared" si="238"/>
        <v>-55 to +155 C</v>
      </c>
      <c r="L566" s="5" t="str">
        <f t="array" ref="L566">IFERROR(INDEX(e29_4c,SMALL(IF(($B$9&lt;=e29_raw)*($B$11&gt;=e29_raw),MATCH(ROW(e29_4c),ROW(e29_4c))),ROWS($A$1:A560)),COLUMN(A560)),"")</f>
        <v>8063</v>
      </c>
      <c r="M566" s="5" t="str">
        <f t="shared" si="239"/>
        <v>Grade 0</v>
      </c>
      <c r="N566" t="str">
        <f t="shared" si="240"/>
        <v>Precision Thick Film Chip Resistors</v>
      </c>
      <c r="O566" t="str">
        <f t="shared" si="241"/>
        <v>Panasonic</v>
      </c>
      <c r="P566" s="5" t="str">
        <f t="shared" si="242"/>
        <v>ERJ6ENF8063</v>
      </c>
      <c r="T566" t="str">
        <f t="shared" si="218"/>
        <v>technology 'R0805';</v>
      </c>
      <c r="U566" t="str">
        <f t="shared" si="219"/>
        <v>value '806 k';</v>
      </c>
      <c r="V566" t="str">
        <f t="shared" si="220"/>
        <v>tolerance '1 %';</v>
      </c>
      <c r="W566" t="str">
        <f t="shared" si="221"/>
        <v>rcwv '150 V';</v>
      </c>
      <c r="X566" t="str">
        <f t="shared" si="222"/>
        <v>max(v) '200 V';</v>
      </c>
      <c r="Y566" t="str">
        <f t="shared" si="223"/>
        <v>power(w) '0.125 @ 70 C';</v>
      </c>
      <c r="Z566" t="str">
        <f t="shared" si="224"/>
        <v>tcr '±100 ppm/C';</v>
      </c>
      <c r="AA566" t="str">
        <f t="shared" si="225"/>
        <v>package '0805';</v>
      </c>
      <c r="AB566" t="str">
        <f t="shared" si="226"/>
        <v>operating_temp '-55 to +155 C';</v>
      </c>
      <c r="AC566" t="str">
        <f t="shared" si="227"/>
        <v>pkg_code '8063';</v>
      </c>
      <c r="AD566" t="str">
        <f t="shared" si="228"/>
        <v>aec-q200 'Grade 0';</v>
      </c>
      <c r="AE566" t="str">
        <f t="shared" si="229"/>
        <v>classification 'Precision Thick Film Chip Resistors';</v>
      </c>
      <c r="AF566" t="str">
        <f t="shared" si="230"/>
        <v>mfg 'Panasonic';</v>
      </c>
      <c r="AG566" t="str">
        <f t="shared" si="231"/>
        <v>mpn 'ERJ6ENF8063';</v>
      </c>
    </row>
    <row r="567" spans="3:33" x14ac:dyDescent="0.3">
      <c r="C567" s="5" t="str">
        <f t="shared" si="232"/>
        <v>R0805</v>
      </c>
      <c r="D567" s="5" t="str">
        <f t="shared" si="216"/>
        <v>820 k</v>
      </c>
      <c r="E567" s="5" t="str">
        <f t="shared" si="233"/>
        <v>1 %</v>
      </c>
      <c r="F567" s="5" t="str">
        <f t="shared" si="217"/>
        <v>150 V</v>
      </c>
      <c r="G567" s="5" t="str">
        <f t="shared" si="234"/>
        <v>200 V</v>
      </c>
      <c r="H567" s="5" t="str">
        <f t="shared" si="235"/>
        <v>0.125 @ 70 C</v>
      </c>
      <c r="I567" s="5" t="str">
        <f t="shared" si="236"/>
        <v>±100 ppm/C</v>
      </c>
      <c r="J567" s="5" t="str">
        <f t="shared" si="237"/>
        <v>0805</v>
      </c>
      <c r="K567" s="5" t="str">
        <f t="shared" si="238"/>
        <v>-55 to +155 C</v>
      </c>
      <c r="L567" s="5" t="str">
        <f t="array" ref="L567">IFERROR(INDEX(e29_4c,SMALL(IF(($B$9&lt;=e29_raw)*($B$11&gt;=e29_raw),MATCH(ROW(e29_4c),ROW(e29_4c))),ROWS($A$1:A561)),COLUMN(A561)),"")</f>
        <v>8203</v>
      </c>
      <c r="M567" s="5" t="str">
        <f t="shared" si="239"/>
        <v>Grade 0</v>
      </c>
      <c r="N567" t="str">
        <f t="shared" si="240"/>
        <v>Precision Thick Film Chip Resistors</v>
      </c>
      <c r="O567" t="str">
        <f t="shared" si="241"/>
        <v>Panasonic</v>
      </c>
      <c r="P567" s="5" t="str">
        <f t="shared" si="242"/>
        <v>ERJ6ENF8203</v>
      </c>
      <c r="T567" t="str">
        <f t="shared" si="218"/>
        <v>technology 'R0805';</v>
      </c>
      <c r="U567" t="str">
        <f t="shared" si="219"/>
        <v>value '820 k';</v>
      </c>
      <c r="V567" t="str">
        <f t="shared" si="220"/>
        <v>tolerance '1 %';</v>
      </c>
      <c r="W567" t="str">
        <f t="shared" si="221"/>
        <v>rcwv '150 V';</v>
      </c>
      <c r="X567" t="str">
        <f t="shared" si="222"/>
        <v>max(v) '200 V';</v>
      </c>
      <c r="Y567" t="str">
        <f t="shared" si="223"/>
        <v>power(w) '0.125 @ 70 C';</v>
      </c>
      <c r="Z567" t="str">
        <f t="shared" si="224"/>
        <v>tcr '±100 ppm/C';</v>
      </c>
      <c r="AA567" t="str">
        <f t="shared" si="225"/>
        <v>package '0805';</v>
      </c>
      <c r="AB567" t="str">
        <f t="shared" si="226"/>
        <v>operating_temp '-55 to +155 C';</v>
      </c>
      <c r="AC567" t="str">
        <f t="shared" si="227"/>
        <v>pkg_code '8203';</v>
      </c>
      <c r="AD567" t="str">
        <f t="shared" si="228"/>
        <v>aec-q200 'Grade 0';</v>
      </c>
      <c r="AE567" t="str">
        <f t="shared" si="229"/>
        <v>classification 'Precision Thick Film Chip Resistors';</v>
      </c>
      <c r="AF567" t="str">
        <f t="shared" si="230"/>
        <v>mfg 'Panasonic';</v>
      </c>
      <c r="AG567" t="str">
        <f t="shared" si="231"/>
        <v>mpn 'ERJ6ENF8203';</v>
      </c>
    </row>
    <row r="568" spans="3:33" x14ac:dyDescent="0.3">
      <c r="C568" s="5" t="str">
        <f t="shared" si="232"/>
        <v>R0805</v>
      </c>
      <c r="D568" s="5" t="str">
        <f t="shared" si="216"/>
        <v>825 k</v>
      </c>
      <c r="E568" s="5" t="str">
        <f t="shared" si="233"/>
        <v>1 %</v>
      </c>
      <c r="F568" s="5" t="str">
        <f t="shared" si="217"/>
        <v>150 V</v>
      </c>
      <c r="G568" s="5" t="str">
        <f t="shared" si="234"/>
        <v>200 V</v>
      </c>
      <c r="H568" s="5" t="str">
        <f t="shared" si="235"/>
        <v>0.125 @ 70 C</v>
      </c>
      <c r="I568" s="5" t="str">
        <f t="shared" si="236"/>
        <v>±100 ppm/C</v>
      </c>
      <c r="J568" s="5" t="str">
        <f t="shared" si="237"/>
        <v>0805</v>
      </c>
      <c r="K568" s="5" t="str">
        <f t="shared" si="238"/>
        <v>-55 to +155 C</v>
      </c>
      <c r="L568" s="5" t="str">
        <f t="array" ref="L568">IFERROR(INDEX(e29_4c,SMALL(IF(($B$9&lt;=e29_raw)*($B$11&gt;=e29_raw),MATCH(ROW(e29_4c),ROW(e29_4c))),ROWS($A$1:A562)),COLUMN(A562)),"")</f>
        <v>8253</v>
      </c>
      <c r="M568" s="5" t="str">
        <f t="shared" si="239"/>
        <v>Grade 0</v>
      </c>
      <c r="N568" t="str">
        <f t="shared" si="240"/>
        <v>Precision Thick Film Chip Resistors</v>
      </c>
      <c r="O568" t="str">
        <f t="shared" si="241"/>
        <v>Panasonic</v>
      </c>
      <c r="P568" s="5" t="str">
        <f t="shared" si="242"/>
        <v>ERJ6ENF8253</v>
      </c>
      <c r="T568" t="str">
        <f t="shared" si="218"/>
        <v>technology 'R0805';</v>
      </c>
      <c r="U568" t="str">
        <f t="shared" si="219"/>
        <v>value '825 k';</v>
      </c>
      <c r="V568" t="str">
        <f t="shared" si="220"/>
        <v>tolerance '1 %';</v>
      </c>
      <c r="W568" t="str">
        <f t="shared" si="221"/>
        <v>rcwv '150 V';</v>
      </c>
      <c r="X568" t="str">
        <f t="shared" si="222"/>
        <v>max(v) '200 V';</v>
      </c>
      <c r="Y568" t="str">
        <f t="shared" si="223"/>
        <v>power(w) '0.125 @ 70 C';</v>
      </c>
      <c r="Z568" t="str">
        <f t="shared" si="224"/>
        <v>tcr '±100 ppm/C';</v>
      </c>
      <c r="AA568" t="str">
        <f t="shared" si="225"/>
        <v>package '0805';</v>
      </c>
      <c r="AB568" t="str">
        <f t="shared" si="226"/>
        <v>operating_temp '-55 to +155 C';</v>
      </c>
      <c r="AC568" t="str">
        <f t="shared" si="227"/>
        <v>pkg_code '8253';</v>
      </c>
      <c r="AD568" t="str">
        <f t="shared" si="228"/>
        <v>aec-q200 'Grade 0';</v>
      </c>
      <c r="AE568" t="str">
        <f t="shared" si="229"/>
        <v>classification 'Precision Thick Film Chip Resistors';</v>
      </c>
      <c r="AF568" t="str">
        <f t="shared" si="230"/>
        <v>mfg 'Panasonic';</v>
      </c>
      <c r="AG568" t="str">
        <f t="shared" si="231"/>
        <v>mpn 'ERJ6ENF8253';</v>
      </c>
    </row>
    <row r="569" spans="3:33" x14ac:dyDescent="0.3">
      <c r="C569" s="5" t="str">
        <f t="shared" si="232"/>
        <v>R0805</v>
      </c>
      <c r="D569" s="5" t="str">
        <f t="shared" si="216"/>
        <v>845 k</v>
      </c>
      <c r="E569" s="5" t="str">
        <f t="shared" si="233"/>
        <v>1 %</v>
      </c>
      <c r="F569" s="5" t="str">
        <f t="shared" si="217"/>
        <v>150 V</v>
      </c>
      <c r="G569" s="5" t="str">
        <f t="shared" si="234"/>
        <v>200 V</v>
      </c>
      <c r="H569" s="5" t="str">
        <f t="shared" si="235"/>
        <v>0.125 @ 70 C</v>
      </c>
      <c r="I569" s="5" t="str">
        <f t="shared" si="236"/>
        <v>±100 ppm/C</v>
      </c>
      <c r="J569" s="5" t="str">
        <f t="shared" si="237"/>
        <v>0805</v>
      </c>
      <c r="K569" s="5" t="str">
        <f t="shared" si="238"/>
        <v>-55 to +155 C</v>
      </c>
      <c r="L569" s="5" t="str">
        <f t="array" ref="L569">IFERROR(INDEX(e29_4c,SMALL(IF(($B$9&lt;=e29_raw)*($B$11&gt;=e29_raw),MATCH(ROW(e29_4c),ROW(e29_4c))),ROWS($A$1:A563)),COLUMN(A563)),"")</f>
        <v>8453</v>
      </c>
      <c r="M569" s="5" t="str">
        <f t="shared" si="239"/>
        <v>Grade 0</v>
      </c>
      <c r="N569" t="str">
        <f t="shared" si="240"/>
        <v>Precision Thick Film Chip Resistors</v>
      </c>
      <c r="O569" t="str">
        <f t="shared" si="241"/>
        <v>Panasonic</v>
      </c>
      <c r="P569" s="5" t="str">
        <f t="shared" si="242"/>
        <v>ERJ6ENF8453</v>
      </c>
      <c r="T569" t="str">
        <f t="shared" si="218"/>
        <v>technology 'R0805';</v>
      </c>
      <c r="U569" t="str">
        <f t="shared" si="219"/>
        <v>value '845 k';</v>
      </c>
      <c r="V569" t="str">
        <f t="shared" si="220"/>
        <v>tolerance '1 %';</v>
      </c>
      <c r="W569" t="str">
        <f t="shared" si="221"/>
        <v>rcwv '150 V';</v>
      </c>
      <c r="X569" t="str">
        <f t="shared" si="222"/>
        <v>max(v) '200 V';</v>
      </c>
      <c r="Y569" t="str">
        <f t="shared" si="223"/>
        <v>power(w) '0.125 @ 70 C';</v>
      </c>
      <c r="Z569" t="str">
        <f t="shared" si="224"/>
        <v>tcr '±100 ppm/C';</v>
      </c>
      <c r="AA569" t="str">
        <f t="shared" si="225"/>
        <v>package '0805';</v>
      </c>
      <c r="AB569" t="str">
        <f t="shared" si="226"/>
        <v>operating_temp '-55 to +155 C';</v>
      </c>
      <c r="AC569" t="str">
        <f t="shared" si="227"/>
        <v>pkg_code '8453';</v>
      </c>
      <c r="AD569" t="str">
        <f t="shared" si="228"/>
        <v>aec-q200 'Grade 0';</v>
      </c>
      <c r="AE569" t="str">
        <f t="shared" si="229"/>
        <v>classification 'Precision Thick Film Chip Resistors';</v>
      </c>
      <c r="AF569" t="str">
        <f t="shared" si="230"/>
        <v>mfg 'Panasonic';</v>
      </c>
      <c r="AG569" t="str">
        <f t="shared" si="231"/>
        <v>mpn 'ERJ6ENF8453';</v>
      </c>
    </row>
    <row r="570" spans="3:33" x14ac:dyDescent="0.3">
      <c r="C570" s="5" t="str">
        <f t="shared" si="232"/>
        <v>R0805</v>
      </c>
      <c r="D570" s="5" t="str">
        <f t="shared" si="216"/>
        <v>866 k</v>
      </c>
      <c r="E570" s="5" t="str">
        <f t="shared" si="233"/>
        <v>1 %</v>
      </c>
      <c r="F570" s="5" t="str">
        <f t="shared" si="217"/>
        <v>150 V</v>
      </c>
      <c r="G570" s="5" t="str">
        <f t="shared" si="234"/>
        <v>200 V</v>
      </c>
      <c r="H570" s="5" t="str">
        <f t="shared" si="235"/>
        <v>0.125 @ 70 C</v>
      </c>
      <c r="I570" s="5" t="str">
        <f t="shared" si="236"/>
        <v>±100 ppm/C</v>
      </c>
      <c r="J570" s="5" t="str">
        <f t="shared" si="237"/>
        <v>0805</v>
      </c>
      <c r="K570" s="5" t="str">
        <f t="shared" si="238"/>
        <v>-55 to +155 C</v>
      </c>
      <c r="L570" s="5" t="str">
        <f t="array" ref="L570">IFERROR(INDEX(e29_4c,SMALL(IF(($B$9&lt;=e29_raw)*($B$11&gt;=e29_raw),MATCH(ROW(e29_4c),ROW(e29_4c))),ROWS($A$1:A564)),COLUMN(A564)),"")</f>
        <v>8663</v>
      </c>
      <c r="M570" s="5" t="str">
        <f t="shared" si="239"/>
        <v>Grade 0</v>
      </c>
      <c r="N570" t="str">
        <f t="shared" si="240"/>
        <v>Precision Thick Film Chip Resistors</v>
      </c>
      <c r="O570" t="str">
        <f t="shared" si="241"/>
        <v>Panasonic</v>
      </c>
      <c r="P570" s="5" t="str">
        <f t="shared" si="242"/>
        <v>ERJ6ENF8663</v>
      </c>
      <c r="T570" t="str">
        <f t="shared" si="218"/>
        <v>technology 'R0805';</v>
      </c>
      <c r="U570" t="str">
        <f t="shared" si="219"/>
        <v>value '866 k';</v>
      </c>
      <c r="V570" t="str">
        <f t="shared" si="220"/>
        <v>tolerance '1 %';</v>
      </c>
      <c r="W570" t="str">
        <f t="shared" si="221"/>
        <v>rcwv '150 V';</v>
      </c>
      <c r="X570" t="str">
        <f t="shared" si="222"/>
        <v>max(v) '200 V';</v>
      </c>
      <c r="Y570" t="str">
        <f t="shared" si="223"/>
        <v>power(w) '0.125 @ 70 C';</v>
      </c>
      <c r="Z570" t="str">
        <f t="shared" si="224"/>
        <v>tcr '±100 ppm/C';</v>
      </c>
      <c r="AA570" t="str">
        <f t="shared" si="225"/>
        <v>package '0805';</v>
      </c>
      <c r="AB570" t="str">
        <f t="shared" si="226"/>
        <v>operating_temp '-55 to +155 C';</v>
      </c>
      <c r="AC570" t="str">
        <f t="shared" si="227"/>
        <v>pkg_code '8663';</v>
      </c>
      <c r="AD570" t="str">
        <f t="shared" si="228"/>
        <v>aec-q200 'Grade 0';</v>
      </c>
      <c r="AE570" t="str">
        <f t="shared" si="229"/>
        <v>classification 'Precision Thick Film Chip Resistors';</v>
      </c>
      <c r="AF570" t="str">
        <f t="shared" si="230"/>
        <v>mfg 'Panasonic';</v>
      </c>
      <c r="AG570" t="str">
        <f t="shared" si="231"/>
        <v>mpn 'ERJ6ENF8663';</v>
      </c>
    </row>
    <row r="571" spans="3:33" x14ac:dyDescent="0.3">
      <c r="C571" s="5" t="str">
        <f t="shared" si="232"/>
        <v>R0805</v>
      </c>
      <c r="D571" s="5" t="str">
        <f t="shared" si="216"/>
        <v>887 k</v>
      </c>
      <c r="E571" s="5" t="str">
        <f t="shared" si="233"/>
        <v>1 %</v>
      </c>
      <c r="F571" s="5" t="str">
        <f t="shared" si="217"/>
        <v>150 V</v>
      </c>
      <c r="G571" s="5" t="str">
        <f t="shared" si="234"/>
        <v>200 V</v>
      </c>
      <c r="H571" s="5" t="str">
        <f t="shared" si="235"/>
        <v>0.125 @ 70 C</v>
      </c>
      <c r="I571" s="5" t="str">
        <f t="shared" si="236"/>
        <v>±100 ppm/C</v>
      </c>
      <c r="J571" s="5" t="str">
        <f t="shared" si="237"/>
        <v>0805</v>
      </c>
      <c r="K571" s="5" t="str">
        <f t="shared" si="238"/>
        <v>-55 to +155 C</v>
      </c>
      <c r="L571" s="5" t="str">
        <f t="array" ref="L571">IFERROR(INDEX(e29_4c,SMALL(IF(($B$9&lt;=e29_raw)*($B$11&gt;=e29_raw),MATCH(ROW(e29_4c),ROW(e29_4c))),ROWS($A$1:A565)),COLUMN(A565)),"")</f>
        <v>8873</v>
      </c>
      <c r="M571" s="5" t="str">
        <f t="shared" si="239"/>
        <v>Grade 0</v>
      </c>
      <c r="N571" t="str">
        <f t="shared" si="240"/>
        <v>Precision Thick Film Chip Resistors</v>
      </c>
      <c r="O571" t="str">
        <f t="shared" si="241"/>
        <v>Panasonic</v>
      </c>
      <c r="P571" s="5" t="str">
        <f t="shared" si="242"/>
        <v>ERJ6ENF8873</v>
      </c>
      <c r="T571" t="str">
        <f t="shared" si="218"/>
        <v>technology 'R0805';</v>
      </c>
      <c r="U571" t="str">
        <f t="shared" si="219"/>
        <v>value '887 k';</v>
      </c>
      <c r="V571" t="str">
        <f t="shared" si="220"/>
        <v>tolerance '1 %';</v>
      </c>
      <c r="W571" t="str">
        <f t="shared" si="221"/>
        <v>rcwv '150 V';</v>
      </c>
      <c r="X571" t="str">
        <f t="shared" si="222"/>
        <v>max(v) '200 V';</v>
      </c>
      <c r="Y571" t="str">
        <f t="shared" si="223"/>
        <v>power(w) '0.125 @ 70 C';</v>
      </c>
      <c r="Z571" t="str">
        <f t="shared" si="224"/>
        <v>tcr '±100 ppm/C';</v>
      </c>
      <c r="AA571" t="str">
        <f t="shared" si="225"/>
        <v>package '0805';</v>
      </c>
      <c r="AB571" t="str">
        <f t="shared" si="226"/>
        <v>operating_temp '-55 to +155 C';</v>
      </c>
      <c r="AC571" t="str">
        <f t="shared" si="227"/>
        <v>pkg_code '8873';</v>
      </c>
      <c r="AD571" t="str">
        <f t="shared" si="228"/>
        <v>aec-q200 'Grade 0';</v>
      </c>
      <c r="AE571" t="str">
        <f t="shared" si="229"/>
        <v>classification 'Precision Thick Film Chip Resistors';</v>
      </c>
      <c r="AF571" t="str">
        <f t="shared" si="230"/>
        <v>mfg 'Panasonic';</v>
      </c>
      <c r="AG571" t="str">
        <f t="shared" si="231"/>
        <v>mpn 'ERJ6ENF8873';</v>
      </c>
    </row>
    <row r="572" spans="3:33" x14ac:dyDescent="0.3">
      <c r="C572" s="5" t="str">
        <f t="shared" si="232"/>
        <v>R0805</v>
      </c>
      <c r="D572" s="5" t="str">
        <f t="shared" si="216"/>
        <v>909 k</v>
      </c>
      <c r="E572" s="5" t="str">
        <f t="shared" si="233"/>
        <v>1 %</v>
      </c>
      <c r="F572" s="5" t="str">
        <f t="shared" si="217"/>
        <v>150 V</v>
      </c>
      <c r="G572" s="5" t="str">
        <f t="shared" si="234"/>
        <v>200 V</v>
      </c>
      <c r="H572" s="5" t="str">
        <f t="shared" si="235"/>
        <v>0.125 @ 70 C</v>
      </c>
      <c r="I572" s="5" t="str">
        <f t="shared" si="236"/>
        <v>±100 ppm/C</v>
      </c>
      <c r="J572" s="5" t="str">
        <f t="shared" si="237"/>
        <v>0805</v>
      </c>
      <c r="K572" s="5" t="str">
        <f t="shared" si="238"/>
        <v>-55 to +155 C</v>
      </c>
      <c r="L572" s="5" t="str">
        <f t="array" ref="L572">IFERROR(INDEX(e29_4c,SMALL(IF(($B$9&lt;=e29_raw)*($B$11&gt;=e29_raw),MATCH(ROW(e29_4c),ROW(e29_4c))),ROWS($A$1:A566)),COLUMN(A566)),"")</f>
        <v>9093</v>
      </c>
      <c r="M572" s="5" t="str">
        <f t="shared" si="239"/>
        <v>Grade 0</v>
      </c>
      <c r="N572" t="str">
        <f t="shared" si="240"/>
        <v>Precision Thick Film Chip Resistors</v>
      </c>
      <c r="O572" t="str">
        <f t="shared" si="241"/>
        <v>Panasonic</v>
      </c>
      <c r="P572" s="5" t="str">
        <f t="shared" si="242"/>
        <v>ERJ6ENF9093</v>
      </c>
      <c r="T572" t="str">
        <f t="shared" si="218"/>
        <v>technology 'R0805';</v>
      </c>
      <c r="U572" t="str">
        <f t="shared" si="219"/>
        <v>value '909 k';</v>
      </c>
      <c r="V572" t="str">
        <f t="shared" si="220"/>
        <v>tolerance '1 %';</v>
      </c>
      <c r="W572" t="str">
        <f t="shared" si="221"/>
        <v>rcwv '150 V';</v>
      </c>
      <c r="X572" t="str">
        <f t="shared" si="222"/>
        <v>max(v) '200 V';</v>
      </c>
      <c r="Y572" t="str">
        <f t="shared" si="223"/>
        <v>power(w) '0.125 @ 70 C';</v>
      </c>
      <c r="Z572" t="str">
        <f t="shared" si="224"/>
        <v>tcr '±100 ppm/C';</v>
      </c>
      <c r="AA572" t="str">
        <f t="shared" si="225"/>
        <v>package '0805';</v>
      </c>
      <c r="AB572" t="str">
        <f t="shared" si="226"/>
        <v>operating_temp '-55 to +155 C';</v>
      </c>
      <c r="AC572" t="str">
        <f t="shared" si="227"/>
        <v>pkg_code '9093';</v>
      </c>
      <c r="AD572" t="str">
        <f t="shared" si="228"/>
        <v>aec-q200 'Grade 0';</v>
      </c>
      <c r="AE572" t="str">
        <f t="shared" si="229"/>
        <v>classification 'Precision Thick Film Chip Resistors';</v>
      </c>
      <c r="AF572" t="str">
        <f t="shared" si="230"/>
        <v>mfg 'Panasonic';</v>
      </c>
      <c r="AG572" t="str">
        <f t="shared" si="231"/>
        <v>mpn 'ERJ6ENF9093';</v>
      </c>
    </row>
    <row r="573" spans="3:33" x14ac:dyDescent="0.3">
      <c r="C573" s="5" t="str">
        <f t="shared" si="232"/>
        <v>R0805</v>
      </c>
      <c r="D573" s="5" t="str">
        <f t="shared" si="216"/>
        <v>910 k</v>
      </c>
      <c r="E573" s="5" t="str">
        <f t="shared" si="233"/>
        <v>1 %</v>
      </c>
      <c r="F573" s="5" t="str">
        <f t="shared" si="217"/>
        <v>150 V</v>
      </c>
      <c r="G573" s="5" t="str">
        <f t="shared" si="234"/>
        <v>200 V</v>
      </c>
      <c r="H573" s="5" t="str">
        <f t="shared" si="235"/>
        <v>0.125 @ 70 C</v>
      </c>
      <c r="I573" s="5" t="str">
        <f t="shared" si="236"/>
        <v>±100 ppm/C</v>
      </c>
      <c r="J573" s="5" t="str">
        <f t="shared" si="237"/>
        <v>0805</v>
      </c>
      <c r="K573" s="5" t="str">
        <f t="shared" si="238"/>
        <v>-55 to +155 C</v>
      </c>
      <c r="L573" s="5" t="str">
        <f t="array" ref="L573">IFERROR(INDEX(e29_4c,SMALL(IF(($B$9&lt;=e29_raw)*($B$11&gt;=e29_raw),MATCH(ROW(e29_4c),ROW(e29_4c))),ROWS($A$1:A567)),COLUMN(A567)),"")</f>
        <v>9103</v>
      </c>
      <c r="M573" s="5" t="str">
        <f t="shared" si="239"/>
        <v>Grade 0</v>
      </c>
      <c r="N573" t="str">
        <f t="shared" si="240"/>
        <v>Precision Thick Film Chip Resistors</v>
      </c>
      <c r="O573" t="str">
        <f t="shared" si="241"/>
        <v>Panasonic</v>
      </c>
      <c r="P573" s="5" t="str">
        <f t="shared" si="242"/>
        <v>ERJ6ENF9103</v>
      </c>
      <c r="T573" t="str">
        <f t="shared" si="218"/>
        <v>technology 'R0805';</v>
      </c>
      <c r="U573" t="str">
        <f t="shared" si="219"/>
        <v>value '910 k';</v>
      </c>
      <c r="V573" t="str">
        <f t="shared" si="220"/>
        <v>tolerance '1 %';</v>
      </c>
      <c r="W573" t="str">
        <f t="shared" si="221"/>
        <v>rcwv '150 V';</v>
      </c>
      <c r="X573" t="str">
        <f t="shared" si="222"/>
        <v>max(v) '200 V';</v>
      </c>
      <c r="Y573" t="str">
        <f t="shared" si="223"/>
        <v>power(w) '0.125 @ 70 C';</v>
      </c>
      <c r="Z573" t="str">
        <f t="shared" si="224"/>
        <v>tcr '±100 ppm/C';</v>
      </c>
      <c r="AA573" t="str">
        <f t="shared" si="225"/>
        <v>package '0805';</v>
      </c>
      <c r="AB573" t="str">
        <f t="shared" si="226"/>
        <v>operating_temp '-55 to +155 C';</v>
      </c>
      <c r="AC573" t="str">
        <f t="shared" si="227"/>
        <v>pkg_code '9103';</v>
      </c>
      <c r="AD573" t="str">
        <f t="shared" si="228"/>
        <v>aec-q200 'Grade 0';</v>
      </c>
      <c r="AE573" t="str">
        <f t="shared" si="229"/>
        <v>classification 'Precision Thick Film Chip Resistors';</v>
      </c>
      <c r="AF573" t="str">
        <f t="shared" si="230"/>
        <v>mfg 'Panasonic';</v>
      </c>
      <c r="AG573" t="str">
        <f t="shared" si="231"/>
        <v>mpn 'ERJ6ENF9103';</v>
      </c>
    </row>
    <row r="574" spans="3:33" x14ac:dyDescent="0.3">
      <c r="C574" s="5" t="str">
        <f t="shared" si="232"/>
        <v>R0805</v>
      </c>
      <c r="D574" s="5" t="str">
        <f t="shared" si="216"/>
        <v>931 k</v>
      </c>
      <c r="E574" s="5" t="str">
        <f t="shared" si="233"/>
        <v>1 %</v>
      </c>
      <c r="F574" s="5" t="str">
        <f t="shared" si="217"/>
        <v>150 V</v>
      </c>
      <c r="G574" s="5" t="str">
        <f t="shared" si="234"/>
        <v>200 V</v>
      </c>
      <c r="H574" s="5" t="str">
        <f t="shared" si="235"/>
        <v>0.125 @ 70 C</v>
      </c>
      <c r="I574" s="5" t="str">
        <f t="shared" si="236"/>
        <v>±100 ppm/C</v>
      </c>
      <c r="J574" s="5" t="str">
        <f t="shared" si="237"/>
        <v>0805</v>
      </c>
      <c r="K574" s="5" t="str">
        <f t="shared" si="238"/>
        <v>-55 to +155 C</v>
      </c>
      <c r="L574" s="5" t="str">
        <f t="array" ref="L574">IFERROR(INDEX(e29_4c,SMALL(IF(($B$9&lt;=e29_raw)*($B$11&gt;=e29_raw),MATCH(ROW(e29_4c),ROW(e29_4c))),ROWS($A$1:A568)),COLUMN(A568)),"")</f>
        <v>9313</v>
      </c>
      <c r="M574" s="5" t="str">
        <f t="shared" si="239"/>
        <v>Grade 0</v>
      </c>
      <c r="N574" t="str">
        <f t="shared" si="240"/>
        <v>Precision Thick Film Chip Resistors</v>
      </c>
      <c r="O574" t="str">
        <f t="shared" si="241"/>
        <v>Panasonic</v>
      </c>
      <c r="P574" s="5" t="str">
        <f t="shared" si="242"/>
        <v>ERJ6ENF9313</v>
      </c>
      <c r="T574" t="str">
        <f t="shared" si="218"/>
        <v>technology 'R0805';</v>
      </c>
      <c r="U574" t="str">
        <f t="shared" si="219"/>
        <v>value '931 k';</v>
      </c>
      <c r="V574" t="str">
        <f t="shared" si="220"/>
        <v>tolerance '1 %';</v>
      </c>
      <c r="W574" t="str">
        <f t="shared" si="221"/>
        <v>rcwv '150 V';</v>
      </c>
      <c r="X574" t="str">
        <f t="shared" si="222"/>
        <v>max(v) '200 V';</v>
      </c>
      <c r="Y574" t="str">
        <f t="shared" si="223"/>
        <v>power(w) '0.125 @ 70 C';</v>
      </c>
      <c r="Z574" t="str">
        <f t="shared" si="224"/>
        <v>tcr '±100 ppm/C';</v>
      </c>
      <c r="AA574" t="str">
        <f t="shared" si="225"/>
        <v>package '0805';</v>
      </c>
      <c r="AB574" t="str">
        <f t="shared" si="226"/>
        <v>operating_temp '-55 to +155 C';</v>
      </c>
      <c r="AC574" t="str">
        <f t="shared" si="227"/>
        <v>pkg_code '9313';</v>
      </c>
      <c r="AD574" t="str">
        <f t="shared" si="228"/>
        <v>aec-q200 'Grade 0';</v>
      </c>
      <c r="AE574" t="str">
        <f t="shared" si="229"/>
        <v>classification 'Precision Thick Film Chip Resistors';</v>
      </c>
      <c r="AF574" t="str">
        <f t="shared" si="230"/>
        <v>mfg 'Panasonic';</v>
      </c>
      <c r="AG574" t="str">
        <f t="shared" si="231"/>
        <v>mpn 'ERJ6ENF9313';</v>
      </c>
    </row>
    <row r="575" spans="3:33" x14ac:dyDescent="0.3">
      <c r="C575" s="5" t="str">
        <f t="shared" si="232"/>
        <v>R0805</v>
      </c>
      <c r="D575" s="5" t="str">
        <f t="shared" si="216"/>
        <v>953 k</v>
      </c>
      <c r="E575" s="5" t="str">
        <f t="shared" si="233"/>
        <v>1 %</v>
      </c>
      <c r="F575" s="5" t="str">
        <f t="shared" si="217"/>
        <v>150 V</v>
      </c>
      <c r="G575" s="5" t="str">
        <f t="shared" si="234"/>
        <v>200 V</v>
      </c>
      <c r="H575" s="5" t="str">
        <f t="shared" si="235"/>
        <v>0.125 @ 70 C</v>
      </c>
      <c r="I575" s="5" t="str">
        <f t="shared" si="236"/>
        <v>±100 ppm/C</v>
      </c>
      <c r="J575" s="5" t="str">
        <f t="shared" si="237"/>
        <v>0805</v>
      </c>
      <c r="K575" s="5" t="str">
        <f t="shared" si="238"/>
        <v>-55 to +155 C</v>
      </c>
      <c r="L575" s="5" t="str">
        <f t="array" ref="L575">IFERROR(INDEX(e29_4c,SMALL(IF(($B$9&lt;=e29_raw)*($B$11&gt;=e29_raw),MATCH(ROW(e29_4c),ROW(e29_4c))),ROWS($A$1:A569)),COLUMN(A569)),"")</f>
        <v>9533</v>
      </c>
      <c r="M575" s="5" t="str">
        <f t="shared" si="239"/>
        <v>Grade 0</v>
      </c>
      <c r="N575" t="str">
        <f t="shared" si="240"/>
        <v>Precision Thick Film Chip Resistors</v>
      </c>
      <c r="O575" t="str">
        <f t="shared" si="241"/>
        <v>Panasonic</v>
      </c>
      <c r="P575" s="5" t="str">
        <f t="shared" si="242"/>
        <v>ERJ6ENF9533</v>
      </c>
      <c r="T575" t="str">
        <f t="shared" si="218"/>
        <v>technology 'R0805';</v>
      </c>
      <c r="U575" t="str">
        <f t="shared" si="219"/>
        <v>value '953 k';</v>
      </c>
      <c r="V575" t="str">
        <f t="shared" si="220"/>
        <v>tolerance '1 %';</v>
      </c>
      <c r="W575" t="str">
        <f t="shared" si="221"/>
        <v>rcwv '150 V';</v>
      </c>
      <c r="X575" t="str">
        <f t="shared" si="222"/>
        <v>max(v) '200 V';</v>
      </c>
      <c r="Y575" t="str">
        <f t="shared" si="223"/>
        <v>power(w) '0.125 @ 70 C';</v>
      </c>
      <c r="Z575" t="str">
        <f t="shared" si="224"/>
        <v>tcr '±100 ppm/C';</v>
      </c>
      <c r="AA575" t="str">
        <f t="shared" si="225"/>
        <v>package '0805';</v>
      </c>
      <c r="AB575" t="str">
        <f t="shared" si="226"/>
        <v>operating_temp '-55 to +155 C';</v>
      </c>
      <c r="AC575" t="str">
        <f t="shared" si="227"/>
        <v>pkg_code '9533';</v>
      </c>
      <c r="AD575" t="str">
        <f t="shared" si="228"/>
        <v>aec-q200 'Grade 0';</v>
      </c>
      <c r="AE575" t="str">
        <f t="shared" si="229"/>
        <v>classification 'Precision Thick Film Chip Resistors';</v>
      </c>
      <c r="AF575" t="str">
        <f t="shared" si="230"/>
        <v>mfg 'Panasonic';</v>
      </c>
      <c r="AG575" t="str">
        <f t="shared" si="231"/>
        <v>mpn 'ERJ6ENF9533';</v>
      </c>
    </row>
    <row r="576" spans="3:33" x14ac:dyDescent="0.3">
      <c r="C576" s="5" t="str">
        <f t="shared" si="232"/>
        <v>R0805</v>
      </c>
      <c r="D576" s="5" t="str">
        <f t="shared" si="216"/>
        <v>976 k</v>
      </c>
      <c r="E576" s="5" t="str">
        <f t="shared" si="233"/>
        <v>1 %</v>
      </c>
      <c r="F576" s="5" t="str">
        <f t="shared" si="217"/>
        <v>150 V</v>
      </c>
      <c r="G576" s="5" t="str">
        <f t="shared" si="234"/>
        <v>200 V</v>
      </c>
      <c r="H576" s="5" t="str">
        <f t="shared" si="235"/>
        <v>0.125 @ 70 C</v>
      </c>
      <c r="I576" s="5" t="str">
        <f t="shared" si="236"/>
        <v>±100 ppm/C</v>
      </c>
      <c r="J576" s="5" t="str">
        <f t="shared" si="237"/>
        <v>0805</v>
      </c>
      <c r="K576" s="5" t="str">
        <f t="shared" si="238"/>
        <v>-55 to +155 C</v>
      </c>
      <c r="L576" s="5" t="str">
        <f t="array" ref="L576">IFERROR(INDEX(e29_4c,SMALL(IF(($B$9&lt;=e29_raw)*($B$11&gt;=e29_raw),MATCH(ROW(e29_4c),ROW(e29_4c))),ROWS($A$1:A570)),COLUMN(A570)),"")</f>
        <v>9763</v>
      </c>
      <c r="M576" s="5" t="str">
        <f t="shared" si="239"/>
        <v>Grade 0</v>
      </c>
      <c r="N576" t="str">
        <f t="shared" si="240"/>
        <v>Precision Thick Film Chip Resistors</v>
      </c>
      <c r="O576" t="str">
        <f t="shared" si="241"/>
        <v>Panasonic</v>
      </c>
      <c r="P576" s="5" t="str">
        <f t="shared" si="242"/>
        <v>ERJ6ENF9763</v>
      </c>
      <c r="T576" t="str">
        <f t="shared" si="218"/>
        <v>technology 'R0805';</v>
      </c>
      <c r="U576" t="str">
        <f t="shared" si="219"/>
        <v>value '976 k';</v>
      </c>
      <c r="V576" t="str">
        <f t="shared" si="220"/>
        <v>tolerance '1 %';</v>
      </c>
      <c r="W576" t="str">
        <f t="shared" si="221"/>
        <v>rcwv '150 V';</v>
      </c>
      <c r="X576" t="str">
        <f t="shared" si="222"/>
        <v>max(v) '200 V';</v>
      </c>
      <c r="Y576" t="str">
        <f t="shared" si="223"/>
        <v>power(w) '0.125 @ 70 C';</v>
      </c>
      <c r="Z576" t="str">
        <f t="shared" si="224"/>
        <v>tcr '±100 ppm/C';</v>
      </c>
      <c r="AA576" t="str">
        <f t="shared" si="225"/>
        <v>package '0805';</v>
      </c>
      <c r="AB576" t="str">
        <f t="shared" si="226"/>
        <v>operating_temp '-55 to +155 C';</v>
      </c>
      <c r="AC576" t="str">
        <f t="shared" si="227"/>
        <v>pkg_code '9763';</v>
      </c>
      <c r="AD576" t="str">
        <f t="shared" si="228"/>
        <v>aec-q200 'Grade 0';</v>
      </c>
      <c r="AE576" t="str">
        <f t="shared" si="229"/>
        <v>classification 'Precision Thick Film Chip Resistors';</v>
      </c>
      <c r="AF576" t="str">
        <f t="shared" si="230"/>
        <v>mfg 'Panasonic';</v>
      </c>
      <c r="AG576" t="str">
        <f t="shared" si="231"/>
        <v>mpn 'ERJ6ENF9763';</v>
      </c>
    </row>
    <row r="577" spans="3:33" x14ac:dyDescent="0.3">
      <c r="C577" s="5" t="str">
        <f t="shared" si="232"/>
        <v>R0805</v>
      </c>
      <c r="D577" s="5" t="str">
        <f t="shared" si="216"/>
        <v>1.00 M</v>
      </c>
      <c r="E577" s="5" t="str">
        <f t="shared" si="233"/>
        <v>1 %</v>
      </c>
      <c r="F577" s="5" t="str">
        <f t="shared" si="217"/>
        <v>150 V</v>
      </c>
      <c r="G577" s="5" t="str">
        <f t="shared" si="234"/>
        <v>200 V</v>
      </c>
      <c r="H577" s="5" t="str">
        <f t="shared" si="235"/>
        <v>0.125 @ 70 C</v>
      </c>
      <c r="I577" s="5" t="str">
        <f t="shared" si="236"/>
        <v>±100 ppm/C</v>
      </c>
      <c r="J577" s="5" t="str">
        <f t="shared" si="237"/>
        <v>0805</v>
      </c>
      <c r="K577" s="5" t="str">
        <f t="shared" si="238"/>
        <v>-55 to +155 C</v>
      </c>
      <c r="L577" s="5" t="str">
        <f t="array" ref="L577">IFERROR(INDEX(e29_4c,SMALL(IF(($B$9&lt;=e29_raw)*($B$11&gt;=e29_raw),MATCH(ROW(e29_4c),ROW(e29_4c))),ROWS($A$1:A571)),COLUMN(A571)),"")</f>
        <v>1004</v>
      </c>
      <c r="M577" s="5" t="str">
        <f t="shared" si="239"/>
        <v>Grade 0</v>
      </c>
      <c r="N577" t="str">
        <f t="shared" si="240"/>
        <v>Precision Thick Film Chip Resistors</v>
      </c>
      <c r="O577" t="str">
        <f t="shared" si="241"/>
        <v>Panasonic</v>
      </c>
      <c r="P577" s="5" t="str">
        <f t="shared" si="242"/>
        <v>ERJ6ENF1004</v>
      </c>
      <c r="T577" t="str">
        <f t="shared" si="218"/>
        <v>technology 'R0805';</v>
      </c>
      <c r="U577" t="str">
        <f t="shared" si="219"/>
        <v>value '1.00 M';</v>
      </c>
      <c r="V577" t="str">
        <f t="shared" si="220"/>
        <v>tolerance '1 %';</v>
      </c>
      <c r="W577" t="str">
        <f t="shared" si="221"/>
        <v>rcwv '150 V';</v>
      </c>
      <c r="X577" t="str">
        <f t="shared" si="222"/>
        <v>max(v) '200 V';</v>
      </c>
      <c r="Y577" t="str">
        <f t="shared" si="223"/>
        <v>power(w) '0.125 @ 70 C';</v>
      </c>
      <c r="Z577" t="str">
        <f t="shared" si="224"/>
        <v>tcr '±100 ppm/C';</v>
      </c>
      <c r="AA577" t="str">
        <f t="shared" si="225"/>
        <v>package '0805';</v>
      </c>
      <c r="AB577" t="str">
        <f t="shared" si="226"/>
        <v>operating_temp '-55 to +155 C';</v>
      </c>
      <c r="AC577" t="str">
        <f t="shared" si="227"/>
        <v>pkg_code '1004';</v>
      </c>
      <c r="AD577" t="str">
        <f t="shared" si="228"/>
        <v>aec-q200 'Grade 0';</v>
      </c>
      <c r="AE577" t="str">
        <f t="shared" si="229"/>
        <v>classification 'Precision Thick Film Chip Resistors';</v>
      </c>
      <c r="AF577" t="str">
        <f t="shared" si="230"/>
        <v>mfg 'Panasonic';</v>
      </c>
      <c r="AG577" t="str">
        <f t="shared" si="231"/>
        <v>mpn 'ERJ6ENF1004';</v>
      </c>
    </row>
    <row r="578" spans="3:33" x14ac:dyDescent="0.3">
      <c r="C578" s="5" t="str">
        <f t="shared" si="232"/>
        <v>R0805</v>
      </c>
      <c r="D578" s="5" t="str">
        <f t="shared" si="216"/>
        <v>1.02 M</v>
      </c>
      <c r="E578" s="5" t="str">
        <f t="shared" si="233"/>
        <v>1 %</v>
      </c>
      <c r="F578" s="5" t="str">
        <f t="shared" si="217"/>
        <v>150 V</v>
      </c>
      <c r="G578" s="5" t="str">
        <f t="shared" si="234"/>
        <v>200 V</v>
      </c>
      <c r="H578" s="5" t="str">
        <f t="shared" si="235"/>
        <v>0.125 @ 70 C</v>
      </c>
      <c r="I578" s="5" t="str">
        <f t="shared" si="236"/>
        <v>±100 ppm/C</v>
      </c>
      <c r="J578" s="5" t="str">
        <f t="shared" si="237"/>
        <v>0805</v>
      </c>
      <c r="K578" s="5" t="str">
        <f t="shared" si="238"/>
        <v>-55 to +155 C</v>
      </c>
      <c r="L578" s="5" t="str">
        <f t="array" ref="L578">IFERROR(INDEX(e29_4c,SMALL(IF(($B$9&lt;=e29_raw)*($B$11&gt;=e29_raw),MATCH(ROW(e29_4c),ROW(e29_4c))),ROWS($A$1:A572)),COLUMN(A572)),"")</f>
        <v>1024</v>
      </c>
      <c r="M578" s="5" t="str">
        <f t="shared" si="239"/>
        <v>Grade 0</v>
      </c>
      <c r="N578" t="str">
        <f t="shared" si="240"/>
        <v>Precision Thick Film Chip Resistors</v>
      </c>
      <c r="O578" t="str">
        <f t="shared" si="241"/>
        <v>Panasonic</v>
      </c>
      <c r="P578" s="5" t="str">
        <f t="shared" si="242"/>
        <v>ERJ6ENF1024</v>
      </c>
      <c r="T578" t="str">
        <f t="shared" si="218"/>
        <v>technology 'R0805';</v>
      </c>
      <c r="U578" t="str">
        <f t="shared" si="219"/>
        <v>value '1.02 M';</v>
      </c>
      <c r="V578" t="str">
        <f t="shared" si="220"/>
        <v>tolerance '1 %';</v>
      </c>
      <c r="W578" t="str">
        <f t="shared" si="221"/>
        <v>rcwv '150 V';</v>
      </c>
      <c r="X578" t="str">
        <f t="shared" si="222"/>
        <v>max(v) '200 V';</v>
      </c>
      <c r="Y578" t="str">
        <f t="shared" si="223"/>
        <v>power(w) '0.125 @ 70 C';</v>
      </c>
      <c r="Z578" t="str">
        <f t="shared" si="224"/>
        <v>tcr '±100 ppm/C';</v>
      </c>
      <c r="AA578" t="str">
        <f t="shared" si="225"/>
        <v>package '0805';</v>
      </c>
      <c r="AB578" t="str">
        <f t="shared" si="226"/>
        <v>operating_temp '-55 to +155 C';</v>
      </c>
      <c r="AC578" t="str">
        <f t="shared" si="227"/>
        <v>pkg_code '1024';</v>
      </c>
      <c r="AD578" t="str">
        <f t="shared" si="228"/>
        <v>aec-q200 'Grade 0';</v>
      </c>
      <c r="AE578" t="str">
        <f t="shared" si="229"/>
        <v>classification 'Precision Thick Film Chip Resistors';</v>
      </c>
      <c r="AF578" t="str">
        <f t="shared" si="230"/>
        <v>mfg 'Panasonic';</v>
      </c>
      <c r="AG578" t="str">
        <f t="shared" si="231"/>
        <v>mpn 'ERJ6ENF1024';</v>
      </c>
    </row>
    <row r="579" spans="3:33" x14ac:dyDescent="0.3">
      <c r="C579" s="5" t="str">
        <f t="shared" si="232"/>
        <v>R0805</v>
      </c>
      <c r="D579" s="5" t="str">
        <f t="shared" si="216"/>
        <v>1.05 M</v>
      </c>
      <c r="E579" s="5" t="str">
        <f t="shared" si="233"/>
        <v>1 %</v>
      </c>
      <c r="F579" s="5" t="str">
        <f t="shared" si="217"/>
        <v>150 V</v>
      </c>
      <c r="G579" s="5" t="str">
        <f t="shared" si="234"/>
        <v>200 V</v>
      </c>
      <c r="H579" s="5" t="str">
        <f t="shared" si="235"/>
        <v>0.125 @ 70 C</v>
      </c>
      <c r="I579" s="5" t="str">
        <f t="shared" si="236"/>
        <v>±100 ppm/C</v>
      </c>
      <c r="J579" s="5" t="str">
        <f t="shared" si="237"/>
        <v>0805</v>
      </c>
      <c r="K579" s="5" t="str">
        <f t="shared" si="238"/>
        <v>-55 to +155 C</v>
      </c>
      <c r="L579" s="5" t="str">
        <f t="array" ref="L579">IFERROR(INDEX(e29_4c,SMALL(IF(($B$9&lt;=e29_raw)*($B$11&gt;=e29_raw),MATCH(ROW(e29_4c),ROW(e29_4c))),ROWS($A$1:A573)),COLUMN(A573)),"")</f>
        <v>1054</v>
      </c>
      <c r="M579" s="5" t="str">
        <f t="shared" si="239"/>
        <v>Grade 0</v>
      </c>
      <c r="N579" t="str">
        <f t="shared" si="240"/>
        <v>Precision Thick Film Chip Resistors</v>
      </c>
      <c r="O579" t="str">
        <f t="shared" si="241"/>
        <v>Panasonic</v>
      </c>
      <c r="P579" s="5" t="str">
        <f t="shared" si="242"/>
        <v>ERJ6ENF1054</v>
      </c>
      <c r="T579" t="str">
        <f t="shared" si="218"/>
        <v>technology 'R0805';</v>
      </c>
      <c r="U579" t="str">
        <f t="shared" si="219"/>
        <v>value '1.05 M';</v>
      </c>
      <c r="V579" t="str">
        <f t="shared" si="220"/>
        <v>tolerance '1 %';</v>
      </c>
      <c r="W579" t="str">
        <f t="shared" si="221"/>
        <v>rcwv '150 V';</v>
      </c>
      <c r="X579" t="str">
        <f t="shared" si="222"/>
        <v>max(v) '200 V';</v>
      </c>
      <c r="Y579" t="str">
        <f t="shared" si="223"/>
        <v>power(w) '0.125 @ 70 C';</v>
      </c>
      <c r="Z579" t="str">
        <f t="shared" si="224"/>
        <v>tcr '±100 ppm/C';</v>
      </c>
      <c r="AA579" t="str">
        <f t="shared" si="225"/>
        <v>package '0805';</v>
      </c>
      <c r="AB579" t="str">
        <f t="shared" si="226"/>
        <v>operating_temp '-55 to +155 C';</v>
      </c>
      <c r="AC579" t="str">
        <f t="shared" si="227"/>
        <v>pkg_code '1054';</v>
      </c>
      <c r="AD579" t="str">
        <f t="shared" si="228"/>
        <v>aec-q200 'Grade 0';</v>
      </c>
      <c r="AE579" t="str">
        <f t="shared" si="229"/>
        <v>classification 'Precision Thick Film Chip Resistors';</v>
      </c>
      <c r="AF579" t="str">
        <f t="shared" si="230"/>
        <v>mfg 'Panasonic';</v>
      </c>
      <c r="AG579" t="str">
        <f t="shared" si="231"/>
        <v>mpn 'ERJ6ENF1054';</v>
      </c>
    </row>
    <row r="580" spans="3:33" x14ac:dyDescent="0.3">
      <c r="C580" s="5" t="str">
        <f t="shared" si="232"/>
        <v>R0805</v>
      </c>
      <c r="D580" s="5" t="str">
        <f t="shared" si="216"/>
        <v>1.07 M</v>
      </c>
      <c r="E580" s="5" t="str">
        <f t="shared" si="233"/>
        <v>1 %</v>
      </c>
      <c r="F580" s="5" t="str">
        <f t="shared" si="217"/>
        <v>150 V</v>
      </c>
      <c r="G580" s="5" t="str">
        <f t="shared" si="234"/>
        <v>200 V</v>
      </c>
      <c r="H580" s="5" t="str">
        <f t="shared" si="235"/>
        <v>0.125 @ 70 C</v>
      </c>
      <c r="I580" s="5" t="str">
        <f t="shared" si="236"/>
        <v>±100 ppm/C</v>
      </c>
      <c r="J580" s="5" t="str">
        <f t="shared" si="237"/>
        <v>0805</v>
      </c>
      <c r="K580" s="5" t="str">
        <f t="shared" si="238"/>
        <v>-55 to +155 C</v>
      </c>
      <c r="L580" s="5" t="str">
        <f t="array" ref="L580">IFERROR(INDEX(e29_4c,SMALL(IF(($B$9&lt;=e29_raw)*($B$11&gt;=e29_raw),MATCH(ROW(e29_4c),ROW(e29_4c))),ROWS($A$1:A574)),COLUMN(A574)),"")</f>
        <v>1074</v>
      </c>
      <c r="M580" s="5" t="str">
        <f t="shared" si="239"/>
        <v>Grade 0</v>
      </c>
      <c r="N580" t="str">
        <f t="shared" si="240"/>
        <v>Precision Thick Film Chip Resistors</v>
      </c>
      <c r="O580" t="str">
        <f t="shared" si="241"/>
        <v>Panasonic</v>
      </c>
      <c r="P580" s="5" t="str">
        <f t="shared" si="242"/>
        <v>ERJ6ENF1074</v>
      </c>
      <c r="T580" t="str">
        <f t="shared" si="218"/>
        <v>technology 'R0805';</v>
      </c>
      <c r="U580" t="str">
        <f t="shared" si="219"/>
        <v>value '1.07 M';</v>
      </c>
      <c r="V580" t="str">
        <f t="shared" si="220"/>
        <v>tolerance '1 %';</v>
      </c>
      <c r="W580" t="str">
        <f t="shared" si="221"/>
        <v>rcwv '150 V';</v>
      </c>
      <c r="X580" t="str">
        <f t="shared" si="222"/>
        <v>max(v) '200 V';</v>
      </c>
      <c r="Y580" t="str">
        <f t="shared" si="223"/>
        <v>power(w) '0.125 @ 70 C';</v>
      </c>
      <c r="Z580" t="str">
        <f t="shared" si="224"/>
        <v>tcr '±100 ppm/C';</v>
      </c>
      <c r="AA580" t="str">
        <f t="shared" si="225"/>
        <v>package '0805';</v>
      </c>
      <c r="AB580" t="str">
        <f t="shared" si="226"/>
        <v>operating_temp '-55 to +155 C';</v>
      </c>
      <c r="AC580" t="str">
        <f t="shared" si="227"/>
        <v>pkg_code '1074';</v>
      </c>
      <c r="AD580" t="str">
        <f t="shared" si="228"/>
        <v>aec-q200 'Grade 0';</v>
      </c>
      <c r="AE580" t="str">
        <f t="shared" si="229"/>
        <v>classification 'Precision Thick Film Chip Resistors';</v>
      </c>
      <c r="AF580" t="str">
        <f t="shared" si="230"/>
        <v>mfg 'Panasonic';</v>
      </c>
      <c r="AG580" t="str">
        <f t="shared" si="231"/>
        <v>mpn 'ERJ6ENF1074';</v>
      </c>
    </row>
    <row r="581" spans="3:33" x14ac:dyDescent="0.3">
      <c r="C581" s="5" t="str">
        <f t="shared" si="232"/>
        <v>R0805</v>
      </c>
      <c r="D581" s="5" t="str">
        <f t="shared" si="216"/>
        <v>1.10 M</v>
      </c>
      <c r="E581" s="5" t="str">
        <f t="shared" si="233"/>
        <v>1 %</v>
      </c>
      <c r="F581" s="5" t="str">
        <f t="shared" si="217"/>
        <v>150 V</v>
      </c>
      <c r="G581" s="5" t="str">
        <f t="shared" si="234"/>
        <v>200 V</v>
      </c>
      <c r="H581" s="5" t="str">
        <f t="shared" si="235"/>
        <v>0.125 @ 70 C</v>
      </c>
      <c r="I581" s="5" t="str">
        <f t="shared" si="236"/>
        <v>±100 ppm/C</v>
      </c>
      <c r="J581" s="5" t="str">
        <f t="shared" si="237"/>
        <v>0805</v>
      </c>
      <c r="K581" s="5" t="str">
        <f t="shared" si="238"/>
        <v>-55 to +155 C</v>
      </c>
      <c r="L581" s="5" t="str">
        <f t="array" ref="L581">IFERROR(INDEX(e29_4c,SMALL(IF(($B$9&lt;=e29_raw)*($B$11&gt;=e29_raw),MATCH(ROW(e29_4c),ROW(e29_4c))),ROWS($A$1:A575)),COLUMN(A575)),"")</f>
        <v>1104</v>
      </c>
      <c r="M581" s="5" t="str">
        <f t="shared" si="239"/>
        <v>Grade 0</v>
      </c>
      <c r="N581" t="str">
        <f t="shared" si="240"/>
        <v>Precision Thick Film Chip Resistors</v>
      </c>
      <c r="O581" t="str">
        <f t="shared" si="241"/>
        <v>Panasonic</v>
      </c>
      <c r="P581" s="5" t="str">
        <f t="shared" si="242"/>
        <v>ERJ6ENF1104</v>
      </c>
      <c r="T581" t="str">
        <f t="shared" si="218"/>
        <v>technology 'R0805';</v>
      </c>
      <c r="U581" t="str">
        <f t="shared" si="219"/>
        <v>value '1.10 M';</v>
      </c>
      <c r="V581" t="str">
        <f t="shared" si="220"/>
        <v>tolerance '1 %';</v>
      </c>
      <c r="W581" t="str">
        <f t="shared" si="221"/>
        <v>rcwv '150 V';</v>
      </c>
      <c r="X581" t="str">
        <f t="shared" si="222"/>
        <v>max(v) '200 V';</v>
      </c>
      <c r="Y581" t="str">
        <f t="shared" si="223"/>
        <v>power(w) '0.125 @ 70 C';</v>
      </c>
      <c r="Z581" t="str">
        <f t="shared" si="224"/>
        <v>tcr '±100 ppm/C';</v>
      </c>
      <c r="AA581" t="str">
        <f t="shared" si="225"/>
        <v>package '0805';</v>
      </c>
      <c r="AB581" t="str">
        <f t="shared" si="226"/>
        <v>operating_temp '-55 to +155 C';</v>
      </c>
      <c r="AC581" t="str">
        <f t="shared" si="227"/>
        <v>pkg_code '1104';</v>
      </c>
      <c r="AD581" t="str">
        <f t="shared" si="228"/>
        <v>aec-q200 'Grade 0';</v>
      </c>
      <c r="AE581" t="str">
        <f t="shared" si="229"/>
        <v>classification 'Precision Thick Film Chip Resistors';</v>
      </c>
      <c r="AF581" t="str">
        <f t="shared" si="230"/>
        <v>mfg 'Panasonic';</v>
      </c>
      <c r="AG581" t="str">
        <f t="shared" si="231"/>
        <v>mpn 'ERJ6ENF1104';</v>
      </c>
    </row>
    <row r="582" spans="3:33" x14ac:dyDescent="0.3">
      <c r="C582" s="5" t="str">
        <f t="shared" si="232"/>
        <v>R0805</v>
      </c>
      <c r="D582" s="5" t="str">
        <f t="shared" si="216"/>
        <v>1.13 M</v>
      </c>
      <c r="E582" s="5" t="str">
        <f t="shared" si="233"/>
        <v>1 %</v>
      </c>
      <c r="F582" s="5" t="str">
        <f t="shared" si="217"/>
        <v>150 V</v>
      </c>
      <c r="G582" s="5" t="str">
        <f t="shared" si="234"/>
        <v>200 V</v>
      </c>
      <c r="H582" s="5" t="str">
        <f t="shared" si="235"/>
        <v>0.125 @ 70 C</v>
      </c>
      <c r="I582" s="5" t="str">
        <f t="shared" si="236"/>
        <v>±100 ppm/C</v>
      </c>
      <c r="J582" s="5" t="str">
        <f t="shared" si="237"/>
        <v>0805</v>
      </c>
      <c r="K582" s="5" t="str">
        <f t="shared" si="238"/>
        <v>-55 to +155 C</v>
      </c>
      <c r="L582" s="5" t="str">
        <f t="array" ref="L582">IFERROR(INDEX(e29_4c,SMALL(IF(($B$9&lt;=e29_raw)*($B$11&gt;=e29_raw),MATCH(ROW(e29_4c),ROW(e29_4c))),ROWS($A$1:A576)),COLUMN(A576)),"")</f>
        <v>1134</v>
      </c>
      <c r="M582" s="5" t="str">
        <f t="shared" si="239"/>
        <v>Grade 0</v>
      </c>
      <c r="N582" t="str">
        <f t="shared" si="240"/>
        <v>Precision Thick Film Chip Resistors</v>
      </c>
      <c r="O582" t="str">
        <f t="shared" si="241"/>
        <v>Panasonic</v>
      </c>
      <c r="P582" s="5" t="str">
        <f t="shared" si="242"/>
        <v>ERJ6ENF1134</v>
      </c>
      <c r="T582" t="str">
        <f t="shared" si="218"/>
        <v>technology 'R0805';</v>
      </c>
      <c r="U582" t="str">
        <f t="shared" si="219"/>
        <v>value '1.13 M';</v>
      </c>
      <c r="V582" t="str">
        <f t="shared" si="220"/>
        <v>tolerance '1 %';</v>
      </c>
      <c r="W582" t="str">
        <f t="shared" si="221"/>
        <v>rcwv '150 V';</v>
      </c>
      <c r="X582" t="str">
        <f t="shared" si="222"/>
        <v>max(v) '200 V';</v>
      </c>
      <c r="Y582" t="str">
        <f t="shared" si="223"/>
        <v>power(w) '0.125 @ 70 C';</v>
      </c>
      <c r="Z582" t="str">
        <f t="shared" si="224"/>
        <v>tcr '±100 ppm/C';</v>
      </c>
      <c r="AA582" t="str">
        <f t="shared" si="225"/>
        <v>package '0805';</v>
      </c>
      <c r="AB582" t="str">
        <f t="shared" si="226"/>
        <v>operating_temp '-55 to +155 C';</v>
      </c>
      <c r="AC582" t="str">
        <f t="shared" si="227"/>
        <v>pkg_code '1134';</v>
      </c>
      <c r="AD582" t="str">
        <f t="shared" si="228"/>
        <v>aec-q200 'Grade 0';</v>
      </c>
      <c r="AE582" t="str">
        <f t="shared" si="229"/>
        <v>classification 'Precision Thick Film Chip Resistors';</v>
      </c>
      <c r="AF582" t="str">
        <f t="shared" si="230"/>
        <v>mfg 'Panasonic';</v>
      </c>
      <c r="AG582" t="str">
        <f t="shared" si="231"/>
        <v>mpn 'ERJ6ENF1134';</v>
      </c>
    </row>
    <row r="583" spans="3:33" x14ac:dyDescent="0.3">
      <c r="C583" s="5" t="str">
        <f t="shared" si="232"/>
        <v>R0805</v>
      </c>
      <c r="D583" s="5" t="str">
        <f t="shared" ref="D583:D646" si="243">INDEX(e29_value,MATCH(L583,e29_4c,0))&amp;" "&amp;INDEX(e29_sym,MATCH(L583,e29_4c,0))</f>
        <v>1.15 M</v>
      </c>
      <c r="E583" s="5" t="str">
        <f t="shared" si="233"/>
        <v>1 %</v>
      </c>
      <c r="F583" s="5" t="str">
        <f t="shared" ref="F583:F646" si="244">MIN($B$17,ROUND(SQRT(($B$30*INDEX(e29_raw,MATCH(L583,e29_4c,0)))),1))&amp;" V"</f>
        <v>150 V</v>
      </c>
      <c r="G583" s="5" t="str">
        <f t="shared" si="234"/>
        <v>200 V</v>
      </c>
      <c r="H583" s="5" t="str">
        <f t="shared" si="235"/>
        <v>0.125 @ 70 C</v>
      </c>
      <c r="I583" s="5" t="str">
        <f t="shared" si="236"/>
        <v>±100 ppm/C</v>
      </c>
      <c r="J583" s="5" t="str">
        <f t="shared" si="237"/>
        <v>0805</v>
      </c>
      <c r="K583" s="5" t="str">
        <f t="shared" si="238"/>
        <v>-55 to +155 C</v>
      </c>
      <c r="L583" s="5" t="str">
        <f t="array" ref="L583">IFERROR(INDEX(e29_4c,SMALL(IF(($B$9&lt;=e29_raw)*($B$11&gt;=e29_raw),MATCH(ROW(e29_4c),ROW(e29_4c))),ROWS($A$1:A577)),COLUMN(A577)),"")</f>
        <v>1154</v>
      </c>
      <c r="M583" s="5" t="str">
        <f t="shared" si="239"/>
        <v>Grade 0</v>
      </c>
      <c r="N583" t="str">
        <f t="shared" si="240"/>
        <v>Precision Thick Film Chip Resistors</v>
      </c>
      <c r="O583" t="str">
        <f t="shared" si="241"/>
        <v>Panasonic</v>
      </c>
      <c r="P583" s="5" t="str">
        <f t="shared" si="242"/>
        <v>ERJ6ENF1154</v>
      </c>
      <c r="T583" t="str">
        <f t="shared" ref="T583:T646" si="245">IF($L583&lt;&gt;"",C$6&amp;" '"&amp;C583&amp;"';","")</f>
        <v>technology 'R0805';</v>
      </c>
      <c r="U583" t="str">
        <f t="shared" ref="U583:U646" si="246">IF($L583&lt;&gt;"",D$6&amp;" '"&amp;D583&amp;"';","")</f>
        <v>value '1.15 M';</v>
      </c>
      <c r="V583" t="str">
        <f t="shared" ref="V583:V646" si="247">IF($L583&lt;&gt;"",E$6&amp;" '"&amp;E583&amp;"';","")</f>
        <v>tolerance '1 %';</v>
      </c>
      <c r="W583" t="str">
        <f t="shared" ref="W583:W646" si="248">IF($L583&lt;&gt;"",F$6&amp;" '"&amp;F583&amp;"';","")</f>
        <v>rcwv '150 V';</v>
      </c>
      <c r="X583" t="str">
        <f t="shared" ref="X583:X646" si="249">IF($L583&lt;&gt;"",G$6&amp;" '"&amp;G583&amp;"';","")</f>
        <v>max(v) '200 V';</v>
      </c>
      <c r="Y583" t="str">
        <f t="shared" ref="Y583:Y646" si="250">IF($L583&lt;&gt;"",H$6&amp;" '"&amp;H583&amp;"';","")</f>
        <v>power(w) '0.125 @ 70 C';</v>
      </c>
      <c r="Z583" t="str">
        <f t="shared" ref="Z583:Z646" si="251">IF($L583&lt;&gt;"",I$6&amp;" '"&amp;I583&amp;"';","")</f>
        <v>tcr '±100 ppm/C';</v>
      </c>
      <c r="AA583" t="str">
        <f t="shared" ref="AA583:AA646" si="252">IF($L583&lt;&gt;"",J$6&amp;" '"&amp;J583&amp;"';","")</f>
        <v>package '0805';</v>
      </c>
      <c r="AB583" t="str">
        <f t="shared" ref="AB583:AB646" si="253">IF($L583&lt;&gt;"",K$6&amp;" '"&amp;K583&amp;"';","")</f>
        <v>operating_temp '-55 to +155 C';</v>
      </c>
      <c r="AC583" t="str">
        <f t="shared" ref="AC583:AC646" si="254">IF($L583&lt;&gt;"",L$6&amp;" '"&amp;L583&amp;"';","")</f>
        <v>pkg_code '1154';</v>
      </c>
      <c r="AD583" t="str">
        <f t="shared" ref="AD583:AD646" si="255">IF($L583&lt;&gt;"",M$6&amp;" '"&amp;M583&amp;"';","")</f>
        <v>aec-q200 'Grade 0';</v>
      </c>
      <c r="AE583" t="str">
        <f t="shared" ref="AE583:AE646" si="256">IF($L583&lt;&gt;"",N$6&amp;" '"&amp;N583&amp;"';","")</f>
        <v>classification 'Precision Thick Film Chip Resistors';</v>
      </c>
      <c r="AF583" t="str">
        <f t="shared" ref="AF583:AF646" si="257">IF($L583&lt;&gt;"",O$6&amp;" '"&amp;O583&amp;"';","")</f>
        <v>mfg 'Panasonic';</v>
      </c>
      <c r="AG583" t="str">
        <f t="shared" ref="AG583:AG646" si="258">IF($L583&lt;&gt;"",P$6&amp;" '"&amp;P583&amp;"';","")</f>
        <v>mpn 'ERJ6ENF1154';</v>
      </c>
    </row>
    <row r="584" spans="3:33" x14ac:dyDescent="0.3">
      <c r="C584" s="5" t="str">
        <f t="shared" ref="C584:C647" si="259">IF($L584&lt;&gt;"","R"&amp;J584,"")</f>
        <v>R0805</v>
      </c>
      <c r="D584" s="5" t="str">
        <f t="shared" si="243"/>
        <v>1.18 M</v>
      </c>
      <c r="E584" s="5" t="str">
        <f t="shared" ref="E584:E647" si="260">IF($L584&lt;&gt;"",$B$21)</f>
        <v>1 %</v>
      </c>
      <c r="F584" s="5" t="str">
        <f t="shared" si="244"/>
        <v>150 V</v>
      </c>
      <c r="G584" s="5" t="str">
        <f t="shared" ref="G584:G647" si="261">IF($L584&lt;&gt;"",$B$19)&amp;" V"</f>
        <v>200 V</v>
      </c>
      <c r="H584" s="5" t="str">
        <f t="shared" ref="H584:H647" si="262">IF($L584&lt;&gt;"",$B$15)</f>
        <v>0.125 @ 70 C</v>
      </c>
      <c r="I584" s="5" t="str">
        <f t="shared" ref="I584:I647" si="263">IF($L584&lt;&gt;"",$B$23)</f>
        <v>±100 ppm/C</v>
      </c>
      <c r="J584" s="5" t="str">
        <f t="shared" ref="J584:J647" si="264">IF($L584&lt;&gt;"",$B$13)</f>
        <v>0805</v>
      </c>
      <c r="K584" s="5" t="str">
        <f t="shared" ref="K584:K647" si="265">IF($L584&lt;&gt;"",$B$25)&amp;" C"</f>
        <v>-55 to +155 C</v>
      </c>
      <c r="L584" s="5" t="str">
        <f t="array" ref="L584">IFERROR(INDEX(e29_4c,SMALL(IF(($B$9&lt;=e29_raw)*($B$11&gt;=e29_raw),MATCH(ROW(e29_4c),ROW(e29_4c))),ROWS($A$1:A578)),COLUMN(A578)),"")</f>
        <v>1184</v>
      </c>
      <c r="M584" s="5" t="str">
        <f t="shared" ref="M584:M647" si="266">IF($L584&lt;&gt;"",$B$27)</f>
        <v>Grade 0</v>
      </c>
      <c r="N584" t="str">
        <f t="shared" ref="N584:N647" si="267">IF(L584&lt;&gt;"",$A$9)</f>
        <v>Precision Thick Film Chip Resistors</v>
      </c>
      <c r="O584" t="str">
        <f t="shared" ref="O584:O647" si="268">IF($L584&lt;&gt;"","Panasonic")</f>
        <v>Panasonic</v>
      </c>
      <c r="P584" s="5" t="str">
        <f t="shared" ref="P584:P647" si="269">IF($L584&lt;&gt;"","ERJ"&amp;$B$6&amp;$B$34&amp;L584)</f>
        <v>ERJ6ENF1184</v>
      </c>
      <c r="T584" t="str">
        <f t="shared" si="245"/>
        <v>technology 'R0805';</v>
      </c>
      <c r="U584" t="str">
        <f t="shared" si="246"/>
        <v>value '1.18 M';</v>
      </c>
      <c r="V584" t="str">
        <f t="shared" si="247"/>
        <v>tolerance '1 %';</v>
      </c>
      <c r="W584" t="str">
        <f t="shared" si="248"/>
        <v>rcwv '150 V';</v>
      </c>
      <c r="X584" t="str">
        <f t="shared" si="249"/>
        <v>max(v) '200 V';</v>
      </c>
      <c r="Y584" t="str">
        <f t="shared" si="250"/>
        <v>power(w) '0.125 @ 70 C';</v>
      </c>
      <c r="Z584" t="str">
        <f t="shared" si="251"/>
        <v>tcr '±100 ppm/C';</v>
      </c>
      <c r="AA584" t="str">
        <f t="shared" si="252"/>
        <v>package '0805';</v>
      </c>
      <c r="AB584" t="str">
        <f t="shared" si="253"/>
        <v>operating_temp '-55 to +155 C';</v>
      </c>
      <c r="AC584" t="str">
        <f t="shared" si="254"/>
        <v>pkg_code '1184';</v>
      </c>
      <c r="AD584" t="str">
        <f t="shared" si="255"/>
        <v>aec-q200 'Grade 0';</v>
      </c>
      <c r="AE584" t="str">
        <f t="shared" si="256"/>
        <v>classification 'Precision Thick Film Chip Resistors';</v>
      </c>
      <c r="AF584" t="str">
        <f t="shared" si="257"/>
        <v>mfg 'Panasonic';</v>
      </c>
      <c r="AG584" t="str">
        <f t="shared" si="258"/>
        <v>mpn 'ERJ6ENF1184';</v>
      </c>
    </row>
    <row r="585" spans="3:33" x14ac:dyDescent="0.3">
      <c r="C585" s="5" t="str">
        <f t="shared" si="259"/>
        <v>R0805</v>
      </c>
      <c r="D585" s="5" t="str">
        <f t="shared" si="243"/>
        <v>1.20 M</v>
      </c>
      <c r="E585" s="5" t="str">
        <f t="shared" si="260"/>
        <v>1 %</v>
      </c>
      <c r="F585" s="5" t="str">
        <f t="shared" si="244"/>
        <v>150 V</v>
      </c>
      <c r="G585" s="5" t="str">
        <f t="shared" si="261"/>
        <v>200 V</v>
      </c>
      <c r="H585" s="5" t="str">
        <f t="shared" si="262"/>
        <v>0.125 @ 70 C</v>
      </c>
      <c r="I585" s="5" t="str">
        <f t="shared" si="263"/>
        <v>±100 ppm/C</v>
      </c>
      <c r="J585" s="5" t="str">
        <f t="shared" si="264"/>
        <v>0805</v>
      </c>
      <c r="K585" s="5" t="str">
        <f t="shared" si="265"/>
        <v>-55 to +155 C</v>
      </c>
      <c r="L585" s="5" t="str">
        <f t="array" ref="L585">IFERROR(INDEX(e29_4c,SMALL(IF(($B$9&lt;=e29_raw)*($B$11&gt;=e29_raw),MATCH(ROW(e29_4c),ROW(e29_4c))),ROWS($A$1:A579)),COLUMN(A579)),"")</f>
        <v>1204</v>
      </c>
      <c r="M585" s="5" t="str">
        <f t="shared" si="266"/>
        <v>Grade 0</v>
      </c>
      <c r="N585" t="str">
        <f t="shared" si="267"/>
        <v>Precision Thick Film Chip Resistors</v>
      </c>
      <c r="O585" t="str">
        <f t="shared" si="268"/>
        <v>Panasonic</v>
      </c>
      <c r="P585" s="5" t="str">
        <f t="shared" si="269"/>
        <v>ERJ6ENF1204</v>
      </c>
      <c r="T585" t="str">
        <f t="shared" si="245"/>
        <v>technology 'R0805';</v>
      </c>
      <c r="U585" t="str">
        <f t="shared" si="246"/>
        <v>value '1.20 M';</v>
      </c>
      <c r="V585" t="str">
        <f t="shared" si="247"/>
        <v>tolerance '1 %';</v>
      </c>
      <c r="W585" t="str">
        <f t="shared" si="248"/>
        <v>rcwv '150 V';</v>
      </c>
      <c r="X585" t="str">
        <f t="shared" si="249"/>
        <v>max(v) '200 V';</v>
      </c>
      <c r="Y585" t="str">
        <f t="shared" si="250"/>
        <v>power(w) '0.125 @ 70 C';</v>
      </c>
      <c r="Z585" t="str">
        <f t="shared" si="251"/>
        <v>tcr '±100 ppm/C';</v>
      </c>
      <c r="AA585" t="str">
        <f t="shared" si="252"/>
        <v>package '0805';</v>
      </c>
      <c r="AB585" t="str">
        <f t="shared" si="253"/>
        <v>operating_temp '-55 to +155 C';</v>
      </c>
      <c r="AC585" t="str">
        <f t="shared" si="254"/>
        <v>pkg_code '1204';</v>
      </c>
      <c r="AD585" t="str">
        <f t="shared" si="255"/>
        <v>aec-q200 'Grade 0';</v>
      </c>
      <c r="AE585" t="str">
        <f t="shared" si="256"/>
        <v>classification 'Precision Thick Film Chip Resistors';</v>
      </c>
      <c r="AF585" t="str">
        <f t="shared" si="257"/>
        <v>mfg 'Panasonic';</v>
      </c>
      <c r="AG585" t="str">
        <f t="shared" si="258"/>
        <v>mpn 'ERJ6ENF1204';</v>
      </c>
    </row>
    <row r="586" spans="3:33" x14ac:dyDescent="0.3">
      <c r="C586" s="5" t="str">
        <f t="shared" si="259"/>
        <v>R0805</v>
      </c>
      <c r="D586" s="5" t="str">
        <f t="shared" si="243"/>
        <v>1.21 M</v>
      </c>
      <c r="E586" s="5" t="str">
        <f t="shared" si="260"/>
        <v>1 %</v>
      </c>
      <c r="F586" s="5" t="str">
        <f t="shared" si="244"/>
        <v>150 V</v>
      </c>
      <c r="G586" s="5" t="str">
        <f t="shared" si="261"/>
        <v>200 V</v>
      </c>
      <c r="H586" s="5" t="str">
        <f t="shared" si="262"/>
        <v>0.125 @ 70 C</v>
      </c>
      <c r="I586" s="5" t="str">
        <f t="shared" si="263"/>
        <v>±100 ppm/C</v>
      </c>
      <c r="J586" s="5" t="str">
        <f t="shared" si="264"/>
        <v>0805</v>
      </c>
      <c r="K586" s="5" t="str">
        <f t="shared" si="265"/>
        <v>-55 to +155 C</v>
      </c>
      <c r="L586" s="5" t="str">
        <f t="array" ref="L586">IFERROR(INDEX(e29_4c,SMALL(IF(($B$9&lt;=e29_raw)*($B$11&gt;=e29_raw),MATCH(ROW(e29_4c),ROW(e29_4c))),ROWS($A$1:A580)),COLUMN(A580)),"")</f>
        <v>1214</v>
      </c>
      <c r="M586" s="5" t="str">
        <f t="shared" si="266"/>
        <v>Grade 0</v>
      </c>
      <c r="N586" t="str">
        <f t="shared" si="267"/>
        <v>Precision Thick Film Chip Resistors</v>
      </c>
      <c r="O586" t="str">
        <f t="shared" si="268"/>
        <v>Panasonic</v>
      </c>
      <c r="P586" s="5" t="str">
        <f t="shared" si="269"/>
        <v>ERJ6ENF1214</v>
      </c>
      <c r="T586" t="str">
        <f t="shared" si="245"/>
        <v>technology 'R0805';</v>
      </c>
      <c r="U586" t="str">
        <f t="shared" si="246"/>
        <v>value '1.21 M';</v>
      </c>
      <c r="V586" t="str">
        <f t="shared" si="247"/>
        <v>tolerance '1 %';</v>
      </c>
      <c r="W586" t="str">
        <f t="shared" si="248"/>
        <v>rcwv '150 V';</v>
      </c>
      <c r="X586" t="str">
        <f t="shared" si="249"/>
        <v>max(v) '200 V';</v>
      </c>
      <c r="Y586" t="str">
        <f t="shared" si="250"/>
        <v>power(w) '0.125 @ 70 C';</v>
      </c>
      <c r="Z586" t="str">
        <f t="shared" si="251"/>
        <v>tcr '±100 ppm/C';</v>
      </c>
      <c r="AA586" t="str">
        <f t="shared" si="252"/>
        <v>package '0805';</v>
      </c>
      <c r="AB586" t="str">
        <f t="shared" si="253"/>
        <v>operating_temp '-55 to +155 C';</v>
      </c>
      <c r="AC586" t="str">
        <f t="shared" si="254"/>
        <v>pkg_code '1214';</v>
      </c>
      <c r="AD586" t="str">
        <f t="shared" si="255"/>
        <v>aec-q200 'Grade 0';</v>
      </c>
      <c r="AE586" t="str">
        <f t="shared" si="256"/>
        <v>classification 'Precision Thick Film Chip Resistors';</v>
      </c>
      <c r="AF586" t="str">
        <f t="shared" si="257"/>
        <v>mfg 'Panasonic';</v>
      </c>
      <c r="AG586" t="str">
        <f t="shared" si="258"/>
        <v>mpn 'ERJ6ENF1214';</v>
      </c>
    </row>
    <row r="587" spans="3:33" x14ac:dyDescent="0.3">
      <c r="C587" s="5" t="str">
        <f t="shared" si="259"/>
        <v>R0805</v>
      </c>
      <c r="D587" s="5" t="str">
        <f t="shared" si="243"/>
        <v>1.24 M</v>
      </c>
      <c r="E587" s="5" t="str">
        <f t="shared" si="260"/>
        <v>1 %</v>
      </c>
      <c r="F587" s="5" t="str">
        <f t="shared" si="244"/>
        <v>150 V</v>
      </c>
      <c r="G587" s="5" t="str">
        <f t="shared" si="261"/>
        <v>200 V</v>
      </c>
      <c r="H587" s="5" t="str">
        <f t="shared" si="262"/>
        <v>0.125 @ 70 C</v>
      </c>
      <c r="I587" s="5" t="str">
        <f t="shared" si="263"/>
        <v>±100 ppm/C</v>
      </c>
      <c r="J587" s="5" t="str">
        <f t="shared" si="264"/>
        <v>0805</v>
      </c>
      <c r="K587" s="5" t="str">
        <f t="shared" si="265"/>
        <v>-55 to +155 C</v>
      </c>
      <c r="L587" s="5" t="str">
        <f t="array" ref="L587">IFERROR(INDEX(e29_4c,SMALL(IF(($B$9&lt;=e29_raw)*($B$11&gt;=e29_raw),MATCH(ROW(e29_4c),ROW(e29_4c))),ROWS($A$1:A581)),COLUMN(A581)),"")</f>
        <v>1244</v>
      </c>
      <c r="M587" s="5" t="str">
        <f t="shared" si="266"/>
        <v>Grade 0</v>
      </c>
      <c r="N587" t="str">
        <f t="shared" si="267"/>
        <v>Precision Thick Film Chip Resistors</v>
      </c>
      <c r="O587" t="str">
        <f t="shared" si="268"/>
        <v>Panasonic</v>
      </c>
      <c r="P587" s="5" t="str">
        <f t="shared" si="269"/>
        <v>ERJ6ENF1244</v>
      </c>
      <c r="T587" t="str">
        <f t="shared" si="245"/>
        <v>technology 'R0805';</v>
      </c>
      <c r="U587" t="str">
        <f t="shared" si="246"/>
        <v>value '1.24 M';</v>
      </c>
      <c r="V587" t="str">
        <f t="shared" si="247"/>
        <v>tolerance '1 %';</v>
      </c>
      <c r="W587" t="str">
        <f t="shared" si="248"/>
        <v>rcwv '150 V';</v>
      </c>
      <c r="X587" t="str">
        <f t="shared" si="249"/>
        <v>max(v) '200 V';</v>
      </c>
      <c r="Y587" t="str">
        <f t="shared" si="250"/>
        <v>power(w) '0.125 @ 70 C';</v>
      </c>
      <c r="Z587" t="str">
        <f t="shared" si="251"/>
        <v>tcr '±100 ppm/C';</v>
      </c>
      <c r="AA587" t="str">
        <f t="shared" si="252"/>
        <v>package '0805';</v>
      </c>
      <c r="AB587" t="str">
        <f t="shared" si="253"/>
        <v>operating_temp '-55 to +155 C';</v>
      </c>
      <c r="AC587" t="str">
        <f t="shared" si="254"/>
        <v>pkg_code '1244';</v>
      </c>
      <c r="AD587" t="str">
        <f t="shared" si="255"/>
        <v>aec-q200 'Grade 0';</v>
      </c>
      <c r="AE587" t="str">
        <f t="shared" si="256"/>
        <v>classification 'Precision Thick Film Chip Resistors';</v>
      </c>
      <c r="AF587" t="str">
        <f t="shared" si="257"/>
        <v>mfg 'Panasonic';</v>
      </c>
      <c r="AG587" t="str">
        <f t="shared" si="258"/>
        <v>mpn 'ERJ6ENF1244';</v>
      </c>
    </row>
    <row r="588" spans="3:33" x14ac:dyDescent="0.3">
      <c r="C588" s="5" t="str">
        <f t="shared" si="259"/>
        <v>R0805</v>
      </c>
      <c r="D588" s="5" t="str">
        <f t="shared" si="243"/>
        <v>1.27 M</v>
      </c>
      <c r="E588" s="5" t="str">
        <f t="shared" si="260"/>
        <v>1 %</v>
      </c>
      <c r="F588" s="5" t="str">
        <f t="shared" si="244"/>
        <v>150 V</v>
      </c>
      <c r="G588" s="5" t="str">
        <f t="shared" si="261"/>
        <v>200 V</v>
      </c>
      <c r="H588" s="5" t="str">
        <f t="shared" si="262"/>
        <v>0.125 @ 70 C</v>
      </c>
      <c r="I588" s="5" t="str">
        <f t="shared" si="263"/>
        <v>±100 ppm/C</v>
      </c>
      <c r="J588" s="5" t="str">
        <f t="shared" si="264"/>
        <v>0805</v>
      </c>
      <c r="K588" s="5" t="str">
        <f t="shared" si="265"/>
        <v>-55 to +155 C</v>
      </c>
      <c r="L588" s="5" t="str">
        <f t="array" ref="L588">IFERROR(INDEX(e29_4c,SMALL(IF(($B$9&lt;=e29_raw)*($B$11&gt;=e29_raw),MATCH(ROW(e29_4c),ROW(e29_4c))),ROWS($A$1:A582)),COLUMN(A582)),"")</f>
        <v>1274</v>
      </c>
      <c r="M588" s="5" t="str">
        <f t="shared" si="266"/>
        <v>Grade 0</v>
      </c>
      <c r="N588" t="str">
        <f t="shared" si="267"/>
        <v>Precision Thick Film Chip Resistors</v>
      </c>
      <c r="O588" t="str">
        <f t="shared" si="268"/>
        <v>Panasonic</v>
      </c>
      <c r="P588" s="5" t="str">
        <f t="shared" si="269"/>
        <v>ERJ6ENF1274</v>
      </c>
      <c r="T588" t="str">
        <f t="shared" si="245"/>
        <v>technology 'R0805';</v>
      </c>
      <c r="U588" t="str">
        <f t="shared" si="246"/>
        <v>value '1.27 M';</v>
      </c>
      <c r="V588" t="str">
        <f t="shared" si="247"/>
        <v>tolerance '1 %';</v>
      </c>
      <c r="W588" t="str">
        <f t="shared" si="248"/>
        <v>rcwv '150 V';</v>
      </c>
      <c r="X588" t="str">
        <f t="shared" si="249"/>
        <v>max(v) '200 V';</v>
      </c>
      <c r="Y588" t="str">
        <f t="shared" si="250"/>
        <v>power(w) '0.125 @ 70 C';</v>
      </c>
      <c r="Z588" t="str">
        <f t="shared" si="251"/>
        <v>tcr '±100 ppm/C';</v>
      </c>
      <c r="AA588" t="str">
        <f t="shared" si="252"/>
        <v>package '0805';</v>
      </c>
      <c r="AB588" t="str">
        <f t="shared" si="253"/>
        <v>operating_temp '-55 to +155 C';</v>
      </c>
      <c r="AC588" t="str">
        <f t="shared" si="254"/>
        <v>pkg_code '1274';</v>
      </c>
      <c r="AD588" t="str">
        <f t="shared" si="255"/>
        <v>aec-q200 'Grade 0';</v>
      </c>
      <c r="AE588" t="str">
        <f t="shared" si="256"/>
        <v>classification 'Precision Thick Film Chip Resistors';</v>
      </c>
      <c r="AF588" t="str">
        <f t="shared" si="257"/>
        <v>mfg 'Panasonic';</v>
      </c>
      <c r="AG588" t="str">
        <f t="shared" si="258"/>
        <v>mpn 'ERJ6ENF1274';</v>
      </c>
    </row>
    <row r="589" spans="3:33" x14ac:dyDescent="0.3">
      <c r="C589" s="5" t="str">
        <f t="shared" si="259"/>
        <v>R0805</v>
      </c>
      <c r="D589" s="5" t="str">
        <f t="shared" si="243"/>
        <v>1.30 M</v>
      </c>
      <c r="E589" s="5" t="str">
        <f t="shared" si="260"/>
        <v>1 %</v>
      </c>
      <c r="F589" s="5" t="str">
        <f t="shared" si="244"/>
        <v>150 V</v>
      </c>
      <c r="G589" s="5" t="str">
        <f t="shared" si="261"/>
        <v>200 V</v>
      </c>
      <c r="H589" s="5" t="str">
        <f t="shared" si="262"/>
        <v>0.125 @ 70 C</v>
      </c>
      <c r="I589" s="5" t="str">
        <f t="shared" si="263"/>
        <v>±100 ppm/C</v>
      </c>
      <c r="J589" s="5" t="str">
        <f t="shared" si="264"/>
        <v>0805</v>
      </c>
      <c r="K589" s="5" t="str">
        <f t="shared" si="265"/>
        <v>-55 to +155 C</v>
      </c>
      <c r="L589" s="5" t="str">
        <f t="array" ref="L589">IFERROR(INDEX(e29_4c,SMALL(IF(($B$9&lt;=e29_raw)*($B$11&gt;=e29_raw),MATCH(ROW(e29_4c),ROW(e29_4c))),ROWS($A$1:A583)),COLUMN(A583)),"")</f>
        <v>1304</v>
      </c>
      <c r="M589" s="5" t="str">
        <f t="shared" si="266"/>
        <v>Grade 0</v>
      </c>
      <c r="N589" t="str">
        <f t="shared" si="267"/>
        <v>Precision Thick Film Chip Resistors</v>
      </c>
      <c r="O589" t="str">
        <f t="shared" si="268"/>
        <v>Panasonic</v>
      </c>
      <c r="P589" s="5" t="str">
        <f t="shared" si="269"/>
        <v>ERJ6ENF1304</v>
      </c>
      <c r="T589" t="str">
        <f t="shared" si="245"/>
        <v>technology 'R0805';</v>
      </c>
      <c r="U589" t="str">
        <f t="shared" si="246"/>
        <v>value '1.30 M';</v>
      </c>
      <c r="V589" t="str">
        <f t="shared" si="247"/>
        <v>tolerance '1 %';</v>
      </c>
      <c r="W589" t="str">
        <f t="shared" si="248"/>
        <v>rcwv '150 V';</v>
      </c>
      <c r="X589" t="str">
        <f t="shared" si="249"/>
        <v>max(v) '200 V';</v>
      </c>
      <c r="Y589" t="str">
        <f t="shared" si="250"/>
        <v>power(w) '0.125 @ 70 C';</v>
      </c>
      <c r="Z589" t="str">
        <f t="shared" si="251"/>
        <v>tcr '±100 ppm/C';</v>
      </c>
      <c r="AA589" t="str">
        <f t="shared" si="252"/>
        <v>package '0805';</v>
      </c>
      <c r="AB589" t="str">
        <f t="shared" si="253"/>
        <v>operating_temp '-55 to +155 C';</v>
      </c>
      <c r="AC589" t="str">
        <f t="shared" si="254"/>
        <v>pkg_code '1304';</v>
      </c>
      <c r="AD589" t="str">
        <f t="shared" si="255"/>
        <v>aec-q200 'Grade 0';</v>
      </c>
      <c r="AE589" t="str">
        <f t="shared" si="256"/>
        <v>classification 'Precision Thick Film Chip Resistors';</v>
      </c>
      <c r="AF589" t="str">
        <f t="shared" si="257"/>
        <v>mfg 'Panasonic';</v>
      </c>
      <c r="AG589" t="str">
        <f t="shared" si="258"/>
        <v>mpn 'ERJ6ENF1304';</v>
      </c>
    </row>
    <row r="590" spans="3:33" x14ac:dyDescent="0.3">
      <c r="C590" s="5" t="str">
        <f t="shared" si="259"/>
        <v>R0805</v>
      </c>
      <c r="D590" s="5" t="str">
        <f t="shared" si="243"/>
        <v>1.33 M</v>
      </c>
      <c r="E590" s="5" t="str">
        <f t="shared" si="260"/>
        <v>1 %</v>
      </c>
      <c r="F590" s="5" t="str">
        <f t="shared" si="244"/>
        <v>150 V</v>
      </c>
      <c r="G590" s="5" t="str">
        <f t="shared" si="261"/>
        <v>200 V</v>
      </c>
      <c r="H590" s="5" t="str">
        <f t="shared" si="262"/>
        <v>0.125 @ 70 C</v>
      </c>
      <c r="I590" s="5" t="str">
        <f t="shared" si="263"/>
        <v>±100 ppm/C</v>
      </c>
      <c r="J590" s="5" t="str">
        <f t="shared" si="264"/>
        <v>0805</v>
      </c>
      <c r="K590" s="5" t="str">
        <f t="shared" si="265"/>
        <v>-55 to +155 C</v>
      </c>
      <c r="L590" s="5" t="str">
        <f t="array" ref="L590">IFERROR(INDEX(e29_4c,SMALL(IF(($B$9&lt;=e29_raw)*($B$11&gt;=e29_raw),MATCH(ROW(e29_4c),ROW(e29_4c))),ROWS($A$1:A584)),COLUMN(A584)),"")</f>
        <v>1334</v>
      </c>
      <c r="M590" s="5" t="str">
        <f t="shared" si="266"/>
        <v>Grade 0</v>
      </c>
      <c r="N590" t="str">
        <f t="shared" si="267"/>
        <v>Precision Thick Film Chip Resistors</v>
      </c>
      <c r="O590" t="str">
        <f t="shared" si="268"/>
        <v>Panasonic</v>
      </c>
      <c r="P590" s="5" t="str">
        <f t="shared" si="269"/>
        <v>ERJ6ENF1334</v>
      </c>
      <c r="T590" t="str">
        <f t="shared" si="245"/>
        <v>technology 'R0805';</v>
      </c>
      <c r="U590" t="str">
        <f t="shared" si="246"/>
        <v>value '1.33 M';</v>
      </c>
      <c r="V590" t="str">
        <f t="shared" si="247"/>
        <v>tolerance '1 %';</v>
      </c>
      <c r="W590" t="str">
        <f t="shared" si="248"/>
        <v>rcwv '150 V';</v>
      </c>
      <c r="X590" t="str">
        <f t="shared" si="249"/>
        <v>max(v) '200 V';</v>
      </c>
      <c r="Y590" t="str">
        <f t="shared" si="250"/>
        <v>power(w) '0.125 @ 70 C';</v>
      </c>
      <c r="Z590" t="str">
        <f t="shared" si="251"/>
        <v>tcr '±100 ppm/C';</v>
      </c>
      <c r="AA590" t="str">
        <f t="shared" si="252"/>
        <v>package '0805';</v>
      </c>
      <c r="AB590" t="str">
        <f t="shared" si="253"/>
        <v>operating_temp '-55 to +155 C';</v>
      </c>
      <c r="AC590" t="str">
        <f t="shared" si="254"/>
        <v>pkg_code '1334';</v>
      </c>
      <c r="AD590" t="str">
        <f t="shared" si="255"/>
        <v>aec-q200 'Grade 0';</v>
      </c>
      <c r="AE590" t="str">
        <f t="shared" si="256"/>
        <v>classification 'Precision Thick Film Chip Resistors';</v>
      </c>
      <c r="AF590" t="str">
        <f t="shared" si="257"/>
        <v>mfg 'Panasonic';</v>
      </c>
      <c r="AG590" t="str">
        <f t="shared" si="258"/>
        <v>mpn 'ERJ6ENF1334';</v>
      </c>
    </row>
    <row r="591" spans="3:33" x14ac:dyDescent="0.3">
      <c r="C591" s="5" t="str">
        <f t="shared" si="259"/>
        <v>R0805</v>
      </c>
      <c r="D591" s="5" t="str">
        <f t="shared" si="243"/>
        <v>1.37 M</v>
      </c>
      <c r="E591" s="5" t="str">
        <f t="shared" si="260"/>
        <v>1 %</v>
      </c>
      <c r="F591" s="5" t="str">
        <f t="shared" si="244"/>
        <v>150 V</v>
      </c>
      <c r="G591" s="5" t="str">
        <f t="shared" si="261"/>
        <v>200 V</v>
      </c>
      <c r="H591" s="5" t="str">
        <f t="shared" si="262"/>
        <v>0.125 @ 70 C</v>
      </c>
      <c r="I591" s="5" t="str">
        <f t="shared" si="263"/>
        <v>±100 ppm/C</v>
      </c>
      <c r="J591" s="5" t="str">
        <f t="shared" si="264"/>
        <v>0805</v>
      </c>
      <c r="K591" s="5" t="str">
        <f t="shared" si="265"/>
        <v>-55 to +155 C</v>
      </c>
      <c r="L591" s="5" t="str">
        <f t="array" ref="L591">IFERROR(INDEX(e29_4c,SMALL(IF(($B$9&lt;=e29_raw)*($B$11&gt;=e29_raw),MATCH(ROW(e29_4c),ROW(e29_4c))),ROWS($A$1:A585)),COLUMN(A585)),"")</f>
        <v>1374</v>
      </c>
      <c r="M591" s="5" t="str">
        <f t="shared" si="266"/>
        <v>Grade 0</v>
      </c>
      <c r="N591" t="str">
        <f t="shared" si="267"/>
        <v>Precision Thick Film Chip Resistors</v>
      </c>
      <c r="O591" t="str">
        <f t="shared" si="268"/>
        <v>Panasonic</v>
      </c>
      <c r="P591" s="5" t="str">
        <f t="shared" si="269"/>
        <v>ERJ6ENF1374</v>
      </c>
      <c r="T591" t="str">
        <f t="shared" si="245"/>
        <v>technology 'R0805';</v>
      </c>
      <c r="U591" t="str">
        <f t="shared" si="246"/>
        <v>value '1.37 M';</v>
      </c>
      <c r="V591" t="str">
        <f t="shared" si="247"/>
        <v>tolerance '1 %';</v>
      </c>
      <c r="W591" t="str">
        <f t="shared" si="248"/>
        <v>rcwv '150 V';</v>
      </c>
      <c r="X591" t="str">
        <f t="shared" si="249"/>
        <v>max(v) '200 V';</v>
      </c>
      <c r="Y591" t="str">
        <f t="shared" si="250"/>
        <v>power(w) '0.125 @ 70 C';</v>
      </c>
      <c r="Z591" t="str">
        <f t="shared" si="251"/>
        <v>tcr '±100 ppm/C';</v>
      </c>
      <c r="AA591" t="str">
        <f t="shared" si="252"/>
        <v>package '0805';</v>
      </c>
      <c r="AB591" t="str">
        <f t="shared" si="253"/>
        <v>operating_temp '-55 to +155 C';</v>
      </c>
      <c r="AC591" t="str">
        <f t="shared" si="254"/>
        <v>pkg_code '1374';</v>
      </c>
      <c r="AD591" t="str">
        <f t="shared" si="255"/>
        <v>aec-q200 'Grade 0';</v>
      </c>
      <c r="AE591" t="str">
        <f t="shared" si="256"/>
        <v>classification 'Precision Thick Film Chip Resistors';</v>
      </c>
      <c r="AF591" t="str">
        <f t="shared" si="257"/>
        <v>mfg 'Panasonic';</v>
      </c>
      <c r="AG591" t="str">
        <f t="shared" si="258"/>
        <v>mpn 'ERJ6ENF1374';</v>
      </c>
    </row>
    <row r="592" spans="3:33" x14ac:dyDescent="0.3">
      <c r="C592" s="5" t="str">
        <f t="shared" si="259"/>
        <v>R0805</v>
      </c>
      <c r="D592" s="5" t="str">
        <f t="shared" si="243"/>
        <v>1.40 M</v>
      </c>
      <c r="E592" s="5" t="str">
        <f t="shared" si="260"/>
        <v>1 %</v>
      </c>
      <c r="F592" s="5" t="str">
        <f t="shared" si="244"/>
        <v>150 V</v>
      </c>
      <c r="G592" s="5" t="str">
        <f t="shared" si="261"/>
        <v>200 V</v>
      </c>
      <c r="H592" s="5" t="str">
        <f t="shared" si="262"/>
        <v>0.125 @ 70 C</v>
      </c>
      <c r="I592" s="5" t="str">
        <f t="shared" si="263"/>
        <v>±100 ppm/C</v>
      </c>
      <c r="J592" s="5" t="str">
        <f t="shared" si="264"/>
        <v>0805</v>
      </c>
      <c r="K592" s="5" t="str">
        <f t="shared" si="265"/>
        <v>-55 to +155 C</v>
      </c>
      <c r="L592" s="5" t="str">
        <f t="array" ref="L592">IFERROR(INDEX(e29_4c,SMALL(IF(($B$9&lt;=e29_raw)*($B$11&gt;=e29_raw),MATCH(ROW(e29_4c),ROW(e29_4c))),ROWS($A$1:A586)),COLUMN(A586)),"")</f>
        <v>1404</v>
      </c>
      <c r="M592" s="5" t="str">
        <f t="shared" si="266"/>
        <v>Grade 0</v>
      </c>
      <c r="N592" t="str">
        <f t="shared" si="267"/>
        <v>Precision Thick Film Chip Resistors</v>
      </c>
      <c r="O592" t="str">
        <f t="shared" si="268"/>
        <v>Panasonic</v>
      </c>
      <c r="P592" s="5" t="str">
        <f t="shared" si="269"/>
        <v>ERJ6ENF1404</v>
      </c>
      <c r="T592" t="str">
        <f t="shared" si="245"/>
        <v>technology 'R0805';</v>
      </c>
      <c r="U592" t="str">
        <f t="shared" si="246"/>
        <v>value '1.40 M';</v>
      </c>
      <c r="V592" t="str">
        <f t="shared" si="247"/>
        <v>tolerance '1 %';</v>
      </c>
      <c r="W592" t="str">
        <f t="shared" si="248"/>
        <v>rcwv '150 V';</v>
      </c>
      <c r="X592" t="str">
        <f t="shared" si="249"/>
        <v>max(v) '200 V';</v>
      </c>
      <c r="Y592" t="str">
        <f t="shared" si="250"/>
        <v>power(w) '0.125 @ 70 C';</v>
      </c>
      <c r="Z592" t="str">
        <f t="shared" si="251"/>
        <v>tcr '±100 ppm/C';</v>
      </c>
      <c r="AA592" t="str">
        <f t="shared" si="252"/>
        <v>package '0805';</v>
      </c>
      <c r="AB592" t="str">
        <f t="shared" si="253"/>
        <v>operating_temp '-55 to +155 C';</v>
      </c>
      <c r="AC592" t="str">
        <f t="shared" si="254"/>
        <v>pkg_code '1404';</v>
      </c>
      <c r="AD592" t="str">
        <f t="shared" si="255"/>
        <v>aec-q200 'Grade 0';</v>
      </c>
      <c r="AE592" t="str">
        <f t="shared" si="256"/>
        <v>classification 'Precision Thick Film Chip Resistors';</v>
      </c>
      <c r="AF592" t="str">
        <f t="shared" si="257"/>
        <v>mfg 'Panasonic';</v>
      </c>
      <c r="AG592" t="str">
        <f t="shared" si="258"/>
        <v>mpn 'ERJ6ENF1404';</v>
      </c>
    </row>
    <row r="593" spans="3:33" x14ac:dyDescent="0.3">
      <c r="C593" s="5" t="str">
        <f t="shared" si="259"/>
        <v>R0805</v>
      </c>
      <c r="D593" s="5" t="str">
        <f t="shared" si="243"/>
        <v>1.43 M</v>
      </c>
      <c r="E593" s="5" t="str">
        <f t="shared" si="260"/>
        <v>1 %</v>
      </c>
      <c r="F593" s="5" t="str">
        <f t="shared" si="244"/>
        <v>150 V</v>
      </c>
      <c r="G593" s="5" t="str">
        <f t="shared" si="261"/>
        <v>200 V</v>
      </c>
      <c r="H593" s="5" t="str">
        <f t="shared" si="262"/>
        <v>0.125 @ 70 C</v>
      </c>
      <c r="I593" s="5" t="str">
        <f t="shared" si="263"/>
        <v>±100 ppm/C</v>
      </c>
      <c r="J593" s="5" t="str">
        <f t="shared" si="264"/>
        <v>0805</v>
      </c>
      <c r="K593" s="5" t="str">
        <f t="shared" si="265"/>
        <v>-55 to +155 C</v>
      </c>
      <c r="L593" s="5" t="str">
        <f t="array" ref="L593">IFERROR(INDEX(e29_4c,SMALL(IF(($B$9&lt;=e29_raw)*($B$11&gt;=e29_raw),MATCH(ROW(e29_4c),ROW(e29_4c))),ROWS($A$1:A587)),COLUMN(A587)),"")</f>
        <v>1434</v>
      </c>
      <c r="M593" s="5" t="str">
        <f t="shared" si="266"/>
        <v>Grade 0</v>
      </c>
      <c r="N593" t="str">
        <f t="shared" si="267"/>
        <v>Precision Thick Film Chip Resistors</v>
      </c>
      <c r="O593" t="str">
        <f t="shared" si="268"/>
        <v>Panasonic</v>
      </c>
      <c r="P593" s="5" t="str">
        <f t="shared" si="269"/>
        <v>ERJ6ENF1434</v>
      </c>
      <c r="T593" t="str">
        <f t="shared" si="245"/>
        <v>technology 'R0805';</v>
      </c>
      <c r="U593" t="str">
        <f t="shared" si="246"/>
        <v>value '1.43 M';</v>
      </c>
      <c r="V593" t="str">
        <f t="shared" si="247"/>
        <v>tolerance '1 %';</v>
      </c>
      <c r="W593" t="str">
        <f t="shared" si="248"/>
        <v>rcwv '150 V';</v>
      </c>
      <c r="X593" t="str">
        <f t="shared" si="249"/>
        <v>max(v) '200 V';</v>
      </c>
      <c r="Y593" t="str">
        <f t="shared" si="250"/>
        <v>power(w) '0.125 @ 70 C';</v>
      </c>
      <c r="Z593" t="str">
        <f t="shared" si="251"/>
        <v>tcr '±100 ppm/C';</v>
      </c>
      <c r="AA593" t="str">
        <f t="shared" si="252"/>
        <v>package '0805';</v>
      </c>
      <c r="AB593" t="str">
        <f t="shared" si="253"/>
        <v>operating_temp '-55 to +155 C';</v>
      </c>
      <c r="AC593" t="str">
        <f t="shared" si="254"/>
        <v>pkg_code '1434';</v>
      </c>
      <c r="AD593" t="str">
        <f t="shared" si="255"/>
        <v>aec-q200 'Grade 0';</v>
      </c>
      <c r="AE593" t="str">
        <f t="shared" si="256"/>
        <v>classification 'Precision Thick Film Chip Resistors';</v>
      </c>
      <c r="AF593" t="str">
        <f t="shared" si="257"/>
        <v>mfg 'Panasonic';</v>
      </c>
      <c r="AG593" t="str">
        <f t="shared" si="258"/>
        <v>mpn 'ERJ6ENF1434';</v>
      </c>
    </row>
    <row r="594" spans="3:33" x14ac:dyDescent="0.3">
      <c r="C594" s="5" t="str">
        <f t="shared" si="259"/>
        <v>R0805</v>
      </c>
      <c r="D594" s="5" t="str">
        <f t="shared" si="243"/>
        <v>1.47 M</v>
      </c>
      <c r="E594" s="5" t="str">
        <f t="shared" si="260"/>
        <v>1 %</v>
      </c>
      <c r="F594" s="5" t="str">
        <f t="shared" si="244"/>
        <v>150 V</v>
      </c>
      <c r="G594" s="5" t="str">
        <f t="shared" si="261"/>
        <v>200 V</v>
      </c>
      <c r="H594" s="5" t="str">
        <f t="shared" si="262"/>
        <v>0.125 @ 70 C</v>
      </c>
      <c r="I594" s="5" t="str">
        <f t="shared" si="263"/>
        <v>±100 ppm/C</v>
      </c>
      <c r="J594" s="5" t="str">
        <f t="shared" si="264"/>
        <v>0805</v>
      </c>
      <c r="K594" s="5" t="str">
        <f t="shared" si="265"/>
        <v>-55 to +155 C</v>
      </c>
      <c r="L594" s="5" t="str">
        <f t="array" ref="L594">IFERROR(INDEX(e29_4c,SMALL(IF(($B$9&lt;=e29_raw)*($B$11&gt;=e29_raw),MATCH(ROW(e29_4c),ROW(e29_4c))),ROWS($A$1:A588)),COLUMN(A588)),"")</f>
        <v>1474</v>
      </c>
      <c r="M594" s="5" t="str">
        <f t="shared" si="266"/>
        <v>Grade 0</v>
      </c>
      <c r="N594" t="str">
        <f t="shared" si="267"/>
        <v>Precision Thick Film Chip Resistors</v>
      </c>
      <c r="O594" t="str">
        <f t="shared" si="268"/>
        <v>Panasonic</v>
      </c>
      <c r="P594" s="5" t="str">
        <f t="shared" si="269"/>
        <v>ERJ6ENF1474</v>
      </c>
      <c r="T594" t="str">
        <f t="shared" si="245"/>
        <v>technology 'R0805';</v>
      </c>
      <c r="U594" t="str">
        <f t="shared" si="246"/>
        <v>value '1.47 M';</v>
      </c>
      <c r="V594" t="str">
        <f t="shared" si="247"/>
        <v>tolerance '1 %';</v>
      </c>
      <c r="W594" t="str">
        <f t="shared" si="248"/>
        <v>rcwv '150 V';</v>
      </c>
      <c r="X594" t="str">
        <f t="shared" si="249"/>
        <v>max(v) '200 V';</v>
      </c>
      <c r="Y594" t="str">
        <f t="shared" si="250"/>
        <v>power(w) '0.125 @ 70 C';</v>
      </c>
      <c r="Z594" t="str">
        <f t="shared" si="251"/>
        <v>tcr '±100 ppm/C';</v>
      </c>
      <c r="AA594" t="str">
        <f t="shared" si="252"/>
        <v>package '0805';</v>
      </c>
      <c r="AB594" t="str">
        <f t="shared" si="253"/>
        <v>operating_temp '-55 to +155 C';</v>
      </c>
      <c r="AC594" t="str">
        <f t="shared" si="254"/>
        <v>pkg_code '1474';</v>
      </c>
      <c r="AD594" t="str">
        <f t="shared" si="255"/>
        <v>aec-q200 'Grade 0';</v>
      </c>
      <c r="AE594" t="str">
        <f t="shared" si="256"/>
        <v>classification 'Precision Thick Film Chip Resistors';</v>
      </c>
      <c r="AF594" t="str">
        <f t="shared" si="257"/>
        <v>mfg 'Panasonic';</v>
      </c>
      <c r="AG594" t="str">
        <f t="shared" si="258"/>
        <v>mpn 'ERJ6ENF1474';</v>
      </c>
    </row>
    <row r="595" spans="3:33" x14ac:dyDescent="0.3">
      <c r="C595" s="5" t="str">
        <f t="shared" si="259"/>
        <v>R0805</v>
      </c>
      <c r="D595" s="5" t="str">
        <f t="shared" si="243"/>
        <v>1.50 M</v>
      </c>
      <c r="E595" s="5" t="str">
        <f t="shared" si="260"/>
        <v>1 %</v>
      </c>
      <c r="F595" s="5" t="str">
        <f t="shared" si="244"/>
        <v>150 V</v>
      </c>
      <c r="G595" s="5" t="str">
        <f t="shared" si="261"/>
        <v>200 V</v>
      </c>
      <c r="H595" s="5" t="str">
        <f t="shared" si="262"/>
        <v>0.125 @ 70 C</v>
      </c>
      <c r="I595" s="5" t="str">
        <f t="shared" si="263"/>
        <v>±100 ppm/C</v>
      </c>
      <c r="J595" s="5" t="str">
        <f t="shared" si="264"/>
        <v>0805</v>
      </c>
      <c r="K595" s="5" t="str">
        <f t="shared" si="265"/>
        <v>-55 to +155 C</v>
      </c>
      <c r="L595" s="5" t="str">
        <f t="array" ref="L595">IFERROR(INDEX(e29_4c,SMALL(IF(($B$9&lt;=e29_raw)*($B$11&gt;=e29_raw),MATCH(ROW(e29_4c),ROW(e29_4c))),ROWS($A$1:A589)),COLUMN(A589)),"")</f>
        <v>1504</v>
      </c>
      <c r="M595" s="5" t="str">
        <f t="shared" si="266"/>
        <v>Grade 0</v>
      </c>
      <c r="N595" t="str">
        <f t="shared" si="267"/>
        <v>Precision Thick Film Chip Resistors</v>
      </c>
      <c r="O595" t="str">
        <f t="shared" si="268"/>
        <v>Panasonic</v>
      </c>
      <c r="P595" s="5" t="str">
        <f t="shared" si="269"/>
        <v>ERJ6ENF1504</v>
      </c>
      <c r="T595" t="str">
        <f t="shared" si="245"/>
        <v>technology 'R0805';</v>
      </c>
      <c r="U595" t="str">
        <f t="shared" si="246"/>
        <v>value '1.50 M';</v>
      </c>
      <c r="V595" t="str">
        <f t="shared" si="247"/>
        <v>tolerance '1 %';</v>
      </c>
      <c r="W595" t="str">
        <f t="shared" si="248"/>
        <v>rcwv '150 V';</v>
      </c>
      <c r="X595" t="str">
        <f t="shared" si="249"/>
        <v>max(v) '200 V';</v>
      </c>
      <c r="Y595" t="str">
        <f t="shared" si="250"/>
        <v>power(w) '0.125 @ 70 C';</v>
      </c>
      <c r="Z595" t="str">
        <f t="shared" si="251"/>
        <v>tcr '±100 ppm/C';</v>
      </c>
      <c r="AA595" t="str">
        <f t="shared" si="252"/>
        <v>package '0805';</v>
      </c>
      <c r="AB595" t="str">
        <f t="shared" si="253"/>
        <v>operating_temp '-55 to +155 C';</v>
      </c>
      <c r="AC595" t="str">
        <f t="shared" si="254"/>
        <v>pkg_code '1504';</v>
      </c>
      <c r="AD595" t="str">
        <f t="shared" si="255"/>
        <v>aec-q200 'Grade 0';</v>
      </c>
      <c r="AE595" t="str">
        <f t="shared" si="256"/>
        <v>classification 'Precision Thick Film Chip Resistors';</v>
      </c>
      <c r="AF595" t="str">
        <f t="shared" si="257"/>
        <v>mfg 'Panasonic';</v>
      </c>
      <c r="AG595" t="str">
        <f t="shared" si="258"/>
        <v>mpn 'ERJ6ENF1504';</v>
      </c>
    </row>
    <row r="596" spans="3:33" x14ac:dyDescent="0.3">
      <c r="C596" s="5" t="str">
        <f t="shared" si="259"/>
        <v>R0805</v>
      </c>
      <c r="D596" s="5" t="str">
        <f t="shared" si="243"/>
        <v>1.54 M</v>
      </c>
      <c r="E596" s="5" t="str">
        <f t="shared" si="260"/>
        <v>1 %</v>
      </c>
      <c r="F596" s="5" t="str">
        <f t="shared" si="244"/>
        <v>150 V</v>
      </c>
      <c r="G596" s="5" t="str">
        <f t="shared" si="261"/>
        <v>200 V</v>
      </c>
      <c r="H596" s="5" t="str">
        <f t="shared" si="262"/>
        <v>0.125 @ 70 C</v>
      </c>
      <c r="I596" s="5" t="str">
        <f t="shared" si="263"/>
        <v>±100 ppm/C</v>
      </c>
      <c r="J596" s="5" t="str">
        <f t="shared" si="264"/>
        <v>0805</v>
      </c>
      <c r="K596" s="5" t="str">
        <f t="shared" si="265"/>
        <v>-55 to +155 C</v>
      </c>
      <c r="L596" s="5" t="str">
        <f t="array" ref="L596">IFERROR(INDEX(e29_4c,SMALL(IF(($B$9&lt;=e29_raw)*($B$11&gt;=e29_raw),MATCH(ROW(e29_4c),ROW(e29_4c))),ROWS($A$1:A590)),COLUMN(A590)),"")</f>
        <v>1544</v>
      </c>
      <c r="M596" s="5" t="str">
        <f t="shared" si="266"/>
        <v>Grade 0</v>
      </c>
      <c r="N596" t="str">
        <f t="shared" si="267"/>
        <v>Precision Thick Film Chip Resistors</v>
      </c>
      <c r="O596" t="str">
        <f t="shared" si="268"/>
        <v>Panasonic</v>
      </c>
      <c r="P596" s="5" t="str">
        <f t="shared" si="269"/>
        <v>ERJ6ENF1544</v>
      </c>
      <c r="T596" t="str">
        <f t="shared" si="245"/>
        <v>technology 'R0805';</v>
      </c>
      <c r="U596" t="str">
        <f t="shared" si="246"/>
        <v>value '1.54 M';</v>
      </c>
      <c r="V596" t="str">
        <f t="shared" si="247"/>
        <v>tolerance '1 %';</v>
      </c>
      <c r="W596" t="str">
        <f t="shared" si="248"/>
        <v>rcwv '150 V';</v>
      </c>
      <c r="X596" t="str">
        <f t="shared" si="249"/>
        <v>max(v) '200 V';</v>
      </c>
      <c r="Y596" t="str">
        <f t="shared" si="250"/>
        <v>power(w) '0.125 @ 70 C';</v>
      </c>
      <c r="Z596" t="str">
        <f t="shared" si="251"/>
        <v>tcr '±100 ppm/C';</v>
      </c>
      <c r="AA596" t="str">
        <f t="shared" si="252"/>
        <v>package '0805';</v>
      </c>
      <c r="AB596" t="str">
        <f t="shared" si="253"/>
        <v>operating_temp '-55 to +155 C';</v>
      </c>
      <c r="AC596" t="str">
        <f t="shared" si="254"/>
        <v>pkg_code '1544';</v>
      </c>
      <c r="AD596" t="str">
        <f t="shared" si="255"/>
        <v>aec-q200 'Grade 0';</v>
      </c>
      <c r="AE596" t="str">
        <f t="shared" si="256"/>
        <v>classification 'Precision Thick Film Chip Resistors';</v>
      </c>
      <c r="AF596" t="str">
        <f t="shared" si="257"/>
        <v>mfg 'Panasonic';</v>
      </c>
      <c r="AG596" t="str">
        <f t="shared" si="258"/>
        <v>mpn 'ERJ6ENF1544';</v>
      </c>
    </row>
    <row r="597" spans="3:33" x14ac:dyDescent="0.3">
      <c r="C597" s="5" t="str">
        <f t="shared" si="259"/>
        <v>R0805</v>
      </c>
      <c r="D597" s="5" t="str">
        <f t="shared" si="243"/>
        <v>1.58 M</v>
      </c>
      <c r="E597" s="5" t="str">
        <f t="shared" si="260"/>
        <v>1 %</v>
      </c>
      <c r="F597" s="5" t="str">
        <f t="shared" si="244"/>
        <v>150 V</v>
      </c>
      <c r="G597" s="5" t="str">
        <f t="shared" si="261"/>
        <v>200 V</v>
      </c>
      <c r="H597" s="5" t="str">
        <f t="shared" si="262"/>
        <v>0.125 @ 70 C</v>
      </c>
      <c r="I597" s="5" t="str">
        <f t="shared" si="263"/>
        <v>±100 ppm/C</v>
      </c>
      <c r="J597" s="5" t="str">
        <f t="shared" si="264"/>
        <v>0805</v>
      </c>
      <c r="K597" s="5" t="str">
        <f t="shared" si="265"/>
        <v>-55 to +155 C</v>
      </c>
      <c r="L597" s="5" t="str">
        <f t="array" ref="L597">IFERROR(INDEX(e29_4c,SMALL(IF(($B$9&lt;=e29_raw)*($B$11&gt;=e29_raw),MATCH(ROW(e29_4c),ROW(e29_4c))),ROWS($A$1:A591)),COLUMN(A591)),"")</f>
        <v>1584</v>
      </c>
      <c r="M597" s="5" t="str">
        <f t="shared" si="266"/>
        <v>Grade 0</v>
      </c>
      <c r="N597" t="str">
        <f t="shared" si="267"/>
        <v>Precision Thick Film Chip Resistors</v>
      </c>
      <c r="O597" t="str">
        <f t="shared" si="268"/>
        <v>Panasonic</v>
      </c>
      <c r="P597" s="5" t="str">
        <f t="shared" si="269"/>
        <v>ERJ6ENF1584</v>
      </c>
      <c r="T597" t="str">
        <f t="shared" si="245"/>
        <v>technology 'R0805';</v>
      </c>
      <c r="U597" t="str">
        <f t="shared" si="246"/>
        <v>value '1.58 M';</v>
      </c>
      <c r="V597" t="str">
        <f t="shared" si="247"/>
        <v>tolerance '1 %';</v>
      </c>
      <c r="W597" t="str">
        <f t="shared" si="248"/>
        <v>rcwv '150 V';</v>
      </c>
      <c r="X597" t="str">
        <f t="shared" si="249"/>
        <v>max(v) '200 V';</v>
      </c>
      <c r="Y597" t="str">
        <f t="shared" si="250"/>
        <v>power(w) '0.125 @ 70 C';</v>
      </c>
      <c r="Z597" t="str">
        <f t="shared" si="251"/>
        <v>tcr '±100 ppm/C';</v>
      </c>
      <c r="AA597" t="str">
        <f t="shared" si="252"/>
        <v>package '0805';</v>
      </c>
      <c r="AB597" t="str">
        <f t="shared" si="253"/>
        <v>operating_temp '-55 to +155 C';</v>
      </c>
      <c r="AC597" t="str">
        <f t="shared" si="254"/>
        <v>pkg_code '1584';</v>
      </c>
      <c r="AD597" t="str">
        <f t="shared" si="255"/>
        <v>aec-q200 'Grade 0';</v>
      </c>
      <c r="AE597" t="str">
        <f t="shared" si="256"/>
        <v>classification 'Precision Thick Film Chip Resistors';</v>
      </c>
      <c r="AF597" t="str">
        <f t="shared" si="257"/>
        <v>mfg 'Panasonic';</v>
      </c>
      <c r="AG597" t="str">
        <f t="shared" si="258"/>
        <v>mpn 'ERJ6ENF1584';</v>
      </c>
    </row>
    <row r="598" spans="3:33" x14ac:dyDescent="0.3">
      <c r="C598" s="5" t="str">
        <f t="shared" si="259"/>
        <v>R0805</v>
      </c>
      <c r="D598" s="5" t="str">
        <f t="shared" si="243"/>
        <v>1.60 M</v>
      </c>
      <c r="E598" s="5" t="str">
        <f t="shared" si="260"/>
        <v>1 %</v>
      </c>
      <c r="F598" s="5" t="str">
        <f t="shared" si="244"/>
        <v>150 V</v>
      </c>
      <c r="G598" s="5" t="str">
        <f t="shared" si="261"/>
        <v>200 V</v>
      </c>
      <c r="H598" s="5" t="str">
        <f t="shared" si="262"/>
        <v>0.125 @ 70 C</v>
      </c>
      <c r="I598" s="5" t="str">
        <f t="shared" si="263"/>
        <v>±100 ppm/C</v>
      </c>
      <c r="J598" s="5" t="str">
        <f t="shared" si="264"/>
        <v>0805</v>
      </c>
      <c r="K598" s="5" t="str">
        <f t="shared" si="265"/>
        <v>-55 to +155 C</v>
      </c>
      <c r="L598" s="5" t="str">
        <f t="array" ref="L598">IFERROR(INDEX(e29_4c,SMALL(IF(($B$9&lt;=e29_raw)*($B$11&gt;=e29_raw),MATCH(ROW(e29_4c),ROW(e29_4c))),ROWS($A$1:A592)),COLUMN(A592)),"")</f>
        <v>1604</v>
      </c>
      <c r="M598" s="5" t="str">
        <f t="shared" si="266"/>
        <v>Grade 0</v>
      </c>
      <c r="N598" t="str">
        <f t="shared" si="267"/>
        <v>Precision Thick Film Chip Resistors</v>
      </c>
      <c r="O598" t="str">
        <f t="shared" si="268"/>
        <v>Panasonic</v>
      </c>
      <c r="P598" s="5" t="str">
        <f t="shared" si="269"/>
        <v>ERJ6ENF1604</v>
      </c>
      <c r="T598" t="str">
        <f t="shared" si="245"/>
        <v>technology 'R0805';</v>
      </c>
      <c r="U598" t="str">
        <f t="shared" si="246"/>
        <v>value '1.60 M';</v>
      </c>
      <c r="V598" t="str">
        <f t="shared" si="247"/>
        <v>tolerance '1 %';</v>
      </c>
      <c r="W598" t="str">
        <f t="shared" si="248"/>
        <v>rcwv '150 V';</v>
      </c>
      <c r="X598" t="str">
        <f t="shared" si="249"/>
        <v>max(v) '200 V';</v>
      </c>
      <c r="Y598" t="str">
        <f t="shared" si="250"/>
        <v>power(w) '0.125 @ 70 C';</v>
      </c>
      <c r="Z598" t="str">
        <f t="shared" si="251"/>
        <v>tcr '±100 ppm/C';</v>
      </c>
      <c r="AA598" t="str">
        <f t="shared" si="252"/>
        <v>package '0805';</v>
      </c>
      <c r="AB598" t="str">
        <f t="shared" si="253"/>
        <v>operating_temp '-55 to +155 C';</v>
      </c>
      <c r="AC598" t="str">
        <f t="shared" si="254"/>
        <v>pkg_code '1604';</v>
      </c>
      <c r="AD598" t="str">
        <f t="shared" si="255"/>
        <v>aec-q200 'Grade 0';</v>
      </c>
      <c r="AE598" t="str">
        <f t="shared" si="256"/>
        <v>classification 'Precision Thick Film Chip Resistors';</v>
      </c>
      <c r="AF598" t="str">
        <f t="shared" si="257"/>
        <v>mfg 'Panasonic';</v>
      </c>
      <c r="AG598" t="str">
        <f t="shared" si="258"/>
        <v>mpn 'ERJ6ENF1604';</v>
      </c>
    </row>
    <row r="599" spans="3:33" x14ac:dyDescent="0.3">
      <c r="C599" s="5" t="str">
        <f t="shared" si="259"/>
        <v>R0805</v>
      </c>
      <c r="D599" s="5" t="str">
        <f t="shared" si="243"/>
        <v>1.62 M</v>
      </c>
      <c r="E599" s="5" t="str">
        <f t="shared" si="260"/>
        <v>1 %</v>
      </c>
      <c r="F599" s="5" t="str">
        <f t="shared" si="244"/>
        <v>150 V</v>
      </c>
      <c r="G599" s="5" t="str">
        <f t="shared" si="261"/>
        <v>200 V</v>
      </c>
      <c r="H599" s="5" t="str">
        <f t="shared" si="262"/>
        <v>0.125 @ 70 C</v>
      </c>
      <c r="I599" s="5" t="str">
        <f t="shared" si="263"/>
        <v>±100 ppm/C</v>
      </c>
      <c r="J599" s="5" t="str">
        <f t="shared" si="264"/>
        <v>0805</v>
      </c>
      <c r="K599" s="5" t="str">
        <f t="shared" si="265"/>
        <v>-55 to +155 C</v>
      </c>
      <c r="L599" s="5" t="str">
        <f t="array" ref="L599">IFERROR(INDEX(e29_4c,SMALL(IF(($B$9&lt;=e29_raw)*($B$11&gt;=e29_raw),MATCH(ROW(e29_4c),ROW(e29_4c))),ROWS($A$1:A593)),COLUMN(A593)),"")</f>
        <v>1624</v>
      </c>
      <c r="M599" s="5" t="str">
        <f t="shared" si="266"/>
        <v>Grade 0</v>
      </c>
      <c r="N599" t="str">
        <f t="shared" si="267"/>
        <v>Precision Thick Film Chip Resistors</v>
      </c>
      <c r="O599" t="str">
        <f t="shared" si="268"/>
        <v>Panasonic</v>
      </c>
      <c r="P599" s="5" t="str">
        <f t="shared" si="269"/>
        <v>ERJ6ENF1624</v>
      </c>
      <c r="T599" t="str">
        <f t="shared" si="245"/>
        <v>technology 'R0805';</v>
      </c>
      <c r="U599" t="str">
        <f t="shared" si="246"/>
        <v>value '1.62 M';</v>
      </c>
      <c r="V599" t="str">
        <f t="shared" si="247"/>
        <v>tolerance '1 %';</v>
      </c>
      <c r="W599" t="str">
        <f t="shared" si="248"/>
        <v>rcwv '150 V';</v>
      </c>
      <c r="X599" t="str">
        <f t="shared" si="249"/>
        <v>max(v) '200 V';</v>
      </c>
      <c r="Y599" t="str">
        <f t="shared" si="250"/>
        <v>power(w) '0.125 @ 70 C';</v>
      </c>
      <c r="Z599" t="str">
        <f t="shared" si="251"/>
        <v>tcr '±100 ppm/C';</v>
      </c>
      <c r="AA599" t="str">
        <f t="shared" si="252"/>
        <v>package '0805';</v>
      </c>
      <c r="AB599" t="str">
        <f t="shared" si="253"/>
        <v>operating_temp '-55 to +155 C';</v>
      </c>
      <c r="AC599" t="str">
        <f t="shared" si="254"/>
        <v>pkg_code '1624';</v>
      </c>
      <c r="AD599" t="str">
        <f t="shared" si="255"/>
        <v>aec-q200 'Grade 0';</v>
      </c>
      <c r="AE599" t="str">
        <f t="shared" si="256"/>
        <v>classification 'Precision Thick Film Chip Resistors';</v>
      </c>
      <c r="AF599" t="str">
        <f t="shared" si="257"/>
        <v>mfg 'Panasonic';</v>
      </c>
      <c r="AG599" t="str">
        <f t="shared" si="258"/>
        <v>mpn 'ERJ6ENF1624';</v>
      </c>
    </row>
    <row r="600" spans="3:33" x14ac:dyDescent="0.3">
      <c r="C600" s="5" t="str">
        <f t="shared" si="259"/>
        <v>R0805</v>
      </c>
      <c r="D600" s="5" t="str">
        <f t="shared" si="243"/>
        <v>1.65 M</v>
      </c>
      <c r="E600" s="5" t="str">
        <f t="shared" si="260"/>
        <v>1 %</v>
      </c>
      <c r="F600" s="5" t="str">
        <f t="shared" si="244"/>
        <v>150 V</v>
      </c>
      <c r="G600" s="5" t="str">
        <f t="shared" si="261"/>
        <v>200 V</v>
      </c>
      <c r="H600" s="5" t="str">
        <f t="shared" si="262"/>
        <v>0.125 @ 70 C</v>
      </c>
      <c r="I600" s="5" t="str">
        <f t="shared" si="263"/>
        <v>±100 ppm/C</v>
      </c>
      <c r="J600" s="5" t="str">
        <f t="shared" si="264"/>
        <v>0805</v>
      </c>
      <c r="K600" s="5" t="str">
        <f t="shared" si="265"/>
        <v>-55 to +155 C</v>
      </c>
      <c r="L600" s="5" t="str">
        <f t="array" ref="L600">IFERROR(INDEX(e29_4c,SMALL(IF(($B$9&lt;=e29_raw)*($B$11&gt;=e29_raw),MATCH(ROW(e29_4c),ROW(e29_4c))),ROWS($A$1:A594)),COLUMN(A594)),"")</f>
        <v>1654</v>
      </c>
      <c r="M600" s="5" t="str">
        <f t="shared" si="266"/>
        <v>Grade 0</v>
      </c>
      <c r="N600" t="str">
        <f t="shared" si="267"/>
        <v>Precision Thick Film Chip Resistors</v>
      </c>
      <c r="O600" t="str">
        <f t="shared" si="268"/>
        <v>Panasonic</v>
      </c>
      <c r="P600" s="5" t="str">
        <f t="shared" si="269"/>
        <v>ERJ6ENF1654</v>
      </c>
      <c r="T600" t="str">
        <f t="shared" si="245"/>
        <v>technology 'R0805';</v>
      </c>
      <c r="U600" t="str">
        <f t="shared" si="246"/>
        <v>value '1.65 M';</v>
      </c>
      <c r="V600" t="str">
        <f t="shared" si="247"/>
        <v>tolerance '1 %';</v>
      </c>
      <c r="W600" t="str">
        <f t="shared" si="248"/>
        <v>rcwv '150 V';</v>
      </c>
      <c r="X600" t="str">
        <f t="shared" si="249"/>
        <v>max(v) '200 V';</v>
      </c>
      <c r="Y600" t="str">
        <f t="shared" si="250"/>
        <v>power(w) '0.125 @ 70 C';</v>
      </c>
      <c r="Z600" t="str">
        <f t="shared" si="251"/>
        <v>tcr '±100 ppm/C';</v>
      </c>
      <c r="AA600" t="str">
        <f t="shared" si="252"/>
        <v>package '0805';</v>
      </c>
      <c r="AB600" t="str">
        <f t="shared" si="253"/>
        <v>operating_temp '-55 to +155 C';</v>
      </c>
      <c r="AC600" t="str">
        <f t="shared" si="254"/>
        <v>pkg_code '1654';</v>
      </c>
      <c r="AD600" t="str">
        <f t="shared" si="255"/>
        <v>aec-q200 'Grade 0';</v>
      </c>
      <c r="AE600" t="str">
        <f t="shared" si="256"/>
        <v>classification 'Precision Thick Film Chip Resistors';</v>
      </c>
      <c r="AF600" t="str">
        <f t="shared" si="257"/>
        <v>mfg 'Panasonic';</v>
      </c>
      <c r="AG600" t="str">
        <f t="shared" si="258"/>
        <v>mpn 'ERJ6ENF1654';</v>
      </c>
    </row>
    <row r="601" spans="3:33" x14ac:dyDescent="0.3">
      <c r="C601" s="5" t="str">
        <f t="shared" si="259"/>
        <v>R0805</v>
      </c>
      <c r="D601" s="5" t="str">
        <f t="shared" si="243"/>
        <v>1.69 M</v>
      </c>
      <c r="E601" s="5" t="str">
        <f t="shared" si="260"/>
        <v>1 %</v>
      </c>
      <c r="F601" s="5" t="str">
        <f t="shared" si="244"/>
        <v>150 V</v>
      </c>
      <c r="G601" s="5" t="str">
        <f t="shared" si="261"/>
        <v>200 V</v>
      </c>
      <c r="H601" s="5" t="str">
        <f t="shared" si="262"/>
        <v>0.125 @ 70 C</v>
      </c>
      <c r="I601" s="5" t="str">
        <f t="shared" si="263"/>
        <v>±100 ppm/C</v>
      </c>
      <c r="J601" s="5" t="str">
        <f t="shared" si="264"/>
        <v>0805</v>
      </c>
      <c r="K601" s="5" t="str">
        <f t="shared" si="265"/>
        <v>-55 to +155 C</v>
      </c>
      <c r="L601" s="5" t="str">
        <f t="array" ref="L601">IFERROR(INDEX(e29_4c,SMALL(IF(($B$9&lt;=e29_raw)*($B$11&gt;=e29_raw),MATCH(ROW(e29_4c),ROW(e29_4c))),ROWS($A$1:A595)),COLUMN(A595)),"")</f>
        <v>1694</v>
      </c>
      <c r="M601" s="5" t="str">
        <f t="shared" si="266"/>
        <v>Grade 0</v>
      </c>
      <c r="N601" t="str">
        <f t="shared" si="267"/>
        <v>Precision Thick Film Chip Resistors</v>
      </c>
      <c r="O601" t="str">
        <f t="shared" si="268"/>
        <v>Panasonic</v>
      </c>
      <c r="P601" s="5" t="str">
        <f t="shared" si="269"/>
        <v>ERJ6ENF1694</v>
      </c>
      <c r="T601" t="str">
        <f t="shared" si="245"/>
        <v>technology 'R0805';</v>
      </c>
      <c r="U601" t="str">
        <f t="shared" si="246"/>
        <v>value '1.69 M';</v>
      </c>
      <c r="V601" t="str">
        <f t="shared" si="247"/>
        <v>tolerance '1 %';</v>
      </c>
      <c r="W601" t="str">
        <f t="shared" si="248"/>
        <v>rcwv '150 V';</v>
      </c>
      <c r="X601" t="str">
        <f t="shared" si="249"/>
        <v>max(v) '200 V';</v>
      </c>
      <c r="Y601" t="str">
        <f t="shared" si="250"/>
        <v>power(w) '0.125 @ 70 C';</v>
      </c>
      <c r="Z601" t="str">
        <f t="shared" si="251"/>
        <v>tcr '±100 ppm/C';</v>
      </c>
      <c r="AA601" t="str">
        <f t="shared" si="252"/>
        <v>package '0805';</v>
      </c>
      <c r="AB601" t="str">
        <f t="shared" si="253"/>
        <v>operating_temp '-55 to +155 C';</v>
      </c>
      <c r="AC601" t="str">
        <f t="shared" si="254"/>
        <v>pkg_code '1694';</v>
      </c>
      <c r="AD601" t="str">
        <f t="shared" si="255"/>
        <v>aec-q200 'Grade 0';</v>
      </c>
      <c r="AE601" t="str">
        <f t="shared" si="256"/>
        <v>classification 'Precision Thick Film Chip Resistors';</v>
      </c>
      <c r="AF601" t="str">
        <f t="shared" si="257"/>
        <v>mfg 'Panasonic';</v>
      </c>
      <c r="AG601" t="str">
        <f t="shared" si="258"/>
        <v>mpn 'ERJ6ENF1694';</v>
      </c>
    </row>
    <row r="602" spans="3:33" x14ac:dyDescent="0.3">
      <c r="C602" s="5" t="str">
        <f t="shared" si="259"/>
        <v>R0805</v>
      </c>
      <c r="D602" s="5" t="str">
        <f t="shared" si="243"/>
        <v>1.74 M</v>
      </c>
      <c r="E602" s="5" t="str">
        <f t="shared" si="260"/>
        <v>1 %</v>
      </c>
      <c r="F602" s="5" t="str">
        <f t="shared" si="244"/>
        <v>150 V</v>
      </c>
      <c r="G602" s="5" t="str">
        <f t="shared" si="261"/>
        <v>200 V</v>
      </c>
      <c r="H602" s="5" t="str">
        <f t="shared" si="262"/>
        <v>0.125 @ 70 C</v>
      </c>
      <c r="I602" s="5" t="str">
        <f t="shared" si="263"/>
        <v>±100 ppm/C</v>
      </c>
      <c r="J602" s="5" t="str">
        <f t="shared" si="264"/>
        <v>0805</v>
      </c>
      <c r="K602" s="5" t="str">
        <f t="shared" si="265"/>
        <v>-55 to +155 C</v>
      </c>
      <c r="L602" s="5" t="str">
        <f t="array" ref="L602">IFERROR(INDEX(e29_4c,SMALL(IF(($B$9&lt;=e29_raw)*($B$11&gt;=e29_raw),MATCH(ROW(e29_4c),ROW(e29_4c))),ROWS($A$1:A596)),COLUMN(A596)),"")</f>
        <v>1744</v>
      </c>
      <c r="M602" s="5" t="str">
        <f t="shared" si="266"/>
        <v>Grade 0</v>
      </c>
      <c r="N602" t="str">
        <f t="shared" si="267"/>
        <v>Precision Thick Film Chip Resistors</v>
      </c>
      <c r="O602" t="str">
        <f t="shared" si="268"/>
        <v>Panasonic</v>
      </c>
      <c r="P602" s="5" t="str">
        <f t="shared" si="269"/>
        <v>ERJ6ENF1744</v>
      </c>
      <c r="T602" t="str">
        <f t="shared" si="245"/>
        <v>technology 'R0805';</v>
      </c>
      <c r="U602" t="str">
        <f t="shared" si="246"/>
        <v>value '1.74 M';</v>
      </c>
      <c r="V602" t="str">
        <f t="shared" si="247"/>
        <v>tolerance '1 %';</v>
      </c>
      <c r="W602" t="str">
        <f t="shared" si="248"/>
        <v>rcwv '150 V';</v>
      </c>
      <c r="X602" t="str">
        <f t="shared" si="249"/>
        <v>max(v) '200 V';</v>
      </c>
      <c r="Y602" t="str">
        <f t="shared" si="250"/>
        <v>power(w) '0.125 @ 70 C';</v>
      </c>
      <c r="Z602" t="str">
        <f t="shared" si="251"/>
        <v>tcr '±100 ppm/C';</v>
      </c>
      <c r="AA602" t="str">
        <f t="shared" si="252"/>
        <v>package '0805';</v>
      </c>
      <c r="AB602" t="str">
        <f t="shared" si="253"/>
        <v>operating_temp '-55 to +155 C';</v>
      </c>
      <c r="AC602" t="str">
        <f t="shared" si="254"/>
        <v>pkg_code '1744';</v>
      </c>
      <c r="AD602" t="str">
        <f t="shared" si="255"/>
        <v>aec-q200 'Grade 0';</v>
      </c>
      <c r="AE602" t="str">
        <f t="shared" si="256"/>
        <v>classification 'Precision Thick Film Chip Resistors';</v>
      </c>
      <c r="AF602" t="str">
        <f t="shared" si="257"/>
        <v>mfg 'Panasonic';</v>
      </c>
      <c r="AG602" t="str">
        <f t="shared" si="258"/>
        <v>mpn 'ERJ6ENF1744';</v>
      </c>
    </row>
    <row r="603" spans="3:33" x14ac:dyDescent="0.3">
      <c r="C603" s="5" t="str">
        <f t="shared" si="259"/>
        <v>R0805</v>
      </c>
      <c r="D603" s="5" t="str">
        <f t="shared" si="243"/>
        <v>1.78 M</v>
      </c>
      <c r="E603" s="5" t="str">
        <f t="shared" si="260"/>
        <v>1 %</v>
      </c>
      <c r="F603" s="5" t="str">
        <f t="shared" si="244"/>
        <v>150 V</v>
      </c>
      <c r="G603" s="5" t="str">
        <f t="shared" si="261"/>
        <v>200 V</v>
      </c>
      <c r="H603" s="5" t="str">
        <f t="shared" si="262"/>
        <v>0.125 @ 70 C</v>
      </c>
      <c r="I603" s="5" t="str">
        <f t="shared" si="263"/>
        <v>±100 ppm/C</v>
      </c>
      <c r="J603" s="5" t="str">
        <f t="shared" si="264"/>
        <v>0805</v>
      </c>
      <c r="K603" s="5" t="str">
        <f t="shared" si="265"/>
        <v>-55 to +155 C</v>
      </c>
      <c r="L603" s="5" t="str">
        <f t="array" ref="L603">IFERROR(INDEX(e29_4c,SMALL(IF(($B$9&lt;=e29_raw)*($B$11&gt;=e29_raw),MATCH(ROW(e29_4c),ROW(e29_4c))),ROWS($A$1:A597)),COLUMN(A597)),"")</f>
        <v>1784</v>
      </c>
      <c r="M603" s="5" t="str">
        <f t="shared" si="266"/>
        <v>Grade 0</v>
      </c>
      <c r="N603" t="str">
        <f t="shared" si="267"/>
        <v>Precision Thick Film Chip Resistors</v>
      </c>
      <c r="O603" t="str">
        <f t="shared" si="268"/>
        <v>Panasonic</v>
      </c>
      <c r="P603" s="5" t="str">
        <f t="shared" si="269"/>
        <v>ERJ6ENF1784</v>
      </c>
      <c r="T603" t="str">
        <f t="shared" si="245"/>
        <v>technology 'R0805';</v>
      </c>
      <c r="U603" t="str">
        <f t="shared" si="246"/>
        <v>value '1.78 M';</v>
      </c>
      <c r="V603" t="str">
        <f t="shared" si="247"/>
        <v>tolerance '1 %';</v>
      </c>
      <c r="W603" t="str">
        <f t="shared" si="248"/>
        <v>rcwv '150 V';</v>
      </c>
      <c r="X603" t="str">
        <f t="shared" si="249"/>
        <v>max(v) '200 V';</v>
      </c>
      <c r="Y603" t="str">
        <f t="shared" si="250"/>
        <v>power(w) '0.125 @ 70 C';</v>
      </c>
      <c r="Z603" t="str">
        <f t="shared" si="251"/>
        <v>tcr '±100 ppm/C';</v>
      </c>
      <c r="AA603" t="str">
        <f t="shared" si="252"/>
        <v>package '0805';</v>
      </c>
      <c r="AB603" t="str">
        <f t="shared" si="253"/>
        <v>operating_temp '-55 to +155 C';</v>
      </c>
      <c r="AC603" t="str">
        <f t="shared" si="254"/>
        <v>pkg_code '1784';</v>
      </c>
      <c r="AD603" t="str">
        <f t="shared" si="255"/>
        <v>aec-q200 'Grade 0';</v>
      </c>
      <c r="AE603" t="str">
        <f t="shared" si="256"/>
        <v>classification 'Precision Thick Film Chip Resistors';</v>
      </c>
      <c r="AF603" t="str">
        <f t="shared" si="257"/>
        <v>mfg 'Panasonic';</v>
      </c>
      <c r="AG603" t="str">
        <f t="shared" si="258"/>
        <v>mpn 'ERJ6ENF1784';</v>
      </c>
    </row>
    <row r="604" spans="3:33" x14ac:dyDescent="0.3">
      <c r="C604" s="5" t="str">
        <f t="shared" si="259"/>
        <v>R0805</v>
      </c>
      <c r="D604" s="5" t="str">
        <f t="shared" si="243"/>
        <v>1.80 M</v>
      </c>
      <c r="E604" s="5" t="str">
        <f t="shared" si="260"/>
        <v>1 %</v>
      </c>
      <c r="F604" s="5" t="str">
        <f t="shared" si="244"/>
        <v>150 V</v>
      </c>
      <c r="G604" s="5" t="str">
        <f t="shared" si="261"/>
        <v>200 V</v>
      </c>
      <c r="H604" s="5" t="str">
        <f t="shared" si="262"/>
        <v>0.125 @ 70 C</v>
      </c>
      <c r="I604" s="5" t="str">
        <f t="shared" si="263"/>
        <v>±100 ppm/C</v>
      </c>
      <c r="J604" s="5" t="str">
        <f t="shared" si="264"/>
        <v>0805</v>
      </c>
      <c r="K604" s="5" t="str">
        <f t="shared" si="265"/>
        <v>-55 to +155 C</v>
      </c>
      <c r="L604" s="5" t="str">
        <f t="array" ref="L604">IFERROR(INDEX(e29_4c,SMALL(IF(($B$9&lt;=e29_raw)*($B$11&gt;=e29_raw),MATCH(ROW(e29_4c),ROW(e29_4c))),ROWS($A$1:A598)),COLUMN(A598)),"")</f>
        <v>1804</v>
      </c>
      <c r="M604" s="5" t="str">
        <f t="shared" si="266"/>
        <v>Grade 0</v>
      </c>
      <c r="N604" t="str">
        <f t="shared" si="267"/>
        <v>Precision Thick Film Chip Resistors</v>
      </c>
      <c r="O604" t="str">
        <f t="shared" si="268"/>
        <v>Panasonic</v>
      </c>
      <c r="P604" s="5" t="str">
        <f t="shared" si="269"/>
        <v>ERJ6ENF1804</v>
      </c>
      <c r="T604" t="str">
        <f t="shared" si="245"/>
        <v>technology 'R0805';</v>
      </c>
      <c r="U604" t="str">
        <f t="shared" si="246"/>
        <v>value '1.80 M';</v>
      </c>
      <c r="V604" t="str">
        <f t="shared" si="247"/>
        <v>tolerance '1 %';</v>
      </c>
      <c r="W604" t="str">
        <f t="shared" si="248"/>
        <v>rcwv '150 V';</v>
      </c>
      <c r="X604" t="str">
        <f t="shared" si="249"/>
        <v>max(v) '200 V';</v>
      </c>
      <c r="Y604" t="str">
        <f t="shared" si="250"/>
        <v>power(w) '0.125 @ 70 C';</v>
      </c>
      <c r="Z604" t="str">
        <f t="shared" si="251"/>
        <v>tcr '±100 ppm/C';</v>
      </c>
      <c r="AA604" t="str">
        <f t="shared" si="252"/>
        <v>package '0805';</v>
      </c>
      <c r="AB604" t="str">
        <f t="shared" si="253"/>
        <v>operating_temp '-55 to +155 C';</v>
      </c>
      <c r="AC604" t="str">
        <f t="shared" si="254"/>
        <v>pkg_code '1804';</v>
      </c>
      <c r="AD604" t="str">
        <f t="shared" si="255"/>
        <v>aec-q200 'Grade 0';</v>
      </c>
      <c r="AE604" t="str">
        <f t="shared" si="256"/>
        <v>classification 'Precision Thick Film Chip Resistors';</v>
      </c>
      <c r="AF604" t="str">
        <f t="shared" si="257"/>
        <v>mfg 'Panasonic';</v>
      </c>
      <c r="AG604" t="str">
        <f t="shared" si="258"/>
        <v>mpn 'ERJ6ENF1804';</v>
      </c>
    </row>
    <row r="605" spans="3:33" x14ac:dyDescent="0.3">
      <c r="C605" s="5" t="str">
        <f t="shared" si="259"/>
        <v>R0805</v>
      </c>
      <c r="D605" s="5" t="str">
        <f t="shared" si="243"/>
        <v>1.82 M</v>
      </c>
      <c r="E605" s="5" t="str">
        <f t="shared" si="260"/>
        <v>1 %</v>
      </c>
      <c r="F605" s="5" t="str">
        <f t="shared" si="244"/>
        <v>150 V</v>
      </c>
      <c r="G605" s="5" t="str">
        <f t="shared" si="261"/>
        <v>200 V</v>
      </c>
      <c r="H605" s="5" t="str">
        <f t="shared" si="262"/>
        <v>0.125 @ 70 C</v>
      </c>
      <c r="I605" s="5" t="str">
        <f t="shared" si="263"/>
        <v>±100 ppm/C</v>
      </c>
      <c r="J605" s="5" t="str">
        <f t="shared" si="264"/>
        <v>0805</v>
      </c>
      <c r="K605" s="5" t="str">
        <f t="shared" si="265"/>
        <v>-55 to +155 C</v>
      </c>
      <c r="L605" s="5" t="str">
        <f t="array" ref="L605">IFERROR(INDEX(e29_4c,SMALL(IF(($B$9&lt;=e29_raw)*($B$11&gt;=e29_raw),MATCH(ROW(e29_4c),ROW(e29_4c))),ROWS($A$1:A599)),COLUMN(A599)),"")</f>
        <v>1824</v>
      </c>
      <c r="M605" s="5" t="str">
        <f t="shared" si="266"/>
        <v>Grade 0</v>
      </c>
      <c r="N605" t="str">
        <f t="shared" si="267"/>
        <v>Precision Thick Film Chip Resistors</v>
      </c>
      <c r="O605" t="str">
        <f t="shared" si="268"/>
        <v>Panasonic</v>
      </c>
      <c r="P605" s="5" t="str">
        <f t="shared" si="269"/>
        <v>ERJ6ENF1824</v>
      </c>
      <c r="T605" t="str">
        <f t="shared" si="245"/>
        <v>technology 'R0805';</v>
      </c>
      <c r="U605" t="str">
        <f t="shared" si="246"/>
        <v>value '1.82 M';</v>
      </c>
      <c r="V605" t="str">
        <f t="shared" si="247"/>
        <v>tolerance '1 %';</v>
      </c>
      <c r="W605" t="str">
        <f t="shared" si="248"/>
        <v>rcwv '150 V';</v>
      </c>
      <c r="X605" t="str">
        <f t="shared" si="249"/>
        <v>max(v) '200 V';</v>
      </c>
      <c r="Y605" t="str">
        <f t="shared" si="250"/>
        <v>power(w) '0.125 @ 70 C';</v>
      </c>
      <c r="Z605" t="str">
        <f t="shared" si="251"/>
        <v>tcr '±100 ppm/C';</v>
      </c>
      <c r="AA605" t="str">
        <f t="shared" si="252"/>
        <v>package '0805';</v>
      </c>
      <c r="AB605" t="str">
        <f t="shared" si="253"/>
        <v>operating_temp '-55 to +155 C';</v>
      </c>
      <c r="AC605" t="str">
        <f t="shared" si="254"/>
        <v>pkg_code '1824';</v>
      </c>
      <c r="AD605" t="str">
        <f t="shared" si="255"/>
        <v>aec-q200 'Grade 0';</v>
      </c>
      <c r="AE605" t="str">
        <f t="shared" si="256"/>
        <v>classification 'Precision Thick Film Chip Resistors';</v>
      </c>
      <c r="AF605" t="str">
        <f t="shared" si="257"/>
        <v>mfg 'Panasonic';</v>
      </c>
      <c r="AG605" t="str">
        <f t="shared" si="258"/>
        <v>mpn 'ERJ6ENF1824';</v>
      </c>
    </row>
    <row r="606" spans="3:33" x14ac:dyDescent="0.3">
      <c r="C606" s="5" t="str">
        <f t="shared" si="259"/>
        <v>R0805</v>
      </c>
      <c r="D606" s="5" t="str">
        <f t="shared" si="243"/>
        <v>1.87 M</v>
      </c>
      <c r="E606" s="5" t="str">
        <f t="shared" si="260"/>
        <v>1 %</v>
      </c>
      <c r="F606" s="5" t="str">
        <f t="shared" si="244"/>
        <v>150 V</v>
      </c>
      <c r="G606" s="5" t="str">
        <f t="shared" si="261"/>
        <v>200 V</v>
      </c>
      <c r="H606" s="5" t="str">
        <f t="shared" si="262"/>
        <v>0.125 @ 70 C</v>
      </c>
      <c r="I606" s="5" t="str">
        <f t="shared" si="263"/>
        <v>±100 ppm/C</v>
      </c>
      <c r="J606" s="5" t="str">
        <f t="shared" si="264"/>
        <v>0805</v>
      </c>
      <c r="K606" s="5" t="str">
        <f t="shared" si="265"/>
        <v>-55 to +155 C</v>
      </c>
      <c r="L606" s="5" t="str">
        <f t="array" ref="L606">IFERROR(INDEX(e29_4c,SMALL(IF(($B$9&lt;=e29_raw)*($B$11&gt;=e29_raw),MATCH(ROW(e29_4c),ROW(e29_4c))),ROWS($A$1:A600)),COLUMN(A600)),"")</f>
        <v>1874</v>
      </c>
      <c r="M606" s="5" t="str">
        <f t="shared" si="266"/>
        <v>Grade 0</v>
      </c>
      <c r="N606" t="str">
        <f t="shared" si="267"/>
        <v>Precision Thick Film Chip Resistors</v>
      </c>
      <c r="O606" t="str">
        <f t="shared" si="268"/>
        <v>Panasonic</v>
      </c>
      <c r="P606" s="5" t="str">
        <f t="shared" si="269"/>
        <v>ERJ6ENF1874</v>
      </c>
      <c r="T606" t="str">
        <f t="shared" si="245"/>
        <v>technology 'R0805';</v>
      </c>
      <c r="U606" t="str">
        <f t="shared" si="246"/>
        <v>value '1.87 M';</v>
      </c>
      <c r="V606" t="str">
        <f t="shared" si="247"/>
        <v>tolerance '1 %';</v>
      </c>
      <c r="W606" t="str">
        <f t="shared" si="248"/>
        <v>rcwv '150 V';</v>
      </c>
      <c r="X606" t="str">
        <f t="shared" si="249"/>
        <v>max(v) '200 V';</v>
      </c>
      <c r="Y606" t="str">
        <f t="shared" si="250"/>
        <v>power(w) '0.125 @ 70 C';</v>
      </c>
      <c r="Z606" t="str">
        <f t="shared" si="251"/>
        <v>tcr '±100 ppm/C';</v>
      </c>
      <c r="AA606" t="str">
        <f t="shared" si="252"/>
        <v>package '0805';</v>
      </c>
      <c r="AB606" t="str">
        <f t="shared" si="253"/>
        <v>operating_temp '-55 to +155 C';</v>
      </c>
      <c r="AC606" t="str">
        <f t="shared" si="254"/>
        <v>pkg_code '1874';</v>
      </c>
      <c r="AD606" t="str">
        <f t="shared" si="255"/>
        <v>aec-q200 'Grade 0';</v>
      </c>
      <c r="AE606" t="str">
        <f t="shared" si="256"/>
        <v>classification 'Precision Thick Film Chip Resistors';</v>
      </c>
      <c r="AF606" t="str">
        <f t="shared" si="257"/>
        <v>mfg 'Panasonic';</v>
      </c>
      <c r="AG606" t="str">
        <f t="shared" si="258"/>
        <v>mpn 'ERJ6ENF1874';</v>
      </c>
    </row>
    <row r="607" spans="3:33" x14ac:dyDescent="0.3">
      <c r="C607" s="5" t="str">
        <f t="shared" si="259"/>
        <v>R0805</v>
      </c>
      <c r="D607" s="5" t="str">
        <f t="shared" si="243"/>
        <v>1.91 M</v>
      </c>
      <c r="E607" s="5" t="str">
        <f t="shared" si="260"/>
        <v>1 %</v>
      </c>
      <c r="F607" s="5" t="str">
        <f t="shared" si="244"/>
        <v>150 V</v>
      </c>
      <c r="G607" s="5" t="str">
        <f t="shared" si="261"/>
        <v>200 V</v>
      </c>
      <c r="H607" s="5" t="str">
        <f t="shared" si="262"/>
        <v>0.125 @ 70 C</v>
      </c>
      <c r="I607" s="5" t="str">
        <f t="shared" si="263"/>
        <v>±100 ppm/C</v>
      </c>
      <c r="J607" s="5" t="str">
        <f t="shared" si="264"/>
        <v>0805</v>
      </c>
      <c r="K607" s="5" t="str">
        <f t="shared" si="265"/>
        <v>-55 to +155 C</v>
      </c>
      <c r="L607" s="5" t="str">
        <f t="array" ref="L607">IFERROR(INDEX(e29_4c,SMALL(IF(($B$9&lt;=e29_raw)*($B$11&gt;=e29_raw),MATCH(ROW(e29_4c),ROW(e29_4c))),ROWS($A$1:A601)),COLUMN(A601)),"")</f>
        <v>1914</v>
      </c>
      <c r="M607" s="5" t="str">
        <f t="shared" si="266"/>
        <v>Grade 0</v>
      </c>
      <c r="N607" t="str">
        <f t="shared" si="267"/>
        <v>Precision Thick Film Chip Resistors</v>
      </c>
      <c r="O607" t="str">
        <f t="shared" si="268"/>
        <v>Panasonic</v>
      </c>
      <c r="P607" s="5" t="str">
        <f t="shared" si="269"/>
        <v>ERJ6ENF1914</v>
      </c>
      <c r="T607" t="str">
        <f t="shared" si="245"/>
        <v>technology 'R0805';</v>
      </c>
      <c r="U607" t="str">
        <f t="shared" si="246"/>
        <v>value '1.91 M';</v>
      </c>
      <c r="V607" t="str">
        <f t="shared" si="247"/>
        <v>tolerance '1 %';</v>
      </c>
      <c r="W607" t="str">
        <f t="shared" si="248"/>
        <v>rcwv '150 V';</v>
      </c>
      <c r="X607" t="str">
        <f t="shared" si="249"/>
        <v>max(v) '200 V';</v>
      </c>
      <c r="Y607" t="str">
        <f t="shared" si="250"/>
        <v>power(w) '0.125 @ 70 C';</v>
      </c>
      <c r="Z607" t="str">
        <f t="shared" si="251"/>
        <v>tcr '±100 ppm/C';</v>
      </c>
      <c r="AA607" t="str">
        <f t="shared" si="252"/>
        <v>package '0805';</v>
      </c>
      <c r="AB607" t="str">
        <f t="shared" si="253"/>
        <v>operating_temp '-55 to +155 C';</v>
      </c>
      <c r="AC607" t="str">
        <f t="shared" si="254"/>
        <v>pkg_code '1914';</v>
      </c>
      <c r="AD607" t="str">
        <f t="shared" si="255"/>
        <v>aec-q200 'Grade 0';</v>
      </c>
      <c r="AE607" t="str">
        <f t="shared" si="256"/>
        <v>classification 'Precision Thick Film Chip Resistors';</v>
      </c>
      <c r="AF607" t="str">
        <f t="shared" si="257"/>
        <v>mfg 'Panasonic';</v>
      </c>
      <c r="AG607" t="str">
        <f t="shared" si="258"/>
        <v>mpn 'ERJ6ENF1914';</v>
      </c>
    </row>
    <row r="608" spans="3:33" x14ac:dyDescent="0.3">
      <c r="C608" s="5" t="str">
        <f t="shared" si="259"/>
        <v>R0805</v>
      </c>
      <c r="D608" s="5" t="str">
        <f t="shared" si="243"/>
        <v>1.96 M</v>
      </c>
      <c r="E608" s="5" t="str">
        <f t="shared" si="260"/>
        <v>1 %</v>
      </c>
      <c r="F608" s="5" t="str">
        <f t="shared" si="244"/>
        <v>150 V</v>
      </c>
      <c r="G608" s="5" t="str">
        <f t="shared" si="261"/>
        <v>200 V</v>
      </c>
      <c r="H608" s="5" t="str">
        <f t="shared" si="262"/>
        <v>0.125 @ 70 C</v>
      </c>
      <c r="I608" s="5" t="str">
        <f t="shared" si="263"/>
        <v>±100 ppm/C</v>
      </c>
      <c r="J608" s="5" t="str">
        <f t="shared" si="264"/>
        <v>0805</v>
      </c>
      <c r="K608" s="5" t="str">
        <f t="shared" si="265"/>
        <v>-55 to +155 C</v>
      </c>
      <c r="L608" s="5" t="str">
        <f t="array" ref="L608">IFERROR(INDEX(e29_4c,SMALL(IF(($B$9&lt;=e29_raw)*($B$11&gt;=e29_raw),MATCH(ROW(e29_4c),ROW(e29_4c))),ROWS($A$1:A602)),COLUMN(A602)),"")</f>
        <v>1964</v>
      </c>
      <c r="M608" s="5" t="str">
        <f t="shared" si="266"/>
        <v>Grade 0</v>
      </c>
      <c r="N608" t="str">
        <f t="shared" si="267"/>
        <v>Precision Thick Film Chip Resistors</v>
      </c>
      <c r="O608" t="str">
        <f t="shared" si="268"/>
        <v>Panasonic</v>
      </c>
      <c r="P608" s="5" t="str">
        <f t="shared" si="269"/>
        <v>ERJ6ENF1964</v>
      </c>
      <c r="T608" t="str">
        <f t="shared" si="245"/>
        <v>technology 'R0805';</v>
      </c>
      <c r="U608" t="str">
        <f t="shared" si="246"/>
        <v>value '1.96 M';</v>
      </c>
      <c r="V608" t="str">
        <f t="shared" si="247"/>
        <v>tolerance '1 %';</v>
      </c>
      <c r="W608" t="str">
        <f t="shared" si="248"/>
        <v>rcwv '150 V';</v>
      </c>
      <c r="X608" t="str">
        <f t="shared" si="249"/>
        <v>max(v) '200 V';</v>
      </c>
      <c r="Y608" t="str">
        <f t="shared" si="250"/>
        <v>power(w) '0.125 @ 70 C';</v>
      </c>
      <c r="Z608" t="str">
        <f t="shared" si="251"/>
        <v>tcr '±100 ppm/C';</v>
      </c>
      <c r="AA608" t="str">
        <f t="shared" si="252"/>
        <v>package '0805';</v>
      </c>
      <c r="AB608" t="str">
        <f t="shared" si="253"/>
        <v>operating_temp '-55 to +155 C';</v>
      </c>
      <c r="AC608" t="str">
        <f t="shared" si="254"/>
        <v>pkg_code '1964';</v>
      </c>
      <c r="AD608" t="str">
        <f t="shared" si="255"/>
        <v>aec-q200 'Grade 0';</v>
      </c>
      <c r="AE608" t="str">
        <f t="shared" si="256"/>
        <v>classification 'Precision Thick Film Chip Resistors';</v>
      </c>
      <c r="AF608" t="str">
        <f t="shared" si="257"/>
        <v>mfg 'Panasonic';</v>
      </c>
      <c r="AG608" t="str">
        <f t="shared" si="258"/>
        <v>mpn 'ERJ6ENF1964';</v>
      </c>
    </row>
    <row r="609" spans="3:33" x14ac:dyDescent="0.3">
      <c r="C609" s="5" t="str">
        <f t="shared" si="259"/>
        <v>R0805</v>
      </c>
      <c r="D609" s="5" t="str">
        <f t="shared" si="243"/>
        <v>2.00 M</v>
      </c>
      <c r="E609" s="5" t="str">
        <f t="shared" si="260"/>
        <v>1 %</v>
      </c>
      <c r="F609" s="5" t="str">
        <f t="shared" si="244"/>
        <v>150 V</v>
      </c>
      <c r="G609" s="5" t="str">
        <f t="shared" si="261"/>
        <v>200 V</v>
      </c>
      <c r="H609" s="5" t="str">
        <f t="shared" si="262"/>
        <v>0.125 @ 70 C</v>
      </c>
      <c r="I609" s="5" t="str">
        <f t="shared" si="263"/>
        <v>±100 ppm/C</v>
      </c>
      <c r="J609" s="5" t="str">
        <f t="shared" si="264"/>
        <v>0805</v>
      </c>
      <c r="K609" s="5" t="str">
        <f t="shared" si="265"/>
        <v>-55 to +155 C</v>
      </c>
      <c r="L609" s="5" t="str">
        <f t="array" ref="L609">IFERROR(INDEX(e29_4c,SMALL(IF(($B$9&lt;=e29_raw)*($B$11&gt;=e29_raw),MATCH(ROW(e29_4c),ROW(e29_4c))),ROWS($A$1:A603)),COLUMN(A603)),"")</f>
        <v>2004</v>
      </c>
      <c r="M609" s="5" t="str">
        <f t="shared" si="266"/>
        <v>Grade 0</v>
      </c>
      <c r="N609" t="str">
        <f t="shared" si="267"/>
        <v>Precision Thick Film Chip Resistors</v>
      </c>
      <c r="O609" t="str">
        <f t="shared" si="268"/>
        <v>Panasonic</v>
      </c>
      <c r="P609" s="5" t="str">
        <f t="shared" si="269"/>
        <v>ERJ6ENF2004</v>
      </c>
      <c r="T609" t="str">
        <f t="shared" si="245"/>
        <v>technology 'R0805';</v>
      </c>
      <c r="U609" t="str">
        <f t="shared" si="246"/>
        <v>value '2.00 M';</v>
      </c>
      <c r="V609" t="str">
        <f t="shared" si="247"/>
        <v>tolerance '1 %';</v>
      </c>
      <c r="W609" t="str">
        <f t="shared" si="248"/>
        <v>rcwv '150 V';</v>
      </c>
      <c r="X609" t="str">
        <f t="shared" si="249"/>
        <v>max(v) '200 V';</v>
      </c>
      <c r="Y609" t="str">
        <f t="shared" si="250"/>
        <v>power(w) '0.125 @ 70 C';</v>
      </c>
      <c r="Z609" t="str">
        <f t="shared" si="251"/>
        <v>tcr '±100 ppm/C';</v>
      </c>
      <c r="AA609" t="str">
        <f t="shared" si="252"/>
        <v>package '0805';</v>
      </c>
      <c r="AB609" t="str">
        <f t="shared" si="253"/>
        <v>operating_temp '-55 to +155 C';</v>
      </c>
      <c r="AC609" t="str">
        <f t="shared" si="254"/>
        <v>pkg_code '2004';</v>
      </c>
      <c r="AD609" t="str">
        <f t="shared" si="255"/>
        <v>aec-q200 'Grade 0';</v>
      </c>
      <c r="AE609" t="str">
        <f t="shared" si="256"/>
        <v>classification 'Precision Thick Film Chip Resistors';</v>
      </c>
      <c r="AF609" t="str">
        <f t="shared" si="257"/>
        <v>mfg 'Panasonic';</v>
      </c>
      <c r="AG609" t="str">
        <f t="shared" si="258"/>
        <v>mpn 'ERJ6ENF2004';</v>
      </c>
    </row>
    <row r="610" spans="3:33" x14ac:dyDescent="0.3">
      <c r="C610" s="5" t="str">
        <f t="shared" si="259"/>
        <v>R0805</v>
      </c>
      <c r="D610" s="5" t="str">
        <f t="shared" si="243"/>
        <v>2.05 M</v>
      </c>
      <c r="E610" s="5" t="str">
        <f t="shared" si="260"/>
        <v>1 %</v>
      </c>
      <c r="F610" s="5" t="str">
        <f t="shared" si="244"/>
        <v>150 V</v>
      </c>
      <c r="G610" s="5" t="str">
        <f t="shared" si="261"/>
        <v>200 V</v>
      </c>
      <c r="H610" s="5" t="str">
        <f t="shared" si="262"/>
        <v>0.125 @ 70 C</v>
      </c>
      <c r="I610" s="5" t="str">
        <f t="shared" si="263"/>
        <v>±100 ppm/C</v>
      </c>
      <c r="J610" s="5" t="str">
        <f t="shared" si="264"/>
        <v>0805</v>
      </c>
      <c r="K610" s="5" t="str">
        <f t="shared" si="265"/>
        <v>-55 to +155 C</v>
      </c>
      <c r="L610" s="5" t="str">
        <f t="array" ref="L610">IFERROR(INDEX(e29_4c,SMALL(IF(($B$9&lt;=e29_raw)*($B$11&gt;=e29_raw),MATCH(ROW(e29_4c),ROW(e29_4c))),ROWS($A$1:A604)),COLUMN(A604)),"")</f>
        <v>2054</v>
      </c>
      <c r="M610" s="5" t="str">
        <f t="shared" si="266"/>
        <v>Grade 0</v>
      </c>
      <c r="N610" t="str">
        <f t="shared" si="267"/>
        <v>Precision Thick Film Chip Resistors</v>
      </c>
      <c r="O610" t="str">
        <f t="shared" si="268"/>
        <v>Panasonic</v>
      </c>
      <c r="P610" s="5" t="str">
        <f t="shared" si="269"/>
        <v>ERJ6ENF2054</v>
      </c>
      <c r="T610" t="str">
        <f t="shared" si="245"/>
        <v>technology 'R0805';</v>
      </c>
      <c r="U610" t="str">
        <f t="shared" si="246"/>
        <v>value '2.05 M';</v>
      </c>
      <c r="V610" t="str">
        <f t="shared" si="247"/>
        <v>tolerance '1 %';</v>
      </c>
      <c r="W610" t="str">
        <f t="shared" si="248"/>
        <v>rcwv '150 V';</v>
      </c>
      <c r="X610" t="str">
        <f t="shared" si="249"/>
        <v>max(v) '200 V';</v>
      </c>
      <c r="Y610" t="str">
        <f t="shared" si="250"/>
        <v>power(w) '0.125 @ 70 C';</v>
      </c>
      <c r="Z610" t="str">
        <f t="shared" si="251"/>
        <v>tcr '±100 ppm/C';</v>
      </c>
      <c r="AA610" t="str">
        <f t="shared" si="252"/>
        <v>package '0805';</v>
      </c>
      <c r="AB610" t="str">
        <f t="shared" si="253"/>
        <v>operating_temp '-55 to +155 C';</v>
      </c>
      <c r="AC610" t="str">
        <f t="shared" si="254"/>
        <v>pkg_code '2054';</v>
      </c>
      <c r="AD610" t="str">
        <f t="shared" si="255"/>
        <v>aec-q200 'Grade 0';</v>
      </c>
      <c r="AE610" t="str">
        <f t="shared" si="256"/>
        <v>classification 'Precision Thick Film Chip Resistors';</v>
      </c>
      <c r="AF610" t="str">
        <f t="shared" si="257"/>
        <v>mfg 'Panasonic';</v>
      </c>
      <c r="AG610" t="str">
        <f t="shared" si="258"/>
        <v>mpn 'ERJ6ENF2054';</v>
      </c>
    </row>
    <row r="611" spans="3:33" x14ac:dyDescent="0.3">
      <c r="C611" s="5" t="str">
        <f t="shared" si="259"/>
        <v>R0805</v>
      </c>
      <c r="D611" s="5" t="str">
        <f t="shared" si="243"/>
        <v>2.10 M</v>
      </c>
      <c r="E611" s="5" t="str">
        <f t="shared" si="260"/>
        <v>1 %</v>
      </c>
      <c r="F611" s="5" t="str">
        <f t="shared" si="244"/>
        <v>150 V</v>
      </c>
      <c r="G611" s="5" t="str">
        <f t="shared" si="261"/>
        <v>200 V</v>
      </c>
      <c r="H611" s="5" t="str">
        <f t="shared" si="262"/>
        <v>0.125 @ 70 C</v>
      </c>
      <c r="I611" s="5" t="str">
        <f t="shared" si="263"/>
        <v>±100 ppm/C</v>
      </c>
      <c r="J611" s="5" t="str">
        <f t="shared" si="264"/>
        <v>0805</v>
      </c>
      <c r="K611" s="5" t="str">
        <f t="shared" si="265"/>
        <v>-55 to +155 C</v>
      </c>
      <c r="L611" s="5" t="str">
        <f t="array" ref="L611">IFERROR(INDEX(e29_4c,SMALL(IF(($B$9&lt;=e29_raw)*($B$11&gt;=e29_raw),MATCH(ROW(e29_4c),ROW(e29_4c))),ROWS($A$1:A605)),COLUMN(A605)),"")</f>
        <v>2104</v>
      </c>
      <c r="M611" s="5" t="str">
        <f t="shared" si="266"/>
        <v>Grade 0</v>
      </c>
      <c r="N611" t="str">
        <f t="shared" si="267"/>
        <v>Precision Thick Film Chip Resistors</v>
      </c>
      <c r="O611" t="str">
        <f t="shared" si="268"/>
        <v>Panasonic</v>
      </c>
      <c r="P611" s="5" t="str">
        <f t="shared" si="269"/>
        <v>ERJ6ENF2104</v>
      </c>
      <c r="T611" t="str">
        <f t="shared" si="245"/>
        <v>technology 'R0805';</v>
      </c>
      <c r="U611" t="str">
        <f t="shared" si="246"/>
        <v>value '2.10 M';</v>
      </c>
      <c r="V611" t="str">
        <f t="shared" si="247"/>
        <v>tolerance '1 %';</v>
      </c>
      <c r="W611" t="str">
        <f t="shared" si="248"/>
        <v>rcwv '150 V';</v>
      </c>
      <c r="X611" t="str">
        <f t="shared" si="249"/>
        <v>max(v) '200 V';</v>
      </c>
      <c r="Y611" t="str">
        <f t="shared" si="250"/>
        <v>power(w) '0.125 @ 70 C';</v>
      </c>
      <c r="Z611" t="str">
        <f t="shared" si="251"/>
        <v>tcr '±100 ppm/C';</v>
      </c>
      <c r="AA611" t="str">
        <f t="shared" si="252"/>
        <v>package '0805';</v>
      </c>
      <c r="AB611" t="str">
        <f t="shared" si="253"/>
        <v>operating_temp '-55 to +155 C';</v>
      </c>
      <c r="AC611" t="str">
        <f t="shared" si="254"/>
        <v>pkg_code '2104';</v>
      </c>
      <c r="AD611" t="str">
        <f t="shared" si="255"/>
        <v>aec-q200 'Grade 0';</v>
      </c>
      <c r="AE611" t="str">
        <f t="shared" si="256"/>
        <v>classification 'Precision Thick Film Chip Resistors';</v>
      </c>
      <c r="AF611" t="str">
        <f t="shared" si="257"/>
        <v>mfg 'Panasonic';</v>
      </c>
      <c r="AG611" t="str">
        <f t="shared" si="258"/>
        <v>mpn 'ERJ6ENF2104';</v>
      </c>
    </row>
    <row r="612" spans="3:33" x14ac:dyDescent="0.3">
      <c r="C612" s="5" t="str">
        <f t="shared" si="259"/>
        <v>R0805</v>
      </c>
      <c r="D612" s="5" t="str">
        <f t="shared" si="243"/>
        <v>2.15 M</v>
      </c>
      <c r="E612" s="5" t="str">
        <f t="shared" si="260"/>
        <v>1 %</v>
      </c>
      <c r="F612" s="5" t="str">
        <f t="shared" si="244"/>
        <v>150 V</v>
      </c>
      <c r="G612" s="5" t="str">
        <f t="shared" si="261"/>
        <v>200 V</v>
      </c>
      <c r="H612" s="5" t="str">
        <f t="shared" si="262"/>
        <v>0.125 @ 70 C</v>
      </c>
      <c r="I612" s="5" t="str">
        <f t="shared" si="263"/>
        <v>±100 ppm/C</v>
      </c>
      <c r="J612" s="5" t="str">
        <f t="shared" si="264"/>
        <v>0805</v>
      </c>
      <c r="K612" s="5" t="str">
        <f t="shared" si="265"/>
        <v>-55 to +155 C</v>
      </c>
      <c r="L612" s="5" t="str">
        <f t="array" ref="L612">IFERROR(INDEX(e29_4c,SMALL(IF(($B$9&lt;=e29_raw)*($B$11&gt;=e29_raw),MATCH(ROW(e29_4c),ROW(e29_4c))),ROWS($A$1:A606)),COLUMN(A606)),"")</f>
        <v>2154</v>
      </c>
      <c r="M612" s="5" t="str">
        <f t="shared" si="266"/>
        <v>Grade 0</v>
      </c>
      <c r="N612" t="str">
        <f t="shared" si="267"/>
        <v>Precision Thick Film Chip Resistors</v>
      </c>
      <c r="O612" t="str">
        <f t="shared" si="268"/>
        <v>Panasonic</v>
      </c>
      <c r="P612" s="5" t="str">
        <f t="shared" si="269"/>
        <v>ERJ6ENF2154</v>
      </c>
      <c r="T612" t="str">
        <f t="shared" si="245"/>
        <v>technology 'R0805';</v>
      </c>
      <c r="U612" t="str">
        <f t="shared" si="246"/>
        <v>value '2.15 M';</v>
      </c>
      <c r="V612" t="str">
        <f t="shared" si="247"/>
        <v>tolerance '1 %';</v>
      </c>
      <c r="W612" t="str">
        <f t="shared" si="248"/>
        <v>rcwv '150 V';</v>
      </c>
      <c r="X612" t="str">
        <f t="shared" si="249"/>
        <v>max(v) '200 V';</v>
      </c>
      <c r="Y612" t="str">
        <f t="shared" si="250"/>
        <v>power(w) '0.125 @ 70 C';</v>
      </c>
      <c r="Z612" t="str">
        <f t="shared" si="251"/>
        <v>tcr '±100 ppm/C';</v>
      </c>
      <c r="AA612" t="str">
        <f t="shared" si="252"/>
        <v>package '0805';</v>
      </c>
      <c r="AB612" t="str">
        <f t="shared" si="253"/>
        <v>operating_temp '-55 to +155 C';</v>
      </c>
      <c r="AC612" t="str">
        <f t="shared" si="254"/>
        <v>pkg_code '2154';</v>
      </c>
      <c r="AD612" t="str">
        <f t="shared" si="255"/>
        <v>aec-q200 'Grade 0';</v>
      </c>
      <c r="AE612" t="str">
        <f t="shared" si="256"/>
        <v>classification 'Precision Thick Film Chip Resistors';</v>
      </c>
      <c r="AF612" t="str">
        <f t="shared" si="257"/>
        <v>mfg 'Panasonic';</v>
      </c>
      <c r="AG612" t="str">
        <f t="shared" si="258"/>
        <v>mpn 'ERJ6ENF2154';</v>
      </c>
    </row>
    <row r="613" spans="3:33" x14ac:dyDescent="0.3">
      <c r="C613" s="5" t="str">
        <f t="shared" si="259"/>
        <v>R0805</v>
      </c>
      <c r="D613" s="5" t="str">
        <f t="shared" si="243"/>
        <v>2.20 M</v>
      </c>
      <c r="E613" s="5" t="str">
        <f t="shared" si="260"/>
        <v>1 %</v>
      </c>
      <c r="F613" s="5" t="str">
        <f t="shared" si="244"/>
        <v>150 V</v>
      </c>
      <c r="G613" s="5" t="str">
        <f t="shared" si="261"/>
        <v>200 V</v>
      </c>
      <c r="H613" s="5" t="str">
        <f t="shared" si="262"/>
        <v>0.125 @ 70 C</v>
      </c>
      <c r="I613" s="5" t="str">
        <f t="shared" si="263"/>
        <v>±100 ppm/C</v>
      </c>
      <c r="J613" s="5" t="str">
        <f t="shared" si="264"/>
        <v>0805</v>
      </c>
      <c r="K613" s="5" t="str">
        <f t="shared" si="265"/>
        <v>-55 to +155 C</v>
      </c>
      <c r="L613" s="5" t="str">
        <f t="array" ref="L613">IFERROR(INDEX(e29_4c,SMALL(IF(($B$9&lt;=e29_raw)*($B$11&gt;=e29_raw),MATCH(ROW(e29_4c),ROW(e29_4c))),ROWS($A$1:A607)),COLUMN(A607)),"")</f>
        <v>2204</v>
      </c>
      <c r="M613" s="5" t="str">
        <f t="shared" si="266"/>
        <v>Grade 0</v>
      </c>
      <c r="N613" t="str">
        <f t="shared" si="267"/>
        <v>Precision Thick Film Chip Resistors</v>
      </c>
      <c r="O613" t="str">
        <f t="shared" si="268"/>
        <v>Panasonic</v>
      </c>
      <c r="P613" s="5" t="str">
        <f t="shared" si="269"/>
        <v>ERJ6ENF2204</v>
      </c>
      <c r="T613" t="str">
        <f t="shared" si="245"/>
        <v>technology 'R0805';</v>
      </c>
      <c r="U613" t="str">
        <f t="shared" si="246"/>
        <v>value '2.20 M';</v>
      </c>
      <c r="V613" t="str">
        <f t="shared" si="247"/>
        <v>tolerance '1 %';</v>
      </c>
      <c r="W613" t="str">
        <f t="shared" si="248"/>
        <v>rcwv '150 V';</v>
      </c>
      <c r="X613" t="str">
        <f t="shared" si="249"/>
        <v>max(v) '200 V';</v>
      </c>
      <c r="Y613" t="str">
        <f t="shared" si="250"/>
        <v>power(w) '0.125 @ 70 C';</v>
      </c>
      <c r="Z613" t="str">
        <f t="shared" si="251"/>
        <v>tcr '±100 ppm/C';</v>
      </c>
      <c r="AA613" t="str">
        <f t="shared" si="252"/>
        <v>package '0805';</v>
      </c>
      <c r="AB613" t="str">
        <f t="shared" si="253"/>
        <v>operating_temp '-55 to +155 C';</v>
      </c>
      <c r="AC613" t="str">
        <f t="shared" si="254"/>
        <v>pkg_code '2204';</v>
      </c>
      <c r="AD613" t="str">
        <f t="shared" si="255"/>
        <v>aec-q200 'Grade 0';</v>
      </c>
      <c r="AE613" t="str">
        <f t="shared" si="256"/>
        <v>classification 'Precision Thick Film Chip Resistors';</v>
      </c>
      <c r="AF613" t="str">
        <f t="shared" si="257"/>
        <v>mfg 'Panasonic';</v>
      </c>
      <c r="AG613" t="str">
        <f t="shared" si="258"/>
        <v>mpn 'ERJ6ENF2204';</v>
      </c>
    </row>
    <row r="614" spans="3:33" x14ac:dyDescent="0.3">
      <c r="C614" s="5" t="str">
        <f t="shared" si="259"/>
        <v/>
      </c>
      <c r="D614" s="5" t="e">
        <f t="shared" si="243"/>
        <v>#N/A</v>
      </c>
      <c r="E614" s="5" t="b">
        <f t="shared" si="260"/>
        <v>0</v>
      </c>
      <c r="F614" s="5" t="e">
        <f t="shared" si="244"/>
        <v>#N/A</v>
      </c>
      <c r="G614" s="5" t="str">
        <f t="shared" si="261"/>
        <v>FALSE V</v>
      </c>
      <c r="H614" s="5" t="b">
        <f t="shared" si="262"/>
        <v>0</v>
      </c>
      <c r="I614" s="5" t="b">
        <f t="shared" si="263"/>
        <v>0</v>
      </c>
      <c r="J614" s="5" t="b">
        <f t="shared" si="264"/>
        <v>0</v>
      </c>
      <c r="K614" s="5" t="str">
        <f t="shared" si="265"/>
        <v>FALSE C</v>
      </c>
      <c r="L614" s="5" t="str">
        <f t="array" ref="L614">IFERROR(INDEX(e29_4c,SMALL(IF(($B$9&lt;=e29_raw)*($B$11&gt;=e29_raw),MATCH(ROW(e29_4c),ROW(e29_4c))),ROWS($A$1:A608)),COLUMN(A608)),"")</f>
        <v/>
      </c>
      <c r="M614" s="5" t="b">
        <f t="shared" si="266"/>
        <v>0</v>
      </c>
      <c r="N614" t="b">
        <f t="shared" si="267"/>
        <v>0</v>
      </c>
      <c r="O614" t="b">
        <f t="shared" si="268"/>
        <v>0</v>
      </c>
      <c r="P614" s="5" t="b">
        <f t="shared" si="269"/>
        <v>0</v>
      </c>
      <c r="T614" t="str">
        <f t="shared" si="245"/>
        <v/>
      </c>
      <c r="U614" t="str">
        <f t="shared" si="246"/>
        <v/>
      </c>
      <c r="V614" t="str">
        <f t="shared" si="247"/>
        <v/>
      </c>
      <c r="W614" t="str">
        <f t="shared" si="248"/>
        <v/>
      </c>
      <c r="X614" t="str">
        <f t="shared" si="249"/>
        <v/>
      </c>
      <c r="Y614" t="str">
        <f t="shared" si="250"/>
        <v/>
      </c>
      <c r="Z614" t="str">
        <f t="shared" si="251"/>
        <v/>
      </c>
      <c r="AA614" t="str">
        <f t="shared" si="252"/>
        <v/>
      </c>
      <c r="AB614" t="str">
        <f t="shared" si="253"/>
        <v/>
      </c>
      <c r="AC614" t="str">
        <f t="shared" si="254"/>
        <v/>
      </c>
      <c r="AD614" t="str">
        <f t="shared" si="255"/>
        <v/>
      </c>
      <c r="AE614" t="str">
        <f t="shared" si="256"/>
        <v/>
      </c>
      <c r="AF614" t="str">
        <f t="shared" si="257"/>
        <v/>
      </c>
      <c r="AG614" t="str">
        <f t="shared" si="258"/>
        <v/>
      </c>
    </row>
    <row r="615" spans="3:33" x14ac:dyDescent="0.3">
      <c r="C615" s="5" t="str">
        <f t="shared" si="259"/>
        <v/>
      </c>
      <c r="D615" s="5" t="e">
        <f t="shared" si="243"/>
        <v>#N/A</v>
      </c>
      <c r="E615" s="5" t="b">
        <f t="shared" si="260"/>
        <v>0</v>
      </c>
      <c r="F615" s="5" t="e">
        <f t="shared" si="244"/>
        <v>#N/A</v>
      </c>
      <c r="G615" s="5" t="str">
        <f t="shared" si="261"/>
        <v>FALSE V</v>
      </c>
      <c r="H615" s="5" t="b">
        <f t="shared" si="262"/>
        <v>0</v>
      </c>
      <c r="I615" s="5" t="b">
        <f t="shared" si="263"/>
        <v>0</v>
      </c>
      <c r="J615" s="5" t="b">
        <f t="shared" si="264"/>
        <v>0</v>
      </c>
      <c r="K615" s="5" t="str">
        <f t="shared" si="265"/>
        <v>FALSE C</v>
      </c>
      <c r="L615" s="5" t="str">
        <f t="array" ref="L615">IFERROR(INDEX(e29_4c,SMALL(IF(($B$9&lt;=e29_raw)*($B$11&gt;=e29_raw),MATCH(ROW(e29_4c),ROW(e29_4c))),ROWS($A$1:A609)),COLUMN(A609)),"")</f>
        <v/>
      </c>
      <c r="M615" s="5" t="b">
        <f t="shared" si="266"/>
        <v>0</v>
      </c>
      <c r="N615" t="b">
        <f t="shared" si="267"/>
        <v>0</v>
      </c>
      <c r="O615" t="b">
        <f t="shared" si="268"/>
        <v>0</v>
      </c>
      <c r="P615" s="5" t="b">
        <f t="shared" si="269"/>
        <v>0</v>
      </c>
      <c r="T615" t="str">
        <f t="shared" si="245"/>
        <v/>
      </c>
      <c r="U615" t="str">
        <f t="shared" si="246"/>
        <v/>
      </c>
      <c r="V615" t="str">
        <f t="shared" si="247"/>
        <v/>
      </c>
      <c r="W615" t="str">
        <f t="shared" si="248"/>
        <v/>
      </c>
      <c r="X615" t="str">
        <f t="shared" si="249"/>
        <v/>
      </c>
      <c r="Y615" t="str">
        <f t="shared" si="250"/>
        <v/>
      </c>
      <c r="Z615" t="str">
        <f t="shared" si="251"/>
        <v/>
      </c>
      <c r="AA615" t="str">
        <f t="shared" si="252"/>
        <v/>
      </c>
      <c r="AB615" t="str">
        <f t="shared" si="253"/>
        <v/>
      </c>
      <c r="AC615" t="str">
        <f t="shared" si="254"/>
        <v/>
      </c>
      <c r="AD615" t="str">
        <f t="shared" si="255"/>
        <v/>
      </c>
      <c r="AE615" t="str">
        <f t="shared" si="256"/>
        <v/>
      </c>
      <c r="AF615" t="str">
        <f t="shared" si="257"/>
        <v/>
      </c>
      <c r="AG615" t="str">
        <f t="shared" si="258"/>
        <v/>
      </c>
    </row>
    <row r="616" spans="3:33" x14ac:dyDescent="0.3">
      <c r="C616" s="5" t="str">
        <f t="shared" si="259"/>
        <v/>
      </c>
      <c r="D616" s="5" t="e">
        <f t="shared" si="243"/>
        <v>#N/A</v>
      </c>
      <c r="E616" s="5" t="b">
        <f t="shared" si="260"/>
        <v>0</v>
      </c>
      <c r="F616" s="5" t="e">
        <f t="shared" si="244"/>
        <v>#N/A</v>
      </c>
      <c r="G616" s="5" t="str">
        <f t="shared" si="261"/>
        <v>FALSE V</v>
      </c>
      <c r="H616" s="5" t="b">
        <f t="shared" si="262"/>
        <v>0</v>
      </c>
      <c r="I616" s="5" t="b">
        <f t="shared" si="263"/>
        <v>0</v>
      </c>
      <c r="J616" s="5" t="b">
        <f t="shared" si="264"/>
        <v>0</v>
      </c>
      <c r="K616" s="5" t="str">
        <f t="shared" si="265"/>
        <v>FALSE C</v>
      </c>
      <c r="L616" s="5" t="str">
        <f t="array" ref="L616">IFERROR(INDEX(e29_4c,SMALL(IF(($B$9&lt;=e29_raw)*($B$11&gt;=e29_raw),MATCH(ROW(e29_4c),ROW(e29_4c))),ROWS($A$1:A610)),COLUMN(A610)),"")</f>
        <v/>
      </c>
      <c r="M616" s="5" t="b">
        <f t="shared" si="266"/>
        <v>0</v>
      </c>
      <c r="N616" t="b">
        <f t="shared" si="267"/>
        <v>0</v>
      </c>
      <c r="O616" t="b">
        <f t="shared" si="268"/>
        <v>0</v>
      </c>
      <c r="P616" s="5" t="b">
        <f t="shared" si="269"/>
        <v>0</v>
      </c>
      <c r="T616" t="str">
        <f t="shared" si="245"/>
        <v/>
      </c>
      <c r="U616" t="str">
        <f t="shared" si="246"/>
        <v/>
      </c>
      <c r="V616" t="str">
        <f t="shared" si="247"/>
        <v/>
      </c>
      <c r="W616" t="str">
        <f t="shared" si="248"/>
        <v/>
      </c>
      <c r="X616" t="str">
        <f t="shared" si="249"/>
        <v/>
      </c>
      <c r="Y616" t="str">
        <f t="shared" si="250"/>
        <v/>
      </c>
      <c r="Z616" t="str">
        <f t="shared" si="251"/>
        <v/>
      </c>
      <c r="AA616" t="str">
        <f t="shared" si="252"/>
        <v/>
      </c>
      <c r="AB616" t="str">
        <f t="shared" si="253"/>
        <v/>
      </c>
      <c r="AC616" t="str">
        <f t="shared" si="254"/>
        <v/>
      </c>
      <c r="AD616" t="str">
        <f t="shared" si="255"/>
        <v/>
      </c>
      <c r="AE616" t="str">
        <f t="shared" si="256"/>
        <v/>
      </c>
      <c r="AF616" t="str">
        <f t="shared" si="257"/>
        <v/>
      </c>
      <c r="AG616" t="str">
        <f t="shared" si="258"/>
        <v/>
      </c>
    </row>
    <row r="617" spans="3:33" x14ac:dyDescent="0.3">
      <c r="C617" s="5" t="str">
        <f t="shared" si="259"/>
        <v/>
      </c>
      <c r="D617" s="5" t="e">
        <f t="shared" si="243"/>
        <v>#N/A</v>
      </c>
      <c r="E617" s="5" t="b">
        <f t="shared" si="260"/>
        <v>0</v>
      </c>
      <c r="F617" s="5" t="e">
        <f t="shared" si="244"/>
        <v>#N/A</v>
      </c>
      <c r="G617" s="5" t="str">
        <f t="shared" si="261"/>
        <v>FALSE V</v>
      </c>
      <c r="H617" s="5" t="b">
        <f t="shared" si="262"/>
        <v>0</v>
      </c>
      <c r="I617" s="5" t="b">
        <f t="shared" si="263"/>
        <v>0</v>
      </c>
      <c r="J617" s="5" t="b">
        <f t="shared" si="264"/>
        <v>0</v>
      </c>
      <c r="K617" s="5" t="str">
        <f t="shared" si="265"/>
        <v>FALSE C</v>
      </c>
      <c r="L617" s="5" t="str">
        <f t="array" ref="L617">IFERROR(INDEX(e29_4c,SMALL(IF(($B$9&lt;=e29_raw)*($B$11&gt;=e29_raw),MATCH(ROW(e29_4c),ROW(e29_4c))),ROWS($A$1:A611)),COLUMN(A611)),"")</f>
        <v/>
      </c>
      <c r="M617" s="5" t="b">
        <f t="shared" si="266"/>
        <v>0</v>
      </c>
      <c r="N617" t="b">
        <f t="shared" si="267"/>
        <v>0</v>
      </c>
      <c r="O617" t="b">
        <f t="shared" si="268"/>
        <v>0</v>
      </c>
      <c r="P617" s="5" t="b">
        <f t="shared" si="269"/>
        <v>0</v>
      </c>
      <c r="T617" t="str">
        <f t="shared" si="245"/>
        <v/>
      </c>
      <c r="U617" t="str">
        <f t="shared" si="246"/>
        <v/>
      </c>
      <c r="V617" t="str">
        <f t="shared" si="247"/>
        <v/>
      </c>
      <c r="W617" t="str">
        <f t="shared" si="248"/>
        <v/>
      </c>
      <c r="X617" t="str">
        <f t="shared" si="249"/>
        <v/>
      </c>
      <c r="Y617" t="str">
        <f t="shared" si="250"/>
        <v/>
      </c>
      <c r="Z617" t="str">
        <f t="shared" si="251"/>
        <v/>
      </c>
      <c r="AA617" t="str">
        <f t="shared" si="252"/>
        <v/>
      </c>
      <c r="AB617" t="str">
        <f t="shared" si="253"/>
        <v/>
      </c>
      <c r="AC617" t="str">
        <f t="shared" si="254"/>
        <v/>
      </c>
      <c r="AD617" t="str">
        <f t="shared" si="255"/>
        <v/>
      </c>
      <c r="AE617" t="str">
        <f t="shared" si="256"/>
        <v/>
      </c>
      <c r="AF617" t="str">
        <f t="shared" si="257"/>
        <v/>
      </c>
      <c r="AG617" t="str">
        <f t="shared" si="258"/>
        <v/>
      </c>
    </row>
    <row r="618" spans="3:33" x14ac:dyDescent="0.3">
      <c r="C618" s="5" t="str">
        <f t="shared" si="259"/>
        <v/>
      </c>
      <c r="D618" s="5" t="e">
        <f t="shared" si="243"/>
        <v>#N/A</v>
      </c>
      <c r="E618" s="5" t="b">
        <f t="shared" si="260"/>
        <v>0</v>
      </c>
      <c r="F618" s="5" t="e">
        <f t="shared" si="244"/>
        <v>#N/A</v>
      </c>
      <c r="G618" s="5" t="str">
        <f t="shared" si="261"/>
        <v>FALSE V</v>
      </c>
      <c r="H618" s="5" t="b">
        <f t="shared" si="262"/>
        <v>0</v>
      </c>
      <c r="I618" s="5" t="b">
        <f t="shared" si="263"/>
        <v>0</v>
      </c>
      <c r="J618" s="5" t="b">
        <f t="shared" si="264"/>
        <v>0</v>
      </c>
      <c r="K618" s="5" t="str">
        <f t="shared" si="265"/>
        <v>FALSE C</v>
      </c>
      <c r="L618" s="5" t="str">
        <f t="array" ref="L618">IFERROR(INDEX(e29_4c,SMALL(IF(($B$9&lt;=e29_raw)*($B$11&gt;=e29_raw),MATCH(ROW(e29_4c),ROW(e29_4c))),ROWS($A$1:A612)),COLUMN(A612)),"")</f>
        <v/>
      </c>
      <c r="M618" s="5" t="b">
        <f t="shared" si="266"/>
        <v>0</v>
      </c>
      <c r="N618" t="b">
        <f t="shared" si="267"/>
        <v>0</v>
      </c>
      <c r="O618" t="b">
        <f t="shared" si="268"/>
        <v>0</v>
      </c>
      <c r="P618" s="5" t="b">
        <f t="shared" si="269"/>
        <v>0</v>
      </c>
      <c r="T618" t="str">
        <f t="shared" si="245"/>
        <v/>
      </c>
      <c r="U618" t="str">
        <f t="shared" si="246"/>
        <v/>
      </c>
      <c r="V618" t="str">
        <f t="shared" si="247"/>
        <v/>
      </c>
      <c r="W618" t="str">
        <f t="shared" si="248"/>
        <v/>
      </c>
      <c r="X618" t="str">
        <f t="shared" si="249"/>
        <v/>
      </c>
      <c r="Y618" t="str">
        <f t="shared" si="250"/>
        <v/>
      </c>
      <c r="Z618" t="str">
        <f t="shared" si="251"/>
        <v/>
      </c>
      <c r="AA618" t="str">
        <f t="shared" si="252"/>
        <v/>
      </c>
      <c r="AB618" t="str">
        <f t="shared" si="253"/>
        <v/>
      </c>
      <c r="AC618" t="str">
        <f t="shared" si="254"/>
        <v/>
      </c>
      <c r="AD618" t="str">
        <f t="shared" si="255"/>
        <v/>
      </c>
      <c r="AE618" t="str">
        <f t="shared" si="256"/>
        <v/>
      </c>
      <c r="AF618" t="str">
        <f t="shared" si="257"/>
        <v/>
      </c>
      <c r="AG618" t="str">
        <f t="shared" si="258"/>
        <v/>
      </c>
    </row>
    <row r="619" spans="3:33" x14ac:dyDescent="0.3">
      <c r="C619" s="5" t="str">
        <f t="shared" si="259"/>
        <v/>
      </c>
      <c r="D619" s="5" t="e">
        <f t="shared" si="243"/>
        <v>#N/A</v>
      </c>
      <c r="E619" s="5" t="b">
        <f t="shared" si="260"/>
        <v>0</v>
      </c>
      <c r="F619" s="5" t="e">
        <f t="shared" si="244"/>
        <v>#N/A</v>
      </c>
      <c r="G619" s="5" t="str">
        <f t="shared" si="261"/>
        <v>FALSE V</v>
      </c>
      <c r="H619" s="5" t="b">
        <f t="shared" si="262"/>
        <v>0</v>
      </c>
      <c r="I619" s="5" t="b">
        <f t="shared" si="263"/>
        <v>0</v>
      </c>
      <c r="J619" s="5" t="b">
        <f t="shared" si="264"/>
        <v>0</v>
      </c>
      <c r="K619" s="5" t="str">
        <f t="shared" si="265"/>
        <v>FALSE C</v>
      </c>
      <c r="L619" s="5" t="str">
        <f t="array" ref="L619">IFERROR(INDEX(e29_4c,SMALL(IF(($B$9&lt;=e29_raw)*($B$11&gt;=e29_raw),MATCH(ROW(e29_4c),ROW(e29_4c))),ROWS($A$1:A613)),COLUMN(A613)),"")</f>
        <v/>
      </c>
      <c r="M619" s="5" t="b">
        <f t="shared" si="266"/>
        <v>0</v>
      </c>
      <c r="N619" t="b">
        <f t="shared" si="267"/>
        <v>0</v>
      </c>
      <c r="O619" t="b">
        <f t="shared" si="268"/>
        <v>0</v>
      </c>
      <c r="P619" s="5" t="b">
        <f t="shared" si="269"/>
        <v>0</v>
      </c>
      <c r="T619" t="str">
        <f t="shared" si="245"/>
        <v/>
      </c>
      <c r="U619" t="str">
        <f t="shared" si="246"/>
        <v/>
      </c>
      <c r="V619" t="str">
        <f t="shared" si="247"/>
        <v/>
      </c>
      <c r="W619" t="str">
        <f t="shared" si="248"/>
        <v/>
      </c>
      <c r="X619" t="str">
        <f t="shared" si="249"/>
        <v/>
      </c>
      <c r="Y619" t="str">
        <f t="shared" si="250"/>
        <v/>
      </c>
      <c r="Z619" t="str">
        <f t="shared" si="251"/>
        <v/>
      </c>
      <c r="AA619" t="str">
        <f t="shared" si="252"/>
        <v/>
      </c>
      <c r="AB619" t="str">
        <f t="shared" si="253"/>
        <v/>
      </c>
      <c r="AC619" t="str">
        <f t="shared" si="254"/>
        <v/>
      </c>
      <c r="AD619" t="str">
        <f t="shared" si="255"/>
        <v/>
      </c>
      <c r="AE619" t="str">
        <f t="shared" si="256"/>
        <v/>
      </c>
      <c r="AF619" t="str">
        <f t="shared" si="257"/>
        <v/>
      </c>
      <c r="AG619" t="str">
        <f t="shared" si="258"/>
        <v/>
      </c>
    </row>
    <row r="620" spans="3:33" x14ac:dyDescent="0.3">
      <c r="C620" s="5" t="str">
        <f t="shared" si="259"/>
        <v/>
      </c>
      <c r="D620" s="5" t="e">
        <f t="shared" si="243"/>
        <v>#N/A</v>
      </c>
      <c r="E620" s="5" t="b">
        <f t="shared" si="260"/>
        <v>0</v>
      </c>
      <c r="F620" s="5" t="e">
        <f t="shared" si="244"/>
        <v>#N/A</v>
      </c>
      <c r="G620" s="5" t="str">
        <f t="shared" si="261"/>
        <v>FALSE V</v>
      </c>
      <c r="H620" s="5" t="b">
        <f t="shared" si="262"/>
        <v>0</v>
      </c>
      <c r="I620" s="5" t="b">
        <f t="shared" si="263"/>
        <v>0</v>
      </c>
      <c r="J620" s="5" t="b">
        <f t="shared" si="264"/>
        <v>0</v>
      </c>
      <c r="K620" s="5" t="str">
        <f t="shared" si="265"/>
        <v>FALSE C</v>
      </c>
      <c r="L620" s="5" t="str">
        <f t="array" ref="L620">IFERROR(INDEX(e29_4c,SMALL(IF(($B$9&lt;=e29_raw)*($B$11&gt;=e29_raw),MATCH(ROW(e29_4c),ROW(e29_4c))),ROWS($A$1:A614)),COLUMN(A614)),"")</f>
        <v/>
      </c>
      <c r="M620" s="5" t="b">
        <f t="shared" si="266"/>
        <v>0</v>
      </c>
      <c r="N620" t="b">
        <f t="shared" si="267"/>
        <v>0</v>
      </c>
      <c r="O620" t="b">
        <f t="shared" si="268"/>
        <v>0</v>
      </c>
      <c r="P620" s="5" t="b">
        <f t="shared" si="269"/>
        <v>0</v>
      </c>
      <c r="T620" t="str">
        <f t="shared" si="245"/>
        <v/>
      </c>
      <c r="U620" t="str">
        <f t="shared" si="246"/>
        <v/>
      </c>
      <c r="V620" t="str">
        <f t="shared" si="247"/>
        <v/>
      </c>
      <c r="W620" t="str">
        <f t="shared" si="248"/>
        <v/>
      </c>
      <c r="X620" t="str">
        <f t="shared" si="249"/>
        <v/>
      </c>
      <c r="Y620" t="str">
        <f t="shared" si="250"/>
        <v/>
      </c>
      <c r="Z620" t="str">
        <f t="shared" si="251"/>
        <v/>
      </c>
      <c r="AA620" t="str">
        <f t="shared" si="252"/>
        <v/>
      </c>
      <c r="AB620" t="str">
        <f t="shared" si="253"/>
        <v/>
      </c>
      <c r="AC620" t="str">
        <f t="shared" si="254"/>
        <v/>
      </c>
      <c r="AD620" t="str">
        <f t="shared" si="255"/>
        <v/>
      </c>
      <c r="AE620" t="str">
        <f t="shared" si="256"/>
        <v/>
      </c>
      <c r="AF620" t="str">
        <f t="shared" si="257"/>
        <v/>
      </c>
      <c r="AG620" t="str">
        <f t="shared" si="258"/>
        <v/>
      </c>
    </row>
    <row r="621" spans="3:33" x14ac:dyDescent="0.3">
      <c r="C621" s="5" t="str">
        <f t="shared" si="259"/>
        <v/>
      </c>
      <c r="D621" s="5" t="e">
        <f t="shared" si="243"/>
        <v>#N/A</v>
      </c>
      <c r="E621" s="5" t="b">
        <f t="shared" si="260"/>
        <v>0</v>
      </c>
      <c r="F621" s="5" t="e">
        <f t="shared" si="244"/>
        <v>#N/A</v>
      </c>
      <c r="G621" s="5" t="str">
        <f t="shared" si="261"/>
        <v>FALSE V</v>
      </c>
      <c r="H621" s="5" t="b">
        <f t="shared" si="262"/>
        <v>0</v>
      </c>
      <c r="I621" s="5" t="b">
        <f t="shared" si="263"/>
        <v>0</v>
      </c>
      <c r="J621" s="5" t="b">
        <f t="shared" si="264"/>
        <v>0</v>
      </c>
      <c r="K621" s="5" t="str">
        <f t="shared" si="265"/>
        <v>FALSE C</v>
      </c>
      <c r="L621" s="5" t="str">
        <f t="array" ref="L621">IFERROR(INDEX(e29_4c,SMALL(IF(($B$9&lt;=e29_raw)*($B$11&gt;=e29_raw),MATCH(ROW(e29_4c),ROW(e29_4c))),ROWS($A$1:A615)),COLUMN(A615)),"")</f>
        <v/>
      </c>
      <c r="M621" s="5" t="b">
        <f t="shared" si="266"/>
        <v>0</v>
      </c>
      <c r="N621" t="b">
        <f t="shared" si="267"/>
        <v>0</v>
      </c>
      <c r="O621" t="b">
        <f t="shared" si="268"/>
        <v>0</v>
      </c>
      <c r="P621" s="5" t="b">
        <f t="shared" si="269"/>
        <v>0</v>
      </c>
      <c r="T621" t="str">
        <f t="shared" si="245"/>
        <v/>
      </c>
      <c r="U621" t="str">
        <f t="shared" si="246"/>
        <v/>
      </c>
      <c r="V621" t="str">
        <f t="shared" si="247"/>
        <v/>
      </c>
      <c r="W621" t="str">
        <f t="shared" si="248"/>
        <v/>
      </c>
      <c r="X621" t="str">
        <f t="shared" si="249"/>
        <v/>
      </c>
      <c r="Y621" t="str">
        <f t="shared" si="250"/>
        <v/>
      </c>
      <c r="Z621" t="str">
        <f t="shared" si="251"/>
        <v/>
      </c>
      <c r="AA621" t="str">
        <f t="shared" si="252"/>
        <v/>
      </c>
      <c r="AB621" t="str">
        <f t="shared" si="253"/>
        <v/>
      </c>
      <c r="AC621" t="str">
        <f t="shared" si="254"/>
        <v/>
      </c>
      <c r="AD621" t="str">
        <f t="shared" si="255"/>
        <v/>
      </c>
      <c r="AE621" t="str">
        <f t="shared" si="256"/>
        <v/>
      </c>
      <c r="AF621" t="str">
        <f t="shared" si="257"/>
        <v/>
      </c>
      <c r="AG621" t="str">
        <f t="shared" si="258"/>
        <v/>
      </c>
    </row>
    <row r="622" spans="3:33" x14ac:dyDescent="0.3">
      <c r="C622" s="5" t="str">
        <f t="shared" si="259"/>
        <v/>
      </c>
      <c r="D622" s="5" t="e">
        <f t="shared" si="243"/>
        <v>#N/A</v>
      </c>
      <c r="E622" s="5" t="b">
        <f t="shared" si="260"/>
        <v>0</v>
      </c>
      <c r="F622" s="5" t="e">
        <f t="shared" si="244"/>
        <v>#N/A</v>
      </c>
      <c r="G622" s="5" t="str">
        <f t="shared" si="261"/>
        <v>FALSE V</v>
      </c>
      <c r="H622" s="5" t="b">
        <f t="shared" si="262"/>
        <v>0</v>
      </c>
      <c r="I622" s="5" t="b">
        <f t="shared" si="263"/>
        <v>0</v>
      </c>
      <c r="J622" s="5" t="b">
        <f t="shared" si="264"/>
        <v>0</v>
      </c>
      <c r="K622" s="5" t="str">
        <f t="shared" si="265"/>
        <v>FALSE C</v>
      </c>
      <c r="L622" s="5" t="str">
        <f t="array" ref="L622">IFERROR(INDEX(e29_4c,SMALL(IF(($B$9&lt;=e29_raw)*($B$11&gt;=e29_raw),MATCH(ROW(e29_4c),ROW(e29_4c))),ROWS($A$1:A616)),COLUMN(A616)),"")</f>
        <v/>
      </c>
      <c r="M622" s="5" t="b">
        <f t="shared" si="266"/>
        <v>0</v>
      </c>
      <c r="N622" t="b">
        <f t="shared" si="267"/>
        <v>0</v>
      </c>
      <c r="O622" t="b">
        <f t="shared" si="268"/>
        <v>0</v>
      </c>
      <c r="P622" s="5" t="b">
        <f t="shared" si="269"/>
        <v>0</v>
      </c>
      <c r="T622" t="str">
        <f t="shared" si="245"/>
        <v/>
      </c>
      <c r="U622" t="str">
        <f t="shared" si="246"/>
        <v/>
      </c>
      <c r="V622" t="str">
        <f t="shared" si="247"/>
        <v/>
      </c>
      <c r="W622" t="str">
        <f t="shared" si="248"/>
        <v/>
      </c>
      <c r="X622" t="str">
        <f t="shared" si="249"/>
        <v/>
      </c>
      <c r="Y622" t="str">
        <f t="shared" si="250"/>
        <v/>
      </c>
      <c r="Z622" t="str">
        <f t="shared" si="251"/>
        <v/>
      </c>
      <c r="AA622" t="str">
        <f t="shared" si="252"/>
        <v/>
      </c>
      <c r="AB622" t="str">
        <f t="shared" si="253"/>
        <v/>
      </c>
      <c r="AC622" t="str">
        <f t="shared" si="254"/>
        <v/>
      </c>
      <c r="AD622" t="str">
        <f t="shared" si="255"/>
        <v/>
      </c>
      <c r="AE622" t="str">
        <f t="shared" si="256"/>
        <v/>
      </c>
      <c r="AF622" t="str">
        <f t="shared" si="257"/>
        <v/>
      </c>
      <c r="AG622" t="str">
        <f t="shared" si="258"/>
        <v/>
      </c>
    </row>
    <row r="623" spans="3:33" x14ac:dyDescent="0.3">
      <c r="C623" s="5" t="str">
        <f t="shared" si="259"/>
        <v/>
      </c>
      <c r="D623" s="5" t="e">
        <f t="shared" si="243"/>
        <v>#N/A</v>
      </c>
      <c r="E623" s="5" t="b">
        <f t="shared" si="260"/>
        <v>0</v>
      </c>
      <c r="F623" s="5" t="e">
        <f t="shared" si="244"/>
        <v>#N/A</v>
      </c>
      <c r="G623" s="5" t="str">
        <f t="shared" si="261"/>
        <v>FALSE V</v>
      </c>
      <c r="H623" s="5" t="b">
        <f t="shared" si="262"/>
        <v>0</v>
      </c>
      <c r="I623" s="5" t="b">
        <f t="shared" si="263"/>
        <v>0</v>
      </c>
      <c r="J623" s="5" t="b">
        <f t="shared" si="264"/>
        <v>0</v>
      </c>
      <c r="K623" s="5" t="str">
        <f t="shared" si="265"/>
        <v>FALSE C</v>
      </c>
      <c r="L623" s="5" t="str">
        <f t="array" ref="L623">IFERROR(INDEX(e29_4c,SMALL(IF(($B$9&lt;=e29_raw)*($B$11&gt;=e29_raw),MATCH(ROW(e29_4c),ROW(e29_4c))),ROWS($A$1:A617)),COLUMN(A617)),"")</f>
        <v/>
      </c>
      <c r="M623" s="5" t="b">
        <f t="shared" si="266"/>
        <v>0</v>
      </c>
      <c r="N623" t="b">
        <f t="shared" si="267"/>
        <v>0</v>
      </c>
      <c r="O623" t="b">
        <f t="shared" si="268"/>
        <v>0</v>
      </c>
      <c r="P623" s="5" t="b">
        <f t="shared" si="269"/>
        <v>0</v>
      </c>
      <c r="T623" t="str">
        <f t="shared" si="245"/>
        <v/>
      </c>
      <c r="U623" t="str">
        <f t="shared" si="246"/>
        <v/>
      </c>
      <c r="V623" t="str">
        <f t="shared" si="247"/>
        <v/>
      </c>
      <c r="W623" t="str">
        <f t="shared" si="248"/>
        <v/>
      </c>
      <c r="X623" t="str">
        <f t="shared" si="249"/>
        <v/>
      </c>
      <c r="Y623" t="str">
        <f t="shared" si="250"/>
        <v/>
      </c>
      <c r="Z623" t="str">
        <f t="shared" si="251"/>
        <v/>
      </c>
      <c r="AA623" t="str">
        <f t="shared" si="252"/>
        <v/>
      </c>
      <c r="AB623" t="str">
        <f t="shared" si="253"/>
        <v/>
      </c>
      <c r="AC623" t="str">
        <f t="shared" si="254"/>
        <v/>
      </c>
      <c r="AD623" t="str">
        <f t="shared" si="255"/>
        <v/>
      </c>
      <c r="AE623" t="str">
        <f t="shared" si="256"/>
        <v/>
      </c>
      <c r="AF623" t="str">
        <f t="shared" si="257"/>
        <v/>
      </c>
      <c r="AG623" t="str">
        <f t="shared" si="258"/>
        <v/>
      </c>
    </row>
    <row r="624" spans="3:33" x14ac:dyDescent="0.3">
      <c r="C624" s="5" t="str">
        <f t="shared" si="259"/>
        <v/>
      </c>
      <c r="D624" s="5" t="e">
        <f t="shared" si="243"/>
        <v>#N/A</v>
      </c>
      <c r="E624" s="5" t="b">
        <f t="shared" si="260"/>
        <v>0</v>
      </c>
      <c r="F624" s="5" t="e">
        <f t="shared" si="244"/>
        <v>#N/A</v>
      </c>
      <c r="G624" s="5" t="str">
        <f t="shared" si="261"/>
        <v>FALSE V</v>
      </c>
      <c r="H624" s="5" t="b">
        <f t="shared" si="262"/>
        <v>0</v>
      </c>
      <c r="I624" s="5" t="b">
        <f t="shared" si="263"/>
        <v>0</v>
      </c>
      <c r="J624" s="5" t="b">
        <f t="shared" si="264"/>
        <v>0</v>
      </c>
      <c r="K624" s="5" t="str">
        <f t="shared" si="265"/>
        <v>FALSE C</v>
      </c>
      <c r="L624" s="5" t="str">
        <f t="array" ref="L624">IFERROR(INDEX(e29_4c,SMALL(IF(($B$9&lt;=e29_raw)*($B$11&gt;=e29_raw),MATCH(ROW(e29_4c),ROW(e29_4c))),ROWS($A$1:A618)),COLUMN(A618)),"")</f>
        <v/>
      </c>
      <c r="M624" s="5" t="b">
        <f t="shared" si="266"/>
        <v>0</v>
      </c>
      <c r="N624" t="b">
        <f t="shared" si="267"/>
        <v>0</v>
      </c>
      <c r="O624" t="b">
        <f t="shared" si="268"/>
        <v>0</v>
      </c>
      <c r="P624" s="5" t="b">
        <f t="shared" si="269"/>
        <v>0</v>
      </c>
      <c r="T624" t="str">
        <f t="shared" si="245"/>
        <v/>
      </c>
      <c r="U624" t="str">
        <f t="shared" si="246"/>
        <v/>
      </c>
      <c r="V624" t="str">
        <f t="shared" si="247"/>
        <v/>
      </c>
      <c r="W624" t="str">
        <f t="shared" si="248"/>
        <v/>
      </c>
      <c r="X624" t="str">
        <f t="shared" si="249"/>
        <v/>
      </c>
      <c r="Y624" t="str">
        <f t="shared" si="250"/>
        <v/>
      </c>
      <c r="Z624" t="str">
        <f t="shared" si="251"/>
        <v/>
      </c>
      <c r="AA624" t="str">
        <f t="shared" si="252"/>
        <v/>
      </c>
      <c r="AB624" t="str">
        <f t="shared" si="253"/>
        <v/>
      </c>
      <c r="AC624" t="str">
        <f t="shared" si="254"/>
        <v/>
      </c>
      <c r="AD624" t="str">
        <f t="shared" si="255"/>
        <v/>
      </c>
      <c r="AE624" t="str">
        <f t="shared" si="256"/>
        <v/>
      </c>
      <c r="AF624" t="str">
        <f t="shared" si="257"/>
        <v/>
      </c>
      <c r="AG624" t="str">
        <f t="shared" si="258"/>
        <v/>
      </c>
    </row>
    <row r="625" spans="3:33" x14ac:dyDescent="0.3">
      <c r="C625" s="5" t="str">
        <f t="shared" si="259"/>
        <v/>
      </c>
      <c r="D625" s="5" t="e">
        <f t="shared" si="243"/>
        <v>#N/A</v>
      </c>
      <c r="E625" s="5" t="b">
        <f t="shared" si="260"/>
        <v>0</v>
      </c>
      <c r="F625" s="5" t="e">
        <f t="shared" si="244"/>
        <v>#N/A</v>
      </c>
      <c r="G625" s="5" t="str">
        <f t="shared" si="261"/>
        <v>FALSE V</v>
      </c>
      <c r="H625" s="5" t="b">
        <f t="shared" si="262"/>
        <v>0</v>
      </c>
      <c r="I625" s="5" t="b">
        <f t="shared" si="263"/>
        <v>0</v>
      </c>
      <c r="J625" s="5" t="b">
        <f t="shared" si="264"/>
        <v>0</v>
      </c>
      <c r="K625" s="5" t="str">
        <f t="shared" si="265"/>
        <v>FALSE C</v>
      </c>
      <c r="L625" s="5" t="str">
        <f t="array" ref="L625">IFERROR(INDEX(e29_4c,SMALL(IF(($B$9&lt;=e29_raw)*($B$11&gt;=e29_raw),MATCH(ROW(e29_4c),ROW(e29_4c))),ROWS($A$1:A619)),COLUMN(A619)),"")</f>
        <v/>
      </c>
      <c r="M625" s="5" t="b">
        <f t="shared" si="266"/>
        <v>0</v>
      </c>
      <c r="N625" t="b">
        <f t="shared" si="267"/>
        <v>0</v>
      </c>
      <c r="O625" t="b">
        <f t="shared" si="268"/>
        <v>0</v>
      </c>
      <c r="P625" s="5" t="b">
        <f t="shared" si="269"/>
        <v>0</v>
      </c>
      <c r="T625" t="str">
        <f t="shared" si="245"/>
        <v/>
      </c>
      <c r="U625" t="str">
        <f t="shared" si="246"/>
        <v/>
      </c>
      <c r="V625" t="str">
        <f t="shared" si="247"/>
        <v/>
      </c>
      <c r="W625" t="str">
        <f t="shared" si="248"/>
        <v/>
      </c>
      <c r="X625" t="str">
        <f t="shared" si="249"/>
        <v/>
      </c>
      <c r="Y625" t="str">
        <f t="shared" si="250"/>
        <v/>
      </c>
      <c r="Z625" t="str">
        <f t="shared" si="251"/>
        <v/>
      </c>
      <c r="AA625" t="str">
        <f t="shared" si="252"/>
        <v/>
      </c>
      <c r="AB625" t="str">
        <f t="shared" si="253"/>
        <v/>
      </c>
      <c r="AC625" t="str">
        <f t="shared" si="254"/>
        <v/>
      </c>
      <c r="AD625" t="str">
        <f t="shared" si="255"/>
        <v/>
      </c>
      <c r="AE625" t="str">
        <f t="shared" si="256"/>
        <v/>
      </c>
      <c r="AF625" t="str">
        <f t="shared" si="257"/>
        <v/>
      </c>
      <c r="AG625" t="str">
        <f t="shared" si="258"/>
        <v/>
      </c>
    </row>
    <row r="626" spans="3:33" x14ac:dyDescent="0.3">
      <c r="C626" s="5" t="str">
        <f t="shared" si="259"/>
        <v/>
      </c>
      <c r="D626" s="5" t="e">
        <f t="shared" si="243"/>
        <v>#N/A</v>
      </c>
      <c r="E626" s="5" t="b">
        <f t="shared" si="260"/>
        <v>0</v>
      </c>
      <c r="F626" s="5" t="e">
        <f t="shared" si="244"/>
        <v>#N/A</v>
      </c>
      <c r="G626" s="5" t="str">
        <f t="shared" si="261"/>
        <v>FALSE V</v>
      </c>
      <c r="H626" s="5" t="b">
        <f t="shared" si="262"/>
        <v>0</v>
      </c>
      <c r="I626" s="5" t="b">
        <f t="shared" si="263"/>
        <v>0</v>
      </c>
      <c r="J626" s="5" t="b">
        <f t="shared" si="264"/>
        <v>0</v>
      </c>
      <c r="K626" s="5" t="str">
        <f t="shared" si="265"/>
        <v>FALSE C</v>
      </c>
      <c r="L626" s="5" t="str">
        <f t="array" ref="L626">IFERROR(INDEX(e29_4c,SMALL(IF(($B$9&lt;=e29_raw)*($B$11&gt;=e29_raw),MATCH(ROW(e29_4c),ROW(e29_4c))),ROWS($A$1:A620)),COLUMN(A620)),"")</f>
        <v/>
      </c>
      <c r="M626" s="5" t="b">
        <f t="shared" si="266"/>
        <v>0</v>
      </c>
      <c r="N626" t="b">
        <f t="shared" si="267"/>
        <v>0</v>
      </c>
      <c r="O626" t="b">
        <f t="shared" si="268"/>
        <v>0</v>
      </c>
      <c r="P626" s="5" t="b">
        <f t="shared" si="269"/>
        <v>0</v>
      </c>
      <c r="T626" t="str">
        <f t="shared" si="245"/>
        <v/>
      </c>
      <c r="U626" t="str">
        <f t="shared" si="246"/>
        <v/>
      </c>
      <c r="V626" t="str">
        <f t="shared" si="247"/>
        <v/>
      </c>
      <c r="W626" t="str">
        <f t="shared" si="248"/>
        <v/>
      </c>
      <c r="X626" t="str">
        <f t="shared" si="249"/>
        <v/>
      </c>
      <c r="Y626" t="str">
        <f t="shared" si="250"/>
        <v/>
      </c>
      <c r="Z626" t="str">
        <f t="shared" si="251"/>
        <v/>
      </c>
      <c r="AA626" t="str">
        <f t="shared" si="252"/>
        <v/>
      </c>
      <c r="AB626" t="str">
        <f t="shared" si="253"/>
        <v/>
      </c>
      <c r="AC626" t="str">
        <f t="shared" si="254"/>
        <v/>
      </c>
      <c r="AD626" t="str">
        <f t="shared" si="255"/>
        <v/>
      </c>
      <c r="AE626" t="str">
        <f t="shared" si="256"/>
        <v/>
      </c>
      <c r="AF626" t="str">
        <f t="shared" si="257"/>
        <v/>
      </c>
      <c r="AG626" t="str">
        <f t="shared" si="258"/>
        <v/>
      </c>
    </row>
    <row r="627" spans="3:33" x14ac:dyDescent="0.3">
      <c r="C627" s="5" t="str">
        <f t="shared" si="259"/>
        <v/>
      </c>
      <c r="D627" s="5" t="e">
        <f t="shared" si="243"/>
        <v>#N/A</v>
      </c>
      <c r="E627" s="5" t="b">
        <f t="shared" si="260"/>
        <v>0</v>
      </c>
      <c r="F627" s="5" t="e">
        <f t="shared" si="244"/>
        <v>#N/A</v>
      </c>
      <c r="G627" s="5" t="str">
        <f t="shared" si="261"/>
        <v>FALSE V</v>
      </c>
      <c r="H627" s="5" t="b">
        <f t="shared" si="262"/>
        <v>0</v>
      </c>
      <c r="I627" s="5" t="b">
        <f t="shared" si="263"/>
        <v>0</v>
      </c>
      <c r="J627" s="5" t="b">
        <f t="shared" si="264"/>
        <v>0</v>
      </c>
      <c r="K627" s="5" t="str">
        <f t="shared" si="265"/>
        <v>FALSE C</v>
      </c>
      <c r="L627" s="5" t="str">
        <f t="array" ref="L627">IFERROR(INDEX(e29_4c,SMALL(IF(($B$9&lt;=e29_raw)*($B$11&gt;=e29_raw),MATCH(ROW(e29_4c),ROW(e29_4c))),ROWS($A$1:A621)),COLUMN(A621)),"")</f>
        <v/>
      </c>
      <c r="M627" s="5" t="b">
        <f t="shared" si="266"/>
        <v>0</v>
      </c>
      <c r="N627" t="b">
        <f t="shared" si="267"/>
        <v>0</v>
      </c>
      <c r="O627" t="b">
        <f t="shared" si="268"/>
        <v>0</v>
      </c>
      <c r="P627" s="5" t="b">
        <f t="shared" si="269"/>
        <v>0</v>
      </c>
      <c r="T627" t="str">
        <f t="shared" si="245"/>
        <v/>
      </c>
      <c r="U627" t="str">
        <f t="shared" si="246"/>
        <v/>
      </c>
      <c r="V627" t="str">
        <f t="shared" si="247"/>
        <v/>
      </c>
      <c r="W627" t="str">
        <f t="shared" si="248"/>
        <v/>
      </c>
      <c r="X627" t="str">
        <f t="shared" si="249"/>
        <v/>
      </c>
      <c r="Y627" t="str">
        <f t="shared" si="250"/>
        <v/>
      </c>
      <c r="Z627" t="str">
        <f t="shared" si="251"/>
        <v/>
      </c>
      <c r="AA627" t="str">
        <f t="shared" si="252"/>
        <v/>
      </c>
      <c r="AB627" t="str">
        <f t="shared" si="253"/>
        <v/>
      </c>
      <c r="AC627" t="str">
        <f t="shared" si="254"/>
        <v/>
      </c>
      <c r="AD627" t="str">
        <f t="shared" si="255"/>
        <v/>
      </c>
      <c r="AE627" t="str">
        <f t="shared" si="256"/>
        <v/>
      </c>
      <c r="AF627" t="str">
        <f t="shared" si="257"/>
        <v/>
      </c>
      <c r="AG627" t="str">
        <f t="shared" si="258"/>
        <v/>
      </c>
    </row>
    <row r="628" spans="3:33" x14ac:dyDescent="0.3">
      <c r="C628" s="5" t="str">
        <f t="shared" si="259"/>
        <v/>
      </c>
      <c r="D628" s="5" t="e">
        <f t="shared" si="243"/>
        <v>#N/A</v>
      </c>
      <c r="E628" s="5" t="b">
        <f t="shared" si="260"/>
        <v>0</v>
      </c>
      <c r="F628" s="5" t="e">
        <f t="shared" si="244"/>
        <v>#N/A</v>
      </c>
      <c r="G628" s="5" t="str">
        <f t="shared" si="261"/>
        <v>FALSE V</v>
      </c>
      <c r="H628" s="5" t="b">
        <f t="shared" si="262"/>
        <v>0</v>
      </c>
      <c r="I628" s="5" t="b">
        <f t="shared" si="263"/>
        <v>0</v>
      </c>
      <c r="J628" s="5" t="b">
        <f t="shared" si="264"/>
        <v>0</v>
      </c>
      <c r="K628" s="5" t="str">
        <f t="shared" si="265"/>
        <v>FALSE C</v>
      </c>
      <c r="L628" s="5" t="str">
        <f t="array" ref="L628">IFERROR(INDEX(e29_4c,SMALL(IF(($B$9&lt;=e29_raw)*($B$11&gt;=e29_raw),MATCH(ROW(e29_4c),ROW(e29_4c))),ROWS($A$1:A622)),COLUMN(A622)),"")</f>
        <v/>
      </c>
      <c r="M628" s="5" t="b">
        <f t="shared" si="266"/>
        <v>0</v>
      </c>
      <c r="N628" t="b">
        <f t="shared" si="267"/>
        <v>0</v>
      </c>
      <c r="O628" t="b">
        <f t="shared" si="268"/>
        <v>0</v>
      </c>
      <c r="P628" s="5" t="b">
        <f t="shared" si="269"/>
        <v>0</v>
      </c>
      <c r="T628" t="str">
        <f t="shared" si="245"/>
        <v/>
      </c>
      <c r="U628" t="str">
        <f t="shared" si="246"/>
        <v/>
      </c>
      <c r="V628" t="str">
        <f t="shared" si="247"/>
        <v/>
      </c>
      <c r="W628" t="str">
        <f t="shared" si="248"/>
        <v/>
      </c>
      <c r="X628" t="str">
        <f t="shared" si="249"/>
        <v/>
      </c>
      <c r="Y628" t="str">
        <f t="shared" si="250"/>
        <v/>
      </c>
      <c r="Z628" t="str">
        <f t="shared" si="251"/>
        <v/>
      </c>
      <c r="AA628" t="str">
        <f t="shared" si="252"/>
        <v/>
      </c>
      <c r="AB628" t="str">
        <f t="shared" si="253"/>
        <v/>
      </c>
      <c r="AC628" t="str">
        <f t="shared" si="254"/>
        <v/>
      </c>
      <c r="AD628" t="str">
        <f t="shared" si="255"/>
        <v/>
      </c>
      <c r="AE628" t="str">
        <f t="shared" si="256"/>
        <v/>
      </c>
      <c r="AF628" t="str">
        <f t="shared" si="257"/>
        <v/>
      </c>
      <c r="AG628" t="str">
        <f t="shared" si="258"/>
        <v/>
      </c>
    </row>
    <row r="629" spans="3:33" x14ac:dyDescent="0.3">
      <c r="C629" s="5" t="str">
        <f t="shared" si="259"/>
        <v/>
      </c>
      <c r="D629" s="5" t="e">
        <f t="shared" si="243"/>
        <v>#N/A</v>
      </c>
      <c r="E629" s="5" t="b">
        <f t="shared" si="260"/>
        <v>0</v>
      </c>
      <c r="F629" s="5" t="e">
        <f t="shared" si="244"/>
        <v>#N/A</v>
      </c>
      <c r="G629" s="5" t="str">
        <f t="shared" si="261"/>
        <v>FALSE V</v>
      </c>
      <c r="H629" s="5" t="b">
        <f t="shared" si="262"/>
        <v>0</v>
      </c>
      <c r="I629" s="5" t="b">
        <f t="shared" si="263"/>
        <v>0</v>
      </c>
      <c r="J629" s="5" t="b">
        <f t="shared" si="264"/>
        <v>0</v>
      </c>
      <c r="K629" s="5" t="str">
        <f t="shared" si="265"/>
        <v>FALSE C</v>
      </c>
      <c r="L629" s="5" t="str">
        <f t="array" ref="L629">IFERROR(INDEX(e29_4c,SMALL(IF(($B$9&lt;=e29_raw)*($B$11&gt;=e29_raw),MATCH(ROW(e29_4c),ROW(e29_4c))),ROWS($A$1:A623)),COLUMN(A623)),"")</f>
        <v/>
      </c>
      <c r="M629" s="5" t="b">
        <f t="shared" si="266"/>
        <v>0</v>
      </c>
      <c r="N629" t="b">
        <f t="shared" si="267"/>
        <v>0</v>
      </c>
      <c r="O629" t="b">
        <f t="shared" si="268"/>
        <v>0</v>
      </c>
      <c r="P629" s="5" t="b">
        <f t="shared" si="269"/>
        <v>0</v>
      </c>
      <c r="T629" t="str">
        <f t="shared" si="245"/>
        <v/>
      </c>
      <c r="U629" t="str">
        <f t="shared" si="246"/>
        <v/>
      </c>
      <c r="V629" t="str">
        <f t="shared" si="247"/>
        <v/>
      </c>
      <c r="W629" t="str">
        <f t="shared" si="248"/>
        <v/>
      </c>
      <c r="X629" t="str">
        <f t="shared" si="249"/>
        <v/>
      </c>
      <c r="Y629" t="str">
        <f t="shared" si="250"/>
        <v/>
      </c>
      <c r="Z629" t="str">
        <f t="shared" si="251"/>
        <v/>
      </c>
      <c r="AA629" t="str">
        <f t="shared" si="252"/>
        <v/>
      </c>
      <c r="AB629" t="str">
        <f t="shared" si="253"/>
        <v/>
      </c>
      <c r="AC629" t="str">
        <f t="shared" si="254"/>
        <v/>
      </c>
      <c r="AD629" t="str">
        <f t="shared" si="255"/>
        <v/>
      </c>
      <c r="AE629" t="str">
        <f t="shared" si="256"/>
        <v/>
      </c>
      <c r="AF629" t="str">
        <f t="shared" si="257"/>
        <v/>
      </c>
      <c r="AG629" t="str">
        <f t="shared" si="258"/>
        <v/>
      </c>
    </row>
    <row r="630" spans="3:33" x14ac:dyDescent="0.3">
      <c r="C630" s="5" t="str">
        <f t="shared" si="259"/>
        <v/>
      </c>
      <c r="D630" s="5" t="e">
        <f t="shared" si="243"/>
        <v>#N/A</v>
      </c>
      <c r="E630" s="5" t="b">
        <f t="shared" si="260"/>
        <v>0</v>
      </c>
      <c r="F630" s="5" t="e">
        <f t="shared" si="244"/>
        <v>#N/A</v>
      </c>
      <c r="G630" s="5" t="str">
        <f t="shared" si="261"/>
        <v>FALSE V</v>
      </c>
      <c r="H630" s="5" t="b">
        <f t="shared" si="262"/>
        <v>0</v>
      </c>
      <c r="I630" s="5" t="b">
        <f t="shared" si="263"/>
        <v>0</v>
      </c>
      <c r="J630" s="5" t="b">
        <f t="shared" si="264"/>
        <v>0</v>
      </c>
      <c r="K630" s="5" t="str">
        <f t="shared" si="265"/>
        <v>FALSE C</v>
      </c>
      <c r="L630" s="5" t="str">
        <f t="array" ref="L630">IFERROR(INDEX(e29_4c,SMALL(IF(($B$9&lt;=e29_raw)*($B$11&gt;=e29_raw),MATCH(ROW(e29_4c),ROW(e29_4c))),ROWS($A$1:A624)),COLUMN(A624)),"")</f>
        <v/>
      </c>
      <c r="M630" s="5" t="b">
        <f t="shared" si="266"/>
        <v>0</v>
      </c>
      <c r="N630" t="b">
        <f t="shared" si="267"/>
        <v>0</v>
      </c>
      <c r="O630" t="b">
        <f t="shared" si="268"/>
        <v>0</v>
      </c>
      <c r="P630" s="5" t="b">
        <f t="shared" si="269"/>
        <v>0</v>
      </c>
      <c r="T630" t="str">
        <f t="shared" si="245"/>
        <v/>
      </c>
      <c r="U630" t="str">
        <f t="shared" si="246"/>
        <v/>
      </c>
      <c r="V630" t="str">
        <f t="shared" si="247"/>
        <v/>
      </c>
      <c r="W630" t="str">
        <f t="shared" si="248"/>
        <v/>
      </c>
      <c r="X630" t="str">
        <f t="shared" si="249"/>
        <v/>
      </c>
      <c r="Y630" t="str">
        <f t="shared" si="250"/>
        <v/>
      </c>
      <c r="Z630" t="str">
        <f t="shared" si="251"/>
        <v/>
      </c>
      <c r="AA630" t="str">
        <f t="shared" si="252"/>
        <v/>
      </c>
      <c r="AB630" t="str">
        <f t="shared" si="253"/>
        <v/>
      </c>
      <c r="AC630" t="str">
        <f t="shared" si="254"/>
        <v/>
      </c>
      <c r="AD630" t="str">
        <f t="shared" si="255"/>
        <v/>
      </c>
      <c r="AE630" t="str">
        <f t="shared" si="256"/>
        <v/>
      </c>
      <c r="AF630" t="str">
        <f t="shared" si="257"/>
        <v/>
      </c>
      <c r="AG630" t="str">
        <f t="shared" si="258"/>
        <v/>
      </c>
    </row>
    <row r="631" spans="3:33" x14ac:dyDescent="0.3">
      <c r="C631" s="5" t="str">
        <f t="shared" si="259"/>
        <v/>
      </c>
      <c r="D631" s="5" t="e">
        <f t="shared" si="243"/>
        <v>#N/A</v>
      </c>
      <c r="E631" s="5" t="b">
        <f t="shared" si="260"/>
        <v>0</v>
      </c>
      <c r="F631" s="5" t="e">
        <f t="shared" si="244"/>
        <v>#N/A</v>
      </c>
      <c r="G631" s="5" t="str">
        <f t="shared" si="261"/>
        <v>FALSE V</v>
      </c>
      <c r="H631" s="5" t="b">
        <f t="shared" si="262"/>
        <v>0</v>
      </c>
      <c r="I631" s="5" t="b">
        <f t="shared" si="263"/>
        <v>0</v>
      </c>
      <c r="J631" s="5" t="b">
        <f t="shared" si="264"/>
        <v>0</v>
      </c>
      <c r="K631" s="5" t="str">
        <f t="shared" si="265"/>
        <v>FALSE C</v>
      </c>
      <c r="L631" s="5" t="str">
        <f t="array" ref="L631">IFERROR(INDEX(e29_4c,SMALL(IF(($B$9&lt;=e29_raw)*($B$11&gt;=e29_raw),MATCH(ROW(e29_4c),ROW(e29_4c))),ROWS($A$1:A625)),COLUMN(A625)),"")</f>
        <v/>
      </c>
      <c r="M631" s="5" t="b">
        <f t="shared" si="266"/>
        <v>0</v>
      </c>
      <c r="N631" t="b">
        <f t="shared" si="267"/>
        <v>0</v>
      </c>
      <c r="O631" t="b">
        <f t="shared" si="268"/>
        <v>0</v>
      </c>
      <c r="P631" s="5" t="b">
        <f t="shared" si="269"/>
        <v>0</v>
      </c>
      <c r="T631" t="str">
        <f t="shared" si="245"/>
        <v/>
      </c>
      <c r="U631" t="str">
        <f t="shared" si="246"/>
        <v/>
      </c>
      <c r="V631" t="str">
        <f t="shared" si="247"/>
        <v/>
      </c>
      <c r="W631" t="str">
        <f t="shared" si="248"/>
        <v/>
      </c>
      <c r="X631" t="str">
        <f t="shared" si="249"/>
        <v/>
      </c>
      <c r="Y631" t="str">
        <f t="shared" si="250"/>
        <v/>
      </c>
      <c r="Z631" t="str">
        <f t="shared" si="251"/>
        <v/>
      </c>
      <c r="AA631" t="str">
        <f t="shared" si="252"/>
        <v/>
      </c>
      <c r="AB631" t="str">
        <f t="shared" si="253"/>
        <v/>
      </c>
      <c r="AC631" t="str">
        <f t="shared" si="254"/>
        <v/>
      </c>
      <c r="AD631" t="str">
        <f t="shared" si="255"/>
        <v/>
      </c>
      <c r="AE631" t="str">
        <f t="shared" si="256"/>
        <v/>
      </c>
      <c r="AF631" t="str">
        <f t="shared" si="257"/>
        <v/>
      </c>
      <c r="AG631" t="str">
        <f t="shared" si="258"/>
        <v/>
      </c>
    </row>
    <row r="632" spans="3:33" x14ac:dyDescent="0.3">
      <c r="C632" s="5" t="str">
        <f t="shared" si="259"/>
        <v/>
      </c>
      <c r="D632" s="5" t="e">
        <f t="shared" si="243"/>
        <v>#N/A</v>
      </c>
      <c r="E632" s="5" t="b">
        <f t="shared" si="260"/>
        <v>0</v>
      </c>
      <c r="F632" s="5" t="e">
        <f t="shared" si="244"/>
        <v>#N/A</v>
      </c>
      <c r="G632" s="5" t="str">
        <f t="shared" si="261"/>
        <v>FALSE V</v>
      </c>
      <c r="H632" s="5" t="b">
        <f t="shared" si="262"/>
        <v>0</v>
      </c>
      <c r="I632" s="5" t="b">
        <f t="shared" si="263"/>
        <v>0</v>
      </c>
      <c r="J632" s="5" t="b">
        <f t="shared" si="264"/>
        <v>0</v>
      </c>
      <c r="K632" s="5" t="str">
        <f t="shared" si="265"/>
        <v>FALSE C</v>
      </c>
      <c r="L632" s="5" t="str">
        <f t="array" ref="L632">IFERROR(INDEX(e29_4c,SMALL(IF(($B$9&lt;=e29_raw)*($B$11&gt;=e29_raw),MATCH(ROW(e29_4c),ROW(e29_4c))),ROWS($A$1:A626)),COLUMN(A626)),"")</f>
        <v/>
      </c>
      <c r="M632" s="5" t="b">
        <f t="shared" si="266"/>
        <v>0</v>
      </c>
      <c r="N632" t="b">
        <f t="shared" si="267"/>
        <v>0</v>
      </c>
      <c r="O632" t="b">
        <f t="shared" si="268"/>
        <v>0</v>
      </c>
      <c r="P632" s="5" t="b">
        <f t="shared" si="269"/>
        <v>0</v>
      </c>
      <c r="T632" t="str">
        <f t="shared" si="245"/>
        <v/>
      </c>
      <c r="U632" t="str">
        <f t="shared" si="246"/>
        <v/>
      </c>
      <c r="V632" t="str">
        <f t="shared" si="247"/>
        <v/>
      </c>
      <c r="W632" t="str">
        <f t="shared" si="248"/>
        <v/>
      </c>
      <c r="X632" t="str">
        <f t="shared" si="249"/>
        <v/>
      </c>
      <c r="Y632" t="str">
        <f t="shared" si="250"/>
        <v/>
      </c>
      <c r="Z632" t="str">
        <f t="shared" si="251"/>
        <v/>
      </c>
      <c r="AA632" t="str">
        <f t="shared" si="252"/>
        <v/>
      </c>
      <c r="AB632" t="str">
        <f t="shared" si="253"/>
        <v/>
      </c>
      <c r="AC632" t="str">
        <f t="shared" si="254"/>
        <v/>
      </c>
      <c r="AD632" t="str">
        <f t="shared" si="255"/>
        <v/>
      </c>
      <c r="AE632" t="str">
        <f t="shared" si="256"/>
        <v/>
      </c>
      <c r="AF632" t="str">
        <f t="shared" si="257"/>
        <v/>
      </c>
      <c r="AG632" t="str">
        <f t="shared" si="258"/>
        <v/>
      </c>
    </row>
    <row r="633" spans="3:33" x14ac:dyDescent="0.3">
      <c r="C633" s="5" t="str">
        <f t="shared" si="259"/>
        <v/>
      </c>
      <c r="D633" s="5" t="e">
        <f t="shared" si="243"/>
        <v>#N/A</v>
      </c>
      <c r="E633" s="5" t="b">
        <f t="shared" si="260"/>
        <v>0</v>
      </c>
      <c r="F633" s="5" t="e">
        <f t="shared" si="244"/>
        <v>#N/A</v>
      </c>
      <c r="G633" s="5" t="str">
        <f t="shared" si="261"/>
        <v>FALSE V</v>
      </c>
      <c r="H633" s="5" t="b">
        <f t="shared" si="262"/>
        <v>0</v>
      </c>
      <c r="I633" s="5" t="b">
        <f t="shared" si="263"/>
        <v>0</v>
      </c>
      <c r="J633" s="5" t="b">
        <f t="shared" si="264"/>
        <v>0</v>
      </c>
      <c r="K633" s="5" t="str">
        <f t="shared" si="265"/>
        <v>FALSE C</v>
      </c>
      <c r="L633" s="5" t="str">
        <f t="array" ref="L633">IFERROR(INDEX(e29_4c,SMALL(IF(($B$9&lt;=e29_raw)*($B$11&gt;=e29_raw),MATCH(ROW(e29_4c),ROW(e29_4c))),ROWS($A$1:A627)),COLUMN(A627)),"")</f>
        <v/>
      </c>
      <c r="M633" s="5" t="b">
        <f t="shared" si="266"/>
        <v>0</v>
      </c>
      <c r="N633" t="b">
        <f t="shared" si="267"/>
        <v>0</v>
      </c>
      <c r="O633" t="b">
        <f t="shared" si="268"/>
        <v>0</v>
      </c>
      <c r="P633" s="5" t="b">
        <f t="shared" si="269"/>
        <v>0</v>
      </c>
      <c r="T633" t="str">
        <f t="shared" si="245"/>
        <v/>
      </c>
      <c r="U633" t="str">
        <f t="shared" si="246"/>
        <v/>
      </c>
      <c r="V633" t="str">
        <f t="shared" si="247"/>
        <v/>
      </c>
      <c r="W633" t="str">
        <f t="shared" si="248"/>
        <v/>
      </c>
      <c r="X633" t="str">
        <f t="shared" si="249"/>
        <v/>
      </c>
      <c r="Y633" t="str">
        <f t="shared" si="250"/>
        <v/>
      </c>
      <c r="Z633" t="str">
        <f t="shared" si="251"/>
        <v/>
      </c>
      <c r="AA633" t="str">
        <f t="shared" si="252"/>
        <v/>
      </c>
      <c r="AB633" t="str">
        <f t="shared" si="253"/>
        <v/>
      </c>
      <c r="AC633" t="str">
        <f t="shared" si="254"/>
        <v/>
      </c>
      <c r="AD633" t="str">
        <f t="shared" si="255"/>
        <v/>
      </c>
      <c r="AE633" t="str">
        <f t="shared" si="256"/>
        <v/>
      </c>
      <c r="AF633" t="str">
        <f t="shared" si="257"/>
        <v/>
      </c>
      <c r="AG633" t="str">
        <f t="shared" si="258"/>
        <v/>
      </c>
    </row>
    <row r="634" spans="3:33" x14ac:dyDescent="0.3">
      <c r="C634" s="5" t="str">
        <f t="shared" si="259"/>
        <v/>
      </c>
      <c r="D634" s="5" t="e">
        <f t="shared" si="243"/>
        <v>#N/A</v>
      </c>
      <c r="E634" s="5" t="b">
        <f t="shared" si="260"/>
        <v>0</v>
      </c>
      <c r="F634" s="5" t="e">
        <f t="shared" si="244"/>
        <v>#N/A</v>
      </c>
      <c r="G634" s="5" t="str">
        <f t="shared" si="261"/>
        <v>FALSE V</v>
      </c>
      <c r="H634" s="5" t="b">
        <f t="shared" si="262"/>
        <v>0</v>
      </c>
      <c r="I634" s="5" t="b">
        <f t="shared" si="263"/>
        <v>0</v>
      </c>
      <c r="J634" s="5" t="b">
        <f t="shared" si="264"/>
        <v>0</v>
      </c>
      <c r="K634" s="5" t="str">
        <f t="shared" si="265"/>
        <v>FALSE C</v>
      </c>
      <c r="L634" s="5" t="str">
        <f t="array" ref="L634">IFERROR(INDEX(e29_4c,SMALL(IF(($B$9&lt;=e29_raw)*($B$11&gt;=e29_raw),MATCH(ROW(e29_4c),ROW(e29_4c))),ROWS($A$1:A628)),COLUMN(A628)),"")</f>
        <v/>
      </c>
      <c r="M634" s="5" t="b">
        <f t="shared" si="266"/>
        <v>0</v>
      </c>
      <c r="N634" t="b">
        <f t="shared" si="267"/>
        <v>0</v>
      </c>
      <c r="O634" t="b">
        <f t="shared" si="268"/>
        <v>0</v>
      </c>
      <c r="P634" s="5" t="b">
        <f t="shared" si="269"/>
        <v>0</v>
      </c>
      <c r="T634" t="str">
        <f t="shared" si="245"/>
        <v/>
      </c>
      <c r="U634" t="str">
        <f t="shared" si="246"/>
        <v/>
      </c>
      <c r="V634" t="str">
        <f t="shared" si="247"/>
        <v/>
      </c>
      <c r="W634" t="str">
        <f t="shared" si="248"/>
        <v/>
      </c>
      <c r="X634" t="str">
        <f t="shared" si="249"/>
        <v/>
      </c>
      <c r="Y634" t="str">
        <f t="shared" si="250"/>
        <v/>
      </c>
      <c r="Z634" t="str">
        <f t="shared" si="251"/>
        <v/>
      </c>
      <c r="AA634" t="str">
        <f t="shared" si="252"/>
        <v/>
      </c>
      <c r="AB634" t="str">
        <f t="shared" si="253"/>
        <v/>
      </c>
      <c r="AC634" t="str">
        <f t="shared" si="254"/>
        <v/>
      </c>
      <c r="AD634" t="str">
        <f t="shared" si="255"/>
        <v/>
      </c>
      <c r="AE634" t="str">
        <f t="shared" si="256"/>
        <v/>
      </c>
      <c r="AF634" t="str">
        <f t="shared" si="257"/>
        <v/>
      </c>
      <c r="AG634" t="str">
        <f t="shared" si="258"/>
        <v/>
      </c>
    </row>
    <row r="635" spans="3:33" x14ac:dyDescent="0.3">
      <c r="C635" s="5" t="str">
        <f t="shared" si="259"/>
        <v/>
      </c>
      <c r="D635" s="5" t="e">
        <f t="shared" si="243"/>
        <v>#N/A</v>
      </c>
      <c r="E635" s="5" t="b">
        <f t="shared" si="260"/>
        <v>0</v>
      </c>
      <c r="F635" s="5" t="e">
        <f t="shared" si="244"/>
        <v>#N/A</v>
      </c>
      <c r="G635" s="5" t="str">
        <f t="shared" si="261"/>
        <v>FALSE V</v>
      </c>
      <c r="H635" s="5" t="b">
        <f t="shared" si="262"/>
        <v>0</v>
      </c>
      <c r="I635" s="5" t="b">
        <f t="shared" si="263"/>
        <v>0</v>
      </c>
      <c r="J635" s="5" t="b">
        <f t="shared" si="264"/>
        <v>0</v>
      </c>
      <c r="K635" s="5" t="str">
        <f t="shared" si="265"/>
        <v>FALSE C</v>
      </c>
      <c r="L635" s="5" t="str">
        <f t="array" ref="L635">IFERROR(INDEX(e29_4c,SMALL(IF(($B$9&lt;=e29_raw)*($B$11&gt;=e29_raw),MATCH(ROW(e29_4c),ROW(e29_4c))),ROWS($A$1:A629)),COLUMN(A629)),"")</f>
        <v/>
      </c>
      <c r="M635" s="5" t="b">
        <f t="shared" si="266"/>
        <v>0</v>
      </c>
      <c r="N635" t="b">
        <f t="shared" si="267"/>
        <v>0</v>
      </c>
      <c r="O635" t="b">
        <f t="shared" si="268"/>
        <v>0</v>
      </c>
      <c r="P635" s="5" t="b">
        <f t="shared" si="269"/>
        <v>0</v>
      </c>
      <c r="T635" t="str">
        <f t="shared" si="245"/>
        <v/>
      </c>
      <c r="U635" t="str">
        <f t="shared" si="246"/>
        <v/>
      </c>
      <c r="V635" t="str">
        <f t="shared" si="247"/>
        <v/>
      </c>
      <c r="W635" t="str">
        <f t="shared" si="248"/>
        <v/>
      </c>
      <c r="X635" t="str">
        <f t="shared" si="249"/>
        <v/>
      </c>
      <c r="Y635" t="str">
        <f t="shared" si="250"/>
        <v/>
      </c>
      <c r="Z635" t="str">
        <f t="shared" si="251"/>
        <v/>
      </c>
      <c r="AA635" t="str">
        <f t="shared" si="252"/>
        <v/>
      </c>
      <c r="AB635" t="str">
        <f t="shared" si="253"/>
        <v/>
      </c>
      <c r="AC635" t="str">
        <f t="shared" si="254"/>
        <v/>
      </c>
      <c r="AD635" t="str">
        <f t="shared" si="255"/>
        <v/>
      </c>
      <c r="AE635" t="str">
        <f t="shared" si="256"/>
        <v/>
      </c>
      <c r="AF635" t="str">
        <f t="shared" si="257"/>
        <v/>
      </c>
      <c r="AG635" t="str">
        <f t="shared" si="258"/>
        <v/>
      </c>
    </row>
    <row r="636" spans="3:33" x14ac:dyDescent="0.3">
      <c r="C636" s="5" t="str">
        <f t="shared" si="259"/>
        <v/>
      </c>
      <c r="D636" s="5" t="e">
        <f t="shared" si="243"/>
        <v>#N/A</v>
      </c>
      <c r="E636" s="5" t="b">
        <f t="shared" si="260"/>
        <v>0</v>
      </c>
      <c r="F636" s="5" t="e">
        <f t="shared" si="244"/>
        <v>#N/A</v>
      </c>
      <c r="G636" s="5" t="str">
        <f t="shared" si="261"/>
        <v>FALSE V</v>
      </c>
      <c r="H636" s="5" t="b">
        <f t="shared" si="262"/>
        <v>0</v>
      </c>
      <c r="I636" s="5" t="b">
        <f t="shared" si="263"/>
        <v>0</v>
      </c>
      <c r="J636" s="5" t="b">
        <f t="shared" si="264"/>
        <v>0</v>
      </c>
      <c r="K636" s="5" t="str">
        <f t="shared" si="265"/>
        <v>FALSE C</v>
      </c>
      <c r="L636" s="5" t="str">
        <f t="array" ref="L636">IFERROR(INDEX(e29_4c,SMALL(IF(($B$9&lt;=e29_raw)*($B$11&gt;=e29_raw),MATCH(ROW(e29_4c),ROW(e29_4c))),ROWS($A$1:A630)),COLUMN(A630)),"")</f>
        <v/>
      </c>
      <c r="M636" s="5" t="b">
        <f t="shared" si="266"/>
        <v>0</v>
      </c>
      <c r="N636" t="b">
        <f t="shared" si="267"/>
        <v>0</v>
      </c>
      <c r="O636" t="b">
        <f t="shared" si="268"/>
        <v>0</v>
      </c>
      <c r="P636" s="5" t="b">
        <f t="shared" si="269"/>
        <v>0</v>
      </c>
      <c r="T636" t="str">
        <f t="shared" si="245"/>
        <v/>
      </c>
      <c r="U636" t="str">
        <f t="shared" si="246"/>
        <v/>
      </c>
      <c r="V636" t="str">
        <f t="shared" si="247"/>
        <v/>
      </c>
      <c r="W636" t="str">
        <f t="shared" si="248"/>
        <v/>
      </c>
      <c r="X636" t="str">
        <f t="shared" si="249"/>
        <v/>
      </c>
      <c r="Y636" t="str">
        <f t="shared" si="250"/>
        <v/>
      </c>
      <c r="Z636" t="str">
        <f t="shared" si="251"/>
        <v/>
      </c>
      <c r="AA636" t="str">
        <f t="shared" si="252"/>
        <v/>
      </c>
      <c r="AB636" t="str">
        <f t="shared" si="253"/>
        <v/>
      </c>
      <c r="AC636" t="str">
        <f t="shared" si="254"/>
        <v/>
      </c>
      <c r="AD636" t="str">
        <f t="shared" si="255"/>
        <v/>
      </c>
      <c r="AE636" t="str">
        <f t="shared" si="256"/>
        <v/>
      </c>
      <c r="AF636" t="str">
        <f t="shared" si="257"/>
        <v/>
      </c>
      <c r="AG636" t="str">
        <f t="shared" si="258"/>
        <v/>
      </c>
    </row>
    <row r="637" spans="3:33" x14ac:dyDescent="0.3">
      <c r="C637" s="5" t="str">
        <f t="shared" si="259"/>
        <v/>
      </c>
      <c r="D637" s="5" t="e">
        <f t="shared" si="243"/>
        <v>#N/A</v>
      </c>
      <c r="E637" s="5" t="b">
        <f t="shared" si="260"/>
        <v>0</v>
      </c>
      <c r="F637" s="5" t="e">
        <f t="shared" si="244"/>
        <v>#N/A</v>
      </c>
      <c r="G637" s="5" t="str">
        <f t="shared" si="261"/>
        <v>FALSE V</v>
      </c>
      <c r="H637" s="5" t="b">
        <f t="shared" si="262"/>
        <v>0</v>
      </c>
      <c r="I637" s="5" t="b">
        <f t="shared" si="263"/>
        <v>0</v>
      </c>
      <c r="J637" s="5" t="b">
        <f t="shared" si="264"/>
        <v>0</v>
      </c>
      <c r="K637" s="5" t="str">
        <f t="shared" si="265"/>
        <v>FALSE C</v>
      </c>
      <c r="L637" s="5" t="str">
        <f t="array" ref="L637">IFERROR(INDEX(e29_4c,SMALL(IF(($B$9&lt;=e29_raw)*($B$11&gt;=e29_raw),MATCH(ROW(e29_4c),ROW(e29_4c))),ROWS($A$1:A631)),COLUMN(A631)),"")</f>
        <v/>
      </c>
      <c r="M637" s="5" t="b">
        <f t="shared" si="266"/>
        <v>0</v>
      </c>
      <c r="N637" t="b">
        <f t="shared" si="267"/>
        <v>0</v>
      </c>
      <c r="O637" t="b">
        <f t="shared" si="268"/>
        <v>0</v>
      </c>
      <c r="P637" s="5" t="b">
        <f t="shared" si="269"/>
        <v>0</v>
      </c>
      <c r="T637" t="str">
        <f t="shared" si="245"/>
        <v/>
      </c>
      <c r="U637" t="str">
        <f t="shared" si="246"/>
        <v/>
      </c>
      <c r="V637" t="str">
        <f t="shared" si="247"/>
        <v/>
      </c>
      <c r="W637" t="str">
        <f t="shared" si="248"/>
        <v/>
      </c>
      <c r="X637" t="str">
        <f t="shared" si="249"/>
        <v/>
      </c>
      <c r="Y637" t="str">
        <f t="shared" si="250"/>
        <v/>
      </c>
      <c r="Z637" t="str">
        <f t="shared" si="251"/>
        <v/>
      </c>
      <c r="AA637" t="str">
        <f t="shared" si="252"/>
        <v/>
      </c>
      <c r="AB637" t="str">
        <f t="shared" si="253"/>
        <v/>
      </c>
      <c r="AC637" t="str">
        <f t="shared" si="254"/>
        <v/>
      </c>
      <c r="AD637" t="str">
        <f t="shared" si="255"/>
        <v/>
      </c>
      <c r="AE637" t="str">
        <f t="shared" si="256"/>
        <v/>
      </c>
      <c r="AF637" t="str">
        <f t="shared" si="257"/>
        <v/>
      </c>
      <c r="AG637" t="str">
        <f t="shared" si="258"/>
        <v/>
      </c>
    </row>
    <row r="638" spans="3:33" x14ac:dyDescent="0.3">
      <c r="C638" s="5" t="str">
        <f t="shared" si="259"/>
        <v/>
      </c>
      <c r="D638" s="5" t="e">
        <f t="shared" si="243"/>
        <v>#N/A</v>
      </c>
      <c r="E638" s="5" t="b">
        <f t="shared" si="260"/>
        <v>0</v>
      </c>
      <c r="F638" s="5" t="e">
        <f t="shared" si="244"/>
        <v>#N/A</v>
      </c>
      <c r="G638" s="5" t="str">
        <f t="shared" si="261"/>
        <v>FALSE V</v>
      </c>
      <c r="H638" s="5" t="b">
        <f t="shared" si="262"/>
        <v>0</v>
      </c>
      <c r="I638" s="5" t="b">
        <f t="shared" si="263"/>
        <v>0</v>
      </c>
      <c r="J638" s="5" t="b">
        <f t="shared" si="264"/>
        <v>0</v>
      </c>
      <c r="K638" s="5" t="str">
        <f t="shared" si="265"/>
        <v>FALSE C</v>
      </c>
      <c r="L638" s="5" t="str">
        <f t="array" ref="L638">IFERROR(INDEX(e29_4c,SMALL(IF(($B$9&lt;=e29_raw)*($B$11&gt;=e29_raw),MATCH(ROW(e29_4c),ROW(e29_4c))),ROWS($A$1:A632)),COLUMN(A632)),"")</f>
        <v/>
      </c>
      <c r="M638" s="5" t="b">
        <f t="shared" si="266"/>
        <v>0</v>
      </c>
      <c r="N638" t="b">
        <f t="shared" si="267"/>
        <v>0</v>
      </c>
      <c r="O638" t="b">
        <f t="shared" si="268"/>
        <v>0</v>
      </c>
      <c r="P638" s="5" t="b">
        <f t="shared" si="269"/>
        <v>0</v>
      </c>
      <c r="T638" t="str">
        <f t="shared" si="245"/>
        <v/>
      </c>
      <c r="U638" t="str">
        <f t="shared" si="246"/>
        <v/>
      </c>
      <c r="V638" t="str">
        <f t="shared" si="247"/>
        <v/>
      </c>
      <c r="W638" t="str">
        <f t="shared" si="248"/>
        <v/>
      </c>
      <c r="X638" t="str">
        <f t="shared" si="249"/>
        <v/>
      </c>
      <c r="Y638" t="str">
        <f t="shared" si="250"/>
        <v/>
      </c>
      <c r="Z638" t="str">
        <f t="shared" si="251"/>
        <v/>
      </c>
      <c r="AA638" t="str">
        <f t="shared" si="252"/>
        <v/>
      </c>
      <c r="AB638" t="str">
        <f t="shared" si="253"/>
        <v/>
      </c>
      <c r="AC638" t="str">
        <f t="shared" si="254"/>
        <v/>
      </c>
      <c r="AD638" t="str">
        <f t="shared" si="255"/>
        <v/>
      </c>
      <c r="AE638" t="str">
        <f t="shared" si="256"/>
        <v/>
      </c>
      <c r="AF638" t="str">
        <f t="shared" si="257"/>
        <v/>
      </c>
      <c r="AG638" t="str">
        <f t="shared" si="258"/>
        <v/>
      </c>
    </row>
    <row r="639" spans="3:33" x14ac:dyDescent="0.3">
      <c r="C639" s="5" t="str">
        <f t="shared" si="259"/>
        <v/>
      </c>
      <c r="D639" s="5" t="e">
        <f t="shared" si="243"/>
        <v>#N/A</v>
      </c>
      <c r="E639" s="5" t="b">
        <f t="shared" si="260"/>
        <v>0</v>
      </c>
      <c r="F639" s="5" t="e">
        <f t="shared" si="244"/>
        <v>#N/A</v>
      </c>
      <c r="G639" s="5" t="str">
        <f t="shared" si="261"/>
        <v>FALSE V</v>
      </c>
      <c r="H639" s="5" t="b">
        <f t="shared" si="262"/>
        <v>0</v>
      </c>
      <c r="I639" s="5" t="b">
        <f t="shared" si="263"/>
        <v>0</v>
      </c>
      <c r="J639" s="5" t="b">
        <f t="shared" si="264"/>
        <v>0</v>
      </c>
      <c r="K639" s="5" t="str">
        <f t="shared" si="265"/>
        <v>FALSE C</v>
      </c>
      <c r="L639" s="5" t="str">
        <f t="array" ref="L639">IFERROR(INDEX(e29_4c,SMALL(IF(($B$9&lt;=e29_raw)*($B$11&gt;=e29_raw),MATCH(ROW(e29_4c),ROW(e29_4c))),ROWS($A$1:A633)),COLUMN(A633)),"")</f>
        <v/>
      </c>
      <c r="M639" s="5" t="b">
        <f t="shared" si="266"/>
        <v>0</v>
      </c>
      <c r="N639" t="b">
        <f t="shared" si="267"/>
        <v>0</v>
      </c>
      <c r="O639" t="b">
        <f t="shared" si="268"/>
        <v>0</v>
      </c>
      <c r="P639" s="5" t="b">
        <f t="shared" si="269"/>
        <v>0</v>
      </c>
      <c r="T639" t="str">
        <f t="shared" si="245"/>
        <v/>
      </c>
      <c r="U639" t="str">
        <f t="shared" si="246"/>
        <v/>
      </c>
      <c r="V639" t="str">
        <f t="shared" si="247"/>
        <v/>
      </c>
      <c r="W639" t="str">
        <f t="shared" si="248"/>
        <v/>
      </c>
      <c r="X639" t="str">
        <f t="shared" si="249"/>
        <v/>
      </c>
      <c r="Y639" t="str">
        <f t="shared" si="250"/>
        <v/>
      </c>
      <c r="Z639" t="str">
        <f t="shared" si="251"/>
        <v/>
      </c>
      <c r="AA639" t="str">
        <f t="shared" si="252"/>
        <v/>
      </c>
      <c r="AB639" t="str">
        <f t="shared" si="253"/>
        <v/>
      </c>
      <c r="AC639" t="str">
        <f t="shared" si="254"/>
        <v/>
      </c>
      <c r="AD639" t="str">
        <f t="shared" si="255"/>
        <v/>
      </c>
      <c r="AE639" t="str">
        <f t="shared" si="256"/>
        <v/>
      </c>
      <c r="AF639" t="str">
        <f t="shared" si="257"/>
        <v/>
      </c>
      <c r="AG639" t="str">
        <f t="shared" si="258"/>
        <v/>
      </c>
    </row>
    <row r="640" spans="3:33" x14ac:dyDescent="0.3">
      <c r="C640" s="5" t="str">
        <f t="shared" si="259"/>
        <v/>
      </c>
      <c r="D640" s="5" t="e">
        <f t="shared" si="243"/>
        <v>#N/A</v>
      </c>
      <c r="E640" s="5" t="b">
        <f t="shared" si="260"/>
        <v>0</v>
      </c>
      <c r="F640" s="5" t="e">
        <f t="shared" si="244"/>
        <v>#N/A</v>
      </c>
      <c r="G640" s="5" t="str">
        <f t="shared" si="261"/>
        <v>FALSE V</v>
      </c>
      <c r="H640" s="5" t="b">
        <f t="shared" si="262"/>
        <v>0</v>
      </c>
      <c r="I640" s="5" t="b">
        <f t="shared" si="263"/>
        <v>0</v>
      </c>
      <c r="J640" s="5" t="b">
        <f t="shared" si="264"/>
        <v>0</v>
      </c>
      <c r="K640" s="5" t="str">
        <f t="shared" si="265"/>
        <v>FALSE C</v>
      </c>
      <c r="L640" s="5" t="str">
        <f t="array" ref="L640">IFERROR(INDEX(e29_4c,SMALL(IF(($B$9&lt;=e29_raw)*($B$11&gt;=e29_raw),MATCH(ROW(e29_4c),ROW(e29_4c))),ROWS($A$1:A634)),COLUMN(A634)),"")</f>
        <v/>
      </c>
      <c r="M640" s="5" t="b">
        <f t="shared" si="266"/>
        <v>0</v>
      </c>
      <c r="N640" t="b">
        <f t="shared" si="267"/>
        <v>0</v>
      </c>
      <c r="O640" t="b">
        <f t="shared" si="268"/>
        <v>0</v>
      </c>
      <c r="P640" s="5" t="b">
        <f t="shared" si="269"/>
        <v>0</v>
      </c>
      <c r="T640" t="str">
        <f t="shared" si="245"/>
        <v/>
      </c>
      <c r="U640" t="str">
        <f t="shared" si="246"/>
        <v/>
      </c>
      <c r="V640" t="str">
        <f t="shared" si="247"/>
        <v/>
      </c>
      <c r="W640" t="str">
        <f t="shared" si="248"/>
        <v/>
      </c>
      <c r="X640" t="str">
        <f t="shared" si="249"/>
        <v/>
      </c>
      <c r="Y640" t="str">
        <f t="shared" si="250"/>
        <v/>
      </c>
      <c r="Z640" t="str">
        <f t="shared" si="251"/>
        <v/>
      </c>
      <c r="AA640" t="str">
        <f t="shared" si="252"/>
        <v/>
      </c>
      <c r="AB640" t="str">
        <f t="shared" si="253"/>
        <v/>
      </c>
      <c r="AC640" t="str">
        <f t="shared" si="254"/>
        <v/>
      </c>
      <c r="AD640" t="str">
        <f t="shared" si="255"/>
        <v/>
      </c>
      <c r="AE640" t="str">
        <f t="shared" si="256"/>
        <v/>
      </c>
      <c r="AF640" t="str">
        <f t="shared" si="257"/>
        <v/>
      </c>
      <c r="AG640" t="str">
        <f t="shared" si="258"/>
        <v/>
      </c>
    </row>
    <row r="641" spans="3:33" x14ac:dyDescent="0.3">
      <c r="C641" s="5" t="str">
        <f t="shared" si="259"/>
        <v/>
      </c>
      <c r="D641" s="5" t="e">
        <f t="shared" si="243"/>
        <v>#N/A</v>
      </c>
      <c r="E641" s="5" t="b">
        <f t="shared" si="260"/>
        <v>0</v>
      </c>
      <c r="F641" s="5" t="e">
        <f t="shared" si="244"/>
        <v>#N/A</v>
      </c>
      <c r="G641" s="5" t="str">
        <f t="shared" si="261"/>
        <v>FALSE V</v>
      </c>
      <c r="H641" s="5" t="b">
        <f t="shared" si="262"/>
        <v>0</v>
      </c>
      <c r="I641" s="5" t="b">
        <f t="shared" si="263"/>
        <v>0</v>
      </c>
      <c r="J641" s="5" t="b">
        <f t="shared" si="264"/>
        <v>0</v>
      </c>
      <c r="K641" s="5" t="str">
        <f t="shared" si="265"/>
        <v>FALSE C</v>
      </c>
      <c r="L641" s="5" t="str">
        <f t="array" ref="L641">IFERROR(INDEX(e29_4c,SMALL(IF(($B$9&lt;=e29_raw)*($B$11&gt;=e29_raw),MATCH(ROW(e29_4c),ROW(e29_4c))),ROWS($A$1:A635)),COLUMN(A635)),"")</f>
        <v/>
      </c>
      <c r="M641" s="5" t="b">
        <f t="shared" si="266"/>
        <v>0</v>
      </c>
      <c r="N641" t="b">
        <f t="shared" si="267"/>
        <v>0</v>
      </c>
      <c r="O641" t="b">
        <f t="shared" si="268"/>
        <v>0</v>
      </c>
      <c r="P641" s="5" t="b">
        <f t="shared" si="269"/>
        <v>0</v>
      </c>
      <c r="T641" t="str">
        <f t="shared" si="245"/>
        <v/>
      </c>
      <c r="U641" t="str">
        <f t="shared" si="246"/>
        <v/>
      </c>
      <c r="V641" t="str">
        <f t="shared" si="247"/>
        <v/>
      </c>
      <c r="W641" t="str">
        <f t="shared" si="248"/>
        <v/>
      </c>
      <c r="X641" t="str">
        <f t="shared" si="249"/>
        <v/>
      </c>
      <c r="Y641" t="str">
        <f t="shared" si="250"/>
        <v/>
      </c>
      <c r="Z641" t="str">
        <f t="shared" si="251"/>
        <v/>
      </c>
      <c r="AA641" t="str">
        <f t="shared" si="252"/>
        <v/>
      </c>
      <c r="AB641" t="str">
        <f t="shared" si="253"/>
        <v/>
      </c>
      <c r="AC641" t="str">
        <f t="shared" si="254"/>
        <v/>
      </c>
      <c r="AD641" t="str">
        <f t="shared" si="255"/>
        <v/>
      </c>
      <c r="AE641" t="str">
        <f t="shared" si="256"/>
        <v/>
      </c>
      <c r="AF641" t="str">
        <f t="shared" si="257"/>
        <v/>
      </c>
      <c r="AG641" t="str">
        <f t="shared" si="258"/>
        <v/>
      </c>
    </row>
    <row r="642" spans="3:33" x14ac:dyDescent="0.3">
      <c r="C642" s="5" t="str">
        <f t="shared" si="259"/>
        <v/>
      </c>
      <c r="D642" s="5" t="e">
        <f t="shared" si="243"/>
        <v>#N/A</v>
      </c>
      <c r="E642" s="5" t="b">
        <f t="shared" si="260"/>
        <v>0</v>
      </c>
      <c r="F642" s="5" t="e">
        <f t="shared" si="244"/>
        <v>#N/A</v>
      </c>
      <c r="G642" s="5" t="str">
        <f t="shared" si="261"/>
        <v>FALSE V</v>
      </c>
      <c r="H642" s="5" t="b">
        <f t="shared" si="262"/>
        <v>0</v>
      </c>
      <c r="I642" s="5" t="b">
        <f t="shared" si="263"/>
        <v>0</v>
      </c>
      <c r="J642" s="5" t="b">
        <f t="shared" si="264"/>
        <v>0</v>
      </c>
      <c r="K642" s="5" t="str">
        <f t="shared" si="265"/>
        <v>FALSE C</v>
      </c>
      <c r="L642" s="5" t="str">
        <f t="array" ref="L642">IFERROR(INDEX(e29_4c,SMALL(IF(($B$9&lt;=e29_raw)*($B$11&gt;=e29_raw),MATCH(ROW(e29_4c),ROW(e29_4c))),ROWS($A$1:A636)),COLUMN(A636)),"")</f>
        <v/>
      </c>
      <c r="M642" s="5" t="b">
        <f t="shared" si="266"/>
        <v>0</v>
      </c>
      <c r="N642" t="b">
        <f t="shared" si="267"/>
        <v>0</v>
      </c>
      <c r="O642" t="b">
        <f t="shared" si="268"/>
        <v>0</v>
      </c>
      <c r="P642" s="5" t="b">
        <f t="shared" si="269"/>
        <v>0</v>
      </c>
      <c r="T642" t="str">
        <f t="shared" si="245"/>
        <v/>
      </c>
      <c r="U642" t="str">
        <f t="shared" si="246"/>
        <v/>
      </c>
      <c r="V642" t="str">
        <f t="shared" si="247"/>
        <v/>
      </c>
      <c r="W642" t="str">
        <f t="shared" si="248"/>
        <v/>
      </c>
      <c r="X642" t="str">
        <f t="shared" si="249"/>
        <v/>
      </c>
      <c r="Y642" t="str">
        <f t="shared" si="250"/>
        <v/>
      </c>
      <c r="Z642" t="str">
        <f t="shared" si="251"/>
        <v/>
      </c>
      <c r="AA642" t="str">
        <f t="shared" si="252"/>
        <v/>
      </c>
      <c r="AB642" t="str">
        <f t="shared" si="253"/>
        <v/>
      </c>
      <c r="AC642" t="str">
        <f t="shared" si="254"/>
        <v/>
      </c>
      <c r="AD642" t="str">
        <f t="shared" si="255"/>
        <v/>
      </c>
      <c r="AE642" t="str">
        <f t="shared" si="256"/>
        <v/>
      </c>
      <c r="AF642" t="str">
        <f t="shared" si="257"/>
        <v/>
      </c>
      <c r="AG642" t="str">
        <f t="shared" si="258"/>
        <v/>
      </c>
    </row>
    <row r="643" spans="3:33" x14ac:dyDescent="0.3">
      <c r="C643" s="5" t="str">
        <f t="shared" si="259"/>
        <v/>
      </c>
      <c r="D643" s="5" t="e">
        <f t="shared" si="243"/>
        <v>#N/A</v>
      </c>
      <c r="E643" s="5" t="b">
        <f t="shared" si="260"/>
        <v>0</v>
      </c>
      <c r="F643" s="5" t="e">
        <f t="shared" si="244"/>
        <v>#N/A</v>
      </c>
      <c r="G643" s="5" t="str">
        <f t="shared" si="261"/>
        <v>FALSE V</v>
      </c>
      <c r="H643" s="5" t="b">
        <f t="shared" si="262"/>
        <v>0</v>
      </c>
      <c r="I643" s="5" t="b">
        <f t="shared" si="263"/>
        <v>0</v>
      </c>
      <c r="J643" s="5" t="b">
        <f t="shared" si="264"/>
        <v>0</v>
      </c>
      <c r="K643" s="5" t="str">
        <f t="shared" si="265"/>
        <v>FALSE C</v>
      </c>
      <c r="L643" s="5" t="str">
        <f t="array" ref="L643">IFERROR(INDEX(e29_4c,SMALL(IF(($B$9&lt;=e29_raw)*($B$11&gt;=e29_raw),MATCH(ROW(e29_4c),ROW(e29_4c))),ROWS($A$1:A637)),COLUMN(A637)),"")</f>
        <v/>
      </c>
      <c r="M643" s="5" t="b">
        <f t="shared" si="266"/>
        <v>0</v>
      </c>
      <c r="N643" t="b">
        <f t="shared" si="267"/>
        <v>0</v>
      </c>
      <c r="O643" t="b">
        <f t="shared" si="268"/>
        <v>0</v>
      </c>
      <c r="P643" s="5" t="b">
        <f t="shared" si="269"/>
        <v>0</v>
      </c>
      <c r="T643" t="str">
        <f t="shared" si="245"/>
        <v/>
      </c>
      <c r="U643" t="str">
        <f t="shared" si="246"/>
        <v/>
      </c>
      <c r="V643" t="str">
        <f t="shared" si="247"/>
        <v/>
      </c>
      <c r="W643" t="str">
        <f t="shared" si="248"/>
        <v/>
      </c>
      <c r="X643" t="str">
        <f t="shared" si="249"/>
        <v/>
      </c>
      <c r="Y643" t="str">
        <f t="shared" si="250"/>
        <v/>
      </c>
      <c r="Z643" t="str">
        <f t="shared" si="251"/>
        <v/>
      </c>
      <c r="AA643" t="str">
        <f t="shared" si="252"/>
        <v/>
      </c>
      <c r="AB643" t="str">
        <f t="shared" si="253"/>
        <v/>
      </c>
      <c r="AC643" t="str">
        <f t="shared" si="254"/>
        <v/>
      </c>
      <c r="AD643" t="str">
        <f t="shared" si="255"/>
        <v/>
      </c>
      <c r="AE643" t="str">
        <f t="shared" si="256"/>
        <v/>
      </c>
      <c r="AF643" t="str">
        <f t="shared" si="257"/>
        <v/>
      </c>
      <c r="AG643" t="str">
        <f t="shared" si="258"/>
        <v/>
      </c>
    </row>
    <row r="644" spans="3:33" x14ac:dyDescent="0.3">
      <c r="C644" s="5" t="str">
        <f t="shared" si="259"/>
        <v/>
      </c>
      <c r="D644" s="5" t="e">
        <f t="shared" si="243"/>
        <v>#N/A</v>
      </c>
      <c r="E644" s="5" t="b">
        <f t="shared" si="260"/>
        <v>0</v>
      </c>
      <c r="F644" s="5" t="e">
        <f t="shared" si="244"/>
        <v>#N/A</v>
      </c>
      <c r="G644" s="5" t="str">
        <f t="shared" si="261"/>
        <v>FALSE V</v>
      </c>
      <c r="H644" s="5" t="b">
        <f t="shared" si="262"/>
        <v>0</v>
      </c>
      <c r="I644" s="5" t="b">
        <f t="shared" si="263"/>
        <v>0</v>
      </c>
      <c r="J644" s="5" t="b">
        <f t="shared" si="264"/>
        <v>0</v>
      </c>
      <c r="K644" s="5" t="str">
        <f t="shared" si="265"/>
        <v>FALSE C</v>
      </c>
      <c r="L644" s="5" t="str">
        <f t="array" ref="L644">IFERROR(INDEX(e29_4c,SMALL(IF(($B$9&lt;=e29_raw)*($B$11&gt;=e29_raw),MATCH(ROW(e29_4c),ROW(e29_4c))),ROWS($A$1:A638)),COLUMN(A638)),"")</f>
        <v/>
      </c>
      <c r="M644" s="5" t="b">
        <f t="shared" si="266"/>
        <v>0</v>
      </c>
      <c r="N644" t="b">
        <f t="shared" si="267"/>
        <v>0</v>
      </c>
      <c r="O644" t="b">
        <f t="shared" si="268"/>
        <v>0</v>
      </c>
      <c r="P644" s="5" t="b">
        <f t="shared" si="269"/>
        <v>0</v>
      </c>
      <c r="T644" t="str">
        <f t="shared" si="245"/>
        <v/>
      </c>
      <c r="U644" t="str">
        <f t="shared" si="246"/>
        <v/>
      </c>
      <c r="V644" t="str">
        <f t="shared" si="247"/>
        <v/>
      </c>
      <c r="W644" t="str">
        <f t="shared" si="248"/>
        <v/>
      </c>
      <c r="X644" t="str">
        <f t="shared" si="249"/>
        <v/>
      </c>
      <c r="Y644" t="str">
        <f t="shared" si="250"/>
        <v/>
      </c>
      <c r="Z644" t="str">
        <f t="shared" si="251"/>
        <v/>
      </c>
      <c r="AA644" t="str">
        <f t="shared" si="252"/>
        <v/>
      </c>
      <c r="AB644" t="str">
        <f t="shared" si="253"/>
        <v/>
      </c>
      <c r="AC644" t="str">
        <f t="shared" si="254"/>
        <v/>
      </c>
      <c r="AD644" t="str">
        <f t="shared" si="255"/>
        <v/>
      </c>
      <c r="AE644" t="str">
        <f t="shared" si="256"/>
        <v/>
      </c>
      <c r="AF644" t="str">
        <f t="shared" si="257"/>
        <v/>
      </c>
      <c r="AG644" t="str">
        <f t="shared" si="258"/>
        <v/>
      </c>
    </row>
    <row r="645" spans="3:33" x14ac:dyDescent="0.3">
      <c r="C645" s="5" t="str">
        <f t="shared" si="259"/>
        <v/>
      </c>
      <c r="D645" s="5" t="e">
        <f t="shared" si="243"/>
        <v>#N/A</v>
      </c>
      <c r="E645" s="5" t="b">
        <f t="shared" si="260"/>
        <v>0</v>
      </c>
      <c r="F645" s="5" t="e">
        <f t="shared" si="244"/>
        <v>#N/A</v>
      </c>
      <c r="G645" s="5" t="str">
        <f t="shared" si="261"/>
        <v>FALSE V</v>
      </c>
      <c r="H645" s="5" t="b">
        <f t="shared" si="262"/>
        <v>0</v>
      </c>
      <c r="I645" s="5" t="b">
        <f t="shared" si="263"/>
        <v>0</v>
      </c>
      <c r="J645" s="5" t="b">
        <f t="shared" si="264"/>
        <v>0</v>
      </c>
      <c r="K645" s="5" t="str">
        <f t="shared" si="265"/>
        <v>FALSE C</v>
      </c>
      <c r="L645" s="5" t="str">
        <f t="array" ref="L645">IFERROR(INDEX(e29_4c,SMALL(IF(($B$9&lt;=e29_raw)*($B$11&gt;=e29_raw),MATCH(ROW(e29_4c),ROW(e29_4c))),ROWS($A$1:A639)),COLUMN(A639)),"")</f>
        <v/>
      </c>
      <c r="M645" s="5" t="b">
        <f t="shared" si="266"/>
        <v>0</v>
      </c>
      <c r="N645" t="b">
        <f t="shared" si="267"/>
        <v>0</v>
      </c>
      <c r="O645" t="b">
        <f t="shared" si="268"/>
        <v>0</v>
      </c>
      <c r="P645" s="5" t="b">
        <f t="shared" si="269"/>
        <v>0</v>
      </c>
      <c r="T645" t="str">
        <f t="shared" si="245"/>
        <v/>
      </c>
      <c r="U645" t="str">
        <f t="shared" si="246"/>
        <v/>
      </c>
      <c r="V645" t="str">
        <f t="shared" si="247"/>
        <v/>
      </c>
      <c r="W645" t="str">
        <f t="shared" si="248"/>
        <v/>
      </c>
      <c r="X645" t="str">
        <f t="shared" si="249"/>
        <v/>
      </c>
      <c r="Y645" t="str">
        <f t="shared" si="250"/>
        <v/>
      </c>
      <c r="Z645" t="str">
        <f t="shared" si="251"/>
        <v/>
      </c>
      <c r="AA645" t="str">
        <f t="shared" si="252"/>
        <v/>
      </c>
      <c r="AB645" t="str">
        <f t="shared" si="253"/>
        <v/>
      </c>
      <c r="AC645" t="str">
        <f t="shared" si="254"/>
        <v/>
      </c>
      <c r="AD645" t="str">
        <f t="shared" si="255"/>
        <v/>
      </c>
      <c r="AE645" t="str">
        <f t="shared" si="256"/>
        <v/>
      </c>
      <c r="AF645" t="str">
        <f t="shared" si="257"/>
        <v/>
      </c>
      <c r="AG645" t="str">
        <f t="shared" si="258"/>
        <v/>
      </c>
    </row>
    <row r="646" spans="3:33" x14ac:dyDescent="0.3">
      <c r="C646" s="5" t="str">
        <f t="shared" si="259"/>
        <v/>
      </c>
      <c r="D646" s="5" t="e">
        <f t="shared" si="243"/>
        <v>#N/A</v>
      </c>
      <c r="E646" s="5" t="b">
        <f t="shared" si="260"/>
        <v>0</v>
      </c>
      <c r="F646" s="5" t="e">
        <f t="shared" si="244"/>
        <v>#N/A</v>
      </c>
      <c r="G646" s="5" t="str">
        <f t="shared" si="261"/>
        <v>FALSE V</v>
      </c>
      <c r="H646" s="5" t="b">
        <f t="shared" si="262"/>
        <v>0</v>
      </c>
      <c r="I646" s="5" t="b">
        <f t="shared" si="263"/>
        <v>0</v>
      </c>
      <c r="J646" s="5" t="b">
        <f t="shared" si="264"/>
        <v>0</v>
      </c>
      <c r="K646" s="5" t="str">
        <f t="shared" si="265"/>
        <v>FALSE C</v>
      </c>
      <c r="L646" s="5" t="str">
        <f t="array" ref="L646">IFERROR(INDEX(e29_4c,SMALL(IF(($B$9&lt;=e29_raw)*($B$11&gt;=e29_raw),MATCH(ROW(e29_4c),ROW(e29_4c))),ROWS($A$1:A640)),COLUMN(A640)),"")</f>
        <v/>
      </c>
      <c r="M646" s="5" t="b">
        <f t="shared" si="266"/>
        <v>0</v>
      </c>
      <c r="N646" t="b">
        <f t="shared" si="267"/>
        <v>0</v>
      </c>
      <c r="O646" t="b">
        <f t="shared" si="268"/>
        <v>0</v>
      </c>
      <c r="P646" s="5" t="b">
        <f t="shared" si="269"/>
        <v>0</v>
      </c>
      <c r="T646" t="str">
        <f t="shared" si="245"/>
        <v/>
      </c>
      <c r="U646" t="str">
        <f t="shared" si="246"/>
        <v/>
      </c>
      <c r="V646" t="str">
        <f t="shared" si="247"/>
        <v/>
      </c>
      <c r="W646" t="str">
        <f t="shared" si="248"/>
        <v/>
      </c>
      <c r="X646" t="str">
        <f t="shared" si="249"/>
        <v/>
      </c>
      <c r="Y646" t="str">
        <f t="shared" si="250"/>
        <v/>
      </c>
      <c r="Z646" t="str">
        <f t="shared" si="251"/>
        <v/>
      </c>
      <c r="AA646" t="str">
        <f t="shared" si="252"/>
        <v/>
      </c>
      <c r="AB646" t="str">
        <f t="shared" si="253"/>
        <v/>
      </c>
      <c r="AC646" t="str">
        <f t="shared" si="254"/>
        <v/>
      </c>
      <c r="AD646" t="str">
        <f t="shared" si="255"/>
        <v/>
      </c>
      <c r="AE646" t="str">
        <f t="shared" si="256"/>
        <v/>
      </c>
      <c r="AF646" t="str">
        <f t="shared" si="257"/>
        <v/>
      </c>
      <c r="AG646" t="str">
        <f t="shared" si="258"/>
        <v/>
      </c>
    </row>
    <row r="647" spans="3:33" x14ac:dyDescent="0.3">
      <c r="C647" s="5" t="str">
        <f t="shared" si="259"/>
        <v/>
      </c>
      <c r="D647" s="5" t="e">
        <f t="shared" ref="D647:D710" si="270">INDEX(e29_value,MATCH(L647,e29_4c,0))&amp;" "&amp;INDEX(e29_sym,MATCH(L647,e29_4c,0))</f>
        <v>#N/A</v>
      </c>
      <c r="E647" s="5" t="b">
        <f t="shared" si="260"/>
        <v>0</v>
      </c>
      <c r="F647" s="5" t="e">
        <f t="shared" ref="F647:F710" si="271">MIN($B$17,ROUND(SQRT(($B$30*INDEX(e29_raw,MATCH(L647,e29_4c,0)))),1))&amp;" V"</f>
        <v>#N/A</v>
      </c>
      <c r="G647" s="5" t="str">
        <f t="shared" si="261"/>
        <v>FALSE V</v>
      </c>
      <c r="H647" s="5" t="b">
        <f t="shared" si="262"/>
        <v>0</v>
      </c>
      <c r="I647" s="5" t="b">
        <f t="shared" si="263"/>
        <v>0</v>
      </c>
      <c r="J647" s="5" t="b">
        <f t="shared" si="264"/>
        <v>0</v>
      </c>
      <c r="K647" s="5" t="str">
        <f t="shared" si="265"/>
        <v>FALSE C</v>
      </c>
      <c r="L647" s="5" t="str">
        <f t="array" ref="L647">IFERROR(INDEX(e29_4c,SMALL(IF(($B$9&lt;=e29_raw)*($B$11&gt;=e29_raw),MATCH(ROW(e29_4c),ROW(e29_4c))),ROWS($A$1:A641)),COLUMN(A641)),"")</f>
        <v/>
      </c>
      <c r="M647" s="5" t="b">
        <f t="shared" si="266"/>
        <v>0</v>
      </c>
      <c r="N647" t="b">
        <f t="shared" si="267"/>
        <v>0</v>
      </c>
      <c r="O647" t="b">
        <f t="shared" si="268"/>
        <v>0</v>
      </c>
      <c r="P647" s="5" t="b">
        <f t="shared" si="269"/>
        <v>0</v>
      </c>
      <c r="T647" t="str">
        <f t="shared" ref="T647:T710" si="272">IF($L647&lt;&gt;"",C$6&amp;" '"&amp;C647&amp;"';","")</f>
        <v/>
      </c>
      <c r="U647" t="str">
        <f t="shared" ref="U647:U710" si="273">IF($L647&lt;&gt;"",D$6&amp;" '"&amp;D647&amp;"';","")</f>
        <v/>
      </c>
      <c r="V647" t="str">
        <f t="shared" ref="V647:V710" si="274">IF($L647&lt;&gt;"",E$6&amp;" '"&amp;E647&amp;"';","")</f>
        <v/>
      </c>
      <c r="W647" t="str">
        <f t="shared" ref="W647:W710" si="275">IF($L647&lt;&gt;"",F$6&amp;" '"&amp;F647&amp;"';","")</f>
        <v/>
      </c>
      <c r="X647" t="str">
        <f t="shared" ref="X647:X710" si="276">IF($L647&lt;&gt;"",G$6&amp;" '"&amp;G647&amp;"';","")</f>
        <v/>
      </c>
      <c r="Y647" t="str">
        <f t="shared" ref="Y647:Y710" si="277">IF($L647&lt;&gt;"",H$6&amp;" '"&amp;H647&amp;"';","")</f>
        <v/>
      </c>
      <c r="Z647" t="str">
        <f t="shared" ref="Z647:Z710" si="278">IF($L647&lt;&gt;"",I$6&amp;" '"&amp;I647&amp;"';","")</f>
        <v/>
      </c>
      <c r="AA647" t="str">
        <f t="shared" ref="AA647:AA710" si="279">IF($L647&lt;&gt;"",J$6&amp;" '"&amp;J647&amp;"';","")</f>
        <v/>
      </c>
      <c r="AB647" t="str">
        <f t="shared" ref="AB647:AB710" si="280">IF($L647&lt;&gt;"",K$6&amp;" '"&amp;K647&amp;"';","")</f>
        <v/>
      </c>
      <c r="AC647" t="str">
        <f t="shared" ref="AC647:AC710" si="281">IF($L647&lt;&gt;"",L$6&amp;" '"&amp;L647&amp;"';","")</f>
        <v/>
      </c>
      <c r="AD647" t="str">
        <f t="shared" ref="AD647:AD710" si="282">IF($L647&lt;&gt;"",M$6&amp;" '"&amp;M647&amp;"';","")</f>
        <v/>
      </c>
      <c r="AE647" t="str">
        <f t="shared" ref="AE647:AE710" si="283">IF($L647&lt;&gt;"",N$6&amp;" '"&amp;N647&amp;"';","")</f>
        <v/>
      </c>
      <c r="AF647" t="str">
        <f t="shared" ref="AF647:AF710" si="284">IF($L647&lt;&gt;"",O$6&amp;" '"&amp;O647&amp;"';","")</f>
        <v/>
      </c>
      <c r="AG647" t="str">
        <f t="shared" ref="AG647:AG710" si="285">IF($L647&lt;&gt;"",P$6&amp;" '"&amp;P647&amp;"';","")</f>
        <v/>
      </c>
    </row>
    <row r="648" spans="3:33" x14ac:dyDescent="0.3">
      <c r="C648" s="5" t="str">
        <f t="shared" ref="C648:C711" si="286">IF($L648&lt;&gt;"","R"&amp;J648,"")</f>
        <v/>
      </c>
      <c r="D648" s="5" t="e">
        <f t="shared" si="270"/>
        <v>#N/A</v>
      </c>
      <c r="E648" s="5" t="b">
        <f t="shared" ref="E648:E711" si="287">IF($L648&lt;&gt;"",$B$21)</f>
        <v>0</v>
      </c>
      <c r="F648" s="5" t="e">
        <f t="shared" si="271"/>
        <v>#N/A</v>
      </c>
      <c r="G648" s="5" t="str">
        <f t="shared" ref="G648:G711" si="288">IF($L648&lt;&gt;"",$B$19)&amp;" V"</f>
        <v>FALSE V</v>
      </c>
      <c r="H648" s="5" t="b">
        <f t="shared" ref="H648:H711" si="289">IF($L648&lt;&gt;"",$B$15)</f>
        <v>0</v>
      </c>
      <c r="I648" s="5" t="b">
        <f t="shared" ref="I648:I711" si="290">IF($L648&lt;&gt;"",$B$23)</f>
        <v>0</v>
      </c>
      <c r="J648" s="5" t="b">
        <f t="shared" ref="J648:J711" si="291">IF($L648&lt;&gt;"",$B$13)</f>
        <v>0</v>
      </c>
      <c r="K648" s="5" t="str">
        <f t="shared" ref="K648:K711" si="292">IF($L648&lt;&gt;"",$B$25)&amp;" C"</f>
        <v>FALSE C</v>
      </c>
      <c r="L648" s="5" t="str">
        <f t="array" ref="L648">IFERROR(INDEX(e29_4c,SMALL(IF(($B$9&lt;=e29_raw)*($B$11&gt;=e29_raw),MATCH(ROW(e29_4c),ROW(e29_4c))),ROWS($A$1:A642)),COLUMN(A642)),"")</f>
        <v/>
      </c>
      <c r="M648" s="5" t="b">
        <f t="shared" ref="M648:M711" si="293">IF($L648&lt;&gt;"",$B$27)</f>
        <v>0</v>
      </c>
      <c r="N648" t="b">
        <f t="shared" ref="N648:N711" si="294">IF(L648&lt;&gt;"",$A$9)</f>
        <v>0</v>
      </c>
      <c r="O648" t="b">
        <f t="shared" ref="O648:O711" si="295">IF($L648&lt;&gt;"","Panasonic")</f>
        <v>0</v>
      </c>
      <c r="P648" s="5" t="b">
        <f t="shared" ref="P648:P711" si="296">IF($L648&lt;&gt;"","ERJ"&amp;$B$6&amp;$B$34&amp;L648)</f>
        <v>0</v>
      </c>
      <c r="T648" t="str">
        <f t="shared" si="272"/>
        <v/>
      </c>
      <c r="U648" t="str">
        <f t="shared" si="273"/>
        <v/>
      </c>
      <c r="V648" t="str">
        <f t="shared" si="274"/>
        <v/>
      </c>
      <c r="W648" t="str">
        <f t="shared" si="275"/>
        <v/>
      </c>
      <c r="X648" t="str">
        <f t="shared" si="276"/>
        <v/>
      </c>
      <c r="Y648" t="str">
        <f t="shared" si="277"/>
        <v/>
      </c>
      <c r="Z648" t="str">
        <f t="shared" si="278"/>
        <v/>
      </c>
      <c r="AA648" t="str">
        <f t="shared" si="279"/>
        <v/>
      </c>
      <c r="AB648" t="str">
        <f t="shared" si="280"/>
        <v/>
      </c>
      <c r="AC648" t="str">
        <f t="shared" si="281"/>
        <v/>
      </c>
      <c r="AD648" t="str">
        <f t="shared" si="282"/>
        <v/>
      </c>
      <c r="AE648" t="str">
        <f t="shared" si="283"/>
        <v/>
      </c>
      <c r="AF648" t="str">
        <f t="shared" si="284"/>
        <v/>
      </c>
      <c r="AG648" t="str">
        <f t="shared" si="285"/>
        <v/>
      </c>
    </row>
    <row r="649" spans="3:33" x14ac:dyDescent="0.3">
      <c r="C649" s="5" t="str">
        <f t="shared" si="286"/>
        <v/>
      </c>
      <c r="D649" s="5" t="e">
        <f t="shared" si="270"/>
        <v>#N/A</v>
      </c>
      <c r="E649" s="5" t="b">
        <f t="shared" si="287"/>
        <v>0</v>
      </c>
      <c r="F649" s="5" t="e">
        <f t="shared" si="271"/>
        <v>#N/A</v>
      </c>
      <c r="G649" s="5" t="str">
        <f t="shared" si="288"/>
        <v>FALSE V</v>
      </c>
      <c r="H649" s="5" t="b">
        <f t="shared" si="289"/>
        <v>0</v>
      </c>
      <c r="I649" s="5" t="b">
        <f t="shared" si="290"/>
        <v>0</v>
      </c>
      <c r="J649" s="5" t="b">
        <f t="shared" si="291"/>
        <v>0</v>
      </c>
      <c r="K649" s="5" t="str">
        <f t="shared" si="292"/>
        <v>FALSE C</v>
      </c>
      <c r="L649" s="5" t="str">
        <f t="array" ref="L649">IFERROR(INDEX(e29_4c,SMALL(IF(($B$9&lt;=e29_raw)*($B$11&gt;=e29_raw),MATCH(ROW(e29_4c),ROW(e29_4c))),ROWS($A$1:A643)),COLUMN(A643)),"")</f>
        <v/>
      </c>
      <c r="M649" s="5" t="b">
        <f t="shared" si="293"/>
        <v>0</v>
      </c>
      <c r="N649" t="b">
        <f t="shared" si="294"/>
        <v>0</v>
      </c>
      <c r="O649" t="b">
        <f t="shared" si="295"/>
        <v>0</v>
      </c>
      <c r="P649" s="5" t="b">
        <f t="shared" si="296"/>
        <v>0</v>
      </c>
      <c r="T649" t="str">
        <f t="shared" si="272"/>
        <v/>
      </c>
      <c r="U649" t="str">
        <f t="shared" si="273"/>
        <v/>
      </c>
      <c r="V649" t="str">
        <f t="shared" si="274"/>
        <v/>
      </c>
      <c r="W649" t="str">
        <f t="shared" si="275"/>
        <v/>
      </c>
      <c r="X649" t="str">
        <f t="shared" si="276"/>
        <v/>
      </c>
      <c r="Y649" t="str">
        <f t="shared" si="277"/>
        <v/>
      </c>
      <c r="Z649" t="str">
        <f t="shared" si="278"/>
        <v/>
      </c>
      <c r="AA649" t="str">
        <f t="shared" si="279"/>
        <v/>
      </c>
      <c r="AB649" t="str">
        <f t="shared" si="280"/>
        <v/>
      </c>
      <c r="AC649" t="str">
        <f t="shared" si="281"/>
        <v/>
      </c>
      <c r="AD649" t="str">
        <f t="shared" si="282"/>
        <v/>
      </c>
      <c r="AE649" t="str">
        <f t="shared" si="283"/>
        <v/>
      </c>
      <c r="AF649" t="str">
        <f t="shared" si="284"/>
        <v/>
      </c>
      <c r="AG649" t="str">
        <f t="shared" si="285"/>
        <v/>
      </c>
    </row>
    <row r="650" spans="3:33" x14ac:dyDescent="0.3">
      <c r="C650" s="5" t="str">
        <f t="shared" si="286"/>
        <v/>
      </c>
      <c r="D650" s="5" t="e">
        <f t="shared" si="270"/>
        <v>#N/A</v>
      </c>
      <c r="E650" s="5" t="b">
        <f t="shared" si="287"/>
        <v>0</v>
      </c>
      <c r="F650" s="5" t="e">
        <f t="shared" si="271"/>
        <v>#N/A</v>
      </c>
      <c r="G650" s="5" t="str">
        <f t="shared" si="288"/>
        <v>FALSE V</v>
      </c>
      <c r="H650" s="5" t="b">
        <f t="shared" si="289"/>
        <v>0</v>
      </c>
      <c r="I650" s="5" t="b">
        <f t="shared" si="290"/>
        <v>0</v>
      </c>
      <c r="J650" s="5" t="b">
        <f t="shared" si="291"/>
        <v>0</v>
      </c>
      <c r="K650" s="5" t="str">
        <f t="shared" si="292"/>
        <v>FALSE C</v>
      </c>
      <c r="L650" s="5" t="str">
        <f t="array" ref="L650">IFERROR(INDEX(e29_4c,SMALL(IF(($B$9&lt;=e29_raw)*($B$11&gt;=e29_raw),MATCH(ROW(e29_4c),ROW(e29_4c))),ROWS($A$1:A644)),COLUMN(A644)),"")</f>
        <v/>
      </c>
      <c r="M650" s="5" t="b">
        <f t="shared" si="293"/>
        <v>0</v>
      </c>
      <c r="N650" t="b">
        <f t="shared" si="294"/>
        <v>0</v>
      </c>
      <c r="O650" t="b">
        <f t="shared" si="295"/>
        <v>0</v>
      </c>
      <c r="P650" s="5" t="b">
        <f t="shared" si="296"/>
        <v>0</v>
      </c>
      <c r="T650" t="str">
        <f t="shared" si="272"/>
        <v/>
      </c>
      <c r="U650" t="str">
        <f t="shared" si="273"/>
        <v/>
      </c>
      <c r="V650" t="str">
        <f t="shared" si="274"/>
        <v/>
      </c>
      <c r="W650" t="str">
        <f t="shared" si="275"/>
        <v/>
      </c>
      <c r="X650" t="str">
        <f t="shared" si="276"/>
        <v/>
      </c>
      <c r="Y650" t="str">
        <f t="shared" si="277"/>
        <v/>
      </c>
      <c r="Z650" t="str">
        <f t="shared" si="278"/>
        <v/>
      </c>
      <c r="AA650" t="str">
        <f t="shared" si="279"/>
        <v/>
      </c>
      <c r="AB650" t="str">
        <f t="shared" si="280"/>
        <v/>
      </c>
      <c r="AC650" t="str">
        <f t="shared" si="281"/>
        <v/>
      </c>
      <c r="AD650" t="str">
        <f t="shared" si="282"/>
        <v/>
      </c>
      <c r="AE650" t="str">
        <f t="shared" si="283"/>
        <v/>
      </c>
      <c r="AF650" t="str">
        <f t="shared" si="284"/>
        <v/>
      </c>
      <c r="AG650" t="str">
        <f t="shared" si="285"/>
        <v/>
      </c>
    </row>
    <row r="651" spans="3:33" x14ac:dyDescent="0.3">
      <c r="C651" s="5" t="str">
        <f t="shared" si="286"/>
        <v/>
      </c>
      <c r="D651" s="5" t="e">
        <f t="shared" si="270"/>
        <v>#N/A</v>
      </c>
      <c r="E651" s="5" t="b">
        <f t="shared" si="287"/>
        <v>0</v>
      </c>
      <c r="F651" s="5" t="e">
        <f t="shared" si="271"/>
        <v>#N/A</v>
      </c>
      <c r="G651" s="5" t="str">
        <f t="shared" si="288"/>
        <v>FALSE V</v>
      </c>
      <c r="H651" s="5" t="b">
        <f t="shared" si="289"/>
        <v>0</v>
      </c>
      <c r="I651" s="5" t="b">
        <f t="shared" si="290"/>
        <v>0</v>
      </c>
      <c r="J651" s="5" t="b">
        <f t="shared" si="291"/>
        <v>0</v>
      </c>
      <c r="K651" s="5" t="str">
        <f t="shared" si="292"/>
        <v>FALSE C</v>
      </c>
      <c r="L651" s="5" t="str">
        <f t="array" ref="L651">IFERROR(INDEX(e29_4c,SMALL(IF(($B$9&lt;=e29_raw)*($B$11&gt;=e29_raw),MATCH(ROW(e29_4c),ROW(e29_4c))),ROWS($A$1:A645)),COLUMN(A645)),"")</f>
        <v/>
      </c>
      <c r="M651" s="5" t="b">
        <f t="shared" si="293"/>
        <v>0</v>
      </c>
      <c r="N651" t="b">
        <f t="shared" si="294"/>
        <v>0</v>
      </c>
      <c r="O651" t="b">
        <f t="shared" si="295"/>
        <v>0</v>
      </c>
      <c r="P651" s="5" t="b">
        <f t="shared" si="296"/>
        <v>0</v>
      </c>
      <c r="T651" t="str">
        <f t="shared" si="272"/>
        <v/>
      </c>
      <c r="U651" t="str">
        <f t="shared" si="273"/>
        <v/>
      </c>
      <c r="V651" t="str">
        <f t="shared" si="274"/>
        <v/>
      </c>
      <c r="W651" t="str">
        <f t="shared" si="275"/>
        <v/>
      </c>
      <c r="X651" t="str">
        <f t="shared" si="276"/>
        <v/>
      </c>
      <c r="Y651" t="str">
        <f t="shared" si="277"/>
        <v/>
      </c>
      <c r="Z651" t="str">
        <f t="shared" si="278"/>
        <v/>
      </c>
      <c r="AA651" t="str">
        <f t="shared" si="279"/>
        <v/>
      </c>
      <c r="AB651" t="str">
        <f t="shared" si="280"/>
        <v/>
      </c>
      <c r="AC651" t="str">
        <f t="shared" si="281"/>
        <v/>
      </c>
      <c r="AD651" t="str">
        <f t="shared" si="282"/>
        <v/>
      </c>
      <c r="AE651" t="str">
        <f t="shared" si="283"/>
        <v/>
      </c>
      <c r="AF651" t="str">
        <f t="shared" si="284"/>
        <v/>
      </c>
      <c r="AG651" t="str">
        <f t="shared" si="285"/>
        <v/>
      </c>
    </row>
    <row r="652" spans="3:33" x14ac:dyDescent="0.3">
      <c r="C652" s="5" t="str">
        <f t="shared" si="286"/>
        <v/>
      </c>
      <c r="D652" s="5" t="e">
        <f t="shared" si="270"/>
        <v>#N/A</v>
      </c>
      <c r="E652" s="5" t="b">
        <f t="shared" si="287"/>
        <v>0</v>
      </c>
      <c r="F652" s="5" t="e">
        <f t="shared" si="271"/>
        <v>#N/A</v>
      </c>
      <c r="G652" s="5" t="str">
        <f t="shared" si="288"/>
        <v>FALSE V</v>
      </c>
      <c r="H652" s="5" t="b">
        <f t="shared" si="289"/>
        <v>0</v>
      </c>
      <c r="I652" s="5" t="b">
        <f t="shared" si="290"/>
        <v>0</v>
      </c>
      <c r="J652" s="5" t="b">
        <f t="shared" si="291"/>
        <v>0</v>
      </c>
      <c r="K652" s="5" t="str">
        <f t="shared" si="292"/>
        <v>FALSE C</v>
      </c>
      <c r="L652" s="5" t="str">
        <f t="array" ref="L652">IFERROR(INDEX(e29_4c,SMALL(IF(($B$9&lt;=e29_raw)*($B$11&gt;=e29_raw),MATCH(ROW(e29_4c),ROW(e29_4c))),ROWS($A$1:A646)),COLUMN(A646)),"")</f>
        <v/>
      </c>
      <c r="M652" s="5" t="b">
        <f t="shared" si="293"/>
        <v>0</v>
      </c>
      <c r="N652" t="b">
        <f t="shared" si="294"/>
        <v>0</v>
      </c>
      <c r="O652" t="b">
        <f t="shared" si="295"/>
        <v>0</v>
      </c>
      <c r="P652" s="5" t="b">
        <f t="shared" si="296"/>
        <v>0</v>
      </c>
      <c r="T652" t="str">
        <f t="shared" si="272"/>
        <v/>
      </c>
      <c r="U652" t="str">
        <f t="shared" si="273"/>
        <v/>
      </c>
      <c r="V652" t="str">
        <f t="shared" si="274"/>
        <v/>
      </c>
      <c r="W652" t="str">
        <f t="shared" si="275"/>
        <v/>
      </c>
      <c r="X652" t="str">
        <f t="shared" si="276"/>
        <v/>
      </c>
      <c r="Y652" t="str">
        <f t="shared" si="277"/>
        <v/>
      </c>
      <c r="Z652" t="str">
        <f t="shared" si="278"/>
        <v/>
      </c>
      <c r="AA652" t="str">
        <f t="shared" si="279"/>
        <v/>
      </c>
      <c r="AB652" t="str">
        <f t="shared" si="280"/>
        <v/>
      </c>
      <c r="AC652" t="str">
        <f t="shared" si="281"/>
        <v/>
      </c>
      <c r="AD652" t="str">
        <f t="shared" si="282"/>
        <v/>
      </c>
      <c r="AE652" t="str">
        <f t="shared" si="283"/>
        <v/>
      </c>
      <c r="AF652" t="str">
        <f t="shared" si="284"/>
        <v/>
      </c>
      <c r="AG652" t="str">
        <f t="shared" si="285"/>
        <v/>
      </c>
    </row>
    <row r="653" spans="3:33" x14ac:dyDescent="0.3">
      <c r="C653" s="5" t="str">
        <f t="shared" si="286"/>
        <v/>
      </c>
      <c r="D653" s="5" t="e">
        <f t="shared" si="270"/>
        <v>#N/A</v>
      </c>
      <c r="E653" s="5" t="b">
        <f t="shared" si="287"/>
        <v>0</v>
      </c>
      <c r="F653" s="5" t="e">
        <f t="shared" si="271"/>
        <v>#N/A</v>
      </c>
      <c r="G653" s="5" t="str">
        <f t="shared" si="288"/>
        <v>FALSE V</v>
      </c>
      <c r="H653" s="5" t="b">
        <f t="shared" si="289"/>
        <v>0</v>
      </c>
      <c r="I653" s="5" t="b">
        <f t="shared" si="290"/>
        <v>0</v>
      </c>
      <c r="J653" s="5" t="b">
        <f t="shared" si="291"/>
        <v>0</v>
      </c>
      <c r="K653" s="5" t="str">
        <f t="shared" si="292"/>
        <v>FALSE C</v>
      </c>
      <c r="L653" s="5" t="str">
        <f t="array" ref="L653">IFERROR(INDEX(e29_4c,SMALL(IF(($B$9&lt;=e29_raw)*($B$11&gt;=e29_raw),MATCH(ROW(e29_4c),ROW(e29_4c))),ROWS($A$1:A647)),COLUMN(A647)),"")</f>
        <v/>
      </c>
      <c r="M653" s="5" t="b">
        <f t="shared" si="293"/>
        <v>0</v>
      </c>
      <c r="N653" t="b">
        <f t="shared" si="294"/>
        <v>0</v>
      </c>
      <c r="O653" t="b">
        <f t="shared" si="295"/>
        <v>0</v>
      </c>
      <c r="P653" s="5" t="b">
        <f t="shared" si="296"/>
        <v>0</v>
      </c>
      <c r="T653" t="str">
        <f t="shared" si="272"/>
        <v/>
      </c>
      <c r="U653" t="str">
        <f t="shared" si="273"/>
        <v/>
      </c>
      <c r="V653" t="str">
        <f t="shared" si="274"/>
        <v/>
      </c>
      <c r="W653" t="str">
        <f t="shared" si="275"/>
        <v/>
      </c>
      <c r="X653" t="str">
        <f t="shared" si="276"/>
        <v/>
      </c>
      <c r="Y653" t="str">
        <f t="shared" si="277"/>
        <v/>
      </c>
      <c r="Z653" t="str">
        <f t="shared" si="278"/>
        <v/>
      </c>
      <c r="AA653" t="str">
        <f t="shared" si="279"/>
        <v/>
      </c>
      <c r="AB653" t="str">
        <f t="shared" si="280"/>
        <v/>
      </c>
      <c r="AC653" t="str">
        <f t="shared" si="281"/>
        <v/>
      </c>
      <c r="AD653" t="str">
        <f t="shared" si="282"/>
        <v/>
      </c>
      <c r="AE653" t="str">
        <f t="shared" si="283"/>
        <v/>
      </c>
      <c r="AF653" t="str">
        <f t="shared" si="284"/>
        <v/>
      </c>
      <c r="AG653" t="str">
        <f t="shared" si="285"/>
        <v/>
      </c>
    </row>
    <row r="654" spans="3:33" x14ac:dyDescent="0.3">
      <c r="C654" s="5" t="str">
        <f t="shared" si="286"/>
        <v/>
      </c>
      <c r="D654" s="5" t="e">
        <f t="shared" si="270"/>
        <v>#N/A</v>
      </c>
      <c r="E654" s="5" t="b">
        <f t="shared" si="287"/>
        <v>0</v>
      </c>
      <c r="F654" s="5" t="e">
        <f t="shared" si="271"/>
        <v>#N/A</v>
      </c>
      <c r="G654" s="5" t="str">
        <f t="shared" si="288"/>
        <v>FALSE V</v>
      </c>
      <c r="H654" s="5" t="b">
        <f t="shared" si="289"/>
        <v>0</v>
      </c>
      <c r="I654" s="5" t="b">
        <f t="shared" si="290"/>
        <v>0</v>
      </c>
      <c r="J654" s="5" t="b">
        <f t="shared" si="291"/>
        <v>0</v>
      </c>
      <c r="K654" s="5" t="str">
        <f t="shared" si="292"/>
        <v>FALSE C</v>
      </c>
      <c r="L654" s="5" t="str">
        <f t="array" ref="L654">IFERROR(INDEX(e29_4c,SMALL(IF(($B$9&lt;=e29_raw)*($B$11&gt;=e29_raw),MATCH(ROW(e29_4c),ROW(e29_4c))),ROWS($A$1:A648)),COLUMN(A648)),"")</f>
        <v/>
      </c>
      <c r="M654" s="5" t="b">
        <f t="shared" si="293"/>
        <v>0</v>
      </c>
      <c r="N654" t="b">
        <f t="shared" si="294"/>
        <v>0</v>
      </c>
      <c r="O654" t="b">
        <f t="shared" si="295"/>
        <v>0</v>
      </c>
      <c r="P654" s="5" t="b">
        <f t="shared" si="296"/>
        <v>0</v>
      </c>
      <c r="T654" t="str">
        <f t="shared" si="272"/>
        <v/>
      </c>
      <c r="U654" t="str">
        <f t="shared" si="273"/>
        <v/>
      </c>
      <c r="V654" t="str">
        <f t="shared" si="274"/>
        <v/>
      </c>
      <c r="W654" t="str">
        <f t="shared" si="275"/>
        <v/>
      </c>
      <c r="X654" t="str">
        <f t="shared" si="276"/>
        <v/>
      </c>
      <c r="Y654" t="str">
        <f t="shared" si="277"/>
        <v/>
      </c>
      <c r="Z654" t="str">
        <f t="shared" si="278"/>
        <v/>
      </c>
      <c r="AA654" t="str">
        <f t="shared" si="279"/>
        <v/>
      </c>
      <c r="AB654" t="str">
        <f t="shared" si="280"/>
        <v/>
      </c>
      <c r="AC654" t="str">
        <f t="shared" si="281"/>
        <v/>
      </c>
      <c r="AD654" t="str">
        <f t="shared" si="282"/>
        <v/>
      </c>
      <c r="AE654" t="str">
        <f t="shared" si="283"/>
        <v/>
      </c>
      <c r="AF654" t="str">
        <f t="shared" si="284"/>
        <v/>
      </c>
      <c r="AG654" t="str">
        <f t="shared" si="285"/>
        <v/>
      </c>
    </row>
    <row r="655" spans="3:33" x14ac:dyDescent="0.3">
      <c r="C655" s="5" t="str">
        <f t="shared" si="286"/>
        <v/>
      </c>
      <c r="D655" s="5" t="e">
        <f t="shared" si="270"/>
        <v>#N/A</v>
      </c>
      <c r="E655" s="5" t="b">
        <f t="shared" si="287"/>
        <v>0</v>
      </c>
      <c r="F655" s="5" t="e">
        <f t="shared" si="271"/>
        <v>#N/A</v>
      </c>
      <c r="G655" s="5" t="str">
        <f t="shared" si="288"/>
        <v>FALSE V</v>
      </c>
      <c r="H655" s="5" t="b">
        <f t="shared" si="289"/>
        <v>0</v>
      </c>
      <c r="I655" s="5" t="b">
        <f t="shared" si="290"/>
        <v>0</v>
      </c>
      <c r="J655" s="5" t="b">
        <f t="shared" si="291"/>
        <v>0</v>
      </c>
      <c r="K655" s="5" t="str">
        <f t="shared" si="292"/>
        <v>FALSE C</v>
      </c>
      <c r="L655" s="5" t="str">
        <f t="array" ref="L655">IFERROR(INDEX(e29_4c,SMALL(IF(($B$9&lt;=e29_raw)*($B$11&gt;=e29_raw),MATCH(ROW(e29_4c),ROW(e29_4c))),ROWS($A$1:A649)),COLUMN(A649)),"")</f>
        <v/>
      </c>
      <c r="M655" s="5" t="b">
        <f t="shared" si="293"/>
        <v>0</v>
      </c>
      <c r="N655" t="b">
        <f t="shared" si="294"/>
        <v>0</v>
      </c>
      <c r="O655" t="b">
        <f t="shared" si="295"/>
        <v>0</v>
      </c>
      <c r="P655" s="5" t="b">
        <f t="shared" si="296"/>
        <v>0</v>
      </c>
      <c r="T655" t="str">
        <f t="shared" si="272"/>
        <v/>
      </c>
      <c r="U655" t="str">
        <f t="shared" si="273"/>
        <v/>
      </c>
      <c r="V655" t="str">
        <f t="shared" si="274"/>
        <v/>
      </c>
      <c r="W655" t="str">
        <f t="shared" si="275"/>
        <v/>
      </c>
      <c r="X655" t="str">
        <f t="shared" si="276"/>
        <v/>
      </c>
      <c r="Y655" t="str">
        <f t="shared" si="277"/>
        <v/>
      </c>
      <c r="Z655" t="str">
        <f t="shared" si="278"/>
        <v/>
      </c>
      <c r="AA655" t="str">
        <f t="shared" si="279"/>
        <v/>
      </c>
      <c r="AB655" t="str">
        <f t="shared" si="280"/>
        <v/>
      </c>
      <c r="AC655" t="str">
        <f t="shared" si="281"/>
        <v/>
      </c>
      <c r="AD655" t="str">
        <f t="shared" si="282"/>
        <v/>
      </c>
      <c r="AE655" t="str">
        <f t="shared" si="283"/>
        <v/>
      </c>
      <c r="AF655" t="str">
        <f t="shared" si="284"/>
        <v/>
      </c>
      <c r="AG655" t="str">
        <f t="shared" si="285"/>
        <v/>
      </c>
    </row>
    <row r="656" spans="3:33" x14ac:dyDescent="0.3">
      <c r="C656" s="5" t="str">
        <f t="shared" si="286"/>
        <v/>
      </c>
      <c r="D656" s="5" t="e">
        <f t="shared" si="270"/>
        <v>#N/A</v>
      </c>
      <c r="E656" s="5" t="b">
        <f t="shared" si="287"/>
        <v>0</v>
      </c>
      <c r="F656" s="5" t="e">
        <f t="shared" si="271"/>
        <v>#N/A</v>
      </c>
      <c r="G656" s="5" t="str">
        <f t="shared" si="288"/>
        <v>FALSE V</v>
      </c>
      <c r="H656" s="5" t="b">
        <f t="shared" si="289"/>
        <v>0</v>
      </c>
      <c r="I656" s="5" t="b">
        <f t="shared" si="290"/>
        <v>0</v>
      </c>
      <c r="J656" s="5" t="b">
        <f t="shared" si="291"/>
        <v>0</v>
      </c>
      <c r="K656" s="5" t="str">
        <f t="shared" si="292"/>
        <v>FALSE C</v>
      </c>
      <c r="L656" s="5" t="str">
        <f t="array" ref="L656">IFERROR(INDEX(e29_4c,SMALL(IF(($B$9&lt;=e29_raw)*($B$11&gt;=e29_raw),MATCH(ROW(e29_4c),ROW(e29_4c))),ROWS($A$1:A650)),COLUMN(A650)),"")</f>
        <v/>
      </c>
      <c r="M656" s="5" t="b">
        <f t="shared" si="293"/>
        <v>0</v>
      </c>
      <c r="N656" t="b">
        <f t="shared" si="294"/>
        <v>0</v>
      </c>
      <c r="O656" t="b">
        <f t="shared" si="295"/>
        <v>0</v>
      </c>
      <c r="P656" s="5" t="b">
        <f t="shared" si="296"/>
        <v>0</v>
      </c>
      <c r="T656" t="str">
        <f t="shared" si="272"/>
        <v/>
      </c>
      <c r="U656" t="str">
        <f t="shared" si="273"/>
        <v/>
      </c>
      <c r="V656" t="str">
        <f t="shared" si="274"/>
        <v/>
      </c>
      <c r="W656" t="str">
        <f t="shared" si="275"/>
        <v/>
      </c>
      <c r="X656" t="str">
        <f t="shared" si="276"/>
        <v/>
      </c>
      <c r="Y656" t="str">
        <f t="shared" si="277"/>
        <v/>
      </c>
      <c r="Z656" t="str">
        <f t="shared" si="278"/>
        <v/>
      </c>
      <c r="AA656" t="str">
        <f t="shared" si="279"/>
        <v/>
      </c>
      <c r="AB656" t="str">
        <f t="shared" si="280"/>
        <v/>
      </c>
      <c r="AC656" t="str">
        <f t="shared" si="281"/>
        <v/>
      </c>
      <c r="AD656" t="str">
        <f t="shared" si="282"/>
        <v/>
      </c>
      <c r="AE656" t="str">
        <f t="shared" si="283"/>
        <v/>
      </c>
      <c r="AF656" t="str">
        <f t="shared" si="284"/>
        <v/>
      </c>
      <c r="AG656" t="str">
        <f t="shared" si="285"/>
        <v/>
      </c>
    </row>
    <row r="657" spans="3:33" x14ac:dyDescent="0.3">
      <c r="C657" s="5" t="str">
        <f t="shared" si="286"/>
        <v/>
      </c>
      <c r="D657" s="5" t="e">
        <f t="shared" si="270"/>
        <v>#N/A</v>
      </c>
      <c r="E657" s="5" t="b">
        <f t="shared" si="287"/>
        <v>0</v>
      </c>
      <c r="F657" s="5" t="e">
        <f t="shared" si="271"/>
        <v>#N/A</v>
      </c>
      <c r="G657" s="5" t="str">
        <f t="shared" si="288"/>
        <v>FALSE V</v>
      </c>
      <c r="H657" s="5" t="b">
        <f t="shared" si="289"/>
        <v>0</v>
      </c>
      <c r="I657" s="5" t="b">
        <f t="shared" si="290"/>
        <v>0</v>
      </c>
      <c r="J657" s="5" t="b">
        <f t="shared" si="291"/>
        <v>0</v>
      </c>
      <c r="K657" s="5" t="str">
        <f t="shared" si="292"/>
        <v>FALSE C</v>
      </c>
      <c r="L657" s="5" t="str">
        <f t="array" ref="L657">IFERROR(INDEX(e29_4c,SMALL(IF(($B$9&lt;=e29_raw)*($B$11&gt;=e29_raw),MATCH(ROW(e29_4c),ROW(e29_4c))),ROWS($A$1:A651)),COLUMN(A651)),"")</f>
        <v/>
      </c>
      <c r="M657" s="5" t="b">
        <f t="shared" si="293"/>
        <v>0</v>
      </c>
      <c r="N657" t="b">
        <f t="shared" si="294"/>
        <v>0</v>
      </c>
      <c r="O657" t="b">
        <f t="shared" si="295"/>
        <v>0</v>
      </c>
      <c r="P657" s="5" t="b">
        <f t="shared" si="296"/>
        <v>0</v>
      </c>
      <c r="T657" t="str">
        <f t="shared" si="272"/>
        <v/>
      </c>
      <c r="U657" t="str">
        <f t="shared" si="273"/>
        <v/>
      </c>
      <c r="V657" t="str">
        <f t="shared" si="274"/>
        <v/>
      </c>
      <c r="W657" t="str">
        <f t="shared" si="275"/>
        <v/>
      </c>
      <c r="X657" t="str">
        <f t="shared" si="276"/>
        <v/>
      </c>
      <c r="Y657" t="str">
        <f t="shared" si="277"/>
        <v/>
      </c>
      <c r="Z657" t="str">
        <f t="shared" si="278"/>
        <v/>
      </c>
      <c r="AA657" t="str">
        <f t="shared" si="279"/>
        <v/>
      </c>
      <c r="AB657" t="str">
        <f t="shared" si="280"/>
        <v/>
      </c>
      <c r="AC657" t="str">
        <f t="shared" si="281"/>
        <v/>
      </c>
      <c r="AD657" t="str">
        <f t="shared" si="282"/>
        <v/>
      </c>
      <c r="AE657" t="str">
        <f t="shared" si="283"/>
        <v/>
      </c>
      <c r="AF657" t="str">
        <f t="shared" si="284"/>
        <v/>
      </c>
      <c r="AG657" t="str">
        <f t="shared" si="285"/>
        <v/>
      </c>
    </row>
    <row r="658" spans="3:33" x14ac:dyDescent="0.3">
      <c r="C658" s="5" t="str">
        <f t="shared" si="286"/>
        <v/>
      </c>
      <c r="D658" s="5" t="e">
        <f t="shared" si="270"/>
        <v>#N/A</v>
      </c>
      <c r="E658" s="5" t="b">
        <f t="shared" si="287"/>
        <v>0</v>
      </c>
      <c r="F658" s="5" t="e">
        <f t="shared" si="271"/>
        <v>#N/A</v>
      </c>
      <c r="G658" s="5" t="str">
        <f t="shared" si="288"/>
        <v>FALSE V</v>
      </c>
      <c r="H658" s="5" t="b">
        <f t="shared" si="289"/>
        <v>0</v>
      </c>
      <c r="I658" s="5" t="b">
        <f t="shared" si="290"/>
        <v>0</v>
      </c>
      <c r="J658" s="5" t="b">
        <f t="shared" si="291"/>
        <v>0</v>
      </c>
      <c r="K658" s="5" t="str">
        <f t="shared" si="292"/>
        <v>FALSE C</v>
      </c>
      <c r="L658" s="5" t="str">
        <f t="array" ref="L658">IFERROR(INDEX(e29_4c,SMALL(IF(($B$9&lt;=e29_raw)*($B$11&gt;=e29_raw),MATCH(ROW(e29_4c),ROW(e29_4c))),ROWS($A$1:A652)),COLUMN(A652)),"")</f>
        <v/>
      </c>
      <c r="M658" s="5" t="b">
        <f t="shared" si="293"/>
        <v>0</v>
      </c>
      <c r="N658" t="b">
        <f t="shared" si="294"/>
        <v>0</v>
      </c>
      <c r="O658" t="b">
        <f t="shared" si="295"/>
        <v>0</v>
      </c>
      <c r="P658" s="5" t="b">
        <f t="shared" si="296"/>
        <v>0</v>
      </c>
      <c r="T658" t="str">
        <f t="shared" si="272"/>
        <v/>
      </c>
      <c r="U658" t="str">
        <f t="shared" si="273"/>
        <v/>
      </c>
      <c r="V658" t="str">
        <f t="shared" si="274"/>
        <v/>
      </c>
      <c r="W658" t="str">
        <f t="shared" si="275"/>
        <v/>
      </c>
      <c r="X658" t="str">
        <f t="shared" si="276"/>
        <v/>
      </c>
      <c r="Y658" t="str">
        <f t="shared" si="277"/>
        <v/>
      </c>
      <c r="Z658" t="str">
        <f t="shared" si="278"/>
        <v/>
      </c>
      <c r="AA658" t="str">
        <f t="shared" si="279"/>
        <v/>
      </c>
      <c r="AB658" t="str">
        <f t="shared" si="280"/>
        <v/>
      </c>
      <c r="AC658" t="str">
        <f t="shared" si="281"/>
        <v/>
      </c>
      <c r="AD658" t="str">
        <f t="shared" si="282"/>
        <v/>
      </c>
      <c r="AE658" t="str">
        <f t="shared" si="283"/>
        <v/>
      </c>
      <c r="AF658" t="str">
        <f t="shared" si="284"/>
        <v/>
      </c>
      <c r="AG658" t="str">
        <f t="shared" si="285"/>
        <v/>
      </c>
    </row>
    <row r="659" spans="3:33" x14ac:dyDescent="0.3">
      <c r="C659" s="5" t="str">
        <f t="shared" si="286"/>
        <v/>
      </c>
      <c r="D659" s="5" t="e">
        <f t="shared" si="270"/>
        <v>#N/A</v>
      </c>
      <c r="E659" s="5" t="b">
        <f t="shared" si="287"/>
        <v>0</v>
      </c>
      <c r="F659" s="5" t="e">
        <f t="shared" si="271"/>
        <v>#N/A</v>
      </c>
      <c r="G659" s="5" t="str">
        <f t="shared" si="288"/>
        <v>FALSE V</v>
      </c>
      <c r="H659" s="5" t="b">
        <f t="shared" si="289"/>
        <v>0</v>
      </c>
      <c r="I659" s="5" t="b">
        <f t="shared" si="290"/>
        <v>0</v>
      </c>
      <c r="J659" s="5" t="b">
        <f t="shared" si="291"/>
        <v>0</v>
      </c>
      <c r="K659" s="5" t="str">
        <f t="shared" si="292"/>
        <v>FALSE C</v>
      </c>
      <c r="L659" s="5" t="str">
        <f t="array" ref="L659">IFERROR(INDEX(e29_4c,SMALL(IF(($B$9&lt;=e29_raw)*($B$11&gt;=e29_raw),MATCH(ROW(e29_4c),ROW(e29_4c))),ROWS($A$1:A653)),COLUMN(A653)),"")</f>
        <v/>
      </c>
      <c r="M659" s="5" t="b">
        <f t="shared" si="293"/>
        <v>0</v>
      </c>
      <c r="N659" t="b">
        <f t="shared" si="294"/>
        <v>0</v>
      </c>
      <c r="O659" t="b">
        <f t="shared" si="295"/>
        <v>0</v>
      </c>
      <c r="P659" s="5" t="b">
        <f t="shared" si="296"/>
        <v>0</v>
      </c>
      <c r="T659" t="str">
        <f t="shared" si="272"/>
        <v/>
      </c>
      <c r="U659" t="str">
        <f t="shared" si="273"/>
        <v/>
      </c>
      <c r="V659" t="str">
        <f t="shared" si="274"/>
        <v/>
      </c>
      <c r="W659" t="str">
        <f t="shared" si="275"/>
        <v/>
      </c>
      <c r="X659" t="str">
        <f t="shared" si="276"/>
        <v/>
      </c>
      <c r="Y659" t="str">
        <f t="shared" si="277"/>
        <v/>
      </c>
      <c r="Z659" t="str">
        <f t="shared" si="278"/>
        <v/>
      </c>
      <c r="AA659" t="str">
        <f t="shared" si="279"/>
        <v/>
      </c>
      <c r="AB659" t="str">
        <f t="shared" si="280"/>
        <v/>
      </c>
      <c r="AC659" t="str">
        <f t="shared" si="281"/>
        <v/>
      </c>
      <c r="AD659" t="str">
        <f t="shared" si="282"/>
        <v/>
      </c>
      <c r="AE659" t="str">
        <f t="shared" si="283"/>
        <v/>
      </c>
      <c r="AF659" t="str">
        <f t="shared" si="284"/>
        <v/>
      </c>
      <c r="AG659" t="str">
        <f t="shared" si="285"/>
        <v/>
      </c>
    </row>
    <row r="660" spans="3:33" x14ac:dyDescent="0.3">
      <c r="C660" s="5" t="str">
        <f t="shared" si="286"/>
        <v/>
      </c>
      <c r="D660" s="5" t="e">
        <f t="shared" si="270"/>
        <v>#N/A</v>
      </c>
      <c r="E660" s="5" t="b">
        <f t="shared" si="287"/>
        <v>0</v>
      </c>
      <c r="F660" s="5" t="e">
        <f t="shared" si="271"/>
        <v>#N/A</v>
      </c>
      <c r="G660" s="5" t="str">
        <f t="shared" si="288"/>
        <v>FALSE V</v>
      </c>
      <c r="H660" s="5" t="b">
        <f t="shared" si="289"/>
        <v>0</v>
      </c>
      <c r="I660" s="5" t="b">
        <f t="shared" si="290"/>
        <v>0</v>
      </c>
      <c r="J660" s="5" t="b">
        <f t="shared" si="291"/>
        <v>0</v>
      </c>
      <c r="K660" s="5" t="str">
        <f t="shared" si="292"/>
        <v>FALSE C</v>
      </c>
      <c r="L660" s="5" t="str">
        <f t="array" ref="L660">IFERROR(INDEX(e29_4c,SMALL(IF(($B$9&lt;=e29_raw)*($B$11&gt;=e29_raw),MATCH(ROW(e29_4c),ROW(e29_4c))),ROWS($A$1:A654)),COLUMN(A654)),"")</f>
        <v/>
      </c>
      <c r="M660" s="5" t="b">
        <f t="shared" si="293"/>
        <v>0</v>
      </c>
      <c r="N660" t="b">
        <f t="shared" si="294"/>
        <v>0</v>
      </c>
      <c r="O660" t="b">
        <f t="shared" si="295"/>
        <v>0</v>
      </c>
      <c r="P660" s="5" t="b">
        <f t="shared" si="296"/>
        <v>0</v>
      </c>
      <c r="T660" t="str">
        <f t="shared" si="272"/>
        <v/>
      </c>
      <c r="U660" t="str">
        <f t="shared" si="273"/>
        <v/>
      </c>
      <c r="V660" t="str">
        <f t="shared" si="274"/>
        <v/>
      </c>
      <c r="W660" t="str">
        <f t="shared" si="275"/>
        <v/>
      </c>
      <c r="X660" t="str">
        <f t="shared" si="276"/>
        <v/>
      </c>
      <c r="Y660" t="str">
        <f t="shared" si="277"/>
        <v/>
      </c>
      <c r="Z660" t="str">
        <f t="shared" si="278"/>
        <v/>
      </c>
      <c r="AA660" t="str">
        <f t="shared" si="279"/>
        <v/>
      </c>
      <c r="AB660" t="str">
        <f t="shared" si="280"/>
        <v/>
      </c>
      <c r="AC660" t="str">
        <f t="shared" si="281"/>
        <v/>
      </c>
      <c r="AD660" t="str">
        <f t="shared" si="282"/>
        <v/>
      </c>
      <c r="AE660" t="str">
        <f t="shared" si="283"/>
        <v/>
      </c>
      <c r="AF660" t="str">
        <f t="shared" si="284"/>
        <v/>
      </c>
      <c r="AG660" t="str">
        <f t="shared" si="285"/>
        <v/>
      </c>
    </row>
    <row r="661" spans="3:33" x14ac:dyDescent="0.3">
      <c r="C661" s="5" t="str">
        <f t="shared" si="286"/>
        <v/>
      </c>
      <c r="D661" s="5" t="e">
        <f t="shared" si="270"/>
        <v>#N/A</v>
      </c>
      <c r="E661" s="5" t="b">
        <f t="shared" si="287"/>
        <v>0</v>
      </c>
      <c r="F661" s="5" t="e">
        <f t="shared" si="271"/>
        <v>#N/A</v>
      </c>
      <c r="G661" s="5" t="str">
        <f t="shared" si="288"/>
        <v>FALSE V</v>
      </c>
      <c r="H661" s="5" t="b">
        <f t="shared" si="289"/>
        <v>0</v>
      </c>
      <c r="I661" s="5" t="b">
        <f t="shared" si="290"/>
        <v>0</v>
      </c>
      <c r="J661" s="5" t="b">
        <f t="shared" si="291"/>
        <v>0</v>
      </c>
      <c r="K661" s="5" t="str">
        <f t="shared" si="292"/>
        <v>FALSE C</v>
      </c>
      <c r="L661" s="5" t="str">
        <f t="array" ref="L661">IFERROR(INDEX(e29_4c,SMALL(IF(($B$9&lt;=e29_raw)*($B$11&gt;=e29_raw),MATCH(ROW(e29_4c),ROW(e29_4c))),ROWS($A$1:A655)),COLUMN(A655)),"")</f>
        <v/>
      </c>
      <c r="M661" s="5" t="b">
        <f t="shared" si="293"/>
        <v>0</v>
      </c>
      <c r="N661" t="b">
        <f t="shared" si="294"/>
        <v>0</v>
      </c>
      <c r="O661" t="b">
        <f t="shared" si="295"/>
        <v>0</v>
      </c>
      <c r="P661" s="5" t="b">
        <f t="shared" si="296"/>
        <v>0</v>
      </c>
      <c r="T661" t="str">
        <f t="shared" si="272"/>
        <v/>
      </c>
      <c r="U661" t="str">
        <f t="shared" si="273"/>
        <v/>
      </c>
      <c r="V661" t="str">
        <f t="shared" si="274"/>
        <v/>
      </c>
      <c r="W661" t="str">
        <f t="shared" si="275"/>
        <v/>
      </c>
      <c r="X661" t="str">
        <f t="shared" si="276"/>
        <v/>
      </c>
      <c r="Y661" t="str">
        <f t="shared" si="277"/>
        <v/>
      </c>
      <c r="Z661" t="str">
        <f t="shared" si="278"/>
        <v/>
      </c>
      <c r="AA661" t="str">
        <f t="shared" si="279"/>
        <v/>
      </c>
      <c r="AB661" t="str">
        <f t="shared" si="280"/>
        <v/>
      </c>
      <c r="AC661" t="str">
        <f t="shared" si="281"/>
        <v/>
      </c>
      <c r="AD661" t="str">
        <f t="shared" si="282"/>
        <v/>
      </c>
      <c r="AE661" t="str">
        <f t="shared" si="283"/>
        <v/>
      </c>
      <c r="AF661" t="str">
        <f t="shared" si="284"/>
        <v/>
      </c>
      <c r="AG661" t="str">
        <f t="shared" si="285"/>
        <v/>
      </c>
    </row>
    <row r="662" spans="3:33" x14ac:dyDescent="0.3">
      <c r="C662" s="5" t="str">
        <f t="shared" si="286"/>
        <v/>
      </c>
      <c r="D662" s="5" t="e">
        <f t="shared" si="270"/>
        <v>#N/A</v>
      </c>
      <c r="E662" s="5" t="b">
        <f t="shared" si="287"/>
        <v>0</v>
      </c>
      <c r="F662" s="5" t="e">
        <f t="shared" si="271"/>
        <v>#N/A</v>
      </c>
      <c r="G662" s="5" t="str">
        <f t="shared" si="288"/>
        <v>FALSE V</v>
      </c>
      <c r="H662" s="5" t="b">
        <f t="shared" si="289"/>
        <v>0</v>
      </c>
      <c r="I662" s="5" t="b">
        <f t="shared" si="290"/>
        <v>0</v>
      </c>
      <c r="J662" s="5" t="b">
        <f t="shared" si="291"/>
        <v>0</v>
      </c>
      <c r="K662" s="5" t="str">
        <f t="shared" si="292"/>
        <v>FALSE C</v>
      </c>
      <c r="L662" s="5" t="str">
        <f t="array" ref="L662">IFERROR(INDEX(e29_4c,SMALL(IF(($B$9&lt;=e29_raw)*($B$11&gt;=e29_raw),MATCH(ROW(e29_4c),ROW(e29_4c))),ROWS($A$1:A656)),COLUMN(A656)),"")</f>
        <v/>
      </c>
      <c r="M662" s="5" t="b">
        <f t="shared" si="293"/>
        <v>0</v>
      </c>
      <c r="N662" t="b">
        <f t="shared" si="294"/>
        <v>0</v>
      </c>
      <c r="O662" t="b">
        <f t="shared" si="295"/>
        <v>0</v>
      </c>
      <c r="P662" s="5" t="b">
        <f t="shared" si="296"/>
        <v>0</v>
      </c>
      <c r="T662" t="str">
        <f t="shared" si="272"/>
        <v/>
      </c>
      <c r="U662" t="str">
        <f t="shared" si="273"/>
        <v/>
      </c>
      <c r="V662" t="str">
        <f t="shared" si="274"/>
        <v/>
      </c>
      <c r="W662" t="str">
        <f t="shared" si="275"/>
        <v/>
      </c>
      <c r="X662" t="str">
        <f t="shared" si="276"/>
        <v/>
      </c>
      <c r="Y662" t="str">
        <f t="shared" si="277"/>
        <v/>
      </c>
      <c r="Z662" t="str">
        <f t="shared" si="278"/>
        <v/>
      </c>
      <c r="AA662" t="str">
        <f t="shared" si="279"/>
        <v/>
      </c>
      <c r="AB662" t="str">
        <f t="shared" si="280"/>
        <v/>
      </c>
      <c r="AC662" t="str">
        <f t="shared" si="281"/>
        <v/>
      </c>
      <c r="AD662" t="str">
        <f t="shared" si="282"/>
        <v/>
      </c>
      <c r="AE662" t="str">
        <f t="shared" si="283"/>
        <v/>
      </c>
      <c r="AF662" t="str">
        <f t="shared" si="284"/>
        <v/>
      </c>
      <c r="AG662" t="str">
        <f t="shared" si="285"/>
        <v/>
      </c>
    </row>
    <row r="663" spans="3:33" x14ac:dyDescent="0.3">
      <c r="C663" s="5" t="str">
        <f t="shared" si="286"/>
        <v/>
      </c>
      <c r="D663" s="5" t="e">
        <f t="shared" si="270"/>
        <v>#N/A</v>
      </c>
      <c r="E663" s="5" t="b">
        <f t="shared" si="287"/>
        <v>0</v>
      </c>
      <c r="F663" s="5" t="e">
        <f t="shared" si="271"/>
        <v>#N/A</v>
      </c>
      <c r="G663" s="5" t="str">
        <f t="shared" si="288"/>
        <v>FALSE V</v>
      </c>
      <c r="H663" s="5" t="b">
        <f t="shared" si="289"/>
        <v>0</v>
      </c>
      <c r="I663" s="5" t="b">
        <f t="shared" si="290"/>
        <v>0</v>
      </c>
      <c r="J663" s="5" t="b">
        <f t="shared" si="291"/>
        <v>0</v>
      </c>
      <c r="K663" s="5" t="str">
        <f t="shared" si="292"/>
        <v>FALSE C</v>
      </c>
      <c r="L663" s="5" t="str">
        <f t="array" ref="L663">IFERROR(INDEX(e29_4c,SMALL(IF(($B$9&lt;=e29_raw)*($B$11&gt;=e29_raw),MATCH(ROW(e29_4c),ROW(e29_4c))),ROWS($A$1:A657)),COLUMN(A657)),"")</f>
        <v/>
      </c>
      <c r="M663" s="5" t="b">
        <f t="shared" si="293"/>
        <v>0</v>
      </c>
      <c r="N663" t="b">
        <f t="shared" si="294"/>
        <v>0</v>
      </c>
      <c r="O663" t="b">
        <f t="shared" si="295"/>
        <v>0</v>
      </c>
      <c r="P663" s="5" t="b">
        <f t="shared" si="296"/>
        <v>0</v>
      </c>
      <c r="T663" t="str">
        <f t="shared" si="272"/>
        <v/>
      </c>
      <c r="U663" t="str">
        <f t="shared" si="273"/>
        <v/>
      </c>
      <c r="V663" t="str">
        <f t="shared" si="274"/>
        <v/>
      </c>
      <c r="W663" t="str">
        <f t="shared" si="275"/>
        <v/>
      </c>
      <c r="X663" t="str">
        <f t="shared" si="276"/>
        <v/>
      </c>
      <c r="Y663" t="str">
        <f t="shared" si="277"/>
        <v/>
      </c>
      <c r="Z663" t="str">
        <f t="shared" si="278"/>
        <v/>
      </c>
      <c r="AA663" t="str">
        <f t="shared" si="279"/>
        <v/>
      </c>
      <c r="AB663" t="str">
        <f t="shared" si="280"/>
        <v/>
      </c>
      <c r="AC663" t="str">
        <f t="shared" si="281"/>
        <v/>
      </c>
      <c r="AD663" t="str">
        <f t="shared" si="282"/>
        <v/>
      </c>
      <c r="AE663" t="str">
        <f t="shared" si="283"/>
        <v/>
      </c>
      <c r="AF663" t="str">
        <f t="shared" si="284"/>
        <v/>
      </c>
      <c r="AG663" t="str">
        <f t="shared" si="285"/>
        <v/>
      </c>
    </row>
    <row r="664" spans="3:33" x14ac:dyDescent="0.3">
      <c r="C664" s="5" t="str">
        <f t="shared" si="286"/>
        <v/>
      </c>
      <c r="D664" s="5" t="e">
        <f t="shared" si="270"/>
        <v>#N/A</v>
      </c>
      <c r="E664" s="5" t="b">
        <f t="shared" si="287"/>
        <v>0</v>
      </c>
      <c r="F664" s="5" t="e">
        <f t="shared" si="271"/>
        <v>#N/A</v>
      </c>
      <c r="G664" s="5" t="str">
        <f t="shared" si="288"/>
        <v>FALSE V</v>
      </c>
      <c r="H664" s="5" t="b">
        <f t="shared" si="289"/>
        <v>0</v>
      </c>
      <c r="I664" s="5" t="b">
        <f t="shared" si="290"/>
        <v>0</v>
      </c>
      <c r="J664" s="5" t="b">
        <f t="shared" si="291"/>
        <v>0</v>
      </c>
      <c r="K664" s="5" t="str">
        <f t="shared" si="292"/>
        <v>FALSE C</v>
      </c>
      <c r="L664" s="5" t="str">
        <f t="array" ref="L664">IFERROR(INDEX(e29_4c,SMALL(IF(($B$9&lt;=e29_raw)*($B$11&gt;=e29_raw),MATCH(ROW(e29_4c),ROW(e29_4c))),ROWS($A$1:A658)),COLUMN(A658)),"")</f>
        <v/>
      </c>
      <c r="M664" s="5" t="b">
        <f t="shared" si="293"/>
        <v>0</v>
      </c>
      <c r="N664" t="b">
        <f t="shared" si="294"/>
        <v>0</v>
      </c>
      <c r="O664" t="b">
        <f t="shared" si="295"/>
        <v>0</v>
      </c>
      <c r="P664" s="5" t="b">
        <f t="shared" si="296"/>
        <v>0</v>
      </c>
      <c r="T664" t="str">
        <f t="shared" si="272"/>
        <v/>
      </c>
      <c r="U664" t="str">
        <f t="shared" si="273"/>
        <v/>
      </c>
      <c r="V664" t="str">
        <f t="shared" si="274"/>
        <v/>
      </c>
      <c r="W664" t="str">
        <f t="shared" si="275"/>
        <v/>
      </c>
      <c r="X664" t="str">
        <f t="shared" si="276"/>
        <v/>
      </c>
      <c r="Y664" t="str">
        <f t="shared" si="277"/>
        <v/>
      </c>
      <c r="Z664" t="str">
        <f t="shared" si="278"/>
        <v/>
      </c>
      <c r="AA664" t="str">
        <f t="shared" si="279"/>
        <v/>
      </c>
      <c r="AB664" t="str">
        <f t="shared" si="280"/>
        <v/>
      </c>
      <c r="AC664" t="str">
        <f t="shared" si="281"/>
        <v/>
      </c>
      <c r="AD664" t="str">
        <f t="shared" si="282"/>
        <v/>
      </c>
      <c r="AE664" t="str">
        <f t="shared" si="283"/>
        <v/>
      </c>
      <c r="AF664" t="str">
        <f t="shared" si="284"/>
        <v/>
      </c>
      <c r="AG664" t="str">
        <f t="shared" si="285"/>
        <v/>
      </c>
    </row>
    <row r="665" spans="3:33" x14ac:dyDescent="0.3">
      <c r="C665" s="5" t="str">
        <f t="shared" si="286"/>
        <v/>
      </c>
      <c r="D665" s="5" t="e">
        <f t="shared" si="270"/>
        <v>#N/A</v>
      </c>
      <c r="E665" s="5" t="b">
        <f t="shared" si="287"/>
        <v>0</v>
      </c>
      <c r="F665" s="5" t="e">
        <f t="shared" si="271"/>
        <v>#N/A</v>
      </c>
      <c r="G665" s="5" t="str">
        <f t="shared" si="288"/>
        <v>FALSE V</v>
      </c>
      <c r="H665" s="5" t="b">
        <f t="shared" si="289"/>
        <v>0</v>
      </c>
      <c r="I665" s="5" t="b">
        <f t="shared" si="290"/>
        <v>0</v>
      </c>
      <c r="J665" s="5" t="b">
        <f t="shared" si="291"/>
        <v>0</v>
      </c>
      <c r="K665" s="5" t="str">
        <f t="shared" si="292"/>
        <v>FALSE C</v>
      </c>
      <c r="L665" s="5" t="str">
        <f t="array" ref="L665">IFERROR(INDEX(e29_4c,SMALL(IF(($B$9&lt;=e29_raw)*($B$11&gt;=e29_raw),MATCH(ROW(e29_4c),ROW(e29_4c))),ROWS($A$1:A659)),COLUMN(A659)),"")</f>
        <v/>
      </c>
      <c r="M665" s="5" t="b">
        <f t="shared" si="293"/>
        <v>0</v>
      </c>
      <c r="N665" t="b">
        <f t="shared" si="294"/>
        <v>0</v>
      </c>
      <c r="O665" t="b">
        <f t="shared" si="295"/>
        <v>0</v>
      </c>
      <c r="P665" s="5" t="b">
        <f t="shared" si="296"/>
        <v>0</v>
      </c>
      <c r="T665" t="str">
        <f t="shared" si="272"/>
        <v/>
      </c>
      <c r="U665" t="str">
        <f t="shared" si="273"/>
        <v/>
      </c>
      <c r="V665" t="str">
        <f t="shared" si="274"/>
        <v/>
      </c>
      <c r="W665" t="str">
        <f t="shared" si="275"/>
        <v/>
      </c>
      <c r="X665" t="str">
        <f t="shared" si="276"/>
        <v/>
      </c>
      <c r="Y665" t="str">
        <f t="shared" si="277"/>
        <v/>
      </c>
      <c r="Z665" t="str">
        <f t="shared" si="278"/>
        <v/>
      </c>
      <c r="AA665" t="str">
        <f t="shared" si="279"/>
        <v/>
      </c>
      <c r="AB665" t="str">
        <f t="shared" si="280"/>
        <v/>
      </c>
      <c r="AC665" t="str">
        <f t="shared" si="281"/>
        <v/>
      </c>
      <c r="AD665" t="str">
        <f t="shared" si="282"/>
        <v/>
      </c>
      <c r="AE665" t="str">
        <f t="shared" si="283"/>
        <v/>
      </c>
      <c r="AF665" t="str">
        <f t="shared" si="284"/>
        <v/>
      </c>
      <c r="AG665" t="str">
        <f t="shared" si="285"/>
        <v/>
      </c>
    </row>
    <row r="666" spans="3:33" x14ac:dyDescent="0.3">
      <c r="C666" s="5" t="str">
        <f t="shared" si="286"/>
        <v/>
      </c>
      <c r="D666" s="5" t="e">
        <f t="shared" si="270"/>
        <v>#N/A</v>
      </c>
      <c r="E666" s="5" t="b">
        <f t="shared" si="287"/>
        <v>0</v>
      </c>
      <c r="F666" s="5" t="e">
        <f t="shared" si="271"/>
        <v>#N/A</v>
      </c>
      <c r="G666" s="5" t="str">
        <f t="shared" si="288"/>
        <v>FALSE V</v>
      </c>
      <c r="H666" s="5" t="b">
        <f t="shared" si="289"/>
        <v>0</v>
      </c>
      <c r="I666" s="5" t="b">
        <f t="shared" si="290"/>
        <v>0</v>
      </c>
      <c r="J666" s="5" t="b">
        <f t="shared" si="291"/>
        <v>0</v>
      </c>
      <c r="K666" s="5" t="str">
        <f t="shared" si="292"/>
        <v>FALSE C</v>
      </c>
      <c r="L666" s="5" t="str">
        <f t="array" ref="L666">IFERROR(INDEX(e29_4c,SMALL(IF(($B$9&lt;=e29_raw)*($B$11&gt;=e29_raw),MATCH(ROW(e29_4c),ROW(e29_4c))),ROWS($A$1:A660)),COLUMN(A660)),"")</f>
        <v/>
      </c>
      <c r="M666" s="5" t="b">
        <f t="shared" si="293"/>
        <v>0</v>
      </c>
      <c r="N666" t="b">
        <f t="shared" si="294"/>
        <v>0</v>
      </c>
      <c r="O666" t="b">
        <f t="shared" si="295"/>
        <v>0</v>
      </c>
      <c r="P666" s="5" t="b">
        <f t="shared" si="296"/>
        <v>0</v>
      </c>
      <c r="T666" t="str">
        <f t="shared" si="272"/>
        <v/>
      </c>
      <c r="U666" t="str">
        <f t="shared" si="273"/>
        <v/>
      </c>
      <c r="V666" t="str">
        <f t="shared" si="274"/>
        <v/>
      </c>
      <c r="W666" t="str">
        <f t="shared" si="275"/>
        <v/>
      </c>
      <c r="X666" t="str">
        <f t="shared" si="276"/>
        <v/>
      </c>
      <c r="Y666" t="str">
        <f t="shared" si="277"/>
        <v/>
      </c>
      <c r="Z666" t="str">
        <f t="shared" si="278"/>
        <v/>
      </c>
      <c r="AA666" t="str">
        <f t="shared" si="279"/>
        <v/>
      </c>
      <c r="AB666" t="str">
        <f t="shared" si="280"/>
        <v/>
      </c>
      <c r="AC666" t="str">
        <f t="shared" si="281"/>
        <v/>
      </c>
      <c r="AD666" t="str">
        <f t="shared" si="282"/>
        <v/>
      </c>
      <c r="AE666" t="str">
        <f t="shared" si="283"/>
        <v/>
      </c>
      <c r="AF666" t="str">
        <f t="shared" si="284"/>
        <v/>
      </c>
      <c r="AG666" t="str">
        <f t="shared" si="285"/>
        <v/>
      </c>
    </row>
    <row r="667" spans="3:33" x14ac:dyDescent="0.3">
      <c r="C667" s="5" t="str">
        <f t="shared" si="286"/>
        <v/>
      </c>
      <c r="D667" s="5" t="e">
        <f t="shared" si="270"/>
        <v>#N/A</v>
      </c>
      <c r="E667" s="5" t="b">
        <f t="shared" si="287"/>
        <v>0</v>
      </c>
      <c r="F667" s="5" t="e">
        <f t="shared" si="271"/>
        <v>#N/A</v>
      </c>
      <c r="G667" s="5" t="str">
        <f t="shared" si="288"/>
        <v>FALSE V</v>
      </c>
      <c r="H667" s="5" t="b">
        <f t="shared" si="289"/>
        <v>0</v>
      </c>
      <c r="I667" s="5" t="b">
        <f t="shared" si="290"/>
        <v>0</v>
      </c>
      <c r="J667" s="5" t="b">
        <f t="shared" si="291"/>
        <v>0</v>
      </c>
      <c r="K667" s="5" t="str">
        <f t="shared" si="292"/>
        <v>FALSE C</v>
      </c>
      <c r="L667" s="5" t="str">
        <f t="array" ref="L667">IFERROR(INDEX(e29_4c,SMALL(IF(($B$9&lt;=e29_raw)*($B$11&gt;=e29_raw),MATCH(ROW(e29_4c),ROW(e29_4c))),ROWS($A$1:A661)),COLUMN(A661)),"")</f>
        <v/>
      </c>
      <c r="M667" s="5" t="b">
        <f t="shared" si="293"/>
        <v>0</v>
      </c>
      <c r="N667" t="b">
        <f t="shared" si="294"/>
        <v>0</v>
      </c>
      <c r="O667" t="b">
        <f t="shared" si="295"/>
        <v>0</v>
      </c>
      <c r="P667" s="5" t="b">
        <f t="shared" si="296"/>
        <v>0</v>
      </c>
      <c r="T667" t="str">
        <f t="shared" si="272"/>
        <v/>
      </c>
      <c r="U667" t="str">
        <f t="shared" si="273"/>
        <v/>
      </c>
      <c r="V667" t="str">
        <f t="shared" si="274"/>
        <v/>
      </c>
      <c r="W667" t="str">
        <f t="shared" si="275"/>
        <v/>
      </c>
      <c r="X667" t="str">
        <f t="shared" si="276"/>
        <v/>
      </c>
      <c r="Y667" t="str">
        <f t="shared" si="277"/>
        <v/>
      </c>
      <c r="Z667" t="str">
        <f t="shared" si="278"/>
        <v/>
      </c>
      <c r="AA667" t="str">
        <f t="shared" si="279"/>
        <v/>
      </c>
      <c r="AB667" t="str">
        <f t="shared" si="280"/>
        <v/>
      </c>
      <c r="AC667" t="str">
        <f t="shared" si="281"/>
        <v/>
      </c>
      <c r="AD667" t="str">
        <f t="shared" si="282"/>
        <v/>
      </c>
      <c r="AE667" t="str">
        <f t="shared" si="283"/>
        <v/>
      </c>
      <c r="AF667" t="str">
        <f t="shared" si="284"/>
        <v/>
      </c>
      <c r="AG667" t="str">
        <f t="shared" si="285"/>
        <v/>
      </c>
    </row>
    <row r="668" spans="3:33" x14ac:dyDescent="0.3">
      <c r="C668" s="5" t="str">
        <f t="shared" si="286"/>
        <v/>
      </c>
      <c r="D668" s="5" t="e">
        <f t="shared" si="270"/>
        <v>#N/A</v>
      </c>
      <c r="E668" s="5" t="b">
        <f t="shared" si="287"/>
        <v>0</v>
      </c>
      <c r="F668" s="5" t="e">
        <f t="shared" si="271"/>
        <v>#N/A</v>
      </c>
      <c r="G668" s="5" t="str">
        <f t="shared" si="288"/>
        <v>FALSE V</v>
      </c>
      <c r="H668" s="5" t="b">
        <f t="shared" si="289"/>
        <v>0</v>
      </c>
      <c r="I668" s="5" t="b">
        <f t="shared" si="290"/>
        <v>0</v>
      </c>
      <c r="J668" s="5" t="b">
        <f t="shared" si="291"/>
        <v>0</v>
      </c>
      <c r="K668" s="5" t="str">
        <f t="shared" si="292"/>
        <v>FALSE C</v>
      </c>
      <c r="L668" s="5" t="str">
        <f t="array" ref="L668">IFERROR(INDEX(e29_4c,SMALL(IF(($B$9&lt;=e29_raw)*($B$11&gt;=e29_raw),MATCH(ROW(e29_4c),ROW(e29_4c))),ROWS($A$1:A662)),COLUMN(A662)),"")</f>
        <v/>
      </c>
      <c r="M668" s="5" t="b">
        <f t="shared" si="293"/>
        <v>0</v>
      </c>
      <c r="N668" t="b">
        <f t="shared" si="294"/>
        <v>0</v>
      </c>
      <c r="O668" t="b">
        <f t="shared" si="295"/>
        <v>0</v>
      </c>
      <c r="P668" s="5" t="b">
        <f t="shared" si="296"/>
        <v>0</v>
      </c>
      <c r="T668" t="str">
        <f t="shared" si="272"/>
        <v/>
      </c>
      <c r="U668" t="str">
        <f t="shared" si="273"/>
        <v/>
      </c>
      <c r="V668" t="str">
        <f t="shared" si="274"/>
        <v/>
      </c>
      <c r="W668" t="str">
        <f t="shared" si="275"/>
        <v/>
      </c>
      <c r="X668" t="str">
        <f t="shared" si="276"/>
        <v/>
      </c>
      <c r="Y668" t="str">
        <f t="shared" si="277"/>
        <v/>
      </c>
      <c r="Z668" t="str">
        <f t="shared" si="278"/>
        <v/>
      </c>
      <c r="AA668" t="str">
        <f t="shared" si="279"/>
        <v/>
      </c>
      <c r="AB668" t="str">
        <f t="shared" si="280"/>
        <v/>
      </c>
      <c r="AC668" t="str">
        <f t="shared" si="281"/>
        <v/>
      </c>
      <c r="AD668" t="str">
        <f t="shared" si="282"/>
        <v/>
      </c>
      <c r="AE668" t="str">
        <f t="shared" si="283"/>
        <v/>
      </c>
      <c r="AF668" t="str">
        <f t="shared" si="284"/>
        <v/>
      </c>
      <c r="AG668" t="str">
        <f t="shared" si="285"/>
        <v/>
      </c>
    </row>
    <row r="669" spans="3:33" x14ac:dyDescent="0.3">
      <c r="C669" s="5" t="str">
        <f t="shared" si="286"/>
        <v/>
      </c>
      <c r="D669" s="5" t="e">
        <f t="shared" si="270"/>
        <v>#N/A</v>
      </c>
      <c r="E669" s="5" t="b">
        <f t="shared" si="287"/>
        <v>0</v>
      </c>
      <c r="F669" s="5" t="e">
        <f t="shared" si="271"/>
        <v>#N/A</v>
      </c>
      <c r="G669" s="5" t="str">
        <f t="shared" si="288"/>
        <v>FALSE V</v>
      </c>
      <c r="H669" s="5" t="b">
        <f t="shared" si="289"/>
        <v>0</v>
      </c>
      <c r="I669" s="5" t="b">
        <f t="shared" si="290"/>
        <v>0</v>
      </c>
      <c r="J669" s="5" t="b">
        <f t="shared" si="291"/>
        <v>0</v>
      </c>
      <c r="K669" s="5" t="str">
        <f t="shared" si="292"/>
        <v>FALSE C</v>
      </c>
      <c r="L669" s="5" t="str">
        <f t="array" ref="L669">IFERROR(INDEX(e29_4c,SMALL(IF(($B$9&lt;=e29_raw)*($B$11&gt;=e29_raw),MATCH(ROW(e29_4c),ROW(e29_4c))),ROWS($A$1:A663)),COLUMN(A663)),"")</f>
        <v/>
      </c>
      <c r="M669" s="5" t="b">
        <f t="shared" si="293"/>
        <v>0</v>
      </c>
      <c r="N669" t="b">
        <f t="shared" si="294"/>
        <v>0</v>
      </c>
      <c r="O669" t="b">
        <f t="shared" si="295"/>
        <v>0</v>
      </c>
      <c r="P669" s="5" t="b">
        <f t="shared" si="296"/>
        <v>0</v>
      </c>
      <c r="T669" t="str">
        <f t="shared" si="272"/>
        <v/>
      </c>
      <c r="U669" t="str">
        <f t="shared" si="273"/>
        <v/>
      </c>
      <c r="V669" t="str">
        <f t="shared" si="274"/>
        <v/>
      </c>
      <c r="W669" t="str">
        <f t="shared" si="275"/>
        <v/>
      </c>
      <c r="X669" t="str">
        <f t="shared" si="276"/>
        <v/>
      </c>
      <c r="Y669" t="str">
        <f t="shared" si="277"/>
        <v/>
      </c>
      <c r="Z669" t="str">
        <f t="shared" si="278"/>
        <v/>
      </c>
      <c r="AA669" t="str">
        <f t="shared" si="279"/>
        <v/>
      </c>
      <c r="AB669" t="str">
        <f t="shared" si="280"/>
        <v/>
      </c>
      <c r="AC669" t="str">
        <f t="shared" si="281"/>
        <v/>
      </c>
      <c r="AD669" t="str">
        <f t="shared" si="282"/>
        <v/>
      </c>
      <c r="AE669" t="str">
        <f t="shared" si="283"/>
        <v/>
      </c>
      <c r="AF669" t="str">
        <f t="shared" si="284"/>
        <v/>
      </c>
      <c r="AG669" t="str">
        <f t="shared" si="285"/>
        <v/>
      </c>
    </row>
    <row r="670" spans="3:33" x14ac:dyDescent="0.3">
      <c r="C670" s="5" t="str">
        <f t="shared" si="286"/>
        <v/>
      </c>
      <c r="D670" s="5" t="e">
        <f t="shared" si="270"/>
        <v>#N/A</v>
      </c>
      <c r="E670" s="5" t="b">
        <f t="shared" si="287"/>
        <v>0</v>
      </c>
      <c r="F670" s="5" t="e">
        <f t="shared" si="271"/>
        <v>#N/A</v>
      </c>
      <c r="G670" s="5" t="str">
        <f t="shared" si="288"/>
        <v>FALSE V</v>
      </c>
      <c r="H670" s="5" t="b">
        <f t="shared" si="289"/>
        <v>0</v>
      </c>
      <c r="I670" s="5" t="b">
        <f t="shared" si="290"/>
        <v>0</v>
      </c>
      <c r="J670" s="5" t="b">
        <f t="shared" si="291"/>
        <v>0</v>
      </c>
      <c r="K670" s="5" t="str">
        <f t="shared" si="292"/>
        <v>FALSE C</v>
      </c>
      <c r="L670" s="5" t="str">
        <f t="array" ref="L670">IFERROR(INDEX(e29_4c,SMALL(IF(($B$9&lt;=e29_raw)*($B$11&gt;=e29_raw),MATCH(ROW(e29_4c),ROW(e29_4c))),ROWS($A$1:A664)),COLUMN(A664)),"")</f>
        <v/>
      </c>
      <c r="M670" s="5" t="b">
        <f t="shared" si="293"/>
        <v>0</v>
      </c>
      <c r="N670" t="b">
        <f t="shared" si="294"/>
        <v>0</v>
      </c>
      <c r="O670" t="b">
        <f t="shared" si="295"/>
        <v>0</v>
      </c>
      <c r="P670" s="5" t="b">
        <f t="shared" si="296"/>
        <v>0</v>
      </c>
      <c r="T670" t="str">
        <f t="shared" si="272"/>
        <v/>
      </c>
      <c r="U670" t="str">
        <f t="shared" si="273"/>
        <v/>
      </c>
      <c r="V670" t="str">
        <f t="shared" si="274"/>
        <v/>
      </c>
      <c r="W670" t="str">
        <f t="shared" si="275"/>
        <v/>
      </c>
      <c r="X670" t="str">
        <f t="shared" si="276"/>
        <v/>
      </c>
      <c r="Y670" t="str">
        <f t="shared" si="277"/>
        <v/>
      </c>
      <c r="Z670" t="str">
        <f t="shared" si="278"/>
        <v/>
      </c>
      <c r="AA670" t="str">
        <f t="shared" si="279"/>
        <v/>
      </c>
      <c r="AB670" t="str">
        <f t="shared" si="280"/>
        <v/>
      </c>
      <c r="AC670" t="str">
        <f t="shared" si="281"/>
        <v/>
      </c>
      <c r="AD670" t="str">
        <f t="shared" si="282"/>
        <v/>
      </c>
      <c r="AE670" t="str">
        <f t="shared" si="283"/>
        <v/>
      </c>
      <c r="AF670" t="str">
        <f t="shared" si="284"/>
        <v/>
      </c>
      <c r="AG670" t="str">
        <f t="shared" si="285"/>
        <v/>
      </c>
    </row>
    <row r="671" spans="3:33" x14ac:dyDescent="0.3">
      <c r="C671" s="5" t="str">
        <f t="shared" si="286"/>
        <v/>
      </c>
      <c r="D671" s="5" t="e">
        <f t="shared" si="270"/>
        <v>#N/A</v>
      </c>
      <c r="E671" s="5" t="b">
        <f t="shared" si="287"/>
        <v>0</v>
      </c>
      <c r="F671" s="5" t="e">
        <f t="shared" si="271"/>
        <v>#N/A</v>
      </c>
      <c r="G671" s="5" t="str">
        <f t="shared" si="288"/>
        <v>FALSE V</v>
      </c>
      <c r="H671" s="5" t="b">
        <f t="shared" si="289"/>
        <v>0</v>
      </c>
      <c r="I671" s="5" t="b">
        <f t="shared" si="290"/>
        <v>0</v>
      </c>
      <c r="J671" s="5" t="b">
        <f t="shared" si="291"/>
        <v>0</v>
      </c>
      <c r="K671" s="5" t="str">
        <f t="shared" si="292"/>
        <v>FALSE C</v>
      </c>
      <c r="L671" s="5" t="str">
        <f t="array" ref="L671">IFERROR(INDEX(e29_4c,SMALL(IF(($B$9&lt;=e29_raw)*($B$11&gt;=e29_raw),MATCH(ROW(e29_4c),ROW(e29_4c))),ROWS($A$1:A665)),COLUMN(A665)),"")</f>
        <v/>
      </c>
      <c r="M671" s="5" t="b">
        <f t="shared" si="293"/>
        <v>0</v>
      </c>
      <c r="N671" t="b">
        <f t="shared" si="294"/>
        <v>0</v>
      </c>
      <c r="O671" t="b">
        <f t="shared" si="295"/>
        <v>0</v>
      </c>
      <c r="P671" s="5" t="b">
        <f t="shared" si="296"/>
        <v>0</v>
      </c>
      <c r="T671" t="str">
        <f t="shared" si="272"/>
        <v/>
      </c>
      <c r="U671" t="str">
        <f t="shared" si="273"/>
        <v/>
      </c>
      <c r="V671" t="str">
        <f t="shared" si="274"/>
        <v/>
      </c>
      <c r="W671" t="str">
        <f t="shared" si="275"/>
        <v/>
      </c>
      <c r="X671" t="str">
        <f t="shared" si="276"/>
        <v/>
      </c>
      <c r="Y671" t="str">
        <f t="shared" si="277"/>
        <v/>
      </c>
      <c r="Z671" t="str">
        <f t="shared" si="278"/>
        <v/>
      </c>
      <c r="AA671" t="str">
        <f t="shared" si="279"/>
        <v/>
      </c>
      <c r="AB671" t="str">
        <f t="shared" si="280"/>
        <v/>
      </c>
      <c r="AC671" t="str">
        <f t="shared" si="281"/>
        <v/>
      </c>
      <c r="AD671" t="str">
        <f t="shared" si="282"/>
        <v/>
      </c>
      <c r="AE671" t="str">
        <f t="shared" si="283"/>
        <v/>
      </c>
      <c r="AF671" t="str">
        <f t="shared" si="284"/>
        <v/>
      </c>
      <c r="AG671" t="str">
        <f t="shared" si="285"/>
        <v/>
      </c>
    </row>
    <row r="672" spans="3:33" x14ac:dyDescent="0.3">
      <c r="C672" s="5" t="str">
        <f t="shared" si="286"/>
        <v/>
      </c>
      <c r="D672" s="5" t="e">
        <f t="shared" si="270"/>
        <v>#N/A</v>
      </c>
      <c r="E672" s="5" t="b">
        <f t="shared" si="287"/>
        <v>0</v>
      </c>
      <c r="F672" s="5" t="e">
        <f t="shared" si="271"/>
        <v>#N/A</v>
      </c>
      <c r="G672" s="5" t="str">
        <f t="shared" si="288"/>
        <v>FALSE V</v>
      </c>
      <c r="H672" s="5" t="b">
        <f t="shared" si="289"/>
        <v>0</v>
      </c>
      <c r="I672" s="5" t="b">
        <f t="shared" si="290"/>
        <v>0</v>
      </c>
      <c r="J672" s="5" t="b">
        <f t="shared" si="291"/>
        <v>0</v>
      </c>
      <c r="K672" s="5" t="str">
        <f t="shared" si="292"/>
        <v>FALSE C</v>
      </c>
      <c r="L672" s="5" t="str">
        <f t="array" ref="L672">IFERROR(INDEX(e29_4c,SMALL(IF(($B$9&lt;=e29_raw)*($B$11&gt;=e29_raw),MATCH(ROW(e29_4c),ROW(e29_4c))),ROWS($A$1:A666)),COLUMN(A666)),"")</f>
        <v/>
      </c>
      <c r="M672" s="5" t="b">
        <f t="shared" si="293"/>
        <v>0</v>
      </c>
      <c r="N672" t="b">
        <f t="shared" si="294"/>
        <v>0</v>
      </c>
      <c r="O672" t="b">
        <f t="shared" si="295"/>
        <v>0</v>
      </c>
      <c r="P672" s="5" t="b">
        <f t="shared" si="296"/>
        <v>0</v>
      </c>
      <c r="T672" t="str">
        <f t="shared" si="272"/>
        <v/>
      </c>
      <c r="U672" t="str">
        <f t="shared" si="273"/>
        <v/>
      </c>
      <c r="V672" t="str">
        <f t="shared" si="274"/>
        <v/>
      </c>
      <c r="W672" t="str">
        <f t="shared" si="275"/>
        <v/>
      </c>
      <c r="X672" t="str">
        <f t="shared" si="276"/>
        <v/>
      </c>
      <c r="Y672" t="str">
        <f t="shared" si="277"/>
        <v/>
      </c>
      <c r="Z672" t="str">
        <f t="shared" si="278"/>
        <v/>
      </c>
      <c r="AA672" t="str">
        <f t="shared" si="279"/>
        <v/>
      </c>
      <c r="AB672" t="str">
        <f t="shared" si="280"/>
        <v/>
      </c>
      <c r="AC672" t="str">
        <f t="shared" si="281"/>
        <v/>
      </c>
      <c r="AD672" t="str">
        <f t="shared" si="282"/>
        <v/>
      </c>
      <c r="AE672" t="str">
        <f t="shared" si="283"/>
        <v/>
      </c>
      <c r="AF672" t="str">
        <f t="shared" si="284"/>
        <v/>
      </c>
      <c r="AG672" t="str">
        <f t="shared" si="285"/>
        <v/>
      </c>
    </row>
    <row r="673" spans="3:33" x14ac:dyDescent="0.3">
      <c r="C673" s="5" t="str">
        <f t="shared" si="286"/>
        <v/>
      </c>
      <c r="D673" s="5" t="e">
        <f t="shared" si="270"/>
        <v>#N/A</v>
      </c>
      <c r="E673" s="5" t="b">
        <f t="shared" si="287"/>
        <v>0</v>
      </c>
      <c r="F673" s="5" t="e">
        <f t="shared" si="271"/>
        <v>#N/A</v>
      </c>
      <c r="G673" s="5" t="str">
        <f t="shared" si="288"/>
        <v>FALSE V</v>
      </c>
      <c r="H673" s="5" t="b">
        <f t="shared" si="289"/>
        <v>0</v>
      </c>
      <c r="I673" s="5" t="b">
        <f t="shared" si="290"/>
        <v>0</v>
      </c>
      <c r="J673" s="5" t="b">
        <f t="shared" si="291"/>
        <v>0</v>
      </c>
      <c r="K673" s="5" t="str">
        <f t="shared" si="292"/>
        <v>FALSE C</v>
      </c>
      <c r="L673" s="5" t="str">
        <f t="array" ref="L673">IFERROR(INDEX(e29_4c,SMALL(IF(($B$9&lt;=e29_raw)*($B$11&gt;=e29_raw),MATCH(ROW(e29_4c),ROW(e29_4c))),ROWS($A$1:A667)),COLUMN(A667)),"")</f>
        <v/>
      </c>
      <c r="M673" s="5" t="b">
        <f t="shared" si="293"/>
        <v>0</v>
      </c>
      <c r="N673" t="b">
        <f t="shared" si="294"/>
        <v>0</v>
      </c>
      <c r="O673" t="b">
        <f t="shared" si="295"/>
        <v>0</v>
      </c>
      <c r="P673" s="5" t="b">
        <f t="shared" si="296"/>
        <v>0</v>
      </c>
      <c r="T673" t="str">
        <f t="shared" si="272"/>
        <v/>
      </c>
      <c r="U673" t="str">
        <f t="shared" si="273"/>
        <v/>
      </c>
      <c r="V673" t="str">
        <f t="shared" si="274"/>
        <v/>
      </c>
      <c r="W673" t="str">
        <f t="shared" si="275"/>
        <v/>
      </c>
      <c r="X673" t="str">
        <f t="shared" si="276"/>
        <v/>
      </c>
      <c r="Y673" t="str">
        <f t="shared" si="277"/>
        <v/>
      </c>
      <c r="Z673" t="str">
        <f t="shared" si="278"/>
        <v/>
      </c>
      <c r="AA673" t="str">
        <f t="shared" si="279"/>
        <v/>
      </c>
      <c r="AB673" t="str">
        <f t="shared" si="280"/>
        <v/>
      </c>
      <c r="AC673" t="str">
        <f t="shared" si="281"/>
        <v/>
      </c>
      <c r="AD673" t="str">
        <f t="shared" si="282"/>
        <v/>
      </c>
      <c r="AE673" t="str">
        <f t="shared" si="283"/>
        <v/>
      </c>
      <c r="AF673" t="str">
        <f t="shared" si="284"/>
        <v/>
      </c>
      <c r="AG673" t="str">
        <f t="shared" si="285"/>
        <v/>
      </c>
    </row>
    <row r="674" spans="3:33" x14ac:dyDescent="0.3">
      <c r="C674" s="5" t="str">
        <f t="shared" si="286"/>
        <v/>
      </c>
      <c r="D674" s="5" t="e">
        <f t="shared" si="270"/>
        <v>#N/A</v>
      </c>
      <c r="E674" s="5" t="b">
        <f t="shared" si="287"/>
        <v>0</v>
      </c>
      <c r="F674" s="5" t="e">
        <f t="shared" si="271"/>
        <v>#N/A</v>
      </c>
      <c r="G674" s="5" t="str">
        <f t="shared" si="288"/>
        <v>FALSE V</v>
      </c>
      <c r="H674" s="5" t="b">
        <f t="shared" si="289"/>
        <v>0</v>
      </c>
      <c r="I674" s="5" t="b">
        <f t="shared" si="290"/>
        <v>0</v>
      </c>
      <c r="J674" s="5" t="b">
        <f t="shared" si="291"/>
        <v>0</v>
      </c>
      <c r="K674" s="5" t="str">
        <f t="shared" si="292"/>
        <v>FALSE C</v>
      </c>
      <c r="L674" s="5" t="str">
        <f t="array" ref="L674">IFERROR(INDEX(e29_4c,SMALL(IF(($B$9&lt;=e29_raw)*($B$11&gt;=e29_raw),MATCH(ROW(e29_4c),ROW(e29_4c))),ROWS($A$1:A668)),COLUMN(A668)),"")</f>
        <v/>
      </c>
      <c r="M674" s="5" t="b">
        <f t="shared" si="293"/>
        <v>0</v>
      </c>
      <c r="N674" t="b">
        <f t="shared" si="294"/>
        <v>0</v>
      </c>
      <c r="O674" t="b">
        <f t="shared" si="295"/>
        <v>0</v>
      </c>
      <c r="P674" s="5" t="b">
        <f t="shared" si="296"/>
        <v>0</v>
      </c>
      <c r="T674" t="str">
        <f t="shared" si="272"/>
        <v/>
      </c>
      <c r="U674" t="str">
        <f t="shared" si="273"/>
        <v/>
      </c>
      <c r="V674" t="str">
        <f t="shared" si="274"/>
        <v/>
      </c>
      <c r="W674" t="str">
        <f t="shared" si="275"/>
        <v/>
      </c>
      <c r="X674" t="str">
        <f t="shared" si="276"/>
        <v/>
      </c>
      <c r="Y674" t="str">
        <f t="shared" si="277"/>
        <v/>
      </c>
      <c r="Z674" t="str">
        <f t="shared" si="278"/>
        <v/>
      </c>
      <c r="AA674" t="str">
        <f t="shared" si="279"/>
        <v/>
      </c>
      <c r="AB674" t="str">
        <f t="shared" si="280"/>
        <v/>
      </c>
      <c r="AC674" t="str">
        <f t="shared" si="281"/>
        <v/>
      </c>
      <c r="AD674" t="str">
        <f t="shared" si="282"/>
        <v/>
      </c>
      <c r="AE674" t="str">
        <f t="shared" si="283"/>
        <v/>
      </c>
      <c r="AF674" t="str">
        <f t="shared" si="284"/>
        <v/>
      </c>
      <c r="AG674" t="str">
        <f t="shared" si="285"/>
        <v/>
      </c>
    </row>
    <row r="675" spans="3:33" x14ac:dyDescent="0.3">
      <c r="C675" s="5" t="str">
        <f t="shared" si="286"/>
        <v/>
      </c>
      <c r="D675" s="5" t="e">
        <f t="shared" si="270"/>
        <v>#N/A</v>
      </c>
      <c r="E675" s="5" t="b">
        <f t="shared" si="287"/>
        <v>0</v>
      </c>
      <c r="F675" s="5" t="e">
        <f t="shared" si="271"/>
        <v>#N/A</v>
      </c>
      <c r="G675" s="5" t="str">
        <f t="shared" si="288"/>
        <v>FALSE V</v>
      </c>
      <c r="H675" s="5" t="b">
        <f t="shared" si="289"/>
        <v>0</v>
      </c>
      <c r="I675" s="5" t="b">
        <f t="shared" si="290"/>
        <v>0</v>
      </c>
      <c r="J675" s="5" t="b">
        <f t="shared" si="291"/>
        <v>0</v>
      </c>
      <c r="K675" s="5" t="str">
        <f t="shared" si="292"/>
        <v>FALSE C</v>
      </c>
      <c r="L675" s="5" t="str">
        <f t="array" ref="L675">IFERROR(INDEX(e29_4c,SMALL(IF(($B$9&lt;=e29_raw)*($B$11&gt;=e29_raw),MATCH(ROW(e29_4c),ROW(e29_4c))),ROWS($A$1:A669)),COLUMN(A669)),"")</f>
        <v/>
      </c>
      <c r="M675" s="5" t="b">
        <f t="shared" si="293"/>
        <v>0</v>
      </c>
      <c r="N675" t="b">
        <f t="shared" si="294"/>
        <v>0</v>
      </c>
      <c r="O675" t="b">
        <f t="shared" si="295"/>
        <v>0</v>
      </c>
      <c r="P675" s="5" t="b">
        <f t="shared" si="296"/>
        <v>0</v>
      </c>
      <c r="T675" t="str">
        <f t="shared" si="272"/>
        <v/>
      </c>
      <c r="U675" t="str">
        <f t="shared" si="273"/>
        <v/>
      </c>
      <c r="V675" t="str">
        <f t="shared" si="274"/>
        <v/>
      </c>
      <c r="W675" t="str">
        <f t="shared" si="275"/>
        <v/>
      </c>
      <c r="X675" t="str">
        <f t="shared" si="276"/>
        <v/>
      </c>
      <c r="Y675" t="str">
        <f t="shared" si="277"/>
        <v/>
      </c>
      <c r="Z675" t="str">
        <f t="shared" si="278"/>
        <v/>
      </c>
      <c r="AA675" t="str">
        <f t="shared" si="279"/>
        <v/>
      </c>
      <c r="AB675" t="str">
        <f t="shared" si="280"/>
        <v/>
      </c>
      <c r="AC675" t="str">
        <f t="shared" si="281"/>
        <v/>
      </c>
      <c r="AD675" t="str">
        <f t="shared" si="282"/>
        <v/>
      </c>
      <c r="AE675" t="str">
        <f t="shared" si="283"/>
        <v/>
      </c>
      <c r="AF675" t="str">
        <f t="shared" si="284"/>
        <v/>
      </c>
      <c r="AG675" t="str">
        <f t="shared" si="285"/>
        <v/>
      </c>
    </row>
    <row r="676" spans="3:33" x14ac:dyDescent="0.3">
      <c r="C676" s="5" t="str">
        <f t="shared" si="286"/>
        <v/>
      </c>
      <c r="D676" s="5" t="e">
        <f t="shared" si="270"/>
        <v>#N/A</v>
      </c>
      <c r="E676" s="5" t="b">
        <f t="shared" si="287"/>
        <v>0</v>
      </c>
      <c r="F676" s="5" t="e">
        <f t="shared" si="271"/>
        <v>#N/A</v>
      </c>
      <c r="G676" s="5" t="str">
        <f t="shared" si="288"/>
        <v>FALSE V</v>
      </c>
      <c r="H676" s="5" t="b">
        <f t="shared" si="289"/>
        <v>0</v>
      </c>
      <c r="I676" s="5" t="b">
        <f t="shared" si="290"/>
        <v>0</v>
      </c>
      <c r="J676" s="5" t="b">
        <f t="shared" si="291"/>
        <v>0</v>
      </c>
      <c r="K676" s="5" t="str">
        <f t="shared" si="292"/>
        <v>FALSE C</v>
      </c>
      <c r="L676" s="5" t="str">
        <f t="array" ref="L676">IFERROR(INDEX(e29_4c,SMALL(IF(($B$9&lt;=e29_raw)*($B$11&gt;=e29_raw),MATCH(ROW(e29_4c),ROW(e29_4c))),ROWS($A$1:A670)),COLUMN(A670)),"")</f>
        <v/>
      </c>
      <c r="M676" s="5" t="b">
        <f t="shared" si="293"/>
        <v>0</v>
      </c>
      <c r="N676" t="b">
        <f t="shared" si="294"/>
        <v>0</v>
      </c>
      <c r="O676" t="b">
        <f t="shared" si="295"/>
        <v>0</v>
      </c>
      <c r="P676" s="5" t="b">
        <f t="shared" si="296"/>
        <v>0</v>
      </c>
      <c r="T676" t="str">
        <f t="shared" si="272"/>
        <v/>
      </c>
      <c r="U676" t="str">
        <f t="shared" si="273"/>
        <v/>
      </c>
      <c r="V676" t="str">
        <f t="shared" si="274"/>
        <v/>
      </c>
      <c r="W676" t="str">
        <f t="shared" si="275"/>
        <v/>
      </c>
      <c r="X676" t="str">
        <f t="shared" si="276"/>
        <v/>
      </c>
      <c r="Y676" t="str">
        <f t="shared" si="277"/>
        <v/>
      </c>
      <c r="Z676" t="str">
        <f t="shared" si="278"/>
        <v/>
      </c>
      <c r="AA676" t="str">
        <f t="shared" si="279"/>
        <v/>
      </c>
      <c r="AB676" t="str">
        <f t="shared" si="280"/>
        <v/>
      </c>
      <c r="AC676" t="str">
        <f t="shared" si="281"/>
        <v/>
      </c>
      <c r="AD676" t="str">
        <f t="shared" si="282"/>
        <v/>
      </c>
      <c r="AE676" t="str">
        <f t="shared" si="283"/>
        <v/>
      </c>
      <c r="AF676" t="str">
        <f t="shared" si="284"/>
        <v/>
      </c>
      <c r="AG676" t="str">
        <f t="shared" si="285"/>
        <v/>
      </c>
    </row>
    <row r="677" spans="3:33" x14ac:dyDescent="0.3">
      <c r="C677" s="5" t="str">
        <f t="shared" si="286"/>
        <v/>
      </c>
      <c r="D677" s="5" t="e">
        <f t="shared" si="270"/>
        <v>#N/A</v>
      </c>
      <c r="E677" s="5" t="b">
        <f t="shared" si="287"/>
        <v>0</v>
      </c>
      <c r="F677" s="5" t="e">
        <f t="shared" si="271"/>
        <v>#N/A</v>
      </c>
      <c r="G677" s="5" t="str">
        <f t="shared" si="288"/>
        <v>FALSE V</v>
      </c>
      <c r="H677" s="5" t="b">
        <f t="shared" si="289"/>
        <v>0</v>
      </c>
      <c r="I677" s="5" t="b">
        <f t="shared" si="290"/>
        <v>0</v>
      </c>
      <c r="J677" s="5" t="b">
        <f t="shared" si="291"/>
        <v>0</v>
      </c>
      <c r="K677" s="5" t="str">
        <f t="shared" si="292"/>
        <v>FALSE C</v>
      </c>
      <c r="L677" s="5" t="str">
        <f t="array" ref="L677">IFERROR(INDEX(e29_4c,SMALL(IF(($B$9&lt;=e29_raw)*($B$11&gt;=e29_raw),MATCH(ROW(e29_4c),ROW(e29_4c))),ROWS($A$1:A671)),COLUMN(A671)),"")</f>
        <v/>
      </c>
      <c r="M677" s="5" t="b">
        <f t="shared" si="293"/>
        <v>0</v>
      </c>
      <c r="N677" t="b">
        <f t="shared" si="294"/>
        <v>0</v>
      </c>
      <c r="O677" t="b">
        <f t="shared" si="295"/>
        <v>0</v>
      </c>
      <c r="P677" s="5" t="b">
        <f t="shared" si="296"/>
        <v>0</v>
      </c>
      <c r="T677" t="str">
        <f t="shared" si="272"/>
        <v/>
      </c>
      <c r="U677" t="str">
        <f t="shared" si="273"/>
        <v/>
      </c>
      <c r="V677" t="str">
        <f t="shared" si="274"/>
        <v/>
      </c>
      <c r="W677" t="str">
        <f t="shared" si="275"/>
        <v/>
      </c>
      <c r="X677" t="str">
        <f t="shared" si="276"/>
        <v/>
      </c>
      <c r="Y677" t="str">
        <f t="shared" si="277"/>
        <v/>
      </c>
      <c r="Z677" t="str">
        <f t="shared" si="278"/>
        <v/>
      </c>
      <c r="AA677" t="str">
        <f t="shared" si="279"/>
        <v/>
      </c>
      <c r="AB677" t="str">
        <f t="shared" si="280"/>
        <v/>
      </c>
      <c r="AC677" t="str">
        <f t="shared" si="281"/>
        <v/>
      </c>
      <c r="AD677" t="str">
        <f t="shared" si="282"/>
        <v/>
      </c>
      <c r="AE677" t="str">
        <f t="shared" si="283"/>
        <v/>
      </c>
      <c r="AF677" t="str">
        <f t="shared" si="284"/>
        <v/>
      </c>
      <c r="AG677" t="str">
        <f t="shared" si="285"/>
        <v/>
      </c>
    </row>
    <row r="678" spans="3:33" x14ac:dyDescent="0.3">
      <c r="C678" s="5" t="str">
        <f t="shared" si="286"/>
        <v/>
      </c>
      <c r="D678" s="5" t="e">
        <f t="shared" si="270"/>
        <v>#N/A</v>
      </c>
      <c r="E678" s="5" t="b">
        <f t="shared" si="287"/>
        <v>0</v>
      </c>
      <c r="F678" s="5" t="e">
        <f t="shared" si="271"/>
        <v>#N/A</v>
      </c>
      <c r="G678" s="5" t="str">
        <f t="shared" si="288"/>
        <v>FALSE V</v>
      </c>
      <c r="H678" s="5" t="b">
        <f t="shared" si="289"/>
        <v>0</v>
      </c>
      <c r="I678" s="5" t="b">
        <f t="shared" si="290"/>
        <v>0</v>
      </c>
      <c r="J678" s="5" t="b">
        <f t="shared" si="291"/>
        <v>0</v>
      </c>
      <c r="K678" s="5" t="str">
        <f t="shared" si="292"/>
        <v>FALSE C</v>
      </c>
      <c r="L678" s="5" t="str">
        <f t="array" ref="L678">IFERROR(INDEX(e29_4c,SMALL(IF(($B$9&lt;=e29_raw)*($B$11&gt;=e29_raw),MATCH(ROW(e29_4c),ROW(e29_4c))),ROWS($A$1:A672)),COLUMN(A672)),"")</f>
        <v/>
      </c>
      <c r="M678" s="5" t="b">
        <f t="shared" si="293"/>
        <v>0</v>
      </c>
      <c r="N678" t="b">
        <f t="shared" si="294"/>
        <v>0</v>
      </c>
      <c r="O678" t="b">
        <f t="shared" si="295"/>
        <v>0</v>
      </c>
      <c r="P678" s="5" t="b">
        <f t="shared" si="296"/>
        <v>0</v>
      </c>
      <c r="T678" t="str">
        <f t="shared" si="272"/>
        <v/>
      </c>
      <c r="U678" t="str">
        <f t="shared" si="273"/>
        <v/>
      </c>
      <c r="V678" t="str">
        <f t="shared" si="274"/>
        <v/>
      </c>
      <c r="W678" t="str">
        <f t="shared" si="275"/>
        <v/>
      </c>
      <c r="X678" t="str">
        <f t="shared" si="276"/>
        <v/>
      </c>
      <c r="Y678" t="str">
        <f t="shared" si="277"/>
        <v/>
      </c>
      <c r="Z678" t="str">
        <f t="shared" si="278"/>
        <v/>
      </c>
      <c r="AA678" t="str">
        <f t="shared" si="279"/>
        <v/>
      </c>
      <c r="AB678" t="str">
        <f t="shared" si="280"/>
        <v/>
      </c>
      <c r="AC678" t="str">
        <f t="shared" si="281"/>
        <v/>
      </c>
      <c r="AD678" t="str">
        <f t="shared" si="282"/>
        <v/>
      </c>
      <c r="AE678" t="str">
        <f t="shared" si="283"/>
        <v/>
      </c>
      <c r="AF678" t="str">
        <f t="shared" si="284"/>
        <v/>
      </c>
      <c r="AG678" t="str">
        <f t="shared" si="285"/>
        <v/>
      </c>
    </row>
    <row r="679" spans="3:33" x14ac:dyDescent="0.3">
      <c r="C679" s="5" t="str">
        <f t="shared" si="286"/>
        <v/>
      </c>
      <c r="D679" s="5" t="e">
        <f t="shared" si="270"/>
        <v>#N/A</v>
      </c>
      <c r="E679" s="5" t="b">
        <f t="shared" si="287"/>
        <v>0</v>
      </c>
      <c r="F679" s="5" t="e">
        <f t="shared" si="271"/>
        <v>#N/A</v>
      </c>
      <c r="G679" s="5" t="str">
        <f t="shared" si="288"/>
        <v>FALSE V</v>
      </c>
      <c r="H679" s="5" t="b">
        <f t="shared" si="289"/>
        <v>0</v>
      </c>
      <c r="I679" s="5" t="b">
        <f t="shared" si="290"/>
        <v>0</v>
      </c>
      <c r="J679" s="5" t="b">
        <f t="shared" si="291"/>
        <v>0</v>
      </c>
      <c r="K679" s="5" t="str">
        <f t="shared" si="292"/>
        <v>FALSE C</v>
      </c>
      <c r="L679" s="5" t="str">
        <f t="array" ref="L679">IFERROR(INDEX(e29_4c,SMALL(IF(($B$9&lt;=e29_raw)*($B$11&gt;=e29_raw),MATCH(ROW(e29_4c),ROW(e29_4c))),ROWS($A$1:A673)),COLUMN(A673)),"")</f>
        <v/>
      </c>
      <c r="M679" s="5" t="b">
        <f t="shared" si="293"/>
        <v>0</v>
      </c>
      <c r="N679" t="b">
        <f t="shared" si="294"/>
        <v>0</v>
      </c>
      <c r="O679" t="b">
        <f t="shared" si="295"/>
        <v>0</v>
      </c>
      <c r="P679" s="5" t="b">
        <f t="shared" si="296"/>
        <v>0</v>
      </c>
      <c r="T679" t="str">
        <f t="shared" si="272"/>
        <v/>
      </c>
      <c r="U679" t="str">
        <f t="shared" si="273"/>
        <v/>
      </c>
      <c r="V679" t="str">
        <f t="shared" si="274"/>
        <v/>
      </c>
      <c r="W679" t="str">
        <f t="shared" si="275"/>
        <v/>
      </c>
      <c r="X679" t="str">
        <f t="shared" si="276"/>
        <v/>
      </c>
      <c r="Y679" t="str">
        <f t="shared" si="277"/>
        <v/>
      </c>
      <c r="Z679" t="str">
        <f t="shared" si="278"/>
        <v/>
      </c>
      <c r="AA679" t="str">
        <f t="shared" si="279"/>
        <v/>
      </c>
      <c r="AB679" t="str">
        <f t="shared" si="280"/>
        <v/>
      </c>
      <c r="AC679" t="str">
        <f t="shared" si="281"/>
        <v/>
      </c>
      <c r="AD679" t="str">
        <f t="shared" si="282"/>
        <v/>
      </c>
      <c r="AE679" t="str">
        <f t="shared" si="283"/>
        <v/>
      </c>
      <c r="AF679" t="str">
        <f t="shared" si="284"/>
        <v/>
      </c>
      <c r="AG679" t="str">
        <f t="shared" si="285"/>
        <v/>
      </c>
    </row>
    <row r="680" spans="3:33" x14ac:dyDescent="0.3">
      <c r="C680" s="5" t="str">
        <f t="shared" si="286"/>
        <v/>
      </c>
      <c r="D680" s="5" t="e">
        <f t="shared" si="270"/>
        <v>#N/A</v>
      </c>
      <c r="E680" s="5" t="b">
        <f t="shared" si="287"/>
        <v>0</v>
      </c>
      <c r="F680" s="5" t="e">
        <f t="shared" si="271"/>
        <v>#N/A</v>
      </c>
      <c r="G680" s="5" t="str">
        <f t="shared" si="288"/>
        <v>FALSE V</v>
      </c>
      <c r="H680" s="5" t="b">
        <f t="shared" si="289"/>
        <v>0</v>
      </c>
      <c r="I680" s="5" t="b">
        <f t="shared" si="290"/>
        <v>0</v>
      </c>
      <c r="J680" s="5" t="b">
        <f t="shared" si="291"/>
        <v>0</v>
      </c>
      <c r="K680" s="5" t="str">
        <f t="shared" si="292"/>
        <v>FALSE C</v>
      </c>
      <c r="L680" s="5" t="str">
        <f t="array" ref="L680">IFERROR(INDEX(e29_4c,SMALL(IF(($B$9&lt;=e29_raw)*($B$11&gt;=e29_raw),MATCH(ROW(e29_4c),ROW(e29_4c))),ROWS($A$1:A674)),COLUMN(A674)),"")</f>
        <v/>
      </c>
      <c r="M680" s="5" t="b">
        <f t="shared" si="293"/>
        <v>0</v>
      </c>
      <c r="N680" t="b">
        <f t="shared" si="294"/>
        <v>0</v>
      </c>
      <c r="O680" t="b">
        <f t="shared" si="295"/>
        <v>0</v>
      </c>
      <c r="P680" s="5" t="b">
        <f t="shared" si="296"/>
        <v>0</v>
      </c>
      <c r="T680" t="str">
        <f t="shared" si="272"/>
        <v/>
      </c>
      <c r="U680" t="str">
        <f t="shared" si="273"/>
        <v/>
      </c>
      <c r="V680" t="str">
        <f t="shared" si="274"/>
        <v/>
      </c>
      <c r="W680" t="str">
        <f t="shared" si="275"/>
        <v/>
      </c>
      <c r="X680" t="str">
        <f t="shared" si="276"/>
        <v/>
      </c>
      <c r="Y680" t="str">
        <f t="shared" si="277"/>
        <v/>
      </c>
      <c r="Z680" t="str">
        <f t="shared" si="278"/>
        <v/>
      </c>
      <c r="AA680" t="str">
        <f t="shared" si="279"/>
        <v/>
      </c>
      <c r="AB680" t="str">
        <f t="shared" si="280"/>
        <v/>
      </c>
      <c r="AC680" t="str">
        <f t="shared" si="281"/>
        <v/>
      </c>
      <c r="AD680" t="str">
        <f t="shared" si="282"/>
        <v/>
      </c>
      <c r="AE680" t="str">
        <f t="shared" si="283"/>
        <v/>
      </c>
      <c r="AF680" t="str">
        <f t="shared" si="284"/>
        <v/>
      </c>
      <c r="AG680" t="str">
        <f t="shared" si="285"/>
        <v/>
      </c>
    </row>
    <row r="681" spans="3:33" x14ac:dyDescent="0.3">
      <c r="C681" s="5" t="str">
        <f t="shared" si="286"/>
        <v/>
      </c>
      <c r="D681" s="5" t="e">
        <f t="shared" si="270"/>
        <v>#N/A</v>
      </c>
      <c r="E681" s="5" t="b">
        <f t="shared" si="287"/>
        <v>0</v>
      </c>
      <c r="F681" s="5" t="e">
        <f t="shared" si="271"/>
        <v>#N/A</v>
      </c>
      <c r="G681" s="5" t="str">
        <f t="shared" si="288"/>
        <v>FALSE V</v>
      </c>
      <c r="H681" s="5" t="b">
        <f t="shared" si="289"/>
        <v>0</v>
      </c>
      <c r="I681" s="5" t="b">
        <f t="shared" si="290"/>
        <v>0</v>
      </c>
      <c r="J681" s="5" t="b">
        <f t="shared" si="291"/>
        <v>0</v>
      </c>
      <c r="K681" s="5" t="str">
        <f t="shared" si="292"/>
        <v>FALSE C</v>
      </c>
      <c r="L681" s="5" t="str">
        <f t="array" ref="L681">IFERROR(INDEX(e29_4c,SMALL(IF(($B$9&lt;=e29_raw)*($B$11&gt;=e29_raw),MATCH(ROW(e29_4c),ROW(e29_4c))),ROWS($A$1:A675)),COLUMN(A675)),"")</f>
        <v/>
      </c>
      <c r="M681" s="5" t="b">
        <f t="shared" si="293"/>
        <v>0</v>
      </c>
      <c r="N681" t="b">
        <f t="shared" si="294"/>
        <v>0</v>
      </c>
      <c r="O681" t="b">
        <f t="shared" si="295"/>
        <v>0</v>
      </c>
      <c r="P681" s="5" t="b">
        <f t="shared" si="296"/>
        <v>0</v>
      </c>
      <c r="T681" t="str">
        <f t="shared" si="272"/>
        <v/>
      </c>
      <c r="U681" t="str">
        <f t="shared" si="273"/>
        <v/>
      </c>
      <c r="V681" t="str">
        <f t="shared" si="274"/>
        <v/>
      </c>
      <c r="W681" t="str">
        <f t="shared" si="275"/>
        <v/>
      </c>
      <c r="X681" t="str">
        <f t="shared" si="276"/>
        <v/>
      </c>
      <c r="Y681" t="str">
        <f t="shared" si="277"/>
        <v/>
      </c>
      <c r="Z681" t="str">
        <f t="shared" si="278"/>
        <v/>
      </c>
      <c r="AA681" t="str">
        <f t="shared" si="279"/>
        <v/>
      </c>
      <c r="AB681" t="str">
        <f t="shared" si="280"/>
        <v/>
      </c>
      <c r="AC681" t="str">
        <f t="shared" si="281"/>
        <v/>
      </c>
      <c r="AD681" t="str">
        <f t="shared" si="282"/>
        <v/>
      </c>
      <c r="AE681" t="str">
        <f t="shared" si="283"/>
        <v/>
      </c>
      <c r="AF681" t="str">
        <f t="shared" si="284"/>
        <v/>
      </c>
      <c r="AG681" t="str">
        <f t="shared" si="285"/>
        <v/>
      </c>
    </row>
    <row r="682" spans="3:33" x14ac:dyDescent="0.3">
      <c r="C682" s="5" t="str">
        <f t="shared" si="286"/>
        <v/>
      </c>
      <c r="D682" s="5" t="e">
        <f t="shared" si="270"/>
        <v>#N/A</v>
      </c>
      <c r="E682" s="5" t="b">
        <f t="shared" si="287"/>
        <v>0</v>
      </c>
      <c r="F682" s="5" t="e">
        <f t="shared" si="271"/>
        <v>#N/A</v>
      </c>
      <c r="G682" s="5" t="str">
        <f t="shared" si="288"/>
        <v>FALSE V</v>
      </c>
      <c r="H682" s="5" t="b">
        <f t="shared" si="289"/>
        <v>0</v>
      </c>
      <c r="I682" s="5" t="b">
        <f t="shared" si="290"/>
        <v>0</v>
      </c>
      <c r="J682" s="5" t="b">
        <f t="shared" si="291"/>
        <v>0</v>
      </c>
      <c r="K682" s="5" t="str">
        <f t="shared" si="292"/>
        <v>FALSE C</v>
      </c>
      <c r="L682" s="5" t="str">
        <f t="array" ref="L682">IFERROR(INDEX(e29_4c,SMALL(IF(($B$9&lt;=e29_raw)*($B$11&gt;=e29_raw),MATCH(ROW(e29_4c),ROW(e29_4c))),ROWS($A$1:A676)),COLUMN(A676)),"")</f>
        <v/>
      </c>
      <c r="M682" s="5" t="b">
        <f t="shared" si="293"/>
        <v>0</v>
      </c>
      <c r="N682" t="b">
        <f t="shared" si="294"/>
        <v>0</v>
      </c>
      <c r="O682" t="b">
        <f t="shared" si="295"/>
        <v>0</v>
      </c>
      <c r="P682" s="5" t="b">
        <f t="shared" si="296"/>
        <v>0</v>
      </c>
      <c r="T682" t="str">
        <f t="shared" si="272"/>
        <v/>
      </c>
      <c r="U682" t="str">
        <f t="shared" si="273"/>
        <v/>
      </c>
      <c r="V682" t="str">
        <f t="shared" si="274"/>
        <v/>
      </c>
      <c r="W682" t="str">
        <f t="shared" si="275"/>
        <v/>
      </c>
      <c r="X682" t="str">
        <f t="shared" si="276"/>
        <v/>
      </c>
      <c r="Y682" t="str">
        <f t="shared" si="277"/>
        <v/>
      </c>
      <c r="Z682" t="str">
        <f t="shared" si="278"/>
        <v/>
      </c>
      <c r="AA682" t="str">
        <f t="shared" si="279"/>
        <v/>
      </c>
      <c r="AB682" t="str">
        <f t="shared" si="280"/>
        <v/>
      </c>
      <c r="AC682" t="str">
        <f t="shared" si="281"/>
        <v/>
      </c>
      <c r="AD682" t="str">
        <f t="shared" si="282"/>
        <v/>
      </c>
      <c r="AE682" t="str">
        <f t="shared" si="283"/>
        <v/>
      </c>
      <c r="AF682" t="str">
        <f t="shared" si="284"/>
        <v/>
      </c>
      <c r="AG682" t="str">
        <f t="shared" si="285"/>
        <v/>
      </c>
    </row>
    <row r="683" spans="3:33" x14ac:dyDescent="0.3">
      <c r="C683" s="5" t="str">
        <f t="shared" si="286"/>
        <v/>
      </c>
      <c r="D683" s="5" t="e">
        <f t="shared" si="270"/>
        <v>#N/A</v>
      </c>
      <c r="E683" s="5" t="b">
        <f t="shared" si="287"/>
        <v>0</v>
      </c>
      <c r="F683" s="5" t="e">
        <f t="shared" si="271"/>
        <v>#N/A</v>
      </c>
      <c r="G683" s="5" t="str">
        <f t="shared" si="288"/>
        <v>FALSE V</v>
      </c>
      <c r="H683" s="5" t="b">
        <f t="shared" si="289"/>
        <v>0</v>
      </c>
      <c r="I683" s="5" t="b">
        <f t="shared" si="290"/>
        <v>0</v>
      </c>
      <c r="J683" s="5" t="b">
        <f t="shared" si="291"/>
        <v>0</v>
      </c>
      <c r="K683" s="5" t="str">
        <f t="shared" si="292"/>
        <v>FALSE C</v>
      </c>
      <c r="L683" s="5" t="str">
        <f t="array" ref="L683">IFERROR(INDEX(e29_4c,SMALL(IF(($B$9&lt;=e29_raw)*($B$11&gt;=e29_raw),MATCH(ROW(e29_4c),ROW(e29_4c))),ROWS($A$1:A677)),COLUMN(A677)),"")</f>
        <v/>
      </c>
      <c r="M683" s="5" t="b">
        <f t="shared" si="293"/>
        <v>0</v>
      </c>
      <c r="N683" t="b">
        <f t="shared" si="294"/>
        <v>0</v>
      </c>
      <c r="O683" t="b">
        <f t="shared" si="295"/>
        <v>0</v>
      </c>
      <c r="P683" s="5" t="b">
        <f t="shared" si="296"/>
        <v>0</v>
      </c>
      <c r="T683" t="str">
        <f t="shared" si="272"/>
        <v/>
      </c>
      <c r="U683" t="str">
        <f t="shared" si="273"/>
        <v/>
      </c>
      <c r="V683" t="str">
        <f t="shared" si="274"/>
        <v/>
      </c>
      <c r="W683" t="str">
        <f t="shared" si="275"/>
        <v/>
      </c>
      <c r="X683" t="str">
        <f t="shared" si="276"/>
        <v/>
      </c>
      <c r="Y683" t="str">
        <f t="shared" si="277"/>
        <v/>
      </c>
      <c r="Z683" t="str">
        <f t="shared" si="278"/>
        <v/>
      </c>
      <c r="AA683" t="str">
        <f t="shared" si="279"/>
        <v/>
      </c>
      <c r="AB683" t="str">
        <f t="shared" si="280"/>
        <v/>
      </c>
      <c r="AC683" t="str">
        <f t="shared" si="281"/>
        <v/>
      </c>
      <c r="AD683" t="str">
        <f t="shared" si="282"/>
        <v/>
      </c>
      <c r="AE683" t="str">
        <f t="shared" si="283"/>
        <v/>
      </c>
      <c r="AF683" t="str">
        <f t="shared" si="284"/>
        <v/>
      </c>
      <c r="AG683" t="str">
        <f t="shared" si="285"/>
        <v/>
      </c>
    </row>
    <row r="684" spans="3:33" x14ac:dyDescent="0.3">
      <c r="C684" s="5" t="str">
        <f t="shared" si="286"/>
        <v/>
      </c>
      <c r="D684" s="5" t="e">
        <f t="shared" si="270"/>
        <v>#N/A</v>
      </c>
      <c r="E684" s="5" t="b">
        <f t="shared" si="287"/>
        <v>0</v>
      </c>
      <c r="F684" s="5" t="e">
        <f t="shared" si="271"/>
        <v>#N/A</v>
      </c>
      <c r="G684" s="5" t="str">
        <f t="shared" si="288"/>
        <v>FALSE V</v>
      </c>
      <c r="H684" s="5" t="b">
        <f t="shared" si="289"/>
        <v>0</v>
      </c>
      <c r="I684" s="5" t="b">
        <f t="shared" si="290"/>
        <v>0</v>
      </c>
      <c r="J684" s="5" t="b">
        <f t="shared" si="291"/>
        <v>0</v>
      </c>
      <c r="K684" s="5" t="str">
        <f t="shared" si="292"/>
        <v>FALSE C</v>
      </c>
      <c r="L684" s="5" t="str">
        <f t="array" ref="L684">IFERROR(INDEX(e29_4c,SMALL(IF(($B$9&lt;=e29_raw)*($B$11&gt;=e29_raw),MATCH(ROW(e29_4c),ROW(e29_4c))),ROWS($A$1:A678)),COLUMN(A678)),"")</f>
        <v/>
      </c>
      <c r="M684" s="5" t="b">
        <f t="shared" si="293"/>
        <v>0</v>
      </c>
      <c r="N684" t="b">
        <f t="shared" si="294"/>
        <v>0</v>
      </c>
      <c r="O684" t="b">
        <f t="shared" si="295"/>
        <v>0</v>
      </c>
      <c r="P684" s="5" t="b">
        <f t="shared" si="296"/>
        <v>0</v>
      </c>
      <c r="T684" t="str">
        <f t="shared" si="272"/>
        <v/>
      </c>
      <c r="U684" t="str">
        <f t="shared" si="273"/>
        <v/>
      </c>
      <c r="V684" t="str">
        <f t="shared" si="274"/>
        <v/>
      </c>
      <c r="W684" t="str">
        <f t="shared" si="275"/>
        <v/>
      </c>
      <c r="X684" t="str">
        <f t="shared" si="276"/>
        <v/>
      </c>
      <c r="Y684" t="str">
        <f t="shared" si="277"/>
        <v/>
      </c>
      <c r="Z684" t="str">
        <f t="shared" si="278"/>
        <v/>
      </c>
      <c r="AA684" t="str">
        <f t="shared" si="279"/>
        <v/>
      </c>
      <c r="AB684" t="str">
        <f t="shared" si="280"/>
        <v/>
      </c>
      <c r="AC684" t="str">
        <f t="shared" si="281"/>
        <v/>
      </c>
      <c r="AD684" t="str">
        <f t="shared" si="282"/>
        <v/>
      </c>
      <c r="AE684" t="str">
        <f t="shared" si="283"/>
        <v/>
      </c>
      <c r="AF684" t="str">
        <f t="shared" si="284"/>
        <v/>
      </c>
      <c r="AG684" t="str">
        <f t="shared" si="285"/>
        <v/>
      </c>
    </row>
    <row r="685" spans="3:33" x14ac:dyDescent="0.3">
      <c r="C685" s="5" t="str">
        <f t="shared" si="286"/>
        <v/>
      </c>
      <c r="D685" s="5" t="e">
        <f t="shared" si="270"/>
        <v>#N/A</v>
      </c>
      <c r="E685" s="5" t="b">
        <f t="shared" si="287"/>
        <v>0</v>
      </c>
      <c r="F685" s="5" t="e">
        <f t="shared" si="271"/>
        <v>#N/A</v>
      </c>
      <c r="G685" s="5" t="str">
        <f t="shared" si="288"/>
        <v>FALSE V</v>
      </c>
      <c r="H685" s="5" t="b">
        <f t="shared" si="289"/>
        <v>0</v>
      </c>
      <c r="I685" s="5" t="b">
        <f t="shared" si="290"/>
        <v>0</v>
      </c>
      <c r="J685" s="5" t="b">
        <f t="shared" si="291"/>
        <v>0</v>
      </c>
      <c r="K685" s="5" t="str">
        <f t="shared" si="292"/>
        <v>FALSE C</v>
      </c>
      <c r="L685" s="5" t="str">
        <f t="array" ref="L685">IFERROR(INDEX(e29_4c,SMALL(IF(($B$9&lt;=e29_raw)*($B$11&gt;=e29_raw),MATCH(ROW(e29_4c),ROW(e29_4c))),ROWS($A$1:A679)),COLUMN(A679)),"")</f>
        <v/>
      </c>
      <c r="M685" s="5" t="b">
        <f t="shared" si="293"/>
        <v>0</v>
      </c>
      <c r="N685" t="b">
        <f t="shared" si="294"/>
        <v>0</v>
      </c>
      <c r="O685" t="b">
        <f t="shared" si="295"/>
        <v>0</v>
      </c>
      <c r="P685" s="5" t="b">
        <f t="shared" si="296"/>
        <v>0</v>
      </c>
      <c r="T685" t="str">
        <f t="shared" si="272"/>
        <v/>
      </c>
      <c r="U685" t="str">
        <f t="shared" si="273"/>
        <v/>
      </c>
      <c r="V685" t="str">
        <f t="shared" si="274"/>
        <v/>
      </c>
      <c r="W685" t="str">
        <f t="shared" si="275"/>
        <v/>
      </c>
      <c r="X685" t="str">
        <f t="shared" si="276"/>
        <v/>
      </c>
      <c r="Y685" t="str">
        <f t="shared" si="277"/>
        <v/>
      </c>
      <c r="Z685" t="str">
        <f t="shared" si="278"/>
        <v/>
      </c>
      <c r="AA685" t="str">
        <f t="shared" si="279"/>
        <v/>
      </c>
      <c r="AB685" t="str">
        <f t="shared" si="280"/>
        <v/>
      </c>
      <c r="AC685" t="str">
        <f t="shared" si="281"/>
        <v/>
      </c>
      <c r="AD685" t="str">
        <f t="shared" si="282"/>
        <v/>
      </c>
      <c r="AE685" t="str">
        <f t="shared" si="283"/>
        <v/>
      </c>
      <c r="AF685" t="str">
        <f t="shared" si="284"/>
        <v/>
      </c>
      <c r="AG685" t="str">
        <f t="shared" si="285"/>
        <v/>
      </c>
    </row>
    <row r="686" spans="3:33" x14ac:dyDescent="0.3">
      <c r="C686" s="5" t="str">
        <f t="shared" si="286"/>
        <v/>
      </c>
      <c r="D686" s="5" t="e">
        <f t="shared" si="270"/>
        <v>#N/A</v>
      </c>
      <c r="E686" s="5" t="b">
        <f t="shared" si="287"/>
        <v>0</v>
      </c>
      <c r="F686" s="5" t="e">
        <f t="shared" si="271"/>
        <v>#N/A</v>
      </c>
      <c r="G686" s="5" t="str">
        <f t="shared" si="288"/>
        <v>FALSE V</v>
      </c>
      <c r="H686" s="5" t="b">
        <f t="shared" si="289"/>
        <v>0</v>
      </c>
      <c r="I686" s="5" t="b">
        <f t="shared" si="290"/>
        <v>0</v>
      </c>
      <c r="J686" s="5" t="b">
        <f t="shared" si="291"/>
        <v>0</v>
      </c>
      <c r="K686" s="5" t="str">
        <f t="shared" si="292"/>
        <v>FALSE C</v>
      </c>
      <c r="L686" s="5" t="str">
        <f t="array" ref="L686">IFERROR(INDEX(e29_4c,SMALL(IF(($B$9&lt;=e29_raw)*($B$11&gt;=e29_raw),MATCH(ROW(e29_4c),ROW(e29_4c))),ROWS($A$1:A680)),COLUMN(A680)),"")</f>
        <v/>
      </c>
      <c r="M686" s="5" t="b">
        <f t="shared" si="293"/>
        <v>0</v>
      </c>
      <c r="N686" t="b">
        <f t="shared" si="294"/>
        <v>0</v>
      </c>
      <c r="O686" t="b">
        <f t="shared" si="295"/>
        <v>0</v>
      </c>
      <c r="P686" s="5" t="b">
        <f t="shared" si="296"/>
        <v>0</v>
      </c>
      <c r="T686" t="str">
        <f t="shared" si="272"/>
        <v/>
      </c>
      <c r="U686" t="str">
        <f t="shared" si="273"/>
        <v/>
      </c>
      <c r="V686" t="str">
        <f t="shared" si="274"/>
        <v/>
      </c>
      <c r="W686" t="str">
        <f t="shared" si="275"/>
        <v/>
      </c>
      <c r="X686" t="str">
        <f t="shared" si="276"/>
        <v/>
      </c>
      <c r="Y686" t="str">
        <f t="shared" si="277"/>
        <v/>
      </c>
      <c r="Z686" t="str">
        <f t="shared" si="278"/>
        <v/>
      </c>
      <c r="AA686" t="str">
        <f t="shared" si="279"/>
        <v/>
      </c>
      <c r="AB686" t="str">
        <f t="shared" si="280"/>
        <v/>
      </c>
      <c r="AC686" t="str">
        <f t="shared" si="281"/>
        <v/>
      </c>
      <c r="AD686" t="str">
        <f t="shared" si="282"/>
        <v/>
      </c>
      <c r="AE686" t="str">
        <f t="shared" si="283"/>
        <v/>
      </c>
      <c r="AF686" t="str">
        <f t="shared" si="284"/>
        <v/>
      </c>
      <c r="AG686" t="str">
        <f t="shared" si="285"/>
        <v/>
      </c>
    </row>
    <row r="687" spans="3:33" x14ac:dyDescent="0.3">
      <c r="C687" s="5" t="str">
        <f t="shared" si="286"/>
        <v/>
      </c>
      <c r="D687" s="5" t="e">
        <f t="shared" si="270"/>
        <v>#N/A</v>
      </c>
      <c r="E687" s="5" t="b">
        <f t="shared" si="287"/>
        <v>0</v>
      </c>
      <c r="F687" s="5" t="e">
        <f t="shared" si="271"/>
        <v>#N/A</v>
      </c>
      <c r="G687" s="5" t="str">
        <f t="shared" si="288"/>
        <v>FALSE V</v>
      </c>
      <c r="H687" s="5" t="b">
        <f t="shared" si="289"/>
        <v>0</v>
      </c>
      <c r="I687" s="5" t="b">
        <f t="shared" si="290"/>
        <v>0</v>
      </c>
      <c r="J687" s="5" t="b">
        <f t="shared" si="291"/>
        <v>0</v>
      </c>
      <c r="K687" s="5" t="str">
        <f t="shared" si="292"/>
        <v>FALSE C</v>
      </c>
      <c r="L687" s="5" t="str">
        <f t="array" ref="L687">IFERROR(INDEX(e29_4c,SMALL(IF(($B$9&lt;=e29_raw)*($B$11&gt;=e29_raw),MATCH(ROW(e29_4c),ROW(e29_4c))),ROWS($A$1:A681)),COLUMN(A681)),"")</f>
        <v/>
      </c>
      <c r="M687" s="5" t="b">
        <f t="shared" si="293"/>
        <v>0</v>
      </c>
      <c r="N687" t="b">
        <f t="shared" si="294"/>
        <v>0</v>
      </c>
      <c r="O687" t="b">
        <f t="shared" si="295"/>
        <v>0</v>
      </c>
      <c r="P687" s="5" t="b">
        <f t="shared" si="296"/>
        <v>0</v>
      </c>
      <c r="T687" t="str">
        <f t="shared" si="272"/>
        <v/>
      </c>
      <c r="U687" t="str">
        <f t="shared" si="273"/>
        <v/>
      </c>
      <c r="V687" t="str">
        <f t="shared" si="274"/>
        <v/>
      </c>
      <c r="W687" t="str">
        <f t="shared" si="275"/>
        <v/>
      </c>
      <c r="X687" t="str">
        <f t="shared" si="276"/>
        <v/>
      </c>
      <c r="Y687" t="str">
        <f t="shared" si="277"/>
        <v/>
      </c>
      <c r="Z687" t="str">
        <f t="shared" si="278"/>
        <v/>
      </c>
      <c r="AA687" t="str">
        <f t="shared" si="279"/>
        <v/>
      </c>
      <c r="AB687" t="str">
        <f t="shared" si="280"/>
        <v/>
      </c>
      <c r="AC687" t="str">
        <f t="shared" si="281"/>
        <v/>
      </c>
      <c r="AD687" t="str">
        <f t="shared" si="282"/>
        <v/>
      </c>
      <c r="AE687" t="str">
        <f t="shared" si="283"/>
        <v/>
      </c>
      <c r="AF687" t="str">
        <f t="shared" si="284"/>
        <v/>
      </c>
      <c r="AG687" t="str">
        <f t="shared" si="285"/>
        <v/>
      </c>
    </row>
    <row r="688" spans="3:33" x14ac:dyDescent="0.3">
      <c r="C688" s="5" t="str">
        <f t="shared" si="286"/>
        <v/>
      </c>
      <c r="D688" s="5" t="e">
        <f t="shared" si="270"/>
        <v>#N/A</v>
      </c>
      <c r="E688" s="5" t="b">
        <f t="shared" si="287"/>
        <v>0</v>
      </c>
      <c r="F688" s="5" t="e">
        <f t="shared" si="271"/>
        <v>#N/A</v>
      </c>
      <c r="G688" s="5" t="str">
        <f t="shared" si="288"/>
        <v>FALSE V</v>
      </c>
      <c r="H688" s="5" t="b">
        <f t="shared" si="289"/>
        <v>0</v>
      </c>
      <c r="I688" s="5" t="b">
        <f t="shared" si="290"/>
        <v>0</v>
      </c>
      <c r="J688" s="5" t="b">
        <f t="shared" si="291"/>
        <v>0</v>
      </c>
      <c r="K688" s="5" t="str">
        <f t="shared" si="292"/>
        <v>FALSE C</v>
      </c>
      <c r="L688" s="5" t="str">
        <f t="array" ref="L688">IFERROR(INDEX(e29_4c,SMALL(IF(($B$9&lt;=e29_raw)*($B$11&gt;=e29_raw),MATCH(ROW(e29_4c),ROW(e29_4c))),ROWS($A$1:A682)),COLUMN(A682)),"")</f>
        <v/>
      </c>
      <c r="M688" s="5" t="b">
        <f t="shared" si="293"/>
        <v>0</v>
      </c>
      <c r="N688" t="b">
        <f t="shared" si="294"/>
        <v>0</v>
      </c>
      <c r="O688" t="b">
        <f t="shared" si="295"/>
        <v>0</v>
      </c>
      <c r="P688" s="5" t="b">
        <f t="shared" si="296"/>
        <v>0</v>
      </c>
      <c r="T688" t="str">
        <f t="shared" si="272"/>
        <v/>
      </c>
      <c r="U688" t="str">
        <f t="shared" si="273"/>
        <v/>
      </c>
      <c r="V688" t="str">
        <f t="shared" si="274"/>
        <v/>
      </c>
      <c r="W688" t="str">
        <f t="shared" si="275"/>
        <v/>
      </c>
      <c r="X688" t="str">
        <f t="shared" si="276"/>
        <v/>
      </c>
      <c r="Y688" t="str">
        <f t="shared" si="277"/>
        <v/>
      </c>
      <c r="Z688" t="str">
        <f t="shared" si="278"/>
        <v/>
      </c>
      <c r="AA688" t="str">
        <f t="shared" si="279"/>
        <v/>
      </c>
      <c r="AB688" t="str">
        <f t="shared" si="280"/>
        <v/>
      </c>
      <c r="AC688" t="str">
        <f t="shared" si="281"/>
        <v/>
      </c>
      <c r="AD688" t="str">
        <f t="shared" si="282"/>
        <v/>
      </c>
      <c r="AE688" t="str">
        <f t="shared" si="283"/>
        <v/>
      </c>
      <c r="AF688" t="str">
        <f t="shared" si="284"/>
        <v/>
      </c>
      <c r="AG688" t="str">
        <f t="shared" si="285"/>
        <v/>
      </c>
    </row>
    <row r="689" spans="3:33" x14ac:dyDescent="0.3">
      <c r="C689" s="5" t="str">
        <f t="shared" si="286"/>
        <v/>
      </c>
      <c r="D689" s="5" t="e">
        <f t="shared" si="270"/>
        <v>#N/A</v>
      </c>
      <c r="E689" s="5" t="b">
        <f t="shared" si="287"/>
        <v>0</v>
      </c>
      <c r="F689" s="5" t="e">
        <f t="shared" si="271"/>
        <v>#N/A</v>
      </c>
      <c r="G689" s="5" t="str">
        <f t="shared" si="288"/>
        <v>FALSE V</v>
      </c>
      <c r="H689" s="5" t="b">
        <f t="shared" si="289"/>
        <v>0</v>
      </c>
      <c r="I689" s="5" t="b">
        <f t="shared" si="290"/>
        <v>0</v>
      </c>
      <c r="J689" s="5" t="b">
        <f t="shared" si="291"/>
        <v>0</v>
      </c>
      <c r="K689" s="5" t="str">
        <f t="shared" si="292"/>
        <v>FALSE C</v>
      </c>
      <c r="L689" s="5" t="str">
        <f t="array" ref="L689">IFERROR(INDEX(e29_4c,SMALL(IF(($B$9&lt;=e29_raw)*($B$11&gt;=e29_raw),MATCH(ROW(e29_4c),ROW(e29_4c))),ROWS($A$1:A683)),COLUMN(A683)),"")</f>
        <v/>
      </c>
      <c r="M689" s="5" t="b">
        <f t="shared" si="293"/>
        <v>0</v>
      </c>
      <c r="N689" t="b">
        <f t="shared" si="294"/>
        <v>0</v>
      </c>
      <c r="O689" t="b">
        <f t="shared" si="295"/>
        <v>0</v>
      </c>
      <c r="P689" s="5" t="b">
        <f t="shared" si="296"/>
        <v>0</v>
      </c>
      <c r="T689" t="str">
        <f t="shared" si="272"/>
        <v/>
      </c>
      <c r="U689" t="str">
        <f t="shared" si="273"/>
        <v/>
      </c>
      <c r="V689" t="str">
        <f t="shared" si="274"/>
        <v/>
      </c>
      <c r="W689" t="str">
        <f t="shared" si="275"/>
        <v/>
      </c>
      <c r="X689" t="str">
        <f t="shared" si="276"/>
        <v/>
      </c>
      <c r="Y689" t="str">
        <f t="shared" si="277"/>
        <v/>
      </c>
      <c r="Z689" t="str">
        <f t="shared" si="278"/>
        <v/>
      </c>
      <c r="AA689" t="str">
        <f t="shared" si="279"/>
        <v/>
      </c>
      <c r="AB689" t="str">
        <f t="shared" si="280"/>
        <v/>
      </c>
      <c r="AC689" t="str">
        <f t="shared" si="281"/>
        <v/>
      </c>
      <c r="AD689" t="str">
        <f t="shared" si="282"/>
        <v/>
      </c>
      <c r="AE689" t="str">
        <f t="shared" si="283"/>
        <v/>
      </c>
      <c r="AF689" t="str">
        <f t="shared" si="284"/>
        <v/>
      </c>
      <c r="AG689" t="str">
        <f t="shared" si="285"/>
        <v/>
      </c>
    </row>
    <row r="690" spans="3:33" x14ac:dyDescent="0.3">
      <c r="C690" s="5" t="str">
        <f t="shared" si="286"/>
        <v/>
      </c>
      <c r="D690" s="5" t="e">
        <f t="shared" si="270"/>
        <v>#N/A</v>
      </c>
      <c r="E690" s="5" t="b">
        <f t="shared" si="287"/>
        <v>0</v>
      </c>
      <c r="F690" s="5" t="e">
        <f t="shared" si="271"/>
        <v>#N/A</v>
      </c>
      <c r="G690" s="5" t="str">
        <f t="shared" si="288"/>
        <v>FALSE V</v>
      </c>
      <c r="H690" s="5" t="b">
        <f t="shared" si="289"/>
        <v>0</v>
      </c>
      <c r="I690" s="5" t="b">
        <f t="shared" si="290"/>
        <v>0</v>
      </c>
      <c r="J690" s="5" t="b">
        <f t="shared" si="291"/>
        <v>0</v>
      </c>
      <c r="K690" s="5" t="str">
        <f t="shared" si="292"/>
        <v>FALSE C</v>
      </c>
      <c r="L690" s="5" t="str">
        <f t="array" ref="L690">IFERROR(INDEX(e29_4c,SMALL(IF(($B$9&lt;=e29_raw)*($B$11&gt;=e29_raw),MATCH(ROW(e29_4c),ROW(e29_4c))),ROWS($A$1:A684)),COLUMN(A684)),"")</f>
        <v/>
      </c>
      <c r="M690" s="5" t="b">
        <f t="shared" si="293"/>
        <v>0</v>
      </c>
      <c r="N690" t="b">
        <f t="shared" si="294"/>
        <v>0</v>
      </c>
      <c r="O690" t="b">
        <f t="shared" si="295"/>
        <v>0</v>
      </c>
      <c r="P690" s="5" t="b">
        <f t="shared" si="296"/>
        <v>0</v>
      </c>
      <c r="T690" t="str">
        <f t="shared" si="272"/>
        <v/>
      </c>
      <c r="U690" t="str">
        <f t="shared" si="273"/>
        <v/>
      </c>
      <c r="V690" t="str">
        <f t="shared" si="274"/>
        <v/>
      </c>
      <c r="W690" t="str">
        <f t="shared" si="275"/>
        <v/>
      </c>
      <c r="X690" t="str">
        <f t="shared" si="276"/>
        <v/>
      </c>
      <c r="Y690" t="str">
        <f t="shared" si="277"/>
        <v/>
      </c>
      <c r="Z690" t="str">
        <f t="shared" si="278"/>
        <v/>
      </c>
      <c r="AA690" t="str">
        <f t="shared" si="279"/>
        <v/>
      </c>
      <c r="AB690" t="str">
        <f t="shared" si="280"/>
        <v/>
      </c>
      <c r="AC690" t="str">
        <f t="shared" si="281"/>
        <v/>
      </c>
      <c r="AD690" t="str">
        <f t="shared" si="282"/>
        <v/>
      </c>
      <c r="AE690" t="str">
        <f t="shared" si="283"/>
        <v/>
      </c>
      <c r="AF690" t="str">
        <f t="shared" si="284"/>
        <v/>
      </c>
      <c r="AG690" t="str">
        <f t="shared" si="285"/>
        <v/>
      </c>
    </row>
    <row r="691" spans="3:33" x14ac:dyDescent="0.3">
      <c r="C691" s="5" t="str">
        <f t="shared" si="286"/>
        <v/>
      </c>
      <c r="D691" s="5" t="e">
        <f t="shared" si="270"/>
        <v>#N/A</v>
      </c>
      <c r="E691" s="5" t="b">
        <f t="shared" si="287"/>
        <v>0</v>
      </c>
      <c r="F691" s="5" t="e">
        <f t="shared" si="271"/>
        <v>#N/A</v>
      </c>
      <c r="G691" s="5" t="str">
        <f t="shared" si="288"/>
        <v>FALSE V</v>
      </c>
      <c r="H691" s="5" t="b">
        <f t="shared" si="289"/>
        <v>0</v>
      </c>
      <c r="I691" s="5" t="b">
        <f t="shared" si="290"/>
        <v>0</v>
      </c>
      <c r="J691" s="5" t="b">
        <f t="shared" si="291"/>
        <v>0</v>
      </c>
      <c r="K691" s="5" t="str">
        <f t="shared" si="292"/>
        <v>FALSE C</v>
      </c>
      <c r="L691" s="5" t="str">
        <f t="array" ref="L691">IFERROR(INDEX(e29_4c,SMALL(IF(($B$9&lt;=e29_raw)*($B$11&gt;=e29_raw),MATCH(ROW(e29_4c),ROW(e29_4c))),ROWS($A$1:A685)),COLUMN(A685)),"")</f>
        <v/>
      </c>
      <c r="M691" s="5" t="b">
        <f t="shared" si="293"/>
        <v>0</v>
      </c>
      <c r="N691" t="b">
        <f t="shared" si="294"/>
        <v>0</v>
      </c>
      <c r="O691" t="b">
        <f t="shared" si="295"/>
        <v>0</v>
      </c>
      <c r="P691" s="5" t="b">
        <f t="shared" si="296"/>
        <v>0</v>
      </c>
      <c r="T691" t="str">
        <f t="shared" si="272"/>
        <v/>
      </c>
      <c r="U691" t="str">
        <f t="shared" si="273"/>
        <v/>
      </c>
      <c r="V691" t="str">
        <f t="shared" si="274"/>
        <v/>
      </c>
      <c r="W691" t="str">
        <f t="shared" si="275"/>
        <v/>
      </c>
      <c r="X691" t="str">
        <f t="shared" si="276"/>
        <v/>
      </c>
      <c r="Y691" t="str">
        <f t="shared" si="277"/>
        <v/>
      </c>
      <c r="Z691" t="str">
        <f t="shared" si="278"/>
        <v/>
      </c>
      <c r="AA691" t="str">
        <f t="shared" si="279"/>
        <v/>
      </c>
      <c r="AB691" t="str">
        <f t="shared" si="280"/>
        <v/>
      </c>
      <c r="AC691" t="str">
        <f t="shared" si="281"/>
        <v/>
      </c>
      <c r="AD691" t="str">
        <f t="shared" si="282"/>
        <v/>
      </c>
      <c r="AE691" t="str">
        <f t="shared" si="283"/>
        <v/>
      </c>
      <c r="AF691" t="str">
        <f t="shared" si="284"/>
        <v/>
      </c>
      <c r="AG691" t="str">
        <f t="shared" si="285"/>
        <v/>
      </c>
    </row>
    <row r="692" spans="3:33" x14ac:dyDescent="0.3">
      <c r="C692" s="5" t="str">
        <f t="shared" si="286"/>
        <v/>
      </c>
      <c r="D692" s="5" t="e">
        <f t="shared" si="270"/>
        <v>#N/A</v>
      </c>
      <c r="E692" s="5" t="b">
        <f t="shared" si="287"/>
        <v>0</v>
      </c>
      <c r="F692" s="5" t="e">
        <f t="shared" si="271"/>
        <v>#N/A</v>
      </c>
      <c r="G692" s="5" t="str">
        <f t="shared" si="288"/>
        <v>FALSE V</v>
      </c>
      <c r="H692" s="5" t="b">
        <f t="shared" si="289"/>
        <v>0</v>
      </c>
      <c r="I692" s="5" t="b">
        <f t="shared" si="290"/>
        <v>0</v>
      </c>
      <c r="J692" s="5" t="b">
        <f t="shared" si="291"/>
        <v>0</v>
      </c>
      <c r="K692" s="5" t="str">
        <f t="shared" si="292"/>
        <v>FALSE C</v>
      </c>
      <c r="L692" s="5" t="str">
        <f t="array" ref="L692">IFERROR(INDEX(e29_4c,SMALL(IF(($B$9&lt;=e29_raw)*($B$11&gt;=e29_raw),MATCH(ROW(e29_4c),ROW(e29_4c))),ROWS($A$1:A686)),COLUMN(A686)),"")</f>
        <v/>
      </c>
      <c r="M692" s="5" t="b">
        <f t="shared" si="293"/>
        <v>0</v>
      </c>
      <c r="N692" t="b">
        <f t="shared" si="294"/>
        <v>0</v>
      </c>
      <c r="O692" t="b">
        <f t="shared" si="295"/>
        <v>0</v>
      </c>
      <c r="P692" s="5" t="b">
        <f t="shared" si="296"/>
        <v>0</v>
      </c>
      <c r="T692" t="str">
        <f t="shared" si="272"/>
        <v/>
      </c>
      <c r="U692" t="str">
        <f t="shared" si="273"/>
        <v/>
      </c>
      <c r="V692" t="str">
        <f t="shared" si="274"/>
        <v/>
      </c>
      <c r="W692" t="str">
        <f t="shared" si="275"/>
        <v/>
      </c>
      <c r="X692" t="str">
        <f t="shared" si="276"/>
        <v/>
      </c>
      <c r="Y692" t="str">
        <f t="shared" si="277"/>
        <v/>
      </c>
      <c r="Z692" t="str">
        <f t="shared" si="278"/>
        <v/>
      </c>
      <c r="AA692" t="str">
        <f t="shared" si="279"/>
        <v/>
      </c>
      <c r="AB692" t="str">
        <f t="shared" si="280"/>
        <v/>
      </c>
      <c r="AC692" t="str">
        <f t="shared" si="281"/>
        <v/>
      </c>
      <c r="AD692" t="str">
        <f t="shared" si="282"/>
        <v/>
      </c>
      <c r="AE692" t="str">
        <f t="shared" si="283"/>
        <v/>
      </c>
      <c r="AF692" t="str">
        <f t="shared" si="284"/>
        <v/>
      </c>
      <c r="AG692" t="str">
        <f t="shared" si="285"/>
        <v/>
      </c>
    </row>
    <row r="693" spans="3:33" x14ac:dyDescent="0.3">
      <c r="C693" s="5" t="str">
        <f t="shared" si="286"/>
        <v/>
      </c>
      <c r="D693" s="5" t="e">
        <f t="shared" si="270"/>
        <v>#N/A</v>
      </c>
      <c r="E693" s="5" t="b">
        <f t="shared" si="287"/>
        <v>0</v>
      </c>
      <c r="F693" s="5" t="e">
        <f t="shared" si="271"/>
        <v>#N/A</v>
      </c>
      <c r="G693" s="5" t="str">
        <f t="shared" si="288"/>
        <v>FALSE V</v>
      </c>
      <c r="H693" s="5" t="b">
        <f t="shared" si="289"/>
        <v>0</v>
      </c>
      <c r="I693" s="5" t="b">
        <f t="shared" si="290"/>
        <v>0</v>
      </c>
      <c r="J693" s="5" t="b">
        <f t="shared" si="291"/>
        <v>0</v>
      </c>
      <c r="K693" s="5" t="str">
        <f t="shared" si="292"/>
        <v>FALSE C</v>
      </c>
      <c r="L693" s="5" t="str">
        <f t="array" ref="L693">IFERROR(INDEX(e29_4c,SMALL(IF(($B$9&lt;=e29_raw)*($B$11&gt;=e29_raw),MATCH(ROW(e29_4c),ROW(e29_4c))),ROWS($A$1:A687)),COLUMN(A687)),"")</f>
        <v/>
      </c>
      <c r="M693" s="5" t="b">
        <f t="shared" si="293"/>
        <v>0</v>
      </c>
      <c r="N693" t="b">
        <f t="shared" si="294"/>
        <v>0</v>
      </c>
      <c r="O693" t="b">
        <f t="shared" si="295"/>
        <v>0</v>
      </c>
      <c r="P693" s="5" t="b">
        <f t="shared" si="296"/>
        <v>0</v>
      </c>
      <c r="T693" t="str">
        <f t="shared" si="272"/>
        <v/>
      </c>
      <c r="U693" t="str">
        <f t="shared" si="273"/>
        <v/>
      </c>
      <c r="V693" t="str">
        <f t="shared" si="274"/>
        <v/>
      </c>
      <c r="W693" t="str">
        <f t="shared" si="275"/>
        <v/>
      </c>
      <c r="X693" t="str">
        <f t="shared" si="276"/>
        <v/>
      </c>
      <c r="Y693" t="str">
        <f t="shared" si="277"/>
        <v/>
      </c>
      <c r="Z693" t="str">
        <f t="shared" si="278"/>
        <v/>
      </c>
      <c r="AA693" t="str">
        <f t="shared" si="279"/>
        <v/>
      </c>
      <c r="AB693" t="str">
        <f t="shared" si="280"/>
        <v/>
      </c>
      <c r="AC693" t="str">
        <f t="shared" si="281"/>
        <v/>
      </c>
      <c r="AD693" t="str">
        <f t="shared" si="282"/>
        <v/>
      </c>
      <c r="AE693" t="str">
        <f t="shared" si="283"/>
        <v/>
      </c>
      <c r="AF693" t="str">
        <f t="shared" si="284"/>
        <v/>
      </c>
      <c r="AG693" t="str">
        <f t="shared" si="285"/>
        <v/>
      </c>
    </row>
    <row r="694" spans="3:33" x14ac:dyDescent="0.3">
      <c r="C694" s="5" t="str">
        <f t="shared" si="286"/>
        <v/>
      </c>
      <c r="D694" s="5" t="e">
        <f t="shared" si="270"/>
        <v>#N/A</v>
      </c>
      <c r="E694" s="5" t="b">
        <f t="shared" si="287"/>
        <v>0</v>
      </c>
      <c r="F694" s="5" t="e">
        <f t="shared" si="271"/>
        <v>#N/A</v>
      </c>
      <c r="G694" s="5" t="str">
        <f t="shared" si="288"/>
        <v>FALSE V</v>
      </c>
      <c r="H694" s="5" t="b">
        <f t="shared" si="289"/>
        <v>0</v>
      </c>
      <c r="I694" s="5" t="b">
        <f t="shared" si="290"/>
        <v>0</v>
      </c>
      <c r="J694" s="5" t="b">
        <f t="shared" si="291"/>
        <v>0</v>
      </c>
      <c r="K694" s="5" t="str">
        <f t="shared" si="292"/>
        <v>FALSE C</v>
      </c>
      <c r="L694" s="5" t="str">
        <f t="array" ref="L694">IFERROR(INDEX(e29_4c,SMALL(IF(($B$9&lt;=e29_raw)*($B$11&gt;=e29_raw),MATCH(ROW(e29_4c),ROW(e29_4c))),ROWS($A$1:A688)),COLUMN(A688)),"")</f>
        <v/>
      </c>
      <c r="M694" s="5" t="b">
        <f t="shared" si="293"/>
        <v>0</v>
      </c>
      <c r="N694" t="b">
        <f t="shared" si="294"/>
        <v>0</v>
      </c>
      <c r="O694" t="b">
        <f t="shared" si="295"/>
        <v>0</v>
      </c>
      <c r="P694" s="5" t="b">
        <f t="shared" si="296"/>
        <v>0</v>
      </c>
      <c r="T694" t="str">
        <f t="shared" si="272"/>
        <v/>
      </c>
      <c r="U694" t="str">
        <f t="shared" si="273"/>
        <v/>
      </c>
      <c r="V694" t="str">
        <f t="shared" si="274"/>
        <v/>
      </c>
      <c r="W694" t="str">
        <f t="shared" si="275"/>
        <v/>
      </c>
      <c r="X694" t="str">
        <f t="shared" si="276"/>
        <v/>
      </c>
      <c r="Y694" t="str">
        <f t="shared" si="277"/>
        <v/>
      </c>
      <c r="Z694" t="str">
        <f t="shared" si="278"/>
        <v/>
      </c>
      <c r="AA694" t="str">
        <f t="shared" si="279"/>
        <v/>
      </c>
      <c r="AB694" t="str">
        <f t="shared" si="280"/>
        <v/>
      </c>
      <c r="AC694" t="str">
        <f t="shared" si="281"/>
        <v/>
      </c>
      <c r="AD694" t="str">
        <f t="shared" si="282"/>
        <v/>
      </c>
      <c r="AE694" t="str">
        <f t="shared" si="283"/>
        <v/>
      </c>
      <c r="AF694" t="str">
        <f t="shared" si="284"/>
        <v/>
      </c>
      <c r="AG694" t="str">
        <f t="shared" si="285"/>
        <v/>
      </c>
    </row>
    <row r="695" spans="3:33" x14ac:dyDescent="0.3">
      <c r="C695" s="5" t="str">
        <f t="shared" si="286"/>
        <v/>
      </c>
      <c r="D695" s="5" t="e">
        <f t="shared" si="270"/>
        <v>#N/A</v>
      </c>
      <c r="E695" s="5" t="b">
        <f t="shared" si="287"/>
        <v>0</v>
      </c>
      <c r="F695" s="5" t="e">
        <f t="shared" si="271"/>
        <v>#N/A</v>
      </c>
      <c r="G695" s="5" t="str">
        <f t="shared" si="288"/>
        <v>FALSE V</v>
      </c>
      <c r="H695" s="5" t="b">
        <f t="shared" si="289"/>
        <v>0</v>
      </c>
      <c r="I695" s="5" t="b">
        <f t="shared" si="290"/>
        <v>0</v>
      </c>
      <c r="J695" s="5" t="b">
        <f t="shared" si="291"/>
        <v>0</v>
      </c>
      <c r="K695" s="5" t="str">
        <f t="shared" si="292"/>
        <v>FALSE C</v>
      </c>
      <c r="L695" s="5" t="str">
        <f t="array" ref="L695">IFERROR(INDEX(e29_4c,SMALL(IF(($B$9&lt;=e29_raw)*($B$11&gt;=e29_raw),MATCH(ROW(e29_4c),ROW(e29_4c))),ROWS($A$1:A689)),COLUMN(A689)),"")</f>
        <v/>
      </c>
      <c r="M695" s="5" t="b">
        <f t="shared" si="293"/>
        <v>0</v>
      </c>
      <c r="N695" t="b">
        <f t="shared" si="294"/>
        <v>0</v>
      </c>
      <c r="O695" t="b">
        <f t="shared" si="295"/>
        <v>0</v>
      </c>
      <c r="P695" s="5" t="b">
        <f t="shared" si="296"/>
        <v>0</v>
      </c>
      <c r="T695" t="str">
        <f t="shared" si="272"/>
        <v/>
      </c>
      <c r="U695" t="str">
        <f t="shared" si="273"/>
        <v/>
      </c>
      <c r="V695" t="str">
        <f t="shared" si="274"/>
        <v/>
      </c>
      <c r="W695" t="str">
        <f t="shared" si="275"/>
        <v/>
      </c>
      <c r="X695" t="str">
        <f t="shared" si="276"/>
        <v/>
      </c>
      <c r="Y695" t="str">
        <f t="shared" si="277"/>
        <v/>
      </c>
      <c r="Z695" t="str">
        <f t="shared" si="278"/>
        <v/>
      </c>
      <c r="AA695" t="str">
        <f t="shared" si="279"/>
        <v/>
      </c>
      <c r="AB695" t="str">
        <f t="shared" si="280"/>
        <v/>
      </c>
      <c r="AC695" t="str">
        <f t="shared" si="281"/>
        <v/>
      </c>
      <c r="AD695" t="str">
        <f t="shared" si="282"/>
        <v/>
      </c>
      <c r="AE695" t="str">
        <f t="shared" si="283"/>
        <v/>
      </c>
      <c r="AF695" t="str">
        <f t="shared" si="284"/>
        <v/>
      </c>
      <c r="AG695" t="str">
        <f t="shared" si="285"/>
        <v/>
      </c>
    </row>
    <row r="696" spans="3:33" x14ac:dyDescent="0.3">
      <c r="C696" s="5" t="str">
        <f t="shared" si="286"/>
        <v/>
      </c>
      <c r="D696" s="5" t="e">
        <f t="shared" si="270"/>
        <v>#N/A</v>
      </c>
      <c r="E696" s="5" t="b">
        <f t="shared" si="287"/>
        <v>0</v>
      </c>
      <c r="F696" s="5" t="e">
        <f t="shared" si="271"/>
        <v>#N/A</v>
      </c>
      <c r="G696" s="5" t="str">
        <f t="shared" si="288"/>
        <v>FALSE V</v>
      </c>
      <c r="H696" s="5" t="b">
        <f t="shared" si="289"/>
        <v>0</v>
      </c>
      <c r="I696" s="5" t="b">
        <f t="shared" si="290"/>
        <v>0</v>
      </c>
      <c r="J696" s="5" t="b">
        <f t="shared" si="291"/>
        <v>0</v>
      </c>
      <c r="K696" s="5" t="str">
        <f t="shared" si="292"/>
        <v>FALSE C</v>
      </c>
      <c r="L696" s="5" t="str">
        <f t="array" ref="L696">IFERROR(INDEX(e29_4c,SMALL(IF(($B$9&lt;=e29_raw)*($B$11&gt;=e29_raw),MATCH(ROW(e29_4c),ROW(e29_4c))),ROWS($A$1:A690)),COLUMN(A690)),"")</f>
        <v/>
      </c>
      <c r="M696" s="5" t="b">
        <f t="shared" si="293"/>
        <v>0</v>
      </c>
      <c r="N696" t="b">
        <f t="shared" si="294"/>
        <v>0</v>
      </c>
      <c r="O696" t="b">
        <f t="shared" si="295"/>
        <v>0</v>
      </c>
      <c r="P696" s="5" t="b">
        <f t="shared" si="296"/>
        <v>0</v>
      </c>
      <c r="T696" t="str">
        <f t="shared" si="272"/>
        <v/>
      </c>
      <c r="U696" t="str">
        <f t="shared" si="273"/>
        <v/>
      </c>
      <c r="V696" t="str">
        <f t="shared" si="274"/>
        <v/>
      </c>
      <c r="W696" t="str">
        <f t="shared" si="275"/>
        <v/>
      </c>
      <c r="X696" t="str">
        <f t="shared" si="276"/>
        <v/>
      </c>
      <c r="Y696" t="str">
        <f t="shared" si="277"/>
        <v/>
      </c>
      <c r="Z696" t="str">
        <f t="shared" si="278"/>
        <v/>
      </c>
      <c r="AA696" t="str">
        <f t="shared" si="279"/>
        <v/>
      </c>
      <c r="AB696" t="str">
        <f t="shared" si="280"/>
        <v/>
      </c>
      <c r="AC696" t="str">
        <f t="shared" si="281"/>
        <v/>
      </c>
      <c r="AD696" t="str">
        <f t="shared" si="282"/>
        <v/>
      </c>
      <c r="AE696" t="str">
        <f t="shared" si="283"/>
        <v/>
      </c>
      <c r="AF696" t="str">
        <f t="shared" si="284"/>
        <v/>
      </c>
      <c r="AG696" t="str">
        <f t="shared" si="285"/>
        <v/>
      </c>
    </row>
    <row r="697" spans="3:33" x14ac:dyDescent="0.3">
      <c r="C697" s="5" t="str">
        <f t="shared" si="286"/>
        <v/>
      </c>
      <c r="D697" s="5" t="e">
        <f t="shared" si="270"/>
        <v>#N/A</v>
      </c>
      <c r="E697" s="5" t="b">
        <f t="shared" si="287"/>
        <v>0</v>
      </c>
      <c r="F697" s="5" t="e">
        <f t="shared" si="271"/>
        <v>#N/A</v>
      </c>
      <c r="G697" s="5" t="str">
        <f t="shared" si="288"/>
        <v>FALSE V</v>
      </c>
      <c r="H697" s="5" t="b">
        <f t="shared" si="289"/>
        <v>0</v>
      </c>
      <c r="I697" s="5" t="b">
        <f t="shared" si="290"/>
        <v>0</v>
      </c>
      <c r="J697" s="5" t="b">
        <f t="shared" si="291"/>
        <v>0</v>
      </c>
      <c r="K697" s="5" t="str">
        <f t="shared" si="292"/>
        <v>FALSE C</v>
      </c>
      <c r="L697" s="5" t="str">
        <f t="array" ref="L697">IFERROR(INDEX(e29_4c,SMALL(IF(($B$9&lt;=e29_raw)*($B$11&gt;=e29_raw),MATCH(ROW(e29_4c),ROW(e29_4c))),ROWS($A$1:A691)),COLUMN(A691)),"")</f>
        <v/>
      </c>
      <c r="M697" s="5" t="b">
        <f t="shared" si="293"/>
        <v>0</v>
      </c>
      <c r="N697" t="b">
        <f t="shared" si="294"/>
        <v>0</v>
      </c>
      <c r="O697" t="b">
        <f t="shared" si="295"/>
        <v>0</v>
      </c>
      <c r="P697" s="5" t="b">
        <f t="shared" si="296"/>
        <v>0</v>
      </c>
      <c r="T697" t="str">
        <f t="shared" si="272"/>
        <v/>
      </c>
      <c r="U697" t="str">
        <f t="shared" si="273"/>
        <v/>
      </c>
      <c r="V697" t="str">
        <f t="shared" si="274"/>
        <v/>
      </c>
      <c r="W697" t="str">
        <f t="shared" si="275"/>
        <v/>
      </c>
      <c r="X697" t="str">
        <f t="shared" si="276"/>
        <v/>
      </c>
      <c r="Y697" t="str">
        <f t="shared" si="277"/>
        <v/>
      </c>
      <c r="Z697" t="str">
        <f t="shared" si="278"/>
        <v/>
      </c>
      <c r="AA697" t="str">
        <f t="shared" si="279"/>
        <v/>
      </c>
      <c r="AB697" t="str">
        <f t="shared" si="280"/>
        <v/>
      </c>
      <c r="AC697" t="str">
        <f t="shared" si="281"/>
        <v/>
      </c>
      <c r="AD697" t="str">
        <f t="shared" si="282"/>
        <v/>
      </c>
      <c r="AE697" t="str">
        <f t="shared" si="283"/>
        <v/>
      </c>
      <c r="AF697" t="str">
        <f t="shared" si="284"/>
        <v/>
      </c>
      <c r="AG697" t="str">
        <f t="shared" si="285"/>
        <v/>
      </c>
    </row>
    <row r="698" spans="3:33" x14ac:dyDescent="0.3">
      <c r="C698" s="5" t="str">
        <f t="shared" si="286"/>
        <v/>
      </c>
      <c r="D698" s="5" t="e">
        <f t="shared" si="270"/>
        <v>#N/A</v>
      </c>
      <c r="E698" s="5" t="b">
        <f t="shared" si="287"/>
        <v>0</v>
      </c>
      <c r="F698" s="5" t="e">
        <f t="shared" si="271"/>
        <v>#N/A</v>
      </c>
      <c r="G698" s="5" t="str">
        <f t="shared" si="288"/>
        <v>FALSE V</v>
      </c>
      <c r="H698" s="5" t="b">
        <f t="shared" si="289"/>
        <v>0</v>
      </c>
      <c r="I698" s="5" t="b">
        <f t="shared" si="290"/>
        <v>0</v>
      </c>
      <c r="J698" s="5" t="b">
        <f t="shared" si="291"/>
        <v>0</v>
      </c>
      <c r="K698" s="5" t="str">
        <f t="shared" si="292"/>
        <v>FALSE C</v>
      </c>
      <c r="L698" s="5" t="str">
        <f t="array" ref="L698">IFERROR(INDEX(e29_4c,SMALL(IF(($B$9&lt;=e29_raw)*($B$11&gt;=e29_raw),MATCH(ROW(e29_4c),ROW(e29_4c))),ROWS($A$1:A692)),COLUMN(A692)),"")</f>
        <v/>
      </c>
      <c r="M698" s="5" t="b">
        <f t="shared" si="293"/>
        <v>0</v>
      </c>
      <c r="N698" t="b">
        <f t="shared" si="294"/>
        <v>0</v>
      </c>
      <c r="O698" t="b">
        <f t="shared" si="295"/>
        <v>0</v>
      </c>
      <c r="P698" s="5" t="b">
        <f t="shared" si="296"/>
        <v>0</v>
      </c>
      <c r="T698" t="str">
        <f t="shared" si="272"/>
        <v/>
      </c>
      <c r="U698" t="str">
        <f t="shared" si="273"/>
        <v/>
      </c>
      <c r="V698" t="str">
        <f t="shared" si="274"/>
        <v/>
      </c>
      <c r="W698" t="str">
        <f t="shared" si="275"/>
        <v/>
      </c>
      <c r="X698" t="str">
        <f t="shared" si="276"/>
        <v/>
      </c>
      <c r="Y698" t="str">
        <f t="shared" si="277"/>
        <v/>
      </c>
      <c r="Z698" t="str">
        <f t="shared" si="278"/>
        <v/>
      </c>
      <c r="AA698" t="str">
        <f t="shared" si="279"/>
        <v/>
      </c>
      <c r="AB698" t="str">
        <f t="shared" si="280"/>
        <v/>
      </c>
      <c r="AC698" t="str">
        <f t="shared" si="281"/>
        <v/>
      </c>
      <c r="AD698" t="str">
        <f t="shared" si="282"/>
        <v/>
      </c>
      <c r="AE698" t="str">
        <f t="shared" si="283"/>
        <v/>
      </c>
      <c r="AF698" t="str">
        <f t="shared" si="284"/>
        <v/>
      </c>
      <c r="AG698" t="str">
        <f t="shared" si="285"/>
        <v/>
      </c>
    </row>
    <row r="699" spans="3:33" x14ac:dyDescent="0.3">
      <c r="C699" s="5" t="str">
        <f t="shared" si="286"/>
        <v/>
      </c>
      <c r="D699" s="5" t="e">
        <f t="shared" si="270"/>
        <v>#N/A</v>
      </c>
      <c r="E699" s="5" t="b">
        <f t="shared" si="287"/>
        <v>0</v>
      </c>
      <c r="F699" s="5" t="e">
        <f t="shared" si="271"/>
        <v>#N/A</v>
      </c>
      <c r="G699" s="5" t="str">
        <f t="shared" si="288"/>
        <v>FALSE V</v>
      </c>
      <c r="H699" s="5" t="b">
        <f t="shared" si="289"/>
        <v>0</v>
      </c>
      <c r="I699" s="5" t="b">
        <f t="shared" si="290"/>
        <v>0</v>
      </c>
      <c r="J699" s="5" t="b">
        <f t="shared" si="291"/>
        <v>0</v>
      </c>
      <c r="K699" s="5" t="str">
        <f t="shared" si="292"/>
        <v>FALSE C</v>
      </c>
      <c r="L699" s="5" t="str">
        <f t="array" ref="L699">IFERROR(INDEX(e29_4c,SMALL(IF(($B$9&lt;=e29_raw)*($B$11&gt;=e29_raw),MATCH(ROW(e29_4c),ROW(e29_4c))),ROWS($A$1:A693)),COLUMN(A693)),"")</f>
        <v/>
      </c>
      <c r="M699" s="5" t="b">
        <f t="shared" si="293"/>
        <v>0</v>
      </c>
      <c r="N699" t="b">
        <f t="shared" si="294"/>
        <v>0</v>
      </c>
      <c r="O699" t="b">
        <f t="shared" si="295"/>
        <v>0</v>
      </c>
      <c r="P699" s="5" t="b">
        <f t="shared" si="296"/>
        <v>0</v>
      </c>
      <c r="T699" t="str">
        <f t="shared" si="272"/>
        <v/>
      </c>
      <c r="U699" t="str">
        <f t="shared" si="273"/>
        <v/>
      </c>
      <c r="V699" t="str">
        <f t="shared" si="274"/>
        <v/>
      </c>
      <c r="W699" t="str">
        <f t="shared" si="275"/>
        <v/>
      </c>
      <c r="X699" t="str">
        <f t="shared" si="276"/>
        <v/>
      </c>
      <c r="Y699" t="str">
        <f t="shared" si="277"/>
        <v/>
      </c>
      <c r="Z699" t="str">
        <f t="shared" si="278"/>
        <v/>
      </c>
      <c r="AA699" t="str">
        <f t="shared" si="279"/>
        <v/>
      </c>
      <c r="AB699" t="str">
        <f t="shared" si="280"/>
        <v/>
      </c>
      <c r="AC699" t="str">
        <f t="shared" si="281"/>
        <v/>
      </c>
      <c r="AD699" t="str">
        <f t="shared" si="282"/>
        <v/>
      </c>
      <c r="AE699" t="str">
        <f t="shared" si="283"/>
        <v/>
      </c>
      <c r="AF699" t="str">
        <f t="shared" si="284"/>
        <v/>
      </c>
      <c r="AG699" t="str">
        <f t="shared" si="285"/>
        <v/>
      </c>
    </row>
    <row r="700" spans="3:33" x14ac:dyDescent="0.3">
      <c r="C700" s="5" t="str">
        <f t="shared" si="286"/>
        <v/>
      </c>
      <c r="D700" s="5" t="e">
        <f t="shared" si="270"/>
        <v>#N/A</v>
      </c>
      <c r="E700" s="5" t="b">
        <f t="shared" si="287"/>
        <v>0</v>
      </c>
      <c r="F700" s="5" t="e">
        <f t="shared" si="271"/>
        <v>#N/A</v>
      </c>
      <c r="G700" s="5" t="str">
        <f t="shared" si="288"/>
        <v>FALSE V</v>
      </c>
      <c r="H700" s="5" t="b">
        <f t="shared" si="289"/>
        <v>0</v>
      </c>
      <c r="I700" s="5" t="b">
        <f t="shared" si="290"/>
        <v>0</v>
      </c>
      <c r="J700" s="5" t="b">
        <f t="shared" si="291"/>
        <v>0</v>
      </c>
      <c r="K700" s="5" t="str">
        <f t="shared" si="292"/>
        <v>FALSE C</v>
      </c>
      <c r="L700" s="5" t="str">
        <f t="array" ref="L700">IFERROR(INDEX(e29_4c,SMALL(IF(($B$9&lt;=e29_raw)*($B$11&gt;=e29_raw),MATCH(ROW(e29_4c),ROW(e29_4c))),ROWS($A$1:A694)),COLUMN(A694)),"")</f>
        <v/>
      </c>
      <c r="M700" s="5" t="b">
        <f t="shared" si="293"/>
        <v>0</v>
      </c>
      <c r="N700" t="b">
        <f t="shared" si="294"/>
        <v>0</v>
      </c>
      <c r="O700" t="b">
        <f t="shared" si="295"/>
        <v>0</v>
      </c>
      <c r="P700" s="5" t="b">
        <f t="shared" si="296"/>
        <v>0</v>
      </c>
      <c r="T700" t="str">
        <f t="shared" si="272"/>
        <v/>
      </c>
      <c r="U700" t="str">
        <f t="shared" si="273"/>
        <v/>
      </c>
      <c r="V700" t="str">
        <f t="shared" si="274"/>
        <v/>
      </c>
      <c r="W700" t="str">
        <f t="shared" si="275"/>
        <v/>
      </c>
      <c r="X700" t="str">
        <f t="shared" si="276"/>
        <v/>
      </c>
      <c r="Y700" t="str">
        <f t="shared" si="277"/>
        <v/>
      </c>
      <c r="Z700" t="str">
        <f t="shared" si="278"/>
        <v/>
      </c>
      <c r="AA700" t="str">
        <f t="shared" si="279"/>
        <v/>
      </c>
      <c r="AB700" t="str">
        <f t="shared" si="280"/>
        <v/>
      </c>
      <c r="AC700" t="str">
        <f t="shared" si="281"/>
        <v/>
      </c>
      <c r="AD700" t="str">
        <f t="shared" si="282"/>
        <v/>
      </c>
      <c r="AE700" t="str">
        <f t="shared" si="283"/>
        <v/>
      </c>
      <c r="AF700" t="str">
        <f t="shared" si="284"/>
        <v/>
      </c>
      <c r="AG700" t="str">
        <f t="shared" si="285"/>
        <v/>
      </c>
    </row>
    <row r="701" spans="3:33" x14ac:dyDescent="0.3">
      <c r="C701" s="5" t="str">
        <f t="shared" si="286"/>
        <v/>
      </c>
      <c r="D701" s="5" t="e">
        <f t="shared" si="270"/>
        <v>#N/A</v>
      </c>
      <c r="E701" s="5" t="b">
        <f t="shared" si="287"/>
        <v>0</v>
      </c>
      <c r="F701" s="5" t="e">
        <f t="shared" si="271"/>
        <v>#N/A</v>
      </c>
      <c r="G701" s="5" t="str">
        <f t="shared" si="288"/>
        <v>FALSE V</v>
      </c>
      <c r="H701" s="5" t="b">
        <f t="shared" si="289"/>
        <v>0</v>
      </c>
      <c r="I701" s="5" t="b">
        <f t="shared" si="290"/>
        <v>0</v>
      </c>
      <c r="J701" s="5" t="b">
        <f t="shared" si="291"/>
        <v>0</v>
      </c>
      <c r="K701" s="5" t="str">
        <f t="shared" si="292"/>
        <v>FALSE C</v>
      </c>
      <c r="L701" s="5" t="str">
        <f t="array" ref="L701">IFERROR(INDEX(e29_4c,SMALL(IF(($B$9&lt;=e29_raw)*($B$11&gt;=e29_raw),MATCH(ROW(e29_4c),ROW(e29_4c))),ROWS($A$1:A695)),COLUMN(A695)),"")</f>
        <v/>
      </c>
      <c r="M701" s="5" t="b">
        <f t="shared" si="293"/>
        <v>0</v>
      </c>
      <c r="N701" t="b">
        <f t="shared" si="294"/>
        <v>0</v>
      </c>
      <c r="O701" t="b">
        <f t="shared" si="295"/>
        <v>0</v>
      </c>
      <c r="P701" s="5" t="b">
        <f t="shared" si="296"/>
        <v>0</v>
      </c>
      <c r="T701" t="str">
        <f t="shared" si="272"/>
        <v/>
      </c>
      <c r="U701" t="str">
        <f t="shared" si="273"/>
        <v/>
      </c>
      <c r="V701" t="str">
        <f t="shared" si="274"/>
        <v/>
      </c>
      <c r="W701" t="str">
        <f t="shared" si="275"/>
        <v/>
      </c>
      <c r="X701" t="str">
        <f t="shared" si="276"/>
        <v/>
      </c>
      <c r="Y701" t="str">
        <f t="shared" si="277"/>
        <v/>
      </c>
      <c r="Z701" t="str">
        <f t="shared" si="278"/>
        <v/>
      </c>
      <c r="AA701" t="str">
        <f t="shared" si="279"/>
        <v/>
      </c>
      <c r="AB701" t="str">
        <f t="shared" si="280"/>
        <v/>
      </c>
      <c r="AC701" t="str">
        <f t="shared" si="281"/>
        <v/>
      </c>
      <c r="AD701" t="str">
        <f t="shared" si="282"/>
        <v/>
      </c>
      <c r="AE701" t="str">
        <f t="shared" si="283"/>
        <v/>
      </c>
      <c r="AF701" t="str">
        <f t="shared" si="284"/>
        <v/>
      </c>
      <c r="AG701" t="str">
        <f t="shared" si="285"/>
        <v/>
      </c>
    </row>
    <row r="702" spans="3:33" x14ac:dyDescent="0.3">
      <c r="C702" s="5" t="str">
        <f t="shared" si="286"/>
        <v/>
      </c>
      <c r="D702" s="5" t="e">
        <f t="shared" si="270"/>
        <v>#N/A</v>
      </c>
      <c r="E702" s="5" t="b">
        <f t="shared" si="287"/>
        <v>0</v>
      </c>
      <c r="F702" s="5" t="e">
        <f t="shared" si="271"/>
        <v>#N/A</v>
      </c>
      <c r="G702" s="5" t="str">
        <f t="shared" si="288"/>
        <v>FALSE V</v>
      </c>
      <c r="H702" s="5" t="b">
        <f t="shared" si="289"/>
        <v>0</v>
      </c>
      <c r="I702" s="5" t="b">
        <f t="shared" si="290"/>
        <v>0</v>
      </c>
      <c r="J702" s="5" t="b">
        <f t="shared" si="291"/>
        <v>0</v>
      </c>
      <c r="K702" s="5" t="str">
        <f t="shared" si="292"/>
        <v>FALSE C</v>
      </c>
      <c r="L702" s="5" t="str">
        <f t="array" ref="L702">IFERROR(INDEX(e29_4c,SMALL(IF(($B$9&lt;=e29_raw)*($B$11&gt;=e29_raw),MATCH(ROW(e29_4c),ROW(e29_4c))),ROWS($A$1:A696)),COLUMN(A696)),"")</f>
        <v/>
      </c>
      <c r="M702" s="5" t="b">
        <f t="shared" si="293"/>
        <v>0</v>
      </c>
      <c r="N702" t="b">
        <f t="shared" si="294"/>
        <v>0</v>
      </c>
      <c r="O702" t="b">
        <f t="shared" si="295"/>
        <v>0</v>
      </c>
      <c r="P702" s="5" t="b">
        <f t="shared" si="296"/>
        <v>0</v>
      </c>
      <c r="T702" t="str">
        <f t="shared" si="272"/>
        <v/>
      </c>
      <c r="U702" t="str">
        <f t="shared" si="273"/>
        <v/>
      </c>
      <c r="V702" t="str">
        <f t="shared" si="274"/>
        <v/>
      </c>
      <c r="W702" t="str">
        <f t="shared" si="275"/>
        <v/>
      </c>
      <c r="X702" t="str">
        <f t="shared" si="276"/>
        <v/>
      </c>
      <c r="Y702" t="str">
        <f t="shared" si="277"/>
        <v/>
      </c>
      <c r="Z702" t="str">
        <f t="shared" si="278"/>
        <v/>
      </c>
      <c r="AA702" t="str">
        <f t="shared" si="279"/>
        <v/>
      </c>
      <c r="AB702" t="str">
        <f t="shared" si="280"/>
        <v/>
      </c>
      <c r="AC702" t="str">
        <f t="shared" si="281"/>
        <v/>
      </c>
      <c r="AD702" t="str">
        <f t="shared" si="282"/>
        <v/>
      </c>
      <c r="AE702" t="str">
        <f t="shared" si="283"/>
        <v/>
      </c>
      <c r="AF702" t="str">
        <f t="shared" si="284"/>
        <v/>
      </c>
      <c r="AG702" t="str">
        <f t="shared" si="285"/>
        <v/>
      </c>
    </row>
    <row r="703" spans="3:33" x14ac:dyDescent="0.3">
      <c r="C703" s="5" t="str">
        <f t="shared" si="286"/>
        <v/>
      </c>
      <c r="D703" s="5" t="e">
        <f t="shared" si="270"/>
        <v>#N/A</v>
      </c>
      <c r="E703" s="5" t="b">
        <f t="shared" si="287"/>
        <v>0</v>
      </c>
      <c r="F703" s="5" t="e">
        <f t="shared" si="271"/>
        <v>#N/A</v>
      </c>
      <c r="G703" s="5" t="str">
        <f t="shared" si="288"/>
        <v>FALSE V</v>
      </c>
      <c r="H703" s="5" t="b">
        <f t="shared" si="289"/>
        <v>0</v>
      </c>
      <c r="I703" s="5" t="b">
        <f t="shared" si="290"/>
        <v>0</v>
      </c>
      <c r="J703" s="5" t="b">
        <f t="shared" si="291"/>
        <v>0</v>
      </c>
      <c r="K703" s="5" t="str">
        <f t="shared" si="292"/>
        <v>FALSE C</v>
      </c>
      <c r="L703" s="5" t="str">
        <f t="array" ref="L703">IFERROR(INDEX(e29_4c,SMALL(IF(($B$9&lt;=e29_raw)*($B$11&gt;=e29_raw),MATCH(ROW(e29_4c),ROW(e29_4c))),ROWS($A$1:A697)),COLUMN(A697)),"")</f>
        <v/>
      </c>
      <c r="M703" s="5" t="b">
        <f t="shared" si="293"/>
        <v>0</v>
      </c>
      <c r="N703" t="b">
        <f t="shared" si="294"/>
        <v>0</v>
      </c>
      <c r="O703" t="b">
        <f t="shared" si="295"/>
        <v>0</v>
      </c>
      <c r="P703" s="5" t="b">
        <f t="shared" si="296"/>
        <v>0</v>
      </c>
      <c r="T703" t="str">
        <f t="shared" si="272"/>
        <v/>
      </c>
      <c r="U703" t="str">
        <f t="shared" si="273"/>
        <v/>
      </c>
      <c r="V703" t="str">
        <f t="shared" si="274"/>
        <v/>
      </c>
      <c r="W703" t="str">
        <f t="shared" si="275"/>
        <v/>
      </c>
      <c r="X703" t="str">
        <f t="shared" si="276"/>
        <v/>
      </c>
      <c r="Y703" t="str">
        <f t="shared" si="277"/>
        <v/>
      </c>
      <c r="Z703" t="str">
        <f t="shared" si="278"/>
        <v/>
      </c>
      <c r="AA703" t="str">
        <f t="shared" si="279"/>
        <v/>
      </c>
      <c r="AB703" t="str">
        <f t="shared" si="280"/>
        <v/>
      </c>
      <c r="AC703" t="str">
        <f t="shared" si="281"/>
        <v/>
      </c>
      <c r="AD703" t="str">
        <f t="shared" si="282"/>
        <v/>
      </c>
      <c r="AE703" t="str">
        <f t="shared" si="283"/>
        <v/>
      </c>
      <c r="AF703" t="str">
        <f t="shared" si="284"/>
        <v/>
      </c>
      <c r="AG703" t="str">
        <f t="shared" si="285"/>
        <v/>
      </c>
    </row>
    <row r="704" spans="3:33" x14ac:dyDescent="0.3">
      <c r="C704" s="5" t="str">
        <f t="shared" si="286"/>
        <v/>
      </c>
      <c r="D704" s="5" t="e">
        <f t="shared" si="270"/>
        <v>#N/A</v>
      </c>
      <c r="E704" s="5" t="b">
        <f t="shared" si="287"/>
        <v>0</v>
      </c>
      <c r="F704" s="5" t="e">
        <f t="shared" si="271"/>
        <v>#N/A</v>
      </c>
      <c r="G704" s="5" t="str">
        <f t="shared" si="288"/>
        <v>FALSE V</v>
      </c>
      <c r="H704" s="5" t="b">
        <f t="shared" si="289"/>
        <v>0</v>
      </c>
      <c r="I704" s="5" t="b">
        <f t="shared" si="290"/>
        <v>0</v>
      </c>
      <c r="J704" s="5" t="b">
        <f t="shared" si="291"/>
        <v>0</v>
      </c>
      <c r="K704" s="5" t="str">
        <f t="shared" si="292"/>
        <v>FALSE C</v>
      </c>
      <c r="L704" s="5" t="str">
        <f t="array" ref="L704">IFERROR(INDEX(e29_4c,SMALL(IF(($B$9&lt;=e29_raw)*($B$11&gt;=e29_raw),MATCH(ROW(e29_4c),ROW(e29_4c))),ROWS($A$1:A698)),COLUMN(A698)),"")</f>
        <v/>
      </c>
      <c r="M704" s="5" t="b">
        <f t="shared" si="293"/>
        <v>0</v>
      </c>
      <c r="N704" t="b">
        <f t="shared" si="294"/>
        <v>0</v>
      </c>
      <c r="O704" t="b">
        <f t="shared" si="295"/>
        <v>0</v>
      </c>
      <c r="P704" s="5" t="b">
        <f t="shared" si="296"/>
        <v>0</v>
      </c>
      <c r="T704" t="str">
        <f t="shared" si="272"/>
        <v/>
      </c>
      <c r="U704" t="str">
        <f t="shared" si="273"/>
        <v/>
      </c>
      <c r="V704" t="str">
        <f t="shared" si="274"/>
        <v/>
      </c>
      <c r="W704" t="str">
        <f t="shared" si="275"/>
        <v/>
      </c>
      <c r="X704" t="str">
        <f t="shared" si="276"/>
        <v/>
      </c>
      <c r="Y704" t="str">
        <f t="shared" si="277"/>
        <v/>
      </c>
      <c r="Z704" t="str">
        <f t="shared" si="278"/>
        <v/>
      </c>
      <c r="AA704" t="str">
        <f t="shared" si="279"/>
        <v/>
      </c>
      <c r="AB704" t="str">
        <f t="shared" si="280"/>
        <v/>
      </c>
      <c r="AC704" t="str">
        <f t="shared" si="281"/>
        <v/>
      </c>
      <c r="AD704" t="str">
        <f t="shared" si="282"/>
        <v/>
      </c>
      <c r="AE704" t="str">
        <f t="shared" si="283"/>
        <v/>
      </c>
      <c r="AF704" t="str">
        <f t="shared" si="284"/>
        <v/>
      </c>
      <c r="AG704" t="str">
        <f t="shared" si="285"/>
        <v/>
      </c>
    </row>
    <row r="705" spans="3:33" x14ac:dyDescent="0.3">
      <c r="C705" s="5" t="str">
        <f t="shared" si="286"/>
        <v/>
      </c>
      <c r="D705" s="5" t="e">
        <f t="shared" si="270"/>
        <v>#N/A</v>
      </c>
      <c r="E705" s="5" t="b">
        <f t="shared" si="287"/>
        <v>0</v>
      </c>
      <c r="F705" s="5" t="e">
        <f t="shared" si="271"/>
        <v>#N/A</v>
      </c>
      <c r="G705" s="5" t="str">
        <f t="shared" si="288"/>
        <v>FALSE V</v>
      </c>
      <c r="H705" s="5" t="b">
        <f t="shared" si="289"/>
        <v>0</v>
      </c>
      <c r="I705" s="5" t="b">
        <f t="shared" si="290"/>
        <v>0</v>
      </c>
      <c r="J705" s="5" t="b">
        <f t="shared" si="291"/>
        <v>0</v>
      </c>
      <c r="K705" s="5" t="str">
        <f t="shared" si="292"/>
        <v>FALSE C</v>
      </c>
      <c r="L705" s="5" t="str">
        <f t="array" ref="L705">IFERROR(INDEX(e29_4c,SMALL(IF(($B$9&lt;=e29_raw)*($B$11&gt;=e29_raw),MATCH(ROW(e29_4c),ROW(e29_4c))),ROWS($A$1:A699)),COLUMN(A699)),"")</f>
        <v/>
      </c>
      <c r="M705" s="5" t="b">
        <f t="shared" si="293"/>
        <v>0</v>
      </c>
      <c r="N705" t="b">
        <f t="shared" si="294"/>
        <v>0</v>
      </c>
      <c r="O705" t="b">
        <f t="shared" si="295"/>
        <v>0</v>
      </c>
      <c r="P705" s="5" t="b">
        <f t="shared" si="296"/>
        <v>0</v>
      </c>
      <c r="T705" t="str">
        <f t="shared" si="272"/>
        <v/>
      </c>
      <c r="U705" t="str">
        <f t="shared" si="273"/>
        <v/>
      </c>
      <c r="V705" t="str">
        <f t="shared" si="274"/>
        <v/>
      </c>
      <c r="W705" t="str">
        <f t="shared" si="275"/>
        <v/>
      </c>
      <c r="X705" t="str">
        <f t="shared" si="276"/>
        <v/>
      </c>
      <c r="Y705" t="str">
        <f t="shared" si="277"/>
        <v/>
      </c>
      <c r="Z705" t="str">
        <f t="shared" si="278"/>
        <v/>
      </c>
      <c r="AA705" t="str">
        <f t="shared" si="279"/>
        <v/>
      </c>
      <c r="AB705" t="str">
        <f t="shared" si="280"/>
        <v/>
      </c>
      <c r="AC705" t="str">
        <f t="shared" si="281"/>
        <v/>
      </c>
      <c r="AD705" t="str">
        <f t="shared" si="282"/>
        <v/>
      </c>
      <c r="AE705" t="str">
        <f t="shared" si="283"/>
        <v/>
      </c>
      <c r="AF705" t="str">
        <f t="shared" si="284"/>
        <v/>
      </c>
      <c r="AG705" t="str">
        <f t="shared" si="285"/>
        <v/>
      </c>
    </row>
    <row r="706" spans="3:33" x14ac:dyDescent="0.3">
      <c r="C706" s="5" t="str">
        <f t="shared" si="286"/>
        <v/>
      </c>
      <c r="D706" s="5" t="e">
        <f t="shared" si="270"/>
        <v>#N/A</v>
      </c>
      <c r="E706" s="5" t="b">
        <f t="shared" si="287"/>
        <v>0</v>
      </c>
      <c r="F706" s="5" t="e">
        <f t="shared" si="271"/>
        <v>#N/A</v>
      </c>
      <c r="G706" s="5" t="str">
        <f t="shared" si="288"/>
        <v>FALSE V</v>
      </c>
      <c r="H706" s="5" t="b">
        <f t="shared" si="289"/>
        <v>0</v>
      </c>
      <c r="I706" s="5" t="b">
        <f t="shared" si="290"/>
        <v>0</v>
      </c>
      <c r="J706" s="5" t="b">
        <f t="shared" si="291"/>
        <v>0</v>
      </c>
      <c r="K706" s="5" t="str">
        <f t="shared" si="292"/>
        <v>FALSE C</v>
      </c>
      <c r="L706" s="5" t="str">
        <f t="array" ref="L706">IFERROR(INDEX(e29_4c,SMALL(IF(($B$9&lt;=e29_raw)*($B$11&gt;=e29_raw),MATCH(ROW(e29_4c),ROW(e29_4c))),ROWS($A$1:A700)),COLUMN(A700)),"")</f>
        <v/>
      </c>
      <c r="M706" s="5" t="b">
        <f t="shared" si="293"/>
        <v>0</v>
      </c>
      <c r="N706" t="b">
        <f t="shared" si="294"/>
        <v>0</v>
      </c>
      <c r="O706" t="b">
        <f t="shared" si="295"/>
        <v>0</v>
      </c>
      <c r="P706" s="5" t="b">
        <f t="shared" si="296"/>
        <v>0</v>
      </c>
      <c r="T706" t="str">
        <f t="shared" si="272"/>
        <v/>
      </c>
      <c r="U706" t="str">
        <f t="shared" si="273"/>
        <v/>
      </c>
      <c r="V706" t="str">
        <f t="shared" si="274"/>
        <v/>
      </c>
      <c r="W706" t="str">
        <f t="shared" si="275"/>
        <v/>
      </c>
      <c r="X706" t="str">
        <f t="shared" si="276"/>
        <v/>
      </c>
      <c r="Y706" t="str">
        <f t="shared" si="277"/>
        <v/>
      </c>
      <c r="Z706" t="str">
        <f t="shared" si="278"/>
        <v/>
      </c>
      <c r="AA706" t="str">
        <f t="shared" si="279"/>
        <v/>
      </c>
      <c r="AB706" t="str">
        <f t="shared" si="280"/>
        <v/>
      </c>
      <c r="AC706" t="str">
        <f t="shared" si="281"/>
        <v/>
      </c>
      <c r="AD706" t="str">
        <f t="shared" si="282"/>
        <v/>
      </c>
      <c r="AE706" t="str">
        <f t="shared" si="283"/>
        <v/>
      </c>
      <c r="AF706" t="str">
        <f t="shared" si="284"/>
        <v/>
      </c>
      <c r="AG706" t="str">
        <f t="shared" si="285"/>
        <v/>
      </c>
    </row>
    <row r="707" spans="3:33" x14ac:dyDescent="0.3">
      <c r="C707" s="5" t="str">
        <f t="shared" si="286"/>
        <v/>
      </c>
      <c r="D707" s="5" t="e">
        <f t="shared" si="270"/>
        <v>#N/A</v>
      </c>
      <c r="E707" s="5" t="b">
        <f t="shared" si="287"/>
        <v>0</v>
      </c>
      <c r="F707" s="5" t="e">
        <f t="shared" si="271"/>
        <v>#N/A</v>
      </c>
      <c r="G707" s="5" t="str">
        <f t="shared" si="288"/>
        <v>FALSE V</v>
      </c>
      <c r="H707" s="5" t="b">
        <f t="shared" si="289"/>
        <v>0</v>
      </c>
      <c r="I707" s="5" t="b">
        <f t="shared" si="290"/>
        <v>0</v>
      </c>
      <c r="J707" s="5" t="b">
        <f t="shared" si="291"/>
        <v>0</v>
      </c>
      <c r="K707" s="5" t="str">
        <f t="shared" si="292"/>
        <v>FALSE C</v>
      </c>
      <c r="L707" s="5" t="str">
        <f t="array" ref="L707">IFERROR(INDEX(e29_4c,SMALL(IF(($B$9&lt;=e29_raw)*($B$11&gt;=e29_raw),MATCH(ROW(e29_4c),ROW(e29_4c))),ROWS($A$1:A701)),COLUMN(A701)),"")</f>
        <v/>
      </c>
      <c r="M707" s="5" t="b">
        <f t="shared" si="293"/>
        <v>0</v>
      </c>
      <c r="N707" t="b">
        <f t="shared" si="294"/>
        <v>0</v>
      </c>
      <c r="O707" t="b">
        <f t="shared" si="295"/>
        <v>0</v>
      </c>
      <c r="P707" s="5" t="b">
        <f t="shared" si="296"/>
        <v>0</v>
      </c>
      <c r="T707" t="str">
        <f t="shared" si="272"/>
        <v/>
      </c>
      <c r="U707" t="str">
        <f t="shared" si="273"/>
        <v/>
      </c>
      <c r="V707" t="str">
        <f t="shared" si="274"/>
        <v/>
      </c>
      <c r="W707" t="str">
        <f t="shared" si="275"/>
        <v/>
      </c>
      <c r="X707" t="str">
        <f t="shared" si="276"/>
        <v/>
      </c>
      <c r="Y707" t="str">
        <f t="shared" si="277"/>
        <v/>
      </c>
      <c r="Z707" t="str">
        <f t="shared" si="278"/>
        <v/>
      </c>
      <c r="AA707" t="str">
        <f t="shared" si="279"/>
        <v/>
      </c>
      <c r="AB707" t="str">
        <f t="shared" si="280"/>
        <v/>
      </c>
      <c r="AC707" t="str">
        <f t="shared" si="281"/>
        <v/>
      </c>
      <c r="AD707" t="str">
        <f t="shared" si="282"/>
        <v/>
      </c>
      <c r="AE707" t="str">
        <f t="shared" si="283"/>
        <v/>
      </c>
      <c r="AF707" t="str">
        <f t="shared" si="284"/>
        <v/>
      </c>
      <c r="AG707" t="str">
        <f t="shared" si="285"/>
        <v/>
      </c>
    </row>
    <row r="708" spans="3:33" x14ac:dyDescent="0.3">
      <c r="C708" s="5" t="str">
        <f t="shared" si="286"/>
        <v/>
      </c>
      <c r="D708" s="5" t="e">
        <f t="shared" si="270"/>
        <v>#N/A</v>
      </c>
      <c r="E708" s="5" t="b">
        <f t="shared" si="287"/>
        <v>0</v>
      </c>
      <c r="F708" s="5" t="e">
        <f t="shared" si="271"/>
        <v>#N/A</v>
      </c>
      <c r="G708" s="5" t="str">
        <f t="shared" si="288"/>
        <v>FALSE V</v>
      </c>
      <c r="H708" s="5" t="b">
        <f t="shared" si="289"/>
        <v>0</v>
      </c>
      <c r="I708" s="5" t="b">
        <f t="shared" si="290"/>
        <v>0</v>
      </c>
      <c r="J708" s="5" t="b">
        <f t="shared" si="291"/>
        <v>0</v>
      </c>
      <c r="K708" s="5" t="str">
        <f t="shared" si="292"/>
        <v>FALSE C</v>
      </c>
      <c r="L708" s="5" t="str">
        <f t="array" ref="L708">IFERROR(INDEX(e29_4c,SMALL(IF(($B$9&lt;=e29_raw)*($B$11&gt;=e29_raw),MATCH(ROW(e29_4c),ROW(e29_4c))),ROWS($A$1:A702)),COLUMN(A702)),"")</f>
        <v/>
      </c>
      <c r="M708" s="5" t="b">
        <f t="shared" si="293"/>
        <v>0</v>
      </c>
      <c r="N708" t="b">
        <f t="shared" si="294"/>
        <v>0</v>
      </c>
      <c r="O708" t="b">
        <f t="shared" si="295"/>
        <v>0</v>
      </c>
      <c r="P708" s="5" t="b">
        <f t="shared" si="296"/>
        <v>0</v>
      </c>
      <c r="T708" t="str">
        <f t="shared" si="272"/>
        <v/>
      </c>
      <c r="U708" t="str">
        <f t="shared" si="273"/>
        <v/>
      </c>
      <c r="V708" t="str">
        <f t="shared" si="274"/>
        <v/>
      </c>
      <c r="W708" t="str">
        <f t="shared" si="275"/>
        <v/>
      </c>
      <c r="X708" t="str">
        <f t="shared" si="276"/>
        <v/>
      </c>
      <c r="Y708" t="str">
        <f t="shared" si="277"/>
        <v/>
      </c>
      <c r="Z708" t="str">
        <f t="shared" si="278"/>
        <v/>
      </c>
      <c r="AA708" t="str">
        <f t="shared" si="279"/>
        <v/>
      </c>
      <c r="AB708" t="str">
        <f t="shared" si="280"/>
        <v/>
      </c>
      <c r="AC708" t="str">
        <f t="shared" si="281"/>
        <v/>
      </c>
      <c r="AD708" t="str">
        <f t="shared" si="282"/>
        <v/>
      </c>
      <c r="AE708" t="str">
        <f t="shared" si="283"/>
        <v/>
      </c>
      <c r="AF708" t="str">
        <f t="shared" si="284"/>
        <v/>
      </c>
      <c r="AG708" t="str">
        <f t="shared" si="285"/>
        <v/>
      </c>
    </row>
    <row r="709" spans="3:33" x14ac:dyDescent="0.3">
      <c r="C709" s="5" t="str">
        <f t="shared" si="286"/>
        <v/>
      </c>
      <c r="D709" s="5" t="e">
        <f t="shared" si="270"/>
        <v>#N/A</v>
      </c>
      <c r="E709" s="5" t="b">
        <f t="shared" si="287"/>
        <v>0</v>
      </c>
      <c r="F709" s="5" t="e">
        <f t="shared" si="271"/>
        <v>#N/A</v>
      </c>
      <c r="G709" s="5" t="str">
        <f t="shared" si="288"/>
        <v>FALSE V</v>
      </c>
      <c r="H709" s="5" t="b">
        <f t="shared" si="289"/>
        <v>0</v>
      </c>
      <c r="I709" s="5" t="b">
        <f t="shared" si="290"/>
        <v>0</v>
      </c>
      <c r="J709" s="5" t="b">
        <f t="shared" si="291"/>
        <v>0</v>
      </c>
      <c r="K709" s="5" t="str">
        <f t="shared" si="292"/>
        <v>FALSE C</v>
      </c>
      <c r="L709" s="5" t="str">
        <f t="array" ref="L709">IFERROR(INDEX(e29_4c,SMALL(IF(($B$9&lt;=e29_raw)*($B$11&gt;=e29_raw),MATCH(ROW(e29_4c),ROW(e29_4c))),ROWS($A$1:A703)),COLUMN(A703)),"")</f>
        <v/>
      </c>
      <c r="M709" s="5" t="b">
        <f t="shared" si="293"/>
        <v>0</v>
      </c>
      <c r="N709" t="b">
        <f t="shared" si="294"/>
        <v>0</v>
      </c>
      <c r="O709" t="b">
        <f t="shared" si="295"/>
        <v>0</v>
      </c>
      <c r="P709" s="5" t="b">
        <f t="shared" si="296"/>
        <v>0</v>
      </c>
      <c r="T709" t="str">
        <f t="shared" si="272"/>
        <v/>
      </c>
      <c r="U709" t="str">
        <f t="shared" si="273"/>
        <v/>
      </c>
      <c r="V709" t="str">
        <f t="shared" si="274"/>
        <v/>
      </c>
      <c r="W709" t="str">
        <f t="shared" si="275"/>
        <v/>
      </c>
      <c r="X709" t="str">
        <f t="shared" si="276"/>
        <v/>
      </c>
      <c r="Y709" t="str">
        <f t="shared" si="277"/>
        <v/>
      </c>
      <c r="Z709" t="str">
        <f t="shared" si="278"/>
        <v/>
      </c>
      <c r="AA709" t="str">
        <f t="shared" si="279"/>
        <v/>
      </c>
      <c r="AB709" t="str">
        <f t="shared" si="280"/>
        <v/>
      </c>
      <c r="AC709" t="str">
        <f t="shared" si="281"/>
        <v/>
      </c>
      <c r="AD709" t="str">
        <f t="shared" si="282"/>
        <v/>
      </c>
      <c r="AE709" t="str">
        <f t="shared" si="283"/>
        <v/>
      </c>
      <c r="AF709" t="str">
        <f t="shared" si="284"/>
        <v/>
      </c>
      <c r="AG709" t="str">
        <f t="shared" si="285"/>
        <v/>
      </c>
    </row>
    <row r="710" spans="3:33" x14ac:dyDescent="0.3">
      <c r="C710" s="5" t="str">
        <f t="shared" si="286"/>
        <v/>
      </c>
      <c r="D710" s="5" t="e">
        <f t="shared" si="270"/>
        <v>#N/A</v>
      </c>
      <c r="E710" s="5" t="b">
        <f t="shared" si="287"/>
        <v>0</v>
      </c>
      <c r="F710" s="5" t="e">
        <f t="shared" si="271"/>
        <v>#N/A</v>
      </c>
      <c r="G710" s="5" t="str">
        <f t="shared" si="288"/>
        <v>FALSE V</v>
      </c>
      <c r="H710" s="5" t="b">
        <f t="shared" si="289"/>
        <v>0</v>
      </c>
      <c r="I710" s="5" t="b">
        <f t="shared" si="290"/>
        <v>0</v>
      </c>
      <c r="J710" s="5" t="b">
        <f t="shared" si="291"/>
        <v>0</v>
      </c>
      <c r="K710" s="5" t="str">
        <f t="shared" si="292"/>
        <v>FALSE C</v>
      </c>
      <c r="L710" s="5" t="str">
        <f t="array" ref="L710">IFERROR(INDEX(e29_4c,SMALL(IF(($B$9&lt;=e29_raw)*($B$11&gt;=e29_raw),MATCH(ROW(e29_4c),ROW(e29_4c))),ROWS($A$1:A704)),COLUMN(A704)),"")</f>
        <v/>
      </c>
      <c r="M710" s="5" t="b">
        <f t="shared" si="293"/>
        <v>0</v>
      </c>
      <c r="N710" t="b">
        <f t="shared" si="294"/>
        <v>0</v>
      </c>
      <c r="O710" t="b">
        <f t="shared" si="295"/>
        <v>0</v>
      </c>
      <c r="P710" s="5" t="b">
        <f t="shared" si="296"/>
        <v>0</v>
      </c>
      <c r="T710" t="str">
        <f t="shared" si="272"/>
        <v/>
      </c>
      <c r="U710" t="str">
        <f t="shared" si="273"/>
        <v/>
      </c>
      <c r="V710" t="str">
        <f t="shared" si="274"/>
        <v/>
      </c>
      <c r="W710" t="str">
        <f t="shared" si="275"/>
        <v/>
      </c>
      <c r="X710" t="str">
        <f t="shared" si="276"/>
        <v/>
      </c>
      <c r="Y710" t="str">
        <f t="shared" si="277"/>
        <v/>
      </c>
      <c r="Z710" t="str">
        <f t="shared" si="278"/>
        <v/>
      </c>
      <c r="AA710" t="str">
        <f t="shared" si="279"/>
        <v/>
      </c>
      <c r="AB710" t="str">
        <f t="shared" si="280"/>
        <v/>
      </c>
      <c r="AC710" t="str">
        <f t="shared" si="281"/>
        <v/>
      </c>
      <c r="AD710" t="str">
        <f t="shared" si="282"/>
        <v/>
      </c>
      <c r="AE710" t="str">
        <f t="shared" si="283"/>
        <v/>
      </c>
      <c r="AF710" t="str">
        <f t="shared" si="284"/>
        <v/>
      </c>
      <c r="AG710" t="str">
        <f t="shared" si="285"/>
        <v/>
      </c>
    </row>
    <row r="711" spans="3:33" x14ac:dyDescent="0.3">
      <c r="C711" s="5" t="str">
        <f t="shared" si="286"/>
        <v/>
      </c>
      <c r="D711" s="5" t="e">
        <f t="shared" ref="D711:D774" si="297">INDEX(e29_value,MATCH(L711,e29_4c,0))&amp;" "&amp;INDEX(e29_sym,MATCH(L711,e29_4c,0))</f>
        <v>#N/A</v>
      </c>
      <c r="E711" s="5" t="b">
        <f t="shared" si="287"/>
        <v>0</v>
      </c>
      <c r="F711" s="5" t="e">
        <f t="shared" ref="F711:F774" si="298">MIN($B$17,ROUND(SQRT(($B$30*INDEX(e29_raw,MATCH(L711,e29_4c,0)))),1))&amp;" V"</f>
        <v>#N/A</v>
      </c>
      <c r="G711" s="5" t="str">
        <f t="shared" si="288"/>
        <v>FALSE V</v>
      </c>
      <c r="H711" s="5" t="b">
        <f t="shared" si="289"/>
        <v>0</v>
      </c>
      <c r="I711" s="5" t="b">
        <f t="shared" si="290"/>
        <v>0</v>
      </c>
      <c r="J711" s="5" t="b">
        <f t="shared" si="291"/>
        <v>0</v>
      </c>
      <c r="K711" s="5" t="str">
        <f t="shared" si="292"/>
        <v>FALSE C</v>
      </c>
      <c r="L711" s="5" t="str">
        <f t="array" ref="L711">IFERROR(INDEX(e29_4c,SMALL(IF(($B$9&lt;=e29_raw)*($B$11&gt;=e29_raw),MATCH(ROW(e29_4c),ROW(e29_4c))),ROWS($A$1:A705)),COLUMN(A705)),"")</f>
        <v/>
      </c>
      <c r="M711" s="5" t="b">
        <f t="shared" si="293"/>
        <v>0</v>
      </c>
      <c r="N711" t="b">
        <f t="shared" si="294"/>
        <v>0</v>
      </c>
      <c r="O711" t="b">
        <f t="shared" si="295"/>
        <v>0</v>
      </c>
      <c r="P711" s="5" t="b">
        <f t="shared" si="296"/>
        <v>0</v>
      </c>
      <c r="T711" t="str">
        <f t="shared" ref="T711:T774" si="299">IF($L711&lt;&gt;"",C$6&amp;" '"&amp;C711&amp;"';","")</f>
        <v/>
      </c>
      <c r="U711" t="str">
        <f t="shared" ref="U711:U774" si="300">IF($L711&lt;&gt;"",D$6&amp;" '"&amp;D711&amp;"';","")</f>
        <v/>
      </c>
      <c r="V711" t="str">
        <f t="shared" ref="V711:V774" si="301">IF($L711&lt;&gt;"",E$6&amp;" '"&amp;E711&amp;"';","")</f>
        <v/>
      </c>
      <c r="W711" t="str">
        <f t="shared" ref="W711:W774" si="302">IF($L711&lt;&gt;"",F$6&amp;" '"&amp;F711&amp;"';","")</f>
        <v/>
      </c>
      <c r="X711" t="str">
        <f t="shared" ref="X711:X774" si="303">IF($L711&lt;&gt;"",G$6&amp;" '"&amp;G711&amp;"';","")</f>
        <v/>
      </c>
      <c r="Y711" t="str">
        <f t="shared" ref="Y711:Y774" si="304">IF($L711&lt;&gt;"",H$6&amp;" '"&amp;H711&amp;"';","")</f>
        <v/>
      </c>
      <c r="Z711" t="str">
        <f t="shared" ref="Z711:Z774" si="305">IF($L711&lt;&gt;"",I$6&amp;" '"&amp;I711&amp;"';","")</f>
        <v/>
      </c>
      <c r="AA711" t="str">
        <f t="shared" ref="AA711:AA774" si="306">IF($L711&lt;&gt;"",J$6&amp;" '"&amp;J711&amp;"';","")</f>
        <v/>
      </c>
      <c r="AB711" t="str">
        <f t="shared" ref="AB711:AB774" si="307">IF($L711&lt;&gt;"",K$6&amp;" '"&amp;K711&amp;"';","")</f>
        <v/>
      </c>
      <c r="AC711" t="str">
        <f t="shared" ref="AC711:AC774" si="308">IF($L711&lt;&gt;"",L$6&amp;" '"&amp;L711&amp;"';","")</f>
        <v/>
      </c>
      <c r="AD711" t="str">
        <f t="shared" ref="AD711:AD774" si="309">IF($L711&lt;&gt;"",M$6&amp;" '"&amp;M711&amp;"';","")</f>
        <v/>
      </c>
      <c r="AE711" t="str">
        <f t="shared" ref="AE711:AE774" si="310">IF($L711&lt;&gt;"",N$6&amp;" '"&amp;N711&amp;"';","")</f>
        <v/>
      </c>
      <c r="AF711" t="str">
        <f t="shared" ref="AF711:AF774" si="311">IF($L711&lt;&gt;"",O$6&amp;" '"&amp;O711&amp;"';","")</f>
        <v/>
      </c>
      <c r="AG711" t="str">
        <f t="shared" ref="AG711:AG774" si="312">IF($L711&lt;&gt;"",P$6&amp;" '"&amp;P711&amp;"';","")</f>
        <v/>
      </c>
    </row>
    <row r="712" spans="3:33" x14ac:dyDescent="0.3">
      <c r="C712" s="5" t="str">
        <f t="shared" ref="C712:C775" si="313">IF($L712&lt;&gt;"","R"&amp;J712,"")</f>
        <v/>
      </c>
      <c r="D712" s="5" t="e">
        <f t="shared" si="297"/>
        <v>#N/A</v>
      </c>
      <c r="E712" s="5" t="b">
        <f t="shared" ref="E712:E775" si="314">IF($L712&lt;&gt;"",$B$21)</f>
        <v>0</v>
      </c>
      <c r="F712" s="5" t="e">
        <f t="shared" si="298"/>
        <v>#N/A</v>
      </c>
      <c r="G712" s="5" t="str">
        <f t="shared" ref="G712:G775" si="315">IF($L712&lt;&gt;"",$B$19)&amp;" V"</f>
        <v>FALSE V</v>
      </c>
      <c r="H712" s="5" t="b">
        <f t="shared" ref="H712:H775" si="316">IF($L712&lt;&gt;"",$B$15)</f>
        <v>0</v>
      </c>
      <c r="I712" s="5" t="b">
        <f t="shared" ref="I712:I775" si="317">IF($L712&lt;&gt;"",$B$23)</f>
        <v>0</v>
      </c>
      <c r="J712" s="5" t="b">
        <f t="shared" ref="J712:J775" si="318">IF($L712&lt;&gt;"",$B$13)</f>
        <v>0</v>
      </c>
      <c r="K712" s="5" t="str">
        <f t="shared" ref="K712:K775" si="319">IF($L712&lt;&gt;"",$B$25)&amp;" C"</f>
        <v>FALSE C</v>
      </c>
      <c r="L712" s="5" t="str">
        <f t="array" ref="L712">IFERROR(INDEX(e29_4c,SMALL(IF(($B$9&lt;=e29_raw)*($B$11&gt;=e29_raw),MATCH(ROW(e29_4c),ROW(e29_4c))),ROWS($A$1:A706)),COLUMN(A706)),"")</f>
        <v/>
      </c>
      <c r="M712" s="5" t="b">
        <f t="shared" ref="M712:M775" si="320">IF($L712&lt;&gt;"",$B$27)</f>
        <v>0</v>
      </c>
      <c r="N712" t="b">
        <f t="shared" ref="N712:N775" si="321">IF(L712&lt;&gt;"",$A$9)</f>
        <v>0</v>
      </c>
      <c r="O712" t="b">
        <f t="shared" ref="O712:O775" si="322">IF($L712&lt;&gt;"","Panasonic")</f>
        <v>0</v>
      </c>
      <c r="P712" s="5" t="b">
        <f t="shared" ref="P712:P775" si="323">IF($L712&lt;&gt;"","ERJ"&amp;$B$6&amp;$B$34&amp;L712)</f>
        <v>0</v>
      </c>
      <c r="T712" t="str">
        <f t="shared" si="299"/>
        <v/>
      </c>
      <c r="U712" t="str">
        <f t="shared" si="300"/>
        <v/>
      </c>
      <c r="V712" t="str">
        <f t="shared" si="301"/>
        <v/>
      </c>
      <c r="W712" t="str">
        <f t="shared" si="302"/>
        <v/>
      </c>
      <c r="X712" t="str">
        <f t="shared" si="303"/>
        <v/>
      </c>
      <c r="Y712" t="str">
        <f t="shared" si="304"/>
        <v/>
      </c>
      <c r="Z712" t="str">
        <f t="shared" si="305"/>
        <v/>
      </c>
      <c r="AA712" t="str">
        <f t="shared" si="306"/>
        <v/>
      </c>
      <c r="AB712" t="str">
        <f t="shared" si="307"/>
        <v/>
      </c>
      <c r="AC712" t="str">
        <f t="shared" si="308"/>
        <v/>
      </c>
      <c r="AD712" t="str">
        <f t="shared" si="309"/>
        <v/>
      </c>
      <c r="AE712" t="str">
        <f t="shared" si="310"/>
        <v/>
      </c>
      <c r="AF712" t="str">
        <f t="shared" si="311"/>
        <v/>
      </c>
      <c r="AG712" t="str">
        <f t="shared" si="312"/>
        <v/>
      </c>
    </row>
    <row r="713" spans="3:33" x14ac:dyDescent="0.3">
      <c r="C713" s="5" t="str">
        <f t="shared" si="313"/>
        <v/>
      </c>
      <c r="D713" s="5" t="e">
        <f t="shared" si="297"/>
        <v>#N/A</v>
      </c>
      <c r="E713" s="5" t="b">
        <f t="shared" si="314"/>
        <v>0</v>
      </c>
      <c r="F713" s="5" t="e">
        <f t="shared" si="298"/>
        <v>#N/A</v>
      </c>
      <c r="G713" s="5" t="str">
        <f t="shared" si="315"/>
        <v>FALSE V</v>
      </c>
      <c r="H713" s="5" t="b">
        <f t="shared" si="316"/>
        <v>0</v>
      </c>
      <c r="I713" s="5" t="b">
        <f t="shared" si="317"/>
        <v>0</v>
      </c>
      <c r="J713" s="5" t="b">
        <f t="shared" si="318"/>
        <v>0</v>
      </c>
      <c r="K713" s="5" t="str">
        <f t="shared" si="319"/>
        <v>FALSE C</v>
      </c>
      <c r="L713" s="5" t="str">
        <f t="array" ref="L713">IFERROR(INDEX(e29_4c,SMALL(IF(($B$9&lt;=e29_raw)*($B$11&gt;=e29_raw),MATCH(ROW(e29_4c),ROW(e29_4c))),ROWS($A$1:A707)),COLUMN(A707)),"")</f>
        <v/>
      </c>
      <c r="M713" s="5" t="b">
        <f t="shared" si="320"/>
        <v>0</v>
      </c>
      <c r="N713" t="b">
        <f t="shared" si="321"/>
        <v>0</v>
      </c>
      <c r="O713" t="b">
        <f t="shared" si="322"/>
        <v>0</v>
      </c>
      <c r="P713" s="5" t="b">
        <f t="shared" si="323"/>
        <v>0</v>
      </c>
      <c r="T713" t="str">
        <f t="shared" si="299"/>
        <v/>
      </c>
      <c r="U713" t="str">
        <f t="shared" si="300"/>
        <v/>
      </c>
      <c r="V713" t="str">
        <f t="shared" si="301"/>
        <v/>
      </c>
      <c r="W713" t="str">
        <f t="shared" si="302"/>
        <v/>
      </c>
      <c r="X713" t="str">
        <f t="shared" si="303"/>
        <v/>
      </c>
      <c r="Y713" t="str">
        <f t="shared" si="304"/>
        <v/>
      </c>
      <c r="Z713" t="str">
        <f t="shared" si="305"/>
        <v/>
      </c>
      <c r="AA713" t="str">
        <f t="shared" si="306"/>
        <v/>
      </c>
      <c r="AB713" t="str">
        <f t="shared" si="307"/>
        <v/>
      </c>
      <c r="AC713" t="str">
        <f t="shared" si="308"/>
        <v/>
      </c>
      <c r="AD713" t="str">
        <f t="shared" si="309"/>
        <v/>
      </c>
      <c r="AE713" t="str">
        <f t="shared" si="310"/>
        <v/>
      </c>
      <c r="AF713" t="str">
        <f t="shared" si="311"/>
        <v/>
      </c>
      <c r="AG713" t="str">
        <f t="shared" si="312"/>
        <v/>
      </c>
    </row>
    <row r="714" spans="3:33" x14ac:dyDescent="0.3">
      <c r="C714" s="5" t="str">
        <f t="shared" si="313"/>
        <v/>
      </c>
      <c r="D714" s="5" t="e">
        <f t="shared" si="297"/>
        <v>#N/A</v>
      </c>
      <c r="E714" s="5" t="b">
        <f t="shared" si="314"/>
        <v>0</v>
      </c>
      <c r="F714" s="5" t="e">
        <f t="shared" si="298"/>
        <v>#N/A</v>
      </c>
      <c r="G714" s="5" t="str">
        <f t="shared" si="315"/>
        <v>FALSE V</v>
      </c>
      <c r="H714" s="5" t="b">
        <f t="shared" si="316"/>
        <v>0</v>
      </c>
      <c r="I714" s="5" t="b">
        <f t="shared" si="317"/>
        <v>0</v>
      </c>
      <c r="J714" s="5" t="b">
        <f t="shared" si="318"/>
        <v>0</v>
      </c>
      <c r="K714" s="5" t="str">
        <f t="shared" si="319"/>
        <v>FALSE C</v>
      </c>
      <c r="L714" s="5" t="str">
        <f t="array" ref="L714">IFERROR(INDEX(e29_4c,SMALL(IF(($B$9&lt;=e29_raw)*($B$11&gt;=e29_raw),MATCH(ROW(e29_4c),ROW(e29_4c))),ROWS($A$1:A708)),COLUMN(A708)),"")</f>
        <v/>
      </c>
      <c r="M714" s="5" t="b">
        <f t="shared" si="320"/>
        <v>0</v>
      </c>
      <c r="N714" t="b">
        <f t="shared" si="321"/>
        <v>0</v>
      </c>
      <c r="O714" t="b">
        <f t="shared" si="322"/>
        <v>0</v>
      </c>
      <c r="P714" s="5" t="b">
        <f t="shared" si="323"/>
        <v>0</v>
      </c>
      <c r="T714" t="str">
        <f t="shared" si="299"/>
        <v/>
      </c>
      <c r="U714" t="str">
        <f t="shared" si="300"/>
        <v/>
      </c>
      <c r="V714" t="str">
        <f t="shared" si="301"/>
        <v/>
      </c>
      <c r="W714" t="str">
        <f t="shared" si="302"/>
        <v/>
      </c>
      <c r="X714" t="str">
        <f t="shared" si="303"/>
        <v/>
      </c>
      <c r="Y714" t="str">
        <f t="shared" si="304"/>
        <v/>
      </c>
      <c r="Z714" t="str">
        <f t="shared" si="305"/>
        <v/>
      </c>
      <c r="AA714" t="str">
        <f t="shared" si="306"/>
        <v/>
      </c>
      <c r="AB714" t="str">
        <f t="shared" si="307"/>
        <v/>
      </c>
      <c r="AC714" t="str">
        <f t="shared" si="308"/>
        <v/>
      </c>
      <c r="AD714" t="str">
        <f t="shared" si="309"/>
        <v/>
      </c>
      <c r="AE714" t="str">
        <f t="shared" si="310"/>
        <v/>
      </c>
      <c r="AF714" t="str">
        <f t="shared" si="311"/>
        <v/>
      </c>
      <c r="AG714" t="str">
        <f t="shared" si="312"/>
        <v/>
      </c>
    </row>
    <row r="715" spans="3:33" x14ac:dyDescent="0.3">
      <c r="C715" s="5" t="str">
        <f t="shared" si="313"/>
        <v/>
      </c>
      <c r="D715" s="5" t="e">
        <f t="shared" si="297"/>
        <v>#N/A</v>
      </c>
      <c r="E715" s="5" t="b">
        <f t="shared" si="314"/>
        <v>0</v>
      </c>
      <c r="F715" s="5" t="e">
        <f t="shared" si="298"/>
        <v>#N/A</v>
      </c>
      <c r="G715" s="5" t="str">
        <f t="shared" si="315"/>
        <v>FALSE V</v>
      </c>
      <c r="H715" s="5" t="b">
        <f t="shared" si="316"/>
        <v>0</v>
      </c>
      <c r="I715" s="5" t="b">
        <f t="shared" si="317"/>
        <v>0</v>
      </c>
      <c r="J715" s="5" t="b">
        <f t="shared" si="318"/>
        <v>0</v>
      </c>
      <c r="K715" s="5" t="str">
        <f t="shared" si="319"/>
        <v>FALSE C</v>
      </c>
      <c r="L715" s="5" t="str">
        <f t="array" ref="L715">IFERROR(INDEX(e29_4c,SMALL(IF(($B$9&lt;=e29_raw)*($B$11&gt;=e29_raw),MATCH(ROW(e29_4c),ROW(e29_4c))),ROWS($A$1:A709)),COLUMN(A709)),"")</f>
        <v/>
      </c>
      <c r="M715" s="5" t="b">
        <f t="shared" si="320"/>
        <v>0</v>
      </c>
      <c r="N715" t="b">
        <f t="shared" si="321"/>
        <v>0</v>
      </c>
      <c r="O715" t="b">
        <f t="shared" si="322"/>
        <v>0</v>
      </c>
      <c r="P715" s="5" t="b">
        <f t="shared" si="323"/>
        <v>0</v>
      </c>
      <c r="T715" t="str">
        <f t="shared" si="299"/>
        <v/>
      </c>
      <c r="U715" t="str">
        <f t="shared" si="300"/>
        <v/>
      </c>
      <c r="V715" t="str">
        <f t="shared" si="301"/>
        <v/>
      </c>
      <c r="W715" t="str">
        <f t="shared" si="302"/>
        <v/>
      </c>
      <c r="X715" t="str">
        <f t="shared" si="303"/>
        <v/>
      </c>
      <c r="Y715" t="str">
        <f t="shared" si="304"/>
        <v/>
      </c>
      <c r="Z715" t="str">
        <f t="shared" si="305"/>
        <v/>
      </c>
      <c r="AA715" t="str">
        <f t="shared" si="306"/>
        <v/>
      </c>
      <c r="AB715" t="str">
        <f t="shared" si="307"/>
        <v/>
      </c>
      <c r="AC715" t="str">
        <f t="shared" si="308"/>
        <v/>
      </c>
      <c r="AD715" t="str">
        <f t="shared" si="309"/>
        <v/>
      </c>
      <c r="AE715" t="str">
        <f t="shared" si="310"/>
        <v/>
      </c>
      <c r="AF715" t="str">
        <f t="shared" si="311"/>
        <v/>
      </c>
      <c r="AG715" t="str">
        <f t="shared" si="312"/>
        <v/>
      </c>
    </row>
    <row r="716" spans="3:33" x14ac:dyDescent="0.3">
      <c r="C716" s="5" t="str">
        <f t="shared" si="313"/>
        <v/>
      </c>
      <c r="D716" s="5" t="e">
        <f t="shared" si="297"/>
        <v>#N/A</v>
      </c>
      <c r="E716" s="5" t="b">
        <f t="shared" si="314"/>
        <v>0</v>
      </c>
      <c r="F716" s="5" t="e">
        <f t="shared" si="298"/>
        <v>#N/A</v>
      </c>
      <c r="G716" s="5" t="str">
        <f t="shared" si="315"/>
        <v>FALSE V</v>
      </c>
      <c r="H716" s="5" t="b">
        <f t="shared" si="316"/>
        <v>0</v>
      </c>
      <c r="I716" s="5" t="b">
        <f t="shared" si="317"/>
        <v>0</v>
      </c>
      <c r="J716" s="5" t="b">
        <f t="shared" si="318"/>
        <v>0</v>
      </c>
      <c r="K716" s="5" t="str">
        <f t="shared" si="319"/>
        <v>FALSE C</v>
      </c>
      <c r="L716" s="5" t="str">
        <f t="array" ref="L716">IFERROR(INDEX(e29_4c,SMALL(IF(($B$9&lt;=e29_raw)*($B$11&gt;=e29_raw),MATCH(ROW(e29_4c),ROW(e29_4c))),ROWS($A$1:A710)),COLUMN(A710)),"")</f>
        <v/>
      </c>
      <c r="M716" s="5" t="b">
        <f t="shared" si="320"/>
        <v>0</v>
      </c>
      <c r="N716" t="b">
        <f t="shared" si="321"/>
        <v>0</v>
      </c>
      <c r="O716" t="b">
        <f t="shared" si="322"/>
        <v>0</v>
      </c>
      <c r="P716" s="5" t="b">
        <f t="shared" si="323"/>
        <v>0</v>
      </c>
      <c r="T716" t="str">
        <f t="shared" si="299"/>
        <v/>
      </c>
      <c r="U716" t="str">
        <f t="shared" si="300"/>
        <v/>
      </c>
      <c r="V716" t="str">
        <f t="shared" si="301"/>
        <v/>
      </c>
      <c r="W716" t="str">
        <f t="shared" si="302"/>
        <v/>
      </c>
      <c r="X716" t="str">
        <f t="shared" si="303"/>
        <v/>
      </c>
      <c r="Y716" t="str">
        <f t="shared" si="304"/>
        <v/>
      </c>
      <c r="Z716" t="str">
        <f t="shared" si="305"/>
        <v/>
      </c>
      <c r="AA716" t="str">
        <f t="shared" si="306"/>
        <v/>
      </c>
      <c r="AB716" t="str">
        <f t="shared" si="307"/>
        <v/>
      </c>
      <c r="AC716" t="str">
        <f t="shared" si="308"/>
        <v/>
      </c>
      <c r="AD716" t="str">
        <f t="shared" si="309"/>
        <v/>
      </c>
      <c r="AE716" t="str">
        <f t="shared" si="310"/>
        <v/>
      </c>
      <c r="AF716" t="str">
        <f t="shared" si="311"/>
        <v/>
      </c>
      <c r="AG716" t="str">
        <f t="shared" si="312"/>
        <v/>
      </c>
    </row>
    <row r="717" spans="3:33" x14ac:dyDescent="0.3">
      <c r="C717" s="5" t="str">
        <f t="shared" si="313"/>
        <v/>
      </c>
      <c r="D717" s="5" t="e">
        <f t="shared" si="297"/>
        <v>#N/A</v>
      </c>
      <c r="E717" s="5" t="b">
        <f t="shared" si="314"/>
        <v>0</v>
      </c>
      <c r="F717" s="5" t="e">
        <f t="shared" si="298"/>
        <v>#N/A</v>
      </c>
      <c r="G717" s="5" t="str">
        <f t="shared" si="315"/>
        <v>FALSE V</v>
      </c>
      <c r="H717" s="5" t="b">
        <f t="shared" si="316"/>
        <v>0</v>
      </c>
      <c r="I717" s="5" t="b">
        <f t="shared" si="317"/>
        <v>0</v>
      </c>
      <c r="J717" s="5" t="b">
        <f t="shared" si="318"/>
        <v>0</v>
      </c>
      <c r="K717" s="5" t="str">
        <f t="shared" si="319"/>
        <v>FALSE C</v>
      </c>
      <c r="L717" s="5" t="str">
        <f t="array" ref="L717">IFERROR(INDEX(e29_4c,SMALL(IF(($B$9&lt;=e29_raw)*($B$11&gt;=e29_raw),MATCH(ROW(e29_4c),ROW(e29_4c))),ROWS($A$1:A711)),COLUMN(A711)),"")</f>
        <v/>
      </c>
      <c r="M717" s="5" t="b">
        <f t="shared" si="320"/>
        <v>0</v>
      </c>
      <c r="N717" t="b">
        <f t="shared" si="321"/>
        <v>0</v>
      </c>
      <c r="O717" t="b">
        <f t="shared" si="322"/>
        <v>0</v>
      </c>
      <c r="P717" s="5" t="b">
        <f t="shared" si="323"/>
        <v>0</v>
      </c>
      <c r="T717" t="str">
        <f t="shared" si="299"/>
        <v/>
      </c>
      <c r="U717" t="str">
        <f t="shared" si="300"/>
        <v/>
      </c>
      <c r="V717" t="str">
        <f t="shared" si="301"/>
        <v/>
      </c>
      <c r="W717" t="str">
        <f t="shared" si="302"/>
        <v/>
      </c>
      <c r="X717" t="str">
        <f t="shared" si="303"/>
        <v/>
      </c>
      <c r="Y717" t="str">
        <f t="shared" si="304"/>
        <v/>
      </c>
      <c r="Z717" t="str">
        <f t="shared" si="305"/>
        <v/>
      </c>
      <c r="AA717" t="str">
        <f t="shared" si="306"/>
        <v/>
      </c>
      <c r="AB717" t="str">
        <f t="shared" si="307"/>
        <v/>
      </c>
      <c r="AC717" t="str">
        <f t="shared" si="308"/>
        <v/>
      </c>
      <c r="AD717" t="str">
        <f t="shared" si="309"/>
        <v/>
      </c>
      <c r="AE717" t="str">
        <f t="shared" si="310"/>
        <v/>
      </c>
      <c r="AF717" t="str">
        <f t="shared" si="311"/>
        <v/>
      </c>
      <c r="AG717" t="str">
        <f t="shared" si="312"/>
        <v/>
      </c>
    </row>
    <row r="718" spans="3:33" x14ac:dyDescent="0.3">
      <c r="C718" s="5" t="str">
        <f t="shared" si="313"/>
        <v/>
      </c>
      <c r="D718" s="5" t="e">
        <f t="shared" si="297"/>
        <v>#N/A</v>
      </c>
      <c r="E718" s="5" t="b">
        <f t="shared" si="314"/>
        <v>0</v>
      </c>
      <c r="F718" s="5" t="e">
        <f t="shared" si="298"/>
        <v>#N/A</v>
      </c>
      <c r="G718" s="5" t="str">
        <f t="shared" si="315"/>
        <v>FALSE V</v>
      </c>
      <c r="H718" s="5" t="b">
        <f t="shared" si="316"/>
        <v>0</v>
      </c>
      <c r="I718" s="5" t="b">
        <f t="shared" si="317"/>
        <v>0</v>
      </c>
      <c r="J718" s="5" t="b">
        <f t="shared" si="318"/>
        <v>0</v>
      </c>
      <c r="K718" s="5" t="str">
        <f t="shared" si="319"/>
        <v>FALSE C</v>
      </c>
      <c r="L718" s="5" t="str">
        <f t="array" ref="L718">IFERROR(INDEX(e29_4c,SMALL(IF(($B$9&lt;=e29_raw)*($B$11&gt;=e29_raw),MATCH(ROW(e29_4c),ROW(e29_4c))),ROWS($A$1:A712)),COLUMN(A712)),"")</f>
        <v/>
      </c>
      <c r="M718" s="5" t="b">
        <f t="shared" si="320"/>
        <v>0</v>
      </c>
      <c r="N718" t="b">
        <f t="shared" si="321"/>
        <v>0</v>
      </c>
      <c r="O718" t="b">
        <f t="shared" si="322"/>
        <v>0</v>
      </c>
      <c r="P718" s="5" t="b">
        <f t="shared" si="323"/>
        <v>0</v>
      </c>
      <c r="T718" t="str">
        <f t="shared" si="299"/>
        <v/>
      </c>
      <c r="U718" t="str">
        <f t="shared" si="300"/>
        <v/>
      </c>
      <c r="V718" t="str">
        <f t="shared" si="301"/>
        <v/>
      </c>
      <c r="W718" t="str">
        <f t="shared" si="302"/>
        <v/>
      </c>
      <c r="X718" t="str">
        <f t="shared" si="303"/>
        <v/>
      </c>
      <c r="Y718" t="str">
        <f t="shared" si="304"/>
        <v/>
      </c>
      <c r="Z718" t="str">
        <f t="shared" si="305"/>
        <v/>
      </c>
      <c r="AA718" t="str">
        <f t="shared" si="306"/>
        <v/>
      </c>
      <c r="AB718" t="str">
        <f t="shared" si="307"/>
        <v/>
      </c>
      <c r="AC718" t="str">
        <f t="shared" si="308"/>
        <v/>
      </c>
      <c r="AD718" t="str">
        <f t="shared" si="309"/>
        <v/>
      </c>
      <c r="AE718" t="str">
        <f t="shared" si="310"/>
        <v/>
      </c>
      <c r="AF718" t="str">
        <f t="shared" si="311"/>
        <v/>
      </c>
      <c r="AG718" t="str">
        <f t="shared" si="312"/>
        <v/>
      </c>
    </row>
    <row r="719" spans="3:33" x14ac:dyDescent="0.3">
      <c r="C719" s="5" t="str">
        <f t="shared" si="313"/>
        <v/>
      </c>
      <c r="D719" s="5" t="e">
        <f t="shared" si="297"/>
        <v>#N/A</v>
      </c>
      <c r="E719" s="5" t="b">
        <f t="shared" si="314"/>
        <v>0</v>
      </c>
      <c r="F719" s="5" t="e">
        <f t="shared" si="298"/>
        <v>#N/A</v>
      </c>
      <c r="G719" s="5" t="str">
        <f t="shared" si="315"/>
        <v>FALSE V</v>
      </c>
      <c r="H719" s="5" t="b">
        <f t="shared" si="316"/>
        <v>0</v>
      </c>
      <c r="I719" s="5" t="b">
        <f t="shared" si="317"/>
        <v>0</v>
      </c>
      <c r="J719" s="5" t="b">
        <f t="shared" si="318"/>
        <v>0</v>
      </c>
      <c r="K719" s="5" t="str">
        <f t="shared" si="319"/>
        <v>FALSE C</v>
      </c>
      <c r="L719" s="5" t="str">
        <f t="array" ref="L719">IFERROR(INDEX(e29_4c,SMALL(IF(($B$9&lt;=e29_raw)*($B$11&gt;=e29_raw),MATCH(ROW(e29_4c),ROW(e29_4c))),ROWS($A$1:A713)),COLUMN(A713)),"")</f>
        <v/>
      </c>
      <c r="M719" s="5" t="b">
        <f t="shared" si="320"/>
        <v>0</v>
      </c>
      <c r="N719" t="b">
        <f t="shared" si="321"/>
        <v>0</v>
      </c>
      <c r="O719" t="b">
        <f t="shared" si="322"/>
        <v>0</v>
      </c>
      <c r="P719" s="5" t="b">
        <f t="shared" si="323"/>
        <v>0</v>
      </c>
      <c r="T719" t="str">
        <f t="shared" si="299"/>
        <v/>
      </c>
      <c r="U719" t="str">
        <f t="shared" si="300"/>
        <v/>
      </c>
      <c r="V719" t="str">
        <f t="shared" si="301"/>
        <v/>
      </c>
      <c r="W719" t="str">
        <f t="shared" si="302"/>
        <v/>
      </c>
      <c r="X719" t="str">
        <f t="shared" si="303"/>
        <v/>
      </c>
      <c r="Y719" t="str">
        <f t="shared" si="304"/>
        <v/>
      </c>
      <c r="Z719" t="str">
        <f t="shared" si="305"/>
        <v/>
      </c>
      <c r="AA719" t="str">
        <f t="shared" si="306"/>
        <v/>
      </c>
      <c r="AB719" t="str">
        <f t="shared" si="307"/>
        <v/>
      </c>
      <c r="AC719" t="str">
        <f t="shared" si="308"/>
        <v/>
      </c>
      <c r="AD719" t="str">
        <f t="shared" si="309"/>
        <v/>
      </c>
      <c r="AE719" t="str">
        <f t="shared" si="310"/>
        <v/>
      </c>
      <c r="AF719" t="str">
        <f t="shared" si="311"/>
        <v/>
      </c>
      <c r="AG719" t="str">
        <f t="shared" si="312"/>
        <v/>
      </c>
    </row>
    <row r="720" spans="3:33" x14ac:dyDescent="0.3">
      <c r="C720" s="5" t="str">
        <f t="shared" si="313"/>
        <v/>
      </c>
      <c r="D720" s="5" t="e">
        <f t="shared" si="297"/>
        <v>#N/A</v>
      </c>
      <c r="E720" s="5" t="b">
        <f t="shared" si="314"/>
        <v>0</v>
      </c>
      <c r="F720" s="5" t="e">
        <f t="shared" si="298"/>
        <v>#N/A</v>
      </c>
      <c r="G720" s="5" t="str">
        <f t="shared" si="315"/>
        <v>FALSE V</v>
      </c>
      <c r="H720" s="5" t="b">
        <f t="shared" si="316"/>
        <v>0</v>
      </c>
      <c r="I720" s="5" t="b">
        <f t="shared" si="317"/>
        <v>0</v>
      </c>
      <c r="J720" s="5" t="b">
        <f t="shared" si="318"/>
        <v>0</v>
      </c>
      <c r="K720" s="5" t="str">
        <f t="shared" si="319"/>
        <v>FALSE C</v>
      </c>
      <c r="L720" s="5" t="str">
        <f t="array" ref="L720">IFERROR(INDEX(e29_4c,SMALL(IF(($B$9&lt;=e29_raw)*($B$11&gt;=e29_raw),MATCH(ROW(e29_4c),ROW(e29_4c))),ROWS($A$1:A714)),COLUMN(A714)),"")</f>
        <v/>
      </c>
      <c r="M720" s="5" t="b">
        <f t="shared" si="320"/>
        <v>0</v>
      </c>
      <c r="N720" t="b">
        <f t="shared" si="321"/>
        <v>0</v>
      </c>
      <c r="O720" t="b">
        <f t="shared" si="322"/>
        <v>0</v>
      </c>
      <c r="P720" s="5" t="b">
        <f t="shared" si="323"/>
        <v>0</v>
      </c>
      <c r="T720" t="str">
        <f t="shared" si="299"/>
        <v/>
      </c>
      <c r="U720" t="str">
        <f t="shared" si="300"/>
        <v/>
      </c>
      <c r="V720" t="str">
        <f t="shared" si="301"/>
        <v/>
      </c>
      <c r="W720" t="str">
        <f t="shared" si="302"/>
        <v/>
      </c>
      <c r="X720" t="str">
        <f t="shared" si="303"/>
        <v/>
      </c>
      <c r="Y720" t="str">
        <f t="shared" si="304"/>
        <v/>
      </c>
      <c r="Z720" t="str">
        <f t="shared" si="305"/>
        <v/>
      </c>
      <c r="AA720" t="str">
        <f t="shared" si="306"/>
        <v/>
      </c>
      <c r="AB720" t="str">
        <f t="shared" si="307"/>
        <v/>
      </c>
      <c r="AC720" t="str">
        <f t="shared" si="308"/>
        <v/>
      </c>
      <c r="AD720" t="str">
        <f t="shared" si="309"/>
        <v/>
      </c>
      <c r="AE720" t="str">
        <f t="shared" si="310"/>
        <v/>
      </c>
      <c r="AF720" t="str">
        <f t="shared" si="311"/>
        <v/>
      </c>
      <c r="AG720" t="str">
        <f t="shared" si="312"/>
        <v/>
      </c>
    </row>
    <row r="721" spans="3:33" x14ac:dyDescent="0.3">
      <c r="C721" s="5" t="str">
        <f t="shared" si="313"/>
        <v/>
      </c>
      <c r="D721" s="5" t="e">
        <f t="shared" si="297"/>
        <v>#N/A</v>
      </c>
      <c r="E721" s="5" t="b">
        <f t="shared" si="314"/>
        <v>0</v>
      </c>
      <c r="F721" s="5" t="e">
        <f t="shared" si="298"/>
        <v>#N/A</v>
      </c>
      <c r="G721" s="5" t="str">
        <f t="shared" si="315"/>
        <v>FALSE V</v>
      </c>
      <c r="H721" s="5" t="b">
        <f t="shared" si="316"/>
        <v>0</v>
      </c>
      <c r="I721" s="5" t="b">
        <f t="shared" si="317"/>
        <v>0</v>
      </c>
      <c r="J721" s="5" t="b">
        <f t="shared" si="318"/>
        <v>0</v>
      </c>
      <c r="K721" s="5" t="str">
        <f t="shared" si="319"/>
        <v>FALSE C</v>
      </c>
      <c r="L721" s="5" t="str">
        <f t="array" ref="L721">IFERROR(INDEX(e29_4c,SMALL(IF(($B$9&lt;=e29_raw)*($B$11&gt;=e29_raw),MATCH(ROW(e29_4c),ROW(e29_4c))),ROWS($A$1:A715)),COLUMN(A715)),"")</f>
        <v/>
      </c>
      <c r="M721" s="5" t="b">
        <f t="shared" si="320"/>
        <v>0</v>
      </c>
      <c r="N721" t="b">
        <f t="shared" si="321"/>
        <v>0</v>
      </c>
      <c r="O721" t="b">
        <f t="shared" si="322"/>
        <v>0</v>
      </c>
      <c r="P721" s="5" t="b">
        <f t="shared" si="323"/>
        <v>0</v>
      </c>
      <c r="T721" t="str">
        <f t="shared" si="299"/>
        <v/>
      </c>
      <c r="U721" t="str">
        <f t="shared" si="300"/>
        <v/>
      </c>
      <c r="V721" t="str">
        <f t="shared" si="301"/>
        <v/>
      </c>
      <c r="W721" t="str">
        <f t="shared" si="302"/>
        <v/>
      </c>
      <c r="X721" t="str">
        <f t="shared" si="303"/>
        <v/>
      </c>
      <c r="Y721" t="str">
        <f t="shared" si="304"/>
        <v/>
      </c>
      <c r="Z721" t="str">
        <f t="shared" si="305"/>
        <v/>
      </c>
      <c r="AA721" t="str">
        <f t="shared" si="306"/>
        <v/>
      </c>
      <c r="AB721" t="str">
        <f t="shared" si="307"/>
        <v/>
      </c>
      <c r="AC721" t="str">
        <f t="shared" si="308"/>
        <v/>
      </c>
      <c r="AD721" t="str">
        <f t="shared" si="309"/>
        <v/>
      </c>
      <c r="AE721" t="str">
        <f t="shared" si="310"/>
        <v/>
      </c>
      <c r="AF721" t="str">
        <f t="shared" si="311"/>
        <v/>
      </c>
      <c r="AG721" t="str">
        <f t="shared" si="312"/>
        <v/>
      </c>
    </row>
    <row r="722" spans="3:33" x14ac:dyDescent="0.3">
      <c r="C722" s="5" t="str">
        <f t="shared" si="313"/>
        <v/>
      </c>
      <c r="D722" s="5" t="e">
        <f t="shared" si="297"/>
        <v>#N/A</v>
      </c>
      <c r="E722" s="5" t="b">
        <f t="shared" si="314"/>
        <v>0</v>
      </c>
      <c r="F722" s="5" t="e">
        <f t="shared" si="298"/>
        <v>#N/A</v>
      </c>
      <c r="G722" s="5" t="str">
        <f t="shared" si="315"/>
        <v>FALSE V</v>
      </c>
      <c r="H722" s="5" t="b">
        <f t="shared" si="316"/>
        <v>0</v>
      </c>
      <c r="I722" s="5" t="b">
        <f t="shared" si="317"/>
        <v>0</v>
      </c>
      <c r="J722" s="5" t="b">
        <f t="shared" si="318"/>
        <v>0</v>
      </c>
      <c r="K722" s="5" t="str">
        <f t="shared" si="319"/>
        <v>FALSE C</v>
      </c>
      <c r="L722" s="5" t="str">
        <f t="array" ref="L722">IFERROR(INDEX(e29_4c,SMALL(IF(($B$9&lt;=e29_raw)*($B$11&gt;=e29_raw),MATCH(ROW(e29_4c),ROW(e29_4c))),ROWS($A$1:A716)),COLUMN(A716)),"")</f>
        <v/>
      </c>
      <c r="M722" s="5" t="b">
        <f t="shared" si="320"/>
        <v>0</v>
      </c>
      <c r="N722" t="b">
        <f t="shared" si="321"/>
        <v>0</v>
      </c>
      <c r="O722" t="b">
        <f t="shared" si="322"/>
        <v>0</v>
      </c>
      <c r="P722" s="5" t="b">
        <f t="shared" si="323"/>
        <v>0</v>
      </c>
      <c r="T722" t="str">
        <f t="shared" si="299"/>
        <v/>
      </c>
      <c r="U722" t="str">
        <f t="shared" si="300"/>
        <v/>
      </c>
      <c r="V722" t="str">
        <f t="shared" si="301"/>
        <v/>
      </c>
      <c r="W722" t="str">
        <f t="shared" si="302"/>
        <v/>
      </c>
      <c r="X722" t="str">
        <f t="shared" si="303"/>
        <v/>
      </c>
      <c r="Y722" t="str">
        <f t="shared" si="304"/>
        <v/>
      </c>
      <c r="Z722" t="str">
        <f t="shared" si="305"/>
        <v/>
      </c>
      <c r="AA722" t="str">
        <f t="shared" si="306"/>
        <v/>
      </c>
      <c r="AB722" t="str">
        <f t="shared" si="307"/>
        <v/>
      </c>
      <c r="AC722" t="str">
        <f t="shared" si="308"/>
        <v/>
      </c>
      <c r="AD722" t="str">
        <f t="shared" si="309"/>
        <v/>
      </c>
      <c r="AE722" t="str">
        <f t="shared" si="310"/>
        <v/>
      </c>
      <c r="AF722" t="str">
        <f t="shared" si="311"/>
        <v/>
      </c>
      <c r="AG722" t="str">
        <f t="shared" si="312"/>
        <v/>
      </c>
    </row>
    <row r="723" spans="3:33" x14ac:dyDescent="0.3">
      <c r="C723" s="5" t="str">
        <f t="shared" si="313"/>
        <v/>
      </c>
      <c r="D723" s="5" t="e">
        <f t="shared" si="297"/>
        <v>#N/A</v>
      </c>
      <c r="E723" s="5" t="b">
        <f t="shared" si="314"/>
        <v>0</v>
      </c>
      <c r="F723" s="5" t="e">
        <f t="shared" si="298"/>
        <v>#N/A</v>
      </c>
      <c r="G723" s="5" t="str">
        <f t="shared" si="315"/>
        <v>FALSE V</v>
      </c>
      <c r="H723" s="5" t="b">
        <f t="shared" si="316"/>
        <v>0</v>
      </c>
      <c r="I723" s="5" t="b">
        <f t="shared" si="317"/>
        <v>0</v>
      </c>
      <c r="J723" s="5" t="b">
        <f t="shared" si="318"/>
        <v>0</v>
      </c>
      <c r="K723" s="5" t="str">
        <f t="shared" si="319"/>
        <v>FALSE C</v>
      </c>
      <c r="L723" s="5" t="str">
        <f t="array" ref="L723">IFERROR(INDEX(e29_4c,SMALL(IF(($B$9&lt;=e29_raw)*($B$11&gt;=e29_raw),MATCH(ROW(e29_4c),ROW(e29_4c))),ROWS($A$1:A717)),COLUMN(A717)),"")</f>
        <v/>
      </c>
      <c r="M723" s="5" t="b">
        <f t="shared" si="320"/>
        <v>0</v>
      </c>
      <c r="N723" t="b">
        <f t="shared" si="321"/>
        <v>0</v>
      </c>
      <c r="O723" t="b">
        <f t="shared" si="322"/>
        <v>0</v>
      </c>
      <c r="P723" s="5" t="b">
        <f t="shared" si="323"/>
        <v>0</v>
      </c>
      <c r="T723" t="str">
        <f t="shared" si="299"/>
        <v/>
      </c>
      <c r="U723" t="str">
        <f t="shared" si="300"/>
        <v/>
      </c>
      <c r="V723" t="str">
        <f t="shared" si="301"/>
        <v/>
      </c>
      <c r="W723" t="str">
        <f t="shared" si="302"/>
        <v/>
      </c>
      <c r="X723" t="str">
        <f t="shared" si="303"/>
        <v/>
      </c>
      <c r="Y723" t="str">
        <f t="shared" si="304"/>
        <v/>
      </c>
      <c r="Z723" t="str">
        <f t="shared" si="305"/>
        <v/>
      </c>
      <c r="AA723" t="str">
        <f t="shared" si="306"/>
        <v/>
      </c>
      <c r="AB723" t="str">
        <f t="shared" si="307"/>
        <v/>
      </c>
      <c r="AC723" t="str">
        <f t="shared" si="308"/>
        <v/>
      </c>
      <c r="AD723" t="str">
        <f t="shared" si="309"/>
        <v/>
      </c>
      <c r="AE723" t="str">
        <f t="shared" si="310"/>
        <v/>
      </c>
      <c r="AF723" t="str">
        <f t="shared" si="311"/>
        <v/>
      </c>
      <c r="AG723" t="str">
        <f t="shared" si="312"/>
        <v/>
      </c>
    </row>
    <row r="724" spans="3:33" x14ac:dyDescent="0.3">
      <c r="C724" s="5" t="str">
        <f t="shared" si="313"/>
        <v/>
      </c>
      <c r="D724" s="5" t="e">
        <f t="shared" si="297"/>
        <v>#N/A</v>
      </c>
      <c r="E724" s="5" t="b">
        <f t="shared" si="314"/>
        <v>0</v>
      </c>
      <c r="F724" s="5" t="e">
        <f t="shared" si="298"/>
        <v>#N/A</v>
      </c>
      <c r="G724" s="5" t="str">
        <f t="shared" si="315"/>
        <v>FALSE V</v>
      </c>
      <c r="H724" s="5" t="b">
        <f t="shared" si="316"/>
        <v>0</v>
      </c>
      <c r="I724" s="5" t="b">
        <f t="shared" si="317"/>
        <v>0</v>
      </c>
      <c r="J724" s="5" t="b">
        <f t="shared" si="318"/>
        <v>0</v>
      </c>
      <c r="K724" s="5" t="str">
        <f t="shared" si="319"/>
        <v>FALSE C</v>
      </c>
      <c r="L724" s="5" t="str">
        <f t="array" ref="L724">IFERROR(INDEX(e29_4c,SMALL(IF(($B$9&lt;=e29_raw)*($B$11&gt;=e29_raw),MATCH(ROW(e29_4c),ROW(e29_4c))),ROWS($A$1:A718)),COLUMN(A718)),"")</f>
        <v/>
      </c>
      <c r="M724" s="5" t="b">
        <f t="shared" si="320"/>
        <v>0</v>
      </c>
      <c r="N724" t="b">
        <f t="shared" si="321"/>
        <v>0</v>
      </c>
      <c r="O724" t="b">
        <f t="shared" si="322"/>
        <v>0</v>
      </c>
      <c r="P724" s="5" t="b">
        <f t="shared" si="323"/>
        <v>0</v>
      </c>
      <c r="T724" t="str">
        <f t="shared" si="299"/>
        <v/>
      </c>
      <c r="U724" t="str">
        <f t="shared" si="300"/>
        <v/>
      </c>
      <c r="V724" t="str">
        <f t="shared" si="301"/>
        <v/>
      </c>
      <c r="W724" t="str">
        <f t="shared" si="302"/>
        <v/>
      </c>
      <c r="X724" t="str">
        <f t="shared" si="303"/>
        <v/>
      </c>
      <c r="Y724" t="str">
        <f t="shared" si="304"/>
        <v/>
      </c>
      <c r="Z724" t="str">
        <f t="shared" si="305"/>
        <v/>
      </c>
      <c r="AA724" t="str">
        <f t="shared" si="306"/>
        <v/>
      </c>
      <c r="AB724" t="str">
        <f t="shared" si="307"/>
        <v/>
      </c>
      <c r="AC724" t="str">
        <f t="shared" si="308"/>
        <v/>
      </c>
      <c r="AD724" t="str">
        <f t="shared" si="309"/>
        <v/>
      </c>
      <c r="AE724" t="str">
        <f t="shared" si="310"/>
        <v/>
      </c>
      <c r="AF724" t="str">
        <f t="shared" si="311"/>
        <v/>
      </c>
      <c r="AG724" t="str">
        <f t="shared" si="312"/>
        <v/>
      </c>
    </row>
    <row r="725" spans="3:33" x14ac:dyDescent="0.3">
      <c r="C725" s="5" t="str">
        <f t="shared" si="313"/>
        <v/>
      </c>
      <c r="D725" s="5" t="e">
        <f t="shared" si="297"/>
        <v>#N/A</v>
      </c>
      <c r="E725" s="5" t="b">
        <f t="shared" si="314"/>
        <v>0</v>
      </c>
      <c r="F725" s="5" t="e">
        <f t="shared" si="298"/>
        <v>#N/A</v>
      </c>
      <c r="G725" s="5" t="str">
        <f t="shared" si="315"/>
        <v>FALSE V</v>
      </c>
      <c r="H725" s="5" t="b">
        <f t="shared" si="316"/>
        <v>0</v>
      </c>
      <c r="I725" s="5" t="b">
        <f t="shared" si="317"/>
        <v>0</v>
      </c>
      <c r="J725" s="5" t="b">
        <f t="shared" si="318"/>
        <v>0</v>
      </c>
      <c r="K725" s="5" t="str">
        <f t="shared" si="319"/>
        <v>FALSE C</v>
      </c>
      <c r="L725" s="5" t="str">
        <f t="array" ref="L725">IFERROR(INDEX(e29_4c,SMALL(IF(($B$9&lt;=e29_raw)*($B$11&gt;=e29_raw),MATCH(ROW(e29_4c),ROW(e29_4c))),ROWS($A$1:A719)),COLUMN(A719)),"")</f>
        <v/>
      </c>
      <c r="M725" s="5" t="b">
        <f t="shared" si="320"/>
        <v>0</v>
      </c>
      <c r="N725" t="b">
        <f t="shared" si="321"/>
        <v>0</v>
      </c>
      <c r="O725" t="b">
        <f t="shared" si="322"/>
        <v>0</v>
      </c>
      <c r="P725" s="5" t="b">
        <f t="shared" si="323"/>
        <v>0</v>
      </c>
      <c r="T725" t="str">
        <f t="shared" si="299"/>
        <v/>
      </c>
      <c r="U725" t="str">
        <f t="shared" si="300"/>
        <v/>
      </c>
      <c r="V725" t="str">
        <f t="shared" si="301"/>
        <v/>
      </c>
      <c r="W725" t="str">
        <f t="shared" si="302"/>
        <v/>
      </c>
      <c r="X725" t="str">
        <f t="shared" si="303"/>
        <v/>
      </c>
      <c r="Y725" t="str">
        <f t="shared" si="304"/>
        <v/>
      </c>
      <c r="Z725" t="str">
        <f t="shared" si="305"/>
        <v/>
      </c>
      <c r="AA725" t="str">
        <f t="shared" si="306"/>
        <v/>
      </c>
      <c r="AB725" t="str">
        <f t="shared" si="307"/>
        <v/>
      </c>
      <c r="AC725" t="str">
        <f t="shared" si="308"/>
        <v/>
      </c>
      <c r="AD725" t="str">
        <f t="shared" si="309"/>
        <v/>
      </c>
      <c r="AE725" t="str">
        <f t="shared" si="310"/>
        <v/>
      </c>
      <c r="AF725" t="str">
        <f t="shared" si="311"/>
        <v/>
      </c>
      <c r="AG725" t="str">
        <f t="shared" si="312"/>
        <v/>
      </c>
    </row>
    <row r="726" spans="3:33" x14ac:dyDescent="0.3">
      <c r="C726" s="5" t="str">
        <f t="shared" si="313"/>
        <v/>
      </c>
      <c r="D726" s="5" t="e">
        <f t="shared" si="297"/>
        <v>#N/A</v>
      </c>
      <c r="E726" s="5" t="b">
        <f t="shared" si="314"/>
        <v>0</v>
      </c>
      <c r="F726" s="5" t="e">
        <f t="shared" si="298"/>
        <v>#N/A</v>
      </c>
      <c r="G726" s="5" t="str">
        <f t="shared" si="315"/>
        <v>FALSE V</v>
      </c>
      <c r="H726" s="5" t="b">
        <f t="shared" si="316"/>
        <v>0</v>
      </c>
      <c r="I726" s="5" t="b">
        <f t="shared" si="317"/>
        <v>0</v>
      </c>
      <c r="J726" s="5" t="b">
        <f t="shared" si="318"/>
        <v>0</v>
      </c>
      <c r="K726" s="5" t="str">
        <f t="shared" si="319"/>
        <v>FALSE C</v>
      </c>
      <c r="L726" s="5" t="str">
        <f t="array" ref="L726">IFERROR(INDEX(e29_4c,SMALL(IF(($B$9&lt;=e29_raw)*($B$11&gt;=e29_raw),MATCH(ROW(e29_4c),ROW(e29_4c))),ROWS($A$1:A720)),COLUMN(A720)),"")</f>
        <v/>
      </c>
      <c r="M726" s="5" t="b">
        <f t="shared" si="320"/>
        <v>0</v>
      </c>
      <c r="N726" t="b">
        <f t="shared" si="321"/>
        <v>0</v>
      </c>
      <c r="O726" t="b">
        <f t="shared" si="322"/>
        <v>0</v>
      </c>
      <c r="P726" s="5" t="b">
        <f t="shared" si="323"/>
        <v>0</v>
      </c>
      <c r="T726" t="str">
        <f t="shared" si="299"/>
        <v/>
      </c>
      <c r="U726" t="str">
        <f t="shared" si="300"/>
        <v/>
      </c>
      <c r="V726" t="str">
        <f t="shared" si="301"/>
        <v/>
      </c>
      <c r="W726" t="str">
        <f t="shared" si="302"/>
        <v/>
      </c>
      <c r="X726" t="str">
        <f t="shared" si="303"/>
        <v/>
      </c>
      <c r="Y726" t="str">
        <f t="shared" si="304"/>
        <v/>
      </c>
      <c r="Z726" t="str">
        <f t="shared" si="305"/>
        <v/>
      </c>
      <c r="AA726" t="str">
        <f t="shared" si="306"/>
        <v/>
      </c>
      <c r="AB726" t="str">
        <f t="shared" si="307"/>
        <v/>
      </c>
      <c r="AC726" t="str">
        <f t="shared" si="308"/>
        <v/>
      </c>
      <c r="AD726" t="str">
        <f t="shared" si="309"/>
        <v/>
      </c>
      <c r="AE726" t="str">
        <f t="shared" si="310"/>
        <v/>
      </c>
      <c r="AF726" t="str">
        <f t="shared" si="311"/>
        <v/>
      </c>
      <c r="AG726" t="str">
        <f t="shared" si="312"/>
        <v/>
      </c>
    </row>
    <row r="727" spans="3:33" x14ac:dyDescent="0.3">
      <c r="C727" s="5" t="str">
        <f t="shared" si="313"/>
        <v/>
      </c>
      <c r="D727" s="5" t="e">
        <f t="shared" si="297"/>
        <v>#N/A</v>
      </c>
      <c r="E727" s="5" t="b">
        <f t="shared" si="314"/>
        <v>0</v>
      </c>
      <c r="F727" s="5" t="e">
        <f t="shared" si="298"/>
        <v>#N/A</v>
      </c>
      <c r="G727" s="5" t="str">
        <f t="shared" si="315"/>
        <v>FALSE V</v>
      </c>
      <c r="H727" s="5" t="b">
        <f t="shared" si="316"/>
        <v>0</v>
      </c>
      <c r="I727" s="5" t="b">
        <f t="shared" si="317"/>
        <v>0</v>
      </c>
      <c r="J727" s="5" t="b">
        <f t="shared" si="318"/>
        <v>0</v>
      </c>
      <c r="K727" s="5" t="str">
        <f t="shared" si="319"/>
        <v>FALSE C</v>
      </c>
      <c r="L727" s="5" t="str">
        <f t="array" ref="L727">IFERROR(INDEX(e29_4c,SMALL(IF(($B$9&lt;=e29_raw)*($B$11&gt;=e29_raw),MATCH(ROW(e29_4c),ROW(e29_4c))),ROWS($A$1:A721)),COLUMN(A721)),"")</f>
        <v/>
      </c>
      <c r="M727" s="5" t="b">
        <f t="shared" si="320"/>
        <v>0</v>
      </c>
      <c r="N727" t="b">
        <f t="shared" si="321"/>
        <v>0</v>
      </c>
      <c r="O727" t="b">
        <f t="shared" si="322"/>
        <v>0</v>
      </c>
      <c r="P727" s="5" t="b">
        <f t="shared" si="323"/>
        <v>0</v>
      </c>
      <c r="T727" t="str">
        <f t="shared" si="299"/>
        <v/>
      </c>
      <c r="U727" t="str">
        <f t="shared" si="300"/>
        <v/>
      </c>
      <c r="V727" t="str">
        <f t="shared" si="301"/>
        <v/>
      </c>
      <c r="W727" t="str">
        <f t="shared" si="302"/>
        <v/>
      </c>
      <c r="X727" t="str">
        <f t="shared" si="303"/>
        <v/>
      </c>
      <c r="Y727" t="str">
        <f t="shared" si="304"/>
        <v/>
      </c>
      <c r="Z727" t="str">
        <f t="shared" si="305"/>
        <v/>
      </c>
      <c r="AA727" t="str">
        <f t="shared" si="306"/>
        <v/>
      </c>
      <c r="AB727" t="str">
        <f t="shared" si="307"/>
        <v/>
      </c>
      <c r="AC727" t="str">
        <f t="shared" si="308"/>
        <v/>
      </c>
      <c r="AD727" t="str">
        <f t="shared" si="309"/>
        <v/>
      </c>
      <c r="AE727" t="str">
        <f t="shared" si="310"/>
        <v/>
      </c>
      <c r="AF727" t="str">
        <f t="shared" si="311"/>
        <v/>
      </c>
      <c r="AG727" t="str">
        <f t="shared" si="312"/>
        <v/>
      </c>
    </row>
    <row r="728" spans="3:33" x14ac:dyDescent="0.3">
      <c r="C728" s="5" t="str">
        <f t="shared" si="313"/>
        <v/>
      </c>
      <c r="D728" s="5" t="e">
        <f t="shared" si="297"/>
        <v>#N/A</v>
      </c>
      <c r="E728" s="5" t="b">
        <f t="shared" si="314"/>
        <v>0</v>
      </c>
      <c r="F728" s="5" t="e">
        <f t="shared" si="298"/>
        <v>#N/A</v>
      </c>
      <c r="G728" s="5" t="str">
        <f t="shared" si="315"/>
        <v>FALSE V</v>
      </c>
      <c r="H728" s="5" t="b">
        <f t="shared" si="316"/>
        <v>0</v>
      </c>
      <c r="I728" s="5" t="b">
        <f t="shared" si="317"/>
        <v>0</v>
      </c>
      <c r="J728" s="5" t="b">
        <f t="shared" si="318"/>
        <v>0</v>
      </c>
      <c r="K728" s="5" t="str">
        <f t="shared" si="319"/>
        <v>FALSE C</v>
      </c>
      <c r="L728" s="5" t="str">
        <f t="array" ref="L728">IFERROR(INDEX(e29_4c,SMALL(IF(($B$9&lt;=e29_raw)*($B$11&gt;=e29_raw),MATCH(ROW(e29_4c),ROW(e29_4c))),ROWS($A$1:A722)),COLUMN(A722)),"")</f>
        <v/>
      </c>
      <c r="M728" s="5" t="b">
        <f t="shared" si="320"/>
        <v>0</v>
      </c>
      <c r="N728" t="b">
        <f t="shared" si="321"/>
        <v>0</v>
      </c>
      <c r="O728" t="b">
        <f t="shared" si="322"/>
        <v>0</v>
      </c>
      <c r="P728" s="5" t="b">
        <f t="shared" si="323"/>
        <v>0</v>
      </c>
      <c r="T728" t="str">
        <f t="shared" si="299"/>
        <v/>
      </c>
      <c r="U728" t="str">
        <f t="shared" si="300"/>
        <v/>
      </c>
      <c r="V728" t="str">
        <f t="shared" si="301"/>
        <v/>
      </c>
      <c r="W728" t="str">
        <f t="shared" si="302"/>
        <v/>
      </c>
      <c r="X728" t="str">
        <f t="shared" si="303"/>
        <v/>
      </c>
      <c r="Y728" t="str">
        <f t="shared" si="304"/>
        <v/>
      </c>
      <c r="Z728" t="str">
        <f t="shared" si="305"/>
        <v/>
      </c>
      <c r="AA728" t="str">
        <f t="shared" si="306"/>
        <v/>
      </c>
      <c r="AB728" t="str">
        <f t="shared" si="307"/>
        <v/>
      </c>
      <c r="AC728" t="str">
        <f t="shared" si="308"/>
        <v/>
      </c>
      <c r="AD728" t="str">
        <f t="shared" si="309"/>
        <v/>
      </c>
      <c r="AE728" t="str">
        <f t="shared" si="310"/>
        <v/>
      </c>
      <c r="AF728" t="str">
        <f t="shared" si="311"/>
        <v/>
      </c>
      <c r="AG728" t="str">
        <f t="shared" si="312"/>
        <v/>
      </c>
    </row>
    <row r="729" spans="3:33" x14ac:dyDescent="0.3">
      <c r="C729" s="5" t="str">
        <f t="shared" si="313"/>
        <v/>
      </c>
      <c r="D729" s="5" t="e">
        <f t="shared" si="297"/>
        <v>#N/A</v>
      </c>
      <c r="E729" s="5" t="b">
        <f t="shared" si="314"/>
        <v>0</v>
      </c>
      <c r="F729" s="5" t="e">
        <f t="shared" si="298"/>
        <v>#N/A</v>
      </c>
      <c r="G729" s="5" t="str">
        <f t="shared" si="315"/>
        <v>FALSE V</v>
      </c>
      <c r="H729" s="5" t="b">
        <f t="shared" si="316"/>
        <v>0</v>
      </c>
      <c r="I729" s="5" t="b">
        <f t="shared" si="317"/>
        <v>0</v>
      </c>
      <c r="J729" s="5" t="b">
        <f t="shared" si="318"/>
        <v>0</v>
      </c>
      <c r="K729" s="5" t="str">
        <f t="shared" si="319"/>
        <v>FALSE C</v>
      </c>
      <c r="L729" s="5" t="str">
        <f t="array" ref="L729">IFERROR(INDEX(e29_4c,SMALL(IF(($B$9&lt;=e29_raw)*($B$11&gt;=e29_raw),MATCH(ROW(e29_4c),ROW(e29_4c))),ROWS($A$1:A723)),COLUMN(A723)),"")</f>
        <v/>
      </c>
      <c r="M729" s="5" t="b">
        <f t="shared" si="320"/>
        <v>0</v>
      </c>
      <c r="N729" t="b">
        <f t="shared" si="321"/>
        <v>0</v>
      </c>
      <c r="O729" t="b">
        <f t="shared" si="322"/>
        <v>0</v>
      </c>
      <c r="P729" s="5" t="b">
        <f t="shared" si="323"/>
        <v>0</v>
      </c>
      <c r="T729" t="str">
        <f t="shared" si="299"/>
        <v/>
      </c>
      <c r="U729" t="str">
        <f t="shared" si="300"/>
        <v/>
      </c>
      <c r="V729" t="str">
        <f t="shared" si="301"/>
        <v/>
      </c>
      <c r="W729" t="str">
        <f t="shared" si="302"/>
        <v/>
      </c>
      <c r="X729" t="str">
        <f t="shared" si="303"/>
        <v/>
      </c>
      <c r="Y729" t="str">
        <f t="shared" si="304"/>
        <v/>
      </c>
      <c r="Z729" t="str">
        <f t="shared" si="305"/>
        <v/>
      </c>
      <c r="AA729" t="str">
        <f t="shared" si="306"/>
        <v/>
      </c>
      <c r="AB729" t="str">
        <f t="shared" si="307"/>
        <v/>
      </c>
      <c r="AC729" t="str">
        <f t="shared" si="308"/>
        <v/>
      </c>
      <c r="AD729" t="str">
        <f t="shared" si="309"/>
        <v/>
      </c>
      <c r="AE729" t="str">
        <f t="shared" si="310"/>
        <v/>
      </c>
      <c r="AF729" t="str">
        <f t="shared" si="311"/>
        <v/>
      </c>
      <c r="AG729" t="str">
        <f t="shared" si="312"/>
        <v/>
      </c>
    </row>
    <row r="730" spans="3:33" x14ac:dyDescent="0.3">
      <c r="C730" s="5" t="str">
        <f t="shared" si="313"/>
        <v/>
      </c>
      <c r="D730" s="5" t="e">
        <f t="shared" si="297"/>
        <v>#N/A</v>
      </c>
      <c r="E730" s="5" t="b">
        <f t="shared" si="314"/>
        <v>0</v>
      </c>
      <c r="F730" s="5" t="e">
        <f t="shared" si="298"/>
        <v>#N/A</v>
      </c>
      <c r="G730" s="5" t="str">
        <f t="shared" si="315"/>
        <v>FALSE V</v>
      </c>
      <c r="H730" s="5" t="b">
        <f t="shared" si="316"/>
        <v>0</v>
      </c>
      <c r="I730" s="5" t="b">
        <f t="shared" si="317"/>
        <v>0</v>
      </c>
      <c r="J730" s="5" t="b">
        <f t="shared" si="318"/>
        <v>0</v>
      </c>
      <c r="K730" s="5" t="str">
        <f t="shared" si="319"/>
        <v>FALSE C</v>
      </c>
      <c r="L730" s="5" t="str">
        <f t="array" ref="L730">IFERROR(INDEX(e29_4c,SMALL(IF(($B$9&lt;=e29_raw)*($B$11&gt;=e29_raw),MATCH(ROW(e29_4c),ROW(e29_4c))),ROWS($A$1:A724)),COLUMN(A724)),"")</f>
        <v/>
      </c>
      <c r="M730" s="5" t="b">
        <f t="shared" si="320"/>
        <v>0</v>
      </c>
      <c r="N730" t="b">
        <f t="shared" si="321"/>
        <v>0</v>
      </c>
      <c r="O730" t="b">
        <f t="shared" si="322"/>
        <v>0</v>
      </c>
      <c r="P730" s="5" t="b">
        <f t="shared" si="323"/>
        <v>0</v>
      </c>
      <c r="T730" t="str">
        <f t="shared" si="299"/>
        <v/>
      </c>
      <c r="U730" t="str">
        <f t="shared" si="300"/>
        <v/>
      </c>
      <c r="V730" t="str">
        <f t="shared" si="301"/>
        <v/>
      </c>
      <c r="W730" t="str">
        <f t="shared" si="302"/>
        <v/>
      </c>
      <c r="X730" t="str">
        <f t="shared" si="303"/>
        <v/>
      </c>
      <c r="Y730" t="str">
        <f t="shared" si="304"/>
        <v/>
      </c>
      <c r="Z730" t="str">
        <f t="shared" si="305"/>
        <v/>
      </c>
      <c r="AA730" t="str">
        <f t="shared" si="306"/>
        <v/>
      </c>
      <c r="AB730" t="str">
        <f t="shared" si="307"/>
        <v/>
      </c>
      <c r="AC730" t="str">
        <f t="shared" si="308"/>
        <v/>
      </c>
      <c r="AD730" t="str">
        <f t="shared" si="309"/>
        <v/>
      </c>
      <c r="AE730" t="str">
        <f t="shared" si="310"/>
        <v/>
      </c>
      <c r="AF730" t="str">
        <f t="shared" si="311"/>
        <v/>
      </c>
      <c r="AG730" t="str">
        <f t="shared" si="312"/>
        <v/>
      </c>
    </row>
    <row r="731" spans="3:33" x14ac:dyDescent="0.3">
      <c r="C731" s="5" t="str">
        <f t="shared" si="313"/>
        <v/>
      </c>
      <c r="D731" s="5" t="e">
        <f t="shared" si="297"/>
        <v>#N/A</v>
      </c>
      <c r="E731" s="5" t="b">
        <f t="shared" si="314"/>
        <v>0</v>
      </c>
      <c r="F731" s="5" t="e">
        <f t="shared" si="298"/>
        <v>#N/A</v>
      </c>
      <c r="G731" s="5" t="str">
        <f t="shared" si="315"/>
        <v>FALSE V</v>
      </c>
      <c r="H731" s="5" t="b">
        <f t="shared" si="316"/>
        <v>0</v>
      </c>
      <c r="I731" s="5" t="b">
        <f t="shared" si="317"/>
        <v>0</v>
      </c>
      <c r="J731" s="5" t="b">
        <f t="shared" si="318"/>
        <v>0</v>
      </c>
      <c r="K731" s="5" t="str">
        <f t="shared" si="319"/>
        <v>FALSE C</v>
      </c>
      <c r="L731" s="5" t="str">
        <f t="array" ref="L731">IFERROR(INDEX(e29_4c,SMALL(IF(($B$9&lt;=e29_raw)*($B$11&gt;=e29_raw),MATCH(ROW(e29_4c),ROW(e29_4c))),ROWS($A$1:A725)),COLUMN(A725)),"")</f>
        <v/>
      </c>
      <c r="M731" s="5" t="b">
        <f t="shared" si="320"/>
        <v>0</v>
      </c>
      <c r="N731" t="b">
        <f t="shared" si="321"/>
        <v>0</v>
      </c>
      <c r="O731" t="b">
        <f t="shared" si="322"/>
        <v>0</v>
      </c>
      <c r="P731" s="5" t="b">
        <f t="shared" si="323"/>
        <v>0</v>
      </c>
      <c r="T731" t="str">
        <f t="shared" si="299"/>
        <v/>
      </c>
      <c r="U731" t="str">
        <f t="shared" si="300"/>
        <v/>
      </c>
      <c r="V731" t="str">
        <f t="shared" si="301"/>
        <v/>
      </c>
      <c r="W731" t="str">
        <f t="shared" si="302"/>
        <v/>
      </c>
      <c r="X731" t="str">
        <f t="shared" si="303"/>
        <v/>
      </c>
      <c r="Y731" t="str">
        <f t="shared" si="304"/>
        <v/>
      </c>
      <c r="Z731" t="str">
        <f t="shared" si="305"/>
        <v/>
      </c>
      <c r="AA731" t="str">
        <f t="shared" si="306"/>
        <v/>
      </c>
      <c r="AB731" t="str">
        <f t="shared" si="307"/>
        <v/>
      </c>
      <c r="AC731" t="str">
        <f t="shared" si="308"/>
        <v/>
      </c>
      <c r="AD731" t="str">
        <f t="shared" si="309"/>
        <v/>
      </c>
      <c r="AE731" t="str">
        <f t="shared" si="310"/>
        <v/>
      </c>
      <c r="AF731" t="str">
        <f t="shared" si="311"/>
        <v/>
      </c>
      <c r="AG731" t="str">
        <f t="shared" si="312"/>
        <v/>
      </c>
    </row>
    <row r="732" spans="3:33" x14ac:dyDescent="0.3">
      <c r="C732" s="5" t="str">
        <f t="shared" si="313"/>
        <v/>
      </c>
      <c r="D732" s="5" t="e">
        <f t="shared" si="297"/>
        <v>#N/A</v>
      </c>
      <c r="E732" s="5" t="b">
        <f t="shared" si="314"/>
        <v>0</v>
      </c>
      <c r="F732" s="5" t="e">
        <f t="shared" si="298"/>
        <v>#N/A</v>
      </c>
      <c r="G732" s="5" t="str">
        <f t="shared" si="315"/>
        <v>FALSE V</v>
      </c>
      <c r="H732" s="5" t="b">
        <f t="shared" si="316"/>
        <v>0</v>
      </c>
      <c r="I732" s="5" t="b">
        <f t="shared" si="317"/>
        <v>0</v>
      </c>
      <c r="J732" s="5" t="b">
        <f t="shared" si="318"/>
        <v>0</v>
      </c>
      <c r="K732" s="5" t="str">
        <f t="shared" si="319"/>
        <v>FALSE C</v>
      </c>
      <c r="L732" s="5" t="str">
        <f t="array" ref="L732">IFERROR(INDEX(e29_4c,SMALL(IF(($B$9&lt;=e29_raw)*($B$11&gt;=e29_raw),MATCH(ROW(e29_4c),ROW(e29_4c))),ROWS($A$1:A726)),COLUMN(A726)),"")</f>
        <v/>
      </c>
      <c r="M732" s="5" t="b">
        <f t="shared" si="320"/>
        <v>0</v>
      </c>
      <c r="N732" t="b">
        <f t="shared" si="321"/>
        <v>0</v>
      </c>
      <c r="O732" t="b">
        <f t="shared" si="322"/>
        <v>0</v>
      </c>
      <c r="P732" s="5" t="b">
        <f t="shared" si="323"/>
        <v>0</v>
      </c>
      <c r="T732" t="str">
        <f t="shared" si="299"/>
        <v/>
      </c>
      <c r="U732" t="str">
        <f t="shared" si="300"/>
        <v/>
      </c>
      <c r="V732" t="str">
        <f t="shared" si="301"/>
        <v/>
      </c>
      <c r="W732" t="str">
        <f t="shared" si="302"/>
        <v/>
      </c>
      <c r="X732" t="str">
        <f t="shared" si="303"/>
        <v/>
      </c>
      <c r="Y732" t="str">
        <f t="shared" si="304"/>
        <v/>
      </c>
      <c r="Z732" t="str">
        <f t="shared" si="305"/>
        <v/>
      </c>
      <c r="AA732" t="str">
        <f t="shared" si="306"/>
        <v/>
      </c>
      <c r="AB732" t="str">
        <f t="shared" si="307"/>
        <v/>
      </c>
      <c r="AC732" t="str">
        <f t="shared" si="308"/>
        <v/>
      </c>
      <c r="AD732" t="str">
        <f t="shared" si="309"/>
        <v/>
      </c>
      <c r="AE732" t="str">
        <f t="shared" si="310"/>
        <v/>
      </c>
      <c r="AF732" t="str">
        <f t="shared" si="311"/>
        <v/>
      </c>
      <c r="AG732" t="str">
        <f t="shared" si="312"/>
        <v/>
      </c>
    </row>
    <row r="733" spans="3:33" x14ac:dyDescent="0.3">
      <c r="C733" s="5" t="str">
        <f t="shared" si="313"/>
        <v/>
      </c>
      <c r="D733" s="5" t="e">
        <f t="shared" si="297"/>
        <v>#N/A</v>
      </c>
      <c r="E733" s="5" t="b">
        <f t="shared" si="314"/>
        <v>0</v>
      </c>
      <c r="F733" s="5" t="e">
        <f t="shared" si="298"/>
        <v>#N/A</v>
      </c>
      <c r="G733" s="5" t="str">
        <f t="shared" si="315"/>
        <v>FALSE V</v>
      </c>
      <c r="H733" s="5" t="b">
        <f t="shared" si="316"/>
        <v>0</v>
      </c>
      <c r="I733" s="5" t="b">
        <f t="shared" si="317"/>
        <v>0</v>
      </c>
      <c r="J733" s="5" t="b">
        <f t="shared" si="318"/>
        <v>0</v>
      </c>
      <c r="K733" s="5" t="str">
        <f t="shared" si="319"/>
        <v>FALSE C</v>
      </c>
      <c r="L733" s="5" t="str">
        <f t="array" ref="L733">IFERROR(INDEX(e29_4c,SMALL(IF(($B$9&lt;=e29_raw)*($B$11&gt;=e29_raw),MATCH(ROW(e29_4c),ROW(e29_4c))),ROWS($A$1:A727)),COLUMN(A727)),"")</f>
        <v/>
      </c>
      <c r="M733" s="5" t="b">
        <f t="shared" si="320"/>
        <v>0</v>
      </c>
      <c r="N733" t="b">
        <f t="shared" si="321"/>
        <v>0</v>
      </c>
      <c r="O733" t="b">
        <f t="shared" si="322"/>
        <v>0</v>
      </c>
      <c r="P733" s="5" t="b">
        <f t="shared" si="323"/>
        <v>0</v>
      </c>
      <c r="T733" t="str">
        <f t="shared" si="299"/>
        <v/>
      </c>
      <c r="U733" t="str">
        <f t="shared" si="300"/>
        <v/>
      </c>
      <c r="V733" t="str">
        <f t="shared" si="301"/>
        <v/>
      </c>
      <c r="W733" t="str">
        <f t="shared" si="302"/>
        <v/>
      </c>
      <c r="X733" t="str">
        <f t="shared" si="303"/>
        <v/>
      </c>
      <c r="Y733" t="str">
        <f t="shared" si="304"/>
        <v/>
      </c>
      <c r="Z733" t="str">
        <f t="shared" si="305"/>
        <v/>
      </c>
      <c r="AA733" t="str">
        <f t="shared" si="306"/>
        <v/>
      </c>
      <c r="AB733" t="str">
        <f t="shared" si="307"/>
        <v/>
      </c>
      <c r="AC733" t="str">
        <f t="shared" si="308"/>
        <v/>
      </c>
      <c r="AD733" t="str">
        <f t="shared" si="309"/>
        <v/>
      </c>
      <c r="AE733" t="str">
        <f t="shared" si="310"/>
        <v/>
      </c>
      <c r="AF733" t="str">
        <f t="shared" si="311"/>
        <v/>
      </c>
      <c r="AG733" t="str">
        <f t="shared" si="312"/>
        <v/>
      </c>
    </row>
    <row r="734" spans="3:33" x14ac:dyDescent="0.3">
      <c r="C734" s="5" t="str">
        <f t="shared" si="313"/>
        <v/>
      </c>
      <c r="D734" s="5" t="e">
        <f t="shared" si="297"/>
        <v>#N/A</v>
      </c>
      <c r="E734" s="5" t="b">
        <f t="shared" si="314"/>
        <v>0</v>
      </c>
      <c r="F734" s="5" t="e">
        <f t="shared" si="298"/>
        <v>#N/A</v>
      </c>
      <c r="G734" s="5" t="str">
        <f t="shared" si="315"/>
        <v>FALSE V</v>
      </c>
      <c r="H734" s="5" t="b">
        <f t="shared" si="316"/>
        <v>0</v>
      </c>
      <c r="I734" s="5" t="b">
        <f t="shared" si="317"/>
        <v>0</v>
      </c>
      <c r="J734" s="5" t="b">
        <f t="shared" si="318"/>
        <v>0</v>
      </c>
      <c r="K734" s="5" t="str">
        <f t="shared" si="319"/>
        <v>FALSE C</v>
      </c>
      <c r="L734" s="5" t="str">
        <f t="array" ref="L734">IFERROR(INDEX(e29_4c,SMALL(IF(($B$9&lt;=e29_raw)*($B$11&gt;=e29_raw),MATCH(ROW(e29_4c),ROW(e29_4c))),ROWS($A$1:A728)),COLUMN(A728)),"")</f>
        <v/>
      </c>
      <c r="M734" s="5" t="b">
        <f t="shared" si="320"/>
        <v>0</v>
      </c>
      <c r="N734" t="b">
        <f t="shared" si="321"/>
        <v>0</v>
      </c>
      <c r="O734" t="b">
        <f t="shared" si="322"/>
        <v>0</v>
      </c>
      <c r="P734" s="5" t="b">
        <f t="shared" si="323"/>
        <v>0</v>
      </c>
      <c r="T734" t="str">
        <f t="shared" si="299"/>
        <v/>
      </c>
      <c r="U734" t="str">
        <f t="shared" si="300"/>
        <v/>
      </c>
      <c r="V734" t="str">
        <f t="shared" si="301"/>
        <v/>
      </c>
      <c r="W734" t="str">
        <f t="shared" si="302"/>
        <v/>
      </c>
      <c r="X734" t="str">
        <f t="shared" si="303"/>
        <v/>
      </c>
      <c r="Y734" t="str">
        <f t="shared" si="304"/>
        <v/>
      </c>
      <c r="Z734" t="str">
        <f t="shared" si="305"/>
        <v/>
      </c>
      <c r="AA734" t="str">
        <f t="shared" si="306"/>
        <v/>
      </c>
      <c r="AB734" t="str">
        <f t="shared" si="307"/>
        <v/>
      </c>
      <c r="AC734" t="str">
        <f t="shared" si="308"/>
        <v/>
      </c>
      <c r="AD734" t="str">
        <f t="shared" si="309"/>
        <v/>
      </c>
      <c r="AE734" t="str">
        <f t="shared" si="310"/>
        <v/>
      </c>
      <c r="AF734" t="str">
        <f t="shared" si="311"/>
        <v/>
      </c>
      <c r="AG734" t="str">
        <f t="shared" si="312"/>
        <v/>
      </c>
    </row>
    <row r="735" spans="3:33" x14ac:dyDescent="0.3">
      <c r="C735" s="5" t="str">
        <f t="shared" si="313"/>
        <v/>
      </c>
      <c r="D735" s="5" t="e">
        <f t="shared" si="297"/>
        <v>#N/A</v>
      </c>
      <c r="E735" s="5" t="b">
        <f t="shared" si="314"/>
        <v>0</v>
      </c>
      <c r="F735" s="5" t="e">
        <f t="shared" si="298"/>
        <v>#N/A</v>
      </c>
      <c r="G735" s="5" t="str">
        <f t="shared" si="315"/>
        <v>FALSE V</v>
      </c>
      <c r="H735" s="5" t="b">
        <f t="shared" si="316"/>
        <v>0</v>
      </c>
      <c r="I735" s="5" t="b">
        <f t="shared" si="317"/>
        <v>0</v>
      </c>
      <c r="J735" s="5" t="b">
        <f t="shared" si="318"/>
        <v>0</v>
      </c>
      <c r="K735" s="5" t="str">
        <f t="shared" si="319"/>
        <v>FALSE C</v>
      </c>
      <c r="L735" s="5" t="str">
        <f t="array" ref="L735">IFERROR(INDEX(e29_4c,SMALL(IF(($B$9&lt;=e29_raw)*($B$11&gt;=e29_raw),MATCH(ROW(e29_4c),ROW(e29_4c))),ROWS($A$1:A729)),COLUMN(A729)),"")</f>
        <v/>
      </c>
      <c r="M735" s="5" t="b">
        <f t="shared" si="320"/>
        <v>0</v>
      </c>
      <c r="N735" t="b">
        <f t="shared" si="321"/>
        <v>0</v>
      </c>
      <c r="O735" t="b">
        <f t="shared" si="322"/>
        <v>0</v>
      </c>
      <c r="P735" s="5" t="b">
        <f t="shared" si="323"/>
        <v>0</v>
      </c>
      <c r="T735" t="str">
        <f t="shared" si="299"/>
        <v/>
      </c>
      <c r="U735" t="str">
        <f t="shared" si="300"/>
        <v/>
      </c>
      <c r="V735" t="str">
        <f t="shared" si="301"/>
        <v/>
      </c>
      <c r="W735" t="str">
        <f t="shared" si="302"/>
        <v/>
      </c>
      <c r="X735" t="str">
        <f t="shared" si="303"/>
        <v/>
      </c>
      <c r="Y735" t="str">
        <f t="shared" si="304"/>
        <v/>
      </c>
      <c r="Z735" t="str">
        <f t="shared" si="305"/>
        <v/>
      </c>
      <c r="AA735" t="str">
        <f t="shared" si="306"/>
        <v/>
      </c>
      <c r="AB735" t="str">
        <f t="shared" si="307"/>
        <v/>
      </c>
      <c r="AC735" t="str">
        <f t="shared" si="308"/>
        <v/>
      </c>
      <c r="AD735" t="str">
        <f t="shared" si="309"/>
        <v/>
      </c>
      <c r="AE735" t="str">
        <f t="shared" si="310"/>
        <v/>
      </c>
      <c r="AF735" t="str">
        <f t="shared" si="311"/>
        <v/>
      </c>
      <c r="AG735" t="str">
        <f t="shared" si="312"/>
        <v/>
      </c>
    </row>
    <row r="736" spans="3:33" x14ac:dyDescent="0.3">
      <c r="C736" s="5" t="str">
        <f t="shared" si="313"/>
        <v/>
      </c>
      <c r="D736" s="5" t="e">
        <f t="shared" si="297"/>
        <v>#N/A</v>
      </c>
      <c r="E736" s="5" t="b">
        <f t="shared" si="314"/>
        <v>0</v>
      </c>
      <c r="F736" s="5" t="e">
        <f t="shared" si="298"/>
        <v>#N/A</v>
      </c>
      <c r="G736" s="5" t="str">
        <f t="shared" si="315"/>
        <v>FALSE V</v>
      </c>
      <c r="H736" s="5" t="b">
        <f t="shared" si="316"/>
        <v>0</v>
      </c>
      <c r="I736" s="5" t="b">
        <f t="shared" si="317"/>
        <v>0</v>
      </c>
      <c r="J736" s="5" t="b">
        <f t="shared" si="318"/>
        <v>0</v>
      </c>
      <c r="K736" s="5" t="str">
        <f t="shared" si="319"/>
        <v>FALSE C</v>
      </c>
      <c r="L736" s="5" t="str">
        <f t="array" ref="L736">IFERROR(INDEX(e29_4c,SMALL(IF(($B$9&lt;=e29_raw)*($B$11&gt;=e29_raw),MATCH(ROW(e29_4c),ROW(e29_4c))),ROWS($A$1:A730)),COLUMN(A730)),"")</f>
        <v/>
      </c>
      <c r="M736" s="5" t="b">
        <f t="shared" si="320"/>
        <v>0</v>
      </c>
      <c r="N736" t="b">
        <f t="shared" si="321"/>
        <v>0</v>
      </c>
      <c r="O736" t="b">
        <f t="shared" si="322"/>
        <v>0</v>
      </c>
      <c r="P736" s="5" t="b">
        <f t="shared" si="323"/>
        <v>0</v>
      </c>
      <c r="T736" t="str">
        <f t="shared" si="299"/>
        <v/>
      </c>
      <c r="U736" t="str">
        <f t="shared" si="300"/>
        <v/>
      </c>
      <c r="V736" t="str">
        <f t="shared" si="301"/>
        <v/>
      </c>
      <c r="W736" t="str">
        <f t="shared" si="302"/>
        <v/>
      </c>
      <c r="X736" t="str">
        <f t="shared" si="303"/>
        <v/>
      </c>
      <c r="Y736" t="str">
        <f t="shared" si="304"/>
        <v/>
      </c>
      <c r="Z736" t="str">
        <f t="shared" si="305"/>
        <v/>
      </c>
      <c r="AA736" t="str">
        <f t="shared" si="306"/>
        <v/>
      </c>
      <c r="AB736" t="str">
        <f t="shared" si="307"/>
        <v/>
      </c>
      <c r="AC736" t="str">
        <f t="shared" si="308"/>
        <v/>
      </c>
      <c r="AD736" t="str">
        <f t="shared" si="309"/>
        <v/>
      </c>
      <c r="AE736" t="str">
        <f t="shared" si="310"/>
        <v/>
      </c>
      <c r="AF736" t="str">
        <f t="shared" si="311"/>
        <v/>
      </c>
      <c r="AG736" t="str">
        <f t="shared" si="312"/>
        <v/>
      </c>
    </row>
    <row r="737" spans="3:33" x14ac:dyDescent="0.3">
      <c r="C737" s="5" t="str">
        <f t="shared" si="313"/>
        <v/>
      </c>
      <c r="D737" s="5" t="e">
        <f t="shared" si="297"/>
        <v>#N/A</v>
      </c>
      <c r="E737" s="5" t="b">
        <f t="shared" si="314"/>
        <v>0</v>
      </c>
      <c r="F737" s="5" t="e">
        <f t="shared" si="298"/>
        <v>#N/A</v>
      </c>
      <c r="G737" s="5" t="str">
        <f t="shared" si="315"/>
        <v>FALSE V</v>
      </c>
      <c r="H737" s="5" t="b">
        <f t="shared" si="316"/>
        <v>0</v>
      </c>
      <c r="I737" s="5" t="b">
        <f t="shared" si="317"/>
        <v>0</v>
      </c>
      <c r="J737" s="5" t="b">
        <f t="shared" si="318"/>
        <v>0</v>
      </c>
      <c r="K737" s="5" t="str">
        <f t="shared" si="319"/>
        <v>FALSE C</v>
      </c>
      <c r="L737" s="5" t="str">
        <f t="array" ref="L737">IFERROR(INDEX(e29_4c,SMALL(IF(($B$9&lt;=e29_raw)*($B$11&gt;=e29_raw),MATCH(ROW(e29_4c),ROW(e29_4c))),ROWS($A$1:A731)),COLUMN(A731)),"")</f>
        <v/>
      </c>
      <c r="M737" s="5" t="b">
        <f t="shared" si="320"/>
        <v>0</v>
      </c>
      <c r="N737" t="b">
        <f t="shared" si="321"/>
        <v>0</v>
      </c>
      <c r="O737" t="b">
        <f t="shared" si="322"/>
        <v>0</v>
      </c>
      <c r="P737" s="5" t="b">
        <f t="shared" si="323"/>
        <v>0</v>
      </c>
      <c r="T737" t="str">
        <f t="shared" si="299"/>
        <v/>
      </c>
      <c r="U737" t="str">
        <f t="shared" si="300"/>
        <v/>
      </c>
      <c r="V737" t="str">
        <f t="shared" si="301"/>
        <v/>
      </c>
      <c r="W737" t="str">
        <f t="shared" si="302"/>
        <v/>
      </c>
      <c r="X737" t="str">
        <f t="shared" si="303"/>
        <v/>
      </c>
      <c r="Y737" t="str">
        <f t="shared" si="304"/>
        <v/>
      </c>
      <c r="Z737" t="str">
        <f t="shared" si="305"/>
        <v/>
      </c>
      <c r="AA737" t="str">
        <f t="shared" si="306"/>
        <v/>
      </c>
      <c r="AB737" t="str">
        <f t="shared" si="307"/>
        <v/>
      </c>
      <c r="AC737" t="str">
        <f t="shared" si="308"/>
        <v/>
      </c>
      <c r="AD737" t="str">
        <f t="shared" si="309"/>
        <v/>
      </c>
      <c r="AE737" t="str">
        <f t="shared" si="310"/>
        <v/>
      </c>
      <c r="AF737" t="str">
        <f t="shared" si="311"/>
        <v/>
      </c>
      <c r="AG737" t="str">
        <f t="shared" si="312"/>
        <v/>
      </c>
    </row>
    <row r="738" spans="3:33" x14ac:dyDescent="0.3">
      <c r="C738" s="5" t="str">
        <f t="shared" si="313"/>
        <v/>
      </c>
      <c r="D738" s="5" t="e">
        <f t="shared" si="297"/>
        <v>#N/A</v>
      </c>
      <c r="E738" s="5" t="b">
        <f t="shared" si="314"/>
        <v>0</v>
      </c>
      <c r="F738" s="5" t="e">
        <f t="shared" si="298"/>
        <v>#N/A</v>
      </c>
      <c r="G738" s="5" t="str">
        <f t="shared" si="315"/>
        <v>FALSE V</v>
      </c>
      <c r="H738" s="5" t="b">
        <f t="shared" si="316"/>
        <v>0</v>
      </c>
      <c r="I738" s="5" t="b">
        <f t="shared" si="317"/>
        <v>0</v>
      </c>
      <c r="J738" s="5" t="b">
        <f t="shared" si="318"/>
        <v>0</v>
      </c>
      <c r="K738" s="5" t="str">
        <f t="shared" si="319"/>
        <v>FALSE C</v>
      </c>
      <c r="L738" s="5" t="str">
        <f t="array" ref="L738">IFERROR(INDEX(e29_4c,SMALL(IF(($B$9&lt;=e29_raw)*($B$11&gt;=e29_raw),MATCH(ROW(e29_4c),ROW(e29_4c))),ROWS($A$1:A732)),COLUMN(A732)),"")</f>
        <v/>
      </c>
      <c r="M738" s="5" t="b">
        <f t="shared" si="320"/>
        <v>0</v>
      </c>
      <c r="N738" t="b">
        <f t="shared" si="321"/>
        <v>0</v>
      </c>
      <c r="O738" t="b">
        <f t="shared" si="322"/>
        <v>0</v>
      </c>
      <c r="P738" s="5" t="b">
        <f t="shared" si="323"/>
        <v>0</v>
      </c>
      <c r="T738" t="str">
        <f t="shared" si="299"/>
        <v/>
      </c>
      <c r="U738" t="str">
        <f t="shared" si="300"/>
        <v/>
      </c>
      <c r="V738" t="str">
        <f t="shared" si="301"/>
        <v/>
      </c>
      <c r="W738" t="str">
        <f t="shared" si="302"/>
        <v/>
      </c>
      <c r="X738" t="str">
        <f t="shared" si="303"/>
        <v/>
      </c>
      <c r="Y738" t="str">
        <f t="shared" si="304"/>
        <v/>
      </c>
      <c r="Z738" t="str">
        <f t="shared" si="305"/>
        <v/>
      </c>
      <c r="AA738" t="str">
        <f t="shared" si="306"/>
        <v/>
      </c>
      <c r="AB738" t="str">
        <f t="shared" si="307"/>
        <v/>
      </c>
      <c r="AC738" t="str">
        <f t="shared" si="308"/>
        <v/>
      </c>
      <c r="AD738" t="str">
        <f t="shared" si="309"/>
        <v/>
      </c>
      <c r="AE738" t="str">
        <f t="shared" si="310"/>
        <v/>
      </c>
      <c r="AF738" t="str">
        <f t="shared" si="311"/>
        <v/>
      </c>
      <c r="AG738" t="str">
        <f t="shared" si="312"/>
        <v/>
      </c>
    </row>
    <row r="739" spans="3:33" x14ac:dyDescent="0.3">
      <c r="C739" s="5" t="str">
        <f t="shared" si="313"/>
        <v/>
      </c>
      <c r="D739" s="5" t="e">
        <f t="shared" si="297"/>
        <v>#N/A</v>
      </c>
      <c r="E739" s="5" t="b">
        <f t="shared" si="314"/>
        <v>0</v>
      </c>
      <c r="F739" s="5" t="e">
        <f t="shared" si="298"/>
        <v>#N/A</v>
      </c>
      <c r="G739" s="5" t="str">
        <f t="shared" si="315"/>
        <v>FALSE V</v>
      </c>
      <c r="H739" s="5" t="b">
        <f t="shared" si="316"/>
        <v>0</v>
      </c>
      <c r="I739" s="5" t="b">
        <f t="shared" si="317"/>
        <v>0</v>
      </c>
      <c r="J739" s="5" t="b">
        <f t="shared" si="318"/>
        <v>0</v>
      </c>
      <c r="K739" s="5" t="str">
        <f t="shared" si="319"/>
        <v>FALSE C</v>
      </c>
      <c r="L739" s="5" t="str">
        <f t="array" ref="L739">IFERROR(INDEX(e29_4c,SMALL(IF(($B$9&lt;=e29_raw)*($B$11&gt;=e29_raw),MATCH(ROW(e29_4c),ROW(e29_4c))),ROWS($A$1:A733)),COLUMN(A733)),"")</f>
        <v/>
      </c>
      <c r="M739" s="5" t="b">
        <f t="shared" si="320"/>
        <v>0</v>
      </c>
      <c r="N739" t="b">
        <f t="shared" si="321"/>
        <v>0</v>
      </c>
      <c r="O739" t="b">
        <f t="shared" si="322"/>
        <v>0</v>
      </c>
      <c r="P739" s="5" t="b">
        <f t="shared" si="323"/>
        <v>0</v>
      </c>
      <c r="T739" t="str">
        <f t="shared" si="299"/>
        <v/>
      </c>
      <c r="U739" t="str">
        <f t="shared" si="300"/>
        <v/>
      </c>
      <c r="V739" t="str">
        <f t="shared" si="301"/>
        <v/>
      </c>
      <c r="W739" t="str">
        <f t="shared" si="302"/>
        <v/>
      </c>
      <c r="X739" t="str">
        <f t="shared" si="303"/>
        <v/>
      </c>
      <c r="Y739" t="str">
        <f t="shared" si="304"/>
        <v/>
      </c>
      <c r="Z739" t="str">
        <f t="shared" si="305"/>
        <v/>
      </c>
      <c r="AA739" t="str">
        <f t="shared" si="306"/>
        <v/>
      </c>
      <c r="AB739" t="str">
        <f t="shared" si="307"/>
        <v/>
      </c>
      <c r="AC739" t="str">
        <f t="shared" si="308"/>
        <v/>
      </c>
      <c r="AD739" t="str">
        <f t="shared" si="309"/>
        <v/>
      </c>
      <c r="AE739" t="str">
        <f t="shared" si="310"/>
        <v/>
      </c>
      <c r="AF739" t="str">
        <f t="shared" si="311"/>
        <v/>
      </c>
      <c r="AG739" t="str">
        <f t="shared" si="312"/>
        <v/>
      </c>
    </row>
    <row r="740" spans="3:33" x14ac:dyDescent="0.3">
      <c r="C740" s="5" t="str">
        <f t="shared" si="313"/>
        <v/>
      </c>
      <c r="D740" s="5" t="e">
        <f t="shared" si="297"/>
        <v>#N/A</v>
      </c>
      <c r="E740" s="5" t="b">
        <f t="shared" si="314"/>
        <v>0</v>
      </c>
      <c r="F740" s="5" t="e">
        <f t="shared" si="298"/>
        <v>#N/A</v>
      </c>
      <c r="G740" s="5" t="str">
        <f t="shared" si="315"/>
        <v>FALSE V</v>
      </c>
      <c r="H740" s="5" t="b">
        <f t="shared" si="316"/>
        <v>0</v>
      </c>
      <c r="I740" s="5" t="b">
        <f t="shared" si="317"/>
        <v>0</v>
      </c>
      <c r="J740" s="5" t="b">
        <f t="shared" si="318"/>
        <v>0</v>
      </c>
      <c r="K740" s="5" t="str">
        <f t="shared" si="319"/>
        <v>FALSE C</v>
      </c>
      <c r="L740" s="5" t="str">
        <f t="array" ref="L740">IFERROR(INDEX(e29_4c,SMALL(IF(($B$9&lt;=e29_raw)*($B$11&gt;=e29_raw),MATCH(ROW(e29_4c),ROW(e29_4c))),ROWS($A$1:A734)),COLUMN(A734)),"")</f>
        <v/>
      </c>
      <c r="M740" s="5" t="b">
        <f t="shared" si="320"/>
        <v>0</v>
      </c>
      <c r="N740" t="b">
        <f t="shared" si="321"/>
        <v>0</v>
      </c>
      <c r="O740" t="b">
        <f t="shared" si="322"/>
        <v>0</v>
      </c>
      <c r="P740" s="5" t="b">
        <f t="shared" si="323"/>
        <v>0</v>
      </c>
      <c r="T740" t="str">
        <f t="shared" si="299"/>
        <v/>
      </c>
      <c r="U740" t="str">
        <f t="shared" si="300"/>
        <v/>
      </c>
      <c r="V740" t="str">
        <f t="shared" si="301"/>
        <v/>
      </c>
      <c r="W740" t="str">
        <f t="shared" si="302"/>
        <v/>
      </c>
      <c r="X740" t="str">
        <f t="shared" si="303"/>
        <v/>
      </c>
      <c r="Y740" t="str">
        <f t="shared" si="304"/>
        <v/>
      </c>
      <c r="Z740" t="str">
        <f t="shared" si="305"/>
        <v/>
      </c>
      <c r="AA740" t="str">
        <f t="shared" si="306"/>
        <v/>
      </c>
      <c r="AB740" t="str">
        <f t="shared" si="307"/>
        <v/>
      </c>
      <c r="AC740" t="str">
        <f t="shared" si="308"/>
        <v/>
      </c>
      <c r="AD740" t="str">
        <f t="shared" si="309"/>
        <v/>
      </c>
      <c r="AE740" t="str">
        <f t="shared" si="310"/>
        <v/>
      </c>
      <c r="AF740" t="str">
        <f t="shared" si="311"/>
        <v/>
      </c>
      <c r="AG740" t="str">
        <f t="shared" si="312"/>
        <v/>
      </c>
    </row>
    <row r="741" spans="3:33" x14ac:dyDescent="0.3">
      <c r="C741" s="5" t="str">
        <f t="shared" si="313"/>
        <v/>
      </c>
      <c r="D741" s="5" t="e">
        <f t="shared" si="297"/>
        <v>#N/A</v>
      </c>
      <c r="E741" s="5" t="b">
        <f t="shared" si="314"/>
        <v>0</v>
      </c>
      <c r="F741" s="5" t="e">
        <f t="shared" si="298"/>
        <v>#N/A</v>
      </c>
      <c r="G741" s="5" t="str">
        <f t="shared" si="315"/>
        <v>FALSE V</v>
      </c>
      <c r="H741" s="5" t="b">
        <f t="shared" si="316"/>
        <v>0</v>
      </c>
      <c r="I741" s="5" t="b">
        <f t="shared" si="317"/>
        <v>0</v>
      </c>
      <c r="J741" s="5" t="b">
        <f t="shared" si="318"/>
        <v>0</v>
      </c>
      <c r="K741" s="5" t="str">
        <f t="shared" si="319"/>
        <v>FALSE C</v>
      </c>
      <c r="L741" s="5" t="str">
        <f t="array" ref="L741">IFERROR(INDEX(e29_4c,SMALL(IF(($B$9&lt;=e29_raw)*($B$11&gt;=e29_raw),MATCH(ROW(e29_4c),ROW(e29_4c))),ROWS($A$1:A735)),COLUMN(A735)),"")</f>
        <v/>
      </c>
      <c r="M741" s="5" t="b">
        <f t="shared" si="320"/>
        <v>0</v>
      </c>
      <c r="N741" t="b">
        <f t="shared" si="321"/>
        <v>0</v>
      </c>
      <c r="O741" t="b">
        <f t="shared" si="322"/>
        <v>0</v>
      </c>
      <c r="P741" s="5" t="b">
        <f t="shared" si="323"/>
        <v>0</v>
      </c>
      <c r="T741" t="str">
        <f t="shared" si="299"/>
        <v/>
      </c>
      <c r="U741" t="str">
        <f t="shared" si="300"/>
        <v/>
      </c>
      <c r="V741" t="str">
        <f t="shared" si="301"/>
        <v/>
      </c>
      <c r="W741" t="str">
        <f t="shared" si="302"/>
        <v/>
      </c>
      <c r="X741" t="str">
        <f t="shared" si="303"/>
        <v/>
      </c>
      <c r="Y741" t="str">
        <f t="shared" si="304"/>
        <v/>
      </c>
      <c r="Z741" t="str">
        <f t="shared" si="305"/>
        <v/>
      </c>
      <c r="AA741" t="str">
        <f t="shared" si="306"/>
        <v/>
      </c>
      <c r="AB741" t="str">
        <f t="shared" si="307"/>
        <v/>
      </c>
      <c r="AC741" t="str">
        <f t="shared" si="308"/>
        <v/>
      </c>
      <c r="AD741" t="str">
        <f t="shared" si="309"/>
        <v/>
      </c>
      <c r="AE741" t="str">
        <f t="shared" si="310"/>
        <v/>
      </c>
      <c r="AF741" t="str">
        <f t="shared" si="311"/>
        <v/>
      </c>
      <c r="AG741" t="str">
        <f t="shared" si="312"/>
        <v/>
      </c>
    </row>
    <row r="742" spans="3:33" x14ac:dyDescent="0.3">
      <c r="C742" s="5" t="str">
        <f t="shared" si="313"/>
        <v/>
      </c>
      <c r="D742" s="5" t="e">
        <f t="shared" si="297"/>
        <v>#N/A</v>
      </c>
      <c r="E742" s="5" t="b">
        <f t="shared" si="314"/>
        <v>0</v>
      </c>
      <c r="F742" s="5" t="e">
        <f t="shared" si="298"/>
        <v>#N/A</v>
      </c>
      <c r="G742" s="5" t="str">
        <f t="shared" si="315"/>
        <v>FALSE V</v>
      </c>
      <c r="H742" s="5" t="b">
        <f t="shared" si="316"/>
        <v>0</v>
      </c>
      <c r="I742" s="5" t="b">
        <f t="shared" si="317"/>
        <v>0</v>
      </c>
      <c r="J742" s="5" t="b">
        <f t="shared" si="318"/>
        <v>0</v>
      </c>
      <c r="K742" s="5" t="str">
        <f t="shared" si="319"/>
        <v>FALSE C</v>
      </c>
      <c r="L742" s="5" t="str">
        <f t="array" ref="L742">IFERROR(INDEX(e29_4c,SMALL(IF(($B$9&lt;=e29_raw)*($B$11&gt;=e29_raw),MATCH(ROW(e29_4c),ROW(e29_4c))),ROWS($A$1:A736)),COLUMN(A736)),"")</f>
        <v/>
      </c>
      <c r="M742" s="5" t="b">
        <f t="shared" si="320"/>
        <v>0</v>
      </c>
      <c r="N742" t="b">
        <f t="shared" si="321"/>
        <v>0</v>
      </c>
      <c r="O742" t="b">
        <f t="shared" si="322"/>
        <v>0</v>
      </c>
      <c r="P742" s="5" t="b">
        <f t="shared" si="323"/>
        <v>0</v>
      </c>
      <c r="T742" t="str">
        <f t="shared" si="299"/>
        <v/>
      </c>
      <c r="U742" t="str">
        <f t="shared" si="300"/>
        <v/>
      </c>
      <c r="V742" t="str">
        <f t="shared" si="301"/>
        <v/>
      </c>
      <c r="W742" t="str">
        <f t="shared" si="302"/>
        <v/>
      </c>
      <c r="X742" t="str">
        <f t="shared" si="303"/>
        <v/>
      </c>
      <c r="Y742" t="str">
        <f t="shared" si="304"/>
        <v/>
      </c>
      <c r="Z742" t="str">
        <f t="shared" si="305"/>
        <v/>
      </c>
      <c r="AA742" t="str">
        <f t="shared" si="306"/>
        <v/>
      </c>
      <c r="AB742" t="str">
        <f t="shared" si="307"/>
        <v/>
      </c>
      <c r="AC742" t="str">
        <f t="shared" si="308"/>
        <v/>
      </c>
      <c r="AD742" t="str">
        <f t="shared" si="309"/>
        <v/>
      </c>
      <c r="AE742" t="str">
        <f t="shared" si="310"/>
        <v/>
      </c>
      <c r="AF742" t="str">
        <f t="shared" si="311"/>
        <v/>
      </c>
      <c r="AG742" t="str">
        <f t="shared" si="312"/>
        <v/>
      </c>
    </row>
    <row r="743" spans="3:33" x14ac:dyDescent="0.3">
      <c r="C743" s="5" t="str">
        <f t="shared" si="313"/>
        <v/>
      </c>
      <c r="D743" s="5" t="e">
        <f t="shared" si="297"/>
        <v>#N/A</v>
      </c>
      <c r="E743" s="5" t="b">
        <f t="shared" si="314"/>
        <v>0</v>
      </c>
      <c r="F743" s="5" t="e">
        <f t="shared" si="298"/>
        <v>#N/A</v>
      </c>
      <c r="G743" s="5" t="str">
        <f t="shared" si="315"/>
        <v>FALSE V</v>
      </c>
      <c r="H743" s="5" t="b">
        <f t="shared" si="316"/>
        <v>0</v>
      </c>
      <c r="I743" s="5" t="b">
        <f t="shared" si="317"/>
        <v>0</v>
      </c>
      <c r="J743" s="5" t="b">
        <f t="shared" si="318"/>
        <v>0</v>
      </c>
      <c r="K743" s="5" t="str">
        <f t="shared" si="319"/>
        <v>FALSE C</v>
      </c>
      <c r="L743" s="5" t="str">
        <f t="array" ref="L743">IFERROR(INDEX(e29_4c,SMALL(IF(($B$9&lt;=e29_raw)*($B$11&gt;=e29_raw),MATCH(ROW(e29_4c),ROW(e29_4c))),ROWS($A$1:A737)),COLUMN(A737)),"")</f>
        <v/>
      </c>
      <c r="M743" s="5" t="b">
        <f t="shared" si="320"/>
        <v>0</v>
      </c>
      <c r="N743" t="b">
        <f t="shared" si="321"/>
        <v>0</v>
      </c>
      <c r="O743" t="b">
        <f t="shared" si="322"/>
        <v>0</v>
      </c>
      <c r="P743" s="5" t="b">
        <f t="shared" si="323"/>
        <v>0</v>
      </c>
      <c r="T743" t="str">
        <f t="shared" si="299"/>
        <v/>
      </c>
      <c r="U743" t="str">
        <f t="shared" si="300"/>
        <v/>
      </c>
      <c r="V743" t="str">
        <f t="shared" si="301"/>
        <v/>
      </c>
      <c r="W743" t="str">
        <f t="shared" si="302"/>
        <v/>
      </c>
      <c r="X743" t="str">
        <f t="shared" si="303"/>
        <v/>
      </c>
      <c r="Y743" t="str">
        <f t="shared" si="304"/>
        <v/>
      </c>
      <c r="Z743" t="str">
        <f t="shared" si="305"/>
        <v/>
      </c>
      <c r="AA743" t="str">
        <f t="shared" si="306"/>
        <v/>
      </c>
      <c r="AB743" t="str">
        <f t="shared" si="307"/>
        <v/>
      </c>
      <c r="AC743" t="str">
        <f t="shared" si="308"/>
        <v/>
      </c>
      <c r="AD743" t="str">
        <f t="shared" si="309"/>
        <v/>
      </c>
      <c r="AE743" t="str">
        <f t="shared" si="310"/>
        <v/>
      </c>
      <c r="AF743" t="str">
        <f t="shared" si="311"/>
        <v/>
      </c>
      <c r="AG743" t="str">
        <f t="shared" si="312"/>
        <v/>
      </c>
    </row>
    <row r="744" spans="3:33" x14ac:dyDescent="0.3">
      <c r="C744" s="5" t="str">
        <f t="shared" si="313"/>
        <v/>
      </c>
      <c r="D744" s="5" t="e">
        <f t="shared" si="297"/>
        <v>#N/A</v>
      </c>
      <c r="E744" s="5" t="b">
        <f t="shared" si="314"/>
        <v>0</v>
      </c>
      <c r="F744" s="5" t="e">
        <f t="shared" si="298"/>
        <v>#N/A</v>
      </c>
      <c r="G744" s="5" t="str">
        <f t="shared" si="315"/>
        <v>FALSE V</v>
      </c>
      <c r="H744" s="5" t="b">
        <f t="shared" si="316"/>
        <v>0</v>
      </c>
      <c r="I744" s="5" t="b">
        <f t="shared" si="317"/>
        <v>0</v>
      </c>
      <c r="J744" s="5" t="b">
        <f t="shared" si="318"/>
        <v>0</v>
      </c>
      <c r="K744" s="5" t="str">
        <f t="shared" si="319"/>
        <v>FALSE C</v>
      </c>
      <c r="L744" s="5" t="str">
        <f t="array" ref="L744">IFERROR(INDEX(e29_4c,SMALL(IF(($B$9&lt;=e29_raw)*($B$11&gt;=e29_raw),MATCH(ROW(e29_4c),ROW(e29_4c))),ROWS($A$1:A738)),COLUMN(A738)),"")</f>
        <v/>
      </c>
      <c r="M744" s="5" t="b">
        <f t="shared" si="320"/>
        <v>0</v>
      </c>
      <c r="N744" t="b">
        <f t="shared" si="321"/>
        <v>0</v>
      </c>
      <c r="O744" t="b">
        <f t="shared" si="322"/>
        <v>0</v>
      </c>
      <c r="P744" s="5" t="b">
        <f t="shared" si="323"/>
        <v>0</v>
      </c>
      <c r="T744" t="str">
        <f t="shared" si="299"/>
        <v/>
      </c>
      <c r="U744" t="str">
        <f t="shared" si="300"/>
        <v/>
      </c>
      <c r="V744" t="str">
        <f t="shared" si="301"/>
        <v/>
      </c>
      <c r="W744" t="str">
        <f t="shared" si="302"/>
        <v/>
      </c>
      <c r="X744" t="str">
        <f t="shared" si="303"/>
        <v/>
      </c>
      <c r="Y744" t="str">
        <f t="shared" si="304"/>
        <v/>
      </c>
      <c r="Z744" t="str">
        <f t="shared" si="305"/>
        <v/>
      </c>
      <c r="AA744" t="str">
        <f t="shared" si="306"/>
        <v/>
      </c>
      <c r="AB744" t="str">
        <f t="shared" si="307"/>
        <v/>
      </c>
      <c r="AC744" t="str">
        <f t="shared" si="308"/>
        <v/>
      </c>
      <c r="AD744" t="str">
        <f t="shared" si="309"/>
        <v/>
      </c>
      <c r="AE744" t="str">
        <f t="shared" si="310"/>
        <v/>
      </c>
      <c r="AF744" t="str">
        <f t="shared" si="311"/>
        <v/>
      </c>
      <c r="AG744" t="str">
        <f t="shared" si="312"/>
        <v/>
      </c>
    </row>
    <row r="745" spans="3:33" x14ac:dyDescent="0.3">
      <c r="C745" s="5" t="str">
        <f t="shared" si="313"/>
        <v/>
      </c>
      <c r="D745" s="5" t="e">
        <f t="shared" si="297"/>
        <v>#N/A</v>
      </c>
      <c r="E745" s="5" t="b">
        <f t="shared" si="314"/>
        <v>0</v>
      </c>
      <c r="F745" s="5" t="e">
        <f t="shared" si="298"/>
        <v>#N/A</v>
      </c>
      <c r="G745" s="5" t="str">
        <f t="shared" si="315"/>
        <v>FALSE V</v>
      </c>
      <c r="H745" s="5" t="b">
        <f t="shared" si="316"/>
        <v>0</v>
      </c>
      <c r="I745" s="5" t="b">
        <f t="shared" si="317"/>
        <v>0</v>
      </c>
      <c r="J745" s="5" t="b">
        <f t="shared" si="318"/>
        <v>0</v>
      </c>
      <c r="K745" s="5" t="str">
        <f t="shared" si="319"/>
        <v>FALSE C</v>
      </c>
      <c r="L745" s="5" t="str">
        <f t="array" ref="L745">IFERROR(INDEX(e29_4c,SMALL(IF(($B$9&lt;=e29_raw)*($B$11&gt;=e29_raw),MATCH(ROW(e29_4c),ROW(e29_4c))),ROWS($A$1:A739)),COLUMN(A739)),"")</f>
        <v/>
      </c>
      <c r="M745" s="5" t="b">
        <f t="shared" si="320"/>
        <v>0</v>
      </c>
      <c r="N745" t="b">
        <f t="shared" si="321"/>
        <v>0</v>
      </c>
      <c r="O745" t="b">
        <f t="shared" si="322"/>
        <v>0</v>
      </c>
      <c r="P745" s="5" t="b">
        <f t="shared" si="323"/>
        <v>0</v>
      </c>
      <c r="T745" t="str">
        <f t="shared" si="299"/>
        <v/>
      </c>
      <c r="U745" t="str">
        <f t="shared" si="300"/>
        <v/>
      </c>
      <c r="V745" t="str">
        <f t="shared" si="301"/>
        <v/>
      </c>
      <c r="W745" t="str">
        <f t="shared" si="302"/>
        <v/>
      </c>
      <c r="X745" t="str">
        <f t="shared" si="303"/>
        <v/>
      </c>
      <c r="Y745" t="str">
        <f t="shared" si="304"/>
        <v/>
      </c>
      <c r="Z745" t="str">
        <f t="shared" si="305"/>
        <v/>
      </c>
      <c r="AA745" t="str">
        <f t="shared" si="306"/>
        <v/>
      </c>
      <c r="AB745" t="str">
        <f t="shared" si="307"/>
        <v/>
      </c>
      <c r="AC745" t="str">
        <f t="shared" si="308"/>
        <v/>
      </c>
      <c r="AD745" t="str">
        <f t="shared" si="309"/>
        <v/>
      </c>
      <c r="AE745" t="str">
        <f t="shared" si="310"/>
        <v/>
      </c>
      <c r="AF745" t="str">
        <f t="shared" si="311"/>
        <v/>
      </c>
      <c r="AG745" t="str">
        <f t="shared" si="312"/>
        <v/>
      </c>
    </row>
    <row r="746" spans="3:33" x14ac:dyDescent="0.3">
      <c r="C746" s="5" t="str">
        <f t="shared" si="313"/>
        <v/>
      </c>
      <c r="D746" s="5" t="e">
        <f t="shared" si="297"/>
        <v>#N/A</v>
      </c>
      <c r="E746" s="5" t="b">
        <f t="shared" si="314"/>
        <v>0</v>
      </c>
      <c r="F746" s="5" t="e">
        <f t="shared" si="298"/>
        <v>#N/A</v>
      </c>
      <c r="G746" s="5" t="str">
        <f t="shared" si="315"/>
        <v>FALSE V</v>
      </c>
      <c r="H746" s="5" t="b">
        <f t="shared" si="316"/>
        <v>0</v>
      </c>
      <c r="I746" s="5" t="b">
        <f t="shared" si="317"/>
        <v>0</v>
      </c>
      <c r="J746" s="5" t="b">
        <f t="shared" si="318"/>
        <v>0</v>
      </c>
      <c r="K746" s="5" t="str">
        <f t="shared" si="319"/>
        <v>FALSE C</v>
      </c>
      <c r="L746" s="5" t="str">
        <f t="array" ref="L746">IFERROR(INDEX(e29_4c,SMALL(IF(($B$9&lt;=e29_raw)*($B$11&gt;=e29_raw),MATCH(ROW(e29_4c),ROW(e29_4c))),ROWS($A$1:A740)),COLUMN(A740)),"")</f>
        <v/>
      </c>
      <c r="M746" s="5" t="b">
        <f t="shared" si="320"/>
        <v>0</v>
      </c>
      <c r="N746" t="b">
        <f t="shared" si="321"/>
        <v>0</v>
      </c>
      <c r="O746" t="b">
        <f t="shared" si="322"/>
        <v>0</v>
      </c>
      <c r="P746" s="5" t="b">
        <f t="shared" si="323"/>
        <v>0</v>
      </c>
      <c r="T746" t="str">
        <f t="shared" si="299"/>
        <v/>
      </c>
      <c r="U746" t="str">
        <f t="shared" si="300"/>
        <v/>
      </c>
      <c r="V746" t="str">
        <f t="shared" si="301"/>
        <v/>
      </c>
      <c r="W746" t="str">
        <f t="shared" si="302"/>
        <v/>
      </c>
      <c r="X746" t="str">
        <f t="shared" si="303"/>
        <v/>
      </c>
      <c r="Y746" t="str">
        <f t="shared" si="304"/>
        <v/>
      </c>
      <c r="Z746" t="str">
        <f t="shared" si="305"/>
        <v/>
      </c>
      <c r="AA746" t="str">
        <f t="shared" si="306"/>
        <v/>
      </c>
      <c r="AB746" t="str">
        <f t="shared" si="307"/>
        <v/>
      </c>
      <c r="AC746" t="str">
        <f t="shared" si="308"/>
        <v/>
      </c>
      <c r="AD746" t="str">
        <f t="shared" si="309"/>
        <v/>
      </c>
      <c r="AE746" t="str">
        <f t="shared" si="310"/>
        <v/>
      </c>
      <c r="AF746" t="str">
        <f t="shared" si="311"/>
        <v/>
      </c>
      <c r="AG746" t="str">
        <f t="shared" si="312"/>
        <v/>
      </c>
    </row>
    <row r="747" spans="3:33" x14ac:dyDescent="0.3">
      <c r="C747" s="5" t="str">
        <f t="shared" si="313"/>
        <v/>
      </c>
      <c r="D747" s="5" t="e">
        <f t="shared" si="297"/>
        <v>#N/A</v>
      </c>
      <c r="E747" s="5" t="b">
        <f t="shared" si="314"/>
        <v>0</v>
      </c>
      <c r="F747" s="5" t="e">
        <f t="shared" si="298"/>
        <v>#N/A</v>
      </c>
      <c r="G747" s="5" t="str">
        <f t="shared" si="315"/>
        <v>FALSE V</v>
      </c>
      <c r="H747" s="5" t="b">
        <f t="shared" si="316"/>
        <v>0</v>
      </c>
      <c r="I747" s="5" t="b">
        <f t="shared" si="317"/>
        <v>0</v>
      </c>
      <c r="J747" s="5" t="b">
        <f t="shared" si="318"/>
        <v>0</v>
      </c>
      <c r="K747" s="5" t="str">
        <f t="shared" si="319"/>
        <v>FALSE C</v>
      </c>
      <c r="L747" s="5" t="str">
        <f t="array" ref="L747">IFERROR(INDEX(e29_4c,SMALL(IF(($B$9&lt;=e29_raw)*($B$11&gt;=e29_raw),MATCH(ROW(e29_4c),ROW(e29_4c))),ROWS($A$1:A741)),COLUMN(A741)),"")</f>
        <v/>
      </c>
      <c r="M747" s="5" t="b">
        <f t="shared" si="320"/>
        <v>0</v>
      </c>
      <c r="N747" t="b">
        <f t="shared" si="321"/>
        <v>0</v>
      </c>
      <c r="O747" t="b">
        <f t="shared" si="322"/>
        <v>0</v>
      </c>
      <c r="P747" s="5" t="b">
        <f t="shared" si="323"/>
        <v>0</v>
      </c>
      <c r="T747" t="str">
        <f t="shared" si="299"/>
        <v/>
      </c>
      <c r="U747" t="str">
        <f t="shared" si="300"/>
        <v/>
      </c>
      <c r="V747" t="str">
        <f t="shared" si="301"/>
        <v/>
      </c>
      <c r="W747" t="str">
        <f t="shared" si="302"/>
        <v/>
      </c>
      <c r="X747" t="str">
        <f t="shared" si="303"/>
        <v/>
      </c>
      <c r="Y747" t="str">
        <f t="shared" si="304"/>
        <v/>
      </c>
      <c r="Z747" t="str">
        <f t="shared" si="305"/>
        <v/>
      </c>
      <c r="AA747" t="str">
        <f t="shared" si="306"/>
        <v/>
      </c>
      <c r="AB747" t="str">
        <f t="shared" si="307"/>
        <v/>
      </c>
      <c r="AC747" t="str">
        <f t="shared" si="308"/>
        <v/>
      </c>
      <c r="AD747" t="str">
        <f t="shared" si="309"/>
        <v/>
      </c>
      <c r="AE747" t="str">
        <f t="shared" si="310"/>
        <v/>
      </c>
      <c r="AF747" t="str">
        <f t="shared" si="311"/>
        <v/>
      </c>
      <c r="AG747" t="str">
        <f t="shared" si="312"/>
        <v/>
      </c>
    </row>
    <row r="748" spans="3:33" x14ac:dyDescent="0.3">
      <c r="C748" s="5" t="str">
        <f t="shared" si="313"/>
        <v/>
      </c>
      <c r="D748" s="5" t="e">
        <f t="shared" si="297"/>
        <v>#N/A</v>
      </c>
      <c r="E748" s="5" t="b">
        <f t="shared" si="314"/>
        <v>0</v>
      </c>
      <c r="F748" s="5" t="e">
        <f t="shared" si="298"/>
        <v>#N/A</v>
      </c>
      <c r="G748" s="5" t="str">
        <f t="shared" si="315"/>
        <v>FALSE V</v>
      </c>
      <c r="H748" s="5" t="b">
        <f t="shared" si="316"/>
        <v>0</v>
      </c>
      <c r="I748" s="5" t="b">
        <f t="shared" si="317"/>
        <v>0</v>
      </c>
      <c r="J748" s="5" t="b">
        <f t="shared" si="318"/>
        <v>0</v>
      </c>
      <c r="K748" s="5" t="str">
        <f t="shared" si="319"/>
        <v>FALSE C</v>
      </c>
      <c r="L748" s="5" t="str">
        <f t="array" ref="L748">IFERROR(INDEX(e29_4c,SMALL(IF(($B$9&lt;=e29_raw)*($B$11&gt;=e29_raw),MATCH(ROW(e29_4c),ROW(e29_4c))),ROWS($A$1:A742)),COLUMN(A742)),"")</f>
        <v/>
      </c>
      <c r="M748" s="5" t="b">
        <f t="shared" si="320"/>
        <v>0</v>
      </c>
      <c r="N748" t="b">
        <f t="shared" si="321"/>
        <v>0</v>
      </c>
      <c r="O748" t="b">
        <f t="shared" si="322"/>
        <v>0</v>
      </c>
      <c r="P748" s="5" t="b">
        <f t="shared" si="323"/>
        <v>0</v>
      </c>
      <c r="T748" t="str">
        <f t="shared" si="299"/>
        <v/>
      </c>
      <c r="U748" t="str">
        <f t="shared" si="300"/>
        <v/>
      </c>
      <c r="V748" t="str">
        <f t="shared" si="301"/>
        <v/>
      </c>
      <c r="W748" t="str">
        <f t="shared" si="302"/>
        <v/>
      </c>
      <c r="X748" t="str">
        <f t="shared" si="303"/>
        <v/>
      </c>
      <c r="Y748" t="str">
        <f t="shared" si="304"/>
        <v/>
      </c>
      <c r="Z748" t="str">
        <f t="shared" si="305"/>
        <v/>
      </c>
      <c r="AA748" t="str">
        <f t="shared" si="306"/>
        <v/>
      </c>
      <c r="AB748" t="str">
        <f t="shared" si="307"/>
        <v/>
      </c>
      <c r="AC748" t="str">
        <f t="shared" si="308"/>
        <v/>
      </c>
      <c r="AD748" t="str">
        <f t="shared" si="309"/>
        <v/>
      </c>
      <c r="AE748" t="str">
        <f t="shared" si="310"/>
        <v/>
      </c>
      <c r="AF748" t="str">
        <f t="shared" si="311"/>
        <v/>
      </c>
      <c r="AG748" t="str">
        <f t="shared" si="312"/>
        <v/>
      </c>
    </row>
    <row r="749" spans="3:33" x14ac:dyDescent="0.3">
      <c r="C749" s="5" t="str">
        <f t="shared" si="313"/>
        <v/>
      </c>
      <c r="D749" s="5" t="e">
        <f t="shared" si="297"/>
        <v>#N/A</v>
      </c>
      <c r="E749" s="5" t="b">
        <f t="shared" si="314"/>
        <v>0</v>
      </c>
      <c r="F749" s="5" t="e">
        <f t="shared" si="298"/>
        <v>#N/A</v>
      </c>
      <c r="G749" s="5" t="str">
        <f t="shared" si="315"/>
        <v>FALSE V</v>
      </c>
      <c r="H749" s="5" t="b">
        <f t="shared" si="316"/>
        <v>0</v>
      </c>
      <c r="I749" s="5" t="b">
        <f t="shared" si="317"/>
        <v>0</v>
      </c>
      <c r="J749" s="5" t="b">
        <f t="shared" si="318"/>
        <v>0</v>
      </c>
      <c r="K749" s="5" t="str">
        <f t="shared" si="319"/>
        <v>FALSE C</v>
      </c>
      <c r="L749" s="5" t="str">
        <f t="array" ref="L749">IFERROR(INDEX(e29_4c,SMALL(IF(($B$9&lt;=e29_raw)*($B$11&gt;=e29_raw),MATCH(ROW(e29_4c),ROW(e29_4c))),ROWS($A$1:A743)),COLUMN(A743)),"")</f>
        <v/>
      </c>
      <c r="M749" s="5" t="b">
        <f t="shared" si="320"/>
        <v>0</v>
      </c>
      <c r="N749" t="b">
        <f t="shared" si="321"/>
        <v>0</v>
      </c>
      <c r="O749" t="b">
        <f t="shared" si="322"/>
        <v>0</v>
      </c>
      <c r="P749" s="5" t="b">
        <f t="shared" si="323"/>
        <v>0</v>
      </c>
      <c r="T749" t="str">
        <f t="shared" si="299"/>
        <v/>
      </c>
      <c r="U749" t="str">
        <f t="shared" si="300"/>
        <v/>
      </c>
      <c r="V749" t="str">
        <f t="shared" si="301"/>
        <v/>
      </c>
      <c r="W749" t="str">
        <f t="shared" si="302"/>
        <v/>
      </c>
      <c r="X749" t="str">
        <f t="shared" si="303"/>
        <v/>
      </c>
      <c r="Y749" t="str">
        <f t="shared" si="304"/>
        <v/>
      </c>
      <c r="Z749" t="str">
        <f t="shared" si="305"/>
        <v/>
      </c>
      <c r="AA749" t="str">
        <f t="shared" si="306"/>
        <v/>
      </c>
      <c r="AB749" t="str">
        <f t="shared" si="307"/>
        <v/>
      </c>
      <c r="AC749" t="str">
        <f t="shared" si="308"/>
        <v/>
      </c>
      <c r="AD749" t="str">
        <f t="shared" si="309"/>
        <v/>
      </c>
      <c r="AE749" t="str">
        <f t="shared" si="310"/>
        <v/>
      </c>
      <c r="AF749" t="str">
        <f t="shared" si="311"/>
        <v/>
      </c>
      <c r="AG749" t="str">
        <f t="shared" si="312"/>
        <v/>
      </c>
    </row>
    <row r="750" spans="3:33" x14ac:dyDescent="0.3">
      <c r="C750" s="5" t="str">
        <f t="shared" si="313"/>
        <v/>
      </c>
      <c r="D750" s="5" t="e">
        <f t="shared" si="297"/>
        <v>#N/A</v>
      </c>
      <c r="E750" s="5" t="b">
        <f t="shared" si="314"/>
        <v>0</v>
      </c>
      <c r="F750" s="5" t="e">
        <f t="shared" si="298"/>
        <v>#N/A</v>
      </c>
      <c r="G750" s="5" t="str">
        <f t="shared" si="315"/>
        <v>FALSE V</v>
      </c>
      <c r="H750" s="5" t="b">
        <f t="shared" si="316"/>
        <v>0</v>
      </c>
      <c r="I750" s="5" t="b">
        <f t="shared" si="317"/>
        <v>0</v>
      </c>
      <c r="J750" s="5" t="b">
        <f t="shared" si="318"/>
        <v>0</v>
      </c>
      <c r="K750" s="5" t="str">
        <f t="shared" si="319"/>
        <v>FALSE C</v>
      </c>
      <c r="L750" s="5" t="str">
        <f t="array" ref="L750">IFERROR(INDEX(e29_4c,SMALL(IF(($B$9&lt;=e29_raw)*($B$11&gt;=e29_raw),MATCH(ROW(e29_4c),ROW(e29_4c))),ROWS($A$1:A744)),COLUMN(A744)),"")</f>
        <v/>
      </c>
      <c r="M750" s="5" t="b">
        <f t="shared" si="320"/>
        <v>0</v>
      </c>
      <c r="N750" t="b">
        <f t="shared" si="321"/>
        <v>0</v>
      </c>
      <c r="O750" t="b">
        <f t="shared" si="322"/>
        <v>0</v>
      </c>
      <c r="P750" s="5" t="b">
        <f t="shared" si="323"/>
        <v>0</v>
      </c>
      <c r="T750" t="str">
        <f t="shared" si="299"/>
        <v/>
      </c>
      <c r="U750" t="str">
        <f t="shared" si="300"/>
        <v/>
      </c>
      <c r="V750" t="str">
        <f t="shared" si="301"/>
        <v/>
      </c>
      <c r="W750" t="str">
        <f t="shared" si="302"/>
        <v/>
      </c>
      <c r="X750" t="str">
        <f t="shared" si="303"/>
        <v/>
      </c>
      <c r="Y750" t="str">
        <f t="shared" si="304"/>
        <v/>
      </c>
      <c r="Z750" t="str">
        <f t="shared" si="305"/>
        <v/>
      </c>
      <c r="AA750" t="str">
        <f t="shared" si="306"/>
        <v/>
      </c>
      <c r="AB750" t="str">
        <f t="shared" si="307"/>
        <v/>
      </c>
      <c r="AC750" t="str">
        <f t="shared" si="308"/>
        <v/>
      </c>
      <c r="AD750" t="str">
        <f t="shared" si="309"/>
        <v/>
      </c>
      <c r="AE750" t="str">
        <f t="shared" si="310"/>
        <v/>
      </c>
      <c r="AF750" t="str">
        <f t="shared" si="311"/>
        <v/>
      </c>
      <c r="AG750" t="str">
        <f t="shared" si="312"/>
        <v/>
      </c>
    </row>
    <row r="751" spans="3:33" x14ac:dyDescent="0.3">
      <c r="C751" s="5" t="str">
        <f t="shared" si="313"/>
        <v/>
      </c>
      <c r="D751" s="5" t="e">
        <f t="shared" si="297"/>
        <v>#N/A</v>
      </c>
      <c r="E751" s="5" t="b">
        <f t="shared" si="314"/>
        <v>0</v>
      </c>
      <c r="F751" s="5" t="e">
        <f t="shared" si="298"/>
        <v>#N/A</v>
      </c>
      <c r="G751" s="5" t="str">
        <f t="shared" si="315"/>
        <v>FALSE V</v>
      </c>
      <c r="H751" s="5" t="b">
        <f t="shared" si="316"/>
        <v>0</v>
      </c>
      <c r="I751" s="5" t="b">
        <f t="shared" si="317"/>
        <v>0</v>
      </c>
      <c r="J751" s="5" t="b">
        <f t="shared" si="318"/>
        <v>0</v>
      </c>
      <c r="K751" s="5" t="str">
        <f t="shared" si="319"/>
        <v>FALSE C</v>
      </c>
      <c r="L751" s="5" t="str">
        <f t="array" ref="L751">IFERROR(INDEX(e29_4c,SMALL(IF(($B$9&lt;=e29_raw)*($B$11&gt;=e29_raw),MATCH(ROW(e29_4c),ROW(e29_4c))),ROWS($A$1:A745)),COLUMN(A745)),"")</f>
        <v/>
      </c>
      <c r="M751" s="5" t="b">
        <f t="shared" si="320"/>
        <v>0</v>
      </c>
      <c r="N751" t="b">
        <f t="shared" si="321"/>
        <v>0</v>
      </c>
      <c r="O751" t="b">
        <f t="shared" si="322"/>
        <v>0</v>
      </c>
      <c r="P751" s="5" t="b">
        <f t="shared" si="323"/>
        <v>0</v>
      </c>
      <c r="T751" t="str">
        <f t="shared" si="299"/>
        <v/>
      </c>
      <c r="U751" t="str">
        <f t="shared" si="300"/>
        <v/>
      </c>
      <c r="V751" t="str">
        <f t="shared" si="301"/>
        <v/>
      </c>
      <c r="W751" t="str">
        <f t="shared" si="302"/>
        <v/>
      </c>
      <c r="X751" t="str">
        <f t="shared" si="303"/>
        <v/>
      </c>
      <c r="Y751" t="str">
        <f t="shared" si="304"/>
        <v/>
      </c>
      <c r="Z751" t="str">
        <f t="shared" si="305"/>
        <v/>
      </c>
      <c r="AA751" t="str">
        <f t="shared" si="306"/>
        <v/>
      </c>
      <c r="AB751" t="str">
        <f t="shared" si="307"/>
        <v/>
      </c>
      <c r="AC751" t="str">
        <f t="shared" si="308"/>
        <v/>
      </c>
      <c r="AD751" t="str">
        <f t="shared" si="309"/>
        <v/>
      </c>
      <c r="AE751" t="str">
        <f t="shared" si="310"/>
        <v/>
      </c>
      <c r="AF751" t="str">
        <f t="shared" si="311"/>
        <v/>
      </c>
      <c r="AG751" t="str">
        <f t="shared" si="312"/>
        <v/>
      </c>
    </row>
    <row r="752" spans="3:33" x14ac:dyDescent="0.3">
      <c r="C752" s="5" t="str">
        <f t="shared" si="313"/>
        <v/>
      </c>
      <c r="D752" s="5" t="e">
        <f t="shared" si="297"/>
        <v>#N/A</v>
      </c>
      <c r="E752" s="5" t="b">
        <f t="shared" si="314"/>
        <v>0</v>
      </c>
      <c r="F752" s="5" t="e">
        <f t="shared" si="298"/>
        <v>#N/A</v>
      </c>
      <c r="G752" s="5" t="str">
        <f t="shared" si="315"/>
        <v>FALSE V</v>
      </c>
      <c r="H752" s="5" t="b">
        <f t="shared" si="316"/>
        <v>0</v>
      </c>
      <c r="I752" s="5" t="b">
        <f t="shared" si="317"/>
        <v>0</v>
      </c>
      <c r="J752" s="5" t="b">
        <f t="shared" si="318"/>
        <v>0</v>
      </c>
      <c r="K752" s="5" t="str">
        <f t="shared" si="319"/>
        <v>FALSE C</v>
      </c>
      <c r="L752" s="5" t="str">
        <f t="array" ref="L752">IFERROR(INDEX(e29_4c,SMALL(IF(($B$9&lt;=e29_raw)*($B$11&gt;=e29_raw),MATCH(ROW(e29_4c),ROW(e29_4c))),ROWS($A$1:A746)),COLUMN(A746)),"")</f>
        <v/>
      </c>
      <c r="M752" s="5" t="b">
        <f t="shared" si="320"/>
        <v>0</v>
      </c>
      <c r="N752" t="b">
        <f t="shared" si="321"/>
        <v>0</v>
      </c>
      <c r="O752" t="b">
        <f t="shared" si="322"/>
        <v>0</v>
      </c>
      <c r="P752" s="5" t="b">
        <f t="shared" si="323"/>
        <v>0</v>
      </c>
      <c r="T752" t="str">
        <f t="shared" si="299"/>
        <v/>
      </c>
      <c r="U752" t="str">
        <f t="shared" si="300"/>
        <v/>
      </c>
      <c r="V752" t="str">
        <f t="shared" si="301"/>
        <v/>
      </c>
      <c r="W752" t="str">
        <f t="shared" si="302"/>
        <v/>
      </c>
      <c r="X752" t="str">
        <f t="shared" si="303"/>
        <v/>
      </c>
      <c r="Y752" t="str">
        <f t="shared" si="304"/>
        <v/>
      </c>
      <c r="Z752" t="str">
        <f t="shared" si="305"/>
        <v/>
      </c>
      <c r="AA752" t="str">
        <f t="shared" si="306"/>
        <v/>
      </c>
      <c r="AB752" t="str">
        <f t="shared" si="307"/>
        <v/>
      </c>
      <c r="AC752" t="str">
        <f t="shared" si="308"/>
        <v/>
      </c>
      <c r="AD752" t="str">
        <f t="shared" si="309"/>
        <v/>
      </c>
      <c r="AE752" t="str">
        <f t="shared" si="310"/>
        <v/>
      </c>
      <c r="AF752" t="str">
        <f t="shared" si="311"/>
        <v/>
      </c>
      <c r="AG752" t="str">
        <f t="shared" si="312"/>
        <v/>
      </c>
    </row>
    <row r="753" spans="3:33" x14ac:dyDescent="0.3">
      <c r="C753" s="5" t="str">
        <f t="shared" si="313"/>
        <v/>
      </c>
      <c r="D753" s="5" t="e">
        <f t="shared" si="297"/>
        <v>#N/A</v>
      </c>
      <c r="E753" s="5" t="b">
        <f t="shared" si="314"/>
        <v>0</v>
      </c>
      <c r="F753" s="5" t="e">
        <f t="shared" si="298"/>
        <v>#N/A</v>
      </c>
      <c r="G753" s="5" t="str">
        <f t="shared" si="315"/>
        <v>FALSE V</v>
      </c>
      <c r="H753" s="5" t="b">
        <f t="shared" si="316"/>
        <v>0</v>
      </c>
      <c r="I753" s="5" t="b">
        <f t="shared" si="317"/>
        <v>0</v>
      </c>
      <c r="J753" s="5" t="b">
        <f t="shared" si="318"/>
        <v>0</v>
      </c>
      <c r="K753" s="5" t="str">
        <f t="shared" si="319"/>
        <v>FALSE C</v>
      </c>
      <c r="L753" s="5" t="str">
        <f t="array" ref="L753">IFERROR(INDEX(e29_4c,SMALL(IF(($B$9&lt;=e29_raw)*($B$11&gt;=e29_raw),MATCH(ROW(e29_4c),ROW(e29_4c))),ROWS($A$1:A747)),COLUMN(A747)),"")</f>
        <v/>
      </c>
      <c r="M753" s="5" t="b">
        <f t="shared" si="320"/>
        <v>0</v>
      </c>
      <c r="N753" t="b">
        <f t="shared" si="321"/>
        <v>0</v>
      </c>
      <c r="O753" t="b">
        <f t="shared" si="322"/>
        <v>0</v>
      </c>
      <c r="P753" s="5" t="b">
        <f t="shared" si="323"/>
        <v>0</v>
      </c>
      <c r="T753" t="str">
        <f t="shared" si="299"/>
        <v/>
      </c>
      <c r="U753" t="str">
        <f t="shared" si="300"/>
        <v/>
      </c>
      <c r="V753" t="str">
        <f t="shared" si="301"/>
        <v/>
      </c>
      <c r="W753" t="str">
        <f t="shared" si="302"/>
        <v/>
      </c>
      <c r="X753" t="str">
        <f t="shared" si="303"/>
        <v/>
      </c>
      <c r="Y753" t="str">
        <f t="shared" si="304"/>
        <v/>
      </c>
      <c r="Z753" t="str">
        <f t="shared" si="305"/>
        <v/>
      </c>
      <c r="AA753" t="str">
        <f t="shared" si="306"/>
        <v/>
      </c>
      <c r="AB753" t="str">
        <f t="shared" si="307"/>
        <v/>
      </c>
      <c r="AC753" t="str">
        <f t="shared" si="308"/>
        <v/>
      </c>
      <c r="AD753" t="str">
        <f t="shared" si="309"/>
        <v/>
      </c>
      <c r="AE753" t="str">
        <f t="shared" si="310"/>
        <v/>
      </c>
      <c r="AF753" t="str">
        <f t="shared" si="311"/>
        <v/>
      </c>
      <c r="AG753" t="str">
        <f t="shared" si="312"/>
        <v/>
      </c>
    </row>
    <row r="754" spans="3:33" x14ac:dyDescent="0.3">
      <c r="C754" s="5" t="str">
        <f t="shared" si="313"/>
        <v/>
      </c>
      <c r="D754" s="5" t="e">
        <f t="shared" si="297"/>
        <v>#N/A</v>
      </c>
      <c r="E754" s="5" t="b">
        <f t="shared" si="314"/>
        <v>0</v>
      </c>
      <c r="F754" s="5" t="e">
        <f t="shared" si="298"/>
        <v>#N/A</v>
      </c>
      <c r="G754" s="5" t="str">
        <f t="shared" si="315"/>
        <v>FALSE V</v>
      </c>
      <c r="H754" s="5" t="b">
        <f t="shared" si="316"/>
        <v>0</v>
      </c>
      <c r="I754" s="5" t="b">
        <f t="shared" si="317"/>
        <v>0</v>
      </c>
      <c r="J754" s="5" t="b">
        <f t="shared" si="318"/>
        <v>0</v>
      </c>
      <c r="K754" s="5" t="str">
        <f t="shared" si="319"/>
        <v>FALSE C</v>
      </c>
      <c r="L754" s="5" t="str">
        <f t="array" ref="L754">IFERROR(INDEX(e29_4c,SMALL(IF(($B$9&lt;=e29_raw)*($B$11&gt;=e29_raw),MATCH(ROW(e29_4c),ROW(e29_4c))),ROWS($A$1:A748)),COLUMN(A748)),"")</f>
        <v/>
      </c>
      <c r="M754" s="5" t="b">
        <f t="shared" si="320"/>
        <v>0</v>
      </c>
      <c r="N754" t="b">
        <f t="shared" si="321"/>
        <v>0</v>
      </c>
      <c r="O754" t="b">
        <f t="shared" si="322"/>
        <v>0</v>
      </c>
      <c r="P754" s="5" t="b">
        <f t="shared" si="323"/>
        <v>0</v>
      </c>
      <c r="T754" t="str">
        <f t="shared" si="299"/>
        <v/>
      </c>
      <c r="U754" t="str">
        <f t="shared" si="300"/>
        <v/>
      </c>
      <c r="V754" t="str">
        <f t="shared" si="301"/>
        <v/>
      </c>
      <c r="W754" t="str">
        <f t="shared" si="302"/>
        <v/>
      </c>
      <c r="X754" t="str">
        <f t="shared" si="303"/>
        <v/>
      </c>
      <c r="Y754" t="str">
        <f t="shared" si="304"/>
        <v/>
      </c>
      <c r="Z754" t="str">
        <f t="shared" si="305"/>
        <v/>
      </c>
      <c r="AA754" t="str">
        <f t="shared" si="306"/>
        <v/>
      </c>
      <c r="AB754" t="str">
        <f t="shared" si="307"/>
        <v/>
      </c>
      <c r="AC754" t="str">
        <f t="shared" si="308"/>
        <v/>
      </c>
      <c r="AD754" t="str">
        <f t="shared" si="309"/>
        <v/>
      </c>
      <c r="AE754" t="str">
        <f t="shared" si="310"/>
        <v/>
      </c>
      <c r="AF754" t="str">
        <f t="shared" si="311"/>
        <v/>
      </c>
      <c r="AG754" t="str">
        <f t="shared" si="312"/>
        <v/>
      </c>
    </row>
    <row r="755" spans="3:33" x14ac:dyDescent="0.3">
      <c r="C755" s="5" t="str">
        <f t="shared" si="313"/>
        <v/>
      </c>
      <c r="D755" s="5" t="e">
        <f t="shared" si="297"/>
        <v>#N/A</v>
      </c>
      <c r="E755" s="5" t="b">
        <f t="shared" si="314"/>
        <v>0</v>
      </c>
      <c r="F755" s="5" t="e">
        <f t="shared" si="298"/>
        <v>#N/A</v>
      </c>
      <c r="G755" s="5" t="str">
        <f t="shared" si="315"/>
        <v>FALSE V</v>
      </c>
      <c r="H755" s="5" t="b">
        <f t="shared" si="316"/>
        <v>0</v>
      </c>
      <c r="I755" s="5" t="b">
        <f t="shared" si="317"/>
        <v>0</v>
      </c>
      <c r="J755" s="5" t="b">
        <f t="shared" si="318"/>
        <v>0</v>
      </c>
      <c r="K755" s="5" t="str">
        <f t="shared" si="319"/>
        <v>FALSE C</v>
      </c>
      <c r="L755" s="5" t="str">
        <f t="array" ref="L755">IFERROR(INDEX(e29_4c,SMALL(IF(($B$9&lt;=e29_raw)*($B$11&gt;=e29_raw),MATCH(ROW(e29_4c),ROW(e29_4c))),ROWS($A$1:A749)),COLUMN(A749)),"")</f>
        <v/>
      </c>
      <c r="M755" s="5" t="b">
        <f t="shared" si="320"/>
        <v>0</v>
      </c>
      <c r="N755" t="b">
        <f t="shared" si="321"/>
        <v>0</v>
      </c>
      <c r="O755" t="b">
        <f t="shared" si="322"/>
        <v>0</v>
      </c>
      <c r="P755" s="5" t="b">
        <f t="shared" si="323"/>
        <v>0</v>
      </c>
      <c r="T755" t="str">
        <f t="shared" si="299"/>
        <v/>
      </c>
      <c r="U755" t="str">
        <f t="shared" si="300"/>
        <v/>
      </c>
      <c r="V755" t="str">
        <f t="shared" si="301"/>
        <v/>
      </c>
      <c r="W755" t="str">
        <f t="shared" si="302"/>
        <v/>
      </c>
      <c r="X755" t="str">
        <f t="shared" si="303"/>
        <v/>
      </c>
      <c r="Y755" t="str">
        <f t="shared" si="304"/>
        <v/>
      </c>
      <c r="Z755" t="str">
        <f t="shared" si="305"/>
        <v/>
      </c>
      <c r="AA755" t="str">
        <f t="shared" si="306"/>
        <v/>
      </c>
      <c r="AB755" t="str">
        <f t="shared" si="307"/>
        <v/>
      </c>
      <c r="AC755" t="str">
        <f t="shared" si="308"/>
        <v/>
      </c>
      <c r="AD755" t="str">
        <f t="shared" si="309"/>
        <v/>
      </c>
      <c r="AE755" t="str">
        <f t="shared" si="310"/>
        <v/>
      </c>
      <c r="AF755" t="str">
        <f t="shared" si="311"/>
        <v/>
      </c>
      <c r="AG755" t="str">
        <f t="shared" si="312"/>
        <v/>
      </c>
    </row>
    <row r="756" spans="3:33" x14ac:dyDescent="0.3">
      <c r="C756" s="5" t="str">
        <f t="shared" si="313"/>
        <v/>
      </c>
      <c r="D756" s="5" t="e">
        <f t="shared" si="297"/>
        <v>#N/A</v>
      </c>
      <c r="E756" s="5" t="b">
        <f t="shared" si="314"/>
        <v>0</v>
      </c>
      <c r="F756" s="5" t="e">
        <f t="shared" si="298"/>
        <v>#N/A</v>
      </c>
      <c r="G756" s="5" t="str">
        <f t="shared" si="315"/>
        <v>FALSE V</v>
      </c>
      <c r="H756" s="5" t="b">
        <f t="shared" si="316"/>
        <v>0</v>
      </c>
      <c r="I756" s="5" t="b">
        <f t="shared" si="317"/>
        <v>0</v>
      </c>
      <c r="J756" s="5" t="b">
        <f t="shared" si="318"/>
        <v>0</v>
      </c>
      <c r="K756" s="5" t="str">
        <f t="shared" si="319"/>
        <v>FALSE C</v>
      </c>
      <c r="L756" s="5" t="str">
        <f t="array" ref="L756">IFERROR(INDEX(e29_4c,SMALL(IF(($B$9&lt;=e29_raw)*($B$11&gt;=e29_raw),MATCH(ROW(e29_4c),ROW(e29_4c))),ROWS($A$1:A750)),COLUMN(A750)),"")</f>
        <v/>
      </c>
      <c r="M756" s="5" t="b">
        <f t="shared" si="320"/>
        <v>0</v>
      </c>
      <c r="N756" t="b">
        <f t="shared" si="321"/>
        <v>0</v>
      </c>
      <c r="O756" t="b">
        <f t="shared" si="322"/>
        <v>0</v>
      </c>
      <c r="P756" s="5" t="b">
        <f t="shared" si="323"/>
        <v>0</v>
      </c>
      <c r="T756" t="str">
        <f t="shared" si="299"/>
        <v/>
      </c>
      <c r="U756" t="str">
        <f t="shared" si="300"/>
        <v/>
      </c>
      <c r="V756" t="str">
        <f t="shared" si="301"/>
        <v/>
      </c>
      <c r="W756" t="str">
        <f t="shared" si="302"/>
        <v/>
      </c>
      <c r="X756" t="str">
        <f t="shared" si="303"/>
        <v/>
      </c>
      <c r="Y756" t="str">
        <f t="shared" si="304"/>
        <v/>
      </c>
      <c r="Z756" t="str">
        <f t="shared" si="305"/>
        <v/>
      </c>
      <c r="AA756" t="str">
        <f t="shared" si="306"/>
        <v/>
      </c>
      <c r="AB756" t="str">
        <f t="shared" si="307"/>
        <v/>
      </c>
      <c r="AC756" t="str">
        <f t="shared" si="308"/>
        <v/>
      </c>
      <c r="AD756" t="str">
        <f t="shared" si="309"/>
        <v/>
      </c>
      <c r="AE756" t="str">
        <f t="shared" si="310"/>
        <v/>
      </c>
      <c r="AF756" t="str">
        <f t="shared" si="311"/>
        <v/>
      </c>
      <c r="AG756" t="str">
        <f t="shared" si="312"/>
        <v/>
      </c>
    </row>
    <row r="757" spans="3:33" x14ac:dyDescent="0.3">
      <c r="C757" s="5" t="str">
        <f t="shared" si="313"/>
        <v/>
      </c>
      <c r="D757" s="5" t="e">
        <f t="shared" si="297"/>
        <v>#N/A</v>
      </c>
      <c r="E757" s="5" t="b">
        <f t="shared" si="314"/>
        <v>0</v>
      </c>
      <c r="F757" s="5" t="e">
        <f t="shared" si="298"/>
        <v>#N/A</v>
      </c>
      <c r="G757" s="5" t="str">
        <f t="shared" si="315"/>
        <v>FALSE V</v>
      </c>
      <c r="H757" s="5" t="b">
        <f t="shared" si="316"/>
        <v>0</v>
      </c>
      <c r="I757" s="5" t="b">
        <f t="shared" si="317"/>
        <v>0</v>
      </c>
      <c r="J757" s="5" t="b">
        <f t="shared" si="318"/>
        <v>0</v>
      </c>
      <c r="K757" s="5" t="str">
        <f t="shared" si="319"/>
        <v>FALSE C</v>
      </c>
      <c r="L757" s="5" t="str">
        <f t="array" ref="L757">IFERROR(INDEX(e29_4c,SMALL(IF(($B$9&lt;=e29_raw)*($B$11&gt;=e29_raw),MATCH(ROW(e29_4c),ROW(e29_4c))),ROWS($A$1:A751)),COLUMN(A751)),"")</f>
        <v/>
      </c>
      <c r="M757" s="5" t="b">
        <f t="shared" si="320"/>
        <v>0</v>
      </c>
      <c r="N757" t="b">
        <f t="shared" si="321"/>
        <v>0</v>
      </c>
      <c r="O757" t="b">
        <f t="shared" si="322"/>
        <v>0</v>
      </c>
      <c r="P757" s="5" t="b">
        <f t="shared" si="323"/>
        <v>0</v>
      </c>
      <c r="T757" t="str">
        <f t="shared" si="299"/>
        <v/>
      </c>
      <c r="U757" t="str">
        <f t="shared" si="300"/>
        <v/>
      </c>
      <c r="V757" t="str">
        <f t="shared" si="301"/>
        <v/>
      </c>
      <c r="W757" t="str">
        <f t="shared" si="302"/>
        <v/>
      </c>
      <c r="X757" t="str">
        <f t="shared" si="303"/>
        <v/>
      </c>
      <c r="Y757" t="str">
        <f t="shared" si="304"/>
        <v/>
      </c>
      <c r="Z757" t="str">
        <f t="shared" si="305"/>
        <v/>
      </c>
      <c r="AA757" t="str">
        <f t="shared" si="306"/>
        <v/>
      </c>
      <c r="AB757" t="str">
        <f t="shared" si="307"/>
        <v/>
      </c>
      <c r="AC757" t="str">
        <f t="shared" si="308"/>
        <v/>
      </c>
      <c r="AD757" t="str">
        <f t="shared" si="309"/>
        <v/>
      </c>
      <c r="AE757" t="str">
        <f t="shared" si="310"/>
        <v/>
      </c>
      <c r="AF757" t="str">
        <f t="shared" si="311"/>
        <v/>
      </c>
      <c r="AG757" t="str">
        <f t="shared" si="312"/>
        <v/>
      </c>
    </row>
    <row r="758" spans="3:33" x14ac:dyDescent="0.3">
      <c r="C758" s="5" t="str">
        <f t="shared" si="313"/>
        <v/>
      </c>
      <c r="D758" s="5" t="e">
        <f t="shared" si="297"/>
        <v>#N/A</v>
      </c>
      <c r="E758" s="5" t="b">
        <f t="shared" si="314"/>
        <v>0</v>
      </c>
      <c r="F758" s="5" t="e">
        <f t="shared" si="298"/>
        <v>#N/A</v>
      </c>
      <c r="G758" s="5" t="str">
        <f t="shared" si="315"/>
        <v>FALSE V</v>
      </c>
      <c r="H758" s="5" t="b">
        <f t="shared" si="316"/>
        <v>0</v>
      </c>
      <c r="I758" s="5" t="b">
        <f t="shared" si="317"/>
        <v>0</v>
      </c>
      <c r="J758" s="5" t="b">
        <f t="shared" si="318"/>
        <v>0</v>
      </c>
      <c r="K758" s="5" t="str">
        <f t="shared" si="319"/>
        <v>FALSE C</v>
      </c>
      <c r="L758" s="5" t="str">
        <f t="array" ref="L758">IFERROR(INDEX(e29_4c,SMALL(IF(($B$9&lt;=e29_raw)*($B$11&gt;=e29_raw),MATCH(ROW(e29_4c),ROW(e29_4c))),ROWS($A$1:A752)),COLUMN(A752)),"")</f>
        <v/>
      </c>
      <c r="M758" s="5" t="b">
        <f t="shared" si="320"/>
        <v>0</v>
      </c>
      <c r="N758" t="b">
        <f t="shared" si="321"/>
        <v>0</v>
      </c>
      <c r="O758" t="b">
        <f t="shared" si="322"/>
        <v>0</v>
      </c>
      <c r="P758" s="5" t="b">
        <f t="shared" si="323"/>
        <v>0</v>
      </c>
      <c r="T758" t="str">
        <f t="shared" si="299"/>
        <v/>
      </c>
      <c r="U758" t="str">
        <f t="shared" si="300"/>
        <v/>
      </c>
      <c r="V758" t="str">
        <f t="shared" si="301"/>
        <v/>
      </c>
      <c r="W758" t="str">
        <f t="shared" si="302"/>
        <v/>
      </c>
      <c r="X758" t="str">
        <f t="shared" si="303"/>
        <v/>
      </c>
      <c r="Y758" t="str">
        <f t="shared" si="304"/>
        <v/>
      </c>
      <c r="Z758" t="str">
        <f t="shared" si="305"/>
        <v/>
      </c>
      <c r="AA758" t="str">
        <f t="shared" si="306"/>
        <v/>
      </c>
      <c r="AB758" t="str">
        <f t="shared" si="307"/>
        <v/>
      </c>
      <c r="AC758" t="str">
        <f t="shared" si="308"/>
        <v/>
      </c>
      <c r="AD758" t="str">
        <f t="shared" si="309"/>
        <v/>
      </c>
      <c r="AE758" t="str">
        <f t="shared" si="310"/>
        <v/>
      </c>
      <c r="AF758" t="str">
        <f t="shared" si="311"/>
        <v/>
      </c>
      <c r="AG758" t="str">
        <f t="shared" si="312"/>
        <v/>
      </c>
    </row>
    <row r="759" spans="3:33" x14ac:dyDescent="0.3">
      <c r="C759" s="5" t="str">
        <f t="shared" si="313"/>
        <v/>
      </c>
      <c r="D759" s="5" t="e">
        <f t="shared" si="297"/>
        <v>#N/A</v>
      </c>
      <c r="E759" s="5" t="b">
        <f t="shared" si="314"/>
        <v>0</v>
      </c>
      <c r="F759" s="5" t="e">
        <f t="shared" si="298"/>
        <v>#N/A</v>
      </c>
      <c r="G759" s="5" t="str">
        <f t="shared" si="315"/>
        <v>FALSE V</v>
      </c>
      <c r="H759" s="5" t="b">
        <f t="shared" si="316"/>
        <v>0</v>
      </c>
      <c r="I759" s="5" t="b">
        <f t="shared" si="317"/>
        <v>0</v>
      </c>
      <c r="J759" s="5" t="b">
        <f t="shared" si="318"/>
        <v>0</v>
      </c>
      <c r="K759" s="5" t="str">
        <f t="shared" si="319"/>
        <v>FALSE C</v>
      </c>
      <c r="L759" s="5" t="str">
        <f t="array" ref="L759">IFERROR(INDEX(e29_4c,SMALL(IF(($B$9&lt;=e29_raw)*($B$11&gt;=e29_raw),MATCH(ROW(e29_4c),ROW(e29_4c))),ROWS($A$1:A753)),COLUMN(A753)),"")</f>
        <v/>
      </c>
      <c r="M759" s="5" t="b">
        <f t="shared" si="320"/>
        <v>0</v>
      </c>
      <c r="N759" t="b">
        <f t="shared" si="321"/>
        <v>0</v>
      </c>
      <c r="O759" t="b">
        <f t="shared" si="322"/>
        <v>0</v>
      </c>
      <c r="P759" s="5" t="b">
        <f t="shared" si="323"/>
        <v>0</v>
      </c>
      <c r="T759" t="str">
        <f t="shared" si="299"/>
        <v/>
      </c>
      <c r="U759" t="str">
        <f t="shared" si="300"/>
        <v/>
      </c>
      <c r="V759" t="str">
        <f t="shared" si="301"/>
        <v/>
      </c>
      <c r="W759" t="str">
        <f t="shared" si="302"/>
        <v/>
      </c>
      <c r="X759" t="str">
        <f t="shared" si="303"/>
        <v/>
      </c>
      <c r="Y759" t="str">
        <f t="shared" si="304"/>
        <v/>
      </c>
      <c r="Z759" t="str">
        <f t="shared" si="305"/>
        <v/>
      </c>
      <c r="AA759" t="str">
        <f t="shared" si="306"/>
        <v/>
      </c>
      <c r="AB759" t="str">
        <f t="shared" si="307"/>
        <v/>
      </c>
      <c r="AC759" t="str">
        <f t="shared" si="308"/>
        <v/>
      </c>
      <c r="AD759" t="str">
        <f t="shared" si="309"/>
        <v/>
      </c>
      <c r="AE759" t="str">
        <f t="shared" si="310"/>
        <v/>
      </c>
      <c r="AF759" t="str">
        <f t="shared" si="311"/>
        <v/>
      </c>
      <c r="AG759" t="str">
        <f t="shared" si="312"/>
        <v/>
      </c>
    </row>
    <row r="760" spans="3:33" x14ac:dyDescent="0.3">
      <c r="C760" s="5" t="str">
        <f t="shared" si="313"/>
        <v/>
      </c>
      <c r="D760" s="5" t="e">
        <f t="shared" si="297"/>
        <v>#N/A</v>
      </c>
      <c r="E760" s="5" t="b">
        <f t="shared" si="314"/>
        <v>0</v>
      </c>
      <c r="F760" s="5" t="e">
        <f t="shared" si="298"/>
        <v>#N/A</v>
      </c>
      <c r="G760" s="5" t="str">
        <f t="shared" si="315"/>
        <v>FALSE V</v>
      </c>
      <c r="H760" s="5" t="b">
        <f t="shared" si="316"/>
        <v>0</v>
      </c>
      <c r="I760" s="5" t="b">
        <f t="shared" si="317"/>
        <v>0</v>
      </c>
      <c r="J760" s="5" t="b">
        <f t="shared" si="318"/>
        <v>0</v>
      </c>
      <c r="K760" s="5" t="str">
        <f t="shared" si="319"/>
        <v>FALSE C</v>
      </c>
      <c r="L760" s="5" t="str">
        <f t="array" ref="L760">IFERROR(INDEX(e29_4c,SMALL(IF(($B$9&lt;=e29_raw)*($B$11&gt;=e29_raw),MATCH(ROW(e29_4c),ROW(e29_4c))),ROWS($A$1:A754)),COLUMN(A754)),"")</f>
        <v/>
      </c>
      <c r="M760" s="5" t="b">
        <f t="shared" si="320"/>
        <v>0</v>
      </c>
      <c r="N760" t="b">
        <f t="shared" si="321"/>
        <v>0</v>
      </c>
      <c r="O760" t="b">
        <f t="shared" si="322"/>
        <v>0</v>
      </c>
      <c r="P760" s="5" t="b">
        <f t="shared" si="323"/>
        <v>0</v>
      </c>
      <c r="T760" t="str">
        <f t="shared" si="299"/>
        <v/>
      </c>
      <c r="U760" t="str">
        <f t="shared" si="300"/>
        <v/>
      </c>
      <c r="V760" t="str">
        <f t="shared" si="301"/>
        <v/>
      </c>
      <c r="W760" t="str">
        <f t="shared" si="302"/>
        <v/>
      </c>
      <c r="X760" t="str">
        <f t="shared" si="303"/>
        <v/>
      </c>
      <c r="Y760" t="str">
        <f t="shared" si="304"/>
        <v/>
      </c>
      <c r="Z760" t="str">
        <f t="shared" si="305"/>
        <v/>
      </c>
      <c r="AA760" t="str">
        <f t="shared" si="306"/>
        <v/>
      </c>
      <c r="AB760" t="str">
        <f t="shared" si="307"/>
        <v/>
      </c>
      <c r="AC760" t="str">
        <f t="shared" si="308"/>
        <v/>
      </c>
      <c r="AD760" t="str">
        <f t="shared" si="309"/>
        <v/>
      </c>
      <c r="AE760" t="str">
        <f t="shared" si="310"/>
        <v/>
      </c>
      <c r="AF760" t="str">
        <f t="shared" si="311"/>
        <v/>
      </c>
      <c r="AG760" t="str">
        <f t="shared" si="312"/>
        <v/>
      </c>
    </row>
    <row r="761" spans="3:33" x14ac:dyDescent="0.3">
      <c r="C761" s="5" t="str">
        <f t="shared" si="313"/>
        <v/>
      </c>
      <c r="D761" s="5" t="e">
        <f t="shared" si="297"/>
        <v>#N/A</v>
      </c>
      <c r="E761" s="5" t="b">
        <f t="shared" si="314"/>
        <v>0</v>
      </c>
      <c r="F761" s="5" t="e">
        <f t="shared" si="298"/>
        <v>#N/A</v>
      </c>
      <c r="G761" s="5" t="str">
        <f t="shared" si="315"/>
        <v>FALSE V</v>
      </c>
      <c r="H761" s="5" t="b">
        <f t="shared" si="316"/>
        <v>0</v>
      </c>
      <c r="I761" s="5" t="b">
        <f t="shared" si="317"/>
        <v>0</v>
      </c>
      <c r="J761" s="5" t="b">
        <f t="shared" si="318"/>
        <v>0</v>
      </c>
      <c r="K761" s="5" t="str">
        <f t="shared" si="319"/>
        <v>FALSE C</v>
      </c>
      <c r="L761" s="5" t="str">
        <f t="array" ref="L761">IFERROR(INDEX(e29_4c,SMALL(IF(($B$9&lt;=e29_raw)*($B$11&gt;=e29_raw),MATCH(ROW(e29_4c),ROW(e29_4c))),ROWS($A$1:A755)),COLUMN(A755)),"")</f>
        <v/>
      </c>
      <c r="M761" s="5" t="b">
        <f t="shared" si="320"/>
        <v>0</v>
      </c>
      <c r="N761" t="b">
        <f t="shared" si="321"/>
        <v>0</v>
      </c>
      <c r="O761" t="b">
        <f t="shared" si="322"/>
        <v>0</v>
      </c>
      <c r="P761" s="5" t="b">
        <f t="shared" si="323"/>
        <v>0</v>
      </c>
      <c r="T761" t="str">
        <f t="shared" si="299"/>
        <v/>
      </c>
      <c r="U761" t="str">
        <f t="shared" si="300"/>
        <v/>
      </c>
      <c r="V761" t="str">
        <f t="shared" si="301"/>
        <v/>
      </c>
      <c r="W761" t="str">
        <f t="shared" si="302"/>
        <v/>
      </c>
      <c r="X761" t="str">
        <f t="shared" si="303"/>
        <v/>
      </c>
      <c r="Y761" t="str">
        <f t="shared" si="304"/>
        <v/>
      </c>
      <c r="Z761" t="str">
        <f t="shared" si="305"/>
        <v/>
      </c>
      <c r="AA761" t="str">
        <f t="shared" si="306"/>
        <v/>
      </c>
      <c r="AB761" t="str">
        <f t="shared" si="307"/>
        <v/>
      </c>
      <c r="AC761" t="str">
        <f t="shared" si="308"/>
        <v/>
      </c>
      <c r="AD761" t="str">
        <f t="shared" si="309"/>
        <v/>
      </c>
      <c r="AE761" t="str">
        <f t="shared" si="310"/>
        <v/>
      </c>
      <c r="AF761" t="str">
        <f t="shared" si="311"/>
        <v/>
      </c>
      <c r="AG761" t="str">
        <f t="shared" si="312"/>
        <v/>
      </c>
    </row>
    <row r="762" spans="3:33" x14ac:dyDescent="0.3">
      <c r="C762" s="5" t="str">
        <f t="shared" si="313"/>
        <v/>
      </c>
      <c r="D762" s="5" t="e">
        <f t="shared" si="297"/>
        <v>#N/A</v>
      </c>
      <c r="E762" s="5" t="b">
        <f t="shared" si="314"/>
        <v>0</v>
      </c>
      <c r="F762" s="5" t="e">
        <f t="shared" si="298"/>
        <v>#N/A</v>
      </c>
      <c r="G762" s="5" t="str">
        <f t="shared" si="315"/>
        <v>FALSE V</v>
      </c>
      <c r="H762" s="5" t="b">
        <f t="shared" si="316"/>
        <v>0</v>
      </c>
      <c r="I762" s="5" t="b">
        <f t="shared" si="317"/>
        <v>0</v>
      </c>
      <c r="J762" s="5" t="b">
        <f t="shared" si="318"/>
        <v>0</v>
      </c>
      <c r="K762" s="5" t="str">
        <f t="shared" si="319"/>
        <v>FALSE C</v>
      </c>
      <c r="L762" s="5" t="str">
        <f t="array" ref="L762">IFERROR(INDEX(e29_4c,SMALL(IF(($B$9&lt;=e29_raw)*($B$11&gt;=e29_raw),MATCH(ROW(e29_4c),ROW(e29_4c))),ROWS($A$1:A756)),COLUMN(A756)),"")</f>
        <v/>
      </c>
      <c r="M762" s="5" t="b">
        <f t="shared" si="320"/>
        <v>0</v>
      </c>
      <c r="N762" t="b">
        <f t="shared" si="321"/>
        <v>0</v>
      </c>
      <c r="O762" t="b">
        <f t="shared" si="322"/>
        <v>0</v>
      </c>
      <c r="P762" s="5" t="b">
        <f t="shared" si="323"/>
        <v>0</v>
      </c>
      <c r="T762" t="str">
        <f t="shared" si="299"/>
        <v/>
      </c>
      <c r="U762" t="str">
        <f t="shared" si="300"/>
        <v/>
      </c>
      <c r="V762" t="str">
        <f t="shared" si="301"/>
        <v/>
      </c>
      <c r="W762" t="str">
        <f t="shared" si="302"/>
        <v/>
      </c>
      <c r="X762" t="str">
        <f t="shared" si="303"/>
        <v/>
      </c>
      <c r="Y762" t="str">
        <f t="shared" si="304"/>
        <v/>
      </c>
      <c r="Z762" t="str">
        <f t="shared" si="305"/>
        <v/>
      </c>
      <c r="AA762" t="str">
        <f t="shared" si="306"/>
        <v/>
      </c>
      <c r="AB762" t="str">
        <f t="shared" si="307"/>
        <v/>
      </c>
      <c r="AC762" t="str">
        <f t="shared" si="308"/>
        <v/>
      </c>
      <c r="AD762" t="str">
        <f t="shared" si="309"/>
        <v/>
      </c>
      <c r="AE762" t="str">
        <f t="shared" si="310"/>
        <v/>
      </c>
      <c r="AF762" t="str">
        <f t="shared" si="311"/>
        <v/>
      </c>
      <c r="AG762" t="str">
        <f t="shared" si="312"/>
        <v/>
      </c>
    </row>
    <row r="763" spans="3:33" x14ac:dyDescent="0.3">
      <c r="C763" s="5" t="str">
        <f t="shared" si="313"/>
        <v/>
      </c>
      <c r="D763" s="5" t="e">
        <f t="shared" si="297"/>
        <v>#N/A</v>
      </c>
      <c r="E763" s="5" t="b">
        <f t="shared" si="314"/>
        <v>0</v>
      </c>
      <c r="F763" s="5" t="e">
        <f t="shared" si="298"/>
        <v>#N/A</v>
      </c>
      <c r="G763" s="5" t="str">
        <f t="shared" si="315"/>
        <v>FALSE V</v>
      </c>
      <c r="H763" s="5" t="b">
        <f t="shared" si="316"/>
        <v>0</v>
      </c>
      <c r="I763" s="5" t="b">
        <f t="shared" si="317"/>
        <v>0</v>
      </c>
      <c r="J763" s="5" t="b">
        <f t="shared" si="318"/>
        <v>0</v>
      </c>
      <c r="K763" s="5" t="str">
        <f t="shared" si="319"/>
        <v>FALSE C</v>
      </c>
      <c r="L763" s="5" t="str">
        <f t="array" ref="L763">IFERROR(INDEX(e29_4c,SMALL(IF(($B$9&lt;=e29_raw)*($B$11&gt;=e29_raw),MATCH(ROW(e29_4c),ROW(e29_4c))),ROWS($A$1:A757)),COLUMN(A757)),"")</f>
        <v/>
      </c>
      <c r="M763" s="5" t="b">
        <f t="shared" si="320"/>
        <v>0</v>
      </c>
      <c r="N763" t="b">
        <f t="shared" si="321"/>
        <v>0</v>
      </c>
      <c r="O763" t="b">
        <f t="shared" si="322"/>
        <v>0</v>
      </c>
      <c r="P763" s="5" t="b">
        <f t="shared" si="323"/>
        <v>0</v>
      </c>
      <c r="T763" t="str">
        <f t="shared" si="299"/>
        <v/>
      </c>
      <c r="U763" t="str">
        <f t="shared" si="300"/>
        <v/>
      </c>
      <c r="V763" t="str">
        <f t="shared" si="301"/>
        <v/>
      </c>
      <c r="W763" t="str">
        <f t="shared" si="302"/>
        <v/>
      </c>
      <c r="X763" t="str">
        <f t="shared" si="303"/>
        <v/>
      </c>
      <c r="Y763" t="str">
        <f t="shared" si="304"/>
        <v/>
      </c>
      <c r="Z763" t="str">
        <f t="shared" si="305"/>
        <v/>
      </c>
      <c r="AA763" t="str">
        <f t="shared" si="306"/>
        <v/>
      </c>
      <c r="AB763" t="str">
        <f t="shared" si="307"/>
        <v/>
      </c>
      <c r="AC763" t="str">
        <f t="shared" si="308"/>
        <v/>
      </c>
      <c r="AD763" t="str">
        <f t="shared" si="309"/>
        <v/>
      </c>
      <c r="AE763" t="str">
        <f t="shared" si="310"/>
        <v/>
      </c>
      <c r="AF763" t="str">
        <f t="shared" si="311"/>
        <v/>
      </c>
      <c r="AG763" t="str">
        <f t="shared" si="312"/>
        <v/>
      </c>
    </row>
    <row r="764" spans="3:33" x14ac:dyDescent="0.3">
      <c r="C764" s="5" t="str">
        <f t="shared" si="313"/>
        <v/>
      </c>
      <c r="D764" s="5" t="e">
        <f t="shared" si="297"/>
        <v>#N/A</v>
      </c>
      <c r="E764" s="5" t="b">
        <f t="shared" si="314"/>
        <v>0</v>
      </c>
      <c r="F764" s="5" t="e">
        <f t="shared" si="298"/>
        <v>#N/A</v>
      </c>
      <c r="G764" s="5" t="str">
        <f t="shared" si="315"/>
        <v>FALSE V</v>
      </c>
      <c r="H764" s="5" t="b">
        <f t="shared" si="316"/>
        <v>0</v>
      </c>
      <c r="I764" s="5" t="b">
        <f t="shared" si="317"/>
        <v>0</v>
      </c>
      <c r="J764" s="5" t="b">
        <f t="shared" si="318"/>
        <v>0</v>
      </c>
      <c r="K764" s="5" t="str">
        <f t="shared" si="319"/>
        <v>FALSE C</v>
      </c>
      <c r="L764" s="5" t="str">
        <f t="array" ref="L764">IFERROR(INDEX(e29_4c,SMALL(IF(($B$9&lt;=e29_raw)*($B$11&gt;=e29_raw),MATCH(ROW(e29_4c),ROW(e29_4c))),ROWS($A$1:A758)),COLUMN(A758)),"")</f>
        <v/>
      </c>
      <c r="M764" s="5" t="b">
        <f t="shared" si="320"/>
        <v>0</v>
      </c>
      <c r="N764" t="b">
        <f t="shared" si="321"/>
        <v>0</v>
      </c>
      <c r="O764" t="b">
        <f t="shared" si="322"/>
        <v>0</v>
      </c>
      <c r="P764" s="5" t="b">
        <f t="shared" si="323"/>
        <v>0</v>
      </c>
      <c r="T764" t="str">
        <f t="shared" si="299"/>
        <v/>
      </c>
      <c r="U764" t="str">
        <f t="shared" si="300"/>
        <v/>
      </c>
      <c r="V764" t="str">
        <f t="shared" si="301"/>
        <v/>
      </c>
      <c r="W764" t="str">
        <f t="shared" si="302"/>
        <v/>
      </c>
      <c r="X764" t="str">
        <f t="shared" si="303"/>
        <v/>
      </c>
      <c r="Y764" t="str">
        <f t="shared" si="304"/>
        <v/>
      </c>
      <c r="Z764" t="str">
        <f t="shared" si="305"/>
        <v/>
      </c>
      <c r="AA764" t="str">
        <f t="shared" si="306"/>
        <v/>
      </c>
      <c r="AB764" t="str">
        <f t="shared" si="307"/>
        <v/>
      </c>
      <c r="AC764" t="str">
        <f t="shared" si="308"/>
        <v/>
      </c>
      <c r="AD764" t="str">
        <f t="shared" si="309"/>
        <v/>
      </c>
      <c r="AE764" t="str">
        <f t="shared" si="310"/>
        <v/>
      </c>
      <c r="AF764" t="str">
        <f t="shared" si="311"/>
        <v/>
      </c>
      <c r="AG764" t="str">
        <f t="shared" si="312"/>
        <v/>
      </c>
    </row>
    <row r="765" spans="3:33" x14ac:dyDescent="0.3">
      <c r="C765" s="5" t="str">
        <f t="shared" si="313"/>
        <v/>
      </c>
      <c r="D765" s="5" t="e">
        <f t="shared" si="297"/>
        <v>#N/A</v>
      </c>
      <c r="E765" s="5" t="b">
        <f t="shared" si="314"/>
        <v>0</v>
      </c>
      <c r="F765" s="5" t="e">
        <f t="shared" si="298"/>
        <v>#N/A</v>
      </c>
      <c r="G765" s="5" t="str">
        <f t="shared" si="315"/>
        <v>FALSE V</v>
      </c>
      <c r="H765" s="5" t="b">
        <f t="shared" si="316"/>
        <v>0</v>
      </c>
      <c r="I765" s="5" t="b">
        <f t="shared" si="317"/>
        <v>0</v>
      </c>
      <c r="J765" s="5" t="b">
        <f t="shared" si="318"/>
        <v>0</v>
      </c>
      <c r="K765" s="5" t="str">
        <f t="shared" si="319"/>
        <v>FALSE C</v>
      </c>
      <c r="L765" s="5" t="str">
        <f t="array" ref="L765">IFERROR(INDEX(e29_4c,SMALL(IF(($B$9&lt;=e29_raw)*($B$11&gt;=e29_raw),MATCH(ROW(e29_4c),ROW(e29_4c))),ROWS($A$1:A759)),COLUMN(A759)),"")</f>
        <v/>
      </c>
      <c r="M765" s="5" t="b">
        <f t="shared" si="320"/>
        <v>0</v>
      </c>
      <c r="N765" t="b">
        <f t="shared" si="321"/>
        <v>0</v>
      </c>
      <c r="O765" t="b">
        <f t="shared" si="322"/>
        <v>0</v>
      </c>
      <c r="P765" s="5" t="b">
        <f t="shared" si="323"/>
        <v>0</v>
      </c>
      <c r="T765" t="str">
        <f t="shared" si="299"/>
        <v/>
      </c>
      <c r="U765" t="str">
        <f t="shared" si="300"/>
        <v/>
      </c>
      <c r="V765" t="str">
        <f t="shared" si="301"/>
        <v/>
      </c>
      <c r="W765" t="str">
        <f t="shared" si="302"/>
        <v/>
      </c>
      <c r="X765" t="str">
        <f t="shared" si="303"/>
        <v/>
      </c>
      <c r="Y765" t="str">
        <f t="shared" si="304"/>
        <v/>
      </c>
      <c r="Z765" t="str">
        <f t="shared" si="305"/>
        <v/>
      </c>
      <c r="AA765" t="str">
        <f t="shared" si="306"/>
        <v/>
      </c>
      <c r="AB765" t="str">
        <f t="shared" si="307"/>
        <v/>
      </c>
      <c r="AC765" t="str">
        <f t="shared" si="308"/>
        <v/>
      </c>
      <c r="AD765" t="str">
        <f t="shared" si="309"/>
        <v/>
      </c>
      <c r="AE765" t="str">
        <f t="shared" si="310"/>
        <v/>
      </c>
      <c r="AF765" t="str">
        <f t="shared" si="311"/>
        <v/>
      </c>
      <c r="AG765" t="str">
        <f t="shared" si="312"/>
        <v/>
      </c>
    </row>
    <row r="766" spans="3:33" x14ac:dyDescent="0.3">
      <c r="C766" s="5" t="str">
        <f t="shared" si="313"/>
        <v/>
      </c>
      <c r="D766" s="5" t="e">
        <f t="shared" si="297"/>
        <v>#N/A</v>
      </c>
      <c r="E766" s="5" t="b">
        <f t="shared" si="314"/>
        <v>0</v>
      </c>
      <c r="F766" s="5" t="e">
        <f t="shared" si="298"/>
        <v>#N/A</v>
      </c>
      <c r="G766" s="5" t="str">
        <f t="shared" si="315"/>
        <v>FALSE V</v>
      </c>
      <c r="H766" s="5" t="b">
        <f t="shared" si="316"/>
        <v>0</v>
      </c>
      <c r="I766" s="5" t="b">
        <f t="shared" si="317"/>
        <v>0</v>
      </c>
      <c r="J766" s="5" t="b">
        <f t="shared" si="318"/>
        <v>0</v>
      </c>
      <c r="K766" s="5" t="str">
        <f t="shared" si="319"/>
        <v>FALSE C</v>
      </c>
      <c r="L766" s="5" t="str">
        <f t="array" ref="L766">IFERROR(INDEX(e29_4c,SMALL(IF(($B$9&lt;=e29_raw)*($B$11&gt;=e29_raw),MATCH(ROW(e29_4c),ROW(e29_4c))),ROWS($A$1:A760)),COLUMN(A760)),"")</f>
        <v/>
      </c>
      <c r="M766" s="5" t="b">
        <f t="shared" si="320"/>
        <v>0</v>
      </c>
      <c r="N766" t="b">
        <f t="shared" si="321"/>
        <v>0</v>
      </c>
      <c r="O766" t="b">
        <f t="shared" si="322"/>
        <v>0</v>
      </c>
      <c r="P766" s="5" t="b">
        <f t="shared" si="323"/>
        <v>0</v>
      </c>
      <c r="T766" t="str">
        <f t="shared" si="299"/>
        <v/>
      </c>
      <c r="U766" t="str">
        <f t="shared" si="300"/>
        <v/>
      </c>
      <c r="V766" t="str">
        <f t="shared" si="301"/>
        <v/>
      </c>
      <c r="W766" t="str">
        <f t="shared" si="302"/>
        <v/>
      </c>
      <c r="X766" t="str">
        <f t="shared" si="303"/>
        <v/>
      </c>
      <c r="Y766" t="str">
        <f t="shared" si="304"/>
        <v/>
      </c>
      <c r="Z766" t="str">
        <f t="shared" si="305"/>
        <v/>
      </c>
      <c r="AA766" t="str">
        <f t="shared" si="306"/>
        <v/>
      </c>
      <c r="AB766" t="str">
        <f t="shared" si="307"/>
        <v/>
      </c>
      <c r="AC766" t="str">
        <f t="shared" si="308"/>
        <v/>
      </c>
      <c r="AD766" t="str">
        <f t="shared" si="309"/>
        <v/>
      </c>
      <c r="AE766" t="str">
        <f t="shared" si="310"/>
        <v/>
      </c>
      <c r="AF766" t="str">
        <f t="shared" si="311"/>
        <v/>
      </c>
      <c r="AG766" t="str">
        <f t="shared" si="312"/>
        <v/>
      </c>
    </row>
    <row r="767" spans="3:33" x14ac:dyDescent="0.3">
      <c r="C767" s="5" t="str">
        <f t="shared" si="313"/>
        <v/>
      </c>
      <c r="D767" s="5" t="e">
        <f t="shared" si="297"/>
        <v>#N/A</v>
      </c>
      <c r="E767" s="5" t="b">
        <f t="shared" si="314"/>
        <v>0</v>
      </c>
      <c r="F767" s="5" t="e">
        <f t="shared" si="298"/>
        <v>#N/A</v>
      </c>
      <c r="G767" s="5" t="str">
        <f t="shared" si="315"/>
        <v>FALSE V</v>
      </c>
      <c r="H767" s="5" t="b">
        <f t="shared" si="316"/>
        <v>0</v>
      </c>
      <c r="I767" s="5" t="b">
        <f t="shared" si="317"/>
        <v>0</v>
      </c>
      <c r="J767" s="5" t="b">
        <f t="shared" si="318"/>
        <v>0</v>
      </c>
      <c r="K767" s="5" t="str">
        <f t="shared" si="319"/>
        <v>FALSE C</v>
      </c>
      <c r="L767" s="5" t="str">
        <f t="array" ref="L767">IFERROR(INDEX(e29_4c,SMALL(IF(($B$9&lt;=e29_raw)*($B$11&gt;=e29_raw),MATCH(ROW(e29_4c),ROW(e29_4c))),ROWS($A$1:A761)),COLUMN(A761)),"")</f>
        <v/>
      </c>
      <c r="M767" s="5" t="b">
        <f t="shared" si="320"/>
        <v>0</v>
      </c>
      <c r="N767" t="b">
        <f t="shared" si="321"/>
        <v>0</v>
      </c>
      <c r="O767" t="b">
        <f t="shared" si="322"/>
        <v>0</v>
      </c>
      <c r="P767" s="5" t="b">
        <f t="shared" si="323"/>
        <v>0</v>
      </c>
      <c r="T767" t="str">
        <f t="shared" si="299"/>
        <v/>
      </c>
      <c r="U767" t="str">
        <f t="shared" si="300"/>
        <v/>
      </c>
      <c r="V767" t="str">
        <f t="shared" si="301"/>
        <v/>
      </c>
      <c r="W767" t="str">
        <f t="shared" si="302"/>
        <v/>
      </c>
      <c r="X767" t="str">
        <f t="shared" si="303"/>
        <v/>
      </c>
      <c r="Y767" t="str">
        <f t="shared" si="304"/>
        <v/>
      </c>
      <c r="Z767" t="str">
        <f t="shared" si="305"/>
        <v/>
      </c>
      <c r="AA767" t="str">
        <f t="shared" si="306"/>
        <v/>
      </c>
      <c r="AB767" t="str">
        <f t="shared" si="307"/>
        <v/>
      </c>
      <c r="AC767" t="str">
        <f t="shared" si="308"/>
        <v/>
      </c>
      <c r="AD767" t="str">
        <f t="shared" si="309"/>
        <v/>
      </c>
      <c r="AE767" t="str">
        <f t="shared" si="310"/>
        <v/>
      </c>
      <c r="AF767" t="str">
        <f t="shared" si="311"/>
        <v/>
      </c>
      <c r="AG767" t="str">
        <f t="shared" si="312"/>
        <v/>
      </c>
    </row>
    <row r="768" spans="3:33" x14ac:dyDescent="0.3">
      <c r="C768" s="5" t="str">
        <f t="shared" si="313"/>
        <v/>
      </c>
      <c r="D768" s="5" t="e">
        <f t="shared" si="297"/>
        <v>#N/A</v>
      </c>
      <c r="E768" s="5" t="b">
        <f t="shared" si="314"/>
        <v>0</v>
      </c>
      <c r="F768" s="5" t="e">
        <f t="shared" si="298"/>
        <v>#N/A</v>
      </c>
      <c r="G768" s="5" t="str">
        <f t="shared" si="315"/>
        <v>FALSE V</v>
      </c>
      <c r="H768" s="5" t="b">
        <f t="shared" si="316"/>
        <v>0</v>
      </c>
      <c r="I768" s="5" t="b">
        <f t="shared" si="317"/>
        <v>0</v>
      </c>
      <c r="J768" s="5" t="b">
        <f t="shared" si="318"/>
        <v>0</v>
      </c>
      <c r="K768" s="5" t="str">
        <f t="shared" si="319"/>
        <v>FALSE C</v>
      </c>
      <c r="L768" s="5" t="str">
        <f t="array" ref="L768">IFERROR(INDEX(e29_4c,SMALL(IF(($B$9&lt;=e29_raw)*($B$11&gt;=e29_raw),MATCH(ROW(e29_4c),ROW(e29_4c))),ROWS($A$1:A762)),COLUMN(A762)),"")</f>
        <v/>
      </c>
      <c r="M768" s="5" t="b">
        <f t="shared" si="320"/>
        <v>0</v>
      </c>
      <c r="N768" t="b">
        <f t="shared" si="321"/>
        <v>0</v>
      </c>
      <c r="O768" t="b">
        <f t="shared" si="322"/>
        <v>0</v>
      </c>
      <c r="P768" s="5" t="b">
        <f t="shared" si="323"/>
        <v>0</v>
      </c>
      <c r="T768" t="str">
        <f t="shared" si="299"/>
        <v/>
      </c>
      <c r="U768" t="str">
        <f t="shared" si="300"/>
        <v/>
      </c>
      <c r="V768" t="str">
        <f t="shared" si="301"/>
        <v/>
      </c>
      <c r="W768" t="str">
        <f t="shared" si="302"/>
        <v/>
      </c>
      <c r="X768" t="str">
        <f t="shared" si="303"/>
        <v/>
      </c>
      <c r="Y768" t="str">
        <f t="shared" si="304"/>
        <v/>
      </c>
      <c r="Z768" t="str">
        <f t="shared" si="305"/>
        <v/>
      </c>
      <c r="AA768" t="str">
        <f t="shared" si="306"/>
        <v/>
      </c>
      <c r="AB768" t="str">
        <f t="shared" si="307"/>
        <v/>
      </c>
      <c r="AC768" t="str">
        <f t="shared" si="308"/>
        <v/>
      </c>
      <c r="AD768" t="str">
        <f t="shared" si="309"/>
        <v/>
      </c>
      <c r="AE768" t="str">
        <f t="shared" si="310"/>
        <v/>
      </c>
      <c r="AF768" t="str">
        <f t="shared" si="311"/>
        <v/>
      </c>
      <c r="AG768" t="str">
        <f t="shared" si="312"/>
        <v/>
      </c>
    </row>
    <row r="769" spans="3:33" x14ac:dyDescent="0.3">
      <c r="C769" s="5" t="str">
        <f t="shared" si="313"/>
        <v/>
      </c>
      <c r="D769" s="5" t="e">
        <f t="shared" si="297"/>
        <v>#N/A</v>
      </c>
      <c r="E769" s="5" t="b">
        <f t="shared" si="314"/>
        <v>0</v>
      </c>
      <c r="F769" s="5" t="e">
        <f t="shared" si="298"/>
        <v>#N/A</v>
      </c>
      <c r="G769" s="5" t="str">
        <f t="shared" si="315"/>
        <v>FALSE V</v>
      </c>
      <c r="H769" s="5" t="b">
        <f t="shared" si="316"/>
        <v>0</v>
      </c>
      <c r="I769" s="5" t="b">
        <f t="shared" si="317"/>
        <v>0</v>
      </c>
      <c r="J769" s="5" t="b">
        <f t="shared" si="318"/>
        <v>0</v>
      </c>
      <c r="K769" s="5" t="str">
        <f t="shared" si="319"/>
        <v>FALSE C</v>
      </c>
      <c r="L769" s="5" t="str">
        <f t="array" ref="L769">IFERROR(INDEX(e29_4c,SMALL(IF(($B$9&lt;=e29_raw)*($B$11&gt;=e29_raw),MATCH(ROW(e29_4c),ROW(e29_4c))),ROWS($A$1:A763)),COLUMN(A763)),"")</f>
        <v/>
      </c>
      <c r="M769" s="5" t="b">
        <f t="shared" si="320"/>
        <v>0</v>
      </c>
      <c r="N769" t="b">
        <f t="shared" si="321"/>
        <v>0</v>
      </c>
      <c r="O769" t="b">
        <f t="shared" si="322"/>
        <v>0</v>
      </c>
      <c r="P769" s="5" t="b">
        <f t="shared" si="323"/>
        <v>0</v>
      </c>
      <c r="T769" t="str">
        <f t="shared" si="299"/>
        <v/>
      </c>
      <c r="U769" t="str">
        <f t="shared" si="300"/>
        <v/>
      </c>
      <c r="V769" t="str">
        <f t="shared" si="301"/>
        <v/>
      </c>
      <c r="W769" t="str">
        <f t="shared" si="302"/>
        <v/>
      </c>
      <c r="X769" t="str">
        <f t="shared" si="303"/>
        <v/>
      </c>
      <c r="Y769" t="str">
        <f t="shared" si="304"/>
        <v/>
      </c>
      <c r="Z769" t="str">
        <f t="shared" si="305"/>
        <v/>
      </c>
      <c r="AA769" t="str">
        <f t="shared" si="306"/>
        <v/>
      </c>
      <c r="AB769" t="str">
        <f t="shared" si="307"/>
        <v/>
      </c>
      <c r="AC769" t="str">
        <f t="shared" si="308"/>
        <v/>
      </c>
      <c r="AD769" t="str">
        <f t="shared" si="309"/>
        <v/>
      </c>
      <c r="AE769" t="str">
        <f t="shared" si="310"/>
        <v/>
      </c>
      <c r="AF769" t="str">
        <f t="shared" si="311"/>
        <v/>
      </c>
      <c r="AG769" t="str">
        <f t="shared" si="312"/>
        <v/>
      </c>
    </row>
    <row r="770" spans="3:33" x14ac:dyDescent="0.3">
      <c r="C770" s="5" t="str">
        <f t="shared" si="313"/>
        <v/>
      </c>
      <c r="D770" s="5" t="e">
        <f t="shared" si="297"/>
        <v>#N/A</v>
      </c>
      <c r="E770" s="5" t="b">
        <f t="shared" si="314"/>
        <v>0</v>
      </c>
      <c r="F770" s="5" t="e">
        <f t="shared" si="298"/>
        <v>#N/A</v>
      </c>
      <c r="G770" s="5" t="str">
        <f t="shared" si="315"/>
        <v>FALSE V</v>
      </c>
      <c r="H770" s="5" t="b">
        <f t="shared" si="316"/>
        <v>0</v>
      </c>
      <c r="I770" s="5" t="b">
        <f t="shared" si="317"/>
        <v>0</v>
      </c>
      <c r="J770" s="5" t="b">
        <f t="shared" si="318"/>
        <v>0</v>
      </c>
      <c r="K770" s="5" t="str">
        <f t="shared" si="319"/>
        <v>FALSE C</v>
      </c>
      <c r="L770" s="5" t="str">
        <f t="array" ref="L770">IFERROR(INDEX(e29_4c,SMALL(IF(($B$9&lt;=e29_raw)*($B$11&gt;=e29_raw),MATCH(ROW(e29_4c),ROW(e29_4c))),ROWS($A$1:A764)),COLUMN(A764)),"")</f>
        <v/>
      </c>
      <c r="M770" s="5" t="b">
        <f t="shared" si="320"/>
        <v>0</v>
      </c>
      <c r="N770" t="b">
        <f t="shared" si="321"/>
        <v>0</v>
      </c>
      <c r="O770" t="b">
        <f t="shared" si="322"/>
        <v>0</v>
      </c>
      <c r="P770" s="5" t="b">
        <f t="shared" si="323"/>
        <v>0</v>
      </c>
      <c r="T770" t="str">
        <f t="shared" si="299"/>
        <v/>
      </c>
      <c r="U770" t="str">
        <f t="shared" si="300"/>
        <v/>
      </c>
      <c r="V770" t="str">
        <f t="shared" si="301"/>
        <v/>
      </c>
      <c r="W770" t="str">
        <f t="shared" si="302"/>
        <v/>
      </c>
      <c r="X770" t="str">
        <f t="shared" si="303"/>
        <v/>
      </c>
      <c r="Y770" t="str">
        <f t="shared" si="304"/>
        <v/>
      </c>
      <c r="Z770" t="str">
        <f t="shared" si="305"/>
        <v/>
      </c>
      <c r="AA770" t="str">
        <f t="shared" si="306"/>
        <v/>
      </c>
      <c r="AB770" t="str">
        <f t="shared" si="307"/>
        <v/>
      </c>
      <c r="AC770" t="str">
        <f t="shared" si="308"/>
        <v/>
      </c>
      <c r="AD770" t="str">
        <f t="shared" si="309"/>
        <v/>
      </c>
      <c r="AE770" t="str">
        <f t="shared" si="310"/>
        <v/>
      </c>
      <c r="AF770" t="str">
        <f t="shared" si="311"/>
        <v/>
      </c>
      <c r="AG770" t="str">
        <f t="shared" si="312"/>
        <v/>
      </c>
    </row>
    <row r="771" spans="3:33" x14ac:dyDescent="0.3">
      <c r="C771" s="5" t="str">
        <f t="shared" si="313"/>
        <v/>
      </c>
      <c r="D771" s="5" t="e">
        <f t="shared" si="297"/>
        <v>#N/A</v>
      </c>
      <c r="E771" s="5" t="b">
        <f t="shared" si="314"/>
        <v>0</v>
      </c>
      <c r="F771" s="5" t="e">
        <f t="shared" si="298"/>
        <v>#N/A</v>
      </c>
      <c r="G771" s="5" t="str">
        <f t="shared" si="315"/>
        <v>FALSE V</v>
      </c>
      <c r="H771" s="5" t="b">
        <f t="shared" si="316"/>
        <v>0</v>
      </c>
      <c r="I771" s="5" t="b">
        <f t="shared" si="317"/>
        <v>0</v>
      </c>
      <c r="J771" s="5" t="b">
        <f t="shared" si="318"/>
        <v>0</v>
      </c>
      <c r="K771" s="5" t="str">
        <f t="shared" si="319"/>
        <v>FALSE C</v>
      </c>
      <c r="L771" s="5" t="str">
        <f t="array" ref="L771">IFERROR(INDEX(e29_4c,SMALL(IF(($B$9&lt;=e29_raw)*($B$11&gt;=e29_raw),MATCH(ROW(e29_4c),ROW(e29_4c))),ROWS($A$1:A765)),COLUMN(A765)),"")</f>
        <v/>
      </c>
      <c r="M771" s="5" t="b">
        <f t="shared" si="320"/>
        <v>0</v>
      </c>
      <c r="N771" t="b">
        <f t="shared" si="321"/>
        <v>0</v>
      </c>
      <c r="O771" t="b">
        <f t="shared" si="322"/>
        <v>0</v>
      </c>
      <c r="P771" s="5" t="b">
        <f t="shared" si="323"/>
        <v>0</v>
      </c>
      <c r="T771" t="str">
        <f t="shared" si="299"/>
        <v/>
      </c>
      <c r="U771" t="str">
        <f t="shared" si="300"/>
        <v/>
      </c>
      <c r="V771" t="str">
        <f t="shared" si="301"/>
        <v/>
      </c>
      <c r="W771" t="str">
        <f t="shared" si="302"/>
        <v/>
      </c>
      <c r="X771" t="str">
        <f t="shared" si="303"/>
        <v/>
      </c>
      <c r="Y771" t="str">
        <f t="shared" si="304"/>
        <v/>
      </c>
      <c r="Z771" t="str">
        <f t="shared" si="305"/>
        <v/>
      </c>
      <c r="AA771" t="str">
        <f t="shared" si="306"/>
        <v/>
      </c>
      <c r="AB771" t="str">
        <f t="shared" si="307"/>
        <v/>
      </c>
      <c r="AC771" t="str">
        <f t="shared" si="308"/>
        <v/>
      </c>
      <c r="AD771" t="str">
        <f t="shared" si="309"/>
        <v/>
      </c>
      <c r="AE771" t="str">
        <f t="shared" si="310"/>
        <v/>
      </c>
      <c r="AF771" t="str">
        <f t="shared" si="311"/>
        <v/>
      </c>
      <c r="AG771" t="str">
        <f t="shared" si="312"/>
        <v/>
      </c>
    </row>
    <row r="772" spans="3:33" x14ac:dyDescent="0.3">
      <c r="C772" s="5" t="str">
        <f t="shared" si="313"/>
        <v/>
      </c>
      <c r="D772" s="5" t="e">
        <f t="shared" si="297"/>
        <v>#N/A</v>
      </c>
      <c r="E772" s="5" t="b">
        <f t="shared" si="314"/>
        <v>0</v>
      </c>
      <c r="F772" s="5" t="e">
        <f t="shared" si="298"/>
        <v>#N/A</v>
      </c>
      <c r="G772" s="5" t="str">
        <f t="shared" si="315"/>
        <v>FALSE V</v>
      </c>
      <c r="H772" s="5" t="b">
        <f t="shared" si="316"/>
        <v>0</v>
      </c>
      <c r="I772" s="5" t="b">
        <f t="shared" si="317"/>
        <v>0</v>
      </c>
      <c r="J772" s="5" t="b">
        <f t="shared" si="318"/>
        <v>0</v>
      </c>
      <c r="K772" s="5" t="str">
        <f t="shared" si="319"/>
        <v>FALSE C</v>
      </c>
      <c r="L772" s="5" t="str">
        <f t="array" ref="L772">IFERROR(INDEX(e29_4c,SMALL(IF(($B$9&lt;=e29_raw)*($B$11&gt;=e29_raw),MATCH(ROW(e29_4c),ROW(e29_4c))),ROWS($A$1:A766)),COLUMN(A766)),"")</f>
        <v/>
      </c>
      <c r="M772" s="5" t="b">
        <f t="shared" si="320"/>
        <v>0</v>
      </c>
      <c r="N772" t="b">
        <f t="shared" si="321"/>
        <v>0</v>
      </c>
      <c r="O772" t="b">
        <f t="shared" si="322"/>
        <v>0</v>
      </c>
      <c r="P772" s="5" t="b">
        <f t="shared" si="323"/>
        <v>0</v>
      </c>
      <c r="T772" t="str">
        <f t="shared" si="299"/>
        <v/>
      </c>
      <c r="U772" t="str">
        <f t="shared" si="300"/>
        <v/>
      </c>
      <c r="V772" t="str">
        <f t="shared" si="301"/>
        <v/>
      </c>
      <c r="W772" t="str">
        <f t="shared" si="302"/>
        <v/>
      </c>
      <c r="X772" t="str">
        <f t="shared" si="303"/>
        <v/>
      </c>
      <c r="Y772" t="str">
        <f t="shared" si="304"/>
        <v/>
      </c>
      <c r="Z772" t="str">
        <f t="shared" si="305"/>
        <v/>
      </c>
      <c r="AA772" t="str">
        <f t="shared" si="306"/>
        <v/>
      </c>
      <c r="AB772" t="str">
        <f t="shared" si="307"/>
        <v/>
      </c>
      <c r="AC772" t="str">
        <f t="shared" si="308"/>
        <v/>
      </c>
      <c r="AD772" t="str">
        <f t="shared" si="309"/>
        <v/>
      </c>
      <c r="AE772" t="str">
        <f t="shared" si="310"/>
        <v/>
      </c>
      <c r="AF772" t="str">
        <f t="shared" si="311"/>
        <v/>
      </c>
      <c r="AG772" t="str">
        <f t="shared" si="312"/>
        <v/>
      </c>
    </row>
    <row r="773" spans="3:33" x14ac:dyDescent="0.3">
      <c r="C773" s="5" t="str">
        <f t="shared" si="313"/>
        <v/>
      </c>
      <c r="D773" s="5" t="e">
        <f t="shared" si="297"/>
        <v>#N/A</v>
      </c>
      <c r="E773" s="5" t="b">
        <f t="shared" si="314"/>
        <v>0</v>
      </c>
      <c r="F773" s="5" t="e">
        <f t="shared" si="298"/>
        <v>#N/A</v>
      </c>
      <c r="G773" s="5" t="str">
        <f t="shared" si="315"/>
        <v>FALSE V</v>
      </c>
      <c r="H773" s="5" t="b">
        <f t="shared" si="316"/>
        <v>0</v>
      </c>
      <c r="I773" s="5" t="b">
        <f t="shared" si="317"/>
        <v>0</v>
      </c>
      <c r="J773" s="5" t="b">
        <f t="shared" si="318"/>
        <v>0</v>
      </c>
      <c r="K773" s="5" t="str">
        <f t="shared" si="319"/>
        <v>FALSE C</v>
      </c>
      <c r="L773" s="5" t="str">
        <f t="array" ref="L773">IFERROR(INDEX(e29_4c,SMALL(IF(($B$9&lt;=e29_raw)*($B$11&gt;=e29_raw),MATCH(ROW(e29_4c),ROW(e29_4c))),ROWS($A$1:A767)),COLUMN(A767)),"")</f>
        <v/>
      </c>
      <c r="M773" s="5" t="b">
        <f t="shared" si="320"/>
        <v>0</v>
      </c>
      <c r="N773" t="b">
        <f t="shared" si="321"/>
        <v>0</v>
      </c>
      <c r="O773" t="b">
        <f t="shared" si="322"/>
        <v>0</v>
      </c>
      <c r="P773" s="5" t="b">
        <f t="shared" si="323"/>
        <v>0</v>
      </c>
      <c r="T773" t="str">
        <f t="shared" si="299"/>
        <v/>
      </c>
      <c r="U773" t="str">
        <f t="shared" si="300"/>
        <v/>
      </c>
      <c r="V773" t="str">
        <f t="shared" si="301"/>
        <v/>
      </c>
      <c r="W773" t="str">
        <f t="shared" si="302"/>
        <v/>
      </c>
      <c r="X773" t="str">
        <f t="shared" si="303"/>
        <v/>
      </c>
      <c r="Y773" t="str">
        <f t="shared" si="304"/>
        <v/>
      </c>
      <c r="Z773" t="str">
        <f t="shared" si="305"/>
        <v/>
      </c>
      <c r="AA773" t="str">
        <f t="shared" si="306"/>
        <v/>
      </c>
      <c r="AB773" t="str">
        <f t="shared" si="307"/>
        <v/>
      </c>
      <c r="AC773" t="str">
        <f t="shared" si="308"/>
        <v/>
      </c>
      <c r="AD773" t="str">
        <f t="shared" si="309"/>
        <v/>
      </c>
      <c r="AE773" t="str">
        <f t="shared" si="310"/>
        <v/>
      </c>
      <c r="AF773" t="str">
        <f t="shared" si="311"/>
        <v/>
      </c>
      <c r="AG773" t="str">
        <f t="shared" si="312"/>
        <v/>
      </c>
    </row>
    <row r="774" spans="3:33" x14ac:dyDescent="0.3">
      <c r="C774" s="5" t="str">
        <f t="shared" si="313"/>
        <v/>
      </c>
      <c r="D774" s="5" t="e">
        <f t="shared" si="297"/>
        <v>#N/A</v>
      </c>
      <c r="E774" s="5" t="b">
        <f t="shared" si="314"/>
        <v>0</v>
      </c>
      <c r="F774" s="5" t="e">
        <f t="shared" si="298"/>
        <v>#N/A</v>
      </c>
      <c r="G774" s="5" t="str">
        <f t="shared" si="315"/>
        <v>FALSE V</v>
      </c>
      <c r="H774" s="5" t="b">
        <f t="shared" si="316"/>
        <v>0</v>
      </c>
      <c r="I774" s="5" t="b">
        <f t="shared" si="317"/>
        <v>0</v>
      </c>
      <c r="J774" s="5" t="b">
        <f t="shared" si="318"/>
        <v>0</v>
      </c>
      <c r="K774" s="5" t="str">
        <f t="shared" si="319"/>
        <v>FALSE C</v>
      </c>
      <c r="L774" s="5" t="str">
        <f t="array" ref="L774">IFERROR(INDEX(e29_4c,SMALL(IF(($B$9&lt;=e29_raw)*($B$11&gt;=e29_raw),MATCH(ROW(e29_4c),ROW(e29_4c))),ROWS($A$1:A768)),COLUMN(A768)),"")</f>
        <v/>
      </c>
      <c r="M774" s="5" t="b">
        <f t="shared" si="320"/>
        <v>0</v>
      </c>
      <c r="N774" t="b">
        <f t="shared" si="321"/>
        <v>0</v>
      </c>
      <c r="O774" t="b">
        <f t="shared" si="322"/>
        <v>0</v>
      </c>
      <c r="P774" s="5" t="b">
        <f t="shared" si="323"/>
        <v>0</v>
      </c>
      <c r="T774" t="str">
        <f t="shared" si="299"/>
        <v/>
      </c>
      <c r="U774" t="str">
        <f t="shared" si="300"/>
        <v/>
      </c>
      <c r="V774" t="str">
        <f t="shared" si="301"/>
        <v/>
      </c>
      <c r="W774" t="str">
        <f t="shared" si="302"/>
        <v/>
      </c>
      <c r="X774" t="str">
        <f t="shared" si="303"/>
        <v/>
      </c>
      <c r="Y774" t="str">
        <f t="shared" si="304"/>
        <v/>
      </c>
      <c r="Z774" t="str">
        <f t="shared" si="305"/>
        <v/>
      </c>
      <c r="AA774" t="str">
        <f t="shared" si="306"/>
        <v/>
      </c>
      <c r="AB774" t="str">
        <f t="shared" si="307"/>
        <v/>
      </c>
      <c r="AC774" t="str">
        <f t="shared" si="308"/>
        <v/>
      </c>
      <c r="AD774" t="str">
        <f t="shared" si="309"/>
        <v/>
      </c>
      <c r="AE774" t="str">
        <f t="shared" si="310"/>
        <v/>
      </c>
      <c r="AF774" t="str">
        <f t="shared" si="311"/>
        <v/>
      </c>
      <c r="AG774" t="str">
        <f t="shared" si="312"/>
        <v/>
      </c>
    </row>
    <row r="775" spans="3:33" x14ac:dyDescent="0.3">
      <c r="C775" s="5" t="str">
        <f t="shared" si="313"/>
        <v/>
      </c>
      <c r="D775" s="5" t="e">
        <f t="shared" ref="D775:D838" si="324">INDEX(e29_value,MATCH(L775,e29_4c,0))&amp;" "&amp;INDEX(e29_sym,MATCH(L775,e29_4c,0))</f>
        <v>#N/A</v>
      </c>
      <c r="E775" s="5" t="b">
        <f t="shared" si="314"/>
        <v>0</v>
      </c>
      <c r="F775" s="5" t="e">
        <f t="shared" ref="F775:F838" si="325">MIN($B$17,ROUND(SQRT(($B$30*INDEX(e29_raw,MATCH(L775,e29_4c,0)))),1))&amp;" V"</f>
        <v>#N/A</v>
      </c>
      <c r="G775" s="5" t="str">
        <f t="shared" si="315"/>
        <v>FALSE V</v>
      </c>
      <c r="H775" s="5" t="b">
        <f t="shared" si="316"/>
        <v>0</v>
      </c>
      <c r="I775" s="5" t="b">
        <f t="shared" si="317"/>
        <v>0</v>
      </c>
      <c r="J775" s="5" t="b">
        <f t="shared" si="318"/>
        <v>0</v>
      </c>
      <c r="K775" s="5" t="str">
        <f t="shared" si="319"/>
        <v>FALSE C</v>
      </c>
      <c r="L775" s="5" t="str">
        <f t="array" ref="L775">IFERROR(INDEX(e29_4c,SMALL(IF(($B$9&lt;=e29_raw)*($B$11&gt;=e29_raw),MATCH(ROW(e29_4c),ROW(e29_4c))),ROWS($A$1:A769)),COLUMN(A769)),"")</f>
        <v/>
      </c>
      <c r="M775" s="5" t="b">
        <f t="shared" si="320"/>
        <v>0</v>
      </c>
      <c r="N775" t="b">
        <f t="shared" si="321"/>
        <v>0</v>
      </c>
      <c r="O775" t="b">
        <f t="shared" si="322"/>
        <v>0</v>
      </c>
      <c r="P775" s="5" t="b">
        <f t="shared" si="323"/>
        <v>0</v>
      </c>
      <c r="T775" t="str">
        <f t="shared" ref="T775:T838" si="326">IF($L775&lt;&gt;"",C$6&amp;" '"&amp;C775&amp;"';","")</f>
        <v/>
      </c>
      <c r="U775" t="str">
        <f t="shared" ref="U775:U838" si="327">IF($L775&lt;&gt;"",D$6&amp;" '"&amp;D775&amp;"';","")</f>
        <v/>
      </c>
      <c r="V775" t="str">
        <f t="shared" ref="V775:V838" si="328">IF($L775&lt;&gt;"",E$6&amp;" '"&amp;E775&amp;"';","")</f>
        <v/>
      </c>
      <c r="W775" t="str">
        <f t="shared" ref="W775:W838" si="329">IF($L775&lt;&gt;"",F$6&amp;" '"&amp;F775&amp;"';","")</f>
        <v/>
      </c>
      <c r="X775" t="str">
        <f t="shared" ref="X775:X838" si="330">IF($L775&lt;&gt;"",G$6&amp;" '"&amp;G775&amp;"';","")</f>
        <v/>
      </c>
      <c r="Y775" t="str">
        <f t="shared" ref="Y775:Y838" si="331">IF($L775&lt;&gt;"",H$6&amp;" '"&amp;H775&amp;"';","")</f>
        <v/>
      </c>
      <c r="Z775" t="str">
        <f t="shared" ref="Z775:Z838" si="332">IF($L775&lt;&gt;"",I$6&amp;" '"&amp;I775&amp;"';","")</f>
        <v/>
      </c>
      <c r="AA775" t="str">
        <f t="shared" ref="AA775:AA838" si="333">IF($L775&lt;&gt;"",J$6&amp;" '"&amp;J775&amp;"';","")</f>
        <v/>
      </c>
      <c r="AB775" t="str">
        <f t="shared" ref="AB775:AB838" si="334">IF($L775&lt;&gt;"",K$6&amp;" '"&amp;K775&amp;"';","")</f>
        <v/>
      </c>
      <c r="AC775" t="str">
        <f t="shared" ref="AC775:AC838" si="335">IF($L775&lt;&gt;"",L$6&amp;" '"&amp;L775&amp;"';","")</f>
        <v/>
      </c>
      <c r="AD775" t="str">
        <f t="shared" ref="AD775:AD838" si="336">IF($L775&lt;&gt;"",M$6&amp;" '"&amp;M775&amp;"';","")</f>
        <v/>
      </c>
      <c r="AE775" t="str">
        <f t="shared" ref="AE775:AE838" si="337">IF($L775&lt;&gt;"",N$6&amp;" '"&amp;N775&amp;"';","")</f>
        <v/>
      </c>
      <c r="AF775" t="str">
        <f t="shared" ref="AF775:AF838" si="338">IF($L775&lt;&gt;"",O$6&amp;" '"&amp;O775&amp;"';","")</f>
        <v/>
      </c>
      <c r="AG775" t="str">
        <f t="shared" ref="AG775:AG838" si="339">IF($L775&lt;&gt;"",P$6&amp;" '"&amp;P775&amp;"';","")</f>
        <v/>
      </c>
    </row>
    <row r="776" spans="3:33" x14ac:dyDescent="0.3">
      <c r="C776" s="5" t="str">
        <f t="shared" ref="C776:C839" si="340">IF($L776&lt;&gt;"","R"&amp;J776,"")</f>
        <v/>
      </c>
      <c r="D776" s="5" t="e">
        <f t="shared" si="324"/>
        <v>#N/A</v>
      </c>
      <c r="E776" s="5" t="b">
        <f t="shared" ref="E776:E839" si="341">IF($L776&lt;&gt;"",$B$21)</f>
        <v>0</v>
      </c>
      <c r="F776" s="5" t="e">
        <f t="shared" si="325"/>
        <v>#N/A</v>
      </c>
      <c r="G776" s="5" t="str">
        <f t="shared" ref="G776:G839" si="342">IF($L776&lt;&gt;"",$B$19)&amp;" V"</f>
        <v>FALSE V</v>
      </c>
      <c r="H776" s="5" t="b">
        <f t="shared" ref="H776:H839" si="343">IF($L776&lt;&gt;"",$B$15)</f>
        <v>0</v>
      </c>
      <c r="I776" s="5" t="b">
        <f t="shared" ref="I776:I839" si="344">IF($L776&lt;&gt;"",$B$23)</f>
        <v>0</v>
      </c>
      <c r="J776" s="5" t="b">
        <f t="shared" ref="J776:J839" si="345">IF($L776&lt;&gt;"",$B$13)</f>
        <v>0</v>
      </c>
      <c r="K776" s="5" t="str">
        <f t="shared" ref="K776:K839" si="346">IF($L776&lt;&gt;"",$B$25)&amp;" C"</f>
        <v>FALSE C</v>
      </c>
      <c r="L776" s="5" t="str">
        <f t="array" ref="L776">IFERROR(INDEX(e29_4c,SMALL(IF(($B$9&lt;=e29_raw)*($B$11&gt;=e29_raw),MATCH(ROW(e29_4c),ROW(e29_4c))),ROWS($A$1:A770)),COLUMN(A770)),"")</f>
        <v/>
      </c>
      <c r="M776" s="5" t="b">
        <f t="shared" ref="M776:M839" si="347">IF($L776&lt;&gt;"",$B$27)</f>
        <v>0</v>
      </c>
      <c r="N776" t="b">
        <f t="shared" ref="N776:N839" si="348">IF(L776&lt;&gt;"",$A$9)</f>
        <v>0</v>
      </c>
      <c r="O776" t="b">
        <f t="shared" ref="O776:O839" si="349">IF($L776&lt;&gt;"","Panasonic")</f>
        <v>0</v>
      </c>
      <c r="P776" s="5" t="b">
        <f t="shared" ref="P776:P839" si="350">IF($L776&lt;&gt;"","ERJ"&amp;$B$6&amp;$B$34&amp;L776)</f>
        <v>0</v>
      </c>
      <c r="T776" t="str">
        <f t="shared" si="326"/>
        <v/>
      </c>
      <c r="U776" t="str">
        <f t="shared" si="327"/>
        <v/>
      </c>
      <c r="V776" t="str">
        <f t="shared" si="328"/>
        <v/>
      </c>
      <c r="W776" t="str">
        <f t="shared" si="329"/>
        <v/>
      </c>
      <c r="X776" t="str">
        <f t="shared" si="330"/>
        <v/>
      </c>
      <c r="Y776" t="str">
        <f t="shared" si="331"/>
        <v/>
      </c>
      <c r="Z776" t="str">
        <f t="shared" si="332"/>
        <v/>
      </c>
      <c r="AA776" t="str">
        <f t="shared" si="333"/>
        <v/>
      </c>
      <c r="AB776" t="str">
        <f t="shared" si="334"/>
        <v/>
      </c>
      <c r="AC776" t="str">
        <f t="shared" si="335"/>
        <v/>
      </c>
      <c r="AD776" t="str">
        <f t="shared" si="336"/>
        <v/>
      </c>
      <c r="AE776" t="str">
        <f t="shared" si="337"/>
        <v/>
      </c>
      <c r="AF776" t="str">
        <f t="shared" si="338"/>
        <v/>
      </c>
      <c r="AG776" t="str">
        <f t="shared" si="339"/>
        <v/>
      </c>
    </row>
    <row r="777" spans="3:33" x14ac:dyDescent="0.3">
      <c r="C777" s="5" t="str">
        <f t="shared" si="340"/>
        <v/>
      </c>
      <c r="D777" s="5" t="e">
        <f t="shared" si="324"/>
        <v>#N/A</v>
      </c>
      <c r="E777" s="5" t="b">
        <f t="shared" si="341"/>
        <v>0</v>
      </c>
      <c r="F777" s="5" t="e">
        <f t="shared" si="325"/>
        <v>#N/A</v>
      </c>
      <c r="G777" s="5" t="str">
        <f t="shared" si="342"/>
        <v>FALSE V</v>
      </c>
      <c r="H777" s="5" t="b">
        <f t="shared" si="343"/>
        <v>0</v>
      </c>
      <c r="I777" s="5" t="b">
        <f t="shared" si="344"/>
        <v>0</v>
      </c>
      <c r="J777" s="5" t="b">
        <f t="shared" si="345"/>
        <v>0</v>
      </c>
      <c r="K777" s="5" t="str">
        <f t="shared" si="346"/>
        <v>FALSE C</v>
      </c>
      <c r="L777" s="5" t="str">
        <f t="array" ref="L777">IFERROR(INDEX(e29_4c,SMALL(IF(($B$9&lt;=e29_raw)*($B$11&gt;=e29_raw),MATCH(ROW(e29_4c),ROW(e29_4c))),ROWS($A$1:A771)),COLUMN(A771)),"")</f>
        <v/>
      </c>
      <c r="M777" s="5" t="b">
        <f t="shared" si="347"/>
        <v>0</v>
      </c>
      <c r="N777" t="b">
        <f t="shared" si="348"/>
        <v>0</v>
      </c>
      <c r="O777" t="b">
        <f t="shared" si="349"/>
        <v>0</v>
      </c>
      <c r="P777" s="5" t="b">
        <f t="shared" si="350"/>
        <v>0</v>
      </c>
      <c r="T777" t="str">
        <f t="shared" si="326"/>
        <v/>
      </c>
      <c r="U777" t="str">
        <f t="shared" si="327"/>
        <v/>
      </c>
      <c r="V777" t="str">
        <f t="shared" si="328"/>
        <v/>
      </c>
      <c r="W777" t="str">
        <f t="shared" si="329"/>
        <v/>
      </c>
      <c r="X777" t="str">
        <f t="shared" si="330"/>
        <v/>
      </c>
      <c r="Y777" t="str">
        <f t="shared" si="331"/>
        <v/>
      </c>
      <c r="Z777" t="str">
        <f t="shared" si="332"/>
        <v/>
      </c>
      <c r="AA777" t="str">
        <f t="shared" si="333"/>
        <v/>
      </c>
      <c r="AB777" t="str">
        <f t="shared" si="334"/>
        <v/>
      </c>
      <c r="AC777" t="str">
        <f t="shared" si="335"/>
        <v/>
      </c>
      <c r="AD777" t="str">
        <f t="shared" si="336"/>
        <v/>
      </c>
      <c r="AE777" t="str">
        <f t="shared" si="337"/>
        <v/>
      </c>
      <c r="AF777" t="str">
        <f t="shared" si="338"/>
        <v/>
      </c>
      <c r="AG777" t="str">
        <f t="shared" si="339"/>
        <v/>
      </c>
    </row>
    <row r="778" spans="3:33" x14ac:dyDescent="0.3">
      <c r="C778" s="5" t="str">
        <f t="shared" si="340"/>
        <v/>
      </c>
      <c r="D778" s="5" t="e">
        <f t="shared" si="324"/>
        <v>#N/A</v>
      </c>
      <c r="E778" s="5" t="b">
        <f t="shared" si="341"/>
        <v>0</v>
      </c>
      <c r="F778" s="5" t="e">
        <f t="shared" si="325"/>
        <v>#N/A</v>
      </c>
      <c r="G778" s="5" t="str">
        <f t="shared" si="342"/>
        <v>FALSE V</v>
      </c>
      <c r="H778" s="5" t="b">
        <f t="shared" si="343"/>
        <v>0</v>
      </c>
      <c r="I778" s="5" t="b">
        <f t="shared" si="344"/>
        <v>0</v>
      </c>
      <c r="J778" s="5" t="b">
        <f t="shared" si="345"/>
        <v>0</v>
      </c>
      <c r="K778" s="5" t="str">
        <f t="shared" si="346"/>
        <v>FALSE C</v>
      </c>
      <c r="L778" s="5" t="str">
        <f t="array" ref="L778">IFERROR(INDEX(e29_4c,SMALL(IF(($B$9&lt;=e29_raw)*($B$11&gt;=e29_raw),MATCH(ROW(e29_4c),ROW(e29_4c))),ROWS($A$1:A772)),COLUMN(A772)),"")</f>
        <v/>
      </c>
      <c r="M778" s="5" t="b">
        <f t="shared" si="347"/>
        <v>0</v>
      </c>
      <c r="N778" t="b">
        <f t="shared" si="348"/>
        <v>0</v>
      </c>
      <c r="O778" t="b">
        <f t="shared" si="349"/>
        <v>0</v>
      </c>
      <c r="P778" s="5" t="b">
        <f t="shared" si="350"/>
        <v>0</v>
      </c>
      <c r="T778" t="str">
        <f t="shared" si="326"/>
        <v/>
      </c>
      <c r="U778" t="str">
        <f t="shared" si="327"/>
        <v/>
      </c>
      <c r="V778" t="str">
        <f t="shared" si="328"/>
        <v/>
      </c>
      <c r="W778" t="str">
        <f t="shared" si="329"/>
        <v/>
      </c>
      <c r="X778" t="str">
        <f t="shared" si="330"/>
        <v/>
      </c>
      <c r="Y778" t="str">
        <f t="shared" si="331"/>
        <v/>
      </c>
      <c r="Z778" t="str">
        <f t="shared" si="332"/>
        <v/>
      </c>
      <c r="AA778" t="str">
        <f t="shared" si="333"/>
        <v/>
      </c>
      <c r="AB778" t="str">
        <f t="shared" si="334"/>
        <v/>
      </c>
      <c r="AC778" t="str">
        <f t="shared" si="335"/>
        <v/>
      </c>
      <c r="AD778" t="str">
        <f t="shared" si="336"/>
        <v/>
      </c>
      <c r="AE778" t="str">
        <f t="shared" si="337"/>
        <v/>
      </c>
      <c r="AF778" t="str">
        <f t="shared" si="338"/>
        <v/>
      </c>
      <c r="AG778" t="str">
        <f t="shared" si="339"/>
        <v/>
      </c>
    </row>
    <row r="779" spans="3:33" x14ac:dyDescent="0.3">
      <c r="C779" s="5" t="str">
        <f t="shared" si="340"/>
        <v/>
      </c>
      <c r="D779" s="5" t="e">
        <f t="shared" si="324"/>
        <v>#N/A</v>
      </c>
      <c r="E779" s="5" t="b">
        <f t="shared" si="341"/>
        <v>0</v>
      </c>
      <c r="F779" s="5" t="e">
        <f t="shared" si="325"/>
        <v>#N/A</v>
      </c>
      <c r="G779" s="5" t="str">
        <f t="shared" si="342"/>
        <v>FALSE V</v>
      </c>
      <c r="H779" s="5" t="b">
        <f t="shared" si="343"/>
        <v>0</v>
      </c>
      <c r="I779" s="5" t="b">
        <f t="shared" si="344"/>
        <v>0</v>
      </c>
      <c r="J779" s="5" t="b">
        <f t="shared" si="345"/>
        <v>0</v>
      </c>
      <c r="K779" s="5" t="str">
        <f t="shared" si="346"/>
        <v>FALSE C</v>
      </c>
      <c r="L779" s="5" t="str">
        <f t="array" ref="L779">IFERROR(INDEX(e29_4c,SMALL(IF(($B$9&lt;=e29_raw)*($B$11&gt;=e29_raw),MATCH(ROW(e29_4c),ROW(e29_4c))),ROWS($A$1:A773)),COLUMN(A773)),"")</f>
        <v/>
      </c>
      <c r="M779" s="5" t="b">
        <f t="shared" si="347"/>
        <v>0</v>
      </c>
      <c r="N779" t="b">
        <f t="shared" si="348"/>
        <v>0</v>
      </c>
      <c r="O779" t="b">
        <f t="shared" si="349"/>
        <v>0</v>
      </c>
      <c r="P779" s="5" t="b">
        <f t="shared" si="350"/>
        <v>0</v>
      </c>
      <c r="T779" t="str">
        <f t="shared" si="326"/>
        <v/>
      </c>
      <c r="U779" t="str">
        <f t="shared" si="327"/>
        <v/>
      </c>
      <c r="V779" t="str">
        <f t="shared" si="328"/>
        <v/>
      </c>
      <c r="W779" t="str">
        <f t="shared" si="329"/>
        <v/>
      </c>
      <c r="X779" t="str">
        <f t="shared" si="330"/>
        <v/>
      </c>
      <c r="Y779" t="str">
        <f t="shared" si="331"/>
        <v/>
      </c>
      <c r="Z779" t="str">
        <f t="shared" si="332"/>
        <v/>
      </c>
      <c r="AA779" t="str">
        <f t="shared" si="333"/>
        <v/>
      </c>
      <c r="AB779" t="str">
        <f t="shared" si="334"/>
        <v/>
      </c>
      <c r="AC779" t="str">
        <f t="shared" si="335"/>
        <v/>
      </c>
      <c r="AD779" t="str">
        <f t="shared" si="336"/>
        <v/>
      </c>
      <c r="AE779" t="str">
        <f t="shared" si="337"/>
        <v/>
      </c>
      <c r="AF779" t="str">
        <f t="shared" si="338"/>
        <v/>
      </c>
      <c r="AG779" t="str">
        <f t="shared" si="339"/>
        <v/>
      </c>
    </row>
    <row r="780" spans="3:33" x14ac:dyDescent="0.3">
      <c r="C780" s="5" t="str">
        <f t="shared" si="340"/>
        <v/>
      </c>
      <c r="D780" s="5" t="e">
        <f t="shared" si="324"/>
        <v>#N/A</v>
      </c>
      <c r="E780" s="5" t="b">
        <f t="shared" si="341"/>
        <v>0</v>
      </c>
      <c r="F780" s="5" t="e">
        <f t="shared" si="325"/>
        <v>#N/A</v>
      </c>
      <c r="G780" s="5" t="str">
        <f t="shared" si="342"/>
        <v>FALSE V</v>
      </c>
      <c r="H780" s="5" t="b">
        <f t="shared" si="343"/>
        <v>0</v>
      </c>
      <c r="I780" s="5" t="b">
        <f t="shared" si="344"/>
        <v>0</v>
      </c>
      <c r="J780" s="5" t="b">
        <f t="shared" si="345"/>
        <v>0</v>
      </c>
      <c r="K780" s="5" t="str">
        <f t="shared" si="346"/>
        <v>FALSE C</v>
      </c>
      <c r="L780" s="5" t="str">
        <f t="array" ref="L780">IFERROR(INDEX(e29_4c,SMALL(IF(($B$9&lt;=e29_raw)*($B$11&gt;=e29_raw),MATCH(ROW(e29_4c),ROW(e29_4c))),ROWS($A$1:A774)),COLUMN(A774)),"")</f>
        <v/>
      </c>
      <c r="M780" s="5" t="b">
        <f t="shared" si="347"/>
        <v>0</v>
      </c>
      <c r="N780" t="b">
        <f t="shared" si="348"/>
        <v>0</v>
      </c>
      <c r="O780" t="b">
        <f t="shared" si="349"/>
        <v>0</v>
      </c>
      <c r="P780" s="5" t="b">
        <f t="shared" si="350"/>
        <v>0</v>
      </c>
      <c r="T780" t="str">
        <f t="shared" si="326"/>
        <v/>
      </c>
      <c r="U780" t="str">
        <f t="shared" si="327"/>
        <v/>
      </c>
      <c r="V780" t="str">
        <f t="shared" si="328"/>
        <v/>
      </c>
      <c r="W780" t="str">
        <f t="shared" si="329"/>
        <v/>
      </c>
      <c r="X780" t="str">
        <f t="shared" si="330"/>
        <v/>
      </c>
      <c r="Y780" t="str">
        <f t="shared" si="331"/>
        <v/>
      </c>
      <c r="Z780" t="str">
        <f t="shared" si="332"/>
        <v/>
      </c>
      <c r="AA780" t="str">
        <f t="shared" si="333"/>
        <v/>
      </c>
      <c r="AB780" t="str">
        <f t="shared" si="334"/>
        <v/>
      </c>
      <c r="AC780" t="str">
        <f t="shared" si="335"/>
        <v/>
      </c>
      <c r="AD780" t="str">
        <f t="shared" si="336"/>
        <v/>
      </c>
      <c r="AE780" t="str">
        <f t="shared" si="337"/>
        <v/>
      </c>
      <c r="AF780" t="str">
        <f t="shared" si="338"/>
        <v/>
      </c>
      <c r="AG780" t="str">
        <f t="shared" si="339"/>
        <v/>
      </c>
    </row>
    <row r="781" spans="3:33" x14ac:dyDescent="0.3">
      <c r="C781" s="5" t="str">
        <f t="shared" si="340"/>
        <v/>
      </c>
      <c r="D781" s="5" t="e">
        <f t="shared" si="324"/>
        <v>#N/A</v>
      </c>
      <c r="E781" s="5" t="b">
        <f t="shared" si="341"/>
        <v>0</v>
      </c>
      <c r="F781" s="5" t="e">
        <f t="shared" si="325"/>
        <v>#N/A</v>
      </c>
      <c r="G781" s="5" t="str">
        <f t="shared" si="342"/>
        <v>FALSE V</v>
      </c>
      <c r="H781" s="5" t="b">
        <f t="shared" si="343"/>
        <v>0</v>
      </c>
      <c r="I781" s="5" t="b">
        <f t="shared" si="344"/>
        <v>0</v>
      </c>
      <c r="J781" s="5" t="b">
        <f t="shared" si="345"/>
        <v>0</v>
      </c>
      <c r="K781" s="5" t="str">
        <f t="shared" si="346"/>
        <v>FALSE C</v>
      </c>
      <c r="L781" s="5" t="str">
        <f t="array" ref="L781">IFERROR(INDEX(e29_4c,SMALL(IF(($B$9&lt;=e29_raw)*($B$11&gt;=e29_raw),MATCH(ROW(e29_4c),ROW(e29_4c))),ROWS($A$1:A775)),COLUMN(A775)),"")</f>
        <v/>
      </c>
      <c r="M781" s="5" t="b">
        <f t="shared" si="347"/>
        <v>0</v>
      </c>
      <c r="N781" t="b">
        <f t="shared" si="348"/>
        <v>0</v>
      </c>
      <c r="O781" t="b">
        <f t="shared" si="349"/>
        <v>0</v>
      </c>
      <c r="P781" s="5" t="b">
        <f t="shared" si="350"/>
        <v>0</v>
      </c>
      <c r="T781" t="str">
        <f t="shared" si="326"/>
        <v/>
      </c>
      <c r="U781" t="str">
        <f t="shared" si="327"/>
        <v/>
      </c>
      <c r="V781" t="str">
        <f t="shared" si="328"/>
        <v/>
      </c>
      <c r="W781" t="str">
        <f t="shared" si="329"/>
        <v/>
      </c>
      <c r="X781" t="str">
        <f t="shared" si="330"/>
        <v/>
      </c>
      <c r="Y781" t="str">
        <f t="shared" si="331"/>
        <v/>
      </c>
      <c r="Z781" t="str">
        <f t="shared" si="332"/>
        <v/>
      </c>
      <c r="AA781" t="str">
        <f t="shared" si="333"/>
        <v/>
      </c>
      <c r="AB781" t="str">
        <f t="shared" si="334"/>
        <v/>
      </c>
      <c r="AC781" t="str">
        <f t="shared" si="335"/>
        <v/>
      </c>
      <c r="AD781" t="str">
        <f t="shared" si="336"/>
        <v/>
      </c>
      <c r="AE781" t="str">
        <f t="shared" si="337"/>
        <v/>
      </c>
      <c r="AF781" t="str">
        <f t="shared" si="338"/>
        <v/>
      </c>
      <c r="AG781" t="str">
        <f t="shared" si="339"/>
        <v/>
      </c>
    </row>
    <row r="782" spans="3:33" x14ac:dyDescent="0.3">
      <c r="C782" s="5" t="str">
        <f t="shared" si="340"/>
        <v/>
      </c>
      <c r="D782" s="5" t="e">
        <f t="shared" si="324"/>
        <v>#N/A</v>
      </c>
      <c r="E782" s="5" t="b">
        <f t="shared" si="341"/>
        <v>0</v>
      </c>
      <c r="F782" s="5" t="e">
        <f t="shared" si="325"/>
        <v>#N/A</v>
      </c>
      <c r="G782" s="5" t="str">
        <f t="shared" si="342"/>
        <v>FALSE V</v>
      </c>
      <c r="H782" s="5" t="b">
        <f t="shared" si="343"/>
        <v>0</v>
      </c>
      <c r="I782" s="5" t="b">
        <f t="shared" si="344"/>
        <v>0</v>
      </c>
      <c r="J782" s="5" t="b">
        <f t="shared" si="345"/>
        <v>0</v>
      </c>
      <c r="K782" s="5" t="str">
        <f t="shared" si="346"/>
        <v>FALSE C</v>
      </c>
      <c r="L782" s="5" t="str">
        <f t="array" ref="L782">IFERROR(INDEX(e29_4c,SMALL(IF(($B$9&lt;=e29_raw)*($B$11&gt;=e29_raw),MATCH(ROW(e29_4c),ROW(e29_4c))),ROWS($A$1:A776)),COLUMN(A776)),"")</f>
        <v/>
      </c>
      <c r="M782" s="5" t="b">
        <f t="shared" si="347"/>
        <v>0</v>
      </c>
      <c r="N782" t="b">
        <f t="shared" si="348"/>
        <v>0</v>
      </c>
      <c r="O782" t="b">
        <f t="shared" si="349"/>
        <v>0</v>
      </c>
      <c r="P782" s="5" t="b">
        <f t="shared" si="350"/>
        <v>0</v>
      </c>
      <c r="T782" t="str">
        <f t="shared" si="326"/>
        <v/>
      </c>
      <c r="U782" t="str">
        <f t="shared" si="327"/>
        <v/>
      </c>
      <c r="V782" t="str">
        <f t="shared" si="328"/>
        <v/>
      </c>
      <c r="W782" t="str">
        <f t="shared" si="329"/>
        <v/>
      </c>
      <c r="X782" t="str">
        <f t="shared" si="330"/>
        <v/>
      </c>
      <c r="Y782" t="str">
        <f t="shared" si="331"/>
        <v/>
      </c>
      <c r="Z782" t="str">
        <f t="shared" si="332"/>
        <v/>
      </c>
      <c r="AA782" t="str">
        <f t="shared" si="333"/>
        <v/>
      </c>
      <c r="AB782" t="str">
        <f t="shared" si="334"/>
        <v/>
      </c>
      <c r="AC782" t="str">
        <f t="shared" si="335"/>
        <v/>
      </c>
      <c r="AD782" t="str">
        <f t="shared" si="336"/>
        <v/>
      </c>
      <c r="AE782" t="str">
        <f t="shared" si="337"/>
        <v/>
      </c>
      <c r="AF782" t="str">
        <f t="shared" si="338"/>
        <v/>
      </c>
      <c r="AG782" t="str">
        <f t="shared" si="339"/>
        <v/>
      </c>
    </row>
    <row r="783" spans="3:33" x14ac:dyDescent="0.3">
      <c r="C783" s="5" t="str">
        <f t="shared" si="340"/>
        <v/>
      </c>
      <c r="D783" s="5" t="e">
        <f t="shared" si="324"/>
        <v>#N/A</v>
      </c>
      <c r="E783" s="5" t="b">
        <f t="shared" si="341"/>
        <v>0</v>
      </c>
      <c r="F783" s="5" t="e">
        <f t="shared" si="325"/>
        <v>#N/A</v>
      </c>
      <c r="G783" s="5" t="str">
        <f t="shared" si="342"/>
        <v>FALSE V</v>
      </c>
      <c r="H783" s="5" t="b">
        <f t="shared" si="343"/>
        <v>0</v>
      </c>
      <c r="I783" s="5" t="b">
        <f t="shared" si="344"/>
        <v>0</v>
      </c>
      <c r="J783" s="5" t="b">
        <f t="shared" si="345"/>
        <v>0</v>
      </c>
      <c r="K783" s="5" t="str">
        <f t="shared" si="346"/>
        <v>FALSE C</v>
      </c>
      <c r="L783" s="5" t="str">
        <f t="array" ref="L783">IFERROR(INDEX(e29_4c,SMALL(IF(($B$9&lt;=e29_raw)*($B$11&gt;=e29_raw),MATCH(ROW(e29_4c),ROW(e29_4c))),ROWS($A$1:A777)),COLUMN(A777)),"")</f>
        <v/>
      </c>
      <c r="M783" s="5" t="b">
        <f t="shared" si="347"/>
        <v>0</v>
      </c>
      <c r="N783" t="b">
        <f t="shared" si="348"/>
        <v>0</v>
      </c>
      <c r="O783" t="b">
        <f t="shared" si="349"/>
        <v>0</v>
      </c>
      <c r="P783" s="5" t="b">
        <f t="shared" si="350"/>
        <v>0</v>
      </c>
      <c r="T783" t="str">
        <f t="shared" si="326"/>
        <v/>
      </c>
      <c r="U783" t="str">
        <f t="shared" si="327"/>
        <v/>
      </c>
      <c r="V783" t="str">
        <f t="shared" si="328"/>
        <v/>
      </c>
      <c r="W783" t="str">
        <f t="shared" si="329"/>
        <v/>
      </c>
      <c r="X783" t="str">
        <f t="shared" si="330"/>
        <v/>
      </c>
      <c r="Y783" t="str">
        <f t="shared" si="331"/>
        <v/>
      </c>
      <c r="Z783" t="str">
        <f t="shared" si="332"/>
        <v/>
      </c>
      <c r="AA783" t="str">
        <f t="shared" si="333"/>
        <v/>
      </c>
      <c r="AB783" t="str">
        <f t="shared" si="334"/>
        <v/>
      </c>
      <c r="AC783" t="str">
        <f t="shared" si="335"/>
        <v/>
      </c>
      <c r="AD783" t="str">
        <f t="shared" si="336"/>
        <v/>
      </c>
      <c r="AE783" t="str">
        <f t="shared" si="337"/>
        <v/>
      </c>
      <c r="AF783" t="str">
        <f t="shared" si="338"/>
        <v/>
      </c>
      <c r="AG783" t="str">
        <f t="shared" si="339"/>
        <v/>
      </c>
    </row>
    <row r="784" spans="3:33" x14ac:dyDescent="0.3">
      <c r="C784" s="5" t="str">
        <f t="shared" si="340"/>
        <v/>
      </c>
      <c r="D784" s="5" t="e">
        <f t="shared" si="324"/>
        <v>#N/A</v>
      </c>
      <c r="E784" s="5" t="b">
        <f t="shared" si="341"/>
        <v>0</v>
      </c>
      <c r="F784" s="5" t="e">
        <f t="shared" si="325"/>
        <v>#N/A</v>
      </c>
      <c r="G784" s="5" t="str">
        <f t="shared" si="342"/>
        <v>FALSE V</v>
      </c>
      <c r="H784" s="5" t="b">
        <f t="shared" si="343"/>
        <v>0</v>
      </c>
      <c r="I784" s="5" t="b">
        <f t="shared" si="344"/>
        <v>0</v>
      </c>
      <c r="J784" s="5" t="b">
        <f t="shared" si="345"/>
        <v>0</v>
      </c>
      <c r="K784" s="5" t="str">
        <f t="shared" si="346"/>
        <v>FALSE C</v>
      </c>
      <c r="L784" s="5" t="str">
        <f t="array" ref="L784">IFERROR(INDEX(e29_4c,SMALL(IF(($B$9&lt;=e29_raw)*($B$11&gt;=e29_raw),MATCH(ROW(e29_4c),ROW(e29_4c))),ROWS($A$1:A778)),COLUMN(A778)),"")</f>
        <v/>
      </c>
      <c r="M784" s="5" t="b">
        <f t="shared" si="347"/>
        <v>0</v>
      </c>
      <c r="N784" t="b">
        <f t="shared" si="348"/>
        <v>0</v>
      </c>
      <c r="O784" t="b">
        <f t="shared" si="349"/>
        <v>0</v>
      </c>
      <c r="P784" s="5" t="b">
        <f t="shared" si="350"/>
        <v>0</v>
      </c>
      <c r="T784" t="str">
        <f t="shared" si="326"/>
        <v/>
      </c>
      <c r="U784" t="str">
        <f t="shared" si="327"/>
        <v/>
      </c>
      <c r="V784" t="str">
        <f t="shared" si="328"/>
        <v/>
      </c>
      <c r="W784" t="str">
        <f t="shared" si="329"/>
        <v/>
      </c>
      <c r="X784" t="str">
        <f t="shared" si="330"/>
        <v/>
      </c>
      <c r="Y784" t="str">
        <f t="shared" si="331"/>
        <v/>
      </c>
      <c r="Z784" t="str">
        <f t="shared" si="332"/>
        <v/>
      </c>
      <c r="AA784" t="str">
        <f t="shared" si="333"/>
        <v/>
      </c>
      <c r="AB784" t="str">
        <f t="shared" si="334"/>
        <v/>
      </c>
      <c r="AC784" t="str">
        <f t="shared" si="335"/>
        <v/>
      </c>
      <c r="AD784" t="str">
        <f t="shared" si="336"/>
        <v/>
      </c>
      <c r="AE784" t="str">
        <f t="shared" si="337"/>
        <v/>
      </c>
      <c r="AF784" t="str">
        <f t="shared" si="338"/>
        <v/>
      </c>
      <c r="AG784" t="str">
        <f t="shared" si="339"/>
        <v/>
      </c>
    </row>
    <row r="785" spans="3:33" x14ac:dyDescent="0.3">
      <c r="C785" s="5" t="str">
        <f t="shared" si="340"/>
        <v/>
      </c>
      <c r="D785" s="5" t="e">
        <f t="shared" si="324"/>
        <v>#N/A</v>
      </c>
      <c r="E785" s="5" t="b">
        <f t="shared" si="341"/>
        <v>0</v>
      </c>
      <c r="F785" s="5" t="e">
        <f t="shared" si="325"/>
        <v>#N/A</v>
      </c>
      <c r="G785" s="5" t="str">
        <f t="shared" si="342"/>
        <v>FALSE V</v>
      </c>
      <c r="H785" s="5" t="b">
        <f t="shared" si="343"/>
        <v>0</v>
      </c>
      <c r="I785" s="5" t="b">
        <f t="shared" si="344"/>
        <v>0</v>
      </c>
      <c r="J785" s="5" t="b">
        <f t="shared" si="345"/>
        <v>0</v>
      </c>
      <c r="K785" s="5" t="str">
        <f t="shared" si="346"/>
        <v>FALSE C</v>
      </c>
      <c r="L785" s="5" t="str">
        <f t="array" ref="L785">IFERROR(INDEX(e29_4c,SMALL(IF(($B$9&lt;=e29_raw)*($B$11&gt;=e29_raw),MATCH(ROW(e29_4c),ROW(e29_4c))),ROWS($A$1:A779)),COLUMN(A779)),"")</f>
        <v/>
      </c>
      <c r="M785" s="5" t="b">
        <f t="shared" si="347"/>
        <v>0</v>
      </c>
      <c r="N785" t="b">
        <f t="shared" si="348"/>
        <v>0</v>
      </c>
      <c r="O785" t="b">
        <f t="shared" si="349"/>
        <v>0</v>
      </c>
      <c r="P785" s="5" t="b">
        <f t="shared" si="350"/>
        <v>0</v>
      </c>
      <c r="T785" t="str">
        <f t="shared" si="326"/>
        <v/>
      </c>
      <c r="U785" t="str">
        <f t="shared" si="327"/>
        <v/>
      </c>
      <c r="V785" t="str">
        <f t="shared" si="328"/>
        <v/>
      </c>
      <c r="W785" t="str">
        <f t="shared" si="329"/>
        <v/>
      </c>
      <c r="X785" t="str">
        <f t="shared" si="330"/>
        <v/>
      </c>
      <c r="Y785" t="str">
        <f t="shared" si="331"/>
        <v/>
      </c>
      <c r="Z785" t="str">
        <f t="shared" si="332"/>
        <v/>
      </c>
      <c r="AA785" t="str">
        <f t="shared" si="333"/>
        <v/>
      </c>
      <c r="AB785" t="str">
        <f t="shared" si="334"/>
        <v/>
      </c>
      <c r="AC785" t="str">
        <f t="shared" si="335"/>
        <v/>
      </c>
      <c r="AD785" t="str">
        <f t="shared" si="336"/>
        <v/>
      </c>
      <c r="AE785" t="str">
        <f t="shared" si="337"/>
        <v/>
      </c>
      <c r="AF785" t="str">
        <f t="shared" si="338"/>
        <v/>
      </c>
      <c r="AG785" t="str">
        <f t="shared" si="339"/>
        <v/>
      </c>
    </row>
    <row r="786" spans="3:33" x14ac:dyDescent="0.3">
      <c r="C786" s="5" t="str">
        <f t="shared" si="340"/>
        <v/>
      </c>
      <c r="D786" s="5" t="e">
        <f t="shared" si="324"/>
        <v>#N/A</v>
      </c>
      <c r="E786" s="5" t="b">
        <f t="shared" si="341"/>
        <v>0</v>
      </c>
      <c r="F786" s="5" t="e">
        <f t="shared" si="325"/>
        <v>#N/A</v>
      </c>
      <c r="G786" s="5" t="str">
        <f t="shared" si="342"/>
        <v>FALSE V</v>
      </c>
      <c r="H786" s="5" t="b">
        <f t="shared" si="343"/>
        <v>0</v>
      </c>
      <c r="I786" s="5" t="b">
        <f t="shared" si="344"/>
        <v>0</v>
      </c>
      <c r="J786" s="5" t="b">
        <f t="shared" si="345"/>
        <v>0</v>
      </c>
      <c r="K786" s="5" t="str">
        <f t="shared" si="346"/>
        <v>FALSE C</v>
      </c>
      <c r="L786" s="5" t="str">
        <f t="array" ref="L786">IFERROR(INDEX(e29_4c,SMALL(IF(($B$9&lt;=e29_raw)*($B$11&gt;=e29_raw),MATCH(ROW(e29_4c),ROW(e29_4c))),ROWS($A$1:A780)),COLUMN(A780)),"")</f>
        <v/>
      </c>
      <c r="M786" s="5" t="b">
        <f t="shared" si="347"/>
        <v>0</v>
      </c>
      <c r="N786" t="b">
        <f t="shared" si="348"/>
        <v>0</v>
      </c>
      <c r="O786" t="b">
        <f t="shared" si="349"/>
        <v>0</v>
      </c>
      <c r="P786" s="5" t="b">
        <f t="shared" si="350"/>
        <v>0</v>
      </c>
      <c r="T786" t="str">
        <f t="shared" si="326"/>
        <v/>
      </c>
      <c r="U786" t="str">
        <f t="shared" si="327"/>
        <v/>
      </c>
      <c r="V786" t="str">
        <f t="shared" si="328"/>
        <v/>
      </c>
      <c r="W786" t="str">
        <f t="shared" si="329"/>
        <v/>
      </c>
      <c r="X786" t="str">
        <f t="shared" si="330"/>
        <v/>
      </c>
      <c r="Y786" t="str">
        <f t="shared" si="331"/>
        <v/>
      </c>
      <c r="Z786" t="str">
        <f t="shared" si="332"/>
        <v/>
      </c>
      <c r="AA786" t="str">
        <f t="shared" si="333"/>
        <v/>
      </c>
      <c r="AB786" t="str">
        <f t="shared" si="334"/>
        <v/>
      </c>
      <c r="AC786" t="str">
        <f t="shared" si="335"/>
        <v/>
      </c>
      <c r="AD786" t="str">
        <f t="shared" si="336"/>
        <v/>
      </c>
      <c r="AE786" t="str">
        <f t="shared" si="337"/>
        <v/>
      </c>
      <c r="AF786" t="str">
        <f t="shared" si="338"/>
        <v/>
      </c>
      <c r="AG786" t="str">
        <f t="shared" si="339"/>
        <v/>
      </c>
    </row>
    <row r="787" spans="3:33" x14ac:dyDescent="0.3">
      <c r="C787" s="5" t="str">
        <f t="shared" si="340"/>
        <v/>
      </c>
      <c r="D787" s="5" t="e">
        <f t="shared" si="324"/>
        <v>#N/A</v>
      </c>
      <c r="E787" s="5" t="b">
        <f t="shared" si="341"/>
        <v>0</v>
      </c>
      <c r="F787" s="5" t="e">
        <f t="shared" si="325"/>
        <v>#N/A</v>
      </c>
      <c r="G787" s="5" t="str">
        <f t="shared" si="342"/>
        <v>FALSE V</v>
      </c>
      <c r="H787" s="5" t="b">
        <f t="shared" si="343"/>
        <v>0</v>
      </c>
      <c r="I787" s="5" t="b">
        <f t="shared" si="344"/>
        <v>0</v>
      </c>
      <c r="J787" s="5" t="b">
        <f t="shared" si="345"/>
        <v>0</v>
      </c>
      <c r="K787" s="5" t="str">
        <f t="shared" si="346"/>
        <v>FALSE C</v>
      </c>
      <c r="L787" s="5" t="str">
        <f t="array" ref="L787">IFERROR(INDEX(e29_4c,SMALL(IF(($B$9&lt;=e29_raw)*($B$11&gt;=e29_raw),MATCH(ROW(e29_4c),ROW(e29_4c))),ROWS($A$1:A781)),COLUMN(A781)),"")</f>
        <v/>
      </c>
      <c r="M787" s="5" t="b">
        <f t="shared" si="347"/>
        <v>0</v>
      </c>
      <c r="N787" t="b">
        <f t="shared" si="348"/>
        <v>0</v>
      </c>
      <c r="O787" t="b">
        <f t="shared" si="349"/>
        <v>0</v>
      </c>
      <c r="P787" s="5" t="b">
        <f t="shared" si="350"/>
        <v>0</v>
      </c>
      <c r="T787" t="str">
        <f t="shared" si="326"/>
        <v/>
      </c>
      <c r="U787" t="str">
        <f t="shared" si="327"/>
        <v/>
      </c>
      <c r="V787" t="str">
        <f t="shared" si="328"/>
        <v/>
      </c>
      <c r="W787" t="str">
        <f t="shared" si="329"/>
        <v/>
      </c>
      <c r="X787" t="str">
        <f t="shared" si="330"/>
        <v/>
      </c>
      <c r="Y787" t="str">
        <f t="shared" si="331"/>
        <v/>
      </c>
      <c r="Z787" t="str">
        <f t="shared" si="332"/>
        <v/>
      </c>
      <c r="AA787" t="str">
        <f t="shared" si="333"/>
        <v/>
      </c>
      <c r="AB787" t="str">
        <f t="shared" si="334"/>
        <v/>
      </c>
      <c r="AC787" t="str">
        <f t="shared" si="335"/>
        <v/>
      </c>
      <c r="AD787" t="str">
        <f t="shared" si="336"/>
        <v/>
      </c>
      <c r="AE787" t="str">
        <f t="shared" si="337"/>
        <v/>
      </c>
      <c r="AF787" t="str">
        <f t="shared" si="338"/>
        <v/>
      </c>
      <c r="AG787" t="str">
        <f t="shared" si="339"/>
        <v/>
      </c>
    </row>
    <row r="788" spans="3:33" x14ac:dyDescent="0.3">
      <c r="C788" s="5" t="str">
        <f t="shared" si="340"/>
        <v/>
      </c>
      <c r="D788" s="5" t="e">
        <f t="shared" si="324"/>
        <v>#N/A</v>
      </c>
      <c r="E788" s="5" t="b">
        <f t="shared" si="341"/>
        <v>0</v>
      </c>
      <c r="F788" s="5" t="e">
        <f t="shared" si="325"/>
        <v>#N/A</v>
      </c>
      <c r="G788" s="5" t="str">
        <f t="shared" si="342"/>
        <v>FALSE V</v>
      </c>
      <c r="H788" s="5" t="b">
        <f t="shared" si="343"/>
        <v>0</v>
      </c>
      <c r="I788" s="5" t="b">
        <f t="shared" si="344"/>
        <v>0</v>
      </c>
      <c r="J788" s="5" t="b">
        <f t="shared" si="345"/>
        <v>0</v>
      </c>
      <c r="K788" s="5" t="str">
        <f t="shared" si="346"/>
        <v>FALSE C</v>
      </c>
      <c r="L788" s="5" t="str">
        <f t="array" ref="L788">IFERROR(INDEX(e29_4c,SMALL(IF(($B$9&lt;=e29_raw)*($B$11&gt;=e29_raw),MATCH(ROW(e29_4c),ROW(e29_4c))),ROWS($A$1:A782)),COLUMN(A782)),"")</f>
        <v/>
      </c>
      <c r="M788" s="5" t="b">
        <f t="shared" si="347"/>
        <v>0</v>
      </c>
      <c r="N788" t="b">
        <f t="shared" si="348"/>
        <v>0</v>
      </c>
      <c r="O788" t="b">
        <f t="shared" si="349"/>
        <v>0</v>
      </c>
      <c r="P788" s="5" t="b">
        <f t="shared" si="350"/>
        <v>0</v>
      </c>
      <c r="T788" t="str">
        <f t="shared" si="326"/>
        <v/>
      </c>
      <c r="U788" t="str">
        <f t="shared" si="327"/>
        <v/>
      </c>
      <c r="V788" t="str">
        <f t="shared" si="328"/>
        <v/>
      </c>
      <c r="W788" t="str">
        <f t="shared" si="329"/>
        <v/>
      </c>
      <c r="X788" t="str">
        <f t="shared" si="330"/>
        <v/>
      </c>
      <c r="Y788" t="str">
        <f t="shared" si="331"/>
        <v/>
      </c>
      <c r="Z788" t="str">
        <f t="shared" si="332"/>
        <v/>
      </c>
      <c r="AA788" t="str">
        <f t="shared" si="333"/>
        <v/>
      </c>
      <c r="AB788" t="str">
        <f t="shared" si="334"/>
        <v/>
      </c>
      <c r="AC788" t="str">
        <f t="shared" si="335"/>
        <v/>
      </c>
      <c r="AD788" t="str">
        <f t="shared" si="336"/>
        <v/>
      </c>
      <c r="AE788" t="str">
        <f t="shared" si="337"/>
        <v/>
      </c>
      <c r="AF788" t="str">
        <f t="shared" si="338"/>
        <v/>
      </c>
      <c r="AG788" t="str">
        <f t="shared" si="339"/>
        <v/>
      </c>
    </row>
    <row r="789" spans="3:33" x14ac:dyDescent="0.3">
      <c r="C789" s="5" t="str">
        <f t="shared" si="340"/>
        <v/>
      </c>
      <c r="D789" s="5" t="e">
        <f t="shared" si="324"/>
        <v>#N/A</v>
      </c>
      <c r="E789" s="5" t="b">
        <f t="shared" si="341"/>
        <v>0</v>
      </c>
      <c r="F789" s="5" t="e">
        <f t="shared" si="325"/>
        <v>#N/A</v>
      </c>
      <c r="G789" s="5" t="str">
        <f t="shared" si="342"/>
        <v>FALSE V</v>
      </c>
      <c r="H789" s="5" t="b">
        <f t="shared" si="343"/>
        <v>0</v>
      </c>
      <c r="I789" s="5" t="b">
        <f t="shared" si="344"/>
        <v>0</v>
      </c>
      <c r="J789" s="5" t="b">
        <f t="shared" si="345"/>
        <v>0</v>
      </c>
      <c r="K789" s="5" t="str">
        <f t="shared" si="346"/>
        <v>FALSE C</v>
      </c>
      <c r="L789" s="5" t="str">
        <f t="array" ref="L789">IFERROR(INDEX(e29_4c,SMALL(IF(($B$9&lt;=e29_raw)*($B$11&gt;=e29_raw),MATCH(ROW(e29_4c),ROW(e29_4c))),ROWS($A$1:A783)),COLUMN(A783)),"")</f>
        <v/>
      </c>
      <c r="M789" s="5" t="b">
        <f t="shared" si="347"/>
        <v>0</v>
      </c>
      <c r="N789" t="b">
        <f t="shared" si="348"/>
        <v>0</v>
      </c>
      <c r="O789" t="b">
        <f t="shared" si="349"/>
        <v>0</v>
      </c>
      <c r="P789" s="5" t="b">
        <f t="shared" si="350"/>
        <v>0</v>
      </c>
      <c r="T789" t="str">
        <f t="shared" si="326"/>
        <v/>
      </c>
      <c r="U789" t="str">
        <f t="shared" si="327"/>
        <v/>
      </c>
      <c r="V789" t="str">
        <f t="shared" si="328"/>
        <v/>
      </c>
      <c r="W789" t="str">
        <f t="shared" si="329"/>
        <v/>
      </c>
      <c r="X789" t="str">
        <f t="shared" si="330"/>
        <v/>
      </c>
      <c r="Y789" t="str">
        <f t="shared" si="331"/>
        <v/>
      </c>
      <c r="Z789" t="str">
        <f t="shared" si="332"/>
        <v/>
      </c>
      <c r="AA789" t="str">
        <f t="shared" si="333"/>
        <v/>
      </c>
      <c r="AB789" t="str">
        <f t="shared" si="334"/>
        <v/>
      </c>
      <c r="AC789" t="str">
        <f t="shared" si="335"/>
        <v/>
      </c>
      <c r="AD789" t="str">
        <f t="shared" si="336"/>
        <v/>
      </c>
      <c r="AE789" t="str">
        <f t="shared" si="337"/>
        <v/>
      </c>
      <c r="AF789" t="str">
        <f t="shared" si="338"/>
        <v/>
      </c>
      <c r="AG789" t="str">
        <f t="shared" si="339"/>
        <v/>
      </c>
    </row>
    <row r="790" spans="3:33" x14ac:dyDescent="0.3">
      <c r="C790" s="5" t="str">
        <f t="shared" si="340"/>
        <v/>
      </c>
      <c r="D790" s="5" t="e">
        <f t="shared" si="324"/>
        <v>#N/A</v>
      </c>
      <c r="E790" s="5" t="b">
        <f t="shared" si="341"/>
        <v>0</v>
      </c>
      <c r="F790" s="5" t="e">
        <f t="shared" si="325"/>
        <v>#N/A</v>
      </c>
      <c r="G790" s="5" t="str">
        <f t="shared" si="342"/>
        <v>FALSE V</v>
      </c>
      <c r="H790" s="5" t="b">
        <f t="shared" si="343"/>
        <v>0</v>
      </c>
      <c r="I790" s="5" t="b">
        <f t="shared" si="344"/>
        <v>0</v>
      </c>
      <c r="J790" s="5" t="b">
        <f t="shared" si="345"/>
        <v>0</v>
      </c>
      <c r="K790" s="5" t="str">
        <f t="shared" si="346"/>
        <v>FALSE C</v>
      </c>
      <c r="L790" s="5" t="str">
        <f t="array" ref="L790">IFERROR(INDEX(e29_4c,SMALL(IF(($B$9&lt;=e29_raw)*($B$11&gt;=e29_raw),MATCH(ROW(e29_4c),ROW(e29_4c))),ROWS($A$1:A784)),COLUMN(A784)),"")</f>
        <v/>
      </c>
      <c r="M790" s="5" t="b">
        <f t="shared" si="347"/>
        <v>0</v>
      </c>
      <c r="N790" t="b">
        <f t="shared" si="348"/>
        <v>0</v>
      </c>
      <c r="O790" t="b">
        <f t="shared" si="349"/>
        <v>0</v>
      </c>
      <c r="P790" s="5" t="b">
        <f t="shared" si="350"/>
        <v>0</v>
      </c>
      <c r="T790" t="str">
        <f t="shared" si="326"/>
        <v/>
      </c>
      <c r="U790" t="str">
        <f t="shared" si="327"/>
        <v/>
      </c>
      <c r="V790" t="str">
        <f t="shared" si="328"/>
        <v/>
      </c>
      <c r="W790" t="str">
        <f t="shared" si="329"/>
        <v/>
      </c>
      <c r="X790" t="str">
        <f t="shared" si="330"/>
        <v/>
      </c>
      <c r="Y790" t="str">
        <f t="shared" si="331"/>
        <v/>
      </c>
      <c r="Z790" t="str">
        <f t="shared" si="332"/>
        <v/>
      </c>
      <c r="AA790" t="str">
        <f t="shared" si="333"/>
        <v/>
      </c>
      <c r="AB790" t="str">
        <f t="shared" si="334"/>
        <v/>
      </c>
      <c r="AC790" t="str">
        <f t="shared" si="335"/>
        <v/>
      </c>
      <c r="AD790" t="str">
        <f t="shared" si="336"/>
        <v/>
      </c>
      <c r="AE790" t="str">
        <f t="shared" si="337"/>
        <v/>
      </c>
      <c r="AF790" t="str">
        <f t="shared" si="338"/>
        <v/>
      </c>
      <c r="AG790" t="str">
        <f t="shared" si="339"/>
        <v/>
      </c>
    </row>
    <row r="791" spans="3:33" x14ac:dyDescent="0.3">
      <c r="C791" s="5" t="str">
        <f t="shared" si="340"/>
        <v/>
      </c>
      <c r="D791" s="5" t="e">
        <f t="shared" si="324"/>
        <v>#N/A</v>
      </c>
      <c r="E791" s="5" t="b">
        <f t="shared" si="341"/>
        <v>0</v>
      </c>
      <c r="F791" s="5" t="e">
        <f t="shared" si="325"/>
        <v>#N/A</v>
      </c>
      <c r="G791" s="5" t="str">
        <f t="shared" si="342"/>
        <v>FALSE V</v>
      </c>
      <c r="H791" s="5" t="b">
        <f t="shared" si="343"/>
        <v>0</v>
      </c>
      <c r="I791" s="5" t="b">
        <f t="shared" si="344"/>
        <v>0</v>
      </c>
      <c r="J791" s="5" t="b">
        <f t="shared" si="345"/>
        <v>0</v>
      </c>
      <c r="K791" s="5" t="str">
        <f t="shared" si="346"/>
        <v>FALSE C</v>
      </c>
      <c r="L791" s="5" t="str">
        <f t="array" ref="L791">IFERROR(INDEX(e29_4c,SMALL(IF(($B$9&lt;=e29_raw)*($B$11&gt;=e29_raw),MATCH(ROW(e29_4c),ROW(e29_4c))),ROWS($A$1:A785)),COLUMN(A785)),"")</f>
        <v/>
      </c>
      <c r="M791" s="5" t="b">
        <f t="shared" si="347"/>
        <v>0</v>
      </c>
      <c r="N791" t="b">
        <f t="shared" si="348"/>
        <v>0</v>
      </c>
      <c r="O791" t="b">
        <f t="shared" si="349"/>
        <v>0</v>
      </c>
      <c r="P791" s="5" t="b">
        <f t="shared" si="350"/>
        <v>0</v>
      </c>
      <c r="T791" t="str">
        <f t="shared" si="326"/>
        <v/>
      </c>
      <c r="U791" t="str">
        <f t="shared" si="327"/>
        <v/>
      </c>
      <c r="V791" t="str">
        <f t="shared" si="328"/>
        <v/>
      </c>
      <c r="W791" t="str">
        <f t="shared" si="329"/>
        <v/>
      </c>
      <c r="X791" t="str">
        <f t="shared" si="330"/>
        <v/>
      </c>
      <c r="Y791" t="str">
        <f t="shared" si="331"/>
        <v/>
      </c>
      <c r="Z791" t="str">
        <f t="shared" si="332"/>
        <v/>
      </c>
      <c r="AA791" t="str">
        <f t="shared" si="333"/>
        <v/>
      </c>
      <c r="AB791" t="str">
        <f t="shared" si="334"/>
        <v/>
      </c>
      <c r="AC791" t="str">
        <f t="shared" si="335"/>
        <v/>
      </c>
      <c r="AD791" t="str">
        <f t="shared" si="336"/>
        <v/>
      </c>
      <c r="AE791" t="str">
        <f t="shared" si="337"/>
        <v/>
      </c>
      <c r="AF791" t="str">
        <f t="shared" si="338"/>
        <v/>
      </c>
      <c r="AG791" t="str">
        <f t="shared" si="339"/>
        <v/>
      </c>
    </row>
    <row r="792" spans="3:33" x14ac:dyDescent="0.3">
      <c r="C792" s="5" t="str">
        <f t="shared" si="340"/>
        <v/>
      </c>
      <c r="D792" s="5" t="e">
        <f t="shared" si="324"/>
        <v>#N/A</v>
      </c>
      <c r="E792" s="5" t="b">
        <f t="shared" si="341"/>
        <v>0</v>
      </c>
      <c r="F792" s="5" t="e">
        <f t="shared" si="325"/>
        <v>#N/A</v>
      </c>
      <c r="G792" s="5" t="str">
        <f t="shared" si="342"/>
        <v>FALSE V</v>
      </c>
      <c r="H792" s="5" t="b">
        <f t="shared" si="343"/>
        <v>0</v>
      </c>
      <c r="I792" s="5" t="b">
        <f t="shared" si="344"/>
        <v>0</v>
      </c>
      <c r="J792" s="5" t="b">
        <f t="shared" si="345"/>
        <v>0</v>
      </c>
      <c r="K792" s="5" t="str">
        <f t="shared" si="346"/>
        <v>FALSE C</v>
      </c>
      <c r="L792" s="5" t="str">
        <f t="array" ref="L792">IFERROR(INDEX(e29_4c,SMALL(IF(($B$9&lt;=e29_raw)*($B$11&gt;=e29_raw),MATCH(ROW(e29_4c),ROW(e29_4c))),ROWS($A$1:A786)),COLUMN(A786)),"")</f>
        <v/>
      </c>
      <c r="M792" s="5" t="b">
        <f t="shared" si="347"/>
        <v>0</v>
      </c>
      <c r="N792" t="b">
        <f t="shared" si="348"/>
        <v>0</v>
      </c>
      <c r="O792" t="b">
        <f t="shared" si="349"/>
        <v>0</v>
      </c>
      <c r="P792" s="5" t="b">
        <f t="shared" si="350"/>
        <v>0</v>
      </c>
      <c r="T792" t="str">
        <f t="shared" si="326"/>
        <v/>
      </c>
      <c r="U792" t="str">
        <f t="shared" si="327"/>
        <v/>
      </c>
      <c r="V792" t="str">
        <f t="shared" si="328"/>
        <v/>
      </c>
      <c r="W792" t="str">
        <f t="shared" si="329"/>
        <v/>
      </c>
      <c r="X792" t="str">
        <f t="shared" si="330"/>
        <v/>
      </c>
      <c r="Y792" t="str">
        <f t="shared" si="331"/>
        <v/>
      </c>
      <c r="Z792" t="str">
        <f t="shared" si="332"/>
        <v/>
      </c>
      <c r="AA792" t="str">
        <f t="shared" si="333"/>
        <v/>
      </c>
      <c r="AB792" t="str">
        <f t="shared" si="334"/>
        <v/>
      </c>
      <c r="AC792" t="str">
        <f t="shared" si="335"/>
        <v/>
      </c>
      <c r="AD792" t="str">
        <f t="shared" si="336"/>
        <v/>
      </c>
      <c r="AE792" t="str">
        <f t="shared" si="337"/>
        <v/>
      </c>
      <c r="AF792" t="str">
        <f t="shared" si="338"/>
        <v/>
      </c>
      <c r="AG792" t="str">
        <f t="shared" si="339"/>
        <v/>
      </c>
    </row>
    <row r="793" spans="3:33" x14ac:dyDescent="0.3">
      <c r="C793" s="5" t="str">
        <f t="shared" si="340"/>
        <v/>
      </c>
      <c r="D793" s="5" t="e">
        <f t="shared" si="324"/>
        <v>#N/A</v>
      </c>
      <c r="E793" s="5" t="b">
        <f t="shared" si="341"/>
        <v>0</v>
      </c>
      <c r="F793" s="5" t="e">
        <f t="shared" si="325"/>
        <v>#N/A</v>
      </c>
      <c r="G793" s="5" t="str">
        <f t="shared" si="342"/>
        <v>FALSE V</v>
      </c>
      <c r="H793" s="5" t="b">
        <f t="shared" si="343"/>
        <v>0</v>
      </c>
      <c r="I793" s="5" t="b">
        <f t="shared" si="344"/>
        <v>0</v>
      </c>
      <c r="J793" s="5" t="b">
        <f t="shared" si="345"/>
        <v>0</v>
      </c>
      <c r="K793" s="5" t="str">
        <f t="shared" si="346"/>
        <v>FALSE C</v>
      </c>
      <c r="L793" s="5" t="str">
        <f t="array" ref="L793">IFERROR(INDEX(e29_4c,SMALL(IF(($B$9&lt;=e29_raw)*($B$11&gt;=e29_raw),MATCH(ROW(e29_4c),ROW(e29_4c))),ROWS($A$1:A787)),COLUMN(A787)),"")</f>
        <v/>
      </c>
      <c r="M793" s="5" t="b">
        <f t="shared" si="347"/>
        <v>0</v>
      </c>
      <c r="N793" t="b">
        <f t="shared" si="348"/>
        <v>0</v>
      </c>
      <c r="O793" t="b">
        <f t="shared" si="349"/>
        <v>0</v>
      </c>
      <c r="P793" s="5" t="b">
        <f t="shared" si="350"/>
        <v>0</v>
      </c>
      <c r="T793" t="str">
        <f t="shared" si="326"/>
        <v/>
      </c>
      <c r="U793" t="str">
        <f t="shared" si="327"/>
        <v/>
      </c>
      <c r="V793" t="str">
        <f t="shared" si="328"/>
        <v/>
      </c>
      <c r="W793" t="str">
        <f t="shared" si="329"/>
        <v/>
      </c>
      <c r="X793" t="str">
        <f t="shared" si="330"/>
        <v/>
      </c>
      <c r="Y793" t="str">
        <f t="shared" si="331"/>
        <v/>
      </c>
      <c r="Z793" t="str">
        <f t="shared" si="332"/>
        <v/>
      </c>
      <c r="AA793" t="str">
        <f t="shared" si="333"/>
        <v/>
      </c>
      <c r="AB793" t="str">
        <f t="shared" si="334"/>
        <v/>
      </c>
      <c r="AC793" t="str">
        <f t="shared" si="335"/>
        <v/>
      </c>
      <c r="AD793" t="str">
        <f t="shared" si="336"/>
        <v/>
      </c>
      <c r="AE793" t="str">
        <f t="shared" si="337"/>
        <v/>
      </c>
      <c r="AF793" t="str">
        <f t="shared" si="338"/>
        <v/>
      </c>
      <c r="AG793" t="str">
        <f t="shared" si="339"/>
        <v/>
      </c>
    </row>
    <row r="794" spans="3:33" x14ac:dyDescent="0.3">
      <c r="C794" s="5" t="str">
        <f t="shared" si="340"/>
        <v/>
      </c>
      <c r="D794" s="5" t="e">
        <f t="shared" si="324"/>
        <v>#N/A</v>
      </c>
      <c r="E794" s="5" t="b">
        <f t="shared" si="341"/>
        <v>0</v>
      </c>
      <c r="F794" s="5" t="e">
        <f t="shared" si="325"/>
        <v>#N/A</v>
      </c>
      <c r="G794" s="5" t="str">
        <f t="shared" si="342"/>
        <v>FALSE V</v>
      </c>
      <c r="H794" s="5" t="b">
        <f t="shared" si="343"/>
        <v>0</v>
      </c>
      <c r="I794" s="5" t="b">
        <f t="shared" si="344"/>
        <v>0</v>
      </c>
      <c r="J794" s="5" t="b">
        <f t="shared" si="345"/>
        <v>0</v>
      </c>
      <c r="K794" s="5" t="str">
        <f t="shared" si="346"/>
        <v>FALSE C</v>
      </c>
      <c r="L794" s="5" t="str">
        <f t="array" ref="L794">IFERROR(INDEX(e29_4c,SMALL(IF(($B$9&lt;=e29_raw)*($B$11&gt;=e29_raw),MATCH(ROW(e29_4c),ROW(e29_4c))),ROWS($A$1:A788)),COLUMN(A788)),"")</f>
        <v/>
      </c>
      <c r="M794" s="5" t="b">
        <f t="shared" si="347"/>
        <v>0</v>
      </c>
      <c r="N794" t="b">
        <f t="shared" si="348"/>
        <v>0</v>
      </c>
      <c r="O794" t="b">
        <f t="shared" si="349"/>
        <v>0</v>
      </c>
      <c r="P794" s="5" t="b">
        <f t="shared" si="350"/>
        <v>0</v>
      </c>
      <c r="T794" t="str">
        <f t="shared" si="326"/>
        <v/>
      </c>
      <c r="U794" t="str">
        <f t="shared" si="327"/>
        <v/>
      </c>
      <c r="V794" t="str">
        <f t="shared" si="328"/>
        <v/>
      </c>
      <c r="W794" t="str">
        <f t="shared" si="329"/>
        <v/>
      </c>
      <c r="X794" t="str">
        <f t="shared" si="330"/>
        <v/>
      </c>
      <c r="Y794" t="str">
        <f t="shared" si="331"/>
        <v/>
      </c>
      <c r="Z794" t="str">
        <f t="shared" si="332"/>
        <v/>
      </c>
      <c r="AA794" t="str">
        <f t="shared" si="333"/>
        <v/>
      </c>
      <c r="AB794" t="str">
        <f t="shared" si="334"/>
        <v/>
      </c>
      <c r="AC794" t="str">
        <f t="shared" si="335"/>
        <v/>
      </c>
      <c r="AD794" t="str">
        <f t="shared" si="336"/>
        <v/>
      </c>
      <c r="AE794" t="str">
        <f t="shared" si="337"/>
        <v/>
      </c>
      <c r="AF794" t="str">
        <f t="shared" si="338"/>
        <v/>
      </c>
      <c r="AG794" t="str">
        <f t="shared" si="339"/>
        <v/>
      </c>
    </row>
    <row r="795" spans="3:33" x14ac:dyDescent="0.3">
      <c r="C795" s="5" t="str">
        <f t="shared" si="340"/>
        <v/>
      </c>
      <c r="D795" s="5" t="e">
        <f t="shared" si="324"/>
        <v>#N/A</v>
      </c>
      <c r="E795" s="5" t="b">
        <f t="shared" si="341"/>
        <v>0</v>
      </c>
      <c r="F795" s="5" t="e">
        <f t="shared" si="325"/>
        <v>#N/A</v>
      </c>
      <c r="G795" s="5" t="str">
        <f t="shared" si="342"/>
        <v>FALSE V</v>
      </c>
      <c r="H795" s="5" t="b">
        <f t="shared" si="343"/>
        <v>0</v>
      </c>
      <c r="I795" s="5" t="b">
        <f t="shared" si="344"/>
        <v>0</v>
      </c>
      <c r="J795" s="5" t="b">
        <f t="shared" si="345"/>
        <v>0</v>
      </c>
      <c r="K795" s="5" t="str">
        <f t="shared" si="346"/>
        <v>FALSE C</v>
      </c>
      <c r="L795" s="5" t="str">
        <f t="array" ref="L795">IFERROR(INDEX(e29_4c,SMALL(IF(($B$9&lt;=e29_raw)*($B$11&gt;=e29_raw),MATCH(ROW(e29_4c),ROW(e29_4c))),ROWS($A$1:A789)),COLUMN(A789)),"")</f>
        <v/>
      </c>
      <c r="M795" s="5" t="b">
        <f t="shared" si="347"/>
        <v>0</v>
      </c>
      <c r="N795" t="b">
        <f t="shared" si="348"/>
        <v>0</v>
      </c>
      <c r="O795" t="b">
        <f t="shared" si="349"/>
        <v>0</v>
      </c>
      <c r="P795" s="5" t="b">
        <f t="shared" si="350"/>
        <v>0</v>
      </c>
      <c r="T795" t="str">
        <f t="shared" si="326"/>
        <v/>
      </c>
      <c r="U795" t="str">
        <f t="shared" si="327"/>
        <v/>
      </c>
      <c r="V795" t="str">
        <f t="shared" si="328"/>
        <v/>
      </c>
      <c r="W795" t="str">
        <f t="shared" si="329"/>
        <v/>
      </c>
      <c r="X795" t="str">
        <f t="shared" si="330"/>
        <v/>
      </c>
      <c r="Y795" t="str">
        <f t="shared" si="331"/>
        <v/>
      </c>
      <c r="Z795" t="str">
        <f t="shared" si="332"/>
        <v/>
      </c>
      <c r="AA795" t="str">
        <f t="shared" si="333"/>
        <v/>
      </c>
      <c r="AB795" t="str">
        <f t="shared" si="334"/>
        <v/>
      </c>
      <c r="AC795" t="str">
        <f t="shared" si="335"/>
        <v/>
      </c>
      <c r="AD795" t="str">
        <f t="shared" si="336"/>
        <v/>
      </c>
      <c r="AE795" t="str">
        <f t="shared" si="337"/>
        <v/>
      </c>
      <c r="AF795" t="str">
        <f t="shared" si="338"/>
        <v/>
      </c>
      <c r="AG795" t="str">
        <f t="shared" si="339"/>
        <v/>
      </c>
    </row>
    <row r="796" spans="3:33" x14ac:dyDescent="0.3">
      <c r="C796" s="5" t="str">
        <f t="shared" si="340"/>
        <v/>
      </c>
      <c r="D796" s="5" t="e">
        <f t="shared" si="324"/>
        <v>#N/A</v>
      </c>
      <c r="E796" s="5" t="b">
        <f t="shared" si="341"/>
        <v>0</v>
      </c>
      <c r="F796" s="5" t="e">
        <f t="shared" si="325"/>
        <v>#N/A</v>
      </c>
      <c r="G796" s="5" t="str">
        <f t="shared" si="342"/>
        <v>FALSE V</v>
      </c>
      <c r="H796" s="5" t="b">
        <f t="shared" si="343"/>
        <v>0</v>
      </c>
      <c r="I796" s="5" t="b">
        <f t="shared" si="344"/>
        <v>0</v>
      </c>
      <c r="J796" s="5" t="b">
        <f t="shared" si="345"/>
        <v>0</v>
      </c>
      <c r="K796" s="5" t="str">
        <f t="shared" si="346"/>
        <v>FALSE C</v>
      </c>
      <c r="L796" s="5" t="str">
        <f t="array" ref="L796">IFERROR(INDEX(e29_4c,SMALL(IF(($B$9&lt;=e29_raw)*($B$11&gt;=e29_raw),MATCH(ROW(e29_4c),ROW(e29_4c))),ROWS($A$1:A790)),COLUMN(A790)),"")</f>
        <v/>
      </c>
      <c r="M796" s="5" t="b">
        <f t="shared" si="347"/>
        <v>0</v>
      </c>
      <c r="N796" t="b">
        <f t="shared" si="348"/>
        <v>0</v>
      </c>
      <c r="O796" t="b">
        <f t="shared" si="349"/>
        <v>0</v>
      </c>
      <c r="P796" s="5" t="b">
        <f t="shared" si="350"/>
        <v>0</v>
      </c>
      <c r="T796" t="str">
        <f t="shared" si="326"/>
        <v/>
      </c>
      <c r="U796" t="str">
        <f t="shared" si="327"/>
        <v/>
      </c>
      <c r="V796" t="str">
        <f t="shared" si="328"/>
        <v/>
      </c>
      <c r="W796" t="str">
        <f t="shared" si="329"/>
        <v/>
      </c>
      <c r="X796" t="str">
        <f t="shared" si="330"/>
        <v/>
      </c>
      <c r="Y796" t="str">
        <f t="shared" si="331"/>
        <v/>
      </c>
      <c r="Z796" t="str">
        <f t="shared" si="332"/>
        <v/>
      </c>
      <c r="AA796" t="str">
        <f t="shared" si="333"/>
        <v/>
      </c>
      <c r="AB796" t="str">
        <f t="shared" si="334"/>
        <v/>
      </c>
      <c r="AC796" t="str">
        <f t="shared" si="335"/>
        <v/>
      </c>
      <c r="AD796" t="str">
        <f t="shared" si="336"/>
        <v/>
      </c>
      <c r="AE796" t="str">
        <f t="shared" si="337"/>
        <v/>
      </c>
      <c r="AF796" t="str">
        <f t="shared" si="338"/>
        <v/>
      </c>
      <c r="AG796" t="str">
        <f t="shared" si="339"/>
        <v/>
      </c>
    </row>
    <row r="797" spans="3:33" x14ac:dyDescent="0.3">
      <c r="C797" s="5" t="str">
        <f t="shared" si="340"/>
        <v/>
      </c>
      <c r="D797" s="5" t="e">
        <f t="shared" si="324"/>
        <v>#N/A</v>
      </c>
      <c r="E797" s="5" t="b">
        <f t="shared" si="341"/>
        <v>0</v>
      </c>
      <c r="F797" s="5" t="e">
        <f t="shared" si="325"/>
        <v>#N/A</v>
      </c>
      <c r="G797" s="5" t="str">
        <f t="shared" si="342"/>
        <v>FALSE V</v>
      </c>
      <c r="H797" s="5" t="b">
        <f t="shared" si="343"/>
        <v>0</v>
      </c>
      <c r="I797" s="5" t="b">
        <f t="shared" si="344"/>
        <v>0</v>
      </c>
      <c r="J797" s="5" t="b">
        <f t="shared" si="345"/>
        <v>0</v>
      </c>
      <c r="K797" s="5" t="str">
        <f t="shared" si="346"/>
        <v>FALSE C</v>
      </c>
      <c r="L797" s="5" t="str">
        <f t="array" ref="L797">IFERROR(INDEX(e29_4c,SMALL(IF(($B$9&lt;=e29_raw)*($B$11&gt;=e29_raw),MATCH(ROW(e29_4c),ROW(e29_4c))),ROWS($A$1:A791)),COLUMN(A791)),"")</f>
        <v/>
      </c>
      <c r="M797" s="5" t="b">
        <f t="shared" si="347"/>
        <v>0</v>
      </c>
      <c r="N797" t="b">
        <f t="shared" si="348"/>
        <v>0</v>
      </c>
      <c r="O797" t="b">
        <f t="shared" si="349"/>
        <v>0</v>
      </c>
      <c r="P797" s="5" t="b">
        <f t="shared" si="350"/>
        <v>0</v>
      </c>
      <c r="T797" t="str">
        <f t="shared" si="326"/>
        <v/>
      </c>
      <c r="U797" t="str">
        <f t="shared" si="327"/>
        <v/>
      </c>
      <c r="V797" t="str">
        <f t="shared" si="328"/>
        <v/>
      </c>
      <c r="W797" t="str">
        <f t="shared" si="329"/>
        <v/>
      </c>
      <c r="X797" t="str">
        <f t="shared" si="330"/>
        <v/>
      </c>
      <c r="Y797" t="str">
        <f t="shared" si="331"/>
        <v/>
      </c>
      <c r="Z797" t="str">
        <f t="shared" si="332"/>
        <v/>
      </c>
      <c r="AA797" t="str">
        <f t="shared" si="333"/>
        <v/>
      </c>
      <c r="AB797" t="str">
        <f t="shared" si="334"/>
        <v/>
      </c>
      <c r="AC797" t="str">
        <f t="shared" si="335"/>
        <v/>
      </c>
      <c r="AD797" t="str">
        <f t="shared" si="336"/>
        <v/>
      </c>
      <c r="AE797" t="str">
        <f t="shared" si="337"/>
        <v/>
      </c>
      <c r="AF797" t="str">
        <f t="shared" si="338"/>
        <v/>
      </c>
      <c r="AG797" t="str">
        <f t="shared" si="339"/>
        <v/>
      </c>
    </row>
    <row r="798" spans="3:33" x14ac:dyDescent="0.3">
      <c r="C798" s="5" t="str">
        <f t="shared" si="340"/>
        <v/>
      </c>
      <c r="D798" s="5" t="e">
        <f t="shared" si="324"/>
        <v>#N/A</v>
      </c>
      <c r="E798" s="5" t="b">
        <f t="shared" si="341"/>
        <v>0</v>
      </c>
      <c r="F798" s="5" t="e">
        <f t="shared" si="325"/>
        <v>#N/A</v>
      </c>
      <c r="G798" s="5" t="str">
        <f t="shared" si="342"/>
        <v>FALSE V</v>
      </c>
      <c r="H798" s="5" t="b">
        <f t="shared" si="343"/>
        <v>0</v>
      </c>
      <c r="I798" s="5" t="b">
        <f t="shared" si="344"/>
        <v>0</v>
      </c>
      <c r="J798" s="5" t="b">
        <f t="shared" si="345"/>
        <v>0</v>
      </c>
      <c r="K798" s="5" t="str">
        <f t="shared" si="346"/>
        <v>FALSE C</v>
      </c>
      <c r="L798" s="5" t="str">
        <f t="array" ref="L798">IFERROR(INDEX(e29_4c,SMALL(IF(($B$9&lt;=e29_raw)*($B$11&gt;=e29_raw),MATCH(ROW(e29_4c),ROW(e29_4c))),ROWS($A$1:A792)),COLUMN(A792)),"")</f>
        <v/>
      </c>
      <c r="M798" s="5" t="b">
        <f t="shared" si="347"/>
        <v>0</v>
      </c>
      <c r="N798" t="b">
        <f t="shared" si="348"/>
        <v>0</v>
      </c>
      <c r="O798" t="b">
        <f t="shared" si="349"/>
        <v>0</v>
      </c>
      <c r="P798" s="5" t="b">
        <f t="shared" si="350"/>
        <v>0</v>
      </c>
      <c r="T798" t="str">
        <f t="shared" si="326"/>
        <v/>
      </c>
      <c r="U798" t="str">
        <f t="shared" si="327"/>
        <v/>
      </c>
      <c r="V798" t="str">
        <f t="shared" si="328"/>
        <v/>
      </c>
      <c r="W798" t="str">
        <f t="shared" si="329"/>
        <v/>
      </c>
      <c r="X798" t="str">
        <f t="shared" si="330"/>
        <v/>
      </c>
      <c r="Y798" t="str">
        <f t="shared" si="331"/>
        <v/>
      </c>
      <c r="Z798" t="str">
        <f t="shared" si="332"/>
        <v/>
      </c>
      <c r="AA798" t="str">
        <f t="shared" si="333"/>
        <v/>
      </c>
      <c r="AB798" t="str">
        <f t="shared" si="334"/>
        <v/>
      </c>
      <c r="AC798" t="str">
        <f t="shared" si="335"/>
        <v/>
      </c>
      <c r="AD798" t="str">
        <f t="shared" si="336"/>
        <v/>
      </c>
      <c r="AE798" t="str">
        <f t="shared" si="337"/>
        <v/>
      </c>
      <c r="AF798" t="str">
        <f t="shared" si="338"/>
        <v/>
      </c>
      <c r="AG798" t="str">
        <f t="shared" si="339"/>
        <v/>
      </c>
    </row>
    <row r="799" spans="3:33" x14ac:dyDescent="0.3">
      <c r="C799" s="5" t="str">
        <f t="shared" si="340"/>
        <v/>
      </c>
      <c r="D799" s="5" t="e">
        <f t="shared" si="324"/>
        <v>#N/A</v>
      </c>
      <c r="E799" s="5" t="b">
        <f t="shared" si="341"/>
        <v>0</v>
      </c>
      <c r="F799" s="5" t="e">
        <f t="shared" si="325"/>
        <v>#N/A</v>
      </c>
      <c r="G799" s="5" t="str">
        <f t="shared" si="342"/>
        <v>FALSE V</v>
      </c>
      <c r="H799" s="5" t="b">
        <f t="shared" si="343"/>
        <v>0</v>
      </c>
      <c r="I799" s="5" t="b">
        <f t="shared" si="344"/>
        <v>0</v>
      </c>
      <c r="J799" s="5" t="b">
        <f t="shared" si="345"/>
        <v>0</v>
      </c>
      <c r="K799" s="5" t="str">
        <f t="shared" si="346"/>
        <v>FALSE C</v>
      </c>
      <c r="L799" s="5" t="str">
        <f t="array" ref="L799">IFERROR(INDEX(e29_4c,SMALL(IF(($B$9&lt;=e29_raw)*($B$11&gt;=e29_raw),MATCH(ROW(e29_4c),ROW(e29_4c))),ROWS($A$1:A793)),COLUMN(A793)),"")</f>
        <v/>
      </c>
      <c r="M799" s="5" t="b">
        <f t="shared" si="347"/>
        <v>0</v>
      </c>
      <c r="N799" t="b">
        <f t="shared" si="348"/>
        <v>0</v>
      </c>
      <c r="O799" t="b">
        <f t="shared" si="349"/>
        <v>0</v>
      </c>
      <c r="P799" s="5" t="b">
        <f t="shared" si="350"/>
        <v>0</v>
      </c>
      <c r="T799" t="str">
        <f t="shared" si="326"/>
        <v/>
      </c>
      <c r="U799" t="str">
        <f t="shared" si="327"/>
        <v/>
      </c>
      <c r="V799" t="str">
        <f t="shared" si="328"/>
        <v/>
      </c>
      <c r="W799" t="str">
        <f t="shared" si="329"/>
        <v/>
      </c>
      <c r="X799" t="str">
        <f t="shared" si="330"/>
        <v/>
      </c>
      <c r="Y799" t="str">
        <f t="shared" si="331"/>
        <v/>
      </c>
      <c r="Z799" t="str">
        <f t="shared" si="332"/>
        <v/>
      </c>
      <c r="AA799" t="str">
        <f t="shared" si="333"/>
        <v/>
      </c>
      <c r="AB799" t="str">
        <f t="shared" si="334"/>
        <v/>
      </c>
      <c r="AC799" t="str">
        <f t="shared" si="335"/>
        <v/>
      </c>
      <c r="AD799" t="str">
        <f t="shared" si="336"/>
        <v/>
      </c>
      <c r="AE799" t="str">
        <f t="shared" si="337"/>
        <v/>
      </c>
      <c r="AF799" t="str">
        <f t="shared" si="338"/>
        <v/>
      </c>
      <c r="AG799" t="str">
        <f t="shared" si="339"/>
        <v/>
      </c>
    </row>
    <row r="800" spans="3:33" x14ac:dyDescent="0.3">
      <c r="C800" s="5" t="str">
        <f t="shared" si="340"/>
        <v/>
      </c>
      <c r="D800" s="5" t="e">
        <f t="shared" si="324"/>
        <v>#N/A</v>
      </c>
      <c r="E800" s="5" t="b">
        <f t="shared" si="341"/>
        <v>0</v>
      </c>
      <c r="F800" s="5" t="e">
        <f t="shared" si="325"/>
        <v>#N/A</v>
      </c>
      <c r="G800" s="5" t="str">
        <f t="shared" si="342"/>
        <v>FALSE V</v>
      </c>
      <c r="H800" s="5" t="b">
        <f t="shared" si="343"/>
        <v>0</v>
      </c>
      <c r="I800" s="5" t="b">
        <f t="shared" si="344"/>
        <v>0</v>
      </c>
      <c r="J800" s="5" t="b">
        <f t="shared" si="345"/>
        <v>0</v>
      </c>
      <c r="K800" s="5" t="str">
        <f t="shared" si="346"/>
        <v>FALSE C</v>
      </c>
      <c r="L800" s="5" t="str">
        <f t="array" ref="L800">IFERROR(INDEX(e29_4c,SMALL(IF(($B$9&lt;=e29_raw)*($B$11&gt;=e29_raw),MATCH(ROW(e29_4c),ROW(e29_4c))),ROWS($A$1:A794)),COLUMN(A794)),"")</f>
        <v/>
      </c>
      <c r="M800" s="5" t="b">
        <f t="shared" si="347"/>
        <v>0</v>
      </c>
      <c r="N800" t="b">
        <f t="shared" si="348"/>
        <v>0</v>
      </c>
      <c r="O800" t="b">
        <f t="shared" si="349"/>
        <v>0</v>
      </c>
      <c r="P800" s="5" t="b">
        <f t="shared" si="350"/>
        <v>0</v>
      </c>
      <c r="T800" t="str">
        <f t="shared" si="326"/>
        <v/>
      </c>
      <c r="U800" t="str">
        <f t="shared" si="327"/>
        <v/>
      </c>
      <c r="V800" t="str">
        <f t="shared" si="328"/>
        <v/>
      </c>
      <c r="W800" t="str">
        <f t="shared" si="329"/>
        <v/>
      </c>
      <c r="X800" t="str">
        <f t="shared" si="330"/>
        <v/>
      </c>
      <c r="Y800" t="str">
        <f t="shared" si="331"/>
        <v/>
      </c>
      <c r="Z800" t="str">
        <f t="shared" si="332"/>
        <v/>
      </c>
      <c r="AA800" t="str">
        <f t="shared" si="333"/>
        <v/>
      </c>
      <c r="AB800" t="str">
        <f t="shared" si="334"/>
        <v/>
      </c>
      <c r="AC800" t="str">
        <f t="shared" si="335"/>
        <v/>
      </c>
      <c r="AD800" t="str">
        <f t="shared" si="336"/>
        <v/>
      </c>
      <c r="AE800" t="str">
        <f t="shared" si="337"/>
        <v/>
      </c>
      <c r="AF800" t="str">
        <f t="shared" si="338"/>
        <v/>
      </c>
      <c r="AG800" t="str">
        <f t="shared" si="339"/>
        <v/>
      </c>
    </row>
    <row r="801" spans="3:33" x14ac:dyDescent="0.3">
      <c r="C801" s="5" t="str">
        <f t="shared" si="340"/>
        <v/>
      </c>
      <c r="D801" s="5" t="e">
        <f t="shared" si="324"/>
        <v>#N/A</v>
      </c>
      <c r="E801" s="5" t="b">
        <f t="shared" si="341"/>
        <v>0</v>
      </c>
      <c r="F801" s="5" t="e">
        <f t="shared" si="325"/>
        <v>#N/A</v>
      </c>
      <c r="G801" s="5" t="str">
        <f t="shared" si="342"/>
        <v>FALSE V</v>
      </c>
      <c r="H801" s="5" t="b">
        <f t="shared" si="343"/>
        <v>0</v>
      </c>
      <c r="I801" s="5" t="b">
        <f t="shared" si="344"/>
        <v>0</v>
      </c>
      <c r="J801" s="5" t="b">
        <f t="shared" si="345"/>
        <v>0</v>
      </c>
      <c r="K801" s="5" t="str">
        <f t="shared" si="346"/>
        <v>FALSE C</v>
      </c>
      <c r="L801" s="5" t="str">
        <f t="array" ref="L801">IFERROR(INDEX(e29_4c,SMALL(IF(($B$9&lt;=e29_raw)*($B$11&gt;=e29_raw),MATCH(ROW(e29_4c),ROW(e29_4c))),ROWS($A$1:A795)),COLUMN(A795)),"")</f>
        <v/>
      </c>
      <c r="M801" s="5" t="b">
        <f t="shared" si="347"/>
        <v>0</v>
      </c>
      <c r="N801" t="b">
        <f t="shared" si="348"/>
        <v>0</v>
      </c>
      <c r="O801" t="b">
        <f t="shared" si="349"/>
        <v>0</v>
      </c>
      <c r="P801" s="5" t="b">
        <f t="shared" si="350"/>
        <v>0</v>
      </c>
      <c r="T801" t="str">
        <f t="shared" si="326"/>
        <v/>
      </c>
      <c r="U801" t="str">
        <f t="shared" si="327"/>
        <v/>
      </c>
      <c r="V801" t="str">
        <f t="shared" si="328"/>
        <v/>
      </c>
      <c r="W801" t="str">
        <f t="shared" si="329"/>
        <v/>
      </c>
      <c r="X801" t="str">
        <f t="shared" si="330"/>
        <v/>
      </c>
      <c r="Y801" t="str">
        <f t="shared" si="331"/>
        <v/>
      </c>
      <c r="Z801" t="str">
        <f t="shared" si="332"/>
        <v/>
      </c>
      <c r="AA801" t="str">
        <f t="shared" si="333"/>
        <v/>
      </c>
      <c r="AB801" t="str">
        <f t="shared" si="334"/>
        <v/>
      </c>
      <c r="AC801" t="str">
        <f t="shared" si="335"/>
        <v/>
      </c>
      <c r="AD801" t="str">
        <f t="shared" si="336"/>
        <v/>
      </c>
      <c r="AE801" t="str">
        <f t="shared" si="337"/>
        <v/>
      </c>
      <c r="AF801" t="str">
        <f t="shared" si="338"/>
        <v/>
      </c>
      <c r="AG801" t="str">
        <f t="shared" si="339"/>
        <v/>
      </c>
    </row>
    <row r="802" spans="3:33" x14ac:dyDescent="0.3">
      <c r="C802" s="5" t="str">
        <f t="shared" si="340"/>
        <v/>
      </c>
      <c r="D802" s="5" t="e">
        <f t="shared" si="324"/>
        <v>#N/A</v>
      </c>
      <c r="E802" s="5" t="b">
        <f t="shared" si="341"/>
        <v>0</v>
      </c>
      <c r="F802" s="5" t="e">
        <f t="shared" si="325"/>
        <v>#N/A</v>
      </c>
      <c r="G802" s="5" t="str">
        <f t="shared" si="342"/>
        <v>FALSE V</v>
      </c>
      <c r="H802" s="5" t="b">
        <f t="shared" si="343"/>
        <v>0</v>
      </c>
      <c r="I802" s="5" t="b">
        <f t="shared" si="344"/>
        <v>0</v>
      </c>
      <c r="J802" s="5" t="b">
        <f t="shared" si="345"/>
        <v>0</v>
      </c>
      <c r="K802" s="5" t="str">
        <f t="shared" si="346"/>
        <v>FALSE C</v>
      </c>
      <c r="L802" s="5" t="str">
        <f t="array" ref="L802">IFERROR(INDEX(e29_4c,SMALL(IF(($B$9&lt;=e29_raw)*($B$11&gt;=e29_raw),MATCH(ROW(e29_4c),ROW(e29_4c))),ROWS($A$1:A796)),COLUMN(A796)),"")</f>
        <v/>
      </c>
      <c r="M802" s="5" t="b">
        <f t="shared" si="347"/>
        <v>0</v>
      </c>
      <c r="N802" t="b">
        <f t="shared" si="348"/>
        <v>0</v>
      </c>
      <c r="O802" t="b">
        <f t="shared" si="349"/>
        <v>0</v>
      </c>
      <c r="P802" s="5" t="b">
        <f t="shared" si="350"/>
        <v>0</v>
      </c>
      <c r="T802" t="str">
        <f t="shared" si="326"/>
        <v/>
      </c>
      <c r="U802" t="str">
        <f t="shared" si="327"/>
        <v/>
      </c>
      <c r="V802" t="str">
        <f t="shared" si="328"/>
        <v/>
      </c>
      <c r="W802" t="str">
        <f t="shared" si="329"/>
        <v/>
      </c>
      <c r="X802" t="str">
        <f t="shared" si="330"/>
        <v/>
      </c>
      <c r="Y802" t="str">
        <f t="shared" si="331"/>
        <v/>
      </c>
      <c r="Z802" t="str">
        <f t="shared" si="332"/>
        <v/>
      </c>
      <c r="AA802" t="str">
        <f t="shared" si="333"/>
        <v/>
      </c>
      <c r="AB802" t="str">
        <f t="shared" si="334"/>
        <v/>
      </c>
      <c r="AC802" t="str">
        <f t="shared" si="335"/>
        <v/>
      </c>
      <c r="AD802" t="str">
        <f t="shared" si="336"/>
        <v/>
      </c>
      <c r="AE802" t="str">
        <f t="shared" si="337"/>
        <v/>
      </c>
      <c r="AF802" t="str">
        <f t="shared" si="338"/>
        <v/>
      </c>
      <c r="AG802" t="str">
        <f t="shared" si="339"/>
        <v/>
      </c>
    </row>
    <row r="803" spans="3:33" x14ac:dyDescent="0.3">
      <c r="C803" s="5" t="str">
        <f t="shared" si="340"/>
        <v/>
      </c>
      <c r="D803" s="5" t="e">
        <f t="shared" si="324"/>
        <v>#N/A</v>
      </c>
      <c r="E803" s="5" t="b">
        <f t="shared" si="341"/>
        <v>0</v>
      </c>
      <c r="F803" s="5" t="e">
        <f t="shared" si="325"/>
        <v>#N/A</v>
      </c>
      <c r="G803" s="5" t="str">
        <f t="shared" si="342"/>
        <v>FALSE V</v>
      </c>
      <c r="H803" s="5" t="b">
        <f t="shared" si="343"/>
        <v>0</v>
      </c>
      <c r="I803" s="5" t="b">
        <f t="shared" si="344"/>
        <v>0</v>
      </c>
      <c r="J803" s="5" t="b">
        <f t="shared" si="345"/>
        <v>0</v>
      </c>
      <c r="K803" s="5" t="str">
        <f t="shared" si="346"/>
        <v>FALSE C</v>
      </c>
      <c r="L803" s="5" t="str">
        <f t="array" ref="L803">IFERROR(INDEX(e29_4c,SMALL(IF(($B$9&lt;=e29_raw)*($B$11&gt;=e29_raw),MATCH(ROW(e29_4c),ROW(e29_4c))),ROWS($A$1:A797)),COLUMN(A797)),"")</f>
        <v/>
      </c>
      <c r="M803" s="5" t="b">
        <f t="shared" si="347"/>
        <v>0</v>
      </c>
      <c r="N803" t="b">
        <f t="shared" si="348"/>
        <v>0</v>
      </c>
      <c r="O803" t="b">
        <f t="shared" si="349"/>
        <v>0</v>
      </c>
      <c r="P803" s="5" t="b">
        <f t="shared" si="350"/>
        <v>0</v>
      </c>
      <c r="T803" t="str">
        <f t="shared" si="326"/>
        <v/>
      </c>
      <c r="U803" t="str">
        <f t="shared" si="327"/>
        <v/>
      </c>
      <c r="V803" t="str">
        <f t="shared" si="328"/>
        <v/>
      </c>
      <c r="W803" t="str">
        <f t="shared" si="329"/>
        <v/>
      </c>
      <c r="X803" t="str">
        <f t="shared" si="330"/>
        <v/>
      </c>
      <c r="Y803" t="str">
        <f t="shared" si="331"/>
        <v/>
      </c>
      <c r="Z803" t="str">
        <f t="shared" si="332"/>
        <v/>
      </c>
      <c r="AA803" t="str">
        <f t="shared" si="333"/>
        <v/>
      </c>
      <c r="AB803" t="str">
        <f t="shared" si="334"/>
        <v/>
      </c>
      <c r="AC803" t="str">
        <f t="shared" si="335"/>
        <v/>
      </c>
      <c r="AD803" t="str">
        <f t="shared" si="336"/>
        <v/>
      </c>
      <c r="AE803" t="str">
        <f t="shared" si="337"/>
        <v/>
      </c>
      <c r="AF803" t="str">
        <f t="shared" si="338"/>
        <v/>
      </c>
      <c r="AG803" t="str">
        <f t="shared" si="339"/>
        <v/>
      </c>
    </row>
    <row r="804" spans="3:33" x14ac:dyDescent="0.3">
      <c r="C804" s="5" t="str">
        <f t="shared" si="340"/>
        <v/>
      </c>
      <c r="D804" s="5" t="e">
        <f t="shared" si="324"/>
        <v>#N/A</v>
      </c>
      <c r="E804" s="5" t="b">
        <f t="shared" si="341"/>
        <v>0</v>
      </c>
      <c r="F804" s="5" t="e">
        <f t="shared" si="325"/>
        <v>#N/A</v>
      </c>
      <c r="G804" s="5" t="str">
        <f t="shared" si="342"/>
        <v>FALSE V</v>
      </c>
      <c r="H804" s="5" t="b">
        <f t="shared" si="343"/>
        <v>0</v>
      </c>
      <c r="I804" s="5" t="b">
        <f t="shared" si="344"/>
        <v>0</v>
      </c>
      <c r="J804" s="5" t="b">
        <f t="shared" si="345"/>
        <v>0</v>
      </c>
      <c r="K804" s="5" t="str">
        <f t="shared" si="346"/>
        <v>FALSE C</v>
      </c>
      <c r="L804" s="5" t="str">
        <f t="array" ref="L804">IFERROR(INDEX(e29_4c,SMALL(IF(($B$9&lt;=e29_raw)*($B$11&gt;=e29_raw),MATCH(ROW(e29_4c),ROW(e29_4c))),ROWS($A$1:A798)),COLUMN(A798)),"")</f>
        <v/>
      </c>
      <c r="M804" s="5" t="b">
        <f t="shared" si="347"/>
        <v>0</v>
      </c>
      <c r="N804" t="b">
        <f t="shared" si="348"/>
        <v>0</v>
      </c>
      <c r="O804" t="b">
        <f t="shared" si="349"/>
        <v>0</v>
      </c>
      <c r="P804" s="5" t="b">
        <f t="shared" si="350"/>
        <v>0</v>
      </c>
      <c r="T804" t="str">
        <f t="shared" si="326"/>
        <v/>
      </c>
      <c r="U804" t="str">
        <f t="shared" si="327"/>
        <v/>
      </c>
      <c r="V804" t="str">
        <f t="shared" si="328"/>
        <v/>
      </c>
      <c r="W804" t="str">
        <f t="shared" si="329"/>
        <v/>
      </c>
      <c r="X804" t="str">
        <f t="shared" si="330"/>
        <v/>
      </c>
      <c r="Y804" t="str">
        <f t="shared" si="331"/>
        <v/>
      </c>
      <c r="Z804" t="str">
        <f t="shared" si="332"/>
        <v/>
      </c>
      <c r="AA804" t="str">
        <f t="shared" si="333"/>
        <v/>
      </c>
      <c r="AB804" t="str">
        <f t="shared" si="334"/>
        <v/>
      </c>
      <c r="AC804" t="str">
        <f t="shared" si="335"/>
        <v/>
      </c>
      <c r="AD804" t="str">
        <f t="shared" si="336"/>
        <v/>
      </c>
      <c r="AE804" t="str">
        <f t="shared" si="337"/>
        <v/>
      </c>
      <c r="AF804" t="str">
        <f t="shared" si="338"/>
        <v/>
      </c>
      <c r="AG804" t="str">
        <f t="shared" si="339"/>
        <v/>
      </c>
    </row>
    <row r="805" spans="3:33" x14ac:dyDescent="0.3">
      <c r="C805" s="5" t="str">
        <f t="shared" si="340"/>
        <v/>
      </c>
      <c r="D805" s="5" t="e">
        <f t="shared" si="324"/>
        <v>#N/A</v>
      </c>
      <c r="E805" s="5" t="b">
        <f t="shared" si="341"/>
        <v>0</v>
      </c>
      <c r="F805" s="5" t="e">
        <f t="shared" si="325"/>
        <v>#N/A</v>
      </c>
      <c r="G805" s="5" t="str">
        <f t="shared" si="342"/>
        <v>FALSE V</v>
      </c>
      <c r="H805" s="5" t="b">
        <f t="shared" si="343"/>
        <v>0</v>
      </c>
      <c r="I805" s="5" t="b">
        <f t="shared" si="344"/>
        <v>0</v>
      </c>
      <c r="J805" s="5" t="b">
        <f t="shared" si="345"/>
        <v>0</v>
      </c>
      <c r="K805" s="5" t="str">
        <f t="shared" si="346"/>
        <v>FALSE C</v>
      </c>
      <c r="L805" s="5" t="str">
        <f t="array" ref="L805">IFERROR(INDEX(e29_4c,SMALL(IF(($B$9&lt;=e29_raw)*($B$11&gt;=e29_raw),MATCH(ROW(e29_4c),ROW(e29_4c))),ROWS($A$1:A799)),COLUMN(A799)),"")</f>
        <v/>
      </c>
      <c r="M805" s="5" t="b">
        <f t="shared" si="347"/>
        <v>0</v>
      </c>
      <c r="N805" t="b">
        <f t="shared" si="348"/>
        <v>0</v>
      </c>
      <c r="O805" t="b">
        <f t="shared" si="349"/>
        <v>0</v>
      </c>
      <c r="P805" s="5" t="b">
        <f t="shared" si="350"/>
        <v>0</v>
      </c>
      <c r="T805" t="str">
        <f t="shared" si="326"/>
        <v/>
      </c>
      <c r="U805" t="str">
        <f t="shared" si="327"/>
        <v/>
      </c>
      <c r="V805" t="str">
        <f t="shared" si="328"/>
        <v/>
      </c>
      <c r="W805" t="str">
        <f t="shared" si="329"/>
        <v/>
      </c>
      <c r="X805" t="str">
        <f t="shared" si="330"/>
        <v/>
      </c>
      <c r="Y805" t="str">
        <f t="shared" si="331"/>
        <v/>
      </c>
      <c r="Z805" t="str">
        <f t="shared" si="332"/>
        <v/>
      </c>
      <c r="AA805" t="str">
        <f t="shared" si="333"/>
        <v/>
      </c>
      <c r="AB805" t="str">
        <f t="shared" si="334"/>
        <v/>
      </c>
      <c r="AC805" t="str">
        <f t="shared" si="335"/>
        <v/>
      </c>
      <c r="AD805" t="str">
        <f t="shared" si="336"/>
        <v/>
      </c>
      <c r="AE805" t="str">
        <f t="shared" si="337"/>
        <v/>
      </c>
      <c r="AF805" t="str">
        <f t="shared" si="338"/>
        <v/>
      </c>
      <c r="AG805" t="str">
        <f t="shared" si="339"/>
        <v/>
      </c>
    </row>
    <row r="806" spans="3:33" x14ac:dyDescent="0.3">
      <c r="C806" s="5" t="str">
        <f t="shared" si="340"/>
        <v/>
      </c>
      <c r="D806" s="5" t="e">
        <f t="shared" si="324"/>
        <v>#N/A</v>
      </c>
      <c r="E806" s="5" t="b">
        <f t="shared" si="341"/>
        <v>0</v>
      </c>
      <c r="F806" s="5" t="e">
        <f t="shared" si="325"/>
        <v>#N/A</v>
      </c>
      <c r="G806" s="5" t="str">
        <f t="shared" si="342"/>
        <v>FALSE V</v>
      </c>
      <c r="H806" s="5" t="b">
        <f t="shared" si="343"/>
        <v>0</v>
      </c>
      <c r="I806" s="5" t="b">
        <f t="shared" si="344"/>
        <v>0</v>
      </c>
      <c r="J806" s="5" t="b">
        <f t="shared" si="345"/>
        <v>0</v>
      </c>
      <c r="K806" s="5" t="str">
        <f t="shared" si="346"/>
        <v>FALSE C</v>
      </c>
      <c r="L806" s="5" t="str">
        <f t="array" ref="L806">IFERROR(INDEX(e29_4c,SMALL(IF(($B$9&lt;=e29_raw)*($B$11&gt;=e29_raw),MATCH(ROW(e29_4c),ROW(e29_4c))),ROWS($A$1:A800)),COLUMN(A800)),"")</f>
        <v/>
      </c>
      <c r="M806" s="5" t="b">
        <f t="shared" si="347"/>
        <v>0</v>
      </c>
      <c r="N806" t="b">
        <f t="shared" si="348"/>
        <v>0</v>
      </c>
      <c r="O806" t="b">
        <f t="shared" si="349"/>
        <v>0</v>
      </c>
      <c r="P806" s="5" t="b">
        <f t="shared" si="350"/>
        <v>0</v>
      </c>
      <c r="T806" t="str">
        <f t="shared" si="326"/>
        <v/>
      </c>
      <c r="U806" t="str">
        <f t="shared" si="327"/>
        <v/>
      </c>
      <c r="V806" t="str">
        <f t="shared" si="328"/>
        <v/>
      </c>
      <c r="W806" t="str">
        <f t="shared" si="329"/>
        <v/>
      </c>
      <c r="X806" t="str">
        <f t="shared" si="330"/>
        <v/>
      </c>
      <c r="Y806" t="str">
        <f t="shared" si="331"/>
        <v/>
      </c>
      <c r="Z806" t="str">
        <f t="shared" si="332"/>
        <v/>
      </c>
      <c r="AA806" t="str">
        <f t="shared" si="333"/>
        <v/>
      </c>
      <c r="AB806" t="str">
        <f t="shared" si="334"/>
        <v/>
      </c>
      <c r="AC806" t="str">
        <f t="shared" si="335"/>
        <v/>
      </c>
      <c r="AD806" t="str">
        <f t="shared" si="336"/>
        <v/>
      </c>
      <c r="AE806" t="str">
        <f t="shared" si="337"/>
        <v/>
      </c>
      <c r="AF806" t="str">
        <f t="shared" si="338"/>
        <v/>
      </c>
      <c r="AG806" t="str">
        <f t="shared" si="339"/>
        <v/>
      </c>
    </row>
    <row r="807" spans="3:33" x14ac:dyDescent="0.3">
      <c r="C807" s="5" t="str">
        <f t="shared" si="340"/>
        <v/>
      </c>
      <c r="D807" s="5" t="e">
        <f t="shared" si="324"/>
        <v>#N/A</v>
      </c>
      <c r="E807" s="5" t="b">
        <f t="shared" si="341"/>
        <v>0</v>
      </c>
      <c r="F807" s="5" t="e">
        <f t="shared" si="325"/>
        <v>#N/A</v>
      </c>
      <c r="G807" s="5" t="str">
        <f t="shared" si="342"/>
        <v>FALSE V</v>
      </c>
      <c r="H807" s="5" t="b">
        <f t="shared" si="343"/>
        <v>0</v>
      </c>
      <c r="I807" s="5" t="b">
        <f t="shared" si="344"/>
        <v>0</v>
      </c>
      <c r="J807" s="5" t="b">
        <f t="shared" si="345"/>
        <v>0</v>
      </c>
      <c r="K807" s="5" t="str">
        <f t="shared" si="346"/>
        <v>FALSE C</v>
      </c>
      <c r="L807" s="5" t="str">
        <f t="array" ref="L807">IFERROR(INDEX(e29_4c,SMALL(IF(($B$9&lt;=e29_raw)*($B$11&gt;=e29_raw),MATCH(ROW(e29_4c),ROW(e29_4c))),ROWS($A$1:A801)),COLUMN(A801)),"")</f>
        <v/>
      </c>
      <c r="M807" s="5" t="b">
        <f t="shared" si="347"/>
        <v>0</v>
      </c>
      <c r="N807" t="b">
        <f t="shared" si="348"/>
        <v>0</v>
      </c>
      <c r="O807" t="b">
        <f t="shared" si="349"/>
        <v>0</v>
      </c>
      <c r="P807" s="5" t="b">
        <f t="shared" si="350"/>
        <v>0</v>
      </c>
      <c r="T807" t="str">
        <f t="shared" si="326"/>
        <v/>
      </c>
      <c r="U807" t="str">
        <f t="shared" si="327"/>
        <v/>
      </c>
      <c r="V807" t="str">
        <f t="shared" si="328"/>
        <v/>
      </c>
      <c r="W807" t="str">
        <f t="shared" si="329"/>
        <v/>
      </c>
      <c r="X807" t="str">
        <f t="shared" si="330"/>
        <v/>
      </c>
      <c r="Y807" t="str">
        <f t="shared" si="331"/>
        <v/>
      </c>
      <c r="Z807" t="str">
        <f t="shared" si="332"/>
        <v/>
      </c>
      <c r="AA807" t="str">
        <f t="shared" si="333"/>
        <v/>
      </c>
      <c r="AB807" t="str">
        <f t="shared" si="334"/>
        <v/>
      </c>
      <c r="AC807" t="str">
        <f t="shared" si="335"/>
        <v/>
      </c>
      <c r="AD807" t="str">
        <f t="shared" si="336"/>
        <v/>
      </c>
      <c r="AE807" t="str">
        <f t="shared" si="337"/>
        <v/>
      </c>
      <c r="AF807" t="str">
        <f t="shared" si="338"/>
        <v/>
      </c>
      <c r="AG807" t="str">
        <f t="shared" si="339"/>
        <v/>
      </c>
    </row>
    <row r="808" spans="3:33" x14ac:dyDescent="0.3">
      <c r="C808" s="5" t="str">
        <f t="shared" si="340"/>
        <v/>
      </c>
      <c r="D808" s="5" t="e">
        <f t="shared" si="324"/>
        <v>#N/A</v>
      </c>
      <c r="E808" s="5" t="b">
        <f t="shared" si="341"/>
        <v>0</v>
      </c>
      <c r="F808" s="5" t="e">
        <f t="shared" si="325"/>
        <v>#N/A</v>
      </c>
      <c r="G808" s="5" t="str">
        <f t="shared" si="342"/>
        <v>FALSE V</v>
      </c>
      <c r="H808" s="5" t="b">
        <f t="shared" si="343"/>
        <v>0</v>
      </c>
      <c r="I808" s="5" t="b">
        <f t="shared" si="344"/>
        <v>0</v>
      </c>
      <c r="J808" s="5" t="b">
        <f t="shared" si="345"/>
        <v>0</v>
      </c>
      <c r="K808" s="5" t="str">
        <f t="shared" si="346"/>
        <v>FALSE C</v>
      </c>
      <c r="L808" s="5" t="str">
        <f t="array" ref="L808">IFERROR(INDEX(e29_4c,SMALL(IF(($B$9&lt;=e29_raw)*($B$11&gt;=e29_raw),MATCH(ROW(e29_4c),ROW(e29_4c))),ROWS($A$1:A802)),COLUMN(A802)),"")</f>
        <v/>
      </c>
      <c r="M808" s="5" t="b">
        <f t="shared" si="347"/>
        <v>0</v>
      </c>
      <c r="N808" t="b">
        <f t="shared" si="348"/>
        <v>0</v>
      </c>
      <c r="O808" t="b">
        <f t="shared" si="349"/>
        <v>0</v>
      </c>
      <c r="P808" s="5" t="b">
        <f t="shared" si="350"/>
        <v>0</v>
      </c>
      <c r="T808" t="str">
        <f t="shared" si="326"/>
        <v/>
      </c>
      <c r="U808" t="str">
        <f t="shared" si="327"/>
        <v/>
      </c>
      <c r="V808" t="str">
        <f t="shared" si="328"/>
        <v/>
      </c>
      <c r="W808" t="str">
        <f t="shared" si="329"/>
        <v/>
      </c>
      <c r="X808" t="str">
        <f t="shared" si="330"/>
        <v/>
      </c>
      <c r="Y808" t="str">
        <f t="shared" si="331"/>
        <v/>
      </c>
      <c r="Z808" t="str">
        <f t="shared" si="332"/>
        <v/>
      </c>
      <c r="AA808" t="str">
        <f t="shared" si="333"/>
        <v/>
      </c>
      <c r="AB808" t="str">
        <f t="shared" si="334"/>
        <v/>
      </c>
      <c r="AC808" t="str">
        <f t="shared" si="335"/>
        <v/>
      </c>
      <c r="AD808" t="str">
        <f t="shared" si="336"/>
        <v/>
      </c>
      <c r="AE808" t="str">
        <f t="shared" si="337"/>
        <v/>
      </c>
      <c r="AF808" t="str">
        <f t="shared" si="338"/>
        <v/>
      </c>
      <c r="AG808" t="str">
        <f t="shared" si="339"/>
        <v/>
      </c>
    </row>
    <row r="809" spans="3:33" x14ac:dyDescent="0.3">
      <c r="C809" s="5" t="str">
        <f t="shared" si="340"/>
        <v/>
      </c>
      <c r="D809" s="5" t="e">
        <f t="shared" si="324"/>
        <v>#N/A</v>
      </c>
      <c r="E809" s="5" t="b">
        <f t="shared" si="341"/>
        <v>0</v>
      </c>
      <c r="F809" s="5" t="e">
        <f t="shared" si="325"/>
        <v>#N/A</v>
      </c>
      <c r="G809" s="5" t="str">
        <f t="shared" si="342"/>
        <v>FALSE V</v>
      </c>
      <c r="H809" s="5" t="b">
        <f t="shared" si="343"/>
        <v>0</v>
      </c>
      <c r="I809" s="5" t="b">
        <f t="shared" si="344"/>
        <v>0</v>
      </c>
      <c r="J809" s="5" t="b">
        <f t="shared" si="345"/>
        <v>0</v>
      </c>
      <c r="K809" s="5" t="str">
        <f t="shared" si="346"/>
        <v>FALSE C</v>
      </c>
      <c r="L809" s="5" t="str">
        <f t="array" ref="L809">IFERROR(INDEX(e29_4c,SMALL(IF(($B$9&lt;=e29_raw)*($B$11&gt;=e29_raw),MATCH(ROW(e29_4c),ROW(e29_4c))),ROWS($A$1:A803)),COLUMN(A803)),"")</f>
        <v/>
      </c>
      <c r="M809" s="5" t="b">
        <f t="shared" si="347"/>
        <v>0</v>
      </c>
      <c r="N809" t="b">
        <f t="shared" si="348"/>
        <v>0</v>
      </c>
      <c r="O809" t="b">
        <f t="shared" si="349"/>
        <v>0</v>
      </c>
      <c r="P809" s="5" t="b">
        <f t="shared" si="350"/>
        <v>0</v>
      </c>
      <c r="T809" t="str">
        <f t="shared" si="326"/>
        <v/>
      </c>
      <c r="U809" t="str">
        <f t="shared" si="327"/>
        <v/>
      </c>
      <c r="V809" t="str">
        <f t="shared" si="328"/>
        <v/>
      </c>
      <c r="W809" t="str">
        <f t="shared" si="329"/>
        <v/>
      </c>
      <c r="X809" t="str">
        <f t="shared" si="330"/>
        <v/>
      </c>
      <c r="Y809" t="str">
        <f t="shared" si="331"/>
        <v/>
      </c>
      <c r="Z809" t="str">
        <f t="shared" si="332"/>
        <v/>
      </c>
      <c r="AA809" t="str">
        <f t="shared" si="333"/>
        <v/>
      </c>
      <c r="AB809" t="str">
        <f t="shared" si="334"/>
        <v/>
      </c>
      <c r="AC809" t="str">
        <f t="shared" si="335"/>
        <v/>
      </c>
      <c r="AD809" t="str">
        <f t="shared" si="336"/>
        <v/>
      </c>
      <c r="AE809" t="str">
        <f t="shared" si="337"/>
        <v/>
      </c>
      <c r="AF809" t="str">
        <f t="shared" si="338"/>
        <v/>
      </c>
      <c r="AG809" t="str">
        <f t="shared" si="339"/>
        <v/>
      </c>
    </row>
    <row r="810" spans="3:33" x14ac:dyDescent="0.3">
      <c r="C810" s="5" t="str">
        <f t="shared" si="340"/>
        <v/>
      </c>
      <c r="D810" s="5" t="e">
        <f t="shared" si="324"/>
        <v>#N/A</v>
      </c>
      <c r="E810" s="5" t="b">
        <f t="shared" si="341"/>
        <v>0</v>
      </c>
      <c r="F810" s="5" t="e">
        <f t="shared" si="325"/>
        <v>#N/A</v>
      </c>
      <c r="G810" s="5" t="str">
        <f t="shared" si="342"/>
        <v>FALSE V</v>
      </c>
      <c r="H810" s="5" t="b">
        <f t="shared" si="343"/>
        <v>0</v>
      </c>
      <c r="I810" s="5" t="b">
        <f t="shared" si="344"/>
        <v>0</v>
      </c>
      <c r="J810" s="5" t="b">
        <f t="shared" si="345"/>
        <v>0</v>
      </c>
      <c r="K810" s="5" t="str">
        <f t="shared" si="346"/>
        <v>FALSE C</v>
      </c>
      <c r="L810" s="5" t="str">
        <f t="array" ref="L810">IFERROR(INDEX(e29_4c,SMALL(IF(($B$9&lt;=e29_raw)*($B$11&gt;=e29_raw),MATCH(ROW(e29_4c),ROW(e29_4c))),ROWS($A$1:A804)),COLUMN(A804)),"")</f>
        <v/>
      </c>
      <c r="M810" s="5" t="b">
        <f t="shared" si="347"/>
        <v>0</v>
      </c>
      <c r="N810" t="b">
        <f t="shared" si="348"/>
        <v>0</v>
      </c>
      <c r="O810" t="b">
        <f t="shared" si="349"/>
        <v>0</v>
      </c>
      <c r="P810" s="5" t="b">
        <f t="shared" si="350"/>
        <v>0</v>
      </c>
      <c r="T810" t="str">
        <f t="shared" si="326"/>
        <v/>
      </c>
      <c r="U810" t="str">
        <f t="shared" si="327"/>
        <v/>
      </c>
      <c r="V810" t="str">
        <f t="shared" si="328"/>
        <v/>
      </c>
      <c r="W810" t="str">
        <f t="shared" si="329"/>
        <v/>
      </c>
      <c r="X810" t="str">
        <f t="shared" si="330"/>
        <v/>
      </c>
      <c r="Y810" t="str">
        <f t="shared" si="331"/>
        <v/>
      </c>
      <c r="Z810" t="str">
        <f t="shared" si="332"/>
        <v/>
      </c>
      <c r="AA810" t="str">
        <f t="shared" si="333"/>
        <v/>
      </c>
      <c r="AB810" t="str">
        <f t="shared" si="334"/>
        <v/>
      </c>
      <c r="AC810" t="str">
        <f t="shared" si="335"/>
        <v/>
      </c>
      <c r="AD810" t="str">
        <f t="shared" si="336"/>
        <v/>
      </c>
      <c r="AE810" t="str">
        <f t="shared" si="337"/>
        <v/>
      </c>
      <c r="AF810" t="str">
        <f t="shared" si="338"/>
        <v/>
      </c>
      <c r="AG810" t="str">
        <f t="shared" si="339"/>
        <v/>
      </c>
    </row>
    <row r="811" spans="3:33" x14ac:dyDescent="0.3">
      <c r="C811" s="5" t="str">
        <f t="shared" si="340"/>
        <v/>
      </c>
      <c r="D811" s="5" t="e">
        <f t="shared" si="324"/>
        <v>#N/A</v>
      </c>
      <c r="E811" s="5" t="b">
        <f t="shared" si="341"/>
        <v>0</v>
      </c>
      <c r="F811" s="5" t="e">
        <f t="shared" si="325"/>
        <v>#N/A</v>
      </c>
      <c r="G811" s="5" t="str">
        <f t="shared" si="342"/>
        <v>FALSE V</v>
      </c>
      <c r="H811" s="5" t="b">
        <f t="shared" si="343"/>
        <v>0</v>
      </c>
      <c r="I811" s="5" t="b">
        <f t="shared" si="344"/>
        <v>0</v>
      </c>
      <c r="J811" s="5" t="b">
        <f t="shared" si="345"/>
        <v>0</v>
      </c>
      <c r="K811" s="5" t="str">
        <f t="shared" si="346"/>
        <v>FALSE C</v>
      </c>
      <c r="L811" s="5" t="str">
        <f t="array" ref="L811">IFERROR(INDEX(e29_4c,SMALL(IF(($B$9&lt;=e29_raw)*($B$11&gt;=e29_raw),MATCH(ROW(e29_4c),ROW(e29_4c))),ROWS($A$1:A805)),COLUMN(A805)),"")</f>
        <v/>
      </c>
      <c r="M811" s="5" t="b">
        <f t="shared" si="347"/>
        <v>0</v>
      </c>
      <c r="N811" t="b">
        <f t="shared" si="348"/>
        <v>0</v>
      </c>
      <c r="O811" t="b">
        <f t="shared" si="349"/>
        <v>0</v>
      </c>
      <c r="P811" s="5" t="b">
        <f t="shared" si="350"/>
        <v>0</v>
      </c>
      <c r="T811" t="str">
        <f t="shared" si="326"/>
        <v/>
      </c>
      <c r="U811" t="str">
        <f t="shared" si="327"/>
        <v/>
      </c>
      <c r="V811" t="str">
        <f t="shared" si="328"/>
        <v/>
      </c>
      <c r="W811" t="str">
        <f t="shared" si="329"/>
        <v/>
      </c>
      <c r="X811" t="str">
        <f t="shared" si="330"/>
        <v/>
      </c>
      <c r="Y811" t="str">
        <f t="shared" si="331"/>
        <v/>
      </c>
      <c r="Z811" t="str">
        <f t="shared" si="332"/>
        <v/>
      </c>
      <c r="AA811" t="str">
        <f t="shared" si="333"/>
        <v/>
      </c>
      <c r="AB811" t="str">
        <f t="shared" si="334"/>
        <v/>
      </c>
      <c r="AC811" t="str">
        <f t="shared" si="335"/>
        <v/>
      </c>
      <c r="AD811" t="str">
        <f t="shared" si="336"/>
        <v/>
      </c>
      <c r="AE811" t="str">
        <f t="shared" si="337"/>
        <v/>
      </c>
      <c r="AF811" t="str">
        <f t="shared" si="338"/>
        <v/>
      </c>
      <c r="AG811" t="str">
        <f t="shared" si="339"/>
        <v/>
      </c>
    </row>
    <row r="812" spans="3:33" x14ac:dyDescent="0.3">
      <c r="C812" s="5" t="str">
        <f t="shared" si="340"/>
        <v/>
      </c>
      <c r="D812" s="5" t="e">
        <f t="shared" si="324"/>
        <v>#N/A</v>
      </c>
      <c r="E812" s="5" t="b">
        <f t="shared" si="341"/>
        <v>0</v>
      </c>
      <c r="F812" s="5" t="e">
        <f t="shared" si="325"/>
        <v>#N/A</v>
      </c>
      <c r="G812" s="5" t="str">
        <f t="shared" si="342"/>
        <v>FALSE V</v>
      </c>
      <c r="H812" s="5" t="b">
        <f t="shared" si="343"/>
        <v>0</v>
      </c>
      <c r="I812" s="5" t="b">
        <f t="shared" si="344"/>
        <v>0</v>
      </c>
      <c r="J812" s="5" t="b">
        <f t="shared" si="345"/>
        <v>0</v>
      </c>
      <c r="K812" s="5" t="str">
        <f t="shared" si="346"/>
        <v>FALSE C</v>
      </c>
      <c r="L812" s="5" t="str">
        <f t="array" ref="L812">IFERROR(INDEX(e29_4c,SMALL(IF(($B$9&lt;=e29_raw)*($B$11&gt;=e29_raw),MATCH(ROW(e29_4c),ROW(e29_4c))),ROWS($A$1:A806)),COLUMN(A806)),"")</f>
        <v/>
      </c>
      <c r="M812" s="5" t="b">
        <f t="shared" si="347"/>
        <v>0</v>
      </c>
      <c r="N812" t="b">
        <f t="shared" si="348"/>
        <v>0</v>
      </c>
      <c r="O812" t="b">
        <f t="shared" si="349"/>
        <v>0</v>
      </c>
      <c r="P812" s="5" t="b">
        <f t="shared" si="350"/>
        <v>0</v>
      </c>
      <c r="T812" t="str">
        <f t="shared" si="326"/>
        <v/>
      </c>
      <c r="U812" t="str">
        <f t="shared" si="327"/>
        <v/>
      </c>
      <c r="V812" t="str">
        <f t="shared" si="328"/>
        <v/>
      </c>
      <c r="W812" t="str">
        <f t="shared" si="329"/>
        <v/>
      </c>
      <c r="X812" t="str">
        <f t="shared" si="330"/>
        <v/>
      </c>
      <c r="Y812" t="str">
        <f t="shared" si="331"/>
        <v/>
      </c>
      <c r="Z812" t="str">
        <f t="shared" si="332"/>
        <v/>
      </c>
      <c r="AA812" t="str">
        <f t="shared" si="333"/>
        <v/>
      </c>
      <c r="AB812" t="str">
        <f t="shared" si="334"/>
        <v/>
      </c>
      <c r="AC812" t="str">
        <f t="shared" si="335"/>
        <v/>
      </c>
      <c r="AD812" t="str">
        <f t="shared" si="336"/>
        <v/>
      </c>
      <c r="AE812" t="str">
        <f t="shared" si="337"/>
        <v/>
      </c>
      <c r="AF812" t="str">
        <f t="shared" si="338"/>
        <v/>
      </c>
      <c r="AG812" t="str">
        <f t="shared" si="339"/>
        <v/>
      </c>
    </row>
    <row r="813" spans="3:33" x14ac:dyDescent="0.3">
      <c r="C813" s="5" t="str">
        <f t="shared" si="340"/>
        <v/>
      </c>
      <c r="D813" s="5" t="e">
        <f t="shared" si="324"/>
        <v>#N/A</v>
      </c>
      <c r="E813" s="5" t="b">
        <f t="shared" si="341"/>
        <v>0</v>
      </c>
      <c r="F813" s="5" t="e">
        <f t="shared" si="325"/>
        <v>#N/A</v>
      </c>
      <c r="G813" s="5" t="str">
        <f t="shared" si="342"/>
        <v>FALSE V</v>
      </c>
      <c r="H813" s="5" t="b">
        <f t="shared" si="343"/>
        <v>0</v>
      </c>
      <c r="I813" s="5" t="b">
        <f t="shared" si="344"/>
        <v>0</v>
      </c>
      <c r="J813" s="5" t="b">
        <f t="shared" si="345"/>
        <v>0</v>
      </c>
      <c r="K813" s="5" t="str">
        <f t="shared" si="346"/>
        <v>FALSE C</v>
      </c>
      <c r="L813" s="5" t="str">
        <f t="array" ref="L813">IFERROR(INDEX(e29_4c,SMALL(IF(($B$9&lt;=e29_raw)*($B$11&gt;=e29_raw),MATCH(ROW(e29_4c),ROW(e29_4c))),ROWS($A$1:A807)),COLUMN(A807)),"")</f>
        <v/>
      </c>
      <c r="M813" s="5" t="b">
        <f t="shared" si="347"/>
        <v>0</v>
      </c>
      <c r="N813" t="b">
        <f t="shared" si="348"/>
        <v>0</v>
      </c>
      <c r="O813" t="b">
        <f t="shared" si="349"/>
        <v>0</v>
      </c>
      <c r="P813" s="5" t="b">
        <f t="shared" si="350"/>
        <v>0</v>
      </c>
      <c r="T813" t="str">
        <f t="shared" si="326"/>
        <v/>
      </c>
      <c r="U813" t="str">
        <f t="shared" si="327"/>
        <v/>
      </c>
      <c r="V813" t="str">
        <f t="shared" si="328"/>
        <v/>
      </c>
      <c r="W813" t="str">
        <f t="shared" si="329"/>
        <v/>
      </c>
      <c r="X813" t="str">
        <f t="shared" si="330"/>
        <v/>
      </c>
      <c r="Y813" t="str">
        <f t="shared" si="331"/>
        <v/>
      </c>
      <c r="Z813" t="str">
        <f t="shared" si="332"/>
        <v/>
      </c>
      <c r="AA813" t="str">
        <f t="shared" si="333"/>
        <v/>
      </c>
      <c r="AB813" t="str">
        <f t="shared" si="334"/>
        <v/>
      </c>
      <c r="AC813" t="str">
        <f t="shared" si="335"/>
        <v/>
      </c>
      <c r="AD813" t="str">
        <f t="shared" si="336"/>
        <v/>
      </c>
      <c r="AE813" t="str">
        <f t="shared" si="337"/>
        <v/>
      </c>
      <c r="AF813" t="str">
        <f t="shared" si="338"/>
        <v/>
      </c>
      <c r="AG813" t="str">
        <f t="shared" si="339"/>
        <v/>
      </c>
    </row>
    <row r="814" spans="3:33" x14ac:dyDescent="0.3">
      <c r="C814" s="5" t="str">
        <f t="shared" si="340"/>
        <v/>
      </c>
      <c r="D814" s="5" t="e">
        <f t="shared" si="324"/>
        <v>#N/A</v>
      </c>
      <c r="E814" s="5" t="b">
        <f t="shared" si="341"/>
        <v>0</v>
      </c>
      <c r="F814" s="5" t="e">
        <f t="shared" si="325"/>
        <v>#N/A</v>
      </c>
      <c r="G814" s="5" t="str">
        <f t="shared" si="342"/>
        <v>FALSE V</v>
      </c>
      <c r="H814" s="5" t="b">
        <f t="shared" si="343"/>
        <v>0</v>
      </c>
      <c r="I814" s="5" t="b">
        <f t="shared" si="344"/>
        <v>0</v>
      </c>
      <c r="J814" s="5" t="b">
        <f t="shared" si="345"/>
        <v>0</v>
      </c>
      <c r="K814" s="5" t="str">
        <f t="shared" si="346"/>
        <v>FALSE C</v>
      </c>
      <c r="L814" s="5" t="str">
        <f t="array" ref="L814">IFERROR(INDEX(e29_4c,SMALL(IF(($B$9&lt;=e29_raw)*($B$11&gt;=e29_raw),MATCH(ROW(e29_4c),ROW(e29_4c))),ROWS($A$1:A808)),COLUMN(A808)),"")</f>
        <v/>
      </c>
      <c r="M814" s="5" t="b">
        <f t="shared" si="347"/>
        <v>0</v>
      </c>
      <c r="N814" t="b">
        <f t="shared" si="348"/>
        <v>0</v>
      </c>
      <c r="O814" t="b">
        <f t="shared" si="349"/>
        <v>0</v>
      </c>
      <c r="P814" s="5" t="b">
        <f t="shared" si="350"/>
        <v>0</v>
      </c>
      <c r="T814" t="str">
        <f t="shared" si="326"/>
        <v/>
      </c>
      <c r="U814" t="str">
        <f t="shared" si="327"/>
        <v/>
      </c>
      <c r="V814" t="str">
        <f t="shared" si="328"/>
        <v/>
      </c>
      <c r="W814" t="str">
        <f t="shared" si="329"/>
        <v/>
      </c>
      <c r="X814" t="str">
        <f t="shared" si="330"/>
        <v/>
      </c>
      <c r="Y814" t="str">
        <f t="shared" si="331"/>
        <v/>
      </c>
      <c r="Z814" t="str">
        <f t="shared" si="332"/>
        <v/>
      </c>
      <c r="AA814" t="str">
        <f t="shared" si="333"/>
        <v/>
      </c>
      <c r="AB814" t="str">
        <f t="shared" si="334"/>
        <v/>
      </c>
      <c r="AC814" t="str">
        <f t="shared" si="335"/>
        <v/>
      </c>
      <c r="AD814" t="str">
        <f t="shared" si="336"/>
        <v/>
      </c>
      <c r="AE814" t="str">
        <f t="shared" si="337"/>
        <v/>
      </c>
      <c r="AF814" t="str">
        <f t="shared" si="338"/>
        <v/>
      </c>
      <c r="AG814" t="str">
        <f t="shared" si="339"/>
        <v/>
      </c>
    </row>
    <row r="815" spans="3:33" x14ac:dyDescent="0.3">
      <c r="C815" s="5" t="str">
        <f t="shared" si="340"/>
        <v/>
      </c>
      <c r="D815" s="5" t="e">
        <f t="shared" si="324"/>
        <v>#N/A</v>
      </c>
      <c r="E815" s="5" t="b">
        <f t="shared" si="341"/>
        <v>0</v>
      </c>
      <c r="F815" s="5" t="e">
        <f t="shared" si="325"/>
        <v>#N/A</v>
      </c>
      <c r="G815" s="5" t="str">
        <f t="shared" si="342"/>
        <v>FALSE V</v>
      </c>
      <c r="H815" s="5" t="b">
        <f t="shared" si="343"/>
        <v>0</v>
      </c>
      <c r="I815" s="5" t="b">
        <f t="shared" si="344"/>
        <v>0</v>
      </c>
      <c r="J815" s="5" t="b">
        <f t="shared" si="345"/>
        <v>0</v>
      </c>
      <c r="K815" s="5" t="str">
        <f t="shared" si="346"/>
        <v>FALSE C</v>
      </c>
      <c r="L815" s="5" t="str">
        <f t="array" ref="L815">IFERROR(INDEX(e29_4c,SMALL(IF(($B$9&lt;=e29_raw)*($B$11&gt;=e29_raw),MATCH(ROW(e29_4c),ROW(e29_4c))),ROWS($A$1:A809)),COLUMN(A809)),"")</f>
        <v/>
      </c>
      <c r="M815" s="5" t="b">
        <f t="shared" si="347"/>
        <v>0</v>
      </c>
      <c r="N815" t="b">
        <f t="shared" si="348"/>
        <v>0</v>
      </c>
      <c r="O815" t="b">
        <f t="shared" si="349"/>
        <v>0</v>
      </c>
      <c r="P815" s="5" t="b">
        <f t="shared" si="350"/>
        <v>0</v>
      </c>
      <c r="T815" t="str">
        <f t="shared" si="326"/>
        <v/>
      </c>
      <c r="U815" t="str">
        <f t="shared" si="327"/>
        <v/>
      </c>
      <c r="V815" t="str">
        <f t="shared" si="328"/>
        <v/>
      </c>
      <c r="W815" t="str">
        <f t="shared" si="329"/>
        <v/>
      </c>
      <c r="X815" t="str">
        <f t="shared" si="330"/>
        <v/>
      </c>
      <c r="Y815" t="str">
        <f t="shared" si="331"/>
        <v/>
      </c>
      <c r="Z815" t="str">
        <f t="shared" si="332"/>
        <v/>
      </c>
      <c r="AA815" t="str">
        <f t="shared" si="333"/>
        <v/>
      </c>
      <c r="AB815" t="str">
        <f t="shared" si="334"/>
        <v/>
      </c>
      <c r="AC815" t="str">
        <f t="shared" si="335"/>
        <v/>
      </c>
      <c r="AD815" t="str">
        <f t="shared" si="336"/>
        <v/>
      </c>
      <c r="AE815" t="str">
        <f t="shared" si="337"/>
        <v/>
      </c>
      <c r="AF815" t="str">
        <f t="shared" si="338"/>
        <v/>
      </c>
      <c r="AG815" t="str">
        <f t="shared" si="339"/>
        <v/>
      </c>
    </row>
    <row r="816" spans="3:33" x14ac:dyDescent="0.3">
      <c r="C816" s="5" t="str">
        <f t="shared" si="340"/>
        <v/>
      </c>
      <c r="D816" s="5" t="e">
        <f t="shared" si="324"/>
        <v>#N/A</v>
      </c>
      <c r="E816" s="5" t="b">
        <f t="shared" si="341"/>
        <v>0</v>
      </c>
      <c r="F816" s="5" t="e">
        <f t="shared" si="325"/>
        <v>#N/A</v>
      </c>
      <c r="G816" s="5" t="str">
        <f t="shared" si="342"/>
        <v>FALSE V</v>
      </c>
      <c r="H816" s="5" t="b">
        <f t="shared" si="343"/>
        <v>0</v>
      </c>
      <c r="I816" s="5" t="b">
        <f t="shared" si="344"/>
        <v>0</v>
      </c>
      <c r="J816" s="5" t="b">
        <f t="shared" si="345"/>
        <v>0</v>
      </c>
      <c r="K816" s="5" t="str">
        <f t="shared" si="346"/>
        <v>FALSE C</v>
      </c>
      <c r="L816" s="5" t="str">
        <f t="array" ref="L816">IFERROR(INDEX(e29_4c,SMALL(IF(($B$9&lt;=e29_raw)*($B$11&gt;=e29_raw),MATCH(ROW(e29_4c),ROW(e29_4c))),ROWS($A$1:A810)),COLUMN(A810)),"")</f>
        <v/>
      </c>
      <c r="M816" s="5" t="b">
        <f t="shared" si="347"/>
        <v>0</v>
      </c>
      <c r="N816" t="b">
        <f t="shared" si="348"/>
        <v>0</v>
      </c>
      <c r="O816" t="b">
        <f t="shared" si="349"/>
        <v>0</v>
      </c>
      <c r="P816" s="5" t="b">
        <f t="shared" si="350"/>
        <v>0</v>
      </c>
      <c r="T816" t="str">
        <f t="shared" si="326"/>
        <v/>
      </c>
      <c r="U816" t="str">
        <f t="shared" si="327"/>
        <v/>
      </c>
      <c r="V816" t="str">
        <f t="shared" si="328"/>
        <v/>
      </c>
      <c r="W816" t="str">
        <f t="shared" si="329"/>
        <v/>
      </c>
      <c r="X816" t="str">
        <f t="shared" si="330"/>
        <v/>
      </c>
      <c r="Y816" t="str">
        <f t="shared" si="331"/>
        <v/>
      </c>
      <c r="Z816" t="str">
        <f t="shared" si="332"/>
        <v/>
      </c>
      <c r="AA816" t="str">
        <f t="shared" si="333"/>
        <v/>
      </c>
      <c r="AB816" t="str">
        <f t="shared" si="334"/>
        <v/>
      </c>
      <c r="AC816" t="str">
        <f t="shared" si="335"/>
        <v/>
      </c>
      <c r="AD816" t="str">
        <f t="shared" si="336"/>
        <v/>
      </c>
      <c r="AE816" t="str">
        <f t="shared" si="337"/>
        <v/>
      </c>
      <c r="AF816" t="str">
        <f t="shared" si="338"/>
        <v/>
      </c>
      <c r="AG816" t="str">
        <f t="shared" si="339"/>
        <v/>
      </c>
    </row>
    <row r="817" spans="3:33" x14ac:dyDescent="0.3">
      <c r="C817" s="5" t="str">
        <f t="shared" si="340"/>
        <v/>
      </c>
      <c r="D817" s="5" t="e">
        <f t="shared" si="324"/>
        <v>#N/A</v>
      </c>
      <c r="E817" s="5" t="b">
        <f t="shared" si="341"/>
        <v>0</v>
      </c>
      <c r="F817" s="5" t="e">
        <f t="shared" si="325"/>
        <v>#N/A</v>
      </c>
      <c r="G817" s="5" t="str">
        <f t="shared" si="342"/>
        <v>FALSE V</v>
      </c>
      <c r="H817" s="5" t="b">
        <f t="shared" si="343"/>
        <v>0</v>
      </c>
      <c r="I817" s="5" t="b">
        <f t="shared" si="344"/>
        <v>0</v>
      </c>
      <c r="J817" s="5" t="b">
        <f t="shared" si="345"/>
        <v>0</v>
      </c>
      <c r="K817" s="5" t="str">
        <f t="shared" si="346"/>
        <v>FALSE C</v>
      </c>
      <c r="L817" s="5" t="str">
        <f t="array" ref="L817">IFERROR(INDEX(e29_4c,SMALL(IF(($B$9&lt;=e29_raw)*($B$11&gt;=e29_raw),MATCH(ROW(e29_4c),ROW(e29_4c))),ROWS($A$1:A811)),COLUMN(A811)),"")</f>
        <v/>
      </c>
      <c r="M817" s="5" t="b">
        <f t="shared" si="347"/>
        <v>0</v>
      </c>
      <c r="N817" t="b">
        <f t="shared" si="348"/>
        <v>0</v>
      </c>
      <c r="O817" t="b">
        <f t="shared" si="349"/>
        <v>0</v>
      </c>
      <c r="P817" s="5" t="b">
        <f t="shared" si="350"/>
        <v>0</v>
      </c>
      <c r="T817" t="str">
        <f t="shared" si="326"/>
        <v/>
      </c>
      <c r="U817" t="str">
        <f t="shared" si="327"/>
        <v/>
      </c>
      <c r="V817" t="str">
        <f t="shared" si="328"/>
        <v/>
      </c>
      <c r="W817" t="str">
        <f t="shared" si="329"/>
        <v/>
      </c>
      <c r="X817" t="str">
        <f t="shared" si="330"/>
        <v/>
      </c>
      <c r="Y817" t="str">
        <f t="shared" si="331"/>
        <v/>
      </c>
      <c r="Z817" t="str">
        <f t="shared" si="332"/>
        <v/>
      </c>
      <c r="AA817" t="str">
        <f t="shared" si="333"/>
        <v/>
      </c>
      <c r="AB817" t="str">
        <f t="shared" si="334"/>
        <v/>
      </c>
      <c r="AC817" t="str">
        <f t="shared" si="335"/>
        <v/>
      </c>
      <c r="AD817" t="str">
        <f t="shared" si="336"/>
        <v/>
      </c>
      <c r="AE817" t="str">
        <f t="shared" si="337"/>
        <v/>
      </c>
      <c r="AF817" t="str">
        <f t="shared" si="338"/>
        <v/>
      </c>
      <c r="AG817" t="str">
        <f t="shared" si="339"/>
        <v/>
      </c>
    </row>
    <row r="818" spans="3:33" x14ac:dyDescent="0.3">
      <c r="C818" s="5" t="str">
        <f t="shared" si="340"/>
        <v/>
      </c>
      <c r="D818" s="5" t="e">
        <f t="shared" si="324"/>
        <v>#N/A</v>
      </c>
      <c r="E818" s="5" t="b">
        <f t="shared" si="341"/>
        <v>0</v>
      </c>
      <c r="F818" s="5" t="e">
        <f t="shared" si="325"/>
        <v>#N/A</v>
      </c>
      <c r="G818" s="5" t="str">
        <f t="shared" si="342"/>
        <v>FALSE V</v>
      </c>
      <c r="H818" s="5" t="b">
        <f t="shared" si="343"/>
        <v>0</v>
      </c>
      <c r="I818" s="5" t="b">
        <f t="shared" si="344"/>
        <v>0</v>
      </c>
      <c r="J818" s="5" t="b">
        <f t="shared" si="345"/>
        <v>0</v>
      </c>
      <c r="K818" s="5" t="str">
        <f t="shared" si="346"/>
        <v>FALSE C</v>
      </c>
      <c r="L818" s="5" t="str">
        <f t="array" ref="L818">IFERROR(INDEX(e29_4c,SMALL(IF(($B$9&lt;=e29_raw)*($B$11&gt;=e29_raw),MATCH(ROW(e29_4c),ROW(e29_4c))),ROWS($A$1:A812)),COLUMN(A812)),"")</f>
        <v/>
      </c>
      <c r="M818" s="5" t="b">
        <f t="shared" si="347"/>
        <v>0</v>
      </c>
      <c r="N818" t="b">
        <f t="shared" si="348"/>
        <v>0</v>
      </c>
      <c r="O818" t="b">
        <f t="shared" si="349"/>
        <v>0</v>
      </c>
      <c r="P818" s="5" t="b">
        <f t="shared" si="350"/>
        <v>0</v>
      </c>
      <c r="T818" t="str">
        <f t="shared" si="326"/>
        <v/>
      </c>
      <c r="U818" t="str">
        <f t="shared" si="327"/>
        <v/>
      </c>
      <c r="V818" t="str">
        <f t="shared" si="328"/>
        <v/>
      </c>
      <c r="W818" t="str">
        <f t="shared" si="329"/>
        <v/>
      </c>
      <c r="X818" t="str">
        <f t="shared" si="330"/>
        <v/>
      </c>
      <c r="Y818" t="str">
        <f t="shared" si="331"/>
        <v/>
      </c>
      <c r="Z818" t="str">
        <f t="shared" si="332"/>
        <v/>
      </c>
      <c r="AA818" t="str">
        <f t="shared" si="333"/>
        <v/>
      </c>
      <c r="AB818" t="str">
        <f t="shared" si="334"/>
        <v/>
      </c>
      <c r="AC818" t="str">
        <f t="shared" si="335"/>
        <v/>
      </c>
      <c r="AD818" t="str">
        <f t="shared" si="336"/>
        <v/>
      </c>
      <c r="AE818" t="str">
        <f t="shared" si="337"/>
        <v/>
      </c>
      <c r="AF818" t="str">
        <f t="shared" si="338"/>
        <v/>
      </c>
      <c r="AG818" t="str">
        <f t="shared" si="339"/>
        <v/>
      </c>
    </row>
    <row r="819" spans="3:33" x14ac:dyDescent="0.3">
      <c r="C819" s="5" t="str">
        <f t="shared" si="340"/>
        <v/>
      </c>
      <c r="D819" s="5" t="e">
        <f t="shared" si="324"/>
        <v>#N/A</v>
      </c>
      <c r="E819" s="5" t="b">
        <f t="shared" si="341"/>
        <v>0</v>
      </c>
      <c r="F819" s="5" t="e">
        <f t="shared" si="325"/>
        <v>#N/A</v>
      </c>
      <c r="G819" s="5" t="str">
        <f t="shared" si="342"/>
        <v>FALSE V</v>
      </c>
      <c r="H819" s="5" t="b">
        <f t="shared" si="343"/>
        <v>0</v>
      </c>
      <c r="I819" s="5" t="b">
        <f t="shared" si="344"/>
        <v>0</v>
      </c>
      <c r="J819" s="5" t="b">
        <f t="shared" si="345"/>
        <v>0</v>
      </c>
      <c r="K819" s="5" t="str">
        <f t="shared" si="346"/>
        <v>FALSE C</v>
      </c>
      <c r="L819" s="5" t="str">
        <f t="array" ref="L819">IFERROR(INDEX(e29_4c,SMALL(IF(($B$9&lt;=e29_raw)*($B$11&gt;=e29_raw),MATCH(ROW(e29_4c),ROW(e29_4c))),ROWS($A$1:A813)),COLUMN(A813)),"")</f>
        <v/>
      </c>
      <c r="M819" s="5" t="b">
        <f t="shared" si="347"/>
        <v>0</v>
      </c>
      <c r="N819" t="b">
        <f t="shared" si="348"/>
        <v>0</v>
      </c>
      <c r="O819" t="b">
        <f t="shared" si="349"/>
        <v>0</v>
      </c>
      <c r="P819" s="5" t="b">
        <f t="shared" si="350"/>
        <v>0</v>
      </c>
      <c r="T819" t="str">
        <f t="shared" si="326"/>
        <v/>
      </c>
      <c r="U819" t="str">
        <f t="shared" si="327"/>
        <v/>
      </c>
      <c r="V819" t="str">
        <f t="shared" si="328"/>
        <v/>
      </c>
      <c r="W819" t="str">
        <f t="shared" si="329"/>
        <v/>
      </c>
      <c r="X819" t="str">
        <f t="shared" si="330"/>
        <v/>
      </c>
      <c r="Y819" t="str">
        <f t="shared" si="331"/>
        <v/>
      </c>
      <c r="Z819" t="str">
        <f t="shared" si="332"/>
        <v/>
      </c>
      <c r="AA819" t="str">
        <f t="shared" si="333"/>
        <v/>
      </c>
      <c r="AB819" t="str">
        <f t="shared" si="334"/>
        <v/>
      </c>
      <c r="AC819" t="str">
        <f t="shared" si="335"/>
        <v/>
      </c>
      <c r="AD819" t="str">
        <f t="shared" si="336"/>
        <v/>
      </c>
      <c r="AE819" t="str">
        <f t="shared" si="337"/>
        <v/>
      </c>
      <c r="AF819" t="str">
        <f t="shared" si="338"/>
        <v/>
      </c>
      <c r="AG819" t="str">
        <f t="shared" si="339"/>
        <v/>
      </c>
    </row>
    <row r="820" spans="3:33" x14ac:dyDescent="0.3">
      <c r="C820" s="5" t="str">
        <f t="shared" si="340"/>
        <v/>
      </c>
      <c r="D820" s="5" t="e">
        <f t="shared" si="324"/>
        <v>#N/A</v>
      </c>
      <c r="E820" s="5" t="b">
        <f t="shared" si="341"/>
        <v>0</v>
      </c>
      <c r="F820" s="5" t="e">
        <f t="shared" si="325"/>
        <v>#N/A</v>
      </c>
      <c r="G820" s="5" t="str">
        <f t="shared" si="342"/>
        <v>FALSE V</v>
      </c>
      <c r="H820" s="5" t="b">
        <f t="shared" si="343"/>
        <v>0</v>
      </c>
      <c r="I820" s="5" t="b">
        <f t="shared" si="344"/>
        <v>0</v>
      </c>
      <c r="J820" s="5" t="b">
        <f t="shared" si="345"/>
        <v>0</v>
      </c>
      <c r="K820" s="5" t="str">
        <f t="shared" si="346"/>
        <v>FALSE C</v>
      </c>
      <c r="L820" s="5" t="str">
        <f t="array" ref="L820">IFERROR(INDEX(e29_4c,SMALL(IF(($B$9&lt;=e29_raw)*($B$11&gt;=e29_raw),MATCH(ROW(e29_4c),ROW(e29_4c))),ROWS($A$1:A814)),COLUMN(A814)),"")</f>
        <v/>
      </c>
      <c r="M820" s="5" t="b">
        <f t="shared" si="347"/>
        <v>0</v>
      </c>
      <c r="N820" t="b">
        <f t="shared" si="348"/>
        <v>0</v>
      </c>
      <c r="O820" t="b">
        <f t="shared" si="349"/>
        <v>0</v>
      </c>
      <c r="P820" s="5" t="b">
        <f t="shared" si="350"/>
        <v>0</v>
      </c>
      <c r="T820" t="str">
        <f t="shared" si="326"/>
        <v/>
      </c>
      <c r="U820" t="str">
        <f t="shared" si="327"/>
        <v/>
      </c>
      <c r="V820" t="str">
        <f t="shared" si="328"/>
        <v/>
      </c>
      <c r="W820" t="str">
        <f t="shared" si="329"/>
        <v/>
      </c>
      <c r="X820" t="str">
        <f t="shared" si="330"/>
        <v/>
      </c>
      <c r="Y820" t="str">
        <f t="shared" si="331"/>
        <v/>
      </c>
      <c r="Z820" t="str">
        <f t="shared" si="332"/>
        <v/>
      </c>
      <c r="AA820" t="str">
        <f t="shared" si="333"/>
        <v/>
      </c>
      <c r="AB820" t="str">
        <f t="shared" si="334"/>
        <v/>
      </c>
      <c r="AC820" t="str">
        <f t="shared" si="335"/>
        <v/>
      </c>
      <c r="AD820" t="str">
        <f t="shared" si="336"/>
        <v/>
      </c>
      <c r="AE820" t="str">
        <f t="shared" si="337"/>
        <v/>
      </c>
      <c r="AF820" t="str">
        <f t="shared" si="338"/>
        <v/>
      </c>
      <c r="AG820" t="str">
        <f t="shared" si="339"/>
        <v/>
      </c>
    </row>
    <row r="821" spans="3:33" x14ac:dyDescent="0.3">
      <c r="C821" s="5" t="str">
        <f t="shared" si="340"/>
        <v/>
      </c>
      <c r="D821" s="5" t="e">
        <f t="shared" si="324"/>
        <v>#N/A</v>
      </c>
      <c r="E821" s="5" t="b">
        <f t="shared" si="341"/>
        <v>0</v>
      </c>
      <c r="F821" s="5" t="e">
        <f t="shared" si="325"/>
        <v>#N/A</v>
      </c>
      <c r="G821" s="5" t="str">
        <f t="shared" si="342"/>
        <v>FALSE V</v>
      </c>
      <c r="H821" s="5" t="b">
        <f t="shared" si="343"/>
        <v>0</v>
      </c>
      <c r="I821" s="5" t="b">
        <f t="shared" si="344"/>
        <v>0</v>
      </c>
      <c r="J821" s="5" t="b">
        <f t="shared" si="345"/>
        <v>0</v>
      </c>
      <c r="K821" s="5" t="str">
        <f t="shared" si="346"/>
        <v>FALSE C</v>
      </c>
      <c r="L821" s="5" t="str">
        <f t="array" ref="L821">IFERROR(INDEX(e29_4c,SMALL(IF(($B$9&lt;=e29_raw)*($B$11&gt;=e29_raw),MATCH(ROW(e29_4c),ROW(e29_4c))),ROWS($A$1:A815)),COLUMN(A815)),"")</f>
        <v/>
      </c>
      <c r="M821" s="5" t="b">
        <f t="shared" si="347"/>
        <v>0</v>
      </c>
      <c r="N821" t="b">
        <f t="shared" si="348"/>
        <v>0</v>
      </c>
      <c r="O821" t="b">
        <f t="shared" si="349"/>
        <v>0</v>
      </c>
      <c r="P821" s="5" t="b">
        <f t="shared" si="350"/>
        <v>0</v>
      </c>
      <c r="T821" t="str">
        <f t="shared" si="326"/>
        <v/>
      </c>
      <c r="U821" t="str">
        <f t="shared" si="327"/>
        <v/>
      </c>
      <c r="V821" t="str">
        <f t="shared" si="328"/>
        <v/>
      </c>
      <c r="W821" t="str">
        <f t="shared" si="329"/>
        <v/>
      </c>
      <c r="X821" t="str">
        <f t="shared" si="330"/>
        <v/>
      </c>
      <c r="Y821" t="str">
        <f t="shared" si="331"/>
        <v/>
      </c>
      <c r="Z821" t="str">
        <f t="shared" si="332"/>
        <v/>
      </c>
      <c r="AA821" t="str">
        <f t="shared" si="333"/>
        <v/>
      </c>
      <c r="AB821" t="str">
        <f t="shared" si="334"/>
        <v/>
      </c>
      <c r="AC821" t="str">
        <f t="shared" si="335"/>
        <v/>
      </c>
      <c r="AD821" t="str">
        <f t="shared" si="336"/>
        <v/>
      </c>
      <c r="AE821" t="str">
        <f t="shared" si="337"/>
        <v/>
      </c>
      <c r="AF821" t="str">
        <f t="shared" si="338"/>
        <v/>
      </c>
      <c r="AG821" t="str">
        <f t="shared" si="339"/>
        <v/>
      </c>
    </row>
    <row r="822" spans="3:33" x14ac:dyDescent="0.3">
      <c r="C822" s="5" t="str">
        <f t="shared" si="340"/>
        <v/>
      </c>
      <c r="D822" s="5" t="e">
        <f t="shared" si="324"/>
        <v>#N/A</v>
      </c>
      <c r="E822" s="5" t="b">
        <f t="shared" si="341"/>
        <v>0</v>
      </c>
      <c r="F822" s="5" t="e">
        <f t="shared" si="325"/>
        <v>#N/A</v>
      </c>
      <c r="G822" s="5" t="str">
        <f t="shared" si="342"/>
        <v>FALSE V</v>
      </c>
      <c r="H822" s="5" t="b">
        <f t="shared" si="343"/>
        <v>0</v>
      </c>
      <c r="I822" s="5" t="b">
        <f t="shared" si="344"/>
        <v>0</v>
      </c>
      <c r="J822" s="5" t="b">
        <f t="shared" si="345"/>
        <v>0</v>
      </c>
      <c r="K822" s="5" t="str">
        <f t="shared" si="346"/>
        <v>FALSE C</v>
      </c>
      <c r="L822" s="5" t="str">
        <f t="array" ref="L822">IFERROR(INDEX(e29_4c,SMALL(IF(($B$9&lt;=e29_raw)*($B$11&gt;=e29_raw),MATCH(ROW(e29_4c),ROW(e29_4c))),ROWS($A$1:A816)),COLUMN(A816)),"")</f>
        <v/>
      </c>
      <c r="M822" s="5" t="b">
        <f t="shared" si="347"/>
        <v>0</v>
      </c>
      <c r="N822" t="b">
        <f t="shared" si="348"/>
        <v>0</v>
      </c>
      <c r="O822" t="b">
        <f t="shared" si="349"/>
        <v>0</v>
      </c>
      <c r="P822" s="5" t="b">
        <f t="shared" si="350"/>
        <v>0</v>
      </c>
      <c r="T822" t="str">
        <f t="shared" si="326"/>
        <v/>
      </c>
      <c r="U822" t="str">
        <f t="shared" si="327"/>
        <v/>
      </c>
      <c r="V822" t="str">
        <f t="shared" si="328"/>
        <v/>
      </c>
      <c r="W822" t="str">
        <f t="shared" si="329"/>
        <v/>
      </c>
      <c r="X822" t="str">
        <f t="shared" si="330"/>
        <v/>
      </c>
      <c r="Y822" t="str">
        <f t="shared" si="331"/>
        <v/>
      </c>
      <c r="Z822" t="str">
        <f t="shared" si="332"/>
        <v/>
      </c>
      <c r="AA822" t="str">
        <f t="shared" si="333"/>
        <v/>
      </c>
      <c r="AB822" t="str">
        <f t="shared" si="334"/>
        <v/>
      </c>
      <c r="AC822" t="str">
        <f t="shared" si="335"/>
        <v/>
      </c>
      <c r="AD822" t="str">
        <f t="shared" si="336"/>
        <v/>
      </c>
      <c r="AE822" t="str">
        <f t="shared" si="337"/>
        <v/>
      </c>
      <c r="AF822" t="str">
        <f t="shared" si="338"/>
        <v/>
      </c>
      <c r="AG822" t="str">
        <f t="shared" si="339"/>
        <v/>
      </c>
    </row>
    <row r="823" spans="3:33" x14ac:dyDescent="0.3">
      <c r="C823" s="5" t="str">
        <f t="shared" si="340"/>
        <v/>
      </c>
      <c r="D823" s="5" t="e">
        <f t="shared" si="324"/>
        <v>#N/A</v>
      </c>
      <c r="E823" s="5" t="b">
        <f t="shared" si="341"/>
        <v>0</v>
      </c>
      <c r="F823" s="5" t="e">
        <f t="shared" si="325"/>
        <v>#N/A</v>
      </c>
      <c r="G823" s="5" t="str">
        <f t="shared" si="342"/>
        <v>FALSE V</v>
      </c>
      <c r="H823" s="5" t="b">
        <f t="shared" si="343"/>
        <v>0</v>
      </c>
      <c r="I823" s="5" t="b">
        <f t="shared" si="344"/>
        <v>0</v>
      </c>
      <c r="J823" s="5" t="b">
        <f t="shared" si="345"/>
        <v>0</v>
      </c>
      <c r="K823" s="5" t="str">
        <f t="shared" si="346"/>
        <v>FALSE C</v>
      </c>
      <c r="L823" s="5" t="str">
        <f t="array" ref="L823">IFERROR(INDEX(e29_4c,SMALL(IF(($B$9&lt;=e29_raw)*($B$11&gt;=e29_raw),MATCH(ROW(e29_4c),ROW(e29_4c))),ROWS($A$1:A817)),COLUMN(A817)),"")</f>
        <v/>
      </c>
      <c r="M823" s="5" t="b">
        <f t="shared" si="347"/>
        <v>0</v>
      </c>
      <c r="N823" t="b">
        <f t="shared" si="348"/>
        <v>0</v>
      </c>
      <c r="O823" t="b">
        <f t="shared" si="349"/>
        <v>0</v>
      </c>
      <c r="P823" s="5" t="b">
        <f t="shared" si="350"/>
        <v>0</v>
      </c>
      <c r="T823" t="str">
        <f t="shared" si="326"/>
        <v/>
      </c>
      <c r="U823" t="str">
        <f t="shared" si="327"/>
        <v/>
      </c>
      <c r="V823" t="str">
        <f t="shared" si="328"/>
        <v/>
      </c>
      <c r="W823" t="str">
        <f t="shared" si="329"/>
        <v/>
      </c>
      <c r="X823" t="str">
        <f t="shared" si="330"/>
        <v/>
      </c>
      <c r="Y823" t="str">
        <f t="shared" si="331"/>
        <v/>
      </c>
      <c r="Z823" t="str">
        <f t="shared" si="332"/>
        <v/>
      </c>
      <c r="AA823" t="str">
        <f t="shared" si="333"/>
        <v/>
      </c>
      <c r="AB823" t="str">
        <f t="shared" si="334"/>
        <v/>
      </c>
      <c r="AC823" t="str">
        <f t="shared" si="335"/>
        <v/>
      </c>
      <c r="AD823" t="str">
        <f t="shared" si="336"/>
        <v/>
      </c>
      <c r="AE823" t="str">
        <f t="shared" si="337"/>
        <v/>
      </c>
      <c r="AF823" t="str">
        <f t="shared" si="338"/>
        <v/>
      </c>
      <c r="AG823" t="str">
        <f t="shared" si="339"/>
        <v/>
      </c>
    </row>
    <row r="824" spans="3:33" x14ac:dyDescent="0.3">
      <c r="C824" s="5" t="str">
        <f t="shared" si="340"/>
        <v/>
      </c>
      <c r="D824" s="5" t="e">
        <f t="shared" si="324"/>
        <v>#N/A</v>
      </c>
      <c r="E824" s="5" t="b">
        <f t="shared" si="341"/>
        <v>0</v>
      </c>
      <c r="F824" s="5" t="e">
        <f t="shared" si="325"/>
        <v>#N/A</v>
      </c>
      <c r="G824" s="5" t="str">
        <f t="shared" si="342"/>
        <v>FALSE V</v>
      </c>
      <c r="H824" s="5" t="b">
        <f t="shared" si="343"/>
        <v>0</v>
      </c>
      <c r="I824" s="5" t="b">
        <f t="shared" si="344"/>
        <v>0</v>
      </c>
      <c r="J824" s="5" t="b">
        <f t="shared" si="345"/>
        <v>0</v>
      </c>
      <c r="K824" s="5" t="str">
        <f t="shared" si="346"/>
        <v>FALSE C</v>
      </c>
      <c r="L824" s="5" t="str">
        <f t="array" ref="L824">IFERROR(INDEX(e29_4c,SMALL(IF(($B$9&lt;=e29_raw)*($B$11&gt;=e29_raw),MATCH(ROW(e29_4c),ROW(e29_4c))),ROWS($A$1:A818)),COLUMN(A818)),"")</f>
        <v/>
      </c>
      <c r="M824" s="5" t="b">
        <f t="shared" si="347"/>
        <v>0</v>
      </c>
      <c r="N824" t="b">
        <f t="shared" si="348"/>
        <v>0</v>
      </c>
      <c r="O824" t="b">
        <f t="shared" si="349"/>
        <v>0</v>
      </c>
      <c r="P824" s="5" t="b">
        <f t="shared" si="350"/>
        <v>0</v>
      </c>
      <c r="T824" t="str">
        <f t="shared" si="326"/>
        <v/>
      </c>
      <c r="U824" t="str">
        <f t="shared" si="327"/>
        <v/>
      </c>
      <c r="V824" t="str">
        <f t="shared" si="328"/>
        <v/>
      </c>
      <c r="W824" t="str">
        <f t="shared" si="329"/>
        <v/>
      </c>
      <c r="X824" t="str">
        <f t="shared" si="330"/>
        <v/>
      </c>
      <c r="Y824" t="str">
        <f t="shared" si="331"/>
        <v/>
      </c>
      <c r="Z824" t="str">
        <f t="shared" si="332"/>
        <v/>
      </c>
      <c r="AA824" t="str">
        <f t="shared" si="333"/>
        <v/>
      </c>
      <c r="AB824" t="str">
        <f t="shared" si="334"/>
        <v/>
      </c>
      <c r="AC824" t="str">
        <f t="shared" si="335"/>
        <v/>
      </c>
      <c r="AD824" t="str">
        <f t="shared" si="336"/>
        <v/>
      </c>
      <c r="AE824" t="str">
        <f t="shared" si="337"/>
        <v/>
      </c>
      <c r="AF824" t="str">
        <f t="shared" si="338"/>
        <v/>
      </c>
      <c r="AG824" t="str">
        <f t="shared" si="339"/>
        <v/>
      </c>
    </row>
    <row r="825" spans="3:33" x14ac:dyDescent="0.3">
      <c r="C825" s="5" t="str">
        <f t="shared" si="340"/>
        <v/>
      </c>
      <c r="D825" s="5" t="e">
        <f t="shared" si="324"/>
        <v>#N/A</v>
      </c>
      <c r="E825" s="5" t="b">
        <f t="shared" si="341"/>
        <v>0</v>
      </c>
      <c r="F825" s="5" t="e">
        <f t="shared" si="325"/>
        <v>#N/A</v>
      </c>
      <c r="G825" s="5" t="str">
        <f t="shared" si="342"/>
        <v>FALSE V</v>
      </c>
      <c r="H825" s="5" t="b">
        <f t="shared" si="343"/>
        <v>0</v>
      </c>
      <c r="I825" s="5" t="b">
        <f t="shared" si="344"/>
        <v>0</v>
      </c>
      <c r="J825" s="5" t="b">
        <f t="shared" si="345"/>
        <v>0</v>
      </c>
      <c r="K825" s="5" t="str">
        <f t="shared" si="346"/>
        <v>FALSE C</v>
      </c>
      <c r="L825" s="5" t="str">
        <f t="array" ref="L825">IFERROR(INDEX(e29_4c,SMALL(IF(($B$9&lt;=e29_raw)*($B$11&gt;=e29_raw),MATCH(ROW(e29_4c),ROW(e29_4c))),ROWS($A$1:A819)),COLUMN(A819)),"")</f>
        <v/>
      </c>
      <c r="M825" s="5" t="b">
        <f t="shared" si="347"/>
        <v>0</v>
      </c>
      <c r="N825" t="b">
        <f t="shared" si="348"/>
        <v>0</v>
      </c>
      <c r="O825" t="b">
        <f t="shared" si="349"/>
        <v>0</v>
      </c>
      <c r="P825" s="5" t="b">
        <f t="shared" si="350"/>
        <v>0</v>
      </c>
      <c r="T825" t="str">
        <f t="shared" si="326"/>
        <v/>
      </c>
      <c r="U825" t="str">
        <f t="shared" si="327"/>
        <v/>
      </c>
      <c r="V825" t="str">
        <f t="shared" si="328"/>
        <v/>
      </c>
      <c r="W825" t="str">
        <f t="shared" si="329"/>
        <v/>
      </c>
      <c r="X825" t="str">
        <f t="shared" si="330"/>
        <v/>
      </c>
      <c r="Y825" t="str">
        <f t="shared" si="331"/>
        <v/>
      </c>
      <c r="Z825" t="str">
        <f t="shared" si="332"/>
        <v/>
      </c>
      <c r="AA825" t="str">
        <f t="shared" si="333"/>
        <v/>
      </c>
      <c r="AB825" t="str">
        <f t="shared" si="334"/>
        <v/>
      </c>
      <c r="AC825" t="str">
        <f t="shared" si="335"/>
        <v/>
      </c>
      <c r="AD825" t="str">
        <f t="shared" si="336"/>
        <v/>
      </c>
      <c r="AE825" t="str">
        <f t="shared" si="337"/>
        <v/>
      </c>
      <c r="AF825" t="str">
        <f t="shared" si="338"/>
        <v/>
      </c>
      <c r="AG825" t="str">
        <f t="shared" si="339"/>
        <v/>
      </c>
    </row>
    <row r="826" spans="3:33" x14ac:dyDescent="0.3">
      <c r="C826" s="5" t="str">
        <f t="shared" si="340"/>
        <v/>
      </c>
      <c r="D826" s="5" t="e">
        <f t="shared" si="324"/>
        <v>#N/A</v>
      </c>
      <c r="E826" s="5" t="b">
        <f t="shared" si="341"/>
        <v>0</v>
      </c>
      <c r="F826" s="5" t="e">
        <f t="shared" si="325"/>
        <v>#N/A</v>
      </c>
      <c r="G826" s="5" t="str">
        <f t="shared" si="342"/>
        <v>FALSE V</v>
      </c>
      <c r="H826" s="5" t="b">
        <f t="shared" si="343"/>
        <v>0</v>
      </c>
      <c r="I826" s="5" t="b">
        <f t="shared" si="344"/>
        <v>0</v>
      </c>
      <c r="J826" s="5" t="b">
        <f t="shared" si="345"/>
        <v>0</v>
      </c>
      <c r="K826" s="5" t="str">
        <f t="shared" si="346"/>
        <v>FALSE C</v>
      </c>
      <c r="L826" s="5" t="str">
        <f t="array" ref="L826">IFERROR(INDEX(e29_4c,SMALL(IF(($B$9&lt;=e29_raw)*($B$11&gt;=e29_raw),MATCH(ROW(e29_4c),ROW(e29_4c))),ROWS($A$1:A820)),COLUMN(A820)),"")</f>
        <v/>
      </c>
      <c r="M826" s="5" t="b">
        <f t="shared" si="347"/>
        <v>0</v>
      </c>
      <c r="N826" t="b">
        <f t="shared" si="348"/>
        <v>0</v>
      </c>
      <c r="O826" t="b">
        <f t="shared" si="349"/>
        <v>0</v>
      </c>
      <c r="P826" s="5" t="b">
        <f t="shared" si="350"/>
        <v>0</v>
      </c>
      <c r="T826" t="str">
        <f t="shared" si="326"/>
        <v/>
      </c>
      <c r="U826" t="str">
        <f t="shared" si="327"/>
        <v/>
      </c>
      <c r="V826" t="str">
        <f t="shared" si="328"/>
        <v/>
      </c>
      <c r="W826" t="str">
        <f t="shared" si="329"/>
        <v/>
      </c>
      <c r="X826" t="str">
        <f t="shared" si="330"/>
        <v/>
      </c>
      <c r="Y826" t="str">
        <f t="shared" si="331"/>
        <v/>
      </c>
      <c r="Z826" t="str">
        <f t="shared" si="332"/>
        <v/>
      </c>
      <c r="AA826" t="str">
        <f t="shared" si="333"/>
        <v/>
      </c>
      <c r="AB826" t="str">
        <f t="shared" si="334"/>
        <v/>
      </c>
      <c r="AC826" t="str">
        <f t="shared" si="335"/>
        <v/>
      </c>
      <c r="AD826" t="str">
        <f t="shared" si="336"/>
        <v/>
      </c>
      <c r="AE826" t="str">
        <f t="shared" si="337"/>
        <v/>
      </c>
      <c r="AF826" t="str">
        <f t="shared" si="338"/>
        <v/>
      </c>
      <c r="AG826" t="str">
        <f t="shared" si="339"/>
        <v/>
      </c>
    </row>
    <row r="827" spans="3:33" x14ac:dyDescent="0.3">
      <c r="C827" s="5" t="str">
        <f t="shared" si="340"/>
        <v/>
      </c>
      <c r="D827" s="5" t="e">
        <f t="shared" si="324"/>
        <v>#N/A</v>
      </c>
      <c r="E827" s="5" t="b">
        <f t="shared" si="341"/>
        <v>0</v>
      </c>
      <c r="F827" s="5" t="e">
        <f t="shared" si="325"/>
        <v>#N/A</v>
      </c>
      <c r="G827" s="5" t="str">
        <f t="shared" si="342"/>
        <v>FALSE V</v>
      </c>
      <c r="H827" s="5" t="b">
        <f t="shared" si="343"/>
        <v>0</v>
      </c>
      <c r="I827" s="5" t="b">
        <f t="shared" si="344"/>
        <v>0</v>
      </c>
      <c r="J827" s="5" t="b">
        <f t="shared" si="345"/>
        <v>0</v>
      </c>
      <c r="K827" s="5" t="str">
        <f t="shared" si="346"/>
        <v>FALSE C</v>
      </c>
      <c r="L827" s="5" t="str">
        <f t="array" ref="L827">IFERROR(INDEX(e29_4c,SMALL(IF(($B$9&lt;=e29_raw)*($B$11&gt;=e29_raw),MATCH(ROW(e29_4c),ROW(e29_4c))),ROWS($A$1:A821)),COLUMN(A821)),"")</f>
        <v/>
      </c>
      <c r="M827" s="5" t="b">
        <f t="shared" si="347"/>
        <v>0</v>
      </c>
      <c r="N827" t="b">
        <f t="shared" si="348"/>
        <v>0</v>
      </c>
      <c r="O827" t="b">
        <f t="shared" si="349"/>
        <v>0</v>
      </c>
      <c r="P827" s="5" t="b">
        <f t="shared" si="350"/>
        <v>0</v>
      </c>
      <c r="T827" t="str">
        <f t="shared" si="326"/>
        <v/>
      </c>
      <c r="U827" t="str">
        <f t="shared" si="327"/>
        <v/>
      </c>
      <c r="V827" t="str">
        <f t="shared" si="328"/>
        <v/>
      </c>
      <c r="W827" t="str">
        <f t="shared" si="329"/>
        <v/>
      </c>
      <c r="X827" t="str">
        <f t="shared" si="330"/>
        <v/>
      </c>
      <c r="Y827" t="str">
        <f t="shared" si="331"/>
        <v/>
      </c>
      <c r="Z827" t="str">
        <f t="shared" si="332"/>
        <v/>
      </c>
      <c r="AA827" t="str">
        <f t="shared" si="333"/>
        <v/>
      </c>
      <c r="AB827" t="str">
        <f t="shared" si="334"/>
        <v/>
      </c>
      <c r="AC827" t="str">
        <f t="shared" si="335"/>
        <v/>
      </c>
      <c r="AD827" t="str">
        <f t="shared" si="336"/>
        <v/>
      </c>
      <c r="AE827" t="str">
        <f t="shared" si="337"/>
        <v/>
      </c>
      <c r="AF827" t="str">
        <f t="shared" si="338"/>
        <v/>
      </c>
      <c r="AG827" t="str">
        <f t="shared" si="339"/>
        <v/>
      </c>
    </row>
    <row r="828" spans="3:33" x14ac:dyDescent="0.3">
      <c r="C828" s="5" t="str">
        <f t="shared" si="340"/>
        <v/>
      </c>
      <c r="D828" s="5" t="e">
        <f t="shared" si="324"/>
        <v>#N/A</v>
      </c>
      <c r="E828" s="5" t="b">
        <f t="shared" si="341"/>
        <v>0</v>
      </c>
      <c r="F828" s="5" t="e">
        <f t="shared" si="325"/>
        <v>#N/A</v>
      </c>
      <c r="G828" s="5" t="str">
        <f t="shared" si="342"/>
        <v>FALSE V</v>
      </c>
      <c r="H828" s="5" t="b">
        <f t="shared" si="343"/>
        <v>0</v>
      </c>
      <c r="I828" s="5" t="b">
        <f t="shared" si="344"/>
        <v>0</v>
      </c>
      <c r="J828" s="5" t="b">
        <f t="shared" si="345"/>
        <v>0</v>
      </c>
      <c r="K828" s="5" t="str">
        <f t="shared" si="346"/>
        <v>FALSE C</v>
      </c>
      <c r="L828" s="5" t="str">
        <f t="array" ref="L828">IFERROR(INDEX(e29_4c,SMALL(IF(($B$9&lt;=e29_raw)*($B$11&gt;=e29_raw),MATCH(ROW(e29_4c),ROW(e29_4c))),ROWS($A$1:A822)),COLUMN(A822)),"")</f>
        <v/>
      </c>
      <c r="M828" s="5" t="b">
        <f t="shared" si="347"/>
        <v>0</v>
      </c>
      <c r="N828" t="b">
        <f t="shared" si="348"/>
        <v>0</v>
      </c>
      <c r="O828" t="b">
        <f t="shared" si="349"/>
        <v>0</v>
      </c>
      <c r="P828" s="5" t="b">
        <f t="shared" si="350"/>
        <v>0</v>
      </c>
      <c r="T828" t="str">
        <f t="shared" si="326"/>
        <v/>
      </c>
      <c r="U828" t="str">
        <f t="shared" si="327"/>
        <v/>
      </c>
      <c r="V828" t="str">
        <f t="shared" si="328"/>
        <v/>
      </c>
      <c r="W828" t="str">
        <f t="shared" si="329"/>
        <v/>
      </c>
      <c r="X828" t="str">
        <f t="shared" si="330"/>
        <v/>
      </c>
      <c r="Y828" t="str">
        <f t="shared" si="331"/>
        <v/>
      </c>
      <c r="Z828" t="str">
        <f t="shared" si="332"/>
        <v/>
      </c>
      <c r="AA828" t="str">
        <f t="shared" si="333"/>
        <v/>
      </c>
      <c r="AB828" t="str">
        <f t="shared" si="334"/>
        <v/>
      </c>
      <c r="AC828" t="str">
        <f t="shared" si="335"/>
        <v/>
      </c>
      <c r="AD828" t="str">
        <f t="shared" si="336"/>
        <v/>
      </c>
      <c r="AE828" t="str">
        <f t="shared" si="337"/>
        <v/>
      </c>
      <c r="AF828" t="str">
        <f t="shared" si="338"/>
        <v/>
      </c>
      <c r="AG828" t="str">
        <f t="shared" si="339"/>
        <v/>
      </c>
    </row>
    <row r="829" spans="3:33" x14ac:dyDescent="0.3">
      <c r="C829" s="5" t="str">
        <f t="shared" si="340"/>
        <v/>
      </c>
      <c r="D829" s="5" t="e">
        <f t="shared" si="324"/>
        <v>#N/A</v>
      </c>
      <c r="E829" s="5" t="b">
        <f t="shared" si="341"/>
        <v>0</v>
      </c>
      <c r="F829" s="5" t="e">
        <f t="shared" si="325"/>
        <v>#N/A</v>
      </c>
      <c r="G829" s="5" t="str">
        <f t="shared" si="342"/>
        <v>FALSE V</v>
      </c>
      <c r="H829" s="5" t="b">
        <f t="shared" si="343"/>
        <v>0</v>
      </c>
      <c r="I829" s="5" t="b">
        <f t="shared" si="344"/>
        <v>0</v>
      </c>
      <c r="J829" s="5" t="b">
        <f t="shared" si="345"/>
        <v>0</v>
      </c>
      <c r="K829" s="5" t="str">
        <f t="shared" si="346"/>
        <v>FALSE C</v>
      </c>
      <c r="L829" s="5" t="str">
        <f t="array" ref="L829">IFERROR(INDEX(e29_4c,SMALL(IF(($B$9&lt;=e29_raw)*($B$11&gt;=e29_raw),MATCH(ROW(e29_4c),ROW(e29_4c))),ROWS($A$1:A823)),COLUMN(A823)),"")</f>
        <v/>
      </c>
      <c r="M829" s="5" t="b">
        <f t="shared" si="347"/>
        <v>0</v>
      </c>
      <c r="N829" t="b">
        <f t="shared" si="348"/>
        <v>0</v>
      </c>
      <c r="O829" t="b">
        <f t="shared" si="349"/>
        <v>0</v>
      </c>
      <c r="P829" s="5" t="b">
        <f t="shared" si="350"/>
        <v>0</v>
      </c>
      <c r="T829" t="str">
        <f t="shared" si="326"/>
        <v/>
      </c>
      <c r="U829" t="str">
        <f t="shared" si="327"/>
        <v/>
      </c>
      <c r="V829" t="str">
        <f t="shared" si="328"/>
        <v/>
      </c>
      <c r="W829" t="str">
        <f t="shared" si="329"/>
        <v/>
      </c>
      <c r="X829" t="str">
        <f t="shared" si="330"/>
        <v/>
      </c>
      <c r="Y829" t="str">
        <f t="shared" si="331"/>
        <v/>
      </c>
      <c r="Z829" t="str">
        <f t="shared" si="332"/>
        <v/>
      </c>
      <c r="AA829" t="str">
        <f t="shared" si="333"/>
        <v/>
      </c>
      <c r="AB829" t="str">
        <f t="shared" si="334"/>
        <v/>
      </c>
      <c r="AC829" t="str">
        <f t="shared" si="335"/>
        <v/>
      </c>
      <c r="AD829" t="str">
        <f t="shared" si="336"/>
        <v/>
      </c>
      <c r="AE829" t="str">
        <f t="shared" si="337"/>
        <v/>
      </c>
      <c r="AF829" t="str">
        <f t="shared" si="338"/>
        <v/>
      </c>
      <c r="AG829" t="str">
        <f t="shared" si="339"/>
        <v/>
      </c>
    </row>
    <row r="830" spans="3:33" x14ac:dyDescent="0.3">
      <c r="C830" s="5" t="str">
        <f t="shared" si="340"/>
        <v/>
      </c>
      <c r="D830" s="5" t="e">
        <f t="shared" si="324"/>
        <v>#N/A</v>
      </c>
      <c r="E830" s="5" t="b">
        <f t="shared" si="341"/>
        <v>0</v>
      </c>
      <c r="F830" s="5" t="e">
        <f t="shared" si="325"/>
        <v>#N/A</v>
      </c>
      <c r="G830" s="5" t="str">
        <f t="shared" si="342"/>
        <v>FALSE V</v>
      </c>
      <c r="H830" s="5" t="b">
        <f t="shared" si="343"/>
        <v>0</v>
      </c>
      <c r="I830" s="5" t="b">
        <f t="shared" si="344"/>
        <v>0</v>
      </c>
      <c r="J830" s="5" t="b">
        <f t="shared" si="345"/>
        <v>0</v>
      </c>
      <c r="K830" s="5" t="str">
        <f t="shared" si="346"/>
        <v>FALSE C</v>
      </c>
      <c r="L830" s="5" t="str">
        <f t="array" ref="L830">IFERROR(INDEX(e29_4c,SMALL(IF(($B$9&lt;=e29_raw)*($B$11&gt;=e29_raw),MATCH(ROW(e29_4c),ROW(e29_4c))),ROWS($A$1:A824)),COLUMN(A824)),"")</f>
        <v/>
      </c>
      <c r="M830" s="5" t="b">
        <f t="shared" si="347"/>
        <v>0</v>
      </c>
      <c r="N830" t="b">
        <f t="shared" si="348"/>
        <v>0</v>
      </c>
      <c r="O830" t="b">
        <f t="shared" si="349"/>
        <v>0</v>
      </c>
      <c r="P830" s="5" t="b">
        <f t="shared" si="350"/>
        <v>0</v>
      </c>
      <c r="T830" t="str">
        <f t="shared" si="326"/>
        <v/>
      </c>
      <c r="U830" t="str">
        <f t="shared" si="327"/>
        <v/>
      </c>
      <c r="V830" t="str">
        <f t="shared" si="328"/>
        <v/>
      </c>
      <c r="W830" t="str">
        <f t="shared" si="329"/>
        <v/>
      </c>
      <c r="X830" t="str">
        <f t="shared" si="330"/>
        <v/>
      </c>
      <c r="Y830" t="str">
        <f t="shared" si="331"/>
        <v/>
      </c>
      <c r="Z830" t="str">
        <f t="shared" si="332"/>
        <v/>
      </c>
      <c r="AA830" t="str">
        <f t="shared" si="333"/>
        <v/>
      </c>
      <c r="AB830" t="str">
        <f t="shared" si="334"/>
        <v/>
      </c>
      <c r="AC830" t="str">
        <f t="shared" si="335"/>
        <v/>
      </c>
      <c r="AD830" t="str">
        <f t="shared" si="336"/>
        <v/>
      </c>
      <c r="AE830" t="str">
        <f t="shared" si="337"/>
        <v/>
      </c>
      <c r="AF830" t="str">
        <f t="shared" si="338"/>
        <v/>
      </c>
      <c r="AG830" t="str">
        <f t="shared" si="339"/>
        <v/>
      </c>
    </row>
    <row r="831" spans="3:33" x14ac:dyDescent="0.3">
      <c r="C831" s="5" t="str">
        <f t="shared" si="340"/>
        <v/>
      </c>
      <c r="D831" s="5" t="e">
        <f t="shared" si="324"/>
        <v>#N/A</v>
      </c>
      <c r="E831" s="5" t="b">
        <f t="shared" si="341"/>
        <v>0</v>
      </c>
      <c r="F831" s="5" t="e">
        <f t="shared" si="325"/>
        <v>#N/A</v>
      </c>
      <c r="G831" s="5" t="str">
        <f t="shared" si="342"/>
        <v>FALSE V</v>
      </c>
      <c r="H831" s="5" t="b">
        <f t="shared" si="343"/>
        <v>0</v>
      </c>
      <c r="I831" s="5" t="b">
        <f t="shared" si="344"/>
        <v>0</v>
      </c>
      <c r="J831" s="5" t="b">
        <f t="shared" si="345"/>
        <v>0</v>
      </c>
      <c r="K831" s="5" t="str">
        <f t="shared" si="346"/>
        <v>FALSE C</v>
      </c>
      <c r="L831" s="5" t="str">
        <f t="array" ref="L831">IFERROR(INDEX(e29_4c,SMALL(IF(($B$9&lt;=e29_raw)*($B$11&gt;=e29_raw),MATCH(ROW(e29_4c),ROW(e29_4c))),ROWS($A$1:A825)),COLUMN(A825)),"")</f>
        <v/>
      </c>
      <c r="M831" s="5" t="b">
        <f t="shared" si="347"/>
        <v>0</v>
      </c>
      <c r="N831" t="b">
        <f t="shared" si="348"/>
        <v>0</v>
      </c>
      <c r="O831" t="b">
        <f t="shared" si="349"/>
        <v>0</v>
      </c>
      <c r="P831" s="5" t="b">
        <f t="shared" si="350"/>
        <v>0</v>
      </c>
      <c r="T831" t="str">
        <f t="shared" si="326"/>
        <v/>
      </c>
      <c r="U831" t="str">
        <f t="shared" si="327"/>
        <v/>
      </c>
      <c r="V831" t="str">
        <f t="shared" si="328"/>
        <v/>
      </c>
      <c r="W831" t="str">
        <f t="shared" si="329"/>
        <v/>
      </c>
      <c r="X831" t="str">
        <f t="shared" si="330"/>
        <v/>
      </c>
      <c r="Y831" t="str">
        <f t="shared" si="331"/>
        <v/>
      </c>
      <c r="Z831" t="str">
        <f t="shared" si="332"/>
        <v/>
      </c>
      <c r="AA831" t="str">
        <f t="shared" si="333"/>
        <v/>
      </c>
      <c r="AB831" t="str">
        <f t="shared" si="334"/>
        <v/>
      </c>
      <c r="AC831" t="str">
        <f t="shared" si="335"/>
        <v/>
      </c>
      <c r="AD831" t="str">
        <f t="shared" si="336"/>
        <v/>
      </c>
      <c r="AE831" t="str">
        <f t="shared" si="337"/>
        <v/>
      </c>
      <c r="AF831" t="str">
        <f t="shared" si="338"/>
        <v/>
      </c>
      <c r="AG831" t="str">
        <f t="shared" si="339"/>
        <v/>
      </c>
    </row>
    <row r="832" spans="3:33" x14ac:dyDescent="0.3">
      <c r="C832" s="5" t="str">
        <f t="shared" si="340"/>
        <v/>
      </c>
      <c r="D832" s="5" t="e">
        <f t="shared" si="324"/>
        <v>#N/A</v>
      </c>
      <c r="E832" s="5" t="b">
        <f t="shared" si="341"/>
        <v>0</v>
      </c>
      <c r="F832" s="5" t="e">
        <f t="shared" si="325"/>
        <v>#N/A</v>
      </c>
      <c r="G832" s="5" t="str">
        <f t="shared" si="342"/>
        <v>FALSE V</v>
      </c>
      <c r="H832" s="5" t="b">
        <f t="shared" si="343"/>
        <v>0</v>
      </c>
      <c r="I832" s="5" t="b">
        <f t="shared" si="344"/>
        <v>0</v>
      </c>
      <c r="J832" s="5" t="b">
        <f t="shared" si="345"/>
        <v>0</v>
      </c>
      <c r="K832" s="5" t="str">
        <f t="shared" si="346"/>
        <v>FALSE C</v>
      </c>
      <c r="L832" s="5" t="str">
        <f t="array" ref="L832">IFERROR(INDEX(e29_4c,SMALL(IF(($B$9&lt;=e29_raw)*($B$11&gt;=e29_raw),MATCH(ROW(e29_4c),ROW(e29_4c))),ROWS($A$1:A826)),COLUMN(A826)),"")</f>
        <v/>
      </c>
      <c r="M832" s="5" t="b">
        <f t="shared" si="347"/>
        <v>0</v>
      </c>
      <c r="N832" t="b">
        <f t="shared" si="348"/>
        <v>0</v>
      </c>
      <c r="O832" t="b">
        <f t="shared" si="349"/>
        <v>0</v>
      </c>
      <c r="P832" s="5" t="b">
        <f t="shared" si="350"/>
        <v>0</v>
      </c>
      <c r="T832" t="str">
        <f t="shared" si="326"/>
        <v/>
      </c>
      <c r="U832" t="str">
        <f t="shared" si="327"/>
        <v/>
      </c>
      <c r="V832" t="str">
        <f t="shared" si="328"/>
        <v/>
      </c>
      <c r="W832" t="str">
        <f t="shared" si="329"/>
        <v/>
      </c>
      <c r="X832" t="str">
        <f t="shared" si="330"/>
        <v/>
      </c>
      <c r="Y832" t="str">
        <f t="shared" si="331"/>
        <v/>
      </c>
      <c r="Z832" t="str">
        <f t="shared" si="332"/>
        <v/>
      </c>
      <c r="AA832" t="str">
        <f t="shared" si="333"/>
        <v/>
      </c>
      <c r="AB832" t="str">
        <f t="shared" si="334"/>
        <v/>
      </c>
      <c r="AC832" t="str">
        <f t="shared" si="335"/>
        <v/>
      </c>
      <c r="AD832" t="str">
        <f t="shared" si="336"/>
        <v/>
      </c>
      <c r="AE832" t="str">
        <f t="shared" si="337"/>
        <v/>
      </c>
      <c r="AF832" t="str">
        <f t="shared" si="338"/>
        <v/>
      </c>
      <c r="AG832" t="str">
        <f t="shared" si="339"/>
        <v/>
      </c>
    </row>
    <row r="833" spans="3:33" x14ac:dyDescent="0.3">
      <c r="C833" s="5" t="str">
        <f t="shared" si="340"/>
        <v/>
      </c>
      <c r="D833" s="5" t="e">
        <f t="shared" si="324"/>
        <v>#N/A</v>
      </c>
      <c r="E833" s="5" t="b">
        <f t="shared" si="341"/>
        <v>0</v>
      </c>
      <c r="F833" s="5" t="e">
        <f t="shared" si="325"/>
        <v>#N/A</v>
      </c>
      <c r="G833" s="5" t="str">
        <f t="shared" si="342"/>
        <v>FALSE V</v>
      </c>
      <c r="H833" s="5" t="b">
        <f t="shared" si="343"/>
        <v>0</v>
      </c>
      <c r="I833" s="5" t="b">
        <f t="shared" si="344"/>
        <v>0</v>
      </c>
      <c r="J833" s="5" t="b">
        <f t="shared" si="345"/>
        <v>0</v>
      </c>
      <c r="K833" s="5" t="str">
        <f t="shared" si="346"/>
        <v>FALSE C</v>
      </c>
      <c r="L833" s="5" t="str">
        <f t="array" ref="L833">IFERROR(INDEX(e29_4c,SMALL(IF(($B$9&lt;=e29_raw)*($B$11&gt;=e29_raw),MATCH(ROW(e29_4c),ROW(e29_4c))),ROWS($A$1:A827)),COLUMN(A827)),"")</f>
        <v/>
      </c>
      <c r="M833" s="5" t="b">
        <f t="shared" si="347"/>
        <v>0</v>
      </c>
      <c r="N833" t="b">
        <f t="shared" si="348"/>
        <v>0</v>
      </c>
      <c r="O833" t="b">
        <f t="shared" si="349"/>
        <v>0</v>
      </c>
      <c r="P833" s="5" t="b">
        <f t="shared" si="350"/>
        <v>0</v>
      </c>
      <c r="T833" t="str">
        <f t="shared" si="326"/>
        <v/>
      </c>
      <c r="U833" t="str">
        <f t="shared" si="327"/>
        <v/>
      </c>
      <c r="V833" t="str">
        <f t="shared" si="328"/>
        <v/>
      </c>
      <c r="W833" t="str">
        <f t="shared" si="329"/>
        <v/>
      </c>
      <c r="X833" t="str">
        <f t="shared" si="330"/>
        <v/>
      </c>
      <c r="Y833" t="str">
        <f t="shared" si="331"/>
        <v/>
      </c>
      <c r="Z833" t="str">
        <f t="shared" si="332"/>
        <v/>
      </c>
      <c r="AA833" t="str">
        <f t="shared" si="333"/>
        <v/>
      </c>
      <c r="AB833" t="str">
        <f t="shared" si="334"/>
        <v/>
      </c>
      <c r="AC833" t="str">
        <f t="shared" si="335"/>
        <v/>
      </c>
      <c r="AD833" t="str">
        <f t="shared" si="336"/>
        <v/>
      </c>
      <c r="AE833" t="str">
        <f t="shared" si="337"/>
        <v/>
      </c>
      <c r="AF833" t="str">
        <f t="shared" si="338"/>
        <v/>
      </c>
      <c r="AG833" t="str">
        <f t="shared" si="339"/>
        <v/>
      </c>
    </row>
    <row r="834" spans="3:33" x14ac:dyDescent="0.3">
      <c r="C834" s="5" t="str">
        <f t="shared" si="340"/>
        <v/>
      </c>
      <c r="D834" s="5" t="e">
        <f t="shared" si="324"/>
        <v>#N/A</v>
      </c>
      <c r="E834" s="5" t="b">
        <f t="shared" si="341"/>
        <v>0</v>
      </c>
      <c r="F834" s="5" t="e">
        <f t="shared" si="325"/>
        <v>#N/A</v>
      </c>
      <c r="G834" s="5" t="str">
        <f t="shared" si="342"/>
        <v>FALSE V</v>
      </c>
      <c r="H834" s="5" t="b">
        <f t="shared" si="343"/>
        <v>0</v>
      </c>
      <c r="I834" s="5" t="b">
        <f t="shared" si="344"/>
        <v>0</v>
      </c>
      <c r="J834" s="5" t="b">
        <f t="shared" si="345"/>
        <v>0</v>
      </c>
      <c r="K834" s="5" t="str">
        <f t="shared" si="346"/>
        <v>FALSE C</v>
      </c>
      <c r="L834" s="5" t="str">
        <f t="array" ref="L834">IFERROR(INDEX(e29_4c,SMALL(IF(($B$9&lt;=e29_raw)*($B$11&gt;=e29_raw),MATCH(ROW(e29_4c),ROW(e29_4c))),ROWS($A$1:A828)),COLUMN(A828)),"")</f>
        <v/>
      </c>
      <c r="M834" s="5" t="b">
        <f t="shared" si="347"/>
        <v>0</v>
      </c>
      <c r="N834" t="b">
        <f t="shared" si="348"/>
        <v>0</v>
      </c>
      <c r="O834" t="b">
        <f t="shared" si="349"/>
        <v>0</v>
      </c>
      <c r="P834" s="5" t="b">
        <f t="shared" si="350"/>
        <v>0</v>
      </c>
      <c r="T834" t="str">
        <f t="shared" si="326"/>
        <v/>
      </c>
      <c r="U834" t="str">
        <f t="shared" si="327"/>
        <v/>
      </c>
      <c r="V834" t="str">
        <f t="shared" si="328"/>
        <v/>
      </c>
      <c r="W834" t="str">
        <f t="shared" si="329"/>
        <v/>
      </c>
      <c r="X834" t="str">
        <f t="shared" si="330"/>
        <v/>
      </c>
      <c r="Y834" t="str">
        <f t="shared" si="331"/>
        <v/>
      </c>
      <c r="Z834" t="str">
        <f t="shared" si="332"/>
        <v/>
      </c>
      <c r="AA834" t="str">
        <f t="shared" si="333"/>
        <v/>
      </c>
      <c r="AB834" t="str">
        <f t="shared" si="334"/>
        <v/>
      </c>
      <c r="AC834" t="str">
        <f t="shared" si="335"/>
        <v/>
      </c>
      <c r="AD834" t="str">
        <f t="shared" si="336"/>
        <v/>
      </c>
      <c r="AE834" t="str">
        <f t="shared" si="337"/>
        <v/>
      </c>
      <c r="AF834" t="str">
        <f t="shared" si="338"/>
        <v/>
      </c>
      <c r="AG834" t="str">
        <f t="shared" si="339"/>
        <v/>
      </c>
    </row>
    <row r="835" spans="3:33" x14ac:dyDescent="0.3">
      <c r="C835" s="5" t="str">
        <f t="shared" si="340"/>
        <v/>
      </c>
      <c r="D835" s="5" t="e">
        <f t="shared" si="324"/>
        <v>#N/A</v>
      </c>
      <c r="E835" s="5" t="b">
        <f t="shared" si="341"/>
        <v>0</v>
      </c>
      <c r="F835" s="5" t="e">
        <f t="shared" si="325"/>
        <v>#N/A</v>
      </c>
      <c r="G835" s="5" t="str">
        <f t="shared" si="342"/>
        <v>FALSE V</v>
      </c>
      <c r="H835" s="5" t="b">
        <f t="shared" si="343"/>
        <v>0</v>
      </c>
      <c r="I835" s="5" t="b">
        <f t="shared" si="344"/>
        <v>0</v>
      </c>
      <c r="J835" s="5" t="b">
        <f t="shared" si="345"/>
        <v>0</v>
      </c>
      <c r="K835" s="5" t="str">
        <f t="shared" si="346"/>
        <v>FALSE C</v>
      </c>
      <c r="L835" s="5" t="str">
        <f t="array" ref="L835">IFERROR(INDEX(e29_4c,SMALL(IF(($B$9&lt;=e29_raw)*($B$11&gt;=e29_raw),MATCH(ROW(e29_4c),ROW(e29_4c))),ROWS($A$1:A829)),COLUMN(A829)),"")</f>
        <v/>
      </c>
      <c r="M835" s="5" t="b">
        <f t="shared" si="347"/>
        <v>0</v>
      </c>
      <c r="N835" t="b">
        <f t="shared" si="348"/>
        <v>0</v>
      </c>
      <c r="O835" t="b">
        <f t="shared" si="349"/>
        <v>0</v>
      </c>
      <c r="P835" s="5" t="b">
        <f t="shared" si="350"/>
        <v>0</v>
      </c>
      <c r="T835" t="str">
        <f t="shared" si="326"/>
        <v/>
      </c>
      <c r="U835" t="str">
        <f t="shared" si="327"/>
        <v/>
      </c>
      <c r="V835" t="str">
        <f t="shared" si="328"/>
        <v/>
      </c>
      <c r="W835" t="str">
        <f t="shared" si="329"/>
        <v/>
      </c>
      <c r="X835" t="str">
        <f t="shared" si="330"/>
        <v/>
      </c>
      <c r="Y835" t="str">
        <f t="shared" si="331"/>
        <v/>
      </c>
      <c r="Z835" t="str">
        <f t="shared" si="332"/>
        <v/>
      </c>
      <c r="AA835" t="str">
        <f t="shared" si="333"/>
        <v/>
      </c>
      <c r="AB835" t="str">
        <f t="shared" si="334"/>
        <v/>
      </c>
      <c r="AC835" t="str">
        <f t="shared" si="335"/>
        <v/>
      </c>
      <c r="AD835" t="str">
        <f t="shared" si="336"/>
        <v/>
      </c>
      <c r="AE835" t="str">
        <f t="shared" si="337"/>
        <v/>
      </c>
      <c r="AF835" t="str">
        <f t="shared" si="338"/>
        <v/>
      </c>
      <c r="AG835" t="str">
        <f t="shared" si="339"/>
        <v/>
      </c>
    </row>
    <row r="836" spans="3:33" x14ac:dyDescent="0.3">
      <c r="C836" s="5" t="str">
        <f t="shared" si="340"/>
        <v/>
      </c>
      <c r="D836" s="5" t="e">
        <f t="shared" si="324"/>
        <v>#N/A</v>
      </c>
      <c r="E836" s="5" t="b">
        <f t="shared" si="341"/>
        <v>0</v>
      </c>
      <c r="F836" s="5" t="e">
        <f t="shared" si="325"/>
        <v>#N/A</v>
      </c>
      <c r="G836" s="5" t="str">
        <f t="shared" si="342"/>
        <v>FALSE V</v>
      </c>
      <c r="H836" s="5" t="b">
        <f t="shared" si="343"/>
        <v>0</v>
      </c>
      <c r="I836" s="5" t="b">
        <f t="shared" si="344"/>
        <v>0</v>
      </c>
      <c r="J836" s="5" t="b">
        <f t="shared" si="345"/>
        <v>0</v>
      </c>
      <c r="K836" s="5" t="str">
        <f t="shared" si="346"/>
        <v>FALSE C</v>
      </c>
      <c r="L836" s="5" t="str">
        <f t="array" ref="L836">IFERROR(INDEX(e29_4c,SMALL(IF(($B$9&lt;=e29_raw)*($B$11&gt;=e29_raw),MATCH(ROW(e29_4c),ROW(e29_4c))),ROWS($A$1:A830)),COLUMN(A830)),"")</f>
        <v/>
      </c>
      <c r="M836" s="5" t="b">
        <f t="shared" si="347"/>
        <v>0</v>
      </c>
      <c r="N836" t="b">
        <f t="shared" si="348"/>
        <v>0</v>
      </c>
      <c r="O836" t="b">
        <f t="shared" si="349"/>
        <v>0</v>
      </c>
      <c r="P836" s="5" t="b">
        <f t="shared" si="350"/>
        <v>0</v>
      </c>
      <c r="T836" t="str">
        <f t="shared" si="326"/>
        <v/>
      </c>
      <c r="U836" t="str">
        <f t="shared" si="327"/>
        <v/>
      </c>
      <c r="V836" t="str">
        <f t="shared" si="328"/>
        <v/>
      </c>
      <c r="W836" t="str">
        <f t="shared" si="329"/>
        <v/>
      </c>
      <c r="X836" t="str">
        <f t="shared" si="330"/>
        <v/>
      </c>
      <c r="Y836" t="str">
        <f t="shared" si="331"/>
        <v/>
      </c>
      <c r="Z836" t="str">
        <f t="shared" si="332"/>
        <v/>
      </c>
      <c r="AA836" t="str">
        <f t="shared" si="333"/>
        <v/>
      </c>
      <c r="AB836" t="str">
        <f t="shared" si="334"/>
        <v/>
      </c>
      <c r="AC836" t="str">
        <f t="shared" si="335"/>
        <v/>
      </c>
      <c r="AD836" t="str">
        <f t="shared" si="336"/>
        <v/>
      </c>
      <c r="AE836" t="str">
        <f t="shared" si="337"/>
        <v/>
      </c>
      <c r="AF836" t="str">
        <f t="shared" si="338"/>
        <v/>
      </c>
      <c r="AG836" t="str">
        <f t="shared" si="339"/>
        <v/>
      </c>
    </row>
    <row r="837" spans="3:33" x14ac:dyDescent="0.3">
      <c r="C837" s="5" t="str">
        <f t="shared" si="340"/>
        <v/>
      </c>
      <c r="D837" s="5" t="e">
        <f t="shared" si="324"/>
        <v>#N/A</v>
      </c>
      <c r="E837" s="5" t="b">
        <f t="shared" si="341"/>
        <v>0</v>
      </c>
      <c r="F837" s="5" t="e">
        <f t="shared" si="325"/>
        <v>#N/A</v>
      </c>
      <c r="G837" s="5" t="str">
        <f t="shared" si="342"/>
        <v>FALSE V</v>
      </c>
      <c r="H837" s="5" t="b">
        <f t="shared" si="343"/>
        <v>0</v>
      </c>
      <c r="I837" s="5" t="b">
        <f t="shared" si="344"/>
        <v>0</v>
      </c>
      <c r="J837" s="5" t="b">
        <f t="shared" si="345"/>
        <v>0</v>
      </c>
      <c r="K837" s="5" t="str">
        <f t="shared" si="346"/>
        <v>FALSE C</v>
      </c>
      <c r="L837" s="5" t="str">
        <f t="array" ref="L837">IFERROR(INDEX(e29_4c,SMALL(IF(($B$9&lt;=e29_raw)*($B$11&gt;=e29_raw),MATCH(ROW(e29_4c),ROW(e29_4c))),ROWS($A$1:A831)),COLUMN(A831)),"")</f>
        <v/>
      </c>
      <c r="M837" s="5" t="b">
        <f t="shared" si="347"/>
        <v>0</v>
      </c>
      <c r="N837" t="b">
        <f t="shared" si="348"/>
        <v>0</v>
      </c>
      <c r="O837" t="b">
        <f t="shared" si="349"/>
        <v>0</v>
      </c>
      <c r="P837" s="5" t="b">
        <f t="shared" si="350"/>
        <v>0</v>
      </c>
      <c r="T837" t="str">
        <f t="shared" si="326"/>
        <v/>
      </c>
      <c r="U837" t="str">
        <f t="shared" si="327"/>
        <v/>
      </c>
      <c r="V837" t="str">
        <f t="shared" si="328"/>
        <v/>
      </c>
      <c r="W837" t="str">
        <f t="shared" si="329"/>
        <v/>
      </c>
      <c r="X837" t="str">
        <f t="shared" si="330"/>
        <v/>
      </c>
      <c r="Y837" t="str">
        <f t="shared" si="331"/>
        <v/>
      </c>
      <c r="Z837" t="str">
        <f t="shared" si="332"/>
        <v/>
      </c>
      <c r="AA837" t="str">
        <f t="shared" si="333"/>
        <v/>
      </c>
      <c r="AB837" t="str">
        <f t="shared" si="334"/>
        <v/>
      </c>
      <c r="AC837" t="str">
        <f t="shared" si="335"/>
        <v/>
      </c>
      <c r="AD837" t="str">
        <f t="shared" si="336"/>
        <v/>
      </c>
      <c r="AE837" t="str">
        <f t="shared" si="337"/>
        <v/>
      </c>
      <c r="AF837" t="str">
        <f t="shared" si="338"/>
        <v/>
      </c>
      <c r="AG837" t="str">
        <f t="shared" si="339"/>
        <v/>
      </c>
    </row>
    <row r="838" spans="3:33" x14ac:dyDescent="0.3">
      <c r="C838" s="5" t="str">
        <f t="shared" si="340"/>
        <v/>
      </c>
      <c r="D838" s="5" t="e">
        <f t="shared" si="324"/>
        <v>#N/A</v>
      </c>
      <c r="E838" s="5" t="b">
        <f t="shared" si="341"/>
        <v>0</v>
      </c>
      <c r="F838" s="5" t="e">
        <f t="shared" si="325"/>
        <v>#N/A</v>
      </c>
      <c r="G838" s="5" t="str">
        <f t="shared" si="342"/>
        <v>FALSE V</v>
      </c>
      <c r="H838" s="5" t="b">
        <f t="shared" si="343"/>
        <v>0</v>
      </c>
      <c r="I838" s="5" t="b">
        <f t="shared" si="344"/>
        <v>0</v>
      </c>
      <c r="J838" s="5" t="b">
        <f t="shared" si="345"/>
        <v>0</v>
      </c>
      <c r="K838" s="5" t="str">
        <f t="shared" si="346"/>
        <v>FALSE C</v>
      </c>
      <c r="L838" s="5" t="str">
        <f t="array" ref="L838">IFERROR(INDEX(e29_4c,SMALL(IF(($B$9&lt;=e29_raw)*($B$11&gt;=e29_raw),MATCH(ROW(e29_4c),ROW(e29_4c))),ROWS($A$1:A832)),COLUMN(A832)),"")</f>
        <v/>
      </c>
      <c r="M838" s="5" t="b">
        <f t="shared" si="347"/>
        <v>0</v>
      </c>
      <c r="N838" t="b">
        <f t="shared" si="348"/>
        <v>0</v>
      </c>
      <c r="O838" t="b">
        <f t="shared" si="349"/>
        <v>0</v>
      </c>
      <c r="P838" s="5" t="b">
        <f t="shared" si="350"/>
        <v>0</v>
      </c>
      <c r="T838" t="str">
        <f t="shared" si="326"/>
        <v/>
      </c>
      <c r="U838" t="str">
        <f t="shared" si="327"/>
        <v/>
      </c>
      <c r="V838" t="str">
        <f t="shared" si="328"/>
        <v/>
      </c>
      <c r="W838" t="str">
        <f t="shared" si="329"/>
        <v/>
      </c>
      <c r="X838" t="str">
        <f t="shared" si="330"/>
        <v/>
      </c>
      <c r="Y838" t="str">
        <f t="shared" si="331"/>
        <v/>
      </c>
      <c r="Z838" t="str">
        <f t="shared" si="332"/>
        <v/>
      </c>
      <c r="AA838" t="str">
        <f t="shared" si="333"/>
        <v/>
      </c>
      <c r="AB838" t="str">
        <f t="shared" si="334"/>
        <v/>
      </c>
      <c r="AC838" t="str">
        <f t="shared" si="335"/>
        <v/>
      </c>
      <c r="AD838" t="str">
        <f t="shared" si="336"/>
        <v/>
      </c>
      <c r="AE838" t="str">
        <f t="shared" si="337"/>
        <v/>
      </c>
      <c r="AF838" t="str">
        <f t="shared" si="338"/>
        <v/>
      </c>
      <c r="AG838" t="str">
        <f t="shared" si="339"/>
        <v/>
      </c>
    </row>
    <row r="839" spans="3:33" x14ac:dyDescent="0.3">
      <c r="C839" s="5" t="str">
        <f t="shared" si="340"/>
        <v/>
      </c>
      <c r="D839" s="5" t="e">
        <f t="shared" ref="D839:D902" si="351">INDEX(e29_value,MATCH(L839,e29_4c,0))&amp;" "&amp;INDEX(e29_sym,MATCH(L839,e29_4c,0))</f>
        <v>#N/A</v>
      </c>
      <c r="E839" s="5" t="b">
        <f t="shared" si="341"/>
        <v>0</v>
      </c>
      <c r="F839" s="5" t="e">
        <f t="shared" ref="F839:F902" si="352">MIN($B$17,ROUND(SQRT(($B$30*INDEX(e29_raw,MATCH(L839,e29_4c,0)))),1))&amp;" V"</f>
        <v>#N/A</v>
      </c>
      <c r="G839" s="5" t="str">
        <f t="shared" si="342"/>
        <v>FALSE V</v>
      </c>
      <c r="H839" s="5" t="b">
        <f t="shared" si="343"/>
        <v>0</v>
      </c>
      <c r="I839" s="5" t="b">
        <f t="shared" si="344"/>
        <v>0</v>
      </c>
      <c r="J839" s="5" t="b">
        <f t="shared" si="345"/>
        <v>0</v>
      </c>
      <c r="K839" s="5" t="str">
        <f t="shared" si="346"/>
        <v>FALSE C</v>
      </c>
      <c r="L839" s="5" t="str">
        <f t="array" ref="L839">IFERROR(INDEX(e29_4c,SMALL(IF(($B$9&lt;=e29_raw)*($B$11&gt;=e29_raw),MATCH(ROW(e29_4c),ROW(e29_4c))),ROWS($A$1:A833)),COLUMN(A833)),"")</f>
        <v/>
      </c>
      <c r="M839" s="5" t="b">
        <f t="shared" si="347"/>
        <v>0</v>
      </c>
      <c r="N839" t="b">
        <f t="shared" si="348"/>
        <v>0</v>
      </c>
      <c r="O839" t="b">
        <f t="shared" si="349"/>
        <v>0</v>
      </c>
      <c r="P839" s="5" t="b">
        <f t="shared" si="350"/>
        <v>0</v>
      </c>
      <c r="T839" t="str">
        <f t="shared" ref="T839:T902" si="353">IF($L839&lt;&gt;"",C$6&amp;" '"&amp;C839&amp;"';","")</f>
        <v/>
      </c>
      <c r="U839" t="str">
        <f t="shared" ref="U839:U902" si="354">IF($L839&lt;&gt;"",D$6&amp;" '"&amp;D839&amp;"';","")</f>
        <v/>
      </c>
      <c r="V839" t="str">
        <f t="shared" ref="V839:V902" si="355">IF($L839&lt;&gt;"",E$6&amp;" '"&amp;E839&amp;"';","")</f>
        <v/>
      </c>
      <c r="W839" t="str">
        <f t="shared" ref="W839:W902" si="356">IF($L839&lt;&gt;"",F$6&amp;" '"&amp;F839&amp;"';","")</f>
        <v/>
      </c>
      <c r="X839" t="str">
        <f t="shared" ref="X839:X902" si="357">IF($L839&lt;&gt;"",G$6&amp;" '"&amp;G839&amp;"';","")</f>
        <v/>
      </c>
      <c r="Y839" t="str">
        <f t="shared" ref="Y839:Y902" si="358">IF($L839&lt;&gt;"",H$6&amp;" '"&amp;H839&amp;"';","")</f>
        <v/>
      </c>
      <c r="Z839" t="str">
        <f t="shared" ref="Z839:Z902" si="359">IF($L839&lt;&gt;"",I$6&amp;" '"&amp;I839&amp;"';","")</f>
        <v/>
      </c>
      <c r="AA839" t="str">
        <f t="shared" ref="AA839:AA902" si="360">IF($L839&lt;&gt;"",J$6&amp;" '"&amp;J839&amp;"';","")</f>
        <v/>
      </c>
      <c r="AB839" t="str">
        <f t="shared" ref="AB839:AB902" si="361">IF($L839&lt;&gt;"",K$6&amp;" '"&amp;K839&amp;"';","")</f>
        <v/>
      </c>
      <c r="AC839" t="str">
        <f t="shared" ref="AC839:AC902" si="362">IF($L839&lt;&gt;"",L$6&amp;" '"&amp;L839&amp;"';","")</f>
        <v/>
      </c>
      <c r="AD839" t="str">
        <f t="shared" ref="AD839:AD902" si="363">IF($L839&lt;&gt;"",M$6&amp;" '"&amp;M839&amp;"';","")</f>
        <v/>
      </c>
      <c r="AE839" t="str">
        <f t="shared" ref="AE839:AE902" si="364">IF($L839&lt;&gt;"",N$6&amp;" '"&amp;N839&amp;"';","")</f>
        <v/>
      </c>
      <c r="AF839" t="str">
        <f t="shared" ref="AF839:AF902" si="365">IF($L839&lt;&gt;"",O$6&amp;" '"&amp;O839&amp;"';","")</f>
        <v/>
      </c>
      <c r="AG839" t="str">
        <f t="shared" ref="AG839:AG902" si="366">IF($L839&lt;&gt;"",P$6&amp;" '"&amp;P839&amp;"';","")</f>
        <v/>
      </c>
    </row>
    <row r="840" spans="3:33" x14ac:dyDescent="0.3">
      <c r="C840" s="5" t="str">
        <f t="shared" ref="C840:C903" si="367">IF($L840&lt;&gt;"","R"&amp;J840,"")</f>
        <v/>
      </c>
      <c r="D840" s="5" t="e">
        <f t="shared" si="351"/>
        <v>#N/A</v>
      </c>
      <c r="E840" s="5" t="b">
        <f t="shared" ref="E840:E903" si="368">IF($L840&lt;&gt;"",$B$21)</f>
        <v>0</v>
      </c>
      <c r="F840" s="5" t="e">
        <f t="shared" si="352"/>
        <v>#N/A</v>
      </c>
      <c r="G840" s="5" t="str">
        <f t="shared" ref="G840:G903" si="369">IF($L840&lt;&gt;"",$B$19)&amp;" V"</f>
        <v>FALSE V</v>
      </c>
      <c r="H840" s="5" t="b">
        <f t="shared" ref="H840:H903" si="370">IF($L840&lt;&gt;"",$B$15)</f>
        <v>0</v>
      </c>
      <c r="I840" s="5" t="b">
        <f t="shared" ref="I840:I903" si="371">IF($L840&lt;&gt;"",$B$23)</f>
        <v>0</v>
      </c>
      <c r="J840" s="5" t="b">
        <f t="shared" ref="J840:J903" si="372">IF($L840&lt;&gt;"",$B$13)</f>
        <v>0</v>
      </c>
      <c r="K840" s="5" t="str">
        <f t="shared" ref="K840:K903" si="373">IF($L840&lt;&gt;"",$B$25)&amp;" C"</f>
        <v>FALSE C</v>
      </c>
      <c r="L840" s="5" t="str">
        <f t="array" ref="L840">IFERROR(INDEX(e29_4c,SMALL(IF(($B$9&lt;=e29_raw)*($B$11&gt;=e29_raw),MATCH(ROW(e29_4c),ROW(e29_4c))),ROWS($A$1:A834)),COLUMN(A834)),"")</f>
        <v/>
      </c>
      <c r="M840" s="5" t="b">
        <f t="shared" ref="M840:M903" si="374">IF($L840&lt;&gt;"",$B$27)</f>
        <v>0</v>
      </c>
      <c r="N840" t="b">
        <f t="shared" ref="N840:N903" si="375">IF(L840&lt;&gt;"",$A$9)</f>
        <v>0</v>
      </c>
      <c r="O840" t="b">
        <f t="shared" ref="O840:O903" si="376">IF($L840&lt;&gt;"","Panasonic")</f>
        <v>0</v>
      </c>
      <c r="P840" s="5" t="b">
        <f t="shared" ref="P840:P903" si="377">IF($L840&lt;&gt;"","ERJ"&amp;$B$6&amp;$B$34&amp;L840)</f>
        <v>0</v>
      </c>
      <c r="T840" t="str">
        <f t="shared" si="353"/>
        <v/>
      </c>
      <c r="U840" t="str">
        <f t="shared" si="354"/>
        <v/>
      </c>
      <c r="V840" t="str">
        <f t="shared" si="355"/>
        <v/>
      </c>
      <c r="W840" t="str">
        <f t="shared" si="356"/>
        <v/>
      </c>
      <c r="X840" t="str">
        <f t="shared" si="357"/>
        <v/>
      </c>
      <c r="Y840" t="str">
        <f t="shared" si="358"/>
        <v/>
      </c>
      <c r="Z840" t="str">
        <f t="shared" si="359"/>
        <v/>
      </c>
      <c r="AA840" t="str">
        <f t="shared" si="360"/>
        <v/>
      </c>
      <c r="AB840" t="str">
        <f t="shared" si="361"/>
        <v/>
      </c>
      <c r="AC840" t="str">
        <f t="shared" si="362"/>
        <v/>
      </c>
      <c r="AD840" t="str">
        <f t="shared" si="363"/>
        <v/>
      </c>
      <c r="AE840" t="str">
        <f t="shared" si="364"/>
        <v/>
      </c>
      <c r="AF840" t="str">
        <f t="shared" si="365"/>
        <v/>
      </c>
      <c r="AG840" t="str">
        <f t="shared" si="366"/>
        <v/>
      </c>
    </row>
    <row r="841" spans="3:33" x14ac:dyDescent="0.3">
      <c r="C841" s="5" t="str">
        <f t="shared" si="367"/>
        <v/>
      </c>
      <c r="D841" s="5" t="e">
        <f t="shared" si="351"/>
        <v>#N/A</v>
      </c>
      <c r="E841" s="5" t="b">
        <f t="shared" si="368"/>
        <v>0</v>
      </c>
      <c r="F841" s="5" t="e">
        <f t="shared" si="352"/>
        <v>#N/A</v>
      </c>
      <c r="G841" s="5" t="str">
        <f t="shared" si="369"/>
        <v>FALSE V</v>
      </c>
      <c r="H841" s="5" t="b">
        <f t="shared" si="370"/>
        <v>0</v>
      </c>
      <c r="I841" s="5" t="b">
        <f t="shared" si="371"/>
        <v>0</v>
      </c>
      <c r="J841" s="5" t="b">
        <f t="shared" si="372"/>
        <v>0</v>
      </c>
      <c r="K841" s="5" t="str">
        <f t="shared" si="373"/>
        <v>FALSE C</v>
      </c>
      <c r="L841" s="5" t="str">
        <f t="array" ref="L841">IFERROR(INDEX(e29_4c,SMALL(IF(($B$9&lt;=e29_raw)*($B$11&gt;=e29_raw),MATCH(ROW(e29_4c),ROW(e29_4c))),ROWS($A$1:A835)),COLUMN(A835)),"")</f>
        <v/>
      </c>
      <c r="M841" s="5" t="b">
        <f t="shared" si="374"/>
        <v>0</v>
      </c>
      <c r="N841" t="b">
        <f t="shared" si="375"/>
        <v>0</v>
      </c>
      <c r="O841" t="b">
        <f t="shared" si="376"/>
        <v>0</v>
      </c>
      <c r="P841" s="5" t="b">
        <f t="shared" si="377"/>
        <v>0</v>
      </c>
      <c r="T841" t="str">
        <f t="shared" si="353"/>
        <v/>
      </c>
      <c r="U841" t="str">
        <f t="shared" si="354"/>
        <v/>
      </c>
      <c r="V841" t="str">
        <f t="shared" si="355"/>
        <v/>
      </c>
      <c r="W841" t="str">
        <f t="shared" si="356"/>
        <v/>
      </c>
      <c r="X841" t="str">
        <f t="shared" si="357"/>
        <v/>
      </c>
      <c r="Y841" t="str">
        <f t="shared" si="358"/>
        <v/>
      </c>
      <c r="Z841" t="str">
        <f t="shared" si="359"/>
        <v/>
      </c>
      <c r="AA841" t="str">
        <f t="shared" si="360"/>
        <v/>
      </c>
      <c r="AB841" t="str">
        <f t="shared" si="361"/>
        <v/>
      </c>
      <c r="AC841" t="str">
        <f t="shared" si="362"/>
        <v/>
      </c>
      <c r="AD841" t="str">
        <f t="shared" si="363"/>
        <v/>
      </c>
      <c r="AE841" t="str">
        <f t="shared" si="364"/>
        <v/>
      </c>
      <c r="AF841" t="str">
        <f t="shared" si="365"/>
        <v/>
      </c>
      <c r="AG841" t="str">
        <f t="shared" si="366"/>
        <v/>
      </c>
    </row>
    <row r="842" spans="3:33" x14ac:dyDescent="0.3">
      <c r="C842" s="5" t="str">
        <f t="shared" si="367"/>
        <v/>
      </c>
      <c r="D842" s="5" t="e">
        <f t="shared" si="351"/>
        <v>#N/A</v>
      </c>
      <c r="E842" s="5" t="b">
        <f t="shared" si="368"/>
        <v>0</v>
      </c>
      <c r="F842" s="5" t="e">
        <f t="shared" si="352"/>
        <v>#N/A</v>
      </c>
      <c r="G842" s="5" t="str">
        <f t="shared" si="369"/>
        <v>FALSE V</v>
      </c>
      <c r="H842" s="5" t="b">
        <f t="shared" si="370"/>
        <v>0</v>
      </c>
      <c r="I842" s="5" t="b">
        <f t="shared" si="371"/>
        <v>0</v>
      </c>
      <c r="J842" s="5" t="b">
        <f t="shared" si="372"/>
        <v>0</v>
      </c>
      <c r="K842" s="5" t="str">
        <f t="shared" si="373"/>
        <v>FALSE C</v>
      </c>
      <c r="L842" s="5" t="str">
        <f t="array" ref="L842">IFERROR(INDEX(e29_4c,SMALL(IF(($B$9&lt;=e29_raw)*($B$11&gt;=e29_raw),MATCH(ROW(e29_4c),ROW(e29_4c))),ROWS($A$1:A836)),COLUMN(A836)),"")</f>
        <v/>
      </c>
      <c r="M842" s="5" t="b">
        <f t="shared" si="374"/>
        <v>0</v>
      </c>
      <c r="N842" t="b">
        <f t="shared" si="375"/>
        <v>0</v>
      </c>
      <c r="O842" t="b">
        <f t="shared" si="376"/>
        <v>0</v>
      </c>
      <c r="P842" s="5" t="b">
        <f t="shared" si="377"/>
        <v>0</v>
      </c>
      <c r="T842" t="str">
        <f t="shared" si="353"/>
        <v/>
      </c>
      <c r="U842" t="str">
        <f t="shared" si="354"/>
        <v/>
      </c>
      <c r="V842" t="str">
        <f t="shared" si="355"/>
        <v/>
      </c>
      <c r="W842" t="str">
        <f t="shared" si="356"/>
        <v/>
      </c>
      <c r="X842" t="str">
        <f t="shared" si="357"/>
        <v/>
      </c>
      <c r="Y842" t="str">
        <f t="shared" si="358"/>
        <v/>
      </c>
      <c r="Z842" t="str">
        <f t="shared" si="359"/>
        <v/>
      </c>
      <c r="AA842" t="str">
        <f t="shared" si="360"/>
        <v/>
      </c>
      <c r="AB842" t="str">
        <f t="shared" si="361"/>
        <v/>
      </c>
      <c r="AC842" t="str">
        <f t="shared" si="362"/>
        <v/>
      </c>
      <c r="AD842" t="str">
        <f t="shared" si="363"/>
        <v/>
      </c>
      <c r="AE842" t="str">
        <f t="shared" si="364"/>
        <v/>
      </c>
      <c r="AF842" t="str">
        <f t="shared" si="365"/>
        <v/>
      </c>
      <c r="AG842" t="str">
        <f t="shared" si="366"/>
        <v/>
      </c>
    </row>
    <row r="843" spans="3:33" x14ac:dyDescent="0.3">
      <c r="C843" s="5" t="str">
        <f t="shared" si="367"/>
        <v/>
      </c>
      <c r="D843" s="5" t="e">
        <f t="shared" si="351"/>
        <v>#N/A</v>
      </c>
      <c r="E843" s="5" t="b">
        <f t="shared" si="368"/>
        <v>0</v>
      </c>
      <c r="F843" s="5" t="e">
        <f t="shared" si="352"/>
        <v>#N/A</v>
      </c>
      <c r="G843" s="5" t="str">
        <f t="shared" si="369"/>
        <v>FALSE V</v>
      </c>
      <c r="H843" s="5" t="b">
        <f t="shared" si="370"/>
        <v>0</v>
      </c>
      <c r="I843" s="5" t="b">
        <f t="shared" si="371"/>
        <v>0</v>
      </c>
      <c r="J843" s="5" t="b">
        <f t="shared" si="372"/>
        <v>0</v>
      </c>
      <c r="K843" s="5" t="str">
        <f t="shared" si="373"/>
        <v>FALSE C</v>
      </c>
      <c r="L843" s="5" t="str">
        <f t="array" ref="L843">IFERROR(INDEX(e29_4c,SMALL(IF(($B$9&lt;=e29_raw)*($B$11&gt;=e29_raw),MATCH(ROW(e29_4c),ROW(e29_4c))),ROWS($A$1:A837)),COLUMN(A837)),"")</f>
        <v/>
      </c>
      <c r="M843" s="5" t="b">
        <f t="shared" si="374"/>
        <v>0</v>
      </c>
      <c r="N843" t="b">
        <f t="shared" si="375"/>
        <v>0</v>
      </c>
      <c r="O843" t="b">
        <f t="shared" si="376"/>
        <v>0</v>
      </c>
      <c r="P843" s="5" t="b">
        <f t="shared" si="377"/>
        <v>0</v>
      </c>
      <c r="T843" t="str">
        <f t="shared" si="353"/>
        <v/>
      </c>
      <c r="U843" t="str">
        <f t="shared" si="354"/>
        <v/>
      </c>
      <c r="V843" t="str">
        <f t="shared" si="355"/>
        <v/>
      </c>
      <c r="W843" t="str">
        <f t="shared" si="356"/>
        <v/>
      </c>
      <c r="X843" t="str">
        <f t="shared" si="357"/>
        <v/>
      </c>
      <c r="Y843" t="str">
        <f t="shared" si="358"/>
        <v/>
      </c>
      <c r="Z843" t="str">
        <f t="shared" si="359"/>
        <v/>
      </c>
      <c r="AA843" t="str">
        <f t="shared" si="360"/>
        <v/>
      </c>
      <c r="AB843" t="str">
        <f t="shared" si="361"/>
        <v/>
      </c>
      <c r="AC843" t="str">
        <f t="shared" si="362"/>
        <v/>
      </c>
      <c r="AD843" t="str">
        <f t="shared" si="363"/>
        <v/>
      </c>
      <c r="AE843" t="str">
        <f t="shared" si="364"/>
        <v/>
      </c>
      <c r="AF843" t="str">
        <f t="shared" si="365"/>
        <v/>
      </c>
      <c r="AG843" t="str">
        <f t="shared" si="366"/>
        <v/>
      </c>
    </row>
    <row r="844" spans="3:33" x14ac:dyDescent="0.3">
      <c r="C844" s="5" t="str">
        <f t="shared" si="367"/>
        <v/>
      </c>
      <c r="D844" s="5" t="e">
        <f t="shared" si="351"/>
        <v>#N/A</v>
      </c>
      <c r="E844" s="5" t="b">
        <f t="shared" si="368"/>
        <v>0</v>
      </c>
      <c r="F844" s="5" t="e">
        <f t="shared" si="352"/>
        <v>#N/A</v>
      </c>
      <c r="G844" s="5" t="str">
        <f t="shared" si="369"/>
        <v>FALSE V</v>
      </c>
      <c r="H844" s="5" t="b">
        <f t="shared" si="370"/>
        <v>0</v>
      </c>
      <c r="I844" s="5" t="b">
        <f t="shared" si="371"/>
        <v>0</v>
      </c>
      <c r="J844" s="5" t="b">
        <f t="shared" si="372"/>
        <v>0</v>
      </c>
      <c r="K844" s="5" t="str">
        <f t="shared" si="373"/>
        <v>FALSE C</v>
      </c>
      <c r="L844" s="5" t="str">
        <f t="array" ref="L844">IFERROR(INDEX(e29_4c,SMALL(IF(($B$9&lt;=e29_raw)*($B$11&gt;=e29_raw),MATCH(ROW(e29_4c),ROW(e29_4c))),ROWS($A$1:A838)),COLUMN(A838)),"")</f>
        <v/>
      </c>
      <c r="M844" s="5" t="b">
        <f t="shared" si="374"/>
        <v>0</v>
      </c>
      <c r="N844" t="b">
        <f t="shared" si="375"/>
        <v>0</v>
      </c>
      <c r="O844" t="b">
        <f t="shared" si="376"/>
        <v>0</v>
      </c>
      <c r="P844" s="5" t="b">
        <f t="shared" si="377"/>
        <v>0</v>
      </c>
      <c r="T844" t="str">
        <f t="shared" si="353"/>
        <v/>
      </c>
      <c r="U844" t="str">
        <f t="shared" si="354"/>
        <v/>
      </c>
      <c r="V844" t="str">
        <f t="shared" si="355"/>
        <v/>
      </c>
      <c r="W844" t="str">
        <f t="shared" si="356"/>
        <v/>
      </c>
      <c r="X844" t="str">
        <f t="shared" si="357"/>
        <v/>
      </c>
      <c r="Y844" t="str">
        <f t="shared" si="358"/>
        <v/>
      </c>
      <c r="Z844" t="str">
        <f t="shared" si="359"/>
        <v/>
      </c>
      <c r="AA844" t="str">
        <f t="shared" si="360"/>
        <v/>
      </c>
      <c r="AB844" t="str">
        <f t="shared" si="361"/>
        <v/>
      </c>
      <c r="AC844" t="str">
        <f t="shared" si="362"/>
        <v/>
      </c>
      <c r="AD844" t="str">
        <f t="shared" si="363"/>
        <v/>
      </c>
      <c r="AE844" t="str">
        <f t="shared" si="364"/>
        <v/>
      </c>
      <c r="AF844" t="str">
        <f t="shared" si="365"/>
        <v/>
      </c>
      <c r="AG844" t="str">
        <f t="shared" si="366"/>
        <v/>
      </c>
    </row>
    <row r="845" spans="3:33" x14ac:dyDescent="0.3">
      <c r="C845" s="5" t="str">
        <f t="shared" si="367"/>
        <v/>
      </c>
      <c r="D845" s="5" t="e">
        <f t="shared" si="351"/>
        <v>#N/A</v>
      </c>
      <c r="E845" s="5" t="b">
        <f t="shared" si="368"/>
        <v>0</v>
      </c>
      <c r="F845" s="5" t="e">
        <f t="shared" si="352"/>
        <v>#N/A</v>
      </c>
      <c r="G845" s="5" t="str">
        <f t="shared" si="369"/>
        <v>FALSE V</v>
      </c>
      <c r="H845" s="5" t="b">
        <f t="shared" si="370"/>
        <v>0</v>
      </c>
      <c r="I845" s="5" t="b">
        <f t="shared" si="371"/>
        <v>0</v>
      </c>
      <c r="J845" s="5" t="b">
        <f t="shared" si="372"/>
        <v>0</v>
      </c>
      <c r="K845" s="5" t="str">
        <f t="shared" si="373"/>
        <v>FALSE C</v>
      </c>
      <c r="L845" s="5" t="str">
        <f t="array" ref="L845">IFERROR(INDEX(e29_4c,SMALL(IF(($B$9&lt;=e29_raw)*($B$11&gt;=e29_raw),MATCH(ROW(e29_4c),ROW(e29_4c))),ROWS($A$1:A839)),COLUMN(A839)),"")</f>
        <v/>
      </c>
      <c r="M845" s="5" t="b">
        <f t="shared" si="374"/>
        <v>0</v>
      </c>
      <c r="N845" t="b">
        <f t="shared" si="375"/>
        <v>0</v>
      </c>
      <c r="O845" t="b">
        <f t="shared" si="376"/>
        <v>0</v>
      </c>
      <c r="P845" s="5" t="b">
        <f t="shared" si="377"/>
        <v>0</v>
      </c>
      <c r="T845" t="str">
        <f t="shared" si="353"/>
        <v/>
      </c>
      <c r="U845" t="str">
        <f t="shared" si="354"/>
        <v/>
      </c>
      <c r="V845" t="str">
        <f t="shared" si="355"/>
        <v/>
      </c>
      <c r="W845" t="str">
        <f t="shared" si="356"/>
        <v/>
      </c>
      <c r="X845" t="str">
        <f t="shared" si="357"/>
        <v/>
      </c>
      <c r="Y845" t="str">
        <f t="shared" si="358"/>
        <v/>
      </c>
      <c r="Z845" t="str">
        <f t="shared" si="359"/>
        <v/>
      </c>
      <c r="AA845" t="str">
        <f t="shared" si="360"/>
        <v/>
      </c>
      <c r="AB845" t="str">
        <f t="shared" si="361"/>
        <v/>
      </c>
      <c r="AC845" t="str">
        <f t="shared" si="362"/>
        <v/>
      </c>
      <c r="AD845" t="str">
        <f t="shared" si="363"/>
        <v/>
      </c>
      <c r="AE845" t="str">
        <f t="shared" si="364"/>
        <v/>
      </c>
      <c r="AF845" t="str">
        <f t="shared" si="365"/>
        <v/>
      </c>
      <c r="AG845" t="str">
        <f t="shared" si="366"/>
        <v/>
      </c>
    </row>
    <row r="846" spans="3:33" x14ac:dyDescent="0.3">
      <c r="C846" s="5" t="str">
        <f t="shared" si="367"/>
        <v/>
      </c>
      <c r="D846" s="5" t="e">
        <f t="shared" si="351"/>
        <v>#N/A</v>
      </c>
      <c r="E846" s="5" t="b">
        <f t="shared" si="368"/>
        <v>0</v>
      </c>
      <c r="F846" s="5" t="e">
        <f t="shared" si="352"/>
        <v>#N/A</v>
      </c>
      <c r="G846" s="5" t="str">
        <f t="shared" si="369"/>
        <v>FALSE V</v>
      </c>
      <c r="H846" s="5" t="b">
        <f t="shared" si="370"/>
        <v>0</v>
      </c>
      <c r="I846" s="5" t="b">
        <f t="shared" si="371"/>
        <v>0</v>
      </c>
      <c r="J846" s="5" t="b">
        <f t="shared" si="372"/>
        <v>0</v>
      </c>
      <c r="K846" s="5" t="str">
        <f t="shared" si="373"/>
        <v>FALSE C</v>
      </c>
      <c r="L846" s="5" t="str">
        <f t="array" ref="L846">IFERROR(INDEX(e29_4c,SMALL(IF(($B$9&lt;=e29_raw)*($B$11&gt;=e29_raw),MATCH(ROW(e29_4c),ROW(e29_4c))),ROWS($A$1:A840)),COLUMN(A840)),"")</f>
        <v/>
      </c>
      <c r="M846" s="5" t="b">
        <f t="shared" si="374"/>
        <v>0</v>
      </c>
      <c r="N846" t="b">
        <f t="shared" si="375"/>
        <v>0</v>
      </c>
      <c r="O846" t="b">
        <f t="shared" si="376"/>
        <v>0</v>
      </c>
      <c r="P846" s="5" t="b">
        <f t="shared" si="377"/>
        <v>0</v>
      </c>
      <c r="T846" t="str">
        <f t="shared" si="353"/>
        <v/>
      </c>
      <c r="U846" t="str">
        <f t="shared" si="354"/>
        <v/>
      </c>
      <c r="V846" t="str">
        <f t="shared" si="355"/>
        <v/>
      </c>
      <c r="W846" t="str">
        <f t="shared" si="356"/>
        <v/>
      </c>
      <c r="X846" t="str">
        <f t="shared" si="357"/>
        <v/>
      </c>
      <c r="Y846" t="str">
        <f t="shared" si="358"/>
        <v/>
      </c>
      <c r="Z846" t="str">
        <f t="shared" si="359"/>
        <v/>
      </c>
      <c r="AA846" t="str">
        <f t="shared" si="360"/>
        <v/>
      </c>
      <c r="AB846" t="str">
        <f t="shared" si="361"/>
        <v/>
      </c>
      <c r="AC846" t="str">
        <f t="shared" si="362"/>
        <v/>
      </c>
      <c r="AD846" t="str">
        <f t="shared" si="363"/>
        <v/>
      </c>
      <c r="AE846" t="str">
        <f t="shared" si="364"/>
        <v/>
      </c>
      <c r="AF846" t="str">
        <f t="shared" si="365"/>
        <v/>
      </c>
      <c r="AG846" t="str">
        <f t="shared" si="366"/>
        <v/>
      </c>
    </row>
    <row r="847" spans="3:33" x14ac:dyDescent="0.3">
      <c r="C847" s="5" t="str">
        <f t="shared" si="367"/>
        <v/>
      </c>
      <c r="D847" s="5" t="e">
        <f t="shared" si="351"/>
        <v>#N/A</v>
      </c>
      <c r="E847" s="5" t="b">
        <f t="shared" si="368"/>
        <v>0</v>
      </c>
      <c r="F847" s="5" t="e">
        <f t="shared" si="352"/>
        <v>#N/A</v>
      </c>
      <c r="G847" s="5" t="str">
        <f t="shared" si="369"/>
        <v>FALSE V</v>
      </c>
      <c r="H847" s="5" t="b">
        <f t="shared" si="370"/>
        <v>0</v>
      </c>
      <c r="I847" s="5" t="b">
        <f t="shared" si="371"/>
        <v>0</v>
      </c>
      <c r="J847" s="5" t="b">
        <f t="shared" si="372"/>
        <v>0</v>
      </c>
      <c r="K847" s="5" t="str">
        <f t="shared" si="373"/>
        <v>FALSE C</v>
      </c>
      <c r="L847" s="5" t="str">
        <f t="array" ref="L847">IFERROR(INDEX(e29_4c,SMALL(IF(($B$9&lt;=e29_raw)*($B$11&gt;=e29_raw),MATCH(ROW(e29_4c),ROW(e29_4c))),ROWS($A$1:A841)),COLUMN(A841)),"")</f>
        <v/>
      </c>
      <c r="M847" s="5" t="b">
        <f t="shared" si="374"/>
        <v>0</v>
      </c>
      <c r="N847" t="b">
        <f t="shared" si="375"/>
        <v>0</v>
      </c>
      <c r="O847" t="b">
        <f t="shared" si="376"/>
        <v>0</v>
      </c>
      <c r="P847" s="5" t="b">
        <f t="shared" si="377"/>
        <v>0</v>
      </c>
      <c r="T847" t="str">
        <f t="shared" si="353"/>
        <v/>
      </c>
      <c r="U847" t="str">
        <f t="shared" si="354"/>
        <v/>
      </c>
      <c r="V847" t="str">
        <f t="shared" si="355"/>
        <v/>
      </c>
      <c r="W847" t="str">
        <f t="shared" si="356"/>
        <v/>
      </c>
      <c r="X847" t="str">
        <f t="shared" si="357"/>
        <v/>
      </c>
      <c r="Y847" t="str">
        <f t="shared" si="358"/>
        <v/>
      </c>
      <c r="Z847" t="str">
        <f t="shared" si="359"/>
        <v/>
      </c>
      <c r="AA847" t="str">
        <f t="shared" si="360"/>
        <v/>
      </c>
      <c r="AB847" t="str">
        <f t="shared" si="361"/>
        <v/>
      </c>
      <c r="AC847" t="str">
        <f t="shared" si="362"/>
        <v/>
      </c>
      <c r="AD847" t="str">
        <f t="shared" si="363"/>
        <v/>
      </c>
      <c r="AE847" t="str">
        <f t="shared" si="364"/>
        <v/>
      </c>
      <c r="AF847" t="str">
        <f t="shared" si="365"/>
        <v/>
      </c>
      <c r="AG847" t="str">
        <f t="shared" si="366"/>
        <v/>
      </c>
    </row>
    <row r="848" spans="3:33" x14ac:dyDescent="0.3">
      <c r="C848" s="5" t="str">
        <f t="shared" si="367"/>
        <v/>
      </c>
      <c r="D848" s="5" t="e">
        <f t="shared" si="351"/>
        <v>#N/A</v>
      </c>
      <c r="E848" s="5" t="b">
        <f t="shared" si="368"/>
        <v>0</v>
      </c>
      <c r="F848" s="5" t="e">
        <f t="shared" si="352"/>
        <v>#N/A</v>
      </c>
      <c r="G848" s="5" t="str">
        <f t="shared" si="369"/>
        <v>FALSE V</v>
      </c>
      <c r="H848" s="5" t="b">
        <f t="shared" si="370"/>
        <v>0</v>
      </c>
      <c r="I848" s="5" t="b">
        <f t="shared" si="371"/>
        <v>0</v>
      </c>
      <c r="J848" s="5" t="b">
        <f t="shared" si="372"/>
        <v>0</v>
      </c>
      <c r="K848" s="5" t="str">
        <f t="shared" si="373"/>
        <v>FALSE C</v>
      </c>
      <c r="L848" s="5" t="str">
        <f t="array" ref="L848">IFERROR(INDEX(e29_4c,SMALL(IF(($B$9&lt;=e29_raw)*($B$11&gt;=e29_raw),MATCH(ROW(e29_4c),ROW(e29_4c))),ROWS($A$1:A842)),COLUMN(A842)),"")</f>
        <v/>
      </c>
      <c r="M848" s="5" t="b">
        <f t="shared" si="374"/>
        <v>0</v>
      </c>
      <c r="N848" t="b">
        <f t="shared" si="375"/>
        <v>0</v>
      </c>
      <c r="O848" t="b">
        <f t="shared" si="376"/>
        <v>0</v>
      </c>
      <c r="P848" s="5" t="b">
        <f t="shared" si="377"/>
        <v>0</v>
      </c>
      <c r="T848" t="str">
        <f t="shared" si="353"/>
        <v/>
      </c>
      <c r="U848" t="str">
        <f t="shared" si="354"/>
        <v/>
      </c>
      <c r="V848" t="str">
        <f t="shared" si="355"/>
        <v/>
      </c>
      <c r="W848" t="str">
        <f t="shared" si="356"/>
        <v/>
      </c>
      <c r="X848" t="str">
        <f t="shared" si="357"/>
        <v/>
      </c>
      <c r="Y848" t="str">
        <f t="shared" si="358"/>
        <v/>
      </c>
      <c r="Z848" t="str">
        <f t="shared" si="359"/>
        <v/>
      </c>
      <c r="AA848" t="str">
        <f t="shared" si="360"/>
        <v/>
      </c>
      <c r="AB848" t="str">
        <f t="shared" si="361"/>
        <v/>
      </c>
      <c r="AC848" t="str">
        <f t="shared" si="362"/>
        <v/>
      </c>
      <c r="AD848" t="str">
        <f t="shared" si="363"/>
        <v/>
      </c>
      <c r="AE848" t="str">
        <f t="shared" si="364"/>
        <v/>
      </c>
      <c r="AF848" t="str">
        <f t="shared" si="365"/>
        <v/>
      </c>
      <c r="AG848" t="str">
        <f t="shared" si="366"/>
        <v/>
      </c>
    </row>
    <row r="849" spans="3:33" x14ac:dyDescent="0.3">
      <c r="C849" s="5" t="str">
        <f t="shared" si="367"/>
        <v/>
      </c>
      <c r="D849" s="5" t="e">
        <f t="shared" si="351"/>
        <v>#N/A</v>
      </c>
      <c r="E849" s="5" t="b">
        <f t="shared" si="368"/>
        <v>0</v>
      </c>
      <c r="F849" s="5" t="e">
        <f t="shared" si="352"/>
        <v>#N/A</v>
      </c>
      <c r="G849" s="5" t="str">
        <f t="shared" si="369"/>
        <v>FALSE V</v>
      </c>
      <c r="H849" s="5" t="b">
        <f t="shared" si="370"/>
        <v>0</v>
      </c>
      <c r="I849" s="5" t="b">
        <f t="shared" si="371"/>
        <v>0</v>
      </c>
      <c r="J849" s="5" t="b">
        <f t="shared" si="372"/>
        <v>0</v>
      </c>
      <c r="K849" s="5" t="str">
        <f t="shared" si="373"/>
        <v>FALSE C</v>
      </c>
      <c r="L849" s="5" t="str">
        <f t="array" ref="L849">IFERROR(INDEX(e29_4c,SMALL(IF(($B$9&lt;=e29_raw)*($B$11&gt;=e29_raw),MATCH(ROW(e29_4c),ROW(e29_4c))),ROWS($A$1:A843)),COLUMN(A843)),"")</f>
        <v/>
      </c>
      <c r="M849" s="5" t="b">
        <f t="shared" si="374"/>
        <v>0</v>
      </c>
      <c r="N849" t="b">
        <f t="shared" si="375"/>
        <v>0</v>
      </c>
      <c r="O849" t="b">
        <f t="shared" si="376"/>
        <v>0</v>
      </c>
      <c r="P849" s="5" t="b">
        <f t="shared" si="377"/>
        <v>0</v>
      </c>
      <c r="T849" t="str">
        <f t="shared" si="353"/>
        <v/>
      </c>
      <c r="U849" t="str">
        <f t="shared" si="354"/>
        <v/>
      </c>
      <c r="V849" t="str">
        <f t="shared" si="355"/>
        <v/>
      </c>
      <c r="W849" t="str">
        <f t="shared" si="356"/>
        <v/>
      </c>
      <c r="X849" t="str">
        <f t="shared" si="357"/>
        <v/>
      </c>
      <c r="Y849" t="str">
        <f t="shared" si="358"/>
        <v/>
      </c>
      <c r="Z849" t="str">
        <f t="shared" si="359"/>
        <v/>
      </c>
      <c r="AA849" t="str">
        <f t="shared" si="360"/>
        <v/>
      </c>
      <c r="AB849" t="str">
        <f t="shared" si="361"/>
        <v/>
      </c>
      <c r="AC849" t="str">
        <f t="shared" si="362"/>
        <v/>
      </c>
      <c r="AD849" t="str">
        <f t="shared" si="363"/>
        <v/>
      </c>
      <c r="AE849" t="str">
        <f t="shared" si="364"/>
        <v/>
      </c>
      <c r="AF849" t="str">
        <f t="shared" si="365"/>
        <v/>
      </c>
      <c r="AG849" t="str">
        <f t="shared" si="366"/>
        <v/>
      </c>
    </row>
    <row r="850" spans="3:33" x14ac:dyDescent="0.3">
      <c r="C850" s="5" t="str">
        <f t="shared" si="367"/>
        <v/>
      </c>
      <c r="D850" s="5" t="e">
        <f t="shared" si="351"/>
        <v>#N/A</v>
      </c>
      <c r="E850" s="5" t="b">
        <f t="shared" si="368"/>
        <v>0</v>
      </c>
      <c r="F850" s="5" t="e">
        <f t="shared" si="352"/>
        <v>#N/A</v>
      </c>
      <c r="G850" s="5" t="str">
        <f t="shared" si="369"/>
        <v>FALSE V</v>
      </c>
      <c r="H850" s="5" t="b">
        <f t="shared" si="370"/>
        <v>0</v>
      </c>
      <c r="I850" s="5" t="b">
        <f t="shared" si="371"/>
        <v>0</v>
      </c>
      <c r="J850" s="5" t="b">
        <f t="shared" si="372"/>
        <v>0</v>
      </c>
      <c r="K850" s="5" t="str">
        <f t="shared" si="373"/>
        <v>FALSE C</v>
      </c>
      <c r="L850" s="5" t="str">
        <f t="array" ref="L850">IFERROR(INDEX(e29_4c,SMALL(IF(($B$9&lt;=e29_raw)*($B$11&gt;=e29_raw),MATCH(ROW(e29_4c),ROW(e29_4c))),ROWS($A$1:A844)),COLUMN(A844)),"")</f>
        <v/>
      </c>
      <c r="M850" s="5" t="b">
        <f t="shared" si="374"/>
        <v>0</v>
      </c>
      <c r="N850" t="b">
        <f t="shared" si="375"/>
        <v>0</v>
      </c>
      <c r="O850" t="b">
        <f t="shared" si="376"/>
        <v>0</v>
      </c>
      <c r="P850" s="5" t="b">
        <f t="shared" si="377"/>
        <v>0</v>
      </c>
      <c r="T850" t="str">
        <f t="shared" si="353"/>
        <v/>
      </c>
      <c r="U850" t="str">
        <f t="shared" si="354"/>
        <v/>
      </c>
      <c r="V850" t="str">
        <f t="shared" si="355"/>
        <v/>
      </c>
      <c r="W850" t="str">
        <f t="shared" si="356"/>
        <v/>
      </c>
      <c r="X850" t="str">
        <f t="shared" si="357"/>
        <v/>
      </c>
      <c r="Y850" t="str">
        <f t="shared" si="358"/>
        <v/>
      </c>
      <c r="Z850" t="str">
        <f t="shared" si="359"/>
        <v/>
      </c>
      <c r="AA850" t="str">
        <f t="shared" si="360"/>
        <v/>
      </c>
      <c r="AB850" t="str">
        <f t="shared" si="361"/>
        <v/>
      </c>
      <c r="AC850" t="str">
        <f t="shared" si="362"/>
        <v/>
      </c>
      <c r="AD850" t="str">
        <f t="shared" si="363"/>
        <v/>
      </c>
      <c r="AE850" t="str">
        <f t="shared" si="364"/>
        <v/>
      </c>
      <c r="AF850" t="str">
        <f t="shared" si="365"/>
        <v/>
      </c>
      <c r="AG850" t="str">
        <f t="shared" si="366"/>
        <v/>
      </c>
    </row>
    <row r="851" spans="3:33" x14ac:dyDescent="0.3">
      <c r="C851" s="5" t="str">
        <f t="shared" si="367"/>
        <v/>
      </c>
      <c r="D851" s="5" t="e">
        <f t="shared" si="351"/>
        <v>#N/A</v>
      </c>
      <c r="E851" s="5" t="b">
        <f t="shared" si="368"/>
        <v>0</v>
      </c>
      <c r="F851" s="5" t="e">
        <f t="shared" si="352"/>
        <v>#N/A</v>
      </c>
      <c r="G851" s="5" t="str">
        <f t="shared" si="369"/>
        <v>FALSE V</v>
      </c>
      <c r="H851" s="5" t="b">
        <f t="shared" si="370"/>
        <v>0</v>
      </c>
      <c r="I851" s="5" t="b">
        <f t="shared" si="371"/>
        <v>0</v>
      </c>
      <c r="J851" s="5" t="b">
        <f t="shared" si="372"/>
        <v>0</v>
      </c>
      <c r="K851" s="5" t="str">
        <f t="shared" si="373"/>
        <v>FALSE C</v>
      </c>
      <c r="L851" s="5" t="str">
        <f t="array" ref="L851">IFERROR(INDEX(e29_4c,SMALL(IF(($B$9&lt;=e29_raw)*($B$11&gt;=e29_raw),MATCH(ROW(e29_4c),ROW(e29_4c))),ROWS($A$1:A845)),COLUMN(A845)),"")</f>
        <v/>
      </c>
      <c r="M851" s="5" t="b">
        <f t="shared" si="374"/>
        <v>0</v>
      </c>
      <c r="N851" t="b">
        <f t="shared" si="375"/>
        <v>0</v>
      </c>
      <c r="O851" t="b">
        <f t="shared" si="376"/>
        <v>0</v>
      </c>
      <c r="P851" s="5" t="b">
        <f t="shared" si="377"/>
        <v>0</v>
      </c>
      <c r="T851" t="str">
        <f t="shared" si="353"/>
        <v/>
      </c>
      <c r="U851" t="str">
        <f t="shared" si="354"/>
        <v/>
      </c>
      <c r="V851" t="str">
        <f t="shared" si="355"/>
        <v/>
      </c>
      <c r="W851" t="str">
        <f t="shared" si="356"/>
        <v/>
      </c>
      <c r="X851" t="str">
        <f t="shared" si="357"/>
        <v/>
      </c>
      <c r="Y851" t="str">
        <f t="shared" si="358"/>
        <v/>
      </c>
      <c r="Z851" t="str">
        <f t="shared" si="359"/>
        <v/>
      </c>
      <c r="AA851" t="str">
        <f t="shared" si="360"/>
        <v/>
      </c>
      <c r="AB851" t="str">
        <f t="shared" si="361"/>
        <v/>
      </c>
      <c r="AC851" t="str">
        <f t="shared" si="362"/>
        <v/>
      </c>
      <c r="AD851" t="str">
        <f t="shared" si="363"/>
        <v/>
      </c>
      <c r="AE851" t="str">
        <f t="shared" si="364"/>
        <v/>
      </c>
      <c r="AF851" t="str">
        <f t="shared" si="365"/>
        <v/>
      </c>
      <c r="AG851" t="str">
        <f t="shared" si="366"/>
        <v/>
      </c>
    </row>
    <row r="852" spans="3:33" x14ac:dyDescent="0.3">
      <c r="C852" s="5" t="str">
        <f t="shared" si="367"/>
        <v/>
      </c>
      <c r="D852" s="5" t="e">
        <f t="shared" si="351"/>
        <v>#N/A</v>
      </c>
      <c r="E852" s="5" t="b">
        <f t="shared" si="368"/>
        <v>0</v>
      </c>
      <c r="F852" s="5" t="e">
        <f t="shared" si="352"/>
        <v>#N/A</v>
      </c>
      <c r="G852" s="5" t="str">
        <f t="shared" si="369"/>
        <v>FALSE V</v>
      </c>
      <c r="H852" s="5" t="b">
        <f t="shared" si="370"/>
        <v>0</v>
      </c>
      <c r="I852" s="5" t="b">
        <f t="shared" si="371"/>
        <v>0</v>
      </c>
      <c r="J852" s="5" t="b">
        <f t="shared" si="372"/>
        <v>0</v>
      </c>
      <c r="K852" s="5" t="str">
        <f t="shared" si="373"/>
        <v>FALSE C</v>
      </c>
      <c r="L852" s="5" t="str">
        <f t="array" ref="L852">IFERROR(INDEX(e29_4c,SMALL(IF(($B$9&lt;=e29_raw)*($B$11&gt;=e29_raw),MATCH(ROW(e29_4c),ROW(e29_4c))),ROWS($A$1:A846)),COLUMN(A846)),"")</f>
        <v/>
      </c>
      <c r="M852" s="5" t="b">
        <f t="shared" si="374"/>
        <v>0</v>
      </c>
      <c r="N852" t="b">
        <f t="shared" si="375"/>
        <v>0</v>
      </c>
      <c r="O852" t="b">
        <f t="shared" si="376"/>
        <v>0</v>
      </c>
      <c r="P852" s="5" t="b">
        <f t="shared" si="377"/>
        <v>0</v>
      </c>
      <c r="T852" t="str">
        <f t="shared" si="353"/>
        <v/>
      </c>
      <c r="U852" t="str">
        <f t="shared" si="354"/>
        <v/>
      </c>
      <c r="V852" t="str">
        <f t="shared" si="355"/>
        <v/>
      </c>
      <c r="W852" t="str">
        <f t="shared" si="356"/>
        <v/>
      </c>
      <c r="X852" t="str">
        <f t="shared" si="357"/>
        <v/>
      </c>
      <c r="Y852" t="str">
        <f t="shared" si="358"/>
        <v/>
      </c>
      <c r="Z852" t="str">
        <f t="shared" si="359"/>
        <v/>
      </c>
      <c r="AA852" t="str">
        <f t="shared" si="360"/>
        <v/>
      </c>
      <c r="AB852" t="str">
        <f t="shared" si="361"/>
        <v/>
      </c>
      <c r="AC852" t="str">
        <f t="shared" si="362"/>
        <v/>
      </c>
      <c r="AD852" t="str">
        <f t="shared" si="363"/>
        <v/>
      </c>
      <c r="AE852" t="str">
        <f t="shared" si="364"/>
        <v/>
      </c>
      <c r="AF852" t="str">
        <f t="shared" si="365"/>
        <v/>
      </c>
      <c r="AG852" t="str">
        <f t="shared" si="366"/>
        <v/>
      </c>
    </row>
    <row r="853" spans="3:33" x14ac:dyDescent="0.3">
      <c r="C853" s="5" t="str">
        <f t="shared" si="367"/>
        <v/>
      </c>
      <c r="D853" s="5" t="e">
        <f t="shared" si="351"/>
        <v>#N/A</v>
      </c>
      <c r="E853" s="5" t="b">
        <f t="shared" si="368"/>
        <v>0</v>
      </c>
      <c r="F853" s="5" t="e">
        <f t="shared" si="352"/>
        <v>#N/A</v>
      </c>
      <c r="G853" s="5" t="str">
        <f t="shared" si="369"/>
        <v>FALSE V</v>
      </c>
      <c r="H853" s="5" t="b">
        <f t="shared" si="370"/>
        <v>0</v>
      </c>
      <c r="I853" s="5" t="b">
        <f t="shared" si="371"/>
        <v>0</v>
      </c>
      <c r="J853" s="5" t="b">
        <f t="shared" si="372"/>
        <v>0</v>
      </c>
      <c r="K853" s="5" t="str">
        <f t="shared" si="373"/>
        <v>FALSE C</v>
      </c>
      <c r="L853" s="5" t="str">
        <f t="array" ref="L853">IFERROR(INDEX(e29_4c,SMALL(IF(($B$9&lt;=e29_raw)*($B$11&gt;=e29_raw),MATCH(ROW(e29_4c),ROW(e29_4c))),ROWS($A$1:A847)),COLUMN(A847)),"")</f>
        <v/>
      </c>
      <c r="M853" s="5" t="b">
        <f t="shared" si="374"/>
        <v>0</v>
      </c>
      <c r="N853" t="b">
        <f t="shared" si="375"/>
        <v>0</v>
      </c>
      <c r="O853" t="b">
        <f t="shared" si="376"/>
        <v>0</v>
      </c>
      <c r="P853" s="5" t="b">
        <f t="shared" si="377"/>
        <v>0</v>
      </c>
      <c r="T853" t="str">
        <f t="shared" si="353"/>
        <v/>
      </c>
      <c r="U853" t="str">
        <f t="shared" si="354"/>
        <v/>
      </c>
      <c r="V853" t="str">
        <f t="shared" si="355"/>
        <v/>
      </c>
      <c r="W853" t="str">
        <f t="shared" si="356"/>
        <v/>
      </c>
      <c r="X853" t="str">
        <f t="shared" si="357"/>
        <v/>
      </c>
      <c r="Y853" t="str">
        <f t="shared" si="358"/>
        <v/>
      </c>
      <c r="Z853" t="str">
        <f t="shared" si="359"/>
        <v/>
      </c>
      <c r="AA853" t="str">
        <f t="shared" si="360"/>
        <v/>
      </c>
      <c r="AB853" t="str">
        <f t="shared" si="361"/>
        <v/>
      </c>
      <c r="AC853" t="str">
        <f t="shared" si="362"/>
        <v/>
      </c>
      <c r="AD853" t="str">
        <f t="shared" si="363"/>
        <v/>
      </c>
      <c r="AE853" t="str">
        <f t="shared" si="364"/>
        <v/>
      </c>
      <c r="AF853" t="str">
        <f t="shared" si="365"/>
        <v/>
      </c>
      <c r="AG853" t="str">
        <f t="shared" si="366"/>
        <v/>
      </c>
    </row>
    <row r="854" spans="3:33" x14ac:dyDescent="0.3">
      <c r="C854" s="5" t="str">
        <f t="shared" si="367"/>
        <v/>
      </c>
      <c r="D854" s="5" t="e">
        <f t="shared" si="351"/>
        <v>#N/A</v>
      </c>
      <c r="E854" s="5" t="b">
        <f t="shared" si="368"/>
        <v>0</v>
      </c>
      <c r="F854" s="5" t="e">
        <f t="shared" si="352"/>
        <v>#N/A</v>
      </c>
      <c r="G854" s="5" t="str">
        <f t="shared" si="369"/>
        <v>FALSE V</v>
      </c>
      <c r="H854" s="5" t="b">
        <f t="shared" si="370"/>
        <v>0</v>
      </c>
      <c r="I854" s="5" t="b">
        <f t="shared" si="371"/>
        <v>0</v>
      </c>
      <c r="J854" s="5" t="b">
        <f t="shared" si="372"/>
        <v>0</v>
      </c>
      <c r="K854" s="5" t="str">
        <f t="shared" si="373"/>
        <v>FALSE C</v>
      </c>
      <c r="L854" s="5" t="str">
        <f t="array" ref="L854">IFERROR(INDEX(e29_4c,SMALL(IF(($B$9&lt;=e29_raw)*($B$11&gt;=e29_raw),MATCH(ROW(e29_4c),ROW(e29_4c))),ROWS($A$1:A848)),COLUMN(A848)),"")</f>
        <v/>
      </c>
      <c r="M854" s="5" t="b">
        <f t="shared" si="374"/>
        <v>0</v>
      </c>
      <c r="N854" t="b">
        <f t="shared" si="375"/>
        <v>0</v>
      </c>
      <c r="O854" t="b">
        <f t="shared" si="376"/>
        <v>0</v>
      </c>
      <c r="P854" s="5" t="b">
        <f t="shared" si="377"/>
        <v>0</v>
      </c>
      <c r="T854" t="str">
        <f t="shared" si="353"/>
        <v/>
      </c>
      <c r="U854" t="str">
        <f t="shared" si="354"/>
        <v/>
      </c>
      <c r="V854" t="str">
        <f t="shared" si="355"/>
        <v/>
      </c>
      <c r="W854" t="str">
        <f t="shared" si="356"/>
        <v/>
      </c>
      <c r="X854" t="str">
        <f t="shared" si="357"/>
        <v/>
      </c>
      <c r="Y854" t="str">
        <f t="shared" si="358"/>
        <v/>
      </c>
      <c r="Z854" t="str">
        <f t="shared" si="359"/>
        <v/>
      </c>
      <c r="AA854" t="str">
        <f t="shared" si="360"/>
        <v/>
      </c>
      <c r="AB854" t="str">
        <f t="shared" si="361"/>
        <v/>
      </c>
      <c r="AC854" t="str">
        <f t="shared" si="362"/>
        <v/>
      </c>
      <c r="AD854" t="str">
        <f t="shared" si="363"/>
        <v/>
      </c>
      <c r="AE854" t="str">
        <f t="shared" si="364"/>
        <v/>
      </c>
      <c r="AF854" t="str">
        <f t="shared" si="365"/>
        <v/>
      </c>
      <c r="AG854" t="str">
        <f t="shared" si="366"/>
        <v/>
      </c>
    </row>
    <row r="855" spans="3:33" x14ac:dyDescent="0.3">
      <c r="C855" s="5" t="str">
        <f t="shared" si="367"/>
        <v/>
      </c>
      <c r="D855" s="5" t="e">
        <f t="shared" si="351"/>
        <v>#N/A</v>
      </c>
      <c r="E855" s="5" t="b">
        <f t="shared" si="368"/>
        <v>0</v>
      </c>
      <c r="F855" s="5" t="e">
        <f t="shared" si="352"/>
        <v>#N/A</v>
      </c>
      <c r="G855" s="5" t="str">
        <f t="shared" si="369"/>
        <v>FALSE V</v>
      </c>
      <c r="H855" s="5" t="b">
        <f t="shared" si="370"/>
        <v>0</v>
      </c>
      <c r="I855" s="5" t="b">
        <f t="shared" si="371"/>
        <v>0</v>
      </c>
      <c r="J855" s="5" t="b">
        <f t="shared" si="372"/>
        <v>0</v>
      </c>
      <c r="K855" s="5" t="str">
        <f t="shared" si="373"/>
        <v>FALSE C</v>
      </c>
      <c r="L855" s="5" t="str">
        <f t="array" ref="L855">IFERROR(INDEX(e29_4c,SMALL(IF(($B$9&lt;=e29_raw)*($B$11&gt;=e29_raw),MATCH(ROW(e29_4c),ROW(e29_4c))),ROWS($A$1:A849)),COLUMN(A849)),"")</f>
        <v/>
      </c>
      <c r="M855" s="5" t="b">
        <f t="shared" si="374"/>
        <v>0</v>
      </c>
      <c r="N855" t="b">
        <f t="shared" si="375"/>
        <v>0</v>
      </c>
      <c r="O855" t="b">
        <f t="shared" si="376"/>
        <v>0</v>
      </c>
      <c r="P855" s="5" t="b">
        <f t="shared" si="377"/>
        <v>0</v>
      </c>
      <c r="T855" t="str">
        <f t="shared" si="353"/>
        <v/>
      </c>
      <c r="U855" t="str">
        <f t="shared" si="354"/>
        <v/>
      </c>
      <c r="V855" t="str">
        <f t="shared" si="355"/>
        <v/>
      </c>
      <c r="W855" t="str">
        <f t="shared" si="356"/>
        <v/>
      </c>
      <c r="X855" t="str">
        <f t="shared" si="357"/>
        <v/>
      </c>
      <c r="Y855" t="str">
        <f t="shared" si="358"/>
        <v/>
      </c>
      <c r="Z855" t="str">
        <f t="shared" si="359"/>
        <v/>
      </c>
      <c r="AA855" t="str">
        <f t="shared" si="360"/>
        <v/>
      </c>
      <c r="AB855" t="str">
        <f t="shared" si="361"/>
        <v/>
      </c>
      <c r="AC855" t="str">
        <f t="shared" si="362"/>
        <v/>
      </c>
      <c r="AD855" t="str">
        <f t="shared" si="363"/>
        <v/>
      </c>
      <c r="AE855" t="str">
        <f t="shared" si="364"/>
        <v/>
      </c>
      <c r="AF855" t="str">
        <f t="shared" si="365"/>
        <v/>
      </c>
      <c r="AG855" t="str">
        <f t="shared" si="366"/>
        <v/>
      </c>
    </row>
    <row r="856" spans="3:33" x14ac:dyDescent="0.3">
      <c r="C856" s="5" t="str">
        <f t="shared" si="367"/>
        <v/>
      </c>
      <c r="D856" s="5" t="e">
        <f t="shared" si="351"/>
        <v>#N/A</v>
      </c>
      <c r="E856" s="5" t="b">
        <f t="shared" si="368"/>
        <v>0</v>
      </c>
      <c r="F856" s="5" t="e">
        <f t="shared" si="352"/>
        <v>#N/A</v>
      </c>
      <c r="G856" s="5" t="str">
        <f t="shared" si="369"/>
        <v>FALSE V</v>
      </c>
      <c r="H856" s="5" t="b">
        <f t="shared" si="370"/>
        <v>0</v>
      </c>
      <c r="I856" s="5" t="b">
        <f t="shared" si="371"/>
        <v>0</v>
      </c>
      <c r="J856" s="5" t="b">
        <f t="shared" si="372"/>
        <v>0</v>
      </c>
      <c r="K856" s="5" t="str">
        <f t="shared" si="373"/>
        <v>FALSE C</v>
      </c>
      <c r="L856" s="5" t="str">
        <f t="array" ref="L856">IFERROR(INDEX(e29_4c,SMALL(IF(($B$9&lt;=e29_raw)*($B$11&gt;=e29_raw),MATCH(ROW(e29_4c),ROW(e29_4c))),ROWS($A$1:A850)),COLUMN(A850)),"")</f>
        <v/>
      </c>
      <c r="M856" s="5" t="b">
        <f t="shared" si="374"/>
        <v>0</v>
      </c>
      <c r="N856" t="b">
        <f t="shared" si="375"/>
        <v>0</v>
      </c>
      <c r="O856" t="b">
        <f t="shared" si="376"/>
        <v>0</v>
      </c>
      <c r="P856" s="5" t="b">
        <f t="shared" si="377"/>
        <v>0</v>
      </c>
      <c r="T856" t="str">
        <f t="shared" si="353"/>
        <v/>
      </c>
      <c r="U856" t="str">
        <f t="shared" si="354"/>
        <v/>
      </c>
      <c r="V856" t="str">
        <f t="shared" si="355"/>
        <v/>
      </c>
      <c r="W856" t="str">
        <f t="shared" si="356"/>
        <v/>
      </c>
      <c r="X856" t="str">
        <f t="shared" si="357"/>
        <v/>
      </c>
      <c r="Y856" t="str">
        <f t="shared" si="358"/>
        <v/>
      </c>
      <c r="Z856" t="str">
        <f t="shared" si="359"/>
        <v/>
      </c>
      <c r="AA856" t="str">
        <f t="shared" si="360"/>
        <v/>
      </c>
      <c r="AB856" t="str">
        <f t="shared" si="361"/>
        <v/>
      </c>
      <c r="AC856" t="str">
        <f t="shared" si="362"/>
        <v/>
      </c>
      <c r="AD856" t="str">
        <f t="shared" si="363"/>
        <v/>
      </c>
      <c r="AE856" t="str">
        <f t="shared" si="364"/>
        <v/>
      </c>
      <c r="AF856" t="str">
        <f t="shared" si="365"/>
        <v/>
      </c>
      <c r="AG856" t="str">
        <f t="shared" si="366"/>
        <v/>
      </c>
    </row>
    <row r="857" spans="3:33" x14ac:dyDescent="0.3">
      <c r="C857" s="5" t="str">
        <f t="shared" si="367"/>
        <v/>
      </c>
      <c r="D857" s="5" t="e">
        <f t="shared" si="351"/>
        <v>#N/A</v>
      </c>
      <c r="E857" s="5" t="b">
        <f t="shared" si="368"/>
        <v>0</v>
      </c>
      <c r="F857" s="5" t="e">
        <f t="shared" si="352"/>
        <v>#N/A</v>
      </c>
      <c r="G857" s="5" t="str">
        <f t="shared" si="369"/>
        <v>FALSE V</v>
      </c>
      <c r="H857" s="5" t="b">
        <f t="shared" si="370"/>
        <v>0</v>
      </c>
      <c r="I857" s="5" t="b">
        <f t="shared" si="371"/>
        <v>0</v>
      </c>
      <c r="J857" s="5" t="b">
        <f t="shared" si="372"/>
        <v>0</v>
      </c>
      <c r="K857" s="5" t="str">
        <f t="shared" si="373"/>
        <v>FALSE C</v>
      </c>
      <c r="L857" s="5" t="str">
        <f t="array" ref="L857">IFERROR(INDEX(e29_4c,SMALL(IF(($B$9&lt;=e29_raw)*($B$11&gt;=e29_raw),MATCH(ROW(e29_4c),ROW(e29_4c))),ROWS($A$1:A851)),COLUMN(A851)),"")</f>
        <v/>
      </c>
      <c r="M857" s="5" t="b">
        <f t="shared" si="374"/>
        <v>0</v>
      </c>
      <c r="N857" t="b">
        <f t="shared" si="375"/>
        <v>0</v>
      </c>
      <c r="O857" t="b">
        <f t="shared" si="376"/>
        <v>0</v>
      </c>
      <c r="P857" s="5" t="b">
        <f t="shared" si="377"/>
        <v>0</v>
      </c>
      <c r="T857" t="str">
        <f t="shared" si="353"/>
        <v/>
      </c>
      <c r="U857" t="str">
        <f t="shared" si="354"/>
        <v/>
      </c>
      <c r="V857" t="str">
        <f t="shared" si="355"/>
        <v/>
      </c>
      <c r="W857" t="str">
        <f t="shared" si="356"/>
        <v/>
      </c>
      <c r="X857" t="str">
        <f t="shared" si="357"/>
        <v/>
      </c>
      <c r="Y857" t="str">
        <f t="shared" si="358"/>
        <v/>
      </c>
      <c r="Z857" t="str">
        <f t="shared" si="359"/>
        <v/>
      </c>
      <c r="AA857" t="str">
        <f t="shared" si="360"/>
        <v/>
      </c>
      <c r="AB857" t="str">
        <f t="shared" si="361"/>
        <v/>
      </c>
      <c r="AC857" t="str">
        <f t="shared" si="362"/>
        <v/>
      </c>
      <c r="AD857" t="str">
        <f t="shared" si="363"/>
        <v/>
      </c>
      <c r="AE857" t="str">
        <f t="shared" si="364"/>
        <v/>
      </c>
      <c r="AF857" t="str">
        <f t="shared" si="365"/>
        <v/>
      </c>
      <c r="AG857" t="str">
        <f t="shared" si="366"/>
        <v/>
      </c>
    </row>
    <row r="858" spans="3:33" x14ac:dyDescent="0.3">
      <c r="C858" s="5" t="str">
        <f t="shared" si="367"/>
        <v/>
      </c>
      <c r="D858" s="5" t="e">
        <f t="shared" si="351"/>
        <v>#N/A</v>
      </c>
      <c r="E858" s="5" t="b">
        <f t="shared" si="368"/>
        <v>0</v>
      </c>
      <c r="F858" s="5" t="e">
        <f t="shared" si="352"/>
        <v>#N/A</v>
      </c>
      <c r="G858" s="5" t="str">
        <f t="shared" si="369"/>
        <v>FALSE V</v>
      </c>
      <c r="H858" s="5" t="b">
        <f t="shared" si="370"/>
        <v>0</v>
      </c>
      <c r="I858" s="5" t="b">
        <f t="shared" si="371"/>
        <v>0</v>
      </c>
      <c r="J858" s="5" t="b">
        <f t="shared" si="372"/>
        <v>0</v>
      </c>
      <c r="K858" s="5" t="str">
        <f t="shared" si="373"/>
        <v>FALSE C</v>
      </c>
      <c r="L858" s="5" t="str">
        <f t="array" ref="L858">IFERROR(INDEX(e29_4c,SMALL(IF(($B$9&lt;=e29_raw)*($B$11&gt;=e29_raw),MATCH(ROW(e29_4c),ROW(e29_4c))),ROWS($A$1:A852)),COLUMN(A852)),"")</f>
        <v/>
      </c>
      <c r="M858" s="5" t="b">
        <f t="shared" si="374"/>
        <v>0</v>
      </c>
      <c r="N858" t="b">
        <f t="shared" si="375"/>
        <v>0</v>
      </c>
      <c r="O858" t="b">
        <f t="shared" si="376"/>
        <v>0</v>
      </c>
      <c r="P858" s="5" t="b">
        <f t="shared" si="377"/>
        <v>0</v>
      </c>
      <c r="T858" t="str">
        <f t="shared" si="353"/>
        <v/>
      </c>
      <c r="U858" t="str">
        <f t="shared" si="354"/>
        <v/>
      </c>
      <c r="V858" t="str">
        <f t="shared" si="355"/>
        <v/>
      </c>
      <c r="W858" t="str">
        <f t="shared" si="356"/>
        <v/>
      </c>
      <c r="X858" t="str">
        <f t="shared" si="357"/>
        <v/>
      </c>
      <c r="Y858" t="str">
        <f t="shared" si="358"/>
        <v/>
      </c>
      <c r="Z858" t="str">
        <f t="shared" si="359"/>
        <v/>
      </c>
      <c r="AA858" t="str">
        <f t="shared" si="360"/>
        <v/>
      </c>
      <c r="AB858" t="str">
        <f t="shared" si="361"/>
        <v/>
      </c>
      <c r="AC858" t="str">
        <f t="shared" si="362"/>
        <v/>
      </c>
      <c r="AD858" t="str">
        <f t="shared" si="363"/>
        <v/>
      </c>
      <c r="AE858" t="str">
        <f t="shared" si="364"/>
        <v/>
      </c>
      <c r="AF858" t="str">
        <f t="shared" si="365"/>
        <v/>
      </c>
      <c r="AG858" t="str">
        <f t="shared" si="366"/>
        <v/>
      </c>
    </row>
    <row r="859" spans="3:33" x14ac:dyDescent="0.3">
      <c r="C859" s="5" t="str">
        <f t="shared" si="367"/>
        <v/>
      </c>
      <c r="D859" s="5" t="e">
        <f t="shared" si="351"/>
        <v>#N/A</v>
      </c>
      <c r="E859" s="5" t="b">
        <f t="shared" si="368"/>
        <v>0</v>
      </c>
      <c r="F859" s="5" t="e">
        <f t="shared" si="352"/>
        <v>#N/A</v>
      </c>
      <c r="G859" s="5" t="str">
        <f t="shared" si="369"/>
        <v>FALSE V</v>
      </c>
      <c r="H859" s="5" t="b">
        <f t="shared" si="370"/>
        <v>0</v>
      </c>
      <c r="I859" s="5" t="b">
        <f t="shared" si="371"/>
        <v>0</v>
      </c>
      <c r="J859" s="5" t="b">
        <f t="shared" si="372"/>
        <v>0</v>
      </c>
      <c r="K859" s="5" t="str">
        <f t="shared" si="373"/>
        <v>FALSE C</v>
      </c>
      <c r="L859" s="5" t="str">
        <f t="array" ref="L859">IFERROR(INDEX(e29_4c,SMALL(IF(($B$9&lt;=e29_raw)*($B$11&gt;=e29_raw),MATCH(ROW(e29_4c),ROW(e29_4c))),ROWS($A$1:A853)),COLUMN(A853)),"")</f>
        <v/>
      </c>
      <c r="M859" s="5" t="b">
        <f t="shared" si="374"/>
        <v>0</v>
      </c>
      <c r="N859" t="b">
        <f t="shared" si="375"/>
        <v>0</v>
      </c>
      <c r="O859" t="b">
        <f t="shared" si="376"/>
        <v>0</v>
      </c>
      <c r="P859" s="5" t="b">
        <f t="shared" si="377"/>
        <v>0</v>
      </c>
      <c r="T859" t="str">
        <f t="shared" si="353"/>
        <v/>
      </c>
      <c r="U859" t="str">
        <f t="shared" si="354"/>
        <v/>
      </c>
      <c r="V859" t="str">
        <f t="shared" si="355"/>
        <v/>
      </c>
      <c r="W859" t="str">
        <f t="shared" si="356"/>
        <v/>
      </c>
      <c r="X859" t="str">
        <f t="shared" si="357"/>
        <v/>
      </c>
      <c r="Y859" t="str">
        <f t="shared" si="358"/>
        <v/>
      </c>
      <c r="Z859" t="str">
        <f t="shared" si="359"/>
        <v/>
      </c>
      <c r="AA859" t="str">
        <f t="shared" si="360"/>
        <v/>
      </c>
      <c r="AB859" t="str">
        <f t="shared" si="361"/>
        <v/>
      </c>
      <c r="AC859" t="str">
        <f t="shared" si="362"/>
        <v/>
      </c>
      <c r="AD859" t="str">
        <f t="shared" si="363"/>
        <v/>
      </c>
      <c r="AE859" t="str">
        <f t="shared" si="364"/>
        <v/>
      </c>
      <c r="AF859" t="str">
        <f t="shared" si="365"/>
        <v/>
      </c>
      <c r="AG859" t="str">
        <f t="shared" si="366"/>
        <v/>
      </c>
    </row>
    <row r="860" spans="3:33" x14ac:dyDescent="0.3">
      <c r="C860" s="5" t="str">
        <f t="shared" si="367"/>
        <v/>
      </c>
      <c r="D860" s="5" t="e">
        <f t="shared" si="351"/>
        <v>#N/A</v>
      </c>
      <c r="E860" s="5" t="b">
        <f t="shared" si="368"/>
        <v>0</v>
      </c>
      <c r="F860" s="5" t="e">
        <f t="shared" si="352"/>
        <v>#N/A</v>
      </c>
      <c r="G860" s="5" t="str">
        <f t="shared" si="369"/>
        <v>FALSE V</v>
      </c>
      <c r="H860" s="5" t="b">
        <f t="shared" si="370"/>
        <v>0</v>
      </c>
      <c r="I860" s="5" t="b">
        <f t="shared" si="371"/>
        <v>0</v>
      </c>
      <c r="J860" s="5" t="b">
        <f t="shared" si="372"/>
        <v>0</v>
      </c>
      <c r="K860" s="5" t="str">
        <f t="shared" si="373"/>
        <v>FALSE C</v>
      </c>
      <c r="L860" s="5" t="str">
        <f t="array" ref="L860">IFERROR(INDEX(e29_4c,SMALL(IF(($B$9&lt;=e29_raw)*($B$11&gt;=e29_raw),MATCH(ROW(e29_4c),ROW(e29_4c))),ROWS($A$1:A854)),COLUMN(A854)),"")</f>
        <v/>
      </c>
      <c r="M860" s="5" t="b">
        <f t="shared" si="374"/>
        <v>0</v>
      </c>
      <c r="N860" t="b">
        <f t="shared" si="375"/>
        <v>0</v>
      </c>
      <c r="O860" t="b">
        <f t="shared" si="376"/>
        <v>0</v>
      </c>
      <c r="P860" s="5" t="b">
        <f t="shared" si="377"/>
        <v>0</v>
      </c>
      <c r="T860" t="str">
        <f t="shared" si="353"/>
        <v/>
      </c>
      <c r="U860" t="str">
        <f t="shared" si="354"/>
        <v/>
      </c>
      <c r="V860" t="str">
        <f t="shared" si="355"/>
        <v/>
      </c>
      <c r="W860" t="str">
        <f t="shared" si="356"/>
        <v/>
      </c>
      <c r="X860" t="str">
        <f t="shared" si="357"/>
        <v/>
      </c>
      <c r="Y860" t="str">
        <f t="shared" si="358"/>
        <v/>
      </c>
      <c r="Z860" t="str">
        <f t="shared" si="359"/>
        <v/>
      </c>
      <c r="AA860" t="str">
        <f t="shared" si="360"/>
        <v/>
      </c>
      <c r="AB860" t="str">
        <f t="shared" si="361"/>
        <v/>
      </c>
      <c r="AC860" t="str">
        <f t="shared" si="362"/>
        <v/>
      </c>
      <c r="AD860" t="str">
        <f t="shared" si="363"/>
        <v/>
      </c>
      <c r="AE860" t="str">
        <f t="shared" si="364"/>
        <v/>
      </c>
      <c r="AF860" t="str">
        <f t="shared" si="365"/>
        <v/>
      </c>
      <c r="AG860" t="str">
        <f t="shared" si="366"/>
        <v/>
      </c>
    </row>
    <row r="861" spans="3:33" x14ac:dyDescent="0.3">
      <c r="C861" s="5" t="str">
        <f t="shared" si="367"/>
        <v/>
      </c>
      <c r="D861" s="5" t="e">
        <f t="shared" si="351"/>
        <v>#N/A</v>
      </c>
      <c r="E861" s="5" t="b">
        <f t="shared" si="368"/>
        <v>0</v>
      </c>
      <c r="F861" s="5" t="e">
        <f t="shared" si="352"/>
        <v>#N/A</v>
      </c>
      <c r="G861" s="5" t="str">
        <f t="shared" si="369"/>
        <v>FALSE V</v>
      </c>
      <c r="H861" s="5" t="b">
        <f t="shared" si="370"/>
        <v>0</v>
      </c>
      <c r="I861" s="5" t="b">
        <f t="shared" si="371"/>
        <v>0</v>
      </c>
      <c r="J861" s="5" t="b">
        <f t="shared" si="372"/>
        <v>0</v>
      </c>
      <c r="K861" s="5" t="str">
        <f t="shared" si="373"/>
        <v>FALSE C</v>
      </c>
      <c r="L861" s="5" t="str">
        <f t="array" ref="L861">IFERROR(INDEX(e29_4c,SMALL(IF(($B$9&lt;=e29_raw)*($B$11&gt;=e29_raw),MATCH(ROW(e29_4c),ROW(e29_4c))),ROWS($A$1:A855)),COLUMN(A855)),"")</f>
        <v/>
      </c>
      <c r="M861" s="5" t="b">
        <f t="shared" si="374"/>
        <v>0</v>
      </c>
      <c r="N861" t="b">
        <f t="shared" si="375"/>
        <v>0</v>
      </c>
      <c r="O861" t="b">
        <f t="shared" si="376"/>
        <v>0</v>
      </c>
      <c r="P861" s="5" t="b">
        <f t="shared" si="377"/>
        <v>0</v>
      </c>
      <c r="T861" t="str">
        <f t="shared" si="353"/>
        <v/>
      </c>
      <c r="U861" t="str">
        <f t="shared" si="354"/>
        <v/>
      </c>
      <c r="V861" t="str">
        <f t="shared" si="355"/>
        <v/>
      </c>
      <c r="W861" t="str">
        <f t="shared" si="356"/>
        <v/>
      </c>
      <c r="X861" t="str">
        <f t="shared" si="357"/>
        <v/>
      </c>
      <c r="Y861" t="str">
        <f t="shared" si="358"/>
        <v/>
      </c>
      <c r="Z861" t="str">
        <f t="shared" si="359"/>
        <v/>
      </c>
      <c r="AA861" t="str">
        <f t="shared" si="360"/>
        <v/>
      </c>
      <c r="AB861" t="str">
        <f t="shared" si="361"/>
        <v/>
      </c>
      <c r="AC861" t="str">
        <f t="shared" si="362"/>
        <v/>
      </c>
      <c r="AD861" t="str">
        <f t="shared" si="363"/>
        <v/>
      </c>
      <c r="AE861" t="str">
        <f t="shared" si="364"/>
        <v/>
      </c>
      <c r="AF861" t="str">
        <f t="shared" si="365"/>
        <v/>
      </c>
      <c r="AG861" t="str">
        <f t="shared" si="366"/>
        <v/>
      </c>
    </row>
    <row r="862" spans="3:33" x14ac:dyDescent="0.3">
      <c r="C862" s="5" t="str">
        <f t="shared" si="367"/>
        <v/>
      </c>
      <c r="D862" s="5" t="e">
        <f t="shared" si="351"/>
        <v>#N/A</v>
      </c>
      <c r="E862" s="5" t="b">
        <f t="shared" si="368"/>
        <v>0</v>
      </c>
      <c r="F862" s="5" t="e">
        <f t="shared" si="352"/>
        <v>#N/A</v>
      </c>
      <c r="G862" s="5" t="str">
        <f t="shared" si="369"/>
        <v>FALSE V</v>
      </c>
      <c r="H862" s="5" t="b">
        <f t="shared" si="370"/>
        <v>0</v>
      </c>
      <c r="I862" s="5" t="b">
        <f t="shared" si="371"/>
        <v>0</v>
      </c>
      <c r="J862" s="5" t="b">
        <f t="shared" si="372"/>
        <v>0</v>
      </c>
      <c r="K862" s="5" t="str">
        <f t="shared" si="373"/>
        <v>FALSE C</v>
      </c>
      <c r="L862" s="5" t="str">
        <f t="array" ref="L862">IFERROR(INDEX(e29_4c,SMALL(IF(($B$9&lt;=e29_raw)*($B$11&gt;=e29_raw),MATCH(ROW(e29_4c),ROW(e29_4c))),ROWS($A$1:A856)),COLUMN(A856)),"")</f>
        <v/>
      </c>
      <c r="M862" s="5" t="b">
        <f t="shared" si="374"/>
        <v>0</v>
      </c>
      <c r="N862" t="b">
        <f t="shared" si="375"/>
        <v>0</v>
      </c>
      <c r="O862" t="b">
        <f t="shared" si="376"/>
        <v>0</v>
      </c>
      <c r="P862" s="5" t="b">
        <f t="shared" si="377"/>
        <v>0</v>
      </c>
      <c r="T862" t="str">
        <f t="shared" si="353"/>
        <v/>
      </c>
      <c r="U862" t="str">
        <f t="shared" si="354"/>
        <v/>
      </c>
      <c r="V862" t="str">
        <f t="shared" si="355"/>
        <v/>
      </c>
      <c r="W862" t="str">
        <f t="shared" si="356"/>
        <v/>
      </c>
      <c r="X862" t="str">
        <f t="shared" si="357"/>
        <v/>
      </c>
      <c r="Y862" t="str">
        <f t="shared" si="358"/>
        <v/>
      </c>
      <c r="Z862" t="str">
        <f t="shared" si="359"/>
        <v/>
      </c>
      <c r="AA862" t="str">
        <f t="shared" si="360"/>
        <v/>
      </c>
      <c r="AB862" t="str">
        <f t="shared" si="361"/>
        <v/>
      </c>
      <c r="AC862" t="str">
        <f t="shared" si="362"/>
        <v/>
      </c>
      <c r="AD862" t="str">
        <f t="shared" si="363"/>
        <v/>
      </c>
      <c r="AE862" t="str">
        <f t="shared" si="364"/>
        <v/>
      </c>
      <c r="AF862" t="str">
        <f t="shared" si="365"/>
        <v/>
      </c>
      <c r="AG862" t="str">
        <f t="shared" si="366"/>
        <v/>
      </c>
    </row>
    <row r="863" spans="3:33" x14ac:dyDescent="0.3">
      <c r="C863" s="5" t="str">
        <f t="shared" si="367"/>
        <v/>
      </c>
      <c r="D863" s="5" t="e">
        <f t="shared" si="351"/>
        <v>#N/A</v>
      </c>
      <c r="E863" s="5" t="b">
        <f t="shared" si="368"/>
        <v>0</v>
      </c>
      <c r="F863" s="5" t="e">
        <f t="shared" si="352"/>
        <v>#N/A</v>
      </c>
      <c r="G863" s="5" t="str">
        <f t="shared" si="369"/>
        <v>FALSE V</v>
      </c>
      <c r="H863" s="5" t="b">
        <f t="shared" si="370"/>
        <v>0</v>
      </c>
      <c r="I863" s="5" t="b">
        <f t="shared" si="371"/>
        <v>0</v>
      </c>
      <c r="J863" s="5" t="b">
        <f t="shared" si="372"/>
        <v>0</v>
      </c>
      <c r="K863" s="5" t="str">
        <f t="shared" si="373"/>
        <v>FALSE C</v>
      </c>
      <c r="L863" s="5" t="str">
        <f t="array" ref="L863">IFERROR(INDEX(e29_4c,SMALL(IF(($B$9&lt;=e29_raw)*($B$11&gt;=e29_raw),MATCH(ROW(e29_4c),ROW(e29_4c))),ROWS($A$1:A857)),COLUMN(A857)),"")</f>
        <v/>
      </c>
      <c r="M863" s="5" t="b">
        <f t="shared" si="374"/>
        <v>0</v>
      </c>
      <c r="N863" t="b">
        <f t="shared" si="375"/>
        <v>0</v>
      </c>
      <c r="O863" t="b">
        <f t="shared" si="376"/>
        <v>0</v>
      </c>
      <c r="P863" s="5" t="b">
        <f t="shared" si="377"/>
        <v>0</v>
      </c>
      <c r="T863" t="str">
        <f t="shared" si="353"/>
        <v/>
      </c>
      <c r="U863" t="str">
        <f t="shared" si="354"/>
        <v/>
      </c>
      <c r="V863" t="str">
        <f t="shared" si="355"/>
        <v/>
      </c>
      <c r="W863" t="str">
        <f t="shared" si="356"/>
        <v/>
      </c>
      <c r="X863" t="str">
        <f t="shared" si="357"/>
        <v/>
      </c>
      <c r="Y863" t="str">
        <f t="shared" si="358"/>
        <v/>
      </c>
      <c r="Z863" t="str">
        <f t="shared" si="359"/>
        <v/>
      </c>
      <c r="AA863" t="str">
        <f t="shared" si="360"/>
        <v/>
      </c>
      <c r="AB863" t="str">
        <f t="shared" si="361"/>
        <v/>
      </c>
      <c r="AC863" t="str">
        <f t="shared" si="362"/>
        <v/>
      </c>
      <c r="AD863" t="str">
        <f t="shared" si="363"/>
        <v/>
      </c>
      <c r="AE863" t="str">
        <f t="shared" si="364"/>
        <v/>
      </c>
      <c r="AF863" t="str">
        <f t="shared" si="365"/>
        <v/>
      </c>
      <c r="AG863" t="str">
        <f t="shared" si="366"/>
        <v/>
      </c>
    </row>
    <row r="864" spans="3:33" x14ac:dyDescent="0.3">
      <c r="C864" s="5" t="str">
        <f t="shared" si="367"/>
        <v/>
      </c>
      <c r="D864" s="5" t="e">
        <f t="shared" si="351"/>
        <v>#N/A</v>
      </c>
      <c r="E864" s="5" t="b">
        <f t="shared" si="368"/>
        <v>0</v>
      </c>
      <c r="F864" s="5" t="e">
        <f t="shared" si="352"/>
        <v>#N/A</v>
      </c>
      <c r="G864" s="5" t="str">
        <f t="shared" si="369"/>
        <v>FALSE V</v>
      </c>
      <c r="H864" s="5" t="b">
        <f t="shared" si="370"/>
        <v>0</v>
      </c>
      <c r="I864" s="5" t="b">
        <f t="shared" si="371"/>
        <v>0</v>
      </c>
      <c r="J864" s="5" t="b">
        <f t="shared" si="372"/>
        <v>0</v>
      </c>
      <c r="K864" s="5" t="str">
        <f t="shared" si="373"/>
        <v>FALSE C</v>
      </c>
      <c r="L864" s="5" t="str">
        <f t="array" ref="L864">IFERROR(INDEX(e29_4c,SMALL(IF(($B$9&lt;=e29_raw)*($B$11&gt;=e29_raw),MATCH(ROW(e29_4c),ROW(e29_4c))),ROWS($A$1:A858)),COLUMN(A858)),"")</f>
        <v/>
      </c>
      <c r="M864" s="5" t="b">
        <f t="shared" si="374"/>
        <v>0</v>
      </c>
      <c r="N864" t="b">
        <f t="shared" si="375"/>
        <v>0</v>
      </c>
      <c r="O864" t="b">
        <f t="shared" si="376"/>
        <v>0</v>
      </c>
      <c r="P864" s="5" t="b">
        <f t="shared" si="377"/>
        <v>0</v>
      </c>
      <c r="T864" t="str">
        <f t="shared" si="353"/>
        <v/>
      </c>
      <c r="U864" t="str">
        <f t="shared" si="354"/>
        <v/>
      </c>
      <c r="V864" t="str">
        <f t="shared" si="355"/>
        <v/>
      </c>
      <c r="W864" t="str">
        <f t="shared" si="356"/>
        <v/>
      </c>
      <c r="X864" t="str">
        <f t="shared" si="357"/>
        <v/>
      </c>
      <c r="Y864" t="str">
        <f t="shared" si="358"/>
        <v/>
      </c>
      <c r="Z864" t="str">
        <f t="shared" si="359"/>
        <v/>
      </c>
      <c r="AA864" t="str">
        <f t="shared" si="360"/>
        <v/>
      </c>
      <c r="AB864" t="str">
        <f t="shared" si="361"/>
        <v/>
      </c>
      <c r="AC864" t="str">
        <f t="shared" si="362"/>
        <v/>
      </c>
      <c r="AD864" t="str">
        <f t="shared" si="363"/>
        <v/>
      </c>
      <c r="AE864" t="str">
        <f t="shared" si="364"/>
        <v/>
      </c>
      <c r="AF864" t="str">
        <f t="shared" si="365"/>
        <v/>
      </c>
      <c r="AG864" t="str">
        <f t="shared" si="366"/>
        <v/>
      </c>
    </row>
    <row r="865" spans="3:33" x14ac:dyDescent="0.3">
      <c r="C865" s="5" t="str">
        <f t="shared" si="367"/>
        <v/>
      </c>
      <c r="D865" s="5" t="e">
        <f t="shared" si="351"/>
        <v>#N/A</v>
      </c>
      <c r="E865" s="5" t="b">
        <f t="shared" si="368"/>
        <v>0</v>
      </c>
      <c r="F865" s="5" t="e">
        <f t="shared" si="352"/>
        <v>#N/A</v>
      </c>
      <c r="G865" s="5" t="str">
        <f t="shared" si="369"/>
        <v>FALSE V</v>
      </c>
      <c r="H865" s="5" t="b">
        <f t="shared" si="370"/>
        <v>0</v>
      </c>
      <c r="I865" s="5" t="b">
        <f t="shared" si="371"/>
        <v>0</v>
      </c>
      <c r="J865" s="5" t="b">
        <f t="shared" si="372"/>
        <v>0</v>
      </c>
      <c r="K865" s="5" t="str">
        <f t="shared" si="373"/>
        <v>FALSE C</v>
      </c>
      <c r="L865" s="5" t="str">
        <f t="array" ref="L865">IFERROR(INDEX(e29_4c,SMALL(IF(($B$9&lt;=e29_raw)*($B$11&gt;=e29_raw),MATCH(ROW(e29_4c),ROW(e29_4c))),ROWS($A$1:A859)),COLUMN(A859)),"")</f>
        <v/>
      </c>
      <c r="M865" s="5" t="b">
        <f t="shared" si="374"/>
        <v>0</v>
      </c>
      <c r="N865" t="b">
        <f t="shared" si="375"/>
        <v>0</v>
      </c>
      <c r="O865" t="b">
        <f t="shared" si="376"/>
        <v>0</v>
      </c>
      <c r="P865" s="5" t="b">
        <f t="shared" si="377"/>
        <v>0</v>
      </c>
      <c r="T865" t="str">
        <f t="shared" si="353"/>
        <v/>
      </c>
      <c r="U865" t="str">
        <f t="shared" si="354"/>
        <v/>
      </c>
      <c r="V865" t="str">
        <f t="shared" si="355"/>
        <v/>
      </c>
      <c r="W865" t="str">
        <f t="shared" si="356"/>
        <v/>
      </c>
      <c r="X865" t="str">
        <f t="shared" si="357"/>
        <v/>
      </c>
      <c r="Y865" t="str">
        <f t="shared" si="358"/>
        <v/>
      </c>
      <c r="Z865" t="str">
        <f t="shared" si="359"/>
        <v/>
      </c>
      <c r="AA865" t="str">
        <f t="shared" si="360"/>
        <v/>
      </c>
      <c r="AB865" t="str">
        <f t="shared" si="361"/>
        <v/>
      </c>
      <c r="AC865" t="str">
        <f t="shared" si="362"/>
        <v/>
      </c>
      <c r="AD865" t="str">
        <f t="shared" si="363"/>
        <v/>
      </c>
      <c r="AE865" t="str">
        <f t="shared" si="364"/>
        <v/>
      </c>
      <c r="AF865" t="str">
        <f t="shared" si="365"/>
        <v/>
      </c>
      <c r="AG865" t="str">
        <f t="shared" si="366"/>
        <v/>
      </c>
    </row>
    <row r="866" spans="3:33" x14ac:dyDescent="0.3">
      <c r="C866" s="5" t="str">
        <f t="shared" si="367"/>
        <v/>
      </c>
      <c r="D866" s="5" t="e">
        <f t="shared" si="351"/>
        <v>#N/A</v>
      </c>
      <c r="E866" s="5" t="b">
        <f t="shared" si="368"/>
        <v>0</v>
      </c>
      <c r="F866" s="5" t="e">
        <f t="shared" si="352"/>
        <v>#N/A</v>
      </c>
      <c r="G866" s="5" t="str">
        <f t="shared" si="369"/>
        <v>FALSE V</v>
      </c>
      <c r="H866" s="5" t="b">
        <f t="shared" si="370"/>
        <v>0</v>
      </c>
      <c r="I866" s="5" t="b">
        <f t="shared" si="371"/>
        <v>0</v>
      </c>
      <c r="J866" s="5" t="b">
        <f t="shared" si="372"/>
        <v>0</v>
      </c>
      <c r="K866" s="5" t="str">
        <f t="shared" si="373"/>
        <v>FALSE C</v>
      </c>
      <c r="L866" s="5" t="str">
        <f t="array" ref="L866">IFERROR(INDEX(e29_4c,SMALL(IF(($B$9&lt;=e29_raw)*($B$11&gt;=e29_raw),MATCH(ROW(e29_4c),ROW(e29_4c))),ROWS($A$1:A860)),COLUMN(A860)),"")</f>
        <v/>
      </c>
      <c r="M866" s="5" t="b">
        <f t="shared" si="374"/>
        <v>0</v>
      </c>
      <c r="N866" t="b">
        <f t="shared" si="375"/>
        <v>0</v>
      </c>
      <c r="O866" t="b">
        <f t="shared" si="376"/>
        <v>0</v>
      </c>
      <c r="P866" s="5" t="b">
        <f t="shared" si="377"/>
        <v>0</v>
      </c>
      <c r="T866" t="str">
        <f t="shared" si="353"/>
        <v/>
      </c>
      <c r="U866" t="str">
        <f t="shared" si="354"/>
        <v/>
      </c>
      <c r="V866" t="str">
        <f t="shared" si="355"/>
        <v/>
      </c>
      <c r="W866" t="str">
        <f t="shared" si="356"/>
        <v/>
      </c>
      <c r="X866" t="str">
        <f t="shared" si="357"/>
        <v/>
      </c>
      <c r="Y866" t="str">
        <f t="shared" si="358"/>
        <v/>
      </c>
      <c r="Z866" t="str">
        <f t="shared" si="359"/>
        <v/>
      </c>
      <c r="AA866" t="str">
        <f t="shared" si="360"/>
        <v/>
      </c>
      <c r="AB866" t="str">
        <f t="shared" si="361"/>
        <v/>
      </c>
      <c r="AC866" t="str">
        <f t="shared" si="362"/>
        <v/>
      </c>
      <c r="AD866" t="str">
        <f t="shared" si="363"/>
        <v/>
      </c>
      <c r="AE866" t="str">
        <f t="shared" si="364"/>
        <v/>
      </c>
      <c r="AF866" t="str">
        <f t="shared" si="365"/>
        <v/>
      </c>
      <c r="AG866" t="str">
        <f t="shared" si="366"/>
        <v/>
      </c>
    </row>
    <row r="867" spans="3:33" x14ac:dyDescent="0.3">
      <c r="C867" s="5" t="str">
        <f t="shared" si="367"/>
        <v/>
      </c>
      <c r="D867" s="5" t="e">
        <f t="shared" si="351"/>
        <v>#N/A</v>
      </c>
      <c r="E867" s="5" t="b">
        <f t="shared" si="368"/>
        <v>0</v>
      </c>
      <c r="F867" s="5" t="e">
        <f t="shared" si="352"/>
        <v>#N/A</v>
      </c>
      <c r="G867" s="5" t="str">
        <f t="shared" si="369"/>
        <v>FALSE V</v>
      </c>
      <c r="H867" s="5" t="b">
        <f t="shared" si="370"/>
        <v>0</v>
      </c>
      <c r="I867" s="5" t="b">
        <f t="shared" si="371"/>
        <v>0</v>
      </c>
      <c r="J867" s="5" t="b">
        <f t="shared" si="372"/>
        <v>0</v>
      </c>
      <c r="K867" s="5" t="str">
        <f t="shared" si="373"/>
        <v>FALSE C</v>
      </c>
      <c r="L867" s="5" t="str">
        <f t="array" ref="L867">IFERROR(INDEX(e29_4c,SMALL(IF(($B$9&lt;=e29_raw)*($B$11&gt;=e29_raw),MATCH(ROW(e29_4c),ROW(e29_4c))),ROWS($A$1:A861)),COLUMN(A861)),"")</f>
        <v/>
      </c>
      <c r="M867" s="5" t="b">
        <f t="shared" si="374"/>
        <v>0</v>
      </c>
      <c r="N867" t="b">
        <f t="shared" si="375"/>
        <v>0</v>
      </c>
      <c r="O867" t="b">
        <f t="shared" si="376"/>
        <v>0</v>
      </c>
      <c r="P867" s="5" t="b">
        <f t="shared" si="377"/>
        <v>0</v>
      </c>
      <c r="T867" t="str">
        <f t="shared" si="353"/>
        <v/>
      </c>
      <c r="U867" t="str">
        <f t="shared" si="354"/>
        <v/>
      </c>
      <c r="V867" t="str">
        <f t="shared" si="355"/>
        <v/>
      </c>
      <c r="W867" t="str">
        <f t="shared" si="356"/>
        <v/>
      </c>
      <c r="X867" t="str">
        <f t="shared" si="357"/>
        <v/>
      </c>
      <c r="Y867" t="str">
        <f t="shared" si="358"/>
        <v/>
      </c>
      <c r="Z867" t="str">
        <f t="shared" si="359"/>
        <v/>
      </c>
      <c r="AA867" t="str">
        <f t="shared" si="360"/>
        <v/>
      </c>
      <c r="AB867" t="str">
        <f t="shared" si="361"/>
        <v/>
      </c>
      <c r="AC867" t="str">
        <f t="shared" si="362"/>
        <v/>
      </c>
      <c r="AD867" t="str">
        <f t="shared" si="363"/>
        <v/>
      </c>
      <c r="AE867" t="str">
        <f t="shared" si="364"/>
        <v/>
      </c>
      <c r="AF867" t="str">
        <f t="shared" si="365"/>
        <v/>
      </c>
      <c r="AG867" t="str">
        <f t="shared" si="366"/>
        <v/>
      </c>
    </row>
    <row r="868" spans="3:33" x14ac:dyDescent="0.3">
      <c r="C868" s="5" t="str">
        <f t="shared" si="367"/>
        <v/>
      </c>
      <c r="D868" s="5" t="e">
        <f t="shared" si="351"/>
        <v>#N/A</v>
      </c>
      <c r="E868" s="5" t="b">
        <f t="shared" si="368"/>
        <v>0</v>
      </c>
      <c r="F868" s="5" t="e">
        <f t="shared" si="352"/>
        <v>#N/A</v>
      </c>
      <c r="G868" s="5" t="str">
        <f t="shared" si="369"/>
        <v>FALSE V</v>
      </c>
      <c r="H868" s="5" t="b">
        <f t="shared" si="370"/>
        <v>0</v>
      </c>
      <c r="I868" s="5" t="b">
        <f t="shared" si="371"/>
        <v>0</v>
      </c>
      <c r="J868" s="5" t="b">
        <f t="shared" si="372"/>
        <v>0</v>
      </c>
      <c r="K868" s="5" t="str">
        <f t="shared" si="373"/>
        <v>FALSE C</v>
      </c>
      <c r="L868" s="5" t="str">
        <f t="array" ref="L868">IFERROR(INDEX(e29_4c,SMALL(IF(($B$9&lt;=e29_raw)*($B$11&gt;=e29_raw),MATCH(ROW(e29_4c),ROW(e29_4c))),ROWS($A$1:A862)),COLUMN(A862)),"")</f>
        <v/>
      </c>
      <c r="M868" s="5" t="b">
        <f t="shared" si="374"/>
        <v>0</v>
      </c>
      <c r="N868" t="b">
        <f t="shared" si="375"/>
        <v>0</v>
      </c>
      <c r="O868" t="b">
        <f t="shared" si="376"/>
        <v>0</v>
      </c>
      <c r="P868" s="5" t="b">
        <f t="shared" si="377"/>
        <v>0</v>
      </c>
      <c r="T868" t="str">
        <f t="shared" si="353"/>
        <v/>
      </c>
      <c r="U868" t="str">
        <f t="shared" si="354"/>
        <v/>
      </c>
      <c r="V868" t="str">
        <f t="shared" si="355"/>
        <v/>
      </c>
      <c r="W868" t="str">
        <f t="shared" si="356"/>
        <v/>
      </c>
      <c r="X868" t="str">
        <f t="shared" si="357"/>
        <v/>
      </c>
      <c r="Y868" t="str">
        <f t="shared" si="358"/>
        <v/>
      </c>
      <c r="Z868" t="str">
        <f t="shared" si="359"/>
        <v/>
      </c>
      <c r="AA868" t="str">
        <f t="shared" si="360"/>
        <v/>
      </c>
      <c r="AB868" t="str">
        <f t="shared" si="361"/>
        <v/>
      </c>
      <c r="AC868" t="str">
        <f t="shared" si="362"/>
        <v/>
      </c>
      <c r="AD868" t="str">
        <f t="shared" si="363"/>
        <v/>
      </c>
      <c r="AE868" t="str">
        <f t="shared" si="364"/>
        <v/>
      </c>
      <c r="AF868" t="str">
        <f t="shared" si="365"/>
        <v/>
      </c>
      <c r="AG868" t="str">
        <f t="shared" si="366"/>
        <v/>
      </c>
    </row>
    <row r="869" spans="3:33" x14ac:dyDescent="0.3">
      <c r="C869" s="5" t="str">
        <f t="shared" si="367"/>
        <v/>
      </c>
      <c r="D869" s="5" t="e">
        <f t="shared" si="351"/>
        <v>#N/A</v>
      </c>
      <c r="E869" s="5" t="b">
        <f t="shared" si="368"/>
        <v>0</v>
      </c>
      <c r="F869" s="5" t="e">
        <f t="shared" si="352"/>
        <v>#N/A</v>
      </c>
      <c r="G869" s="5" t="str">
        <f t="shared" si="369"/>
        <v>FALSE V</v>
      </c>
      <c r="H869" s="5" t="b">
        <f t="shared" si="370"/>
        <v>0</v>
      </c>
      <c r="I869" s="5" t="b">
        <f t="shared" si="371"/>
        <v>0</v>
      </c>
      <c r="J869" s="5" t="b">
        <f t="shared" si="372"/>
        <v>0</v>
      </c>
      <c r="K869" s="5" t="str">
        <f t="shared" si="373"/>
        <v>FALSE C</v>
      </c>
      <c r="L869" s="5" t="str">
        <f t="array" ref="L869">IFERROR(INDEX(e29_4c,SMALL(IF(($B$9&lt;=e29_raw)*($B$11&gt;=e29_raw),MATCH(ROW(e29_4c),ROW(e29_4c))),ROWS($A$1:A863)),COLUMN(A863)),"")</f>
        <v/>
      </c>
      <c r="M869" s="5" t="b">
        <f t="shared" si="374"/>
        <v>0</v>
      </c>
      <c r="N869" t="b">
        <f t="shared" si="375"/>
        <v>0</v>
      </c>
      <c r="O869" t="b">
        <f t="shared" si="376"/>
        <v>0</v>
      </c>
      <c r="P869" s="5" t="b">
        <f t="shared" si="377"/>
        <v>0</v>
      </c>
      <c r="T869" t="str">
        <f t="shared" si="353"/>
        <v/>
      </c>
      <c r="U869" t="str">
        <f t="shared" si="354"/>
        <v/>
      </c>
      <c r="V869" t="str">
        <f t="shared" si="355"/>
        <v/>
      </c>
      <c r="W869" t="str">
        <f t="shared" si="356"/>
        <v/>
      </c>
      <c r="X869" t="str">
        <f t="shared" si="357"/>
        <v/>
      </c>
      <c r="Y869" t="str">
        <f t="shared" si="358"/>
        <v/>
      </c>
      <c r="Z869" t="str">
        <f t="shared" si="359"/>
        <v/>
      </c>
      <c r="AA869" t="str">
        <f t="shared" si="360"/>
        <v/>
      </c>
      <c r="AB869" t="str">
        <f t="shared" si="361"/>
        <v/>
      </c>
      <c r="AC869" t="str">
        <f t="shared" si="362"/>
        <v/>
      </c>
      <c r="AD869" t="str">
        <f t="shared" si="363"/>
        <v/>
      </c>
      <c r="AE869" t="str">
        <f t="shared" si="364"/>
        <v/>
      </c>
      <c r="AF869" t="str">
        <f t="shared" si="365"/>
        <v/>
      </c>
      <c r="AG869" t="str">
        <f t="shared" si="366"/>
        <v/>
      </c>
    </row>
    <row r="870" spans="3:33" x14ac:dyDescent="0.3">
      <c r="C870" s="5" t="str">
        <f t="shared" si="367"/>
        <v/>
      </c>
      <c r="D870" s="5" t="e">
        <f t="shared" si="351"/>
        <v>#N/A</v>
      </c>
      <c r="E870" s="5" t="b">
        <f t="shared" si="368"/>
        <v>0</v>
      </c>
      <c r="F870" s="5" t="e">
        <f t="shared" si="352"/>
        <v>#N/A</v>
      </c>
      <c r="G870" s="5" t="str">
        <f t="shared" si="369"/>
        <v>FALSE V</v>
      </c>
      <c r="H870" s="5" t="b">
        <f t="shared" si="370"/>
        <v>0</v>
      </c>
      <c r="I870" s="5" t="b">
        <f t="shared" si="371"/>
        <v>0</v>
      </c>
      <c r="J870" s="5" t="b">
        <f t="shared" si="372"/>
        <v>0</v>
      </c>
      <c r="K870" s="5" t="str">
        <f t="shared" si="373"/>
        <v>FALSE C</v>
      </c>
      <c r="L870" s="5" t="str">
        <f t="array" ref="L870">IFERROR(INDEX(e29_4c,SMALL(IF(($B$9&lt;=e29_raw)*($B$11&gt;=e29_raw),MATCH(ROW(e29_4c),ROW(e29_4c))),ROWS($A$1:A864)),COLUMN(A864)),"")</f>
        <v/>
      </c>
      <c r="M870" s="5" t="b">
        <f t="shared" si="374"/>
        <v>0</v>
      </c>
      <c r="N870" t="b">
        <f t="shared" si="375"/>
        <v>0</v>
      </c>
      <c r="O870" t="b">
        <f t="shared" si="376"/>
        <v>0</v>
      </c>
      <c r="P870" s="5" t="b">
        <f t="shared" si="377"/>
        <v>0</v>
      </c>
      <c r="T870" t="str">
        <f t="shared" si="353"/>
        <v/>
      </c>
      <c r="U870" t="str">
        <f t="shared" si="354"/>
        <v/>
      </c>
      <c r="V870" t="str">
        <f t="shared" si="355"/>
        <v/>
      </c>
      <c r="W870" t="str">
        <f t="shared" si="356"/>
        <v/>
      </c>
      <c r="X870" t="str">
        <f t="shared" si="357"/>
        <v/>
      </c>
      <c r="Y870" t="str">
        <f t="shared" si="358"/>
        <v/>
      </c>
      <c r="Z870" t="str">
        <f t="shared" si="359"/>
        <v/>
      </c>
      <c r="AA870" t="str">
        <f t="shared" si="360"/>
        <v/>
      </c>
      <c r="AB870" t="str">
        <f t="shared" si="361"/>
        <v/>
      </c>
      <c r="AC870" t="str">
        <f t="shared" si="362"/>
        <v/>
      </c>
      <c r="AD870" t="str">
        <f t="shared" si="363"/>
        <v/>
      </c>
      <c r="AE870" t="str">
        <f t="shared" si="364"/>
        <v/>
      </c>
      <c r="AF870" t="str">
        <f t="shared" si="365"/>
        <v/>
      </c>
      <c r="AG870" t="str">
        <f t="shared" si="366"/>
        <v/>
      </c>
    </row>
    <row r="871" spans="3:33" x14ac:dyDescent="0.3">
      <c r="C871" s="5" t="str">
        <f t="shared" si="367"/>
        <v/>
      </c>
      <c r="D871" s="5" t="e">
        <f t="shared" si="351"/>
        <v>#N/A</v>
      </c>
      <c r="E871" s="5" t="b">
        <f t="shared" si="368"/>
        <v>0</v>
      </c>
      <c r="F871" s="5" t="e">
        <f t="shared" si="352"/>
        <v>#N/A</v>
      </c>
      <c r="G871" s="5" t="str">
        <f t="shared" si="369"/>
        <v>FALSE V</v>
      </c>
      <c r="H871" s="5" t="b">
        <f t="shared" si="370"/>
        <v>0</v>
      </c>
      <c r="I871" s="5" t="b">
        <f t="shared" si="371"/>
        <v>0</v>
      </c>
      <c r="J871" s="5" t="b">
        <f t="shared" si="372"/>
        <v>0</v>
      </c>
      <c r="K871" s="5" t="str">
        <f t="shared" si="373"/>
        <v>FALSE C</v>
      </c>
      <c r="L871" s="5" t="str">
        <f t="array" ref="L871">IFERROR(INDEX(e29_4c,SMALL(IF(($B$9&lt;=e29_raw)*($B$11&gt;=e29_raw),MATCH(ROW(e29_4c),ROW(e29_4c))),ROWS($A$1:A865)),COLUMN(A865)),"")</f>
        <v/>
      </c>
      <c r="M871" s="5" t="b">
        <f t="shared" si="374"/>
        <v>0</v>
      </c>
      <c r="N871" t="b">
        <f t="shared" si="375"/>
        <v>0</v>
      </c>
      <c r="O871" t="b">
        <f t="shared" si="376"/>
        <v>0</v>
      </c>
      <c r="P871" s="5" t="b">
        <f t="shared" si="377"/>
        <v>0</v>
      </c>
      <c r="T871" t="str">
        <f t="shared" si="353"/>
        <v/>
      </c>
      <c r="U871" t="str">
        <f t="shared" si="354"/>
        <v/>
      </c>
      <c r="V871" t="str">
        <f t="shared" si="355"/>
        <v/>
      </c>
      <c r="W871" t="str">
        <f t="shared" si="356"/>
        <v/>
      </c>
      <c r="X871" t="str">
        <f t="shared" si="357"/>
        <v/>
      </c>
      <c r="Y871" t="str">
        <f t="shared" si="358"/>
        <v/>
      </c>
      <c r="Z871" t="str">
        <f t="shared" si="359"/>
        <v/>
      </c>
      <c r="AA871" t="str">
        <f t="shared" si="360"/>
        <v/>
      </c>
      <c r="AB871" t="str">
        <f t="shared" si="361"/>
        <v/>
      </c>
      <c r="AC871" t="str">
        <f t="shared" si="362"/>
        <v/>
      </c>
      <c r="AD871" t="str">
        <f t="shared" si="363"/>
        <v/>
      </c>
      <c r="AE871" t="str">
        <f t="shared" si="364"/>
        <v/>
      </c>
      <c r="AF871" t="str">
        <f t="shared" si="365"/>
        <v/>
      </c>
      <c r="AG871" t="str">
        <f t="shared" si="366"/>
        <v/>
      </c>
    </row>
    <row r="872" spans="3:33" x14ac:dyDescent="0.3">
      <c r="C872" s="5" t="str">
        <f t="shared" si="367"/>
        <v/>
      </c>
      <c r="D872" s="5" t="e">
        <f t="shared" si="351"/>
        <v>#N/A</v>
      </c>
      <c r="E872" s="5" t="b">
        <f t="shared" si="368"/>
        <v>0</v>
      </c>
      <c r="F872" s="5" t="e">
        <f t="shared" si="352"/>
        <v>#N/A</v>
      </c>
      <c r="G872" s="5" t="str">
        <f t="shared" si="369"/>
        <v>FALSE V</v>
      </c>
      <c r="H872" s="5" t="b">
        <f t="shared" si="370"/>
        <v>0</v>
      </c>
      <c r="I872" s="5" t="b">
        <f t="shared" si="371"/>
        <v>0</v>
      </c>
      <c r="J872" s="5" t="b">
        <f t="shared" si="372"/>
        <v>0</v>
      </c>
      <c r="K872" s="5" t="str">
        <f t="shared" si="373"/>
        <v>FALSE C</v>
      </c>
      <c r="L872" s="5" t="str">
        <f t="array" ref="L872">IFERROR(INDEX(e29_4c,SMALL(IF(($B$9&lt;=e29_raw)*($B$11&gt;=e29_raw),MATCH(ROW(e29_4c),ROW(e29_4c))),ROWS($A$1:A866)),COLUMN(A866)),"")</f>
        <v/>
      </c>
      <c r="M872" s="5" t="b">
        <f t="shared" si="374"/>
        <v>0</v>
      </c>
      <c r="N872" t="b">
        <f t="shared" si="375"/>
        <v>0</v>
      </c>
      <c r="O872" t="b">
        <f t="shared" si="376"/>
        <v>0</v>
      </c>
      <c r="P872" s="5" t="b">
        <f t="shared" si="377"/>
        <v>0</v>
      </c>
      <c r="T872" t="str">
        <f t="shared" si="353"/>
        <v/>
      </c>
      <c r="U872" t="str">
        <f t="shared" si="354"/>
        <v/>
      </c>
      <c r="V872" t="str">
        <f t="shared" si="355"/>
        <v/>
      </c>
      <c r="W872" t="str">
        <f t="shared" si="356"/>
        <v/>
      </c>
      <c r="X872" t="str">
        <f t="shared" si="357"/>
        <v/>
      </c>
      <c r="Y872" t="str">
        <f t="shared" si="358"/>
        <v/>
      </c>
      <c r="Z872" t="str">
        <f t="shared" si="359"/>
        <v/>
      </c>
      <c r="AA872" t="str">
        <f t="shared" si="360"/>
        <v/>
      </c>
      <c r="AB872" t="str">
        <f t="shared" si="361"/>
        <v/>
      </c>
      <c r="AC872" t="str">
        <f t="shared" si="362"/>
        <v/>
      </c>
      <c r="AD872" t="str">
        <f t="shared" si="363"/>
        <v/>
      </c>
      <c r="AE872" t="str">
        <f t="shared" si="364"/>
        <v/>
      </c>
      <c r="AF872" t="str">
        <f t="shared" si="365"/>
        <v/>
      </c>
      <c r="AG872" t="str">
        <f t="shared" si="366"/>
        <v/>
      </c>
    </row>
    <row r="873" spans="3:33" x14ac:dyDescent="0.3">
      <c r="C873" s="5" t="str">
        <f t="shared" si="367"/>
        <v/>
      </c>
      <c r="D873" s="5" t="e">
        <f t="shared" si="351"/>
        <v>#N/A</v>
      </c>
      <c r="E873" s="5" t="b">
        <f t="shared" si="368"/>
        <v>0</v>
      </c>
      <c r="F873" s="5" t="e">
        <f t="shared" si="352"/>
        <v>#N/A</v>
      </c>
      <c r="G873" s="5" t="str">
        <f t="shared" si="369"/>
        <v>FALSE V</v>
      </c>
      <c r="H873" s="5" t="b">
        <f t="shared" si="370"/>
        <v>0</v>
      </c>
      <c r="I873" s="5" t="b">
        <f t="shared" si="371"/>
        <v>0</v>
      </c>
      <c r="J873" s="5" t="b">
        <f t="shared" si="372"/>
        <v>0</v>
      </c>
      <c r="K873" s="5" t="str">
        <f t="shared" si="373"/>
        <v>FALSE C</v>
      </c>
      <c r="L873" s="5" t="str">
        <f t="array" ref="L873">IFERROR(INDEX(e29_4c,SMALL(IF(($B$9&lt;=e29_raw)*($B$11&gt;=e29_raw),MATCH(ROW(e29_4c),ROW(e29_4c))),ROWS($A$1:A867)),COLUMN(A867)),"")</f>
        <v/>
      </c>
      <c r="M873" s="5" t="b">
        <f t="shared" si="374"/>
        <v>0</v>
      </c>
      <c r="N873" t="b">
        <f t="shared" si="375"/>
        <v>0</v>
      </c>
      <c r="O873" t="b">
        <f t="shared" si="376"/>
        <v>0</v>
      </c>
      <c r="P873" s="5" t="b">
        <f t="shared" si="377"/>
        <v>0</v>
      </c>
      <c r="T873" t="str">
        <f t="shared" si="353"/>
        <v/>
      </c>
      <c r="U873" t="str">
        <f t="shared" si="354"/>
        <v/>
      </c>
      <c r="V873" t="str">
        <f t="shared" si="355"/>
        <v/>
      </c>
      <c r="W873" t="str">
        <f t="shared" si="356"/>
        <v/>
      </c>
      <c r="X873" t="str">
        <f t="shared" si="357"/>
        <v/>
      </c>
      <c r="Y873" t="str">
        <f t="shared" si="358"/>
        <v/>
      </c>
      <c r="Z873" t="str">
        <f t="shared" si="359"/>
        <v/>
      </c>
      <c r="AA873" t="str">
        <f t="shared" si="360"/>
        <v/>
      </c>
      <c r="AB873" t="str">
        <f t="shared" si="361"/>
        <v/>
      </c>
      <c r="AC873" t="str">
        <f t="shared" si="362"/>
        <v/>
      </c>
      <c r="AD873" t="str">
        <f t="shared" si="363"/>
        <v/>
      </c>
      <c r="AE873" t="str">
        <f t="shared" si="364"/>
        <v/>
      </c>
      <c r="AF873" t="str">
        <f t="shared" si="365"/>
        <v/>
      </c>
      <c r="AG873" t="str">
        <f t="shared" si="366"/>
        <v/>
      </c>
    </row>
    <row r="874" spans="3:33" x14ac:dyDescent="0.3">
      <c r="C874" s="5" t="str">
        <f t="shared" si="367"/>
        <v/>
      </c>
      <c r="D874" s="5" t="e">
        <f t="shared" si="351"/>
        <v>#N/A</v>
      </c>
      <c r="E874" s="5" t="b">
        <f t="shared" si="368"/>
        <v>0</v>
      </c>
      <c r="F874" s="5" t="e">
        <f t="shared" si="352"/>
        <v>#N/A</v>
      </c>
      <c r="G874" s="5" t="str">
        <f t="shared" si="369"/>
        <v>FALSE V</v>
      </c>
      <c r="H874" s="5" t="b">
        <f t="shared" si="370"/>
        <v>0</v>
      </c>
      <c r="I874" s="5" t="b">
        <f t="shared" si="371"/>
        <v>0</v>
      </c>
      <c r="J874" s="5" t="b">
        <f t="shared" si="372"/>
        <v>0</v>
      </c>
      <c r="K874" s="5" t="str">
        <f t="shared" si="373"/>
        <v>FALSE C</v>
      </c>
      <c r="L874" s="5" t="str">
        <f t="array" ref="L874">IFERROR(INDEX(e29_4c,SMALL(IF(($B$9&lt;=e29_raw)*($B$11&gt;=e29_raw),MATCH(ROW(e29_4c),ROW(e29_4c))),ROWS($A$1:A868)),COLUMN(A868)),"")</f>
        <v/>
      </c>
      <c r="M874" s="5" t="b">
        <f t="shared" si="374"/>
        <v>0</v>
      </c>
      <c r="N874" t="b">
        <f t="shared" si="375"/>
        <v>0</v>
      </c>
      <c r="O874" t="b">
        <f t="shared" si="376"/>
        <v>0</v>
      </c>
      <c r="P874" s="5" t="b">
        <f t="shared" si="377"/>
        <v>0</v>
      </c>
      <c r="T874" t="str">
        <f t="shared" si="353"/>
        <v/>
      </c>
      <c r="U874" t="str">
        <f t="shared" si="354"/>
        <v/>
      </c>
      <c r="V874" t="str">
        <f t="shared" si="355"/>
        <v/>
      </c>
      <c r="W874" t="str">
        <f t="shared" si="356"/>
        <v/>
      </c>
      <c r="X874" t="str">
        <f t="shared" si="357"/>
        <v/>
      </c>
      <c r="Y874" t="str">
        <f t="shared" si="358"/>
        <v/>
      </c>
      <c r="Z874" t="str">
        <f t="shared" si="359"/>
        <v/>
      </c>
      <c r="AA874" t="str">
        <f t="shared" si="360"/>
        <v/>
      </c>
      <c r="AB874" t="str">
        <f t="shared" si="361"/>
        <v/>
      </c>
      <c r="AC874" t="str">
        <f t="shared" si="362"/>
        <v/>
      </c>
      <c r="AD874" t="str">
        <f t="shared" si="363"/>
        <v/>
      </c>
      <c r="AE874" t="str">
        <f t="shared" si="364"/>
        <v/>
      </c>
      <c r="AF874" t="str">
        <f t="shared" si="365"/>
        <v/>
      </c>
      <c r="AG874" t="str">
        <f t="shared" si="366"/>
        <v/>
      </c>
    </row>
    <row r="875" spans="3:33" x14ac:dyDescent="0.3">
      <c r="C875" s="5" t="str">
        <f t="shared" si="367"/>
        <v/>
      </c>
      <c r="D875" s="5" t="e">
        <f t="shared" si="351"/>
        <v>#N/A</v>
      </c>
      <c r="E875" s="5" t="b">
        <f t="shared" si="368"/>
        <v>0</v>
      </c>
      <c r="F875" s="5" t="e">
        <f t="shared" si="352"/>
        <v>#N/A</v>
      </c>
      <c r="G875" s="5" t="str">
        <f t="shared" si="369"/>
        <v>FALSE V</v>
      </c>
      <c r="H875" s="5" t="b">
        <f t="shared" si="370"/>
        <v>0</v>
      </c>
      <c r="I875" s="5" t="b">
        <f t="shared" si="371"/>
        <v>0</v>
      </c>
      <c r="J875" s="5" t="b">
        <f t="shared" si="372"/>
        <v>0</v>
      </c>
      <c r="K875" s="5" t="str">
        <f t="shared" si="373"/>
        <v>FALSE C</v>
      </c>
      <c r="L875" s="5" t="str">
        <f t="array" ref="L875">IFERROR(INDEX(e29_4c,SMALL(IF(($B$9&lt;=e29_raw)*($B$11&gt;=e29_raw),MATCH(ROW(e29_4c),ROW(e29_4c))),ROWS($A$1:A869)),COLUMN(A869)),"")</f>
        <v/>
      </c>
      <c r="M875" s="5" t="b">
        <f t="shared" si="374"/>
        <v>0</v>
      </c>
      <c r="N875" t="b">
        <f t="shared" si="375"/>
        <v>0</v>
      </c>
      <c r="O875" t="b">
        <f t="shared" si="376"/>
        <v>0</v>
      </c>
      <c r="P875" s="5" t="b">
        <f t="shared" si="377"/>
        <v>0</v>
      </c>
      <c r="T875" t="str">
        <f t="shared" si="353"/>
        <v/>
      </c>
      <c r="U875" t="str">
        <f t="shared" si="354"/>
        <v/>
      </c>
      <c r="V875" t="str">
        <f t="shared" si="355"/>
        <v/>
      </c>
      <c r="W875" t="str">
        <f t="shared" si="356"/>
        <v/>
      </c>
      <c r="X875" t="str">
        <f t="shared" si="357"/>
        <v/>
      </c>
      <c r="Y875" t="str">
        <f t="shared" si="358"/>
        <v/>
      </c>
      <c r="Z875" t="str">
        <f t="shared" si="359"/>
        <v/>
      </c>
      <c r="AA875" t="str">
        <f t="shared" si="360"/>
        <v/>
      </c>
      <c r="AB875" t="str">
        <f t="shared" si="361"/>
        <v/>
      </c>
      <c r="AC875" t="str">
        <f t="shared" si="362"/>
        <v/>
      </c>
      <c r="AD875" t="str">
        <f t="shared" si="363"/>
        <v/>
      </c>
      <c r="AE875" t="str">
        <f t="shared" si="364"/>
        <v/>
      </c>
      <c r="AF875" t="str">
        <f t="shared" si="365"/>
        <v/>
      </c>
      <c r="AG875" t="str">
        <f t="shared" si="366"/>
        <v/>
      </c>
    </row>
    <row r="876" spans="3:33" x14ac:dyDescent="0.3">
      <c r="C876" s="5" t="str">
        <f t="shared" si="367"/>
        <v/>
      </c>
      <c r="D876" s="5" t="e">
        <f t="shared" si="351"/>
        <v>#N/A</v>
      </c>
      <c r="E876" s="5" t="b">
        <f t="shared" si="368"/>
        <v>0</v>
      </c>
      <c r="F876" s="5" t="e">
        <f t="shared" si="352"/>
        <v>#N/A</v>
      </c>
      <c r="G876" s="5" t="str">
        <f t="shared" si="369"/>
        <v>FALSE V</v>
      </c>
      <c r="H876" s="5" t="b">
        <f t="shared" si="370"/>
        <v>0</v>
      </c>
      <c r="I876" s="5" t="b">
        <f t="shared" si="371"/>
        <v>0</v>
      </c>
      <c r="J876" s="5" t="b">
        <f t="shared" si="372"/>
        <v>0</v>
      </c>
      <c r="K876" s="5" t="str">
        <f t="shared" si="373"/>
        <v>FALSE C</v>
      </c>
      <c r="L876" s="5" t="str">
        <f t="array" ref="L876">IFERROR(INDEX(e29_4c,SMALL(IF(($B$9&lt;=e29_raw)*($B$11&gt;=e29_raw),MATCH(ROW(e29_4c),ROW(e29_4c))),ROWS($A$1:A870)),COLUMN(A870)),"")</f>
        <v/>
      </c>
      <c r="M876" s="5" t="b">
        <f t="shared" si="374"/>
        <v>0</v>
      </c>
      <c r="N876" t="b">
        <f t="shared" si="375"/>
        <v>0</v>
      </c>
      <c r="O876" t="b">
        <f t="shared" si="376"/>
        <v>0</v>
      </c>
      <c r="P876" s="5" t="b">
        <f t="shared" si="377"/>
        <v>0</v>
      </c>
      <c r="T876" t="str">
        <f t="shared" si="353"/>
        <v/>
      </c>
      <c r="U876" t="str">
        <f t="shared" si="354"/>
        <v/>
      </c>
      <c r="V876" t="str">
        <f t="shared" si="355"/>
        <v/>
      </c>
      <c r="W876" t="str">
        <f t="shared" si="356"/>
        <v/>
      </c>
      <c r="X876" t="str">
        <f t="shared" si="357"/>
        <v/>
      </c>
      <c r="Y876" t="str">
        <f t="shared" si="358"/>
        <v/>
      </c>
      <c r="Z876" t="str">
        <f t="shared" si="359"/>
        <v/>
      </c>
      <c r="AA876" t="str">
        <f t="shared" si="360"/>
        <v/>
      </c>
      <c r="AB876" t="str">
        <f t="shared" si="361"/>
        <v/>
      </c>
      <c r="AC876" t="str">
        <f t="shared" si="362"/>
        <v/>
      </c>
      <c r="AD876" t="str">
        <f t="shared" si="363"/>
        <v/>
      </c>
      <c r="AE876" t="str">
        <f t="shared" si="364"/>
        <v/>
      </c>
      <c r="AF876" t="str">
        <f t="shared" si="365"/>
        <v/>
      </c>
      <c r="AG876" t="str">
        <f t="shared" si="366"/>
        <v/>
      </c>
    </row>
    <row r="877" spans="3:33" x14ac:dyDescent="0.3">
      <c r="C877" s="5" t="str">
        <f t="shared" si="367"/>
        <v/>
      </c>
      <c r="D877" s="5" t="e">
        <f t="shared" si="351"/>
        <v>#N/A</v>
      </c>
      <c r="E877" s="5" t="b">
        <f t="shared" si="368"/>
        <v>0</v>
      </c>
      <c r="F877" s="5" t="e">
        <f t="shared" si="352"/>
        <v>#N/A</v>
      </c>
      <c r="G877" s="5" t="str">
        <f t="shared" si="369"/>
        <v>FALSE V</v>
      </c>
      <c r="H877" s="5" t="b">
        <f t="shared" si="370"/>
        <v>0</v>
      </c>
      <c r="I877" s="5" t="b">
        <f t="shared" si="371"/>
        <v>0</v>
      </c>
      <c r="J877" s="5" t="b">
        <f t="shared" si="372"/>
        <v>0</v>
      </c>
      <c r="K877" s="5" t="str">
        <f t="shared" si="373"/>
        <v>FALSE C</v>
      </c>
      <c r="L877" s="5" t="str">
        <f t="array" ref="L877">IFERROR(INDEX(e29_4c,SMALL(IF(($B$9&lt;=e29_raw)*($B$11&gt;=e29_raw),MATCH(ROW(e29_4c),ROW(e29_4c))),ROWS($A$1:A871)),COLUMN(A871)),"")</f>
        <v/>
      </c>
      <c r="M877" s="5" t="b">
        <f t="shared" si="374"/>
        <v>0</v>
      </c>
      <c r="N877" t="b">
        <f t="shared" si="375"/>
        <v>0</v>
      </c>
      <c r="O877" t="b">
        <f t="shared" si="376"/>
        <v>0</v>
      </c>
      <c r="P877" s="5" t="b">
        <f t="shared" si="377"/>
        <v>0</v>
      </c>
      <c r="T877" t="str">
        <f t="shared" si="353"/>
        <v/>
      </c>
      <c r="U877" t="str">
        <f t="shared" si="354"/>
        <v/>
      </c>
      <c r="V877" t="str">
        <f t="shared" si="355"/>
        <v/>
      </c>
      <c r="W877" t="str">
        <f t="shared" si="356"/>
        <v/>
      </c>
      <c r="X877" t="str">
        <f t="shared" si="357"/>
        <v/>
      </c>
      <c r="Y877" t="str">
        <f t="shared" si="358"/>
        <v/>
      </c>
      <c r="Z877" t="str">
        <f t="shared" si="359"/>
        <v/>
      </c>
      <c r="AA877" t="str">
        <f t="shared" si="360"/>
        <v/>
      </c>
      <c r="AB877" t="str">
        <f t="shared" si="361"/>
        <v/>
      </c>
      <c r="AC877" t="str">
        <f t="shared" si="362"/>
        <v/>
      </c>
      <c r="AD877" t="str">
        <f t="shared" si="363"/>
        <v/>
      </c>
      <c r="AE877" t="str">
        <f t="shared" si="364"/>
        <v/>
      </c>
      <c r="AF877" t="str">
        <f t="shared" si="365"/>
        <v/>
      </c>
      <c r="AG877" t="str">
        <f t="shared" si="366"/>
        <v/>
      </c>
    </row>
    <row r="878" spans="3:33" x14ac:dyDescent="0.3">
      <c r="C878" s="5" t="str">
        <f t="shared" si="367"/>
        <v/>
      </c>
      <c r="D878" s="5" t="e">
        <f t="shared" si="351"/>
        <v>#N/A</v>
      </c>
      <c r="E878" s="5" t="b">
        <f t="shared" si="368"/>
        <v>0</v>
      </c>
      <c r="F878" s="5" t="e">
        <f t="shared" si="352"/>
        <v>#N/A</v>
      </c>
      <c r="G878" s="5" t="str">
        <f t="shared" si="369"/>
        <v>FALSE V</v>
      </c>
      <c r="H878" s="5" t="b">
        <f t="shared" si="370"/>
        <v>0</v>
      </c>
      <c r="I878" s="5" t="b">
        <f t="shared" si="371"/>
        <v>0</v>
      </c>
      <c r="J878" s="5" t="b">
        <f t="shared" si="372"/>
        <v>0</v>
      </c>
      <c r="K878" s="5" t="str">
        <f t="shared" si="373"/>
        <v>FALSE C</v>
      </c>
      <c r="L878" s="5" t="str">
        <f t="array" ref="L878">IFERROR(INDEX(e29_4c,SMALL(IF(($B$9&lt;=e29_raw)*($B$11&gt;=e29_raw),MATCH(ROW(e29_4c),ROW(e29_4c))),ROWS($A$1:A872)),COLUMN(A872)),"")</f>
        <v/>
      </c>
      <c r="M878" s="5" t="b">
        <f t="shared" si="374"/>
        <v>0</v>
      </c>
      <c r="N878" t="b">
        <f t="shared" si="375"/>
        <v>0</v>
      </c>
      <c r="O878" t="b">
        <f t="shared" si="376"/>
        <v>0</v>
      </c>
      <c r="P878" s="5" t="b">
        <f t="shared" si="377"/>
        <v>0</v>
      </c>
      <c r="T878" t="str">
        <f t="shared" si="353"/>
        <v/>
      </c>
      <c r="U878" t="str">
        <f t="shared" si="354"/>
        <v/>
      </c>
      <c r="V878" t="str">
        <f t="shared" si="355"/>
        <v/>
      </c>
      <c r="W878" t="str">
        <f t="shared" si="356"/>
        <v/>
      </c>
      <c r="X878" t="str">
        <f t="shared" si="357"/>
        <v/>
      </c>
      <c r="Y878" t="str">
        <f t="shared" si="358"/>
        <v/>
      </c>
      <c r="Z878" t="str">
        <f t="shared" si="359"/>
        <v/>
      </c>
      <c r="AA878" t="str">
        <f t="shared" si="360"/>
        <v/>
      </c>
      <c r="AB878" t="str">
        <f t="shared" si="361"/>
        <v/>
      </c>
      <c r="AC878" t="str">
        <f t="shared" si="362"/>
        <v/>
      </c>
      <c r="AD878" t="str">
        <f t="shared" si="363"/>
        <v/>
      </c>
      <c r="AE878" t="str">
        <f t="shared" si="364"/>
        <v/>
      </c>
      <c r="AF878" t="str">
        <f t="shared" si="365"/>
        <v/>
      </c>
      <c r="AG878" t="str">
        <f t="shared" si="366"/>
        <v/>
      </c>
    </row>
    <row r="879" spans="3:33" x14ac:dyDescent="0.3">
      <c r="C879" s="5" t="str">
        <f t="shared" si="367"/>
        <v/>
      </c>
      <c r="D879" s="5" t="e">
        <f t="shared" si="351"/>
        <v>#N/A</v>
      </c>
      <c r="E879" s="5" t="b">
        <f t="shared" si="368"/>
        <v>0</v>
      </c>
      <c r="F879" s="5" t="e">
        <f t="shared" si="352"/>
        <v>#N/A</v>
      </c>
      <c r="G879" s="5" t="str">
        <f t="shared" si="369"/>
        <v>FALSE V</v>
      </c>
      <c r="H879" s="5" t="b">
        <f t="shared" si="370"/>
        <v>0</v>
      </c>
      <c r="I879" s="5" t="b">
        <f t="shared" si="371"/>
        <v>0</v>
      </c>
      <c r="J879" s="5" t="b">
        <f t="shared" si="372"/>
        <v>0</v>
      </c>
      <c r="K879" s="5" t="str">
        <f t="shared" si="373"/>
        <v>FALSE C</v>
      </c>
      <c r="L879" s="5" t="str">
        <f t="array" ref="L879">IFERROR(INDEX(e29_4c,SMALL(IF(($B$9&lt;=e29_raw)*($B$11&gt;=e29_raw),MATCH(ROW(e29_4c),ROW(e29_4c))),ROWS($A$1:A873)),COLUMN(A873)),"")</f>
        <v/>
      </c>
      <c r="M879" s="5" t="b">
        <f t="shared" si="374"/>
        <v>0</v>
      </c>
      <c r="N879" t="b">
        <f t="shared" si="375"/>
        <v>0</v>
      </c>
      <c r="O879" t="b">
        <f t="shared" si="376"/>
        <v>0</v>
      </c>
      <c r="P879" s="5" t="b">
        <f t="shared" si="377"/>
        <v>0</v>
      </c>
      <c r="T879" t="str">
        <f t="shared" si="353"/>
        <v/>
      </c>
      <c r="U879" t="str">
        <f t="shared" si="354"/>
        <v/>
      </c>
      <c r="V879" t="str">
        <f t="shared" si="355"/>
        <v/>
      </c>
      <c r="W879" t="str">
        <f t="shared" si="356"/>
        <v/>
      </c>
      <c r="X879" t="str">
        <f t="shared" si="357"/>
        <v/>
      </c>
      <c r="Y879" t="str">
        <f t="shared" si="358"/>
        <v/>
      </c>
      <c r="Z879" t="str">
        <f t="shared" si="359"/>
        <v/>
      </c>
      <c r="AA879" t="str">
        <f t="shared" si="360"/>
        <v/>
      </c>
      <c r="AB879" t="str">
        <f t="shared" si="361"/>
        <v/>
      </c>
      <c r="AC879" t="str">
        <f t="shared" si="362"/>
        <v/>
      </c>
      <c r="AD879" t="str">
        <f t="shared" si="363"/>
        <v/>
      </c>
      <c r="AE879" t="str">
        <f t="shared" si="364"/>
        <v/>
      </c>
      <c r="AF879" t="str">
        <f t="shared" si="365"/>
        <v/>
      </c>
      <c r="AG879" t="str">
        <f t="shared" si="366"/>
        <v/>
      </c>
    </row>
    <row r="880" spans="3:33" x14ac:dyDescent="0.3">
      <c r="C880" s="5" t="str">
        <f t="shared" si="367"/>
        <v/>
      </c>
      <c r="D880" s="5" t="e">
        <f t="shared" si="351"/>
        <v>#N/A</v>
      </c>
      <c r="E880" s="5" t="b">
        <f t="shared" si="368"/>
        <v>0</v>
      </c>
      <c r="F880" s="5" t="e">
        <f t="shared" si="352"/>
        <v>#N/A</v>
      </c>
      <c r="G880" s="5" t="str">
        <f t="shared" si="369"/>
        <v>FALSE V</v>
      </c>
      <c r="H880" s="5" t="b">
        <f t="shared" si="370"/>
        <v>0</v>
      </c>
      <c r="I880" s="5" t="b">
        <f t="shared" si="371"/>
        <v>0</v>
      </c>
      <c r="J880" s="5" t="b">
        <f t="shared" si="372"/>
        <v>0</v>
      </c>
      <c r="K880" s="5" t="str">
        <f t="shared" si="373"/>
        <v>FALSE C</v>
      </c>
      <c r="L880" s="5" t="str">
        <f t="array" ref="L880">IFERROR(INDEX(e29_4c,SMALL(IF(($B$9&lt;=e29_raw)*($B$11&gt;=e29_raw),MATCH(ROW(e29_4c),ROW(e29_4c))),ROWS($A$1:A874)),COLUMN(A874)),"")</f>
        <v/>
      </c>
      <c r="M880" s="5" t="b">
        <f t="shared" si="374"/>
        <v>0</v>
      </c>
      <c r="N880" t="b">
        <f t="shared" si="375"/>
        <v>0</v>
      </c>
      <c r="O880" t="b">
        <f t="shared" si="376"/>
        <v>0</v>
      </c>
      <c r="P880" s="5" t="b">
        <f t="shared" si="377"/>
        <v>0</v>
      </c>
      <c r="T880" t="str">
        <f t="shared" si="353"/>
        <v/>
      </c>
      <c r="U880" t="str">
        <f t="shared" si="354"/>
        <v/>
      </c>
      <c r="V880" t="str">
        <f t="shared" si="355"/>
        <v/>
      </c>
      <c r="W880" t="str">
        <f t="shared" si="356"/>
        <v/>
      </c>
      <c r="X880" t="str">
        <f t="shared" si="357"/>
        <v/>
      </c>
      <c r="Y880" t="str">
        <f t="shared" si="358"/>
        <v/>
      </c>
      <c r="Z880" t="str">
        <f t="shared" si="359"/>
        <v/>
      </c>
      <c r="AA880" t="str">
        <f t="shared" si="360"/>
        <v/>
      </c>
      <c r="AB880" t="str">
        <f t="shared" si="361"/>
        <v/>
      </c>
      <c r="AC880" t="str">
        <f t="shared" si="362"/>
        <v/>
      </c>
      <c r="AD880" t="str">
        <f t="shared" si="363"/>
        <v/>
      </c>
      <c r="AE880" t="str">
        <f t="shared" si="364"/>
        <v/>
      </c>
      <c r="AF880" t="str">
        <f t="shared" si="365"/>
        <v/>
      </c>
      <c r="AG880" t="str">
        <f t="shared" si="366"/>
        <v/>
      </c>
    </row>
    <row r="881" spans="3:33" x14ac:dyDescent="0.3">
      <c r="C881" s="5" t="str">
        <f t="shared" si="367"/>
        <v/>
      </c>
      <c r="D881" s="5" t="e">
        <f t="shared" si="351"/>
        <v>#N/A</v>
      </c>
      <c r="E881" s="5" t="b">
        <f t="shared" si="368"/>
        <v>0</v>
      </c>
      <c r="F881" s="5" t="e">
        <f t="shared" si="352"/>
        <v>#N/A</v>
      </c>
      <c r="G881" s="5" t="str">
        <f t="shared" si="369"/>
        <v>FALSE V</v>
      </c>
      <c r="H881" s="5" t="b">
        <f t="shared" si="370"/>
        <v>0</v>
      </c>
      <c r="I881" s="5" t="b">
        <f t="shared" si="371"/>
        <v>0</v>
      </c>
      <c r="J881" s="5" t="b">
        <f t="shared" si="372"/>
        <v>0</v>
      </c>
      <c r="K881" s="5" t="str">
        <f t="shared" si="373"/>
        <v>FALSE C</v>
      </c>
      <c r="L881" s="5" t="str">
        <f t="array" ref="L881">IFERROR(INDEX(e29_4c,SMALL(IF(($B$9&lt;=e29_raw)*($B$11&gt;=e29_raw),MATCH(ROW(e29_4c),ROW(e29_4c))),ROWS($A$1:A875)),COLUMN(A875)),"")</f>
        <v/>
      </c>
      <c r="M881" s="5" t="b">
        <f t="shared" si="374"/>
        <v>0</v>
      </c>
      <c r="N881" t="b">
        <f t="shared" si="375"/>
        <v>0</v>
      </c>
      <c r="O881" t="b">
        <f t="shared" si="376"/>
        <v>0</v>
      </c>
      <c r="P881" s="5" t="b">
        <f t="shared" si="377"/>
        <v>0</v>
      </c>
      <c r="T881" t="str">
        <f t="shared" si="353"/>
        <v/>
      </c>
      <c r="U881" t="str">
        <f t="shared" si="354"/>
        <v/>
      </c>
      <c r="V881" t="str">
        <f t="shared" si="355"/>
        <v/>
      </c>
      <c r="W881" t="str">
        <f t="shared" si="356"/>
        <v/>
      </c>
      <c r="X881" t="str">
        <f t="shared" si="357"/>
        <v/>
      </c>
      <c r="Y881" t="str">
        <f t="shared" si="358"/>
        <v/>
      </c>
      <c r="Z881" t="str">
        <f t="shared" si="359"/>
        <v/>
      </c>
      <c r="AA881" t="str">
        <f t="shared" si="360"/>
        <v/>
      </c>
      <c r="AB881" t="str">
        <f t="shared" si="361"/>
        <v/>
      </c>
      <c r="AC881" t="str">
        <f t="shared" si="362"/>
        <v/>
      </c>
      <c r="AD881" t="str">
        <f t="shared" si="363"/>
        <v/>
      </c>
      <c r="AE881" t="str">
        <f t="shared" si="364"/>
        <v/>
      </c>
      <c r="AF881" t="str">
        <f t="shared" si="365"/>
        <v/>
      </c>
      <c r="AG881" t="str">
        <f t="shared" si="366"/>
        <v/>
      </c>
    </row>
    <row r="882" spans="3:33" x14ac:dyDescent="0.3">
      <c r="C882" s="5" t="str">
        <f t="shared" si="367"/>
        <v/>
      </c>
      <c r="D882" s="5" t="e">
        <f t="shared" si="351"/>
        <v>#N/A</v>
      </c>
      <c r="E882" s="5" t="b">
        <f t="shared" si="368"/>
        <v>0</v>
      </c>
      <c r="F882" s="5" t="e">
        <f t="shared" si="352"/>
        <v>#N/A</v>
      </c>
      <c r="G882" s="5" t="str">
        <f t="shared" si="369"/>
        <v>FALSE V</v>
      </c>
      <c r="H882" s="5" t="b">
        <f t="shared" si="370"/>
        <v>0</v>
      </c>
      <c r="I882" s="5" t="b">
        <f t="shared" si="371"/>
        <v>0</v>
      </c>
      <c r="J882" s="5" t="b">
        <f t="shared" si="372"/>
        <v>0</v>
      </c>
      <c r="K882" s="5" t="str">
        <f t="shared" si="373"/>
        <v>FALSE C</v>
      </c>
      <c r="L882" s="5" t="str">
        <f t="array" ref="L882">IFERROR(INDEX(e29_4c,SMALL(IF(($B$9&lt;=e29_raw)*($B$11&gt;=e29_raw),MATCH(ROW(e29_4c),ROW(e29_4c))),ROWS($A$1:A876)),COLUMN(A876)),"")</f>
        <v/>
      </c>
      <c r="M882" s="5" t="b">
        <f t="shared" si="374"/>
        <v>0</v>
      </c>
      <c r="N882" t="b">
        <f t="shared" si="375"/>
        <v>0</v>
      </c>
      <c r="O882" t="b">
        <f t="shared" si="376"/>
        <v>0</v>
      </c>
      <c r="P882" s="5" t="b">
        <f t="shared" si="377"/>
        <v>0</v>
      </c>
      <c r="T882" t="str">
        <f t="shared" si="353"/>
        <v/>
      </c>
      <c r="U882" t="str">
        <f t="shared" si="354"/>
        <v/>
      </c>
      <c r="V882" t="str">
        <f t="shared" si="355"/>
        <v/>
      </c>
      <c r="W882" t="str">
        <f t="shared" si="356"/>
        <v/>
      </c>
      <c r="X882" t="str">
        <f t="shared" si="357"/>
        <v/>
      </c>
      <c r="Y882" t="str">
        <f t="shared" si="358"/>
        <v/>
      </c>
      <c r="Z882" t="str">
        <f t="shared" si="359"/>
        <v/>
      </c>
      <c r="AA882" t="str">
        <f t="shared" si="360"/>
        <v/>
      </c>
      <c r="AB882" t="str">
        <f t="shared" si="361"/>
        <v/>
      </c>
      <c r="AC882" t="str">
        <f t="shared" si="362"/>
        <v/>
      </c>
      <c r="AD882" t="str">
        <f t="shared" si="363"/>
        <v/>
      </c>
      <c r="AE882" t="str">
        <f t="shared" si="364"/>
        <v/>
      </c>
      <c r="AF882" t="str">
        <f t="shared" si="365"/>
        <v/>
      </c>
      <c r="AG882" t="str">
        <f t="shared" si="366"/>
        <v/>
      </c>
    </row>
    <row r="883" spans="3:33" x14ac:dyDescent="0.3">
      <c r="C883" s="5" t="str">
        <f t="shared" si="367"/>
        <v/>
      </c>
      <c r="D883" s="5" t="e">
        <f t="shared" si="351"/>
        <v>#N/A</v>
      </c>
      <c r="E883" s="5" t="b">
        <f t="shared" si="368"/>
        <v>0</v>
      </c>
      <c r="F883" s="5" t="e">
        <f t="shared" si="352"/>
        <v>#N/A</v>
      </c>
      <c r="G883" s="5" t="str">
        <f t="shared" si="369"/>
        <v>FALSE V</v>
      </c>
      <c r="H883" s="5" t="b">
        <f t="shared" si="370"/>
        <v>0</v>
      </c>
      <c r="I883" s="5" t="b">
        <f t="shared" si="371"/>
        <v>0</v>
      </c>
      <c r="J883" s="5" t="b">
        <f t="shared" si="372"/>
        <v>0</v>
      </c>
      <c r="K883" s="5" t="str">
        <f t="shared" si="373"/>
        <v>FALSE C</v>
      </c>
      <c r="L883" s="5" t="str">
        <f t="array" ref="L883">IFERROR(INDEX(e29_4c,SMALL(IF(($B$9&lt;=e29_raw)*($B$11&gt;=e29_raw),MATCH(ROW(e29_4c),ROW(e29_4c))),ROWS($A$1:A877)),COLUMN(A877)),"")</f>
        <v/>
      </c>
      <c r="M883" s="5" t="b">
        <f t="shared" si="374"/>
        <v>0</v>
      </c>
      <c r="N883" t="b">
        <f t="shared" si="375"/>
        <v>0</v>
      </c>
      <c r="O883" t="b">
        <f t="shared" si="376"/>
        <v>0</v>
      </c>
      <c r="P883" s="5" t="b">
        <f t="shared" si="377"/>
        <v>0</v>
      </c>
      <c r="T883" t="str">
        <f t="shared" si="353"/>
        <v/>
      </c>
      <c r="U883" t="str">
        <f t="shared" si="354"/>
        <v/>
      </c>
      <c r="V883" t="str">
        <f t="shared" si="355"/>
        <v/>
      </c>
      <c r="W883" t="str">
        <f t="shared" si="356"/>
        <v/>
      </c>
      <c r="X883" t="str">
        <f t="shared" si="357"/>
        <v/>
      </c>
      <c r="Y883" t="str">
        <f t="shared" si="358"/>
        <v/>
      </c>
      <c r="Z883" t="str">
        <f t="shared" si="359"/>
        <v/>
      </c>
      <c r="AA883" t="str">
        <f t="shared" si="360"/>
        <v/>
      </c>
      <c r="AB883" t="str">
        <f t="shared" si="361"/>
        <v/>
      </c>
      <c r="AC883" t="str">
        <f t="shared" si="362"/>
        <v/>
      </c>
      <c r="AD883" t="str">
        <f t="shared" si="363"/>
        <v/>
      </c>
      <c r="AE883" t="str">
        <f t="shared" si="364"/>
        <v/>
      </c>
      <c r="AF883" t="str">
        <f t="shared" si="365"/>
        <v/>
      </c>
      <c r="AG883" t="str">
        <f t="shared" si="366"/>
        <v/>
      </c>
    </row>
    <row r="884" spans="3:33" x14ac:dyDescent="0.3">
      <c r="C884" s="5" t="str">
        <f t="shared" si="367"/>
        <v/>
      </c>
      <c r="D884" s="5" t="e">
        <f t="shared" si="351"/>
        <v>#N/A</v>
      </c>
      <c r="E884" s="5" t="b">
        <f t="shared" si="368"/>
        <v>0</v>
      </c>
      <c r="F884" s="5" t="e">
        <f t="shared" si="352"/>
        <v>#N/A</v>
      </c>
      <c r="G884" s="5" t="str">
        <f t="shared" si="369"/>
        <v>FALSE V</v>
      </c>
      <c r="H884" s="5" t="b">
        <f t="shared" si="370"/>
        <v>0</v>
      </c>
      <c r="I884" s="5" t="b">
        <f t="shared" si="371"/>
        <v>0</v>
      </c>
      <c r="J884" s="5" t="b">
        <f t="shared" si="372"/>
        <v>0</v>
      </c>
      <c r="K884" s="5" t="str">
        <f t="shared" si="373"/>
        <v>FALSE C</v>
      </c>
      <c r="L884" s="5" t="str">
        <f t="array" ref="L884">IFERROR(INDEX(e29_4c,SMALL(IF(($B$9&lt;=e29_raw)*($B$11&gt;=e29_raw),MATCH(ROW(e29_4c),ROW(e29_4c))),ROWS($A$1:A878)),COLUMN(A878)),"")</f>
        <v/>
      </c>
      <c r="M884" s="5" t="b">
        <f t="shared" si="374"/>
        <v>0</v>
      </c>
      <c r="N884" t="b">
        <f t="shared" si="375"/>
        <v>0</v>
      </c>
      <c r="O884" t="b">
        <f t="shared" si="376"/>
        <v>0</v>
      </c>
      <c r="P884" s="5" t="b">
        <f t="shared" si="377"/>
        <v>0</v>
      </c>
      <c r="T884" t="str">
        <f t="shared" si="353"/>
        <v/>
      </c>
      <c r="U884" t="str">
        <f t="shared" si="354"/>
        <v/>
      </c>
      <c r="V884" t="str">
        <f t="shared" si="355"/>
        <v/>
      </c>
      <c r="W884" t="str">
        <f t="shared" si="356"/>
        <v/>
      </c>
      <c r="X884" t="str">
        <f t="shared" si="357"/>
        <v/>
      </c>
      <c r="Y884" t="str">
        <f t="shared" si="358"/>
        <v/>
      </c>
      <c r="Z884" t="str">
        <f t="shared" si="359"/>
        <v/>
      </c>
      <c r="AA884" t="str">
        <f t="shared" si="360"/>
        <v/>
      </c>
      <c r="AB884" t="str">
        <f t="shared" si="361"/>
        <v/>
      </c>
      <c r="AC884" t="str">
        <f t="shared" si="362"/>
        <v/>
      </c>
      <c r="AD884" t="str">
        <f t="shared" si="363"/>
        <v/>
      </c>
      <c r="AE884" t="str">
        <f t="shared" si="364"/>
        <v/>
      </c>
      <c r="AF884" t="str">
        <f t="shared" si="365"/>
        <v/>
      </c>
      <c r="AG884" t="str">
        <f t="shared" si="366"/>
        <v/>
      </c>
    </row>
    <row r="885" spans="3:33" x14ac:dyDescent="0.3">
      <c r="C885" s="5" t="str">
        <f t="shared" si="367"/>
        <v/>
      </c>
      <c r="D885" s="5" t="e">
        <f t="shared" si="351"/>
        <v>#N/A</v>
      </c>
      <c r="E885" s="5" t="b">
        <f t="shared" si="368"/>
        <v>0</v>
      </c>
      <c r="F885" s="5" t="e">
        <f t="shared" si="352"/>
        <v>#N/A</v>
      </c>
      <c r="G885" s="5" t="str">
        <f t="shared" si="369"/>
        <v>FALSE V</v>
      </c>
      <c r="H885" s="5" t="b">
        <f t="shared" si="370"/>
        <v>0</v>
      </c>
      <c r="I885" s="5" t="b">
        <f t="shared" si="371"/>
        <v>0</v>
      </c>
      <c r="J885" s="5" t="b">
        <f t="shared" si="372"/>
        <v>0</v>
      </c>
      <c r="K885" s="5" t="str">
        <f t="shared" si="373"/>
        <v>FALSE C</v>
      </c>
      <c r="L885" s="5" t="str">
        <f t="array" ref="L885">IFERROR(INDEX(e29_4c,SMALL(IF(($B$9&lt;=e29_raw)*($B$11&gt;=e29_raw),MATCH(ROW(e29_4c),ROW(e29_4c))),ROWS($A$1:A879)),COLUMN(A879)),"")</f>
        <v/>
      </c>
      <c r="M885" s="5" t="b">
        <f t="shared" si="374"/>
        <v>0</v>
      </c>
      <c r="N885" t="b">
        <f t="shared" si="375"/>
        <v>0</v>
      </c>
      <c r="O885" t="b">
        <f t="shared" si="376"/>
        <v>0</v>
      </c>
      <c r="P885" s="5" t="b">
        <f t="shared" si="377"/>
        <v>0</v>
      </c>
      <c r="T885" t="str">
        <f t="shared" si="353"/>
        <v/>
      </c>
      <c r="U885" t="str">
        <f t="shared" si="354"/>
        <v/>
      </c>
      <c r="V885" t="str">
        <f t="shared" si="355"/>
        <v/>
      </c>
      <c r="W885" t="str">
        <f t="shared" si="356"/>
        <v/>
      </c>
      <c r="X885" t="str">
        <f t="shared" si="357"/>
        <v/>
      </c>
      <c r="Y885" t="str">
        <f t="shared" si="358"/>
        <v/>
      </c>
      <c r="Z885" t="str">
        <f t="shared" si="359"/>
        <v/>
      </c>
      <c r="AA885" t="str">
        <f t="shared" si="360"/>
        <v/>
      </c>
      <c r="AB885" t="str">
        <f t="shared" si="361"/>
        <v/>
      </c>
      <c r="AC885" t="str">
        <f t="shared" si="362"/>
        <v/>
      </c>
      <c r="AD885" t="str">
        <f t="shared" si="363"/>
        <v/>
      </c>
      <c r="AE885" t="str">
        <f t="shared" si="364"/>
        <v/>
      </c>
      <c r="AF885" t="str">
        <f t="shared" si="365"/>
        <v/>
      </c>
      <c r="AG885" t="str">
        <f t="shared" si="366"/>
        <v/>
      </c>
    </row>
    <row r="886" spans="3:33" x14ac:dyDescent="0.3">
      <c r="C886" s="5" t="str">
        <f t="shared" si="367"/>
        <v/>
      </c>
      <c r="D886" s="5" t="e">
        <f t="shared" si="351"/>
        <v>#N/A</v>
      </c>
      <c r="E886" s="5" t="b">
        <f t="shared" si="368"/>
        <v>0</v>
      </c>
      <c r="F886" s="5" t="e">
        <f t="shared" si="352"/>
        <v>#N/A</v>
      </c>
      <c r="G886" s="5" t="str">
        <f t="shared" si="369"/>
        <v>FALSE V</v>
      </c>
      <c r="H886" s="5" t="b">
        <f t="shared" si="370"/>
        <v>0</v>
      </c>
      <c r="I886" s="5" t="b">
        <f t="shared" si="371"/>
        <v>0</v>
      </c>
      <c r="J886" s="5" t="b">
        <f t="shared" si="372"/>
        <v>0</v>
      </c>
      <c r="K886" s="5" t="str">
        <f t="shared" si="373"/>
        <v>FALSE C</v>
      </c>
      <c r="L886" s="5" t="str">
        <f t="array" ref="L886">IFERROR(INDEX(e29_4c,SMALL(IF(($B$9&lt;=e29_raw)*($B$11&gt;=e29_raw),MATCH(ROW(e29_4c),ROW(e29_4c))),ROWS($A$1:A880)),COLUMN(A880)),"")</f>
        <v/>
      </c>
      <c r="M886" s="5" t="b">
        <f t="shared" si="374"/>
        <v>0</v>
      </c>
      <c r="N886" t="b">
        <f t="shared" si="375"/>
        <v>0</v>
      </c>
      <c r="O886" t="b">
        <f t="shared" si="376"/>
        <v>0</v>
      </c>
      <c r="P886" s="5" t="b">
        <f t="shared" si="377"/>
        <v>0</v>
      </c>
      <c r="T886" t="str">
        <f t="shared" si="353"/>
        <v/>
      </c>
      <c r="U886" t="str">
        <f t="shared" si="354"/>
        <v/>
      </c>
      <c r="V886" t="str">
        <f t="shared" si="355"/>
        <v/>
      </c>
      <c r="W886" t="str">
        <f t="shared" si="356"/>
        <v/>
      </c>
      <c r="X886" t="str">
        <f t="shared" si="357"/>
        <v/>
      </c>
      <c r="Y886" t="str">
        <f t="shared" si="358"/>
        <v/>
      </c>
      <c r="Z886" t="str">
        <f t="shared" si="359"/>
        <v/>
      </c>
      <c r="AA886" t="str">
        <f t="shared" si="360"/>
        <v/>
      </c>
      <c r="AB886" t="str">
        <f t="shared" si="361"/>
        <v/>
      </c>
      <c r="AC886" t="str">
        <f t="shared" si="362"/>
        <v/>
      </c>
      <c r="AD886" t="str">
        <f t="shared" si="363"/>
        <v/>
      </c>
      <c r="AE886" t="str">
        <f t="shared" si="364"/>
        <v/>
      </c>
      <c r="AF886" t="str">
        <f t="shared" si="365"/>
        <v/>
      </c>
      <c r="AG886" t="str">
        <f t="shared" si="366"/>
        <v/>
      </c>
    </row>
    <row r="887" spans="3:33" x14ac:dyDescent="0.3">
      <c r="C887" s="5" t="str">
        <f t="shared" si="367"/>
        <v/>
      </c>
      <c r="D887" s="5" t="e">
        <f t="shared" si="351"/>
        <v>#N/A</v>
      </c>
      <c r="E887" s="5" t="b">
        <f t="shared" si="368"/>
        <v>0</v>
      </c>
      <c r="F887" s="5" t="e">
        <f t="shared" si="352"/>
        <v>#N/A</v>
      </c>
      <c r="G887" s="5" t="str">
        <f t="shared" si="369"/>
        <v>FALSE V</v>
      </c>
      <c r="H887" s="5" t="b">
        <f t="shared" si="370"/>
        <v>0</v>
      </c>
      <c r="I887" s="5" t="b">
        <f t="shared" si="371"/>
        <v>0</v>
      </c>
      <c r="J887" s="5" t="b">
        <f t="shared" si="372"/>
        <v>0</v>
      </c>
      <c r="K887" s="5" t="str">
        <f t="shared" si="373"/>
        <v>FALSE C</v>
      </c>
      <c r="L887" s="5" t="str">
        <f t="array" ref="L887">IFERROR(INDEX(e29_4c,SMALL(IF(($B$9&lt;=e29_raw)*($B$11&gt;=e29_raw),MATCH(ROW(e29_4c),ROW(e29_4c))),ROWS($A$1:A881)),COLUMN(A881)),"")</f>
        <v/>
      </c>
      <c r="M887" s="5" t="b">
        <f t="shared" si="374"/>
        <v>0</v>
      </c>
      <c r="N887" t="b">
        <f t="shared" si="375"/>
        <v>0</v>
      </c>
      <c r="O887" t="b">
        <f t="shared" si="376"/>
        <v>0</v>
      </c>
      <c r="P887" s="5" t="b">
        <f t="shared" si="377"/>
        <v>0</v>
      </c>
      <c r="T887" t="str">
        <f t="shared" si="353"/>
        <v/>
      </c>
      <c r="U887" t="str">
        <f t="shared" si="354"/>
        <v/>
      </c>
      <c r="V887" t="str">
        <f t="shared" si="355"/>
        <v/>
      </c>
      <c r="W887" t="str">
        <f t="shared" si="356"/>
        <v/>
      </c>
      <c r="X887" t="str">
        <f t="shared" si="357"/>
        <v/>
      </c>
      <c r="Y887" t="str">
        <f t="shared" si="358"/>
        <v/>
      </c>
      <c r="Z887" t="str">
        <f t="shared" si="359"/>
        <v/>
      </c>
      <c r="AA887" t="str">
        <f t="shared" si="360"/>
        <v/>
      </c>
      <c r="AB887" t="str">
        <f t="shared" si="361"/>
        <v/>
      </c>
      <c r="AC887" t="str">
        <f t="shared" si="362"/>
        <v/>
      </c>
      <c r="AD887" t="str">
        <f t="shared" si="363"/>
        <v/>
      </c>
      <c r="AE887" t="str">
        <f t="shared" si="364"/>
        <v/>
      </c>
      <c r="AF887" t="str">
        <f t="shared" si="365"/>
        <v/>
      </c>
      <c r="AG887" t="str">
        <f t="shared" si="366"/>
        <v/>
      </c>
    </row>
    <row r="888" spans="3:33" x14ac:dyDescent="0.3">
      <c r="C888" s="5" t="str">
        <f t="shared" si="367"/>
        <v/>
      </c>
      <c r="D888" s="5" t="e">
        <f t="shared" si="351"/>
        <v>#N/A</v>
      </c>
      <c r="E888" s="5" t="b">
        <f t="shared" si="368"/>
        <v>0</v>
      </c>
      <c r="F888" s="5" t="e">
        <f t="shared" si="352"/>
        <v>#N/A</v>
      </c>
      <c r="G888" s="5" t="str">
        <f t="shared" si="369"/>
        <v>FALSE V</v>
      </c>
      <c r="H888" s="5" t="b">
        <f t="shared" si="370"/>
        <v>0</v>
      </c>
      <c r="I888" s="5" t="b">
        <f t="shared" si="371"/>
        <v>0</v>
      </c>
      <c r="J888" s="5" t="b">
        <f t="shared" si="372"/>
        <v>0</v>
      </c>
      <c r="K888" s="5" t="str">
        <f t="shared" si="373"/>
        <v>FALSE C</v>
      </c>
      <c r="L888" s="5" t="str">
        <f t="array" ref="L888">IFERROR(INDEX(e29_4c,SMALL(IF(($B$9&lt;=e29_raw)*($B$11&gt;=e29_raw),MATCH(ROW(e29_4c),ROW(e29_4c))),ROWS($A$1:A882)),COLUMN(A882)),"")</f>
        <v/>
      </c>
      <c r="M888" s="5" t="b">
        <f t="shared" si="374"/>
        <v>0</v>
      </c>
      <c r="N888" t="b">
        <f t="shared" si="375"/>
        <v>0</v>
      </c>
      <c r="O888" t="b">
        <f t="shared" si="376"/>
        <v>0</v>
      </c>
      <c r="P888" s="5" t="b">
        <f t="shared" si="377"/>
        <v>0</v>
      </c>
      <c r="T888" t="str">
        <f t="shared" si="353"/>
        <v/>
      </c>
      <c r="U888" t="str">
        <f t="shared" si="354"/>
        <v/>
      </c>
      <c r="V888" t="str">
        <f t="shared" si="355"/>
        <v/>
      </c>
      <c r="W888" t="str">
        <f t="shared" si="356"/>
        <v/>
      </c>
      <c r="X888" t="str">
        <f t="shared" si="357"/>
        <v/>
      </c>
      <c r="Y888" t="str">
        <f t="shared" si="358"/>
        <v/>
      </c>
      <c r="Z888" t="str">
        <f t="shared" si="359"/>
        <v/>
      </c>
      <c r="AA888" t="str">
        <f t="shared" si="360"/>
        <v/>
      </c>
      <c r="AB888" t="str">
        <f t="shared" si="361"/>
        <v/>
      </c>
      <c r="AC888" t="str">
        <f t="shared" si="362"/>
        <v/>
      </c>
      <c r="AD888" t="str">
        <f t="shared" si="363"/>
        <v/>
      </c>
      <c r="AE888" t="str">
        <f t="shared" si="364"/>
        <v/>
      </c>
      <c r="AF888" t="str">
        <f t="shared" si="365"/>
        <v/>
      </c>
      <c r="AG888" t="str">
        <f t="shared" si="366"/>
        <v/>
      </c>
    </row>
    <row r="889" spans="3:33" x14ac:dyDescent="0.3">
      <c r="C889" s="5" t="str">
        <f t="shared" si="367"/>
        <v/>
      </c>
      <c r="D889" s="5" t="e">
        <f t="shared" si="351"/>
        <v>#N/A</v>
      </c>
      <c r="E889" s="5" t="b">
        <f t="shared" si="368"/>
        <v>0</v>
      </c>
      <c r="F889" s="5" t="e">
        <f t="shared" si="352"/>
        <v>#N/A</v>
      </c>
      <c r="G889" s="5" t="str">
        <f t="shared" si="369"/>
        <v>FALSE V</v>
      </c>
      <c r="H889" s="5" t="b">
        <f t="shared" si="370"/>
        <v>0</v>
      </c>
      <c r="I889" s="5" t="b">
        <f t="shared" si="371"/>
        <v>0</v>
      </c>
      <c r="J889" s="5" t="b">
        <f t="shared" si="372"/>
        <v>0</v>
      </c>
      <c r="K889" s="5" t="str">
        <f t="shared" si="373"/>
        <v>FALSE C</v>
      </c>
      <c r="L889" s="5" t="str">
        <f t="array" ref="L889">IFERROR(INDEX(e29_4c,SMALL(IF(($B$9&lt;=e29_raw)*($B$11&gt;=e29_raw),MATCH(ROW(e29_4c),ROW(e29_4c))),ROWS($A$1:A883)),COLUMN(A883)),"")</f>
        <v/>
      </c>
      <c r="M889" s="5" t="b">
        <f t="shared" si="374"/>
        <v>0</v>
      </c>
      <c r="N889" t="b">
        <f t="shared" si="375"/>
        <v>0</v>
      </c>
      <c r="O889" t="b">
        <f t="shared" si="376"/>
        <v>0</v>
      </c>
      <c r="P889" s="5" t="b">
        <f t="shared" si="377"/>
        <v>0</v>
      </c>
      <c r="T889" t="str">
        <f t="shared" si="353"/>
        <v/>
      </c>
      <c r="U889" t="str">
        <f t="shared" si="354"/>
        <v/>
      </c>
      <c r="V889" t="str">
        <f t="shared" si="355"/>
        <v/>
      </c>
      <c r="W889" t="str">
        <f t="shared" si="356"/>
        <v/>
      </c>
      <c r="X889" t="str">
        <f t="shared" si="357"/>
        <v/>
      </c>
      <c r="Y889" t="str">
        <f t="shared" si="358"/>
        <v/>
      </c>
      <c r="Z889" t="str">
        <f t="shared" si="359"/>
        <v/>
      </c>
      <c r="AA889" t="str">
        <f t="shared" si="360"/>
        <v/>
      </c>
      <c r="AB889" t="str">
        <f t="shared" si="361"/>
        <v/>
      </c>
      <c r="AC889" t="str">
        <f t="shared" si="362"/>
        <v/>
      </c>
      <c r="AD889" t="str">
        <f t="shared" si="363"/>
        <v/>
      </c>
      <c r="AE889" t="str">
        <f t="shared" si="364"/>
        <v/>
      </c>
      <c r="AF889" t="str">
        <f t="shared" si="365"/>
        <v/>
      </c>
      <c r="AG889" t="str">
        <f t="shared" si="366"/>
        <v/>
      </c>
    </row>
    <row r="890" spans="3:33" x14ac:dyDescent="0.3">
      <c r="C890" s="5" t="str">
        <f t="shared" si="367"/>
        <v/>
      </c>
      <c r="D890" s="5" t="e">
        <f t="shared" si="351"/>
        <v>#N/A</v>
      </c>
      <c r="E890" s="5" t="b">
        <f t="shared" si="368"/>
        <v>0</v>
      </c>
      <c r="F890" s="5" t="e">
        <f t="shared" si="352"/>
        <v>#N/A</v>
      </c>
      <c r="G890" s="5" t="str">
        <f t="shared" si="369"/>
        <v>FALSE V</v>
      </c>
      <c r="H890" s="5" t="b">
        <f t="shared" si="370"/>
        <v>0</v>
      </c>
      <c r="I890" s="5" t="b">
        <f t="shared" si="371"/>
        <v>0</v>
      </c>
      <c r="J890" s="5" t="b">
        <f t="shared" si="372"/>
        <v>0</v>
      </c>
      <c r="K890" s="5" t="str">
        <f t="shared" si="373"/>
        <v>FALSE C</v>
      </c>
      <c r="L890" s="5" t="str">
        <f t="array" ref="L890">IFERROR(INDEX(e29_4c,SMALL(IF(($B$9&lt;=e29_raw)*($B$11&gt;=e29_raw),MATCH(ROW(e29_4c),ROW(e29_4c))),ROWS($A$1:A884)),COLUMN(A884)),"")</f>
        <v/>
      </c>
      <c r="M890" s="5" t="b">
        <f t="shared" si="374"/>
        <v>0</v>
      </c>
      <c r="N890" t="b">
        <f t="shared" si="375"/>
        <v>0</v>
      </c>
      <c r="O890" t="b">
        <f t="shared" si="376"/>
        <v>0</v>
      </c>
      <c r="P890" s="5" t="b">
        <f t="shared" si="377"/>
        <v>0</v>
      </c>
      <c r="T890" t="str">
        <f t="shared" si="353"/>
        <v/>
      </c>
      <c r="U890" t="str">
        <f t="shared" si="354"/>
        <v/>
      </c>
      <c r="V890" t="str">
        <f t="shared" si="355"/>
        <v/>
      </c>
      <c r="W890" t="str">
        <f t="shared" si="356"/>
        <v/>
      </c>
      <c r="X890" t="str">
        <f t="shared" si="357"/>
        <v/>
      </c>
      <c r="Y890" t="str">
        <f t="shared" si="358"/>
        <v/>
      </c>
      <c r="Z890" t="str">
        <f t="shared" si="359"/>
        <v/>
      </c>
      <c r="AA890" t="str">
        <f t="shared" si="360"/>
        <v/>
      </c>
      <c r="AB890" t="str">
        <f t="shared" si="361"/>
        <v/>
      </c>
      <c r="AC890" t="str">
        <f t="shared" si="362"/>
        <v/>
      </c>
      <c r="AD890" t="str">
        <f t="shared" si="363"/>
        <v/>
      </c>
      <c r="AE890" t="str">
        <f t="shared" si="364"/>
        <v/>
      </c>
      <c r="AF890" t="str">
        <f t="shared" si="365"/>
        <v/>
      </c>
      <c r="AG890" t="str">
        <f t="shared" si="366"/>
        <v/>
      </c>
    </row>
    <row r="891" spans="3:33" x14ac:dyDescent="0.3">
      <c r="C891" s="5" t="str">
        <f t="shared" si="367"/>
        <v/>
      </c>
      <c r="D891" s="5" t="e">
        <f t="shared" si="351"/>
        <v>#N/A</v>
      </c>
      <c r="E891" s="5" t="b">
        <f t="shared" si="368"/>
        <v>0</v>
      </c>
      <c r="F891" s="5" t="e">
        <f t="shared" si="352"/>
        <v>#N/A</v>
      </c>
      <c r="G891" s="5" t="str">
        <f t="shared" si="369"/>
        <v>FALSE V</v>
      </c>
      <c r="H891" s="5" t="b">
        <f t="shared" si="370"/>
        <v>0</v>
      </c>
      <c r="I891" s="5" t="b">
        <f t="shared" si="371"/>
        <v>0</v>
      </c>
      <c r="J891" s="5" t="b">
        <f t="shared" si="372"/>
        <v>0</v>
      </c>
      <c r="K891" s="5" t="str">
        <f t="shared" si="373"/>
        <v>FALSE C</v>
      </c>
      <c r="L891" s="5" t="str">
        <f t="array" ref="L891">IFERROR(INDEX(e29_4c,SMALL(IF(($B$9&lt;=e29_raw)*($B$11&gt;=e29_raw),MATCH(ROW(e29_4c),ROW(e29_4c))),ROWS($A$1:A885)),COLUMN(A885)),"")</f>
        <v/>
      </c>
      <c r="M891" s="5" t="b">
        <f t="shared" si="374"/>
        <v>0</v>
      </c>
      <c r="N891" t="b">
        <f t="shared" si="375"/>
        <v>0</v>
      </c>
      <c r="O891" t="b">
        <f t="shared" si="376"/>
        <v>0</v>
      </c>
      <c r="P891" s="5" t="b">
        <f t="shared" si="377"/>
        <v>0</v>
      </c>
      <c r="T891" t="str">
        <f t="shared" si="353"/>
        <v/>
      </c>
      <c r="U891" t="str">
        <f t="shared" si="354"/>
        <v/>
      </c>
      <c r="V891" t="str">
        <f t="shared" si="355"/>
        <v/>
      </c>
      <c r="W891" t="str">
        <f t="shared" si="356"/>
        <v/>
      </c>
      <c r="X891" t="str">
        <f t="shared" si="357"/>
        <v/>
      </c>
      <c r="Y891" t="str">
        <f t="shared" si="358"/>
        <v/>
      </c>
      <c r="Z891" t="str">
        <f t="shared" si="359"/>
        <v/>
      </c>
      <c r="AA891" t="str">
        <f t="shared" si="360"/>
        <v/>
      </c>
      <c r="AB891" t="str">
        <f t="shared" si="361"/>
        <v/>
      </c>
      <c r="AC891" t="str">
        <f t="shared" si="362"/>
        <v/>
      </c>
      <c r="AD891" t="str">
        <f t="shared" si="363"/>
        <v/>
      </c>
      <c r="AE891" t="str">
        <f t="shared" si="364"/>
        <v/>
      </c>
      <c r="AF891" t="str">
        <f t="shared" si="365"/>
        <v/>
      </c>
      <c r="AG891" t="str">
        <f t="shared" si="366"/>
        <v/>
      </c>
    </row>
    <row r="892" spans="3:33" x14ac:dyDescent="0.3">
      <c r="C892" s="5" t="str">
        <f t="shared" si="367"/>
        <v/>
      </c>
      <c r="D892" s="5" t="e">
        <f t="shared" si="351"/>
        <v>#N/A</v>
      </c>
      <c r="E892" s="5" t="b">
        <f t="shared" si="368"/>
        <v>0</v>
      </c>
      <c r="F892" s="5" t="e">
        <f t="shared" si="352"/>
        <v>#N/A</v>
      </c>
      <c r="G892" s="5" t="str">
        <f t="shared" si="369"/>
        <v>FALSE V</v>
      </c>
      <c r="H892" s="5" t="b">
        <f t="shared" si="370"/>
        <v>0</v>
      </c>
      <c r="I892" s="5" t="b">
        <f t="shared" si="371"/>
        <v>0</v>
      </c>
      <c r="J892" s="5" t="b">
        <f t="shared" si="372"/>
        <v>0</v>
      </c>
      <c r="K892" s="5" t="str">
        <f t="shared" si="373"/>
        <v>FALSE C</v>
      </c>
      <c r="L892" s="5" t="str">
        <f t="array" ref="L892">IFERROR(INDEX(e29_4c,SMALL(IF(($B$9&lt;=e29_raw)*($B$11&gt;=e29_raw),MATCH(ROW(e29_4c),ROW(e29_4c))),ROWS($A$1:A886)),COLUMN(A886)),"")</f>
        <v/>
      </c>
      <c r="M892" s="5" t="b">
        <f t="shared" si="374"/>
        <v>0</v>
      </c>
      <c r="N892" t="b">
        <f t="shared" si="375"/>
        <v>0</v>
      </c>
      <c r="O892" t="b">
        <f t="shared" si="376"/>
        <v>0</v>
      </c>
      <c r="P892" s="5" t="b">
        <f t="shared" si="377"/>
        <v>0</v>
      </c>
      <c r="T892" t="str">
        <f t="shared" si="353"/>
        <v/>
      </c>
      <c r="U892" t="str">
        <f t="shared" si="354"/>
        <v/>
      </c>
      <c r="V892" t="str">
        <f t="shared" si="355"/>
        <v/>
      </c>
      <c r="W892" t="str">
        <f t="shared" si="356"/>
        <v/>
      </c>
      <c r="X892" t="str">
        <f t="shared" si="357"/>
        <v/>
      </c>
      <c r="Y892" t="str">
        <f t="shared" si="358"/>
        <v/>
      </c>
      <c r="Z892" t="str">
        <f t="shared" si="359"/>
        <v/>
      </c>
      <c r="AA892" t="str">
        <f t="shared" si="360"/>
        <v/>
      </c>
      <c r="AB892" t="str">
        <f t="shared" si="361"/>
        <v/>
      </c>
      <c r="AC892" t="str">
        <f t="shared" si="362"/>
        <v/>
      </c>
      <c r="AD892" t="str">
        <f t="shared" si="363"/>
        <v/>
      </c>
      <c r="AE892" t="str">
        <f t="shared" si="364"/>
        <v/>
      </c>
      <c r="AF892" t="str">
        <f t="shared" si="365"/>
        <v/>
      </c>
      <c r="AG892" t="str">
        <f t="shared" si="366"/>
        <v/>
      </c>
    </row>
    <row r="893" spans="3:33" x14ac:dyDescent="0.3">
      <c r="C893" s="5" t="str">
        <f t="shared" si="367"/>
        <v/>
      </c>
      <c r="D893" s="5" t="e">
        <f t="shared" si="351"/>
        <v>#N/A</v>
      </c>
      <c r="E893" s="5" t="b">
        <f t="shared" si="368"/>
        <v>0</v>
      </c>
      <c r="F893" s="5" t="e">
        <f t="shared" si="352"/>
        <v>#N/A</v>
      </c>
      <c r="G893" s="5" t="str">
        <f t="shared" si="369"/>
        <v>FALSE V</v>
      </c>
      <c r="H893" s="5" t="b">
        <f t="shared" si="370"/>
        <v>0</v>
      </c>
      <c r="I893" s="5" t="b">
        <f t="shared" si="371"/>
        <v>0</v>
      </c>
      <c r="J893" s="5" t="b">
        <f t="shared" si="372"/>
        <v>0</v>
      </c>
      <c r="K893" s="5" t="str">
        <f t="shared" si="373"/>
        <v>FALSE C</v>
      </c>
      <c r="L893" s="5" t="str">
        <f t="array" ref="L893">IFERROR(INDEX(e29_4c,SMALL(IF(($B$9&lt;=e29_raw)*($B$11&gt;=e29_raw),MATCH(ROW(e29_4c),ROW(e29_4c))),ROWS($A$1:A887)),COLUMN(A887)),"")</f>
        <v/>
      </c>
      <c r="M893" s="5" t="b">
        <f t="shared" si="374"/>
        <v>0</v>
      </c>
      <c r="N893" t="b">
        <f t="shared" si="375"/>
        <v>0</v>
      </c>
      <c r="O893" t="b">
        <f t="shared" si="376"/>
        <v>0</v>
      </c>
      <c r="P893" s="5" t="b">
        <f t="shared" si="377"/>
        <v>0</v>
      </c>
      <c r="T893" t="str">
        <f t="shared" si="353"/>
        <v/>
      </c>
      <c r="U893" t="str">
        <f t="shared" si="354"/>
        <v/>
      </c>
      <c r="V893" t="str">
        <f t="shared" si="355"/>
        <v/>
      </c>
      <c r="W893" t="str">
        <f t="shared" si="356"/>
        <v/>
      </c>
      <c r="X893" t="str">
        <f t="shared" si="357"/>
        <v/>
      </c>
      <c r="Y893" t="str">
        <f t="shared" si="358"/>
        <v/>
      </c>
      <c r="Z893" t="str">
        <f t="shared" si="359"/>
        <v/>
      </c>
      <c r="AA893" t="str">
        <f t="shared" si="360"/>
        <v/>
      </c>
      <c r="AB893" t="str">
        <f t="shared" si="361"/>
        <v/>
      </c>
      <c r="AC893" t="str">
        <f t="shared" si="362"/>
        <v/>
      </c>
      <c r="AD893" t="str">
        <f t="shared" si="363"/>
        <v/>
      </c>
      <c r="AE893" t="str">
        <f t="shared" si="364"/>
        <v/>
      </c>
      <c r="AF893" t="str">
        <f t="shared" si="365"/>
        <v/>
      </c>
      <c r="AG893" t="str">
        <f t="shared" si="366"/>
        <v/>
      </c>
    </row>
    <row r="894" spans="3:33" x14ac:dyDescent="0.3">
      <c r="C894" s="5" t="str">
        <f t="shared" si="367"/>
        <v/>
      </c>
      <c r="D894" s="5" t="e">
        <f t="shared" si="351"/>
        <v>#N/A</v>
      </c>
      <c r="E894" s="5" t="b">
        <f t="shared" si="368"/>
        <v>0</v>
      </c>
      <c r="F894" s="5" t="e">
        <f t="shared" si="352"/>
        <v>#N/A</v>
      </c>
      <c r="G894" s="5" t="str">
        <f t="shared" si="369"/>
        <v>FALSE V</v>
      </c>
      <c r="H894" s="5" t="b">
        <f t="shared" si="370"/>
        <v>0</v>
      </c>
      <c r="I894" s="5" t="b">
        <f t="shared" si="371"/>
        <v>0</v>
      </c>
      <c r="J894" s="5" t="b">
        <f t="shared" si="372"/>
        <v>0</v>
      </c>
      <c r="K894" s="5" t="str">
        <f t="shared" si="373"/>
        <v>FALSE C</v>
      </c>
      <c r="L894" s="5" t="str">
        <f t="array" ref="L894">IFERROR(INDEX(e29_4c,SMALL(IF(($B$9&lt;=e29_raw)*($B$11&gt;=e29_raw),MATCH(ROW(e29_4c),ROW(e29_4c))),ROWS($A$1:A888)),COLUMN(A888)),"")</f>
        <v/>
      </c>
      <c r="M894" s="5" t="b">
        <f t="shared" si="374"/>
        <v>0</v>
      </c>
      <c r="N894" t="b">
        <f t="shared" si="375"/>
        <v>0</v>
      </c>
      <c r="O894" t="b">
        <f t="shared" si="376"/>
        <v>0</v>
      </c>
      <c r="P894" s="5" t="b">
        <f t="shared" si="377"/>
        <v>0</v>
      </c>
      <c r="T894" t="str">
        <f t="shared" si="353"/>
        <v/>
      </c>
      <c r="U894" t="str">
        <f t="shared" si="354"/>
        <v/>
      </c>
      <c r="V894" t="str">
        <f t="shared" si="355"/>
        <v/>
      </c>
      <c r="W894" t="str">
        <f t="shared" si="356"/>
        <v/>
      </c>
      <c r="X894" t="str">
        <f t="shared" si="357"/>
        <v/>
      </c>
      <c r="Y894" t="str">
        <f t="shared" si="358"/>
        <v/>
      </c>
      <c r="Z894" t="str">
        <f t="shared" si="359"/>
        <v/>
      </c>
      <c r="AA894" t="str">
        <f t="shared" si="360"/>
        <v/>
      </c>
      <c r="AB894" t="str">
        <f t="shared" si="361"/>
        <v/>
      </c>
      <c r="AC894" t="str">
        <f t="shared" si="362"/>
        <v/>
      </c>
      <c r="AD894" t="str">
        <f t="shared" si="363"/>
        <v/>
      </c>
      <c r="AE894" t="str">
        <f t="shared" si="364"/>
        <v/>
      </c>
      <c r="AF894" t="str">
        <f t="shared" si="365"/>
        <v/>
      </c>
      <c r="AG894" t="str">
        <f t="shared" si="366"/>
        <v/>
      </c>
    </row>
    <row r="895" spans="3:33" x14ac:dyDescent="0.3">
      <c r="C895" s="5" t="str">
        <f t="shared" si="367"/>
        <v/>
      </c>
      <c r="D895" s="5" t="e">
        <f t="shared" si="351"/>
        <v>#N/A</v>
      </c>
      <c r="E895" s="5" t="b">
        <f t="shared" si="368"/>
        <v>0</v>
      </c>
      <c r="F895" s="5" t="e">
        <f t="shared" si="352"/>
        <v>#N/A</v>
      </c>
      <c r="G895" s="5" t="str">
        <f t="shared" si="369"/>
        <v>FALSE V</v>
      </c>
      <c r="H895" s="5" t="b">
        <f t="shared" si="370"/>
        <v>0</v>
      </c>
      <c r="I895" s="5" t="b">
        <f t="shared" si="371"/>
        <v>0</v>
      </c>
      <c r="J895" s="5" t="b">
        <f t="shared" si="372"/>
        <v>0</v>
      </c>
      <c r="K895" s="5" t="str">
        <f t="shared" si="373"/>
        <v>FALSE C</v>
      </c>
      <c r="L895" s="5" t="str">
        <f t="array" ref="L895">IFERROR(INDEX(e29_4c,SMALL(IF(($B$9&lt;=e29_raw)*($B$11&gt;=e29_raw),MATCH(ROW(e29_4c),ROW(e29_4c))),ROWS($A$1:A889)),COLUMN(A889)),"")</f>
        <v/>
      </c>
      <c r="M895" s="5" t="b">
        <f t="shared" si="374"/>
        <v>0</v>
      </c>
      <c r="N895" t="b">
        <f t="shared" si="375"/>
        <v>0</v>
      </c>
      <c r="O895" t="b">
        <f t="shared" si="376"/>
        <v>0</v>
      </c>
      <c r="P895" s="5" t="b">
        <f t="shared" si="377"/>
        <v>0</v>
      </c>
      <c r="T895" t="str">
        <f t="shared" si="353"/>
        <v/>
      </c>
      <c r="U895" t="str">
        <f t="shared" si="354"/>
        <v/>
      </c>
      <c r="V895" t="str">
        <f t="shared" si="355"/>
        <v/>
      </c>
      <c r="W895" t="str">
        <f t="shared" si="356"/>
        <v/>
      </c>
      <c r="X895" t="str">
        <f t="shared" si="357"/>
        <v/>
      </c>
      <c r="Y895" t="str">
        <f t="shared" si="358"/>
        <v/>
      </c>
      <c r="Z895" t="str">
        <f t="shared" si="359"/>
        <v/>
      </c>
      <c r="AA895" t="str">
        <f t="shared" si="360"/>
        <v/>
      </c>
      <c r="AB895" t="str">
        <f t="shared" si="361"/>
        <v/>
      </c>
      <c r="AC895" t="str">
        <f t="shared" si="362"/>
        <v/>
      </c>
      <c r="AD895" t="str">
        <f t="shared" si="363"/>
        <v/>
      </c>
      <c r="AE895" t="str">
        <f t="shared" si="364"/>
        <v/>
      </c>
      <c r="AF895" t="str">
        <f t="shared" si="365"/>
        <v/>
      </c>
      <c r="AG895" t="str">
        <f t="shared" si="366"/>
        <v/>
      </c>
    </row>
    <row r="896" spans="3:33" x14ac:dyDescent="0.3">
      <c r="C896" s="5" t="str">
        <f t="shared" si="367"/>
        <v/>
      </c>
      <c r="D896" s="5" t="e">
        <f t="shared" si="351"/>
        <v>#N/A</v>
      </c>
      <c r="E896" s="5" t="b">
        <f t="shared" si="368"/>
        <v>0</v>
      </c>
      <c r="F896" s="5" t="e">
        <f t="shared" si="352"/>
        <v>#N/A</v>
      </c>
      <c r="G896" s="5" t="str">
        <f t="shared" si="369"/>
        <v>FALSE V</v>
      </c>
      <c r="H896" s="5" t="b">
        <f t="shared" si="370"/>
        <v>0</v>
      </c>
      <c r="I896" s="5" t="b">
        <f t="shared" si="371"/>
        <v>0</v>
      </c>
      <c r="J896" s="5" t="b">
        <f t="shared" si="372"/>
        <v>0</v>
      </c>
      <c r="K896" s="5" t="str">
        <f t="shared" si="373"/>
        <v>FALSE C</v>
      </c>
      <c r="L896" s="5" t="str">
        <f t="array" ref="L896">IFERROR(INDEX(e29_4c,SMALL(IF(($B$9&lt;=e29_raw)*($B$11&gt;=e29_raw),MATCH(ROW(e29_4c),ROW(e29_4c))),ROWS($A$1:A890)),COLUMN(A890)),"")</f>
        <v/>
      </c>
      <c r="M896" s="5" t="b">
        <f t="shared" si="374"/>
        <v>0</v>
      </c>
      <c r="N896" t="b">
        <f t="shared" si="375"/>
        <v>0</v>
      </c>
      <c r="O896" t="b">
        <f t="shared" si="376"/>
        <v>0</v>
      </c>
      <c r="P896" s="5" t="b">
        <f t="shared" si="377"/>
        <v>0</v>
      </c>
      <c r="T896" t="str">
        <f t="shared" si="353"/>
        <v/>
      </c>
      <c r="U896" t="str">
        <f t="shared" si="354"/>
        <v/>
      </c>
      <c r="V896" t="str">
        <f t="shared" si="355"/>
        <v/>
      </c>
      <c r="W896" t="str">
        <f t="shared" si="356"/>
        <v/>
      </c>
      <c r="X896" t="str">
        <f t="shared" si="357"/>
        <v/>
      </c>
      <c r="Y896" t="str">
        <f t="shared" si="358"/>
        <v/>
      </c>
      <c r="Z896" t="str">
        <f t="shared" si="359"/>
        <v/>
      </c>
      <c r="AA896" t="str">
        <f t="shared" si="360"/>
        <v/>
      </c>
      <c r="AB896" t="str">
        <f t="shared" si="361"/>
        <v/>
      </c>
      <c r="AC896" t="str">
        <f t="shared" si="362"/>
        <v/>
      </c>
      <c r="AD896" t="str">
        <f t="shared" si="363"/>
        <v/>
      </c>
      <c r="AE896" t="str">
        <f t="shared" si="364"/>
        <v/>
      </c>
      <c r="AF896" t="str">
        <f t="shared" si="365"/>
        <v/>
      </c>
      <c r="AG896" t="str">
        <f t="shared" si="366"/>
        <v/>
      </c>
    </row>
    <row r="897" spans="3:33" x14ac:dyDescent="0.3">
      <c r="C897" s="5" t="str">
        <f t="shared" si="367"/>
        <v/>
      </c>
      <c r="D897" s="5" t="e">
        <f t="shared" si="351"/>
        <v>#N/A</v>
      </c>
      <c r="E897" s="5" t="b">
        <f t="shared" si="368"/>
        <v>0</v>
      </c>
      <c r="F897" s="5" t="e">
        <f t="shared" si="352"/>
        <v>#N/A</v>
      </c>
      <c r="G897" s="5" t="str">
        <f t="shared" si="369"/>
        <v>FALSE V</v>
      </c>
      <c r="H897" s="5" t="b">
        <f t="shared" si="370"/>
        <v>0</v>
      </c>
      <c r="I897" s="5" t="b">
        <f t="shared" si="371"/>
        <v>0</v>
      </c>
      <c r="J897" s="5" t="b">
        <f t="shared" si="372"/>
        <v>0</v>
      </c>
      <c r="K897" s="5" t="str">
        <f t="shared" si="373"/>
        <v>FALSE C</v>
      </c>
      <c r="L897" s="5" t="str">
        <f t="array" ref="L897">IFERROR(INDEX(e29_4c,SMALL(IF(($B$9&lt;=e29_raw)*($B$11&gt;=e29_raw),MATCH(ROW(e29_4c),ROW(e29_4c))),ROWS($A$1:A891)),COLUMN(A891)),"")</f>
        <v/>
      </c>
      <c r="M897" s="5" t="b">
        <f t="shared" si="374"/>
        <v>0</v>
      </c>
      <c r="N897" t="b">
        <f t="shared" si="375"/>
        <v>0</v>
      </c>
      <c r="O897" t="b">
        <f t="shared" si="376"/>
        <v>0</v>
      </c>
      <c r="P897" s="5" t="b">
        <f t="shared" si="377"/>
        <v>0</v>
      </c>
      <c r="T897" t="str">
        <f t="shared" si="353"/>
        <v/>
      </c>
      <c r="U897" t="str">
        <f t="shared" si="354"/>
        <v/>
      </c>
      <c r="V897" t="str">
        <f t="shared" si="355"/>
        <v/>
      </c>
      <c r="W897" t="str">
        <f t="shared" si="356"/>
        <v/>
      </c>
      <c r="X897" t="str">
        <f t="shared" si="357"/>
        <v/>
      </c>
      <c r="Y897" t="str">
        <f t="shared" si="358"/>
        <v/>
      </c>
      <c r="Z897" t="str">
        <f t="shared" si="359"/>
        <v/>
      </c>
      <c r="AA897" t="str">
        <f t="shared" si="360"/>
        <v/>
      </c>
      <c r="AB897" t="str">
        <f t="shared" si="361"/>
        <v/>
      </c>
      <c r="AC897" t="str">
        <f t="shared" si="362"/>
        <v/>
      </c>
      <c r="AD897" t="str">
        <f t="shared" si="363"/>
        <v/>
      </c>
      <c r="AE897" t="str">
        <f t="shared" si="364"/>
        <v/>
      </c>
      <c r="AF897" t="str">
        <f t="shared" si="365"/>
        <v/>
      </c>
      <c r="AG897" t="str">
        <f t="shared" si="366"/>
        <v/>
      </c>
    </row>
    <row r="898" spans="3:33" x14ac:dyDescent="0.3">
      <c r="C898" s="5" t="str">
        <f t="shared" si="367"/>
        <v/>
      </c>
      <c r="D898" s="5" t="e">
        <f t="shared" si="351"/>
        <v>#N/A</v>
      </c>
      <c r="E898" s="5" t="b">
        <f t="shared" si="368"/>
        <v>0</v>
      </c>
      <c r="F898" s="5" t="e">
        <f t="shared" si="352"/>
        <v>#N/A</v>
      </c>
      <c r="G898" s="5" t="str">
        <f t="shared" si="369"/>
        <v>FALSE V</v>
      </c>
      <c r="H898" s="5" t="b">
        <f t="shared" si="370"/>
        <v>0</v>
      </c>
      <c r="I898" s="5" t="b">
        <f t="shared" si="371"/>
        <v>0</v>
      </c>
      <c r="J898" s="5" t="b">
        <f t="shared" si="372"/>
        <v>0</v>
      </c>
      <c r="K898" s="5" t="str">
        <f t="shared" si="373"/>
        <v>FALSE C</v>
      </c>
      <c r="L898" s="5" t="str">
        <f t="array" ref="L898">IFERROR(INDEX(e29_4c,SMALL(IF(($B$9&lt;=e29_raw)*($B$11&gt;=e29_raw),MATCH(ROW(e29_4c),ROW(e29_4c))),ROWS($A$1:A892)),COLUMN(A892)),"")</f>
        <v/>
      </c>
      <c r="M898" s="5" t="b">
        <f t="shared" si="374"/>
        <v>0</v>
      </c>
      <c r="N898" t="b">
        <f t="shared" si="375"/>
        <v>0</v>
      </c>
      <c r="O898" t="b">
        <f t="shared" si="376"/>
        <v>0</v>
      </c>
      <c r="P898" s="5" t="b">
        <f t="shared" si="377"/>
        <v>0</v>
      </c>
      <c r="T898" t="str">
        <f t="shared" si="353"/>
        <v/>
      </c>
      <c r="U898" t="str">
        <f t="shared" si="354"/>
        <v/>
      </c>
      <c r="V898" t="str">
        <f t="shared" si="355"/>
        <v/>
      </c>
      <c r="W898" t="str">
        <f t="shared" si="356"/>
        <v/>
      </c>
      <c r="X898" t="str">
        <f t="shared" si="357"/>
        <v/>
      </c>
      <c r="Y898" t="str">
        <f t="shared" si="358"/>
        <v/>
      </c>
      <c r="Z898" t="str">
        <f t="shared" si="359"/>
        <v/>
      </c>
      <c r="AA898" t="str">
        <f t="shared" si="360"/>
        <v/>
      </c>
      <c r="AB898" t="str">
        <f t="shared" si="361"/>
        <v/>
      </c>
      <c r="AC898" t="str">
        <f t="shared" si="362"/>
        <v/>
      </c>
      <c r="AD898" t="str">
        <f t="shared" si="363"/>
        <v/>
      </c>
      <c r="AE898" t="str">
        <f t="shared" si="364"/>
        <v/>
      </c>
      <c r="AF898" t="str">
        <f t="shared" si="365"/>
        <v/>
      </c>
      <c r="AG898" t="str">
        <f t="shared" si="366"/>
        <v/>
      </c>
    </row>
    <row r="899" spans="3:33" x14ac:dyDescent="0.3">
      <c r="C899" s="5" t="str">
        <f t="shared" si="367"/>
        <v/>
      </c>
      <c r="D899" s="5" t="e">
        <f t="shared" si="351"/>
        <v>#N/A</v>
      </c>
      <c r="E899" s="5" t="b">
        <f t="shared" si="368"/>
        <v>0</v>
      </c>
      <c r="F899" s="5" t="e">
        <f t="shared" si="352"/>
        <v>#N/A</v>
      </c>
      <c r="G899" s="5" t="str">
        <f t="shared" si="369"/>
        <v>FALSE V</v>
      </c>
      <c r="H899" s="5" t="b">
        <f t="shared" si="370"/>
        <v>0</v>
      </c>
      <c r="I899" s="5" t="b">
        <f t="shared" si="371"/>
        <v>0</v>
      </c>
      <c r="J899" s="5" t="b">
        <f t="shared" si="372"/>
        <v>0</v>
      </c>
      <c r="K899" s="5" t="str">
        <f t="shared" si="373"/>
        <v>FALSE C</v>
      </c>
      <c r="L899" s="5" t="str">
        <f t="array" ref="L899">IFERROR(INDEX(e29_4c,SMALL(IF(($B$9&lt;=e29_raw)*($B$11&gt;=e29_raw),MATCH(ROW(e29_4c),ROW(e29_4c))),ROWS($A$1:A893)),COLUMN(A893)),"")</f>
        <v/>
      </c>
      <c r="M899" s="5" t="b">
        <f t="shared" si="374"/>
        <v>0</v>
      </c>
      <c r="N899" t="b">
        <f t="shared" si="375"/>
        <v>0</v>
      </c>
      <c r="O899" t="b">
        <f t="shared" si="376"/>
        <v>0</v>
      </c>
      <c r="P899" s="5" t="b">
        <f t="shared" si="377"/>
        <v>0</v>
      </c>
      <c r="T899" t="str">
        <f t="shared" si="353"/>
        <v/>
      </c>
      <c r="U899" t="str">
        <f t="shared" si="354"/>
        <v/>
      </c>
      <c r="V899" t="str">
        <f t="shared" si="355"/>
        <v/>
      </c>
      <c r="W899" t="str">
        <f t="shared" si="356"/>
        <v/>
      </c>
      <c r="X899" t="str">
        <f t="shared" si="357"/>
        <v/>
      </c>
      <c r="Y899" t="str">
        <f t="shared" si="358"/>
        <v/>
      </c>
      <c r="Z899" t="str">
        <f t="shared" si="359"/>
        <v/>
      </c>
      <c r="AA899" t="str">
        <f t="shared" si="360"/>
        <v/>
      </c>
      <c r="AB899" t="str">
        <f t="shared" si="361"/>
        <v/>
      </c>
      <c r="AC899" t="str">
        <f t="shared" si="362"/>
        <v/>
      </c>
      <c r="AD899" t="str">
        <f t="shared" si="363"/>
        <v/>
      </c>
      <c r="AE899" t="str">
        <f t="shared" si="364"/>
        <v/>
      </c>
      <c r="AF899" t="str">
        <f t="shared" si="365"/>
        <v/>
      </c>
      <c r="AG899" t="str">
        <f t="shared" si="366"/>
        <v/>
      </c>
    </row>
    <row r="900" spans="3:33" x14ac:dyDescent="0.3">
      <c r="C900" s="5" t="str">
        <f t="shared" si="367"/>
        <v/>
      </c>
      <c r="D900" s="5" t="e">
        <f t="shared" si="351"/>
        <v>#N/A</v>
      </c>
      <c r="E900" s="5" t="b">
        <f t="shared" si="368"/>
        <v>0</v>
      </c>
      <c r="F900" s="5" t="e">
        <f t="shared" si="352"/>
        <v>#N/A</v>
      </c>
      <c r="G900" s="5" t="str">
        <f t="shared" si="369"/>
        <v>FALSE V</v>
      </c>
      <c r="H900" s="5" t="b">
        <f t="shared" si="370"/>
        <v>0</v>
      </c>
      <c r="I900" s="5" t="b">
        <f t="shared" si="371"/>
        <v>0</v>
      </c>
      <c r="J900" s="5" t="b">
        <f t="shared" si="372"/>
        <v>0</v>
      </c>
      <c r="K900" s="5" t="str">
        <f t="shared" si="373"/>
        <v>FALSE C</v>
      </c>
      <c r="L900" s="5" t="str">
        <f t="array" ref="L900">IFERROR(INDEX(e29_4c,SMALL(IF(($B$9&lt;=e29_raw)*($B$11&gt;=e29_raw),MATCH(ROW(e29_4c),ROW(e29_4c))),ROWS($A$1:A894)),COLUMN(A894)),"")</f>
        <v/>
      </c>
      <c r="M900" s="5" t="b">
        <f t="shared" si="374"/>
        <v>0</v>
      </c>
      <c r="N900" t="b">
        <f t="shared" si="375"/>
        <v>0</v>
      </c>
      <c r="O900" t="b">
        <f t="shared" si="376"/>
        <v>0</v>
      </c>
      <c r="P900" s="5" t="b">
        <f t="shared" si="377"/>
        <v>0</v>
      </c>
      <c r="T900" t="str">
        <f t="shared" si="353"/>
        <v/>
      </c>
      <c r="U900" t="str">
        <f t="shared" si="354"/>
        <v/>
      </c>
      <c r="V900" t="str">
        <f t="shared" si="355"/>
        <v/>
      </c>
      <c r="W900" t="str">
        <f t="shared" si="356"/>
        <v/>
      </c>
      <c r="X900" t="str">
        <f t="shared" si="357"/>
        <v/>
      </c>
      <c r="Y900" t="str">
        <f t="shared" si="358"/>
        <v/>
      </c>
      <c r="Z900" t="str">
        <f t="shared" si="359"/>
        <v/>
      </c>
      <c r="AA900" t="str">
        <f t="shared" si="360"/>
        <v/>
      </c>
      <c r="AB900" t="str">
        <f t="shared" si="361"/>
        <v/>
      </c>
      <c r="AC900" t="str">
        <f t="shared" si="362"/>
        <v/>
      </c>
      <c r="AD900" t="str">
        <f t="shared" si="363"/>
        <v/>
      </c>
      <c r="AE900" t="str">
        <f t="shared" si="364"/>
        <v/>
      </c>
      <c r="AF900" t="str">
        <f t="shared" si="365"/>
        <v/>
      </c>
      <c r="AG900" t="str">
        <f t="shared" si="366"/>
        <v/>
      </c>
    </row>
    <row r="901" spans="3:33" x14ac:dyDescent="0.3">
      <c r="C901" s="5" t="str">
        <f t="shared" si="367"/>
        <v/>
      </c>
      <c r="D901" s="5" t="e">
        <f t="shared" si="351"/>
        <v>#N/A</v>
      </c>
      <c r="E901" s="5" t="b">
        <f t="shared" si="368"/>
        <v>0</v>
      </c>
      <c r="F901" s="5" t="e">
        <f t="shared" si="352"/>
        <v>#N/A</v>
      </c>
      <c r="G901" s="5" t="str">
        <f t="shared" si="369"/>
        <v>FALSE V</v>
      </c>
      <c r="H901" s="5" t="b">
        <f t="shared" si="370"/>
        <v>0</v>
      </c>
      <c r="I901" s="5" t="b">
        <f t="shared" si="371"/>
        <v>0</v>
      </c>
      <c r="J901" s="5" t="b">
        <f t="shared" si="372"/>
        <v>0</v>
      </c>
      <c r="K901" s="5" t="str">
        <f t="shared" si="373"/>
        <v>FALSE C</v>
      </c>
      <c r="L901" s="5" t="str">
        <f t="array" ref="L901">IFERROR(INDEX(e29_4c,SMALL(IF(($B$9&lt;=e29_raw)*($B$11&gt;=e29_raw),MATCH(ROW(e29_4c),ROW(e29_4c))),ROWS($A$1:A895)),COLUMN(A895)),"")</f>
        <v/>
      </c>
      <c r="M901" s="5" t="b">
        <f t="shared" si="374"/>
        <v>0</v>
      </c>
      <c r="N901" t="b">
        <f t="shared" si="375"/>
        <v>0</v>
      </c>
      <c r="O901" t="b">
        <f t="shared" si="376"/>
        <v>0</v>
      </c>
      <c r="P901" s="5" t="b">
        <f t="shared" si="377"/>
        <v>0</v>
      </c>
      <c r="T901" t="str">
        <f t="shared" si="353"/>
        <v/>
      </c>
      <c r="U901" t="str">
        <f t="shared" si="354"/>
        <v/>
      </c>
      <c r="V901" t="str">
        <f t="shared" si="355"/>
        <v/>
      </c>
      <c r="W901" t="str">
        <f t="shared" si="356"/>
        <v/>
      </c>
      <c r="X901" t="str">
        <f t="shared" si="357"/>
        <v/>
      </c>
      <c r="Y901" t="str">
        <f t="shared" si="358"/>
        <v/>
      </c>
      <c r="Z901" t="str">
        <f t="shared" si="359"/>
        <v/>
      </c>
      <c r="AA901" t="str">
        <f t="shared" si="360"/>
        <v/>
      </c>
      <c r="AB901" t="str">
        <f t="shared" si="361"/>
        <v/>
      </c>
      <c r="AC901" t="str">
        <f t="shared" si="362"/>
        <v/>
      </c>
      <c r="AD901" t="str">
        <f t="shared" si="363"/>
        <v/>
      </c>
      <c r="AE901" t="str">
        <f t="shared" si="364"/>
        <v/>
      </c>
      <c r="AF901" t="str">
        <f t="shared" si="365"/>
        <v/>
      </c>
      <c r="AG901" t="str">
        <f t="shared" si="366"/>
        <v/>
      </c>
    </row>
    <row r="902" spans="3:33" x14ac:dyDescent="0.3">
      <c r="C902" s="5" t="str">
        <f t="shared" si="367"/>
        <v/>
      </c>
      <c r="D902" s="5" t="e">
        <f t="shared" si="351"/>
        <v>#N/A</v>
      </c>
      <c r="E902" s="5" t="b">
        <f t="shared" si="368"/>
        <v>0</v>
      </c>
      <c r="F902" s="5" t="e">
        <f t="shared" si="352"/>
        <v>#N/A</v>
      </c>
      <c r="G902" s="5" t="str">
        <f t="shared" si="369"/>
        <v>FALSE V</v>
      </c>
      <c r="H902" s="5" t="b">
        <f t="shared" si="370"/>
        <v>0</v>
      </c>
      <c r="I902" s="5" t="b">
        <f t="shared" si="371"/>
        <v>0</v>
      </c>
      <c r="J902" s="5" t="b">
        <f t="shared" si="372"/>
        <v>0</v>
      </c>
      <c r="K902" s="5" t="str">
        <f t="shared" si="373"/>
        <v>FALSE C</v>
      </c>
      <c r="L902" s="5" t="str">
        <f t="array" ref="L902">IFERROR(INDEX(e29_4c,SMALL(IF(($B$9&lt;=e29_raw)*($B$11&gt;=e29_raw),MATCH(ROW(e29_4c),ROW(e29_4c))),ROWS($A$1:A896)),COLUMN(A896)),"")</f>
        <v/>
      </c>
      <c r="M902" s="5" t="b">
        <f t="shared" si="374"/>
        <v>0</v>
      </c>
      <c r="N902" t="b">
        <f t="shared" si="375"/>
        <v>0</v>
      </c>
      <c r="O902" t="b">
        <f t="shared" si="376"/>
        <v>0</v>
      </c>
      <c r="P902" s="5" t="b">
        <f t="shared" si="377"/>
        <v>0</v>
      </c>
      <c r="T902" t="str">
        <f t="shared" si="353"/>
        <v/>
      </c>
      <c r="U902" t="str">
        <f t="shared" si="354"/>
        <v/>
      </c>
      <c r="V902" t="str">
        <f t="shared" si="355"/>
        <v/>
      </c>
      <c r="W902" t="str">
        <f t="shared" si="356"/>
        <v/>
      </c>
      <c r="X902" t="str">
        <f t="shared" si="357"/>
        <v/>
      </c>
      <c r="Y902" t="str">
        <f t="shared" si="358"/>
        <v/>
      </c>
      <c r="Z902" t="str">
        <f t="shared" si="359"/>
        <v/>
      </c>
      <c r="AA902" t="str">
        <f t="shared" si="360"/>
        <v/>
      </c>
      <c r="AB902" t="str">
        <f t="shared" si="361"/>
        <v/>
      </c>
      <c r="AC902" t="str">
        <f t="shared" si="362"/>
        <v/>
      </c>
      <c r="AD902" t="str">
        <f t="shared" si="363"/>
        <v/>
      </c>
      <c r="AE902" t="str">
        <f t="shared" si="364"/>
        <v/>
      </c>
      <c r="AF902" t="str">
        <f t="shared" si="365"/>
        <v/>
      </c>
      <c r="AG902" t="str">
        <f t="shared" si="366"/>
        <v/>
      </c>
    </row>
    <row r="903" spans="3:33" x14ac:dyDescent="0.3">
      <c r="C903" s="5" t="str">
        <f t="shared" si="367"/>
        <v/>
      </c>
      <c r="D903" s="5" t="e">
        <f t="shared" ref="D903:D966" si="378">INDEX(e29_value,MATCH(L903,e29_4c,0))&amp;" "&amp;INDEX(e29_sym,MATCH(L903,e29_4c,0))</f>
        <v>#N/A</v>
      </c>
      <c r="E903" s="5" t="b">
        <f t="shared" si="368"/>
        <v>0</v>
      </c>
      <c r="F903" s="5" t="e">
        <f t="shared" ref="F903:F966" si="379">MIN($B$17,ROUND(SQRT(($B$30*INDEX(e29_raw,MATCH(L903,e29_4c,0)))),1))&amp;" V"</f>
        <v>#N/A</v>
      </c>
      <c r="G903" s="5" t="str">
        <f t="shared" si="369"/>
        <v>FALSE V</v>
      </c>
      <c r="H903" s="5" t="b">
        <f t="shared" si="370"/>
        <v>0</v>
      </c>
      <c r="I903" s="5" t="b">
        <f t="shared" si="371"/>
        <v>0</v>
      </c>
      <c r="J903" s="5" t="b">
        <f t="shared" si="372"/>
        <v>0</v>
      </c>
      <c r="K903" s="5" t="str">
        <f t="shared" si="373"/>
        <v>FALSE C</v>
      </c>
      <c r="L903" s="5" t="str">
        <f t="array" ref="L903">IFERROR(INDEX(e29_4c,SMALL(IF(($B$9&lt;=e29_raw)*($B$11&gt;=e29_raw),MATCH(ROW(e29_4c),ROW(e29_4c))),ROWS($A$1:A897)),COLUMN(A897)),"")</f>
        <v/>
      </c>
      <c r="M903" s="5" t="b">
        <f t="shared" si="374"/>
        <v>0</v>
      </c>
      <c r="N903" t="b">
        <f t="shared" si="375"/>
        <v>0</v>
      </c>
      <c r="O903" t="b">
        <f t="shared" si="376"/>
        <v>0</v>
      </c>
      <c r="P903" s="5" t="b">
        <f t="shared" si="377"/>
        <v>0</v>
      </c>
      <c r="T903" t="str">
        <f t="shared" ref="T903:T966" si="380">IF($L903&lt;&gt;"",C$6&amp;" '"&amp;C903&amp;"';","")</f>
        <v/>
      </c>
      <c r="U903" t="str">
        <f t="shared" ref="U903:U966" si="381">IF($L903&lt;&gt;"",D$6&amp;" '"&amp;D903&amp;"';","")</f>
        <v/>
      </c>
      <c r="V903" t="str">
        <f t="shared" ref="V903:V966" si="382">IF($L903&lt;&gt;"",E$6&amp;" '"&amp;E903&amp;"';","")</f>
        <v/>
      </c>
      <c r="W903" t="str">
        <f t="shared" ref="W903:W966" si="383">IF($L903&lt;&gt;"",F$6&amp;" '"&amp;F903&amp;"';","")</f>
        <v/>
      </c>
      <c r="X903" t="str">
        <f t="shared" ref="X903:X966" si="384">IF($L903&lt;&gt;"",G$6&amp;" '"&amp;G903&amp;"';","")</f>
        <v/>
      </c>
      <c r="Y903" t="str">
        <f t="shared" ref="Y903:Y966" si="385">IF($L903&lt;&gt;"",H$6&amp;" '"&amp;H903&amp;"';","")</f>
        <v/>
      </c>
      <c r="Z903" t="str">
        <f t="shared" ref="Z903:Z966" si="386">IF($L903&lt;&gt;"",I$6&amp;" '"&amp;I903&amp;"';","")</f>
        <v/>
      </c>
      <c r="AA903" t="str">
        <f t="shared" ref="AA903:AA966" si="387">IF($L903&lt;&gt;"",J$6&amp;" '"&amp;J903&amp;"';","")</f>
        <v/>
      </c>
      <c r="AB903" t="str">
        <f t="shared" ref="AB903:AB966" si="388">IF($L903&lt;&gt;"",K$6&amp;" '"&amp;K903&amp;"';","")</f>
        <v/>
      </c>
      <c r="AC903" t="str">
        <f t="shared" ref="AC903:AC966" si="389">IF($L903&lt;&gt;"",L$6&amp;" '"&amp;L903&amp;"';","")</f>
        <v/>
      </c>
      <c r="AD903" t="str">
        <f t="shared" ref="AD903:AD966" si="390">IF($L903&lt;&gt;"",M$6&amp;" '"&amp;M903&amp;"';","")</f>
        <v/>
      </c>
      <c r="AE903" t="str">
        <f t="shared" ref="AE903:AE966" si="391">IF($L903&lt;&gt;"",N$6&amp;" '"&amp;N903&amp;"';","")</f>
        <v/>
      </c>
      <c r="AF903" t="str">
        <f t="shared" ref="AF903:AF966" si="392">IF($L903&lt;&gt;"",O$6&amp;" '"&amp;O903&amp;"';","")</f>
        <v/>
      </c>
      <c r="AG903" t="str">
        <f t="shared" ref="AG903:AG966" si="393">IF($L903&lt;&gt;"",P$6&amp;" '"&amp;P903&amp;"';","")</f>
        <v/>
      </c>
    </row>
    <row r="904" spans="3:33" x14ac:dyDescent="0.3">
      <c r="C904" s="5" t="str">
        <f t="shared" ref="C904:C967" si="394">IF($L904&lt;&gt;"","R"&amp;J904,"")</f>
        <v/>
      </c>
      <c r="D904" s="5" t="e">
        <f t="shared" si="378"/>
        <v>#N/A</v>
      </c>
      <c r="E904" s="5" t="b">
        <f t="shared" ref="E904:E967" si="395">IF($L904&lt;&gt;"",$B$21)</f>
        <v>0</v>
      </c>
      <c r="F904" s="5" t="e">
        <f t="shared" si="379"/>
        <v>#N/A</v>
      </c>
      <c r="G904" s="5" t="str">
        <f t="shared" ref="G904:G967" si="396">IF($L904&lt;&gt;"",$B$19)&amp;" V"</f>
        <v>FALSE V</v>
      </c>
      <c r="H904" s="5" t="b">
        <f t="shared" ref="H904:H967" si="397">IF($L904&lt;&gt;"",$B$15)</f>
        <v>0</v>
      </c>
      <c r="I904" s="5" t="b">
        <f t="shared" ref="I904:I967" si="398">IF($L904&lt;&gt;"",$B$23)</f>
        <v>0</v>
      </c>
      <c r="J904" s="5" t="b">
        <f t="shared" ref="J904:J967" si="399">IF($L904&lt;&gt;"",$B$13)</f>
        <v>0</v>
      </c>
      <c r="K904" s="5" t="str">
        <f t="shared" ref="K904:K967" si="400">IF($L904&lt;&gt;"",$B$25)&amp;" C"</f>
        <v>FALSE C</v>
      </c>
      <c r="L904" s="5" t="str">
        <f t="array" ref="L904">IFERROR(INDEX(e29_4c,SMALL(IF(($B$9&lt;=e29_raw)*($B$11&gt;=e29_raw),MATCH(ROW(e29_4c),ROW(e29_4c))),ROWS($A$1:A898)),COLUMN(A898)),"")</f>
        <v/>
      </c>
      <c r="M904" s="5" t="b">
        <f t="shared" ref="M904:M967" si="401">IF($L904&lt;&gt;"",$B$27)</f>
        <v>0</v>
      </c>
      <c r="N904" t="b">
        <f t="shared" ref="N904:N967" si="402">IF(L904&lt;&gt;"",$A$9)</f>
        <v>0</v>
      </c>
      <c r="O904" t="b">
        <f t="shared" ref="O904:O967" si="403">IF($L904&lt;&gt;"","Panasonic")</f>
        <v>0</v>
      </c>
      <c r="P904" s="5" t="b">
        <f t="shared" ref="P904:P967" si="404">IF($L904&lt;&gt;"","ERJ"&amp;$B$6&amp;$B$34&amp;L904)</f>
        <v>0</v>
      </c>
      <c r="T904" t="str">
        <f t="shared" si="380"/>
        <v/>
      </c>
      <c r="U904" t="str">
        <f t="shared" si="381"/>
        <v/>
      </c>
      <c r="V904" t="str">
        <f t="shared" si="382"/>
        <v/>
      </c>
      <c r="W904" t="str">
        <f t="shared" si="383"/>
        <v/>
      </c>
      <c r="X904" t="str">
        <f t="shared" si="384"/>
        <v/>
      </c>
      <c r="Y904" t="str">
        <f t="shared" si="385"/>
        <v/>
      </c>
      <c r="Z904" t="str">
        <f t="shared" si="386"/>
        <v/>
      </c>
      <c r="AA904" t="str">
        <f t="shared" si="387"/>
        <v/>
      </c>
      <c r="AB904" t="str">
        <f t="shared" si="388"/>
        <v/>
      </c>
      <c r="AC904" t="str">
        <f t="shared" si="389"/>
        <v/>
      </c>
      <c r="AD904" t="str">
        <f t="shared" si="390"/>
        <v/>
      </c>
      <c r="AE904" t="str">
        <f t="shared" si="391"/>
        <v/>
      </c>
      <c r="AF904" t="str">
        <f t="shared" si="392"/>
        <v/>
      </c>
      <c r="AG904" t="str">
        <f t="shared" si="393"/>
        <v/>
      </c>
    </row>
    <row r="905" spans="3:33" x14ac:dyDescent="0.3">
      <c r="C905" s="5" t="str">
        <f t="shared" si="394"/>
        <v/>
      </c>
      <c r="D905" s="5" t="e">
        <f t="shared" si="378"/>
        <v>#N/A</v>
      </c>
      <c r="E905" s="5" t="b">
        <f t="shared" si="395"/>
        <v>0</v>
      </c>
      <c r="F905" s="5" t="e">
        <f t="shared" si="379"/>
        <v>#N/A</v>
      </c>
      <c r="G905" s="5" t="str">
        <f t="shared" si="396"/>
        <v>FALSE V</v>
      </c>
      <c r="H905" s="5" t="b">
        <f t="shared" si="397"/>
        <v>0</v>
      </c>
      <c r="I905" s="5" t="b">
        <f t="shared" si="398"/>
        <v>0</v>
      </c>
      <c r="J905" s="5" t="b">
        <f t="shared" si="399"/>
        <v>0</v>
      </c>
      <c r="K905" s="5" t="str">
        <f t="shared" si="400"/>
        <v>FALSE C</v>
      </c>
      <c r="L905" s="5" t="str">
        <f t="array" ref="L905">IFERROR(INDEX(e29_4c,SMALL(IF(($B$9&lt;=e29_raw)*($B$11&gt;=e29_raw),MATCH(ROW(e29_4c),ROW(e29_4c))),ROWS($A$1:A899)),COLUMN(A899)),"")</f>
        <v/>
      </c>
      <c r="M905" s="5" t="b">
        <f t="shared" si="401"/>
        <v>0</v>
      </c>
      <c r="N905" t="b">
        <f t="shared" si="402"/>
        <v>0</v>
      </c>
      <c r="O905" t="b">
        <f t="shared" si="403"/>
        <v>0</v>
      </c>
      <c r="P905" s="5" t="b">
        <f t="shared" si="404"/>
        <v>0</v>
      </c>
      <c r="T905" t="str">
        <f t="shared" si="380"/>
        <v/>
      </c>
      <c r="U905" t="str">
        <f t="shared" si="381"/>
        <v/>
      </c>
      <c r="V905" t="str">
        <f t="shared" si="382"/>
        <v/>
      </c>
      <c r="W905" t="str">
        <f t="shared" si="383"/>
        <v/>
      </c>
      <c r="X905" t="str">
        <f t="shared" si="384"/>
        <v/>
      </c>
      <c r="Y905" t="str">
        <f t="shared" si="385"/>
        <v/>
      </c>
      <c r="Z905" t="str">
        <f t="shared" si="386"/>
        <v/>
      </c>
      <c r="AA905" t="str">
        <f t="shared" si="387"/>
        <v/>
      </c>
      <c r="AB905" t="str">
        <f t="shared" si="388"/>
        <v/>
      </c>
      <c r="AC905" t="str">
        <f t="shared" si="389"/>
        <v/>
      </c>
      <c r="AD905" t="str">
        <f t="shared" si="390"/>
        <v/>
      </c>
      <c r="AE905" t="str">
        <f t="shared" si="391"/>
        <v/>
      </c>
      <c r="AF905" t="str">
        <f t="shared" si="392"/>
        <v/>
      </c>
      <c r="AG905" t="str">
        <f t="shared" si="393"/>
        <v/>
      </c>
    </row>
    <row r="906" spans="3:33" x14ac:dyDescent="0.3">
      <c r="C906" s="5" t="str">
        <f t="shared" si="394"/>
        <v/>
      </c>
      <c r="D906" s="5" t="e">
        <f t="shared" si="378"/>
        <v>#N/A</v>
      </c>
      <c r="E906" s="5" t="b">
        <f t="shared" si="395"/>
        <v>0</v>
      </c>
      <c r="F906" s="5" t="e">
        <f t="shared" si="379"/>
        <v>#N/A</v>
      </c>
      <c r="G906" s="5" t="str">
        <f t="shared" si="396"/>
        <v>FALSE V</v>
      </c>
      <c r="H906" s="5" t="b">
        <f t="shared" si="397"/>
        <v>0</v>
      </c>
      <c r="I906" s="5" t="b">
        <f t="shared" si="398"/>
        <v>0</v>
      </c>
      <c r="J906" s="5" t="b">
        <f t="shared" si="399"/>
        <v>0</v>
      </c>
      <c r="K906" s="5" t="str">
        <f t="shared" si="400"/>
        <v>FALSE C</v>
      </c>
      <c r="L906" s="5" t="str">
        <f t="array" ref="L906">IFERROR(INDEX(e29_4c,SMALL(IF(($B$9&lt;=e29_raw)*($B$11&gt;=e29_raw),MATCH(ROW(e29_4c),ROW(e29_4c))),ROWS($A$1:A900)),COLUMN(A900)),"")</f>
        <v/>
      </c>
      <c r="M906" s="5" t="b">
        <f t="shared" si="401"/>
        <v>0</v>
      </c>
      <c r="N906" t="b">
        <f t="shared" si="402"/>
        <v>0</v>
      </c>
      <c r="O906" t="b">
        <f t="shared" si="403"/>
        <v>0</v>
      </c>
      <c r="P906" s="5" t="b">
        <f t="shared" si="404"/>
        <v>0</v>
      </c>
      <c r="T906" t="str">
        <f t="shared" si="380"/>
        <v/>
      </c>
      <c r="U906" t="str">
        <f t="shared" si="381"/>
        <v/>
      </c>
      <c r="V906" t="str">
        <f t="shared" si="382"/>
        <v/>
      </c>
      <c r="W906" t="str">
        <f t="shared" si="383"/>
        <v/>
      </c>
      <c r="X906" t="str">
        <f t="shared" si="384"/>
        <v/>
      </c>
      <c r="Y906" t="str">
        <f t="shared" si="385"/>
        <v/>
      </c>
      <c r="Z906" t="str">
        <f t="shared" si="386"/>
        <v/>
      </c>
      <c r="AA906" t="str">
        <f t="shared" si="387"/>
        <v/>
      </c>
      <c r="AB906" t="str">
        <f t="shared" si="388"/>
        <v/>
      </c>
      <c r="AC906" t="str">
        <f t="shared" si="389"/>
        <v/>
      </c>
      <c r="AD906" t="str">
        <f t="shared" si="390"/>
        <v/>
      </c>
      <c r="AE906" t="str">
        <f t="shared" si="391"/>
        <v/>
      </c>
      <c r="AF906" t="str">
        <f t="shared" si="392"/>
        <v/>
      </c>
      <c r="AG906" t="str">
        <f t="shared" si="393"/>
        <v/>
      </c>
    </row>
    <row r="907" spans="3:33" x14ac:dyDescent="0.3">
      <c r="C907" s="5" t="str">
        <f t="shared" si="394"/>
        <v/>
      </c>
      <c r="D907" s="5" t="e">
        <f t="shared" si="378"/>
        <v>#N/A</v>
      </c>
      <c r="E907" s="5" t="b">
        <f t="shared" si="395"/>
        <v>0</v>
      </c>
      <c r="F907" s="5" t="e">
        <f t="shared" si="379"/>
        <v>#N/A</v>
      </c>
      <c r="G907" s="5" t="str">
        <f t="shared" si="396"/>
        <v>FALSE V</v>
      </c>
      <c r="H907" s="5" t="b">
        <f t="shared" si="397"/>
        <v>0</v>
      </c>
      <c r="I907" s="5" t="b">
        <f t="shared" si="398"/>
        <v>0</v>
      </c>
      <c r="J907" s="5" t="b">
        <f t="shared" si="399"/>
        <v>0</v>
      </c>
      <c r="K907" s="5" t="str">
        <f t="shared" si="400"/>
        <v>FALSE C</v>
      </c>
      <c r="L907" s="5" t="str">
        <f t="array" ref="L907">IFERROR(INDEX(e29_4c,SMALL(IF(($B$9&lt;=e29_raw)*($B$11&gt;=e29_raw),MATCH(ROW(e29_4c),ROW(e29_4c))),ROWS($A$1:A901)),COLUMN(A901)),"")</f>
        <v/>
      </c>
      <c r="M907" s="5" t="b">
        <f t="shared" si="401"/>
        <v>0</v>
      </c>
      <c r="N907" t="b">
        <f t="shared" si="402"/>
        <v>0</v>
      </c>
      <c r="O907" t="b">
        <f t="shared" si="403"/>
        <v>0</v>
      </c>
      <c r="P907" s="5" t="b">
        <f t="shared" si="404"/>
        <v>0</v>
      </c>
      <c r="T907" t="str">
        <f t="shared" si="380"/>
        <v/>
      </c>
      <c r="U907" t="str">
        <f t="shared" si="381"/>
        <v/>
      </c>
      <c r="V907" t="str">
        <f t="shared" si="382"/>
        <v/>
      </c>
      <c r="W907" t="str">
        <f t="shared" si="383"/>
        <v/>
      </c>
      <c r="X907" t="str">
        <f t="shared" si="384"/>
        <v/>
      </c>
      <c r="Y907" t="str">
        <f t="shared" si="385"/>
        <v/>
      </c>
      <c r="Z907" t="str">
        <f t="shared" si="386"/>
        <v/>
      </c>
      <c r="AA907" t="str">
        <f t="shared" si="387"/>
        <v/>
      </c>
      <c r="AB907" t="str">
        <f t="shared" si="388"/>
        <v/>
      </c>
      <c r="AC907" t="str">
        <f t="shared" si="389"/>
        <v/>
      </c>
      <c r="AD907" t="str">
        <f t="shared" si="390"/>
        <v/>
      </c>
      <c r="AE907" t="str">
        <f t="shared" si="391"/>
        <v/>
      </c>
      <c r="AF907" t="str">
        <f t="shared" si="392"/>
        <v/>
      </c>
      <c r="AG907" t="str">
        <f t="shared" si="393"/>
        <v/>
      </c>
    </row>
    <row r="908" spans="3:33" x14ac:dyDescent="0.3">
      <c r="C908" s="5" t="str">
        <f t="shared" si="394"/>
        <v/>
      </c>
      <c r="D908" s="5" t="e">
        <f t="shared" si="378"/>
        <v>#N/A</v>
      </c>
      <c r="E908" s="5" t="b">
        <f t="shared" si="395"/>
        <v>0</v>
      </c>
      <c r="F908" s="5" t="e">
        <f t="shared" si="379"/>
        <v>#N/A</v>
      </c>
      <c r="G908" s="5" t="str">
        <f t="shared" si="396"/>
        <v>FALSE V</v>
      </c>
      <c r="H908" s="5" t="b">
        <f t="shared" si="397"/>
        <v>0</v>
      </c>
      <c r="I908" s="5" t="b">
        <f t="shared" si="398"/>
        <v>0</v>
      </c>
      <c r="J908" s="5" t="b">
        <f t="shared" si="399"/>
        <v>0</v>
      </c>
      <c r="K908" s="5" t="str">
        <f t="shared" si="400"/>
        <v>FALSE C</v>
      </c>
      <c r="L908" s="5" t="str">
        <f t="array" ref="L908">IFERROR(INDEX(e29_4c,SMALL(IF(($B$9&lt;=e29_raw)*($B$11&gt;=e29_raw),MATCH(ROW(e29_4c),ROW(e29_4c))),ROWS($A$1:A902)),COLUMN(A902)),"")</f>
        <v/>
      </c>
      <c r="M908" s="5" t="b">
        <f t="shared" si="401"/>
        <v>0</v>
      </c>
      <c r="N908" t="b">
        <f t="shared" si="402"/>
        <v>0</v>
      </c>
      <c r="O908" t="b">
        <f t="shared" si="403"/>
        <v>0</v>
      </c>
      <c r="P908" s="5" t="b">
        <f t="shared" si="404"/>
        <v>0</v>
      </c>
      <c r="T908" t="str">
        <f t="shared" si="380"/>
        <v/>
      </c>
      <c r="U908" t="str">
        <f t="shared" si="381"/>
        <v/>
      </c>
      <c r="V908" t="str">
        <f t="shared" si="382"/>
        <v/>
      </c>
      <c r="W908" t="str">
        <f t="shared" si="383"/>
        <v/>
      </c>
      <c r="X908" t="str">
        <f t="shared" si="384"/>
        <v/>
      </c>
      <c r="Y908" t="str">
        <f t="shared" si="385"/>
        <v/>
      </c>
      <c r="Z908" t="str">
        <f t="shared" si="386"/>
        <v/>
      </c>
      <c r="AA908" t="str">
        <f t="shared" si="387"/>
        <v/>
      </c>
      <c r="AB908" t="str">
        <f t="shared" si="388"/>
        <v/>
      </c>
      <c r="AC908" t="str">
        <f t="shared" si="389"/>
        <v/>
      </c>
      <c r="AD908" t="str">
        <f t="shared" si="390"/>
        <v/>
      </c>
      <c r="AE908" t="str">
        <f t="shared" si="391"/>
        <v/>
      </c>
      <c r="AF908" t="str">
        <f t="shared" si="392"/>
        <v/>
      </c>
      <c r="AG908" t="str">
        <f t="shared" si="393"/>
        <v/>
      </c>
    </row>
    <row r="909" spans="3:33" x14ac:dyDescent="0.3">
      <c r="C909" s="5" t="str">
        <f t="shared" si="394"/>
        <v/>
      </c>
      <c r="D909" s="5" t="e">
        <f t="shared" si="378"/>
        <v>#N/A</v>
      </c>
      <c r="E909" s="5" t="b">
        <f t="shared" si="395"/>
        <v>0</v>
      </c>
      <c r="F909" s="5" t="e">
        <f t="shared" si="379"/>
        <v>#N/A</v>
      </c>
      <c r="G909" s="5" t="str">
        <f t="shared" si="396"/>
        <v>FALSE V</v>
      </c>
      <c r="H909" s="5" t="b">
        <f t="shared" si="397"/>
        <v>0</v>
      </c>
      <c r="I909" s="5" t="b">
        <f t="shared" si="398"/>
        <v>0</v>
      </c>
      <c r="J909" s="5" t="b">
        <f t="shared" si="399"/>
        <v>0</v>
      </c>
      <c r="K909" s="5" t="str">
        <f t="shared" si="400"/>
        <v>FALSE C</v>
      </c>
      <c r="L909" s="5" t="str">
        <f t="array" ref="L909">IFERROR(INDEX(e29_4c,SMALL(IF(($B$9&lt;=e29_raw)*($B$11&gt;=e29_raw),MATCH(ROW(e29_4c),ROW(e29_4c))),ROWS($A$1:A903)),COLUMN(A903)),"")</f>
        <v/>
      </c>
      <c r="M909" s="5" t="b">
        <f t="shared" si="401"/>
        <v>0</v>
      </c>
      <c r="N909" t="b">
        <f t="shared" si="402"/>
        <v>0</v>
      </c>
      <c r="O909" t="b">
        <f t="shared" si="403"/>
        <v>0</v>
      </c>
      <c r="P909" s="5" t="b">
        <f t="shared" si="404"/>
        <v>0</v>
      </c>
      <c r="T909" t="str">
        <f t="shared" si="380"/>
        <v/>
      </c>
      <c r="U909" t="str">
        <f t="shared" si="381"/>
        <v/>
      </c>
      <c r="V909" t="str">
        <f t="shared" si="382"/>
        <v/>
      </c>
      <c r="W909" t="str">
        <f t="shared" si="383"/>
        <v/>
      </c>
      <c r="X909" t="str">
        <f t="shared" si="384"/>
        <v/>
      </c>
      <c r="Y909" t="str">
        <f t="shared" si="385"/>
        <v/>
      </c>
      <c r="Z909" t="str">
        <f t="shared" si="386"/>
        <v/>
      </c>
      <c r="AA909" t="str">
        <f t="shared" si="387"/>
        <v/>
      </c>
      <c r="AB909" t="str">
        <f t="shared" si="388"/>
        <v/>
      </c>
      <c r="AC909" t="str">
        <f t="shared" si="389"/>
        <v/>
      </c>
      <c r="AD909" t="str">
        <f t="shared" si="390"/>
        <v/>
      </c>
      <c r="AE909" t="str">
        <f t="shared" si="391"/>
        <v/>
      </c>
      <c r="AF909" t="str">
        <f t="shared" si="392"/>
        <v/>
      </c>
      <c r="AG909" t="str">
        <f t="shared" si="393"/>
        <v/>
      </c>
    </row>
    <row r="910" spans="3:33" x14ac:dyDescent="0.3">
      <c r="C910" s="5" t="str">
        <f t="shared" si="394"/>
        <v/>
      </c>
      <c r="D910" s="5" t="e">
        <f t="shared" si="378"/>
        <v>#N/A</v>
      </c>
      <c r="E910" s="5" t="b">
        <f t="shared" si="395"/>
        <v>0</v>
      </c>
      <c r="F910" s="5" t="e">
        <f t="shared" si="379"/>
        <v>#N/A</v>
      </c>
      <c r="G910" s="5" t="str">
        <f t="shared" si="396"/>
        <v>FALSE V</v>
      </c>
      <c r="H910" s="5" t="b">
        <f t="shared" si="397"/>
        <v>0</v>
      </c>
      <c r="I910" s="5" t="b">
        <f t="shared" si="398"/>
        <v>0</v>
      </c>
      <c r="J910" s="5" t="b">
        <f t="shared" si="399"/>
        <v>0</v>
      </c>
      <c r="K910" s="5" t="str">
        <f t="shared" si="400"/>
        <v>FALSE C</v>
      </c>
      <c r="L910" s="5" t="str">
        <f t="array" ref="L910">IFERROR(INDEX(e29_4c,SMALL(IF(($B$9&lt;=e29_raw)*($B$11&gt;=e29_raw),MATCH(ROW(e29_4c),ROW(e29_4c))),ROWS($A$1:A904)),COLUMN(A904)),"")</f>
        <v/>
      </c>
      <c r="M910" s="5" t="b">
        <f t="shared" si="401"/>
        <v>0</v>
      </c>
      <c r="N910" t="b">
        <f t="shared" si="402"/>
        <v>0</v>
      </c>
      <c r="O910" t="b">
        <f t="shared" si="403"/>
        <v>0</v>
      </c>
      <c r="P910" s="5" t="b">
        <f t="shared" si="404"/>
        <v>0</v>
      </c>
      <c r="T910" t="str">
        <f t="shared" si="380"/>
        <v/>
      </c>
      <c r="U910" t="str">
        <f t="shared" si="381"/>
        <v/>
      </c>
      <c r="V910" t="str">
        <f t="shared" si="382"/>
        <v/>
      </c>
      <c r="W910" t="str">
        <f t="shared" si="383"/>
        <v/>
      </c>
      <c r="X910" t="str">
        <f t="shared" si="384"/>
        <v/>
      </c>
      <c r="Y910" t="str">
        <f t="shared" si="385"/>
        <v/>
      </c>
      <c r="Z910" t="str">
        <f t="shared" si="386"/>
        <v/>
      </c>
      <c r="AA910" t="str">
        <f t="shared" si="387"/>
        <v/>
      </c>
      <c r="AB910" t="str">
        <f t="shared" si="388"/>
        <v/>
      </c>
      <c r="AC910" t="str">
        <f t="shared" si="389"/>
        <v/>
      </c>
      <c r="AD910" t="str">
        <f t="shared" si="390"/>
        <v/>
      </c>
      <c r="AE910" t="str">
        <f t="shared" si="391"/>
        <v/>
      </c>
      <c r="AF910" t="str">
        <f t="shared" si="392"/>
        <v/>
      </c>
      <c r="AG910" t="str">
        <f t="shared" si="393"/>
        <v/>
      </c>
    </row>
    <row r="911" spans="3:33" x14ac:dyDescent="0.3">
      <c r="C911" s="5" t="str">
        <f t="shared" si="394"/>
        <v/>
      </c>
      <c r="D911" s="5" t="e">
        <f t="shared" si="378"/>
        <v>#N/A</v>
      </c>
      <c r="E911" s="5" t="b">
        <f t="shared" si="395"/>
        <v>0</v>
      </c>
      <c r="F911" s="5" t="e">
        <f t="shared" si="379"/>
        <v>#N/A</v>
      </c>
      <c r="G911" s="5" t="str">
        <f t="shared" si="396"/>
        <v>FALSE V</v>
      </c>
      <c r="H911" s="5" t="b">
        <f t="shared" si="397"/>
        <v>0</v>
      </c>
      <c r="I911" s="5" t="b">
        <f t="shared" si="398"/>
        <v>0</v>
      </c>
      <c r="J911" s="5" t="b">
        <f t="shared" si="399"/>
        <v>0</v>
      </c>
      <c r="K911" s="5" t="str">
        <f t="shared" si="400"/>
        <v>FALSE C</v>
      </c>
      <c r="L911" s="5" t="str">
        <f t="array" ref="L911">IFERROR(INDEX(e29_4c,SMALL(IF(($B$9&lt;=e29_raw)*($B$11&gt;=e29_raw),MATCH(ROW(e29_4c),ROW(e29_4c))),ROWS($A$1:A905)),COLUMN(A905)),"")</f>
        <v/>
      </c>
      <c r="M911" s="5" t="b">
        <f t="shared" si="401"/>
        <v>0</v>
      </c>
      <c r="N911" t="b">
        <f t="shared" si="402"/>
        <v>0</v>
      </c>
      <c r="O911" t="b">
        <f t="shared" si="403"/>
        <v>0</v>
      </c>
      <c r="P911" s="5" t="b">
        <f t="shared" si="404"/>
        <v>0</v>
      </c>
      <c r="T911" t="str">
        <f t="shared" si="380"/>
        <v/>
      </c>
      <c r="U911" t="str">
        <f t="shared" si="381"/>
        <v/>
      </c>
      <c r="V911" t="str">
        <f t="shared" si="382"/>
        <v/>
      </c>
      <c r="W911" t="str">
        <f t="shared" si="383"/>
        <v/>
      </c>
      <c r="X911" t="str">
        <f t="shared" si="384"/>
        <v/>
      </c>
      <c r="Y911" t="str">
        <f t="shared" si="385"/>
        <v/>
      </c>
      <c r="Z911" t="str">
        <f t="shared" si="386"/>
        <v/>
      </c>
      <c r="AA911" t="str">
        <f t="shared" si="387"/>
        <v/>
      </c>
      <c r="AB911" t="str">
        <f t="shared" si="388"/>
        <v/>
      </c>
      <c r="AC911" t="str">
        <f t="shared" si="389"/>
        <v/>
      </c>
      <c r="AD911" t="str">
        <f t="shared" si="390"/>
        <v/>
      </c>
      <c r="AE911" t="str">
        <f t="shared" si="391"/>
        <v/>
      </c>
      <c r="AF911" t="str">
        <f t="shared" si="392"/>
        <v/>
      </c>
      <c r="AG911" t="str">
        <f t="shared" si="393"/>
        <v/>
      </c>
    </row>
    <row r="912" spans="3:33" x14ac:dyDescent="0.3">
      <c r="C912" s="5" t="str">
        <f t="shared" si="394"/>
        <v/>
      </c>
      <c r="D912" s="5" t="e">
        <f t="shared" si="378"/>
        <v>#N/A</v>
      </c>
      <c r="E912" s="5" t="b">
        <f t="shared" si="395"/>
        <v>0</v>
      </c>
      <c r="F912" s="5" t="e">
        <f t="shared" si="379"/>
        <v>#N/A</v>
      </c>
      <c r="G912" s="5" t="str">
        <f t="shared" si="396"/>
        <v>FALSE V</v>
      </c>
      <c r="H912" s="5" t="b">
        <f t="shared" si="397"/>
        <v>0</v>
      </c>
      <c r="I912" s="5" t="b">
        <f t="shared" si="398"/>
        <v>0</v>
      </c>
      <c r="J912" s="5" t="b">
        <f t="shared" si="399"/>
        <v>0</v>
      </c>
      <c r="K912" s="5" t="str">
        <f t="shared" si="400"/>
        <v>FALSE C</v>
      </c>
      <c r="L912" s="5" t="str">
        <f t="array" ref="L912">IFERROR(INDEX(e29_4c,SMALL(IF(($B$9&lt;=e29_raw)*($B$11&gt;=e29_raw),MATCH(ROW(e29_4c),ROW(e29_4c))),ROWS($A$1:A906)),COLUMN(A906)),"")</f>
        <v/>
      </c>
      <c r="M912" s="5" t="b">
        <f t="shared" si="401"/>
        <v>0</v>
      </c>
      <c r="N912" t="b">
        <f t="shared" si="402"/>
        <v>0</v>
      </c>
      <c r="O912" t="b">
        <f t="shared" si="403"/>
        <v>0</v>
      </c>
      <c r="P912" s="5" t="b">
        <f t="shared" si="404"/>
        <v>0</v>
      </c>
      <c r="T912" t="str">
        <f t="shared" si="380"/>
        <v/>
      </c>
      <c r="U912" t="str">
        <f t="shared" si="381"/>
        <v/>
      </c>
      <c r="V912" t="str">
        <f t="shared" si="382"/>
        <v/>
      </c>
      <c r="W912" t="str">
        <f t="shared" si="383"/>
        <v/>
      </c>
      <c r="X912" t="str">
        <f t="shared" si="384"/>
        <v/>
      </c>
      <c r="Y912" t="str">
        <f t="shared" si="385"/>
        <v/>
      </c>
      <c r="Z912" t="str">
        <f t="shared" si="386"/>
        <v/>
      </c>
      <c r="AA912" t="str">
        <f t="shared" si="387"/>
        <v/>
      </c>
      <c r="AB912" t="str">
        <f t="shared" si="388"/>
        <v/>
      </c>
      <c r="AC912" t="str">
        <f t="shared" si="389"/>
        <v/>
      </c>
      <c r="AD912" t="str">
        <f t="shared" si="390"/>
        <v/>
      </c>
      <c r="AE912" t="str">
        <f t="shared" si="391"/>
        <v/>
      </c>
      <c r="AF912" t="str">
        <f t="shared" si="392"/>
        <v/>
      </c>
      <c r="AG912" t="str">
        <f t="shared" si="393"/>
        <v/>
      </c>
    </row>
    <row r="913" spans="3:33" x14ac:dyDescent="0.3">
      <c r="C913" s="5" t="str">
        <f t="shared" si="394"/>
        <v/>
      </c>
      <c r="D913" s="5" t="e">
        <f t="shared" si="378"/>
        <v>#N/A</v>
      </c>
      <c r="E913" s="5" t="b">
        <f t="shared" si="395"/>
        <v>0</v>
      </c>
      <c r="F913" s="5" t="e">
        <f t="shared" si="379"/>
        <v>#N/A</v>
      </c>
      <c r="G913" s="5" t="str">
        <f t="shared" si="396"/>
        <v>FALSE V</v>
      </c>
      <c r="H913" s="5" t="b">
        <f t="shared" si="397"/>
        <v>0</v>
      </c>
      <c r="I913" s="5" t="b">
        <f t="shared" si="398"/>
        <v>0</v>
      </c>
      <c r="J913" s="5" t="b">
        <f t="shared" si="399"/>
        <v>0</v>
      </c>
      <c r="K913" s="5" t="str">
        <f t="shared" si="400"/>
        <v>FALSE C</v>
      </c>
      <c r="L913" s="5" t="str">
        <f t="array" ref="L913">IFERROR(INDEX(e29_4c,SMALL(IF(($B$9&lt;=e29_raw)*($B$11&gt;=e29_raw),MATCH(ROW(e29_4c),ROW(e29_4c))),ROWS($A$1:A907)),COLUMN(A907)),"")</f>
        <v/>
      </c>
      <c r="M913" s="5" t="b">
        <f t="shared" si="401"/>
        <v>0</v>
      </c>
      <c r="N913" t="b">
        <f t="shared" si="402"/>
        <v>0</v>
      </c>
      <c r="O913" t="b">
        <f t="shared" si="403"/>
        <v>0</v>
      </c>
      <c r="P913" s="5" t="b">
        <f t="shared" si="404"/>
        <v>0</v>
      </c>
      <c r="T913" t="str">
        <f t="shared" si="380"/>
        <v/>
      </c>
      <c r="U913" t="str">
        <f t="shared" si="381"/>
        <v/>
      </c>
      <c r="V913" t="str">
        <f t="shared" si="382"/>
        <v/>
      </c>
      <c r="W913" t="str">
        <f t="shared" si="383"/>
        <v/>
      </c>
      <c r="X913" t="str">
        <f t="shared" si="384"/>
        <v/>
      </c>
      <c r="Y913" t="str">
        <f t="shared" si="385"/>
        <v/>
      </c>
      <c r="Z913" t="str">
        <f t="shared" si="386"/>
        <v/>
      </c>
      <c r="AA913" t="str">
        <f t="shared" si="387"/>
        <v/>
      </c>
      <c r="AB913" t="str">
        <f t="shared" si="388"/>
        <v/>
      </c>
      <c r="AC913" t="str">
        <f t="shared" si="389"/>
        <v/>
      </c>
      <c r="AD913" t="str">
        <f t="shared" si="390"/>
        <v/>
      </c>
      <c r="AE913" t="str">
        <f t="shared" si="391"/>
        <v/>
      </c>
      <c r="AF913" t="str">
        <f t="shared" si="392"/>
        <v/>
      </c>
      <c r="AG913" t="str">
        <f t="shared" si="393"/>
        <v/>
      </c>
    </row>
    <row r="914" spans="3:33" x14ac:dyDescent="0.3">
      <c r="C914" s="5" t="str">
        <f t="shared" si="394"/>
        <v/>
      </c>
      <c r="D914" s="5" t="e">
        <f t="shared" si="378"/>
        <v>#N/A</v>
      </c>
      <c r="E914" s="5" t="b">
        <f t="shared" si="395"/>
        <v>0</v>
      </c>
      <c r="F914" s="5" t="e">
        <f t="shared" si="379"/>
        <v>#N/A</v>
      </c>
      <c r="G914" s="5" t="str">
        <f t="shared" si="396"/>
        <v>FALSE V</v>
      </c>
      <c r="H914" s="5" t="b">
        <f t="shared" si="397"/>
        <v>0</v>
      </c>
      <c r="I914" s="5" t="b">
        <f t="shared" si="398"/>
        <v>0</v>
      </c>
      <c r="J914" s="5" t="b">
        <f t="shared" si="399"/>
        <v>0</v>
      </c>
      <c r="K914" s="5" t="str">
        <f t="shared" si="400"/>
        <v>FALSE C</v>
      </c>
      <c r="L914" s="5" t="str">
        <f t="array" ref="L914">IFERROR(INDEX(e29_4c,SMALL(IF(($B$9&lt;=e29_raw)*($B$11&gt;=e29_raw),MATCH(ROW(e29_4c),ROW(e29_4c))),ROWS($A$1:A908)),COLUMN(A908)),"")</f>
        <v/>
      </c>
      <c r="M914" s="5" t="b">
        <f t="shared" si="401"/>
        <v>0</v>
      </c>
      <c r="N914" t="b">
        <f t="shared" si="402"/>
        <v>0</v>
      </c>
      <c r="O914" t="b">
        <f t="shared" si="403"/>
        <v>0</v>
      </c>
      <c r="P914" s="5" t="b">
        <f t="shared" si="404"/>
        <v>0</v>
      </c>
      <c r="T914" t="str">
        <f t="shared" si="380"/>
        <v/>
      </c>
      <c r="U914" t="str">
        <f t="shared" si="381"/>
        <v/>
      </c>
      <c r="V914" t="str">
        <f t="shared" si="382"/>
        <v/>
      </c>
      <c r="W914" t="str">
        <f t="shared" si="383"/>
        <v/>
      </c>
      <c r="X914" t="str">
        <f t="shared" si="384"/>
        <v/>
      </c>
      <c r="Y914" t="str">
        <f t="shared" si="385"/>
        <v/>
      </c>
      <c r="Z914" t="str">
        <f t="shared" si="386"/>
        <v/>
      </c>
      <c r="AA914" t="str">
        <f t="shared" si="387"/>
        <v/>
      </c>
      <c r="AB914" t="str">
        <f t="shared" si="388"/>
        <v/>
      </c>
      <c r="AC914" t="str">
        <f t="shared" si="389"/>
        <v/>
      </c>
      <c r="AD914" t="str">
        <f t="shared" si="390"/>
        <v/>
      </c>
      <c r="AE914" t="str">
        <f t="shared" si="391"/>
        <v/>
      </c>
      <c r="AF914" t="str">
        <f t="shared" si="392"/>
        <v/>
      </c>
      <c r="AG914" t="str">
        <f t="shared" si="393"/>
        <v/>
      </c>
    </row>
    <row r="915" spans="3:33" x14ac:dyDescent="0.3">
      <c r="C915" s="5" t="str">
        <f t="shared" si="394"/>
        <v/>
      </c>
      <c r="D915" s="5" t="e">
        <f t="shared" si="378"/>
        <v>#N/A</v>
      </c>
      <c r="E915" s="5" t="b">
        <f t="shared" si="395"/>
        <v>0</v>
      </c>
      <c r="F915" s="5" t="e">
        <f t="shared" si="379"/>
        <v>#N/A</v>
      </c>
      <c r="G915" s="5" t="str">
        <f t="shared" si="396"/>
        <v>FALSE V</v>
      </c>
      <c r="H915" s="5" t="b">
        <f t="shared" si="397"/>
        <v>0</v>
      </c>
      <c r="I915" s="5" t="b">
        <f t="shared" si="398"/>
        <v>0</v>
      </c>
      <c r="J915" s="5" t="b">
        <f t="shared" si="399"/>
        <v>0</v>
      </c>
      <c r="K915" s="5" t="str">
        <f t="shared" si="400"/>
        <v>FALSE C</v>
      </c>
      <c r="L915" s="5" t="str">
        <f t="array" ref="L915">IFERROR(INDEX(e29_4c,SMALL(IF(($B$9&lt;=e29_raw)*($B$11&gt;=e29_raw),MATCH(ROW(e29_4c),ROW(e29_4c))),ROWS($A$1:A909)),COLUMN(A909)),"")</f>
        <v/>
      </c>
      <c r="M915" s="5" t="b">
        <f t="shared" si="401"/>
        <v>0</v>
      </c>
      <c r="N915" t="b">
        <f t="shared" si="402"/>
        <v>0</v>
      </c>
      <c r="O915" t="b">
        <f t="shared" si="403"/>
        <v>0</v>
      </c>
      <c r="P915" s="5" t="b">
        <f t="shared" si="404"/>
        <v>0</v>
      </c>
      <c r="T915" t="str">
        <f t="shared" si="380"/>
        <v/>
      </c>
      <c r="U915" t="str">
        <f t="shared" si="381"/>
        <v/>
      </c>
      <c r="V915" t="str">
        <f t="shared" si="382"/>
        <v/>
      </c>
      <c r="W915" t="str">
        <f t="shared" si="383"/>
        <v/>
      </c>
      <c r="X915" t="str">
        <f t="shared" si="384"/>
        <v/>
      </c>
      <c r="Y915" t="str">
        <f t="shared" si="385"/>
        <v/>
      </c>
      <c r="Z915" t="str">
        <f t="shared" si="386"/>
        <v/>
      </c>
      <c r="AA915" t="str">
        <f t="shared" si="387"/>
        <v/>
      </c>
      <c r="AB915" t="str">
        <f t="shared" si="388"/>
        <v/>
      </c>
      <c r="AC915" t="str">
        <f t="shared" si="389"/>
        <v/>
      </c>
      <c r="AD915" t="str">
        <f t="shared" si="390"/>
        <v/>
      </c>
      <c r="AE915" t="str">
        <f t="shared" si="391"/>
        <v/>
      </c>
      <c r="AF915" t="str">
        <f t="shared" si="392"/>
        <v/>
      </c>
      <c r="AG915" t="str">
        <f t="shared" si="393"/>
        <v/>
      </c>
    </row>
    <row r="916" spans="3:33" x14ac:dyDescent="0.3">
      <c r="C916" s="5" t="str">
        <f t="shared" si="394"/>
        <v/>
      </c>
      <c r="D916" s="5" t="e">
        <f t="shared" si="378"/>
        <v>#N/A</v>
      </c>
      <c r="E916" s="5" t="b">
        <f t="shared" si="395"/>
        <v>0</v>
      </c>
      <c r="F916" s="5" t="e">
        <f t="shared" si="379"/>
        <v>#N/A</v>
      </c>
      <c r="G916" s="5" t="str">
        <f t="shared" si="396"/>
        <v>FALSE V</v>
      </c>
      <c r="H916" s="5" t="b">
        <f t="shared" si="397"/>
        <v>0</v>
      </c>
      <c r="I916" s="5" t="b">
        <f t="shared" si="398"/>
        <v>0</v>
      </c>
      <c r="J916" s="5" t="b">
        <f t="shared" si="399"/>
        <v>0</v>
      </c>
      <c r="K916" s="5" t="str">
        <f t="shared" si="400"/>
        <v>FALSE C</v>
      </c>
      <c r="L916" s="5" t="str">
        <f t="array" ref="L916">IFERROR(INDEX(e29_4c,SMALL(IF(($B$9&lt;=e29_raw)*($B$11&gt;=e29_raw),MATCH(ROW(e29_4c),ROW(e29_4c))),ROWS($A$1:A910)),COLUMN(A910)),"")</f>
        <v/>
      </c>
      <c r="M916" s="5" t="b">
        <f t="shared" si="401"/>
        <v>0</v>
      </c>
      <c r="N916" t="b">
        <f t="shared" si="402"/>
        <v>0</v>
      </c>
      <c r="O916" t="b">
        <f t="shared" si="403"/>
        <v>0</v>
      </c>
      <c r="P916" s="5" t="b">
        <f t="shared" si="404"/>
        <v>0</v>
      </c>
      <c r="T916" t="str">
        <f t="shared" si="380"/>
        <v/>
      </c>
      <c r="U916" t="str">
        <f t="shared" si="381"/>
        <v/>
      </c>
      <c r="V916" t="str">
        <f t="shared" si="382"/>
        <v/>
      </c>
      <c r="W916" t="str">
        <f t="shared" si="383"/>
        <v/>
      </c>
      <c r="X916" t="str">
        <f t="shared" si="384"/>
        <v/>
      </c>
      <c r="Y916" t="str">
        <f t="shared" si="385"/>
        <v/>
      </c>
      <c r="Z916" t="str">
        <f t="shared" si="386"/>
        <v/>
      </c>
      <c r="AA916" t="str">
        <f t="shared" si="387"/>
        <v/>
      </c>
      <c r="AB916" t="str">
        <f t="shared" si="388"/>
        <v/>
      </c>
      <c r="AC916" t="str">
        <f t="shared" si="389"/>
        <v/>
      </c>
      <c r="AD916" t="str">
        <f t="shared" si="390"/>
        <v/>
      </c>
      <c r="AE916" t="str">
        <f t="shared" si="391"/>
        <v/>
      </c>
      <c r="AF916" t="str">
        <f t="shared" si="392"/>
        <v/>
      </c>
      <c r="AG916" t="str">
        <f t="shared" si="393"/>
        <v/>
      </c>
    </row>
    <row r="917" spans="3:33" x14ac:dyDescent="0.3">
      <c r="C917" s="5" t="str">
        <f t="shared" si="394"/>
        <v/>
      </c>
      <c r="D917" s="5" t="e">
        <f t="shared" si="378"/>
        <v>#N/A</v>
      </c>
      <c r="E917" s="5" t="b">
        <f t="shared" si="395"/>
        <v>0</v>
      </c>
      <c r="F917" s="5" t="e">
        <f t="shared" si="379"/>
        <v>#N/A</v>
      </c>
      <c r="G917" s="5" t="str">
        <f t="shared" si="396"/>
        <v>FALSE V</v>
      </c>
      <c r="H917" s="5" t="b">
        <f t="shared" si="397"/>
        <v>0</v>
      </c>
      <c r="I917" s="5" t="b">
        <f t="shared" si="398"/>
        <v>0</v>
      </c>
      <c r="J917" s="5" t="b">
        <f t="shared" si="399"/>
        <v>0</v>
      </c>
      <c r="K917" s="5" t="str">
        <f t="shared" si="400"/>
        <v>FALSE C</v>
      </c>
      <c r="L917" s="5" t="str">
        <f t="array" ref="L917">IFERROR(INDEX(e29_4c,SMALL(IF(($B$9&lt;=e29_raw)*($B$11&gt;=e29_raw),MATCH(ROW(e29_4c),ROW(e29_4c))),ROWS($A$1:A911)),COLUMN(A911)),"")</f>
        <v/>
      </c>
      <c r="M917" s="5" t="b">
        <f t="shared" si="401"/>
        <v>0</v>
      </c>
      <c r="N917" t="b">
        <f t="shared" si="402"/>
        <v>0</v>
      </c>
      <c r="O917" t="b">
        <f t="shared" si="403"/>
        <v>0</v>
      </c>
      <c r="P917" s="5" t="b">
        <f t="shared" si="404"/>
        <v>0</v>
      </c>
      <c r="T917" t="str">
        <f t="shared" si="380"/>
        <v/>
      </c>
      <c r="U917" t="str">
        <f t="shared" si="381"/>
        <v/>
      </c>
      <c r="V917" t="str">
        <f t="shared" si="382"/>
        <v/>
      </c>
      <c r="W917" t="str">
        <f t="shared" si="383"/>
        <v/>
      </c>
      <c r="X917" t="str">
        <f t="shared" si="384"/>
        <v/>
      </c>
      <c r="Y917" t="str">
        <f t="shared" si="385"/>
        <v/>
      </c>
      <c r="Z917" t="str">
        <f t="shared" si="386"/>
        <v/>
      </c>
      <c r="AA917" t="str">
        <f t="shared" si="387"/>
        <v/>
      </c>
      <c r="AB917" t="str">
        <f t="shared" si="388"/>
        <v/>
      </c>
      <c r="AC917" t="str">
        <f t="shared" si="389"/>
        <v/>
      </c>
      <c r="AD917" t="str">
        <f t="shared" si="390"/>
        <v/>
      </c>
      <c r="AE917" t="str">
        <f t="shared" si="391"/>
        <v/>
      </c>
      <c r="AF917" t="str">
        <f t="shared" si="392"/>
        <v/>
      </c>
      <c r="AG917" t="str">
        <f t="shared" si="393"/>
        <v/>
      </c>
    </row>
    <row r="918" spans="3:33" x14ac:dyDescent="0.3">
      <c r="C918" s="5" t="str">
        <f t="shared" si="394"/>
        <v/>
      </c>
      <c r="D918" s="5" t="e">
        <f t="shared" si="378"/>
        <v>#N/A</v>
      </c>
      <c r="E918" s="5" t="b">
        <f t="shared" si="395"/>
        <v>0</v>
      </c>
      <c r="F918" s="5" t="e">
        <f t="shared" si="379"/>
        <v>#N/A</v>
      </c>
      <c r="G918" s="5" t="str">
        <f t="shared" si="396"/>
        <v>FALSE V</v>
      </c>
      <c r="H918" s="5" t="b">
        <f t="shared" si="397"/>
        <v>0</v>
      </c>
      <c r="I918" s="5" t="b">
        <f t="shared" si="398"/>
        <v>0</v>
      </c>
      <c r="J918" s="5" t="b">
        <f t="shared" si="399"/>
        <v>0</v>
      </c>
      <c r="K918" s="5" t="str">
        <f t="shared" si="400"/>
        <v>FALSE C</v>
      </c>
      <c r="L918" s="5" t="str">
        <f t="array" ref="L918">IFERROR(INDEX(e29_4c,SMALL(IF(($B$9&lt;=e29_raw)*($B$11&gt;=e29_raw),MATCH(ROW(e29_4c),ROW(e29_4c))),ROWS($A$1:A912)),COLUMN(A912)),"")</f>
        <v/>
      </c>
      <c r="M918" s="5" t="b">
        <f t="shared" si="401"/>
        <v>0</v>
      </c>
      <c r="N918" t="b">
        <f t="shared" si="402"/>
        <v>0</v>
      </c>
      <c r="O918" t="b">
        <f t="shared" si="403"/>
        <v>0</v>
      </c>
      <c r="P918" s="5" t="b">
        <f t="shared" si="404"/>
        <v>0</v>
      </c>
      <c r="T918" t="str">
        <f t="shared" si="380"/>
        <v/>
      </c>
      <c r="U918" t="str">
        <f t="shared" si="381"/>
        <v/>
      </c>
      <c r="V918" t="str">
        <f t="shared" si="382"/>
        <v/>
      </c>
      <c r="W918" t="str">
        <f t="shared" si="383"/>
        <v/>
      </c>
      <c r="X918" t="str">
        <f t="shared" si="384"/>
        <v/>
      </c>
      <c r="Y918" t="str">
        <f t="shared" si="385"/>
        <v/>
      </c>
      <c r="Z918" t="str">
        <f t="shared" si="386"/>
        <v/>
      </c>
      <c r="AA918" t="str">
        <f t="shared" si="387"/>
        <v/>
      </c>
      <c r="AB918" t="str">
        <f t="shared" si="388"/>
        <v/>
      </c>
      <c r="AC918" t="str">
        <f t="shared" si="389"/>
        <v/>
      </c>
      <c r="AD918" t="str">
        <f t="shared" si="390"/>
        <v/>
      </c>
      <c r="AE918" t="str">
        <f t="shared" si="391"/>
        <v/>
      </c>
      <c r="AF918" t="str">
        <f t="shared" si="392"/>
        <v/>
      </c>
      <c r="AG918" t="str">
        <f t="shared" si="393"/>
        <v/>
      </c>
    </row>
    <row r="919" spans="3:33" x14ac:dyDescent="0.3">
      <c r="C919" s="5" t="str">
        <f t="shared" si="394"/>
        <v/>
      </c>
      <c r="D919" s="5" t="e">
        <f t="shared" si="378"/>
        <v>#N/A</v>
      </c>
      <c r="E919" s="5" t="b">
        <f t="shared" si="395"/>
        <v>0</v>
      </c>
      <c r="F919" s="5" t="e">
        <f t="shared" si="379"/>
        <v>#N/A</v>
      </c>
      <c r="G919" s="5" t="str">
        <f t="shared" si="396"/>
        <v>FALSE V</v>
      </c>
      <c r="H919" s="5" t="b">
        <f t="shared" si="397"/>
        <v>0</v>
      </c>
      <c r="I919" s="5" t="b">
        <f t="shared" si="398"/>
        <v>0</v>
      </c>
      <c r="J919" s="5" t="b">
        <f t="shared" si="399"/>
        <v>0</v>
      </c>
      <c r="K919" s="5" t="str">
        <f t="shared" si="400"/>
        <v>FALSE C</v>
      </c>
      <c r="L919" s="5" t="str">
        <f t="array" ref="L919">IFERROR(INDEX(e29_4c,SMALL(IF(($B$9&lt;=e29_raw)*($B$11&gt;=e29_raw),MATCH(ROW(e29_4c),ROW(e29_4c))),ROWS($A$1:A913)),COLUMN(A913)),"")</f>
        <v/>
      </c>
      <c r="M919" s="5" t="b">
        <f t="shared" si="401"/>
        <v>0</v>
      </c>
      <c r="N919" t="b">
        <f t="shared" si="402"/>
        <v>0</v>
      </c>
      <c r="O919" t="b">
        <f t="shared" si="403"/>
        <v>0</v>
      </c>
      <c r="P919" s="5" t="b">
        <f t="shared" si="404"/>
        <v>0</v>
      </c>
      <c r="T919" t="str">
        <f t="shared" si="380"/>
        <v/>
      </c>
      <c r="U919" t="str">
        <f t="shared" si="381"/>
        <v/>
      </c>
      <c r="V919" t="str">
        <f t="shared" si="382"/>
        <v/>
      </c>
      <c r="W919" t="str">
        <f t="shared" si="383"/>
        <v/>
      </c>
      <c r="X919" t="str">
        <f t="shared" si="384"/>
        <v/>
      </c>
      <c r="Y919" t="str">
        <f t="shared" si="385"/>
        <v/>
      </c>
      <c r="Z919" t="str">
        <f t="shared" si="386"/>
        <v/>
      </c>
      <c r="AA919" t="str">
        <f t="shared" si="387"/>
        <v/>
      </c>
      <c r="AB919" t="str">
        <f t="shared" si="388"/>
        <v/>
      </c>
      <c r="AC919" t="str">
        <f t="shared" si="389"/>
        <v/>
      </c>
      <c r="AD919" t="str">
        <f t="shared" si="390"/>
        <v/>
      </c>
      <c r="AE919" t="str">
        <f t="shared" si="391"/>
        <v/>
      </c>
      <c r="AF919" t="str">
        <f t="shared" si="392"/>
        <v/>
      </c>
      <c r="AG919" t="str">
        <f t="shared" si="393"/>
        <v/>
      </c>
    </row>
    <row r="920" spans="3:33" x14ac:dyDescent="0.3">
      <c r="C920" s="5" t="str">
        <f t="shared" si="394"/>
        <v/>
      </c>
      <c r="D920" s="5" t="e">
        <f t="shared" si="378"/>
        <v>#N/A</v>
      </c>
      <c r="E920" s="5" t="b">
        <f t="shared" si="395"/>
        <v>0</v>
      </c>
      <c r="F920" s="5" t="e">
        <f t="shared" si="379"/>
        <v>#N/A</v>
      </c>
      <c r="G920" s="5" t="str">
        <f t="shared" si="396"/>
        <v>FALSE V</v>
      </c>
      <c r="H920" s="5" t="b">
        <f t="shared" si="397"/>
        <v>0</v>
      </c>
      <c r="I920" s="5" t="b">
        <f t="shared" si="398"/>
        <v>0</v>
      </c>
      <c r="J920" s="5" t="b">
        <f t="shared" si="399"/>
        <v>0</v>
      </c>
      <c r="K920" s="5" t="str">
        <f t="shared" si="400"/>
        <v>FALSE C</v>
      </c>
      <c r="L920" s="5" t="str">
        <f t="array" ref="L920">IFERROR(INDEX(e29_4c,SMALL(IF(($B$9&lt;=e29_raw)*($B$11&gt;=e29_raw),MATCH(ROW(e29_4c),ROW(e29_4c))),ROWS($A$1:A914)),COLUMN(A914)),"")</f>
        <v/>
      </c>
      <c r="M920" s="5" t="b">
        <f t="shared" si="401"/>
        <v>0</v>
      </c>
      <c r="N920" t="b">
        <f t="shared" si="402"/>
        <v>0</v>
      </c>
      <c r="O920" t="b">
        <f t="shared" si="403"/>
        <v>0</v>
      </c>
      <c r="P920" s="5" t="b">
        <f t="shared" si="404"/>
        <v>0</v>
      </c>
      <c r="T920" t="str">
        <f t="shared" si="380"/>
        <v/>
      </c>
      <c r="U920" t="str">
        <f t="shared" si="381"/>
        <v/>
      </c>
      <c r="V920" t="str">
        <f t="shared" si="382"/>
        <v/>
      </c>
      <c r="W920" t="str">
        <f t="shared" si="383"/>
        <v/>
      </c>
      <c r="X920" t="str">
        <f t="shared" si="384"/>
        <v/>
      </c>
      <c r="Y920" t="str">
        <f t="shared" si="385"/>
        <v/>
      </c>
      <c r="Z920" t="str">
        <f t="shared" si="386"/>
        <v/>
      </c>
      <c r="AA920" t="str">
        <f t="shared" si="387"/>
        <v/>
      </c>
      <c r="AB920" t="str">
        <f t="shared" si="388"/>
        <v/>
      </c>
      <c r="AC920" t="str">
        <f t="shared" si="389"/>
        <v/>
      </c>
      <c r="AD920" t="str">
        <f t="shared" si="390"/>
        <v/>
      </c>
      <c r="AE920" t="str">
        <f t="shared" si="391"/>
        <v/>
      </c>
      <c r="AF920" t="str">
        <f t="shared" si="392"/>
        <v/>
      </c>
      <c r="AG920" t="str">
        <f t="shared" si="393"/>
        <v/>
      </c>
    </row>
    <row r="921" spans="3:33" x14ac:dyDescent="0.3">
      <c r="C921" s="5" t="str">
        <f t="shared" si="394"/>
        <v/>
      </c>
      <c r="D921" s="5" t="e">
        <f t="shared" si="378"/>
        <v>#N/A</v>
      </c>
      <c r="E921" s="5" t="b">
        <f t="shared" si="395"/>
        <v>0</v>
      </c>
      <c r="F921" s="5" t="e">
        <f t="shared" si="379"/>
        <v>#N/A</v>
      </c>
      <c r="G921" s="5" t="str">
        <f t="shared" si="396"/>
        <v>FALSE V</v>
      </c>
      <c r="H921" s="5" t="b">
        <f t="shared" si="397"/>
        <v>0</v>
      </c>
      <c r="I921" s="5" t="b">
        <f t="shared" si="398"/>
        <v>0</v>
      </c>
      <c r="J921" s="5" t="b">
        <f t="shared" si="399"/>
        <v>0</v>
      </c>
      <c r="K921" s="5" t="str">
        <f t="shared" si="400"/>
        <v>FALSE C</v>
      </c>
      <c r="L921" s="5" t="str">
        <f t="array" ref="L921">IFERROR(INDEX(e29_4c,SMALL(IF(($B$9&lt;=e29_raw)*($B$11&gt;=e29_raw),MATCH(ROW(e29_4c),ROW(e29_4c))),ROWS($A$1:A915)),COLUMN(A915)),"")</f>
        <v/>
      </c>
      <c r="M921" s="5" t="b">
        <f t="shared" si="401"/>
        <v>0</v>
      </c>
      <c r="N921" t="b">
        <f t="shared" si="402"/>
        <v>0</v>
      </c>
      <c r="O921" t="b">
        <f t="shared" si="403"/>
        <v>0</v>
      </c>
      <c r="P921" s="5" t="b">
        <f t="shared" si="404"/>
        <v>0</v>
      </c>
      <c r="T921" t="str">
        <f t="shared" si="380"/>
        <v/>
      </c>
      <c r="U921" t="str">
        <f t="shared" si="381"/>
        <v/>
      </c>
      <c r="V921" t="str">
        <f t="shared" si="382"/>
        <v/>
      </c>
      <c r="W921" t="str">
        <f t="shared" si="383"/>
        <v/>
      </c>
      <c r="X921" t="str">
        <f t="shared" si="384"/>
        <v/>
      </c>
      <c r="Y921" t="str">
        <f t="shared" si="385"/>
        <v/>
      </c>
      <c r="Z921" t="str">
        <f t="shared" si="386"/>
        <v/>
      </c>
      <c r="AA921" t="str">
        <f t="shared" si="387"/>
        <v/>
      </c>
      <c r="AB921" t="str">
        <f t="shared" si="388"/>
        <v/>
      </c>
      <c r="AC921" t="str">
        <f t="shared" si="389"/>
        <v/>
      </c>
      <c r="AD921" t="str">
        <f t="shared" si="390"/>
        <v/>
      </c>
      <c r="AE921" t="str">
        <f t="shared" si="391"/>
        <v/>
      </c>
      <c r="AF921" t="str">
        <f t="shared" si="392"/>
        <v/>
      </c>
      <c r="AG921" t="str">
        <f t="shared" si="393"/>
        <v/>
      </c>
    </row>
    <row r="922" spans="3:33" x14ac:dyDescent="0.3">
      <c r="C922" s="5" t="str">
        <f t="shared" si="394"/>
        <v/>
      </c>
      <c r="D922" s="5" t="e">
        <f t="shared" si="378"/>
        <v>#N/A</v>
      </c>
      <c r="E922" s="5" t="b">
        <f t="shared" si="395"/>
        <v>0</v>
      </c>
      <c r="F922" s="5" t="e">
        <f t="shared" si="379"/>
        <v>#N/A</v>
      </c>
      <c r="G922" s="5" t="str">
        <f t="shared" si="396"/>
        <v>FALSE V</v>
      </c>
      <c r="H922" s="5" t="b">
        <f t="shared" si="397"/>
        <v>0</v>
      </c>
      <c r="I922" s="5" t="b">
        <f t="shared" si="398"/>
        <v>0</v>
      </c>
      <c r="J922" s="5" t="b">
        <f t="shared" si="399"/>
        <v>0</v>
      </c>
      <c r="K922" s="5" t="str">
        <f t="shared" si="400"/>
        <v>FALSE C</v>
      </c>
      <c r="L922" s="5" t="str">
        <f t="array" ref="L922">IFERROR(INDEX(e29_4c,SMALL(IF(($B$9&lt;=e29_raw)*($B$11&gt;=e29_raw),MATCH(ROW(e29_4c),ROW(e29_4c))),ROWS($A$1:A916)),COLUMN(A916)),"")</f>
        <v/>
      </c>
      <c r="M922" s="5" t="b">
        <f t="shared" si="401"/>
        <v>0</v>
      </c>
      <c r="N922" t="b">
        <f t="shared" si="402"/>
        <v>0</v>
      </c>
      <c r="O922" t="b">
        <f t="shared" si="403"/>
        <v>0</v>
      </c>
      <c r="P922" s="5" t="b">
        <f t="shared" si="404"/>
        <v>0</v>
      </c>
      <c r="T922" t="str">
        <f t="shared" si="380"/>
        <v/>
      </c>
      <c r="U922" t="str">
        <f t="shared" si="381"/>
        <v/>
      </c>
      <c r="V922" t="str">
        <f t="shared" si="382"/>
        <v/>
      </c>
      <c r="W922" t="str">
        <f t="shared" si="383"/>
        <v/>
      </c>
      <c r="X922" t="str">
        <f t="shared" si="384"/>
        <v/>
      </c>
      <c r="Y922" t="str">
        <f t="shared" si="385"/>
        <v/>
      </c>
      <c r="Z922" t="str">
        <f t="shared" si="386"/>
        <v/>
      </c>
      <c r="AA922" t="str">
        <f t="shared" si="387"/>
        <v/>
      </c>
      <c r="AB922" t="str">
        <f t="shared" si="388"/>
        <v/>
      </c>
      <c r="AC922" t="str">
        <f t="shared" si="389"/>
        <v/>
      </c>
      <c r="AD922" t="str">
        <f t="shared" si="390"/>
        <v/>
      </c>
      <c r="AE922" t="str">
        <f t="shared" si="391"/>
        <v/>
      </c>
      <c r="AF922" t="str">
        <f t="shared" si="392"/>
        <v/>
      </c>
      <c r="AG922" t="str">
        <f t="shared" si="393"/>
        <v/>
      </c>
    </row>
    <row r="923" spans="3:33" x14ac:dyDescent="0.3">
      <c r="C923" s="5" t="str">
        <f t="shared" si="394"/>
        <v/>
      </c>
      <c r="D923" s="5" t="e">
        <f t="shared" si="378"/>
        <v>#N/A</v>
      </c>
      <c r="E923" s="5" t="b">
        <f t="shared" si="395"/>
        <v>0</v>
      </c>
      <c r="F923" s="5" t="e">
        <f t="shared" si="379"/>
        <v>#N/A</v>
      </c>
      <c r="G923" s="5" t="str">
        <f t="shared" si="396"/>
        <v>FALSE V</v>
      </c>
      <c r="H923" s="5" t="b">
        <f t="shared" si="397"/>
        <v>0</v>
      </c>
      <c r="I923" s="5" t="b">
        <f t="shared" si="398"/>
        <v>0</v>
      </c>
      <c r="J923" s="5" t="b">
        <f t="shared" si="399"/>
        <v>0</v>
      </c>
      <c r="K923" s="5" t="str">
        <f t="shared" si="400"/>
        <v>FALSE C</v>
      </c>
      <c r="L923" s="5" t="str">
        <f t="array" ref="L923">IFERROR(INDEX(e29_4c,SMALL(IF(($B$9&lt;=e29_raw)*($B$11&gt;=e29_raw),MATCH(ROW(e29_4c),ROW(e29_4c))),ROWS($A$1:A917)),COLUMN(A917)),"")</f>
        <v/>
      </c>
      <c r="M923" s="5" t="b">
        <f t="shared" si="401"/>
        <v>0</v>
      </c>
      <c r="N923" t="b">
        <f t="shared" si="402"/>
        <v>0</v>
      </c>
      <c r="O923" t="b">
        <f t="shared" si="403"/>
        <v>0</v>
      </c>
      <c r="P923" s="5" t="b">
        <f t="shared" si="404"/>
        <v>0</v>
      </c>
      <c r="T923" t="str">
        <f t="shared" si="380"/>
        <v/>
      </c>
      <c r="U923" t="str">
        <f t="shared" si="381"/>
        <v/>
      </c>
      <c r="V923" t="str">
        <f t="shared" si="382"/>
        <v/>
      </c>
      <c r="W923" t="str">
        <f t="shared" si="383"/>
        <v/>
      </c>
      <c r="X923" t="str">
        <f t="shared" si="384"/>
        <v/>
      </c>
      <c r="Y923" t="str">
        <f t="shared" si="385"/>
        <v/>
      </c>
      <c r="Z923" t="str">
        <f t="shared" si="386"/>
        <v/>
      </c>
      <c r="AA923" t="str">
        <f t="shared" si="387"/>
        <v/>
      </c>
      <c r="AB923" t="str">
        <f t="shared" si="388"/>
        <v/>
      </c>
      <c r="AC923" t="str">
        <f t="shared" si="389"/>
        <v/>
      </c>
      <c r="AD923" t="str">
        <f t="shared" si="390"/>
        <v/>
      </c>
      <c r="AE923" t="str">
        <f t="shared" si="391"/>
        <v/>
      </c>
      <c r="AF923" t="str">
        <f t="shared" si="392"/>
        <v/>
      </c>
      <c r="AG923" t="str">
        <f t="shared" si="393"/>
        <v/>
      </c>
    </row>
    <row r="924" spans="3:33" x14ac:dyDescent="0.3">
      <c r="C924" s="5" t="str">
        <f t="shared" si="394"/>
        <v/>
      </c>
      <c r="D924" s="5" t="e">
        <f t="shared" si="378"/>
        <v>#N/A</v>
      </c>
      <c r="E924" s="5" t="b">
        <f t="shared" si="395"/>
        <v>0</v>
      </c>
      <c r="F924" s="5" t="e">
        <f t="shared" si="379"/>
        <v>#N/A</v>
      </c>
      <c r="G924" s="5" t="str">
        <f t="shared" si="396"/>
        <v>FALSE V</v>
      </c>
      <c r="H924" s="5" t="b">
        <f t="shared" si="397"/>
        <v>0</v>
      </c>
      <c r="I924" s="5" t="b">
        <f t="shared" si="398"/>
        <v>0</v>
      </c>
      <c r="J924" s="5" t="b">
        <f t="shared" si="399"/>
        <v>0</v>
      </c>
      <c r="K924" s="5" t="str">
        <f t="shared" si="400"/>
        <v>FALSE C</v>
      </c>
      <c r="L924" s="5" t="str">
        <f t="array" ref="L924">IFERROR(INDEX(e29_4c,SMALL(IF(($B$9&lt;=e29_raw)*($B$11&gt;=e29_raw),MATCH(ROW(e29_4c),ROW(e29_4c))),ROWS($A$1:A918)),COLUMN(A918)),"")</f>
        <v/>
      </c>
      <c r="M924" s="5" t="b">
        <f t="shared" si="401"/>
        <v>0</v>
      </c>
      <c r="N924" t="b">
        <f t="shared" si="402"/>
        <v>0</v>
      </c>
      <c r="O924" t="b">
        <f t="shared" si="403"/>
        <v>0</v>
      </c>
      <c r="P924" s="5" t="b">
        <f t="shared" si="404"/>
        <v>0</v>
      </c>
      <c r="T924" t="str">
        <f t="shared" si="380"/>
        <v/>
      </c>
      <c r="U924" t="str">
        <f t="shared" si="381"/>
        <v/>
      </c>
      <c r="V924" t="str">
        <f t="shared" si="382"/>
        <v/>
      </c>
      <c r="W924" t="str">
        <f t="shared" si="383"/>
        <v/>
      </c>
      <c r="X924" t="str">
        <f t="shared" si="384"/>
        <v/>
      </c>
      <c r="Y924" t="str">
        <f t="shared" si="385"/>
        <v/>
      </c>
      <c r="Z924" t="str">
        <f t="shared" si="386"/>
        <v/>
      </c>
      <c r="AA924" t="str">
        <f t="shared" si="387"/>
        <v/>
      </c>
      <c r="AB924" t="str">
        <f t="shared" si="388"/>
        <v/>
      </c>
      <c r="AC924" t="str">
        <f t="shared" si="389"/>
        <v/>
      </c>
      <c r="AD924" t="str">
        <f t="shared" si="390"/>
        <v/>
      </c>
      <c r="AE924" t="str">
        <f t="shared" si="391"/>
        <v/>
      </c>
      <c r="AF924" t="str">
        <f t="shared" si="392"/>
        <v/>
      </c>
      <c r="AG924" t="str">
        <f t="shared" si="393"/>
        <v/>
      </c>
    </row>
    <row r="925" spans="3:33" x14ac:dyDescent="0.3">
      <c r="C925" s="5" t="str">
        <f t="shared" si="394"/>
        <v/>
      </c>
      <c r="D925" s="5" t="e">
        <f t="shared" si="378"/>
        <v>#N/A</v>
      </c>
      <c r="E925" s="5" t="b">
        <f t="shared" si="395"/>
        <v>0</v>
      </c>
      <c r="F925" s="5" t="e">
        <f t="shared" si="379"/>
        <v>#N/A</v>
      </c>
      <c r="G925" s="5" t="str">
        <f t="shared" si="396"/>
        <v>FALSE V</v>
      </c>
      <c r="H925" s="5" t="b">
        <f t="shared" si="397"/>
        <v>0</v>
      </c>
      <c r="I925" s="5" t="b">
        <f t="shared" si="398"/>
        <v>0</v>
      </c>
      <c r="J925" s="5" t="b">
        <f t="shared" si="399"/>
        <v>0</v>
      </c>
      <c r="K925" s="5" t="str">
        <f t="shared" si="400"/>
        <v>FALSE C</v>
      </c>
      <c r="L925" s="5" t="str">
        <f t="array" ref="L925">IFERROR(INDEX(e29_4c,SMALL(IF(($B$9&lt;=e29_raw)*($B$11&gt;=e29_raw),MATCH(ROW(e29_4c),ROW(e29_4c))),ROWS($A$1:A919)),COLUMN(A919)),"")</f>
        <v/>
      </c>
      <c r="M925" s="5" t="b">
        <f t="shared" si="401"/>
        <v>0</v>
      </c>
      <c r="N925" t="b">
        <f t="shared" si="402"/>
        <v>0</v>
      </c>
      <c r="O925" t="b">
        <f t="shared" si="403"/>
        <v>0</v>
      </c>
      <c r="P925" s="5" t="b">
        <f t="shared" si="404"/>
        <v>0</v>
      </c>
      <c r="T925" t="str">
        <f t="shared" si="380"/>
        <v/>
      </c>
      <c r="U925" t="str">
        <f t="shared" si="381"/>
        <v/>
      </c>
      <c r="V925" t="str">
        <f t="shared" si="382"/>
        <v/>
      </c>
      <c r="W925" t="str">
        <f t="shared" si="383"/>
        <v/>
      </c>
      <c r="X925" t="str">
        <f t="shared" si="384"/>
        <v/>
      </c>
      <c r="Y925" t="str">
        <f t="shared" si="385"/>
        <v/>
      </c>
      <c r="Z925" t="str">
        <f t="shared" si="386"/>
        <v/>
      </c>
      <c r="AA925" t="str">
        <f t="shared" si="387"/>
        <v/>
      </c>
      <c r="AB925" t="str">
        <f t="shared" si="388"/>
        <v/>
      </c>
      <c r="AC925" t="str">
        <f t="shared" si="389"/>
        <v/>
      </c>
      <c r="AD925" t="str">
        <f t="shared" si="390"/>
        <v/>
      </c>
      <c r="AE925" t="str">
        <f t="shared" si="391"/>
        <v/>
      </c>
      <c r="AF925" t="str">
        <f t="shared" si="392"/>
        <v/>
      </c>
      <c r="AG925" t="str">
        <f t="shared" si="393"/>
        <v/>
      </c>
    </row>
    <row r="926" spans="3:33" x14ac:dyDescent="0.3">
      <c r="C926" s="5" t="str">
        <f t="shared" si="394"/>
        <v/>
      </c>
      <c r="D926" s="5" t="e">
        <f t="shared" si="378"/>
        <v>#N/A</v>
      </c>
      <c r="E926" s="5" t="b">
        <f t="shared" si="395"/>
        <v>0</v>
      </c>
      <c r="F926" s="5" t="e">
        <f t="shared" si="379"/>
        <v>#N/A</v>
      </c>
      <c r="G926" s="5" t="str">
        <f t="shared" si="396"/>
        <v>FALSE V</v>
      </c>
      <c r="H926" s="5" t="b">
        <f t="shared" si="397"/>
        <v>0</v>
      </c>
      <c r="I926" s="5" t="b">
        <f t="shared" si="398"/>
        <v>0</v>
      </c>
      <c r="J926" s="5" t="b">
        <f t="shared" si="399"/>
        <v>0</v>
      </c>
      <c r="K926" s="5" t="str">
        <f t="shared" si="400"/>
        <v>FALSE C</v>
      </c>
      <c r="L926" s="5" t="str">
        <f t="array" ref="L926">IFERROR(INDEX(e29_4c,SMALL(IF(($B$9&lt;=e29_raw)*($B$11&gt;=e29_raw),MATCH(ROW(e29_4c),ROW(e29_4c))),ROWS($A$1:A920)),COLUMN(A920)),"")</f>
        <v/>
      </c>
      <c r="M926" s="5" t="b">
        <f t="shared" si="401"/>
        <v>0</v>
      </c>
      <c r="N926" t="b">
        <f t="shared" si="402"/>
        <v>0</v>
      </c>
      <c r="O926" t="b">
        <f t="shared" si="403"/>
        <v>0</v>
      </c>
      <c r="P926" s="5" t="b">
        <f t="shared" si="404"/>
        <v>0</v>
      </c>
      <c r="T926" t="str">
        <f t="shared" si="380"/>
        <v/>
      </c>
      <c r="U926" t="str">
        <f t="shared" si="381"/>
        <v/>
      </c>
      <c r="V926" t="str">
        <f t="shared" si="382"/>
        <v/>
      </c>
      <c r="W926" t="str">
        <f t="shared" si="383"/>
        <v/>
      </c>
      <c r="X926" t="str">
        <f t="shared" si="384"/>
        <v/>
      </c>
      <c r="Y926" t="str">
        <f t="shared" si="385"/>
        <v/>
      </c>
      <c r="Z926" t="str">
        <f t="shared" si="386"/>
        <v/>
      </c>
      <c r="AA926" t="str">
        <f t="shared" si="387"/>
        <v/>
      </c>
      <c r="AB926" t="str">
        <f t="shared" si="388"/>
        <v/>
      </c>
      <c r="AC926" t="str">
        <f t="shared" si="389"/>
        <v/>
      </c>
      <c r="AD926" t="str">
        <f t="shared" si="390"/>
        <v/>
      </c>
      <c r="AE926" t="str">
        <f t="shared" si="391"/>
        <v/>
      </c>
      <c r="AF926" t="str">
        <f t="shared" si="392"/>
        <v/>
      </c>
      <c r="AG926" t="str">
        <f t="shared" si="393"/>
        <v/>
      </c>
    </row>
    <row r="927" spans="3:33" x14ac:dyDescent="0.3">
      <c r="C927" s="5" t="str">
        <f t="shared" si="394"/>
        <v/>
      </c>
      <c r="D927" s="5" t="e">
        <f t="shared" si="378"/>
        <v>#N/A</v>
      </c>
      <c r="E927" s="5" t="b">
        <f t="shared" si="395"/>
        <v>0</v>
      </c>
      <c r="F927" s="5" t="e">
        <f t="shared" si="379"/>
        <v>#N/A</v>
      </c>
      <c r="G927" s="5" t="str">
        <f t="shared" si="396"/>
        <v>FALSE V</v>
      </c>
      <c r="H927" s="5" t="b">
        <f t="shared" si="397"/>
        <v>0</v>
      </c>
      <c r="I927" s="5" t="b">
        <f t="shared" si="398"/>
        <v>0</v>
      </c>
      <c r="J927" s="5" t="b">
        <f t="shared" si="399"/>
        <v>0</v>
      </c>
      <c r="K927" s="5" t="str">
        <f t="shared" si="400"/>
        <v>FALSE C</v>
      </c>
      <c r="L927" s="5" t="str">
        <f t="array" ref="L927">IFERROR(INDEX(e29_4c,SMALL(IF(($B$9&lt;=e29_raw)*($B$11&gt;=e29_raw),MATCH(ROW(e29_4c),ROW(e29_4c))),ROWS($A$1:A921)),COLUMN(A921)),"")</f>
        <v/>
      </c>
      <c r="M927" s="5" t="b">
        <f t="shared" si="401"/>
        <v>0</v>
      </c>
      <c r="N927" t="b">
        <f t="shared" si="402"/>
        <v>0</v>
      </c>
      <c r="O927" t="b">
        <f t="shared" si="403"/>
        <v>0</v>
      </c>
      <c r="P927" s="5" t="b">
        <f t="shared" si="404"/>
        <v>0</v>
      </c>
      <c r="T927" t="str">
        <f t="shared" si="380"/>
        <v/>
      </c>
      <c r="U927" t="str">
        <f t="shared" si="381"/>
        <v/>
      </c>
      <c r="V927" t="str">
        <f t="shared" si="382"/>
        <v/>
      </c>
      <c r="W927" t="str">
        <f t="shared" si="383"/>
        <v/>
      </c>
      <c r="X927" t="str">
        <f t="shared" si="384"/>
        <v/>
      </c>
      <c r="Y927" t="str">
        <f t="shared" si="385"/>
        <v/>
      </c>
      <c r="Z927" t="str">
        <f t="shared" si="386"/>
        <v/>
      </c>
      <c r="AA927" t="str">
        <f t="shared" si="387"/>
        <v/>
      </c>
      <c r="AB927" t="str">
        <f t="shared" si="388"/>
        <v/>
      </c>
      <c r="AC927" t="str">
        <f t="shared" si="389"/>
        <v/>
      </c>
      <c r="AD927" t="str">
        <f t="shared" si="390"/>
        <v/>
      </c>
      <c r="AE927" t="str">
        <f t="shared" si="391"/>
        <v/>
      </c>
      <c r="AF927" t="str">
        <f t="shared" si="392"/>
        <v/>
      </c>
      <c r="AG927" t="str">
        <f t="shared" si="393"/>
        <v/>
      </c>
    </row>
    <row r="928" spans="3:33" x14ac:dyDescent="0.3">
      <c r="C928" s="5" t="str">
        <f t="shared" si="394"/>
        <v/>
      </c>
      <c r="D928" s="5" t="e">
        <f t="shared" si="378"/>
        <v>#N/A</v>
      </c>
      <c r="E928" s="5" t="b">
        <f t="shared" si="395"/>
        <v>0</v>
      </c>
      <c r="F928" s="5" t="e">
        <f t="shared" si="379"/>
        <v>#N/A</v>
      </c>
      <c r="G928" s="5" t="str">
        <f t="shared" si="396"/>
        <v>FALSE V</v>
      </c>
      <c r="H928" s="5" t="b">
        <f t="shared" si="397"/>
        <v>0</v>
      </c>
      <c r="I928" s="5" t="b">
        <f t="shared" si="398"/>
        <v>0</v>
      </c>
      <c r="J928" s="5" t="b">
        <f t="shared" si="399"/>
        <v>0</v>
      </c>
      <c r="K928" s="5" t="str">
        <f t="shared" si="400"/>
        <v>FALSE C</v>
      </c>
      <c r="L928" s="5" t="str">
        <f t="array" ref="L928">IFERROR(INDEX(e29_4c,SMALL(IF(($B$9&lt;=e29_raw)*($B$11&gt;=e29_raw),MATCH(ROW(e29_4c),ROW(e29_4c))),ROWS($A$1:A922)),COLUMN(A922)),"")</f>
        <v/>
      </c>
      <c r="M928" s="5" t="b">
        <f t="shared" si="401"/>
        <v>0</v>
      </c>
      <c r="N928" t="b">
        <f t="shared" si="402"/>
        <v>0</v>
      </c>
      <c r="O928" t="b">
        <f t="shared" si="403"/>
        <v>0</v>
      </c>
      <c r="P928" s="5" t="b">
        <f t="shared" si="404"/>
        <v>0</v>
      </c>
      <c r="T928" t="str">
        <f t="shared" si="380"/>
        <v/>
      </c>
      <c r="U928" t="str">
        <f t="shared" si="381"/>
        <v/>
      </c>
      <c r="V928" t="str">
        <f t="shared" si="382"/>
        <v/>
      </c>
      <c r="W928" t="str">
        <f t="shared" si="383"/>
        <v/>
      </c>
      <c r="X928" t="str">
        <f t="shared" si="384"/>
        <v/>
      </c>
      <c r="Y928" t="str">
        <f t="shared" si="385"/>
        <v/>
      </c>
      <c r="Z928" t="str">
        <f t="shared" si="386"/>
        <v/>
      </c>
      <c r="AA928" t="str">
        <f t="shared" si="387"/>
        <v/>
      </c>
      <c r="AB928" t="str">
        <f t="shared" si="388"/>
        <v/>
      </c>
      <c r="AC928" t="str">
        <f t="shared" si="389"/>
        <v/>
      </c>
      <c r="AD928" t="str">
        <f t="shared" si="390"/>
        <v/>
      </c>
      <c r="AE928" t="str">
        <f t="shared" si="391"/>
        <v/>
      </c>
      <c r="AF928" t="str">
        <f t="shared" si="392"/>
        <v/>
      </c>
      <c r="AG928" t="str">
        <f t="shared" si="393"/>
        <v/>
      </c>
    </row>
    <row r="929" spans="3:33" x14ac:dyDescent="0.3">
      <c r="C929" s="5" t="str">
        <f t="shared" si="394"/>
        <v/>
      </c>
      <c r="D929" s="5" t="e">
        <f t="shared" si="378"/>
        <v>#N/A</v>
      </c>
      <c r="E929" s="5" t="b">
        <f t="shared" si="395"/>
        <v>0</v>
      </c>
      <c r="F929" s="5" t="e">
        <f t="shared" si="379"/>
        <v>#N/A</v>
      </c>
      <c r="G929" s="5" t="str">
        <f t="shared" si="396"/>
        <v>FALSE V</v>
      </c>
      <c r="H929" s="5" t="b">
        <f t="shared" si="397"/>
        <v>0</v>
      </c>
      <c r="I929" s="5" t="b">
        <f t="shared" si="398"/>
        <v>0</v>
      </c>
      <c r="J929" s="5" t="b">
        <f t="shared" si="399"/>
        <v>0</v>
      </c>
      <c r="K929" s="5" t="str">
        <f t="shared" si="400"/>
        <v>FALSE C</v>
      </c>
      <c r="L929" s="5" t="str">
        <f t="array" ref="L929">IFERROR(INDEX(e29_4c,SMALL(IF(($B$9&lt;=e29_raw)*($B$11&gt;=e29_raw),MATCH(ROW(e29_4c),ROW(e29_4c))),ROWS($A$1:A923)),COLUMN(A923)),"")</f>
        <v/>
      </c>
      <c r="M929" s="5" t="b">
        <f t="shared" si="401"/>
        <v>0</v>
      </c>
      <c r="N929" t="b">
        <f t="shared" si="402"/>
        <v>0</v>
      </c>
      <c r="O929" t="b">
        <f t="shared" si="403"/>
        <v>0</v>
      </c>
      <c r="P929" s="5" t="b">
        <f t="shared" si="404"/>
        <v>0</v>
      </c>
      <c r="T929" t="str">
        <f t="shared" si="380"/>
        <v/>
      </c>
      <c r="U929" t="str">
        <f t="shared" si="381"/>
        <v/>
      </c>
      <c r="V929" t="str">
        <f t="shared" si="382"/>
        <v/>
      </c>
      <c r="W929" t="str">
        <f t="shared" si="383"/>
        <v/>
      </c>
      <c r="X929" t="str">
        <f t="shared" si="384"/>
        <v/>
      </c>
      <c r="Y929" t="str">
        <f t="shared" si="385"/>
        <v/>
      </c>
      <c r="Z929" t="str">
        <f t="shared" si="386"/>
        <v/>
      </c>
      <c r="AA929" t="str">
        <f t="shared" si="387"/>
        <v/>
      </c>
      <c r="AB929" t="str">
        <f t="shared" si="388"/>
        <v/>
      </c>
      <c r="AC929" t="str">
        <f t="shared" si="389"/>
        <v/>
      </c>
      <c r="AD929" t="str">
        <f t="shared" si="390"/>
        <v/>
      </c>
      <c r="AE929" t="str">
        <f t="shared" si="391"/>
        <v/>
      </c>
      <c r="AF929" t="str">
        <f t="shared" si="392"/>
        <v/>
      </c>
      <c r="AG929" t="str">
        <f t="shared" si="393"/>
        <v/>
      </c>
    </row>
    <row r="930" spans="3:33" x14ac:dyDescent="0.3">
      <c r="C930" s="5" t="str">
        <f t="shared" si="394"/>
        <v/>
      </c>
      <c r="D930" s="5" t="e">
        <f t="shared" si="378"/>
        <v>#N/A</v>
      </c>
      <c r="E930" s="5" t="b">
        <f t="shared" si="395"/>
        <v>0</v>
      </c>
      <c r="F930" s="5" t="e">
        <f t="shared" si="379"/>
        <v>#N/A</v>
      </c>
      <c r="G930" s="5" t="str">
        <f t="shared" si="396"/>
        <v>FALSE V</v>
      </c>
      <c r="H930" s="5" t="b">
        <f t="shared" si="397"/>
        <v>0</v>
      </c>
      <c r="I930" s="5" t="b">
        <f t="shared" si="398"/>
        <v>0</v>
      </c>
      <c r="J930" s="5" t="b">
        <f t="shared" si="399"/>
        <v>0</v>
      </c>
      <c r="K930" s="5" t="str">
        <f t="shared" si="400"/>
        <v>FALSE C</v>
      </c>
      <c r="L930" s="5" t="str">
        <f t="array" ref="L930">IFERROR(INDEX(e29_4c,SMALL(IF(($B$9&lt;=e29_raw)*($B$11&gt;=e29_raw),MATCH(ROW(e29_4c),ROW(e29_4c))),ROWS($A$1:A924)),COLUMN(A924)),"")</f>
        <v/>
      </c>
      <c r="M930" s="5" t="b">
        <f t="shared" si="401"/>
        <v>0</v>
      </c>
      <c r="N930" t="b">
        <f t="shared" si="402"/>
        <v>0</v>
      </c>
      <c r="O930" t="b">
        <f t="shared" si="403"/>
        <v>0</v>
      </c>
      <c r="P930" s="5" t="b">
        <f t="shared" si="404"/>
        <v>0</v>
      </c>
      <c r="T930" t="str">
        <f t="shared" si="380"/>
        <v/>
      </c>
      <c r="U930" t="str">
        <f t="shared" si="381"/>
        <v/>
      </c>
      <c r="V930" t="str">
        <f t="shared" si="382"/>
        <v/>
      </c>
      <c r="W930" t="str">
        <f t="shared" si="383"/>
        <v/>
      </c>
      <c r="X930" t="str">
        <f t="shared" si="384"/>
        <v/>
      </c>
      <c r="Y930" t="str">
        <f t="shared" si="385"/>
        <v/>
      </c>
      <c r="Z930" t="str">
        <f t="shared" si="386"/>
        <v/>
      </c>
      <c r="AA930" t="str">
        <f t="shared" si="387"/>
        <v/>
      </c>
      <c r="AB930" t="str">
        <f t="shared" si="388"/>
        <v/>
      </c>
      <c r="AC930" t="str">
        <f t="shared" si="389"/>
        <v/>
      </c>
      <c r="AD930" t="str">
        <f t="shared" si="390"/>
        <v/>
      </c>
      <c r="AE930" t="str">
        <f t="shared" si="391"/>
        <v/>
      </c>
      <c r="AF930" t="str">
        <f t="shared" si="392"/>
        <v/>
      </c>
      <c r="AG930" t="str">
        <f t="shared" si="393"/>
        <v/>
      </c>
    </row>
    <row r="931" spans="3:33" x14ac:dyDescent="0.3">
      <c r="C931" s="5" t="str">
        <f t="shared" si="394"/>
        <v/>
      </c>
      <c r="D931" s="5" t="e">
        <f t="shared" si="378"/>
        <v>#N/A</v>
      </c>
      <c r="E931" s="5" t="b">
        <f t="shared" si="395"/>
        <v>0</v>
      </c>
      <c r="F931" s="5" t="e">
        <f t="shared" si="379"/>
        <v>#N/A</v>
      </c>
      <c r="G931" s="5" t="str">
        <f t="shared" si="396"/>
        <v>FALSE V</v>
      </c>
      <c r="H931" s="5" t="b">
        <f t="shared" si="397"/>
        <v>0</v>
      </c>
      <c r="I931" s="5" t="b">
        <f t="shared" si="398"/>
        <v>0</v>
      </c>
      <c r="J931" s="5" t="b">
        <f t="shared" si="399"/>
        <v>0</v>
      </c>
      <c r="K931" s="5" t="str">
        <f t="shared" si="400"/>
        <v>FALSE C</v>
      </c>
      <c r="L931" s="5" t="str">
        <f t="array" ref="L931">IFERROR(INDEX(e29_4c,SMALL(IF(($B$9&lt;=e29_raw)*($B$11&gt;=e29_raw),MATCH(ROW(e29_4c),ROW(e29_4c))),ROWS($A$1:A925)),COLUMN(A925)),"")</f>
        <v/>
      </c>
      <c r="M931" s="5" t="b">
        <f t="shared" si="401"/>
        <v>0</v>
      </c>
      <c r="N931" t="b">
        <f t="shared" si="402"/>
        <v>0</v>
      </c>
      <c r="O931" t="b">
        <f t="shared" si="403"/>
        <v>0</v>
      </c>
      <c r="P931" s="5" t="b">
        <f t="shared" si="404"/>
        <v>0</v>
      </c>
      <c r="T931" t="str">
        <f t="shared" si="380"/>
        <v/>
      </c>
      <c r="U931" t="str">
        <f t="shared" si="381"/>
        <v/>
      </c>
      <c r="V931" t="str">
        <f t="shared" si="382"/>
        <v/>
      </c>
      <c r="W931" t="str">
        <f t="shared" si="383"/>
        <v/>
      </c>
      <c r="X931" t="str">
        <f t="shared" si="384"/>
        <v/>
      </c>
      <c r="Y931" t="str">
        <f t="shared" si="385"/>
        <v/>
      </c>
      <c r="Z931" t="str">
        <f t="shared" si="386"/>
        <v/>
      </c>
      <c r="AA931" t="str">
        <f t="shared" si="387"/>
        <v/>
      </c>
      <c r="AB931" t="str">
        <f t="shared" si="388"/>
        <v/>
      </c>
      <c r="AC931" t="str">
        <f t="shared" si="389"/>
        <v/>
      </c>
      <c r="AD931" t="str">
        <f t="shared" si="390"/>
        <v/>
      </c>
      <c r="AE931" t="str">
        <f t="shared" si="391"/>
        <v/>
      </c>
      <c r="AF931" t="str">
        <f t="shared" si="392"/>
        <v/>
      </c>
      <c r="AG931" t="str">
        <f t="shared" si="393"/>
        <v/>
      </c>
    </row>
    <row r="932" spans="3:33" x14ac:dyDescent="0.3">
      <c r="C932" s="5" t="str">
        <f t="shared" si="394"/>
        <v/>
      </c>
      <c r="D932" s="5" t="e">
        <f t="shared" si="378"/>
        <v>#N/A</v>
      </c>
      <c r="E932" s="5" t="b">
        <f t="shared" si="395"/>
        <v>0</v>
      </c>
      <c r="F932" s="5" t="e">
        <f t="shared" si="379"/>
        <v>#N/A</v>
      </c>
      <c r="G932" s="5" t="str">
        <f t="shared" si="396"/>
        <v>FALSE V</v>
      </c>
      <c r="H932" s="5" t="b">
        <f t="shared" si="397"/>
        <v>0</v>
      </c>
      <c r="I932" s="5" t="b">
        <f t="shared" si="398"/>
        <v>0</v>
      </c>
      <c r="J932" s="5" t="b">
        <f t="shared" si="399"/>
        <v>0</v>
      </c>
      <c r="K932" s="5" t="str">
        <f t="shared" si="400"/>
        <v>FALSE C</v>
      </c>
      <c r="L932" s="5" t="str">
        <f t="array" ref="L932">IFERROR(INDEX(e29_4c,SMALL(IF(($B$9&lt;=e29_raw)*($B$11&gt;=e29_raw),MATCH(ROW(e29_4c),ROW(e29_4c))),ROWS($A$1:A926)),COLUMN(A926)),"")</f>
        <v/>
      </c>
      <c r="M932" s="5" t="b">
        <f t="shared" si="401"/>
        <v>0</v>
      </c>
      <c r="N932" t="b">
        <f t="shared" si="402"/>
        <v>0</v>
      </c>
      <c r="O932" t="b">
        <f t="shared" si="403"/>
        <v>0</v>
      </c>
      <c r="P932" s="5" t="b">
        <f t="shared" si="404"/>
        <v>0</v>
      </c>
      <c r="T932" t="str">
        <f t="shared" si="380"/>
        <v/>
      </c>
      <c r="U932" t="str">
        <f t="shared" si="381"/>
        <v/>
      </c>
      <c r="V932" t="str">
        <f t="shared" si="382"/>
        <v/>
      </c>
      <c r="W932" t="str">
        <f t="shared" si="383"/>
        <v/>
      </c>
      <c r="X932" t="str">
        <f t="shared" si="384"/>
        <v/>
      </c>
      <c r="Y932" t="str">
        <f t="shared" si="385"/>
        <v/>
      </c>
      <c r="Z932" t="str">
        <f t="shared" si="386"/>
        <v/>
      </c>
      <c r="AA932" t="str">
        <f t="shared" si="387"/>
        <v/>
      </c>
      <c r="AB932" t="str">
        <f t="shared" si="388"/>
        <v/>
      </c>
      <c r="AC932" t="str">
        <f t="shared" si="389"/>
        <v/>
      </c>
      <c r="AD932" t="str">
        <f t="shared" si="390"/>
        <v/>
      </c>
      <c r="AE932" t="str">
        <f t="shared" si="391"/>
        <v/>
      </c>
      <c r="AF932" t="str">
        <f t="shared" si="392"/>
        <v/>
      </c>
      <c r="AG932" t="str">
        <f t="shared" si="393"/>
        <v/>
      </c>
    </row>
    <row r="933" spans="3:33" x14ac:dyDescent="0.3">
      <c r="C933" s="5" t="str">
        <f t="shared" si="394"/>
        <v/>
      </c>
      <c r="D933" s="5" t="e">
        <f t="shared" si="378"/>
        <v>#N/A</v>
      </c>
      <c r="E933" s="5" t="b">
        <f t="shared" si="395"/>
        <v>0</v>
      </c>
      <c r="F933" s="5" t="e">
        <f t="shared" si="379"/>
        <v>#N/A</v>
      </c>
      <c r="G933" s="5" t="str">
        <f t="shared" si="396"/>
        <v>FALSE V</v>
      </c>
      <c r="H933" s="5" t="b">
        <f t="shared" si="397"/>
        <v>0</v>
      </c>
      <c r="I933" s="5" t="b">
        <f t="shared" si="398"/>
        <v>0</v>
      </c>
      <c r="J933" s="5" t="b">
        <f t="shared" si="399"/>
        <v>0</v>
      </c>
      <c r="K933" s="5" t="str">
        <f t="shared" si="400"/>
        <v>FALSE C</v>
      </c>
      <c r="L933" s="5" t="str">
        <f t="array" ref="L933">IFERROR(INDEX(e29_4c,SMALL(IF(($B$9&lt;=e29_raw)*($B$11&gt;=e29_raw),MATCH(ROW(e29_4c),ROW(e29_4c))),ROWS($A$1:A927)),COLUMN(A927)),"")</f>
        <v/>
      </c>
      <c r="M933" s="5" t="b">
        <f t="shared" si="401"/>
        <v>0</v>
      </c>
      <c r="N933" t="b">
        <f t="shared" si="402"/>
        <v>0</v>
      </c>
      <c r="O933" t="b">
        <f t="shared" si="403"/>
        <v>0</v>
      </c>
      <c r="P933" s="5" t="b">
        <f t="shared" si="404"/>
        <v>0</v>
      </c>
      <c r="T933" t="str">
        <f t="shared" si="380"/>
        <v/>
      </c>
      <c r="U933" t="str">
        <f t="shared" si="381"/>
        <v/>
      </c>
      <c r="V933" t="str">
        <f t="shared" si="382"/>
        <v/>
      </c>
      <c r="W933" t="str">
        <f t="shared" si="383"/>
        <v/>
      </c>
      <c r="X933" t="str">
        <f t="shared" si="384"/>
        <v/>
      </c>
      <c r="Y933" t="str">
        <f t="shared" si="385"/>
        <v/>
      </c>
      <c r="Z933" t="str">
        <f t="shared" si="386"/>
        <v/>
      </c>
      <c r="AA933" t="str">
        <f t="shared" si="387"/>
        <v/>
      </c>
      <c r="AB933" t="str">
        <f t="shared" si="388"/>
        <v/>
      </c>
      <c r="AC933" t="str">
        <f t="shared" si="389"/>
        <v/>
      </c>
      <c r="AD933" t="str">
        <f t="shared" si="390"/>
        <v/>
      </c>
      <c r="AE933" t="str">
        <f t="shared" si="391"/>
        <v/>
      </c>
      <c r="AF933" t="str">
        <f t="shared" si="392"/>
        <v/>
      </c>
      <c r="AG933" t="str">
        <f t="shared" si="393"/>
        <v/>
      </c>
    </row>
    <row r="934" spans="3:33" x14ac:dyDescent="0.3">
      <c r="C934" s="5" t="str">
        <f t="shared" si="394"/>
        <v/>
      </c>
      <c r="D934" s="5" t="e">
        <f t="shared" si="378"/>
        <v>#N/A</v>
      </c>
      <c r="E934" s="5" t="b">
        <f t="shared" si="395"/>
        <v>0</v>
      </c>
      <c r="F934" s="5" t="e">
        <f t="shared" si="379"/>
        <v>#N/A</v>
      </c>
      <c r="G934" s="5" t="str">
        <f t="shared" si="396"/>
        <v>FALSE V</v>
      </c>
      <c r="H934" s="5" t="b">
        <f t="shared" si="397"/>
        <v>0</v>
      </c>
      <c r="I934" s="5" t="b">
        <f t="shared" si="398"/>
        <v>0</v>
      </c>
      <c r="J934" s="5" t="b">
        <f t="shared" si="399"/>
        <v>0</v>
      </c>
      <c r="K934" s="5" t="str">
        <f t="shared" si="400"/>
        <v>FALSE C</v>
      </c>
      <c r="L934" s="5" t="str">
        <f t="array" ref="L934">IFERROR(INDEX(e29_4c,SMALL(IF(($B$9&lt;=e29_raw)*($B$11&gt;=e29_raw),MATCH(ROW(e29_4c),ROW(e29_4c))),ROWS($A$1:A928)),COLUMN(A928)),"")</f>
        <v/>
      </c>
      <c r="M934" s="5" t="b">
        <f t="shared" si="401"/>
        <v>0</v>
      </c>
      <c r="N934" t="b">
        <f t="shared" si="402"/>
        <v>0</v>
      </c>
      <c r="O934" t="b">
        <f t="shared" si="403"/>
        <v>0</v>
      </c>
      <c r="P934" s="5" t="b">
        <f t="shared" si="404"/>
        <v>0</v>
      </c>
      <c r="T934" t="str">
        <f t="shared" si="380"/>
        <v/>
      </c>
      <c r="U934" t="str">
        <f t="shared" si="381"/>
        <v/>
      </c>
      <c r="V934" t="str">
        <f t="shared" si="382"/>
        <v/>
      </c>
      <c r="W934" t="str">
        <f t="shared" si="383"/>
        <v/>
      </c>
      <c r="X934" t="str">
        <f t="shared" si="384"/>
        <v/>
      </c>
      <c r="Y934" t="str">
        <f t="shared" si="385"/>
        <v/>
      </c>
      <c r="Z934" t="str">
        <f t="shared" si="386"/>
        <v/>
      </c>
      <c r="AA934" t="str">
        <f t="shared" si="387"/>
        <v/>
      </c>
      <c r="AB934" t="str">
        <f t="shared" si="388"/>
        <v/>
      </c>
      <c r="AC934" t="str">
        <f t="shared" si="389"/>
        <v/>
      </c>
      <c r="AD934" t="str">
        <f t="shared" si="390"/>
        <v/>
      </c>
      <c r="AE934" t="str">
        <f t="shared" si="391"/>
        <v/>
      </c>
      <c r="AF934" t="str">
        <f t="shared" si="392"/>
        <v/>
      </c>
      <c r="AG934" t="str">
        <f t="shared" si="393"/>
        <v/>
      </c>
    </row>
    <row r="935" spans="3:33" x14ac:dyDescent="0.3">
      <c r="C935" s="5" t="str">
        <f t="shared" si="394"/>
        <v/>
      </c>
      <c r="D935" s="5" t="e">
        <f t="shared" si="378"/>
        <v>#N/A</v>
      </c>
      <c r="E935" s="5" t="b">
        <f t="shared" si="395"/>
        <v>0</v>
      </c>
      <c r="F935" s="5" t="e">
        <f t="shared" si="379"/>
        <v>#N/A</v>
      </c>
      <c r="G935" s="5" t="str">
        <f t="shared" si="396"/>
        <v>FALSE V</v>
      </c>
      <c r="H935" s="5" t="b">
        <f t="shared" si="397"/>
        <v>0</v>
      </c>
      <c r="I935" s="5" t="b">
        <f t="shared" si="398"/>
        <v>0</v>
      </c>
      <c r="J935" s="5" t="b">
        <f t="shared" si="399"/>
        <v>0</v>
      </c>
      <c r="K935" s="5" t="str">
        <f t="shared" si="400"/>
        <v>FALSE C</v>
      </c>
      <c r="L935" s="5" t="str">
        <f t="array" ref="L935">IFERROR(INDEX(e29_4c,SMALL(IF(($B$9&lt;=e29_raw)*($B$11&gt;=e29_raw),MATCH(ROW(e29_4c),ROW(e29_4c))),ROWS($A$1:A929)),COLUMN(A929)),"")</f>
        <v/>
      </c>
      <c r="M935" s="5" t="b">
        <f t="shared" si="401"/>
        <v>0</v>
      </c>
      <c r="N935" t="b">
        <f t="shared" si="402"/>
        <v>0</v>
      </c>
      <c r="O935" t="b">
        <f t="shared" si="403"/>
        <v>0</v>
      </c>
      <c r="P935" s="5" t="b">
        <f t="shared" si="404"/>
        <v>0</v>
      </c>
      <c r="T935" t="str">
        <f t="shared" si="380"/>
        <v/>
      </c>
      <c r="U935" t="str">
        <f t="shared" si="381"/>
        <v/>
      </c>
      <c r="V935" t="str">
        <f t="shared" si="382"/>
        <v/>
      </c>
      <c r="W935" t="str">
        <f t="shared" si="383"/>
        <v/>
      </c>
      <c r="X935" t="str">
        <f t="shared" si="384"/>
        <v/>
      </c>
      <c r="Y935" t="str">
        <f t="shared" si="385"/>
        <v/>
      </c>
      <c r="Z935" t="str">
        <f t="shared" si="386"/>
        <v/>
      </c>
      <c r="AA935" t="str">
        <f t="shared" si="387"/>
        <v/>
      </c>
      <c r="AB935" t="str">
        <f t="shared" si="388"/>
        <v/>
      </c>
      <c r="AC935" t="str">
        <f t="shared" si="389"/>
        <v/>
      </c>
      <c r="AD935" t="str">
        <f t="shared" si="390"/>
        <v/>
      </c>
      <c r="AE935" t="str">
        <f t="shared" si="391"/>
        <v/>
      </c>
      <c r="AF935" t="str">
        <f t="shared" si="392"/>
        <v/>
      </c>
      <c r="AG935" t="str">
        <f t="shared" si="393"/>
        <v/>
      </c>
    </row>
    <row r="936" spans="3:33" x14ac:dyDescent="0.3">
      <c r="C936" s="5" t="str">
        <f t="shared" si="394"/>
        <v/>
      </c>
      <c r="D936" s="5" t="e">
        <f t="shared" si="378"/>
        <v>#N/A</v>
      </c>
      <c r="E936" s="5" t="b">
        <f t="shared" si="395"/>
        <v>0</v>
      </c>
      <c r="F936" s="5" t="e">
        <f t="shared" si="379"/>
        <v>#N/A</v>
      </c>
      <c r="G936" s="5" t="str">
        <f t="shared" si="396"/>
        <v>FALSE V</v>
      </c>
      <c r="H936" s="5" t="b">
        <f t="shared" si="397"/>
        <v>0</v>
      </c>
      <c r="I936" s="5" t="b">
        <f t="shared" si="398"/>
        <v>0</v>
      </c>
      <c r="J936" s="5" t="b">
        <f t="shared" si="399"/>
        <v>0</v>
      </c>
      <c r="K936" s="5" t="str">
        <f t="shared" si="400"/>
        <v>FALSE C</v>
      </c>
      <c r="L936" s="5" t="str">
        <f t="array" ref="L936">IFERROR(INDEX(e29_4c,SMALL(IF(($B$9&lt;=e29_raw)*($B$11&gt;=e29_raw),MATCH(ROW(e29_4c),ROW(e29_4c))),ROWS($A$1:A930)),COLUMN(A930)),"")</f>
        <v/>
      </c>
      <c r="M936" s="5" t="b">
        <f t="shared" si="401"/>
        <v>0</v>
      </c>
      <c r="N936" t="b">
        <f t="shared" si="402"/>
        <v>0</v>
      </c>
      <c r="O936" t="b">
        <f t="shared" si="403"/>
        <v>0</v>
      </c>
      <c r="P936" s="5" t="b">
        <f t="shared" si="404"/>
        <v>0</v>
      </c>
      <c r="T936" t="str">
        <f t="shared" si="380"/>
        <v/>
      </c>
      <c r="U936" t="str">
        <f t="shared" si="381"/>
        <v/>
      </c>
      <c r="V936" t="str">
        <f t="shared" si="382"/>
        <v/>
      </c>
      <c r="W936" t="str">
        <f t="shared" si="383"/>
        <v/>
      </c>
      <c r="X936" t="str">
        <f t="shared" si="384"/>
        <v/>
      </c>
      <c r="Y936" t="str">
        <f t="shared" si="385"/>
        <v/>
      </c>
      <c r="Z936" t="str">
        <f t="shared" si="386"/>
        <v/>
      </c>
      <c r="AA936" t="str">
        <f t="shared" si="387"/>
        <v/>
      </c>
      <c r="AB936" t="str">
        <f t="shared" si="388"/>
        <v/>
      </c>
      <c r="AC936" t="str">
        <f t="shared" si="389"/>
        <v/>
      </c>
      <c r="AD936" t="str">
        <f t="shared" si="390"/>
        <v/>
      </c>
      <c r="AE936" t="str">
        <f t="shared" si="391"/>
        <v/>
      </c>
      <c r="AF936" t="str">
        <f t="shared" si="392"/>
        <v/>
      </c>
      <c r="AG936" t="str">
        <f t="shared" si="393"/>
        <v/>
      </c>
    </row>
    <row r="937" spans="3:33" x14ac:dyDescent="0.3">
      <c r="C937" s="5" t="str">
        <f t="shared" si="394"/>
        <v/>
      </c>
      <c r="D937" s="5" t="e">
        <f t="shared" si="378"/>
        <v>#N/A</v>
      </c>
      <c r="E937" s="5" t="b">
        <f t="shared" si="395"/>
        <v>0</v>
      </c>
      <c r="F937" s="5" t="e">
        <f t="shared" si="379"/>
        <v>#N/A</v>
      </c>
      <c r="G937" s="5" t="str">
        <f t="shared" si="396"/>
        <v>FALSE V</v>
      </c>
      <c r="H937" s="5" t="b">
        <f t="shared" si="397"/>
        <v>0</v>
      </c>
      <c r="I937" s="5" t="b">
        <f t="shared" si="398"/>
        <v>0</v>
      </c>
      <c r="J937" s="5" t="b">
        <f t="shared" si="399"/>
        <v>0</v>
      </c>
      <c r="K937" s="5" t="str">
        <f t="shared" si="400"/>
        <v>FALSE C</v>
      </c>
      <c r="L937" s="5" t="str">
        <f t="array" ref="L937">IFERROR(INDEX(e29_4c,SMALL(IF(($B$9&lt;=e29_raw)*($B$11&gt;=e29_raw),MATCH(ROW(e29_4c),ROW(e29_4c))),ROWS($A$1:A931)),COLUMN(A931)),"")</f>
        <v/>
      </c>
      <c r="M937" s="5" t="b">
        <f t="shared" si="401"/>
        <v>0</v>
      </c>
      <c r="N937" t="b">
        <f t="shared" si="402"/>
        <v>0</v>
      </c>
      <c r="O937" t="b">
        <f t="shared" si="403"/>
        <v>0</v>
      </c>
      <c r="P937" s="5" t="b">
        <f t="shared" si="404"/>
        <v>0</v>
      </c>
      <c r="T937" t="str">
        <f t="shared" si="380"/>
        <v/>
      </c>
      <c r="U937" t="str">
        <f t="shared" si="381"/>
        <v/>
      </c>
      <c r="V937" t="str">
        <f t="shared" si="382"/>
        <v/>
      </c>
      <c r="W937" t="str">
        <f t="shared" si="383"/>
        <v/>
      </c>
      <c r="X937" t="str">
        <f t="shared" si="384"/>
        <v/>
      </c>
      <c r="Y937" t="str">
        <f t="shared" si="385"/>
        <v/>
      </c>
      <c r="Z937" t="str">
        <f t="shared" si="386"/>
        <v/>
      </c>
      <c r="AA937" t="str">
        <f t="shared" si="387"/>
        <v/>
      </c>
      <c r="AB937" t="str">
        <f t="shared" si="388"/>
        <v/>
      </c>
      <c r="AC937" t="str">
        <f t="shared" si="389"/>
        <v/>
      </c>
      <c r="AD937" t="str">
        <f t="shared" si="390"/>
        <v/>
      </c>
      <c r="AE937" t="str">
        <f t="shared" si="391"/>
        <v/>
      </c>
      <c r="AF937" t="str">
        <f t="shared" si="392"/>
        <v/>
      </c>
      <c r="AG937" t="str">
        <f t="shared" si="393"/>
        <v/>
      </c>
    </row>
    <row r="938" spans="3:33" x14ac:dyDescent="0.3">
      <c r="C938" s="5" t="str">
        <f t="shared" si="394"/>
        <v/>
      </c>
      <c r="D938" s="5" t="e">
        <f t="shared" si="378"/>
        <v>#N/A</v>
      </c>
      <c r="E938" s="5" t="b">
        <f t="shared" si="395"/>
        <v>0</v>
      </c>
      <c r="F938" s="5" t="e">
        <f t="shared" si="379"/>
        <v>#N/A</v>
      </c>
      <c r="G938" s="5" t="str">
        <f t="shared" si="396"/>
        <v>FALSE V</v>
      </c>
      <c r="H938" s="5" t="b">
        <f t="shared" si="397"/>
        <v>0</v>
      </c>
      <c r="I938" s="5" t="b">
        <f t="shared" si="398"/>
        <v>0</v>
      </c>
      <c r="J938" s="5" t="b">
        <f t="shared" si="399"/>
        <v>0</v>
      </c>
      <c r="K938" s="5" t="str">
        <f t="shared" si="400"/>
        <v>FALSE C</v>
      </c>
      <c r="L938" s="5" t="str">
        <f t="array" ref="L938">IFERROR(INDEX(e29_4c,SMALL(IF(($B$9&lt;=e29_raw)*($B$11&gt;=e29_raw),MATCH(ROW(e29_4c),ROW(e29_4c))),ROWS($A$1:A932)),COLUMN(A932)),"")</f>
        <v/>
      </c>
      <c r="M938" s="5" t="b">
        <f t="shared" si="401"/>
        <v>0</v>
      </c>
      <c r="N938" t="b">
        <f t="shared" si="402"/>
        <v>0</v>
      </c>
      <c r="O938" t="b">
        <f t="shared" si="403"/>
        <v>0</v>
      </c>
      <c r="P938" s="5" t="b">
        <f t="shared" si="404"/>
        <v>0</v>
      </c>
      <c r="T938" t="str">
        <f t="shared" si="380"/>
        <v/>
      </c>
      <c r="U938" t="str">
        <f t="shared" si="381"/>
        <v/>
      </c>
      <c r="V938" t="str">
        <f t="shared" si="382"/>
        <v/>
      </c>
      <c r="W938" t="str">
        <f t="shared" si="383"/>
        <v/>
      </c>
      <c r="X938" t="str">
        <f t="shared" si="384"/>
        <v/>
      </c>
      <c r="Y938" t="str">
        <f t="shared" si="385"/>
        <v/>
      </c>
      <c r="Z938" t="str">
        <f t="shared" si="386"/>
        <v/>
      </c>
      <c r="AA938" t="str">
        <f t="shared" si="387"/>
        <v/>
      </c>
      <c r="AB938" t="str">
        <f t="shared" si="388"/>
        <v/>
      </c>
      <c r="AC938" t="str">
        <f t="shared" si="389"/>
        <v/>
      </c>
      <c r="AD938" t="str">
        <f t="shared" si="390"/>
        <v/>
      </c>
      <c r="AE938" t="str">
        <f t="shared" si="391"/>
        <v/>
      </c>
      <c r="AF938" t="str">
        <f t="shared" si="392"/>
        <v/>
      </c>
      <c r="AG938" t="str">
        <f t="shared" si="393"/>
        <v/>
      </c>
    </row>
    <row r="939" spans="3:33" x14ac:dyDescent="0.3">
      <c r="C939" s="5" t="str">
        <f t="shared" si="394"/>
        <v/>
      </c>
      <c r="D939" s="5" t="e">
        <f t="shared" si="378"/>
        <v>#N/A</v>
      </c>
      <c r="E939" s="5" t="b">
        <f t="shared" si="395"/>
        <v>0</v>
      </c>
      <c r="F939" s="5" t="e">
        <f t="shared" si="379"/>
        <v>#N/A</v>
      </c>
      <c r="G939" s="5" t="str">
        <f t="shared" si="396"/>
        <v>FALSE V</v>
      </c>
      <c r="H939" s="5" t="b">
        <f t="shared" si="397"/>
        <v>0</v>
      </c>
      <c r="I939" s="5" t="b">
        <f t="shared" si="398"/>
        <v>0</v>
      </c>
      <c r="J939" s="5" t="b">
        <f t="shared" si="399"/>
        <v>0</v>
      </c>
      <c r="K939" s="5" t="str">
        <f t="shared" si="400"/>
        <v>FALSE C</v>
      </c>
      <c r="L939" s="5" t="str">
        <f t="array" ref="L939">IFERROR(INDEX(e29_4c,SMALL(IF(($B$9&lt;=e29_raw)*($B$11&gt;=e29_raw),MATCH(ROW(e29_4c),ROW(e29_4c))),ROWS($A$1:A933)),COLUMN(A933)),"")</f>
        <v/>
      </c>
      <c r="M939" s="5" t="b">
        <f t="shared" si="401"/>
        <v>0</v>
      </c>
      <c r="N939" t="b">
        <f t="shared" si="402"/>
        <v>0</v>
      </c>
      <c r="O939" t="b">
        <f t="shared" si="403"/>
        <v>0</v>
      </c>
      <c r="P939" s="5" t="b">
        <f t="shared" si="404"/>
        <v>0</v>
      </c>
      <c r="T939" t="str">
        <f t="shared" si="380"/>
        <v/>
      </c>
      <c r="U939" t="str">
        <f t="shared" si="381"/>
        <v/>
      </c>
      <c r="V939" t="str">
        <f t="shared" si="382"/>
        <v/>
      </c>
      <c r="W939" t="str">
        <f t="shared" si="383"/>
        <v/>
      </c>
      <c r="X939" t="str">
        <f t="shared" si="384"/>
        <v/>
      </c>
      <c r="Y939" t="str">
        <f t="shared" si="385"/>
        <v/>
      </c>
      <c r="Z939" t="str">
        <f t="shared" si="386"/>
        <v/>
      </c>
      <c r="AA939" t="str">
        <f t="shared" si="387"/>
        <v/>
      </c>
      <c r="AB939" t="str">
        <f t="shared" si="388"/>
        <v/>
      </c>
      <c r="AC939" t="str">
        <f t="shared" si="389"/>
        <v/>
      </c>
      <c r="AD939" t="str">
        <f t="shared" si="390"/>
        <v/>
      </c>
      <c r="AE939" t="str">
        <f t="shared" si="391"/>
        <v/>
      </c>
      <c r="AF939" t="str">
        <f t="shared" si="392"/>
        <v/>
      </c>
      <c r="AG939" t="str">
        <f t="shared" si="393"/>
        <v/>
      </c>
    </row>
    <row r="940" spans="3:33" x14ac:dyDescent="0.3">
      <c r="C940" s="5" t="str">
        <f t="shared" si="394"/>
        <v/>
      </c>
      <c r="D940" s="5" t="e">
        <f t="shared" si="378"/>
        <v>#N/A</v>
      </c>
      <c r="E940" s="5" t="b">
        <f t="shared" si="395"/>
        <v>0</v>
      </c>
      <c r="F940" s="5" t="e">
        <f t="shared" si="379"/>
        <v>#N/A</v>
      </c>
      <c r="G940" s="5" t="str">
        <f t="shared" si="396"/>
        <v>FALSE V</v>
      </c>
      <c r="H940" s="5" t="b">
        <f t="shared" si="397"/>
        <v>0</v>
      </c>
      <c r="I940" s="5" t="b">
        <f t="shared" si="398"/>
        <v>0</v>
      </c>
      <c r="J940" s="5" t="b">
        <f t="shared" si="399"/>
        <v>0</v>
      </c>
      <c r="K940" s="5" t="str">
        <f t="shared" si="400"/>
        <v>FALSE C</v>
      </c>
      <c r="L940" s="5" t="str">
        <f t="array" ref="L940">IFERROR(INDEX(e29_4c,SMALL(IF(($B$9&lt;=e29_raw)*($B$11&gt;=e29_raw),MATCH(ROW(e29_4c),ROW(e29_4c))),ROWS($A$1:A934)),COLUMN(A934)),"")</f>
        <v/>
      </c>
      <c r="M940" s="5" t="b">
        <f t="shared" si="401"/>
        <v>0</v>
      </c>
      <c r="N940" t="b">
        <f t="shared" si="402"/>
        <v>0</v>
      </c>
      <c r="O940" t="b">
        <f t="shared" si="403"/>
        <v>0</v>
      </c>
      <c r="P940" s="5" t="b">
        <f t="shared" si="404"/>
        <v>0</v>
      </c>
      <c r="T940" t="str">
        <f t="shared" si="380"/>
        <v/>
      </c>
      <c r="U940" t="str">
        <f t="shared" si="381"/>
        <v/>
      </c>
      <c r="V940" t="str">
        <f t="shared" si="382"/>
        <v/>
      </c>
      <c r="W940" t="str">
        <f t="shared" si="383"/>
        <v/>
      </c>
      <c r="X940" t="str">
        <f t="shared" si="384"/>
        <v/>
      </c>
      <c r="Y940" t="str">
        <f t="shared" si="385"/>
        <v/>
      </c>
      <c r="Z940" t="str">
        <f t="shared" si="386"/>
        <v/>
      </c>
      <c r="AA940" t="str">
        <f t="shared" si="387"/>
        <v/>
      </c>
      <c r="AB940" t="str">
        <f t="shared" si="388"/>
        <v/>
      </c>
      <c r="AC940" t="str">
        <f t="shared" si="389"/>
        <v/>
      </c>
      <c r="AD940" t="str">
        <f t="shared" si="390"/>
        <v/>
      </c>
      <c r="AE940" t="str">
        <f t="shared" si="391"/>
        <v/>
      </c>
      <c r="AF940" t="str">
        <f t="shared" si="392"/>
        <v/>
      </c>
      <c r="AG940" t="str">
        <f t="shared" si="393"/>
        <v/>
      </c>
    </row>
    <row r="941" spans="3:33" x14ac:dyDescent="0.3">
      <c r="C941" s="5" t="str">
        <f t="shared" si="394"/>
        <v/>
      </c>
      <c r="D941" s="5" t="e">
        <f t="shared" si="378"/>
        <v>#N/A</v>
      </c>
      <c r="E941" s="5" t="b">
        <f t="shared" si="395"/>
        <v>0</v>
      </c>
      <c r="F941" s="5" t="e">
        <f t="shared" si="379"/>
        <v>#N/A</v>
      </c>
      <c r="G941" s="5" t="str">
        <f t="shared" si="396"/>
        <v>FALSE V</v>
      </c>
      <c r="H941" s="5" t="b">
        <f t="shared" si="397"/>
        <v>0</v>
      </c>
      <c r="I941" s="5" t="b">
        <f t="shared" si="398"/>
        <v>0</v>
      </c>
      <c r="J941" s="5" t="b">
        <f t="shared" si="399"/>
        <v>0</v>
      </c>
      <c r="K941" s="5" t="str">
        <f t="shared" si="400"/>
        <v>FALSE C</v>
      </c>
      <c r="L941" s="5" t="str">
        <f t="array" ref="L941">IFERROR(INDEX(e29_4c,SMALL(IF(($B$9&lt;=e29_raw)*($B$11&gt;=e29_raw),MATCH(ROW(e29_4c),ROW(e29_4c))),ROWS($A$1:A935)),COLUMN(A935)),"")</f>
        <v/>
      </c>
      <c r="M941" s="5" t="b">
        <f t="shared" si="401"/>
        <v>0</v>
      </c>
      <c r="N941" t="b">
        <f t="shared" si="402"/>
        <v>0</v>
      </c>
      <c r="O941" t="b">
        <f t="shared" si="403"/>
        <v>0</v>
      </c>
      <c r="P941" s="5" t="b">
        <f t="shared" si="404"/>
        <v>0</v>
      </c>
      <c r="T941" t="str">
        <f t="shared" si="380"/>
        <v/>
      </c>
      <c r="U941" t="str">
        <f t="shared" si="381"/>
        <v/>
      </c>
      <c r="V941" t="str">
        <f t="shared" si="382"/>
        <v/>
      </c>
      <c r="W941" t="str">
        <f t="shared" si="383"/>
        <v/>
      </c>
      <c r="X941" t="str">
        <f t="shared" si="384"/>
        <v/>
      </c>
      <c r="Y941" t="str">
        <f t="shared" si="385"/>
        <v/>
      </c>
      <c r="Z941" t="str">
        <f t="shared" si="386"/>
        <v/>
      </c>
      <c r="AA941" t="str">
        <f t="shared" si="387"/>
        <v/>
      </c>
      <c r="AB941" t="str">
        <f t="shared" si="388"/>
        <v/>
      </c>
      <c r="AC941" t="str">
        <f t="shared" si="389"/>
        <v/>
      </c>
      <c r="AD941" t="str">
        <f t="shared" si="390"/>
        <v/>
      </c>
      <c r="AE941" t="str">
        <f t="shared" si="391"/>
        <v/>
      </c>
      <c r="AF941" t="str">
        <f t="shared" si="392"/>
        <v/>
      </c>
      <c r="AG941" t="str">
        <f t="shared" si="393"/>
        <v/>
      </c>
    </row>
    <row r="942" spans="3:33" x14ac:dyDescent="0.3">
      <c r="C942" s="5" t="str">
        <f t="shared" si="394"/>
        <v/>
      </c>
      <c r="D942" s="5" t="e">
        <f t="shared" si="378"/>
        <v>#N/A</v>
      </c>
      <c r="E942" s="5" t="b">
        <f t="shared" si="395"/>
        <v>0</v>
      </c>
      <c r="F942" s="5" t="e">
        <f t="shared" si="379"/>
        <v>#N/A</v>
      </c>
      <c r="G942" s="5" t="str">
        <f t="shared" si="396"/>
        <v>FALSE V</v>
      </c>
      <c r="H942" s="5" t="b">
        <f t="shared" si="397"/>
        <v>0</v>
      </c>
      <c r="I942" s="5" t="b">
        <f t="shared" si="398"/>
        <v>0</v>
      </c>
      <c r="J942" s="5" t="b">
        <f t="shared" si="399"/>
        <v>0</v>
      </c>
      <c r="K942" s="5" t="str">
        <f t="shared" si="400"/>
        <v>FALSE C</v>
      </c>
      <c r="L942" s="5" t="str">
        <f t="array" ref="L942">IFERROR(INDEX(e29_4c,SMALL(IF(($B$9&lt;=e29_raw)*($B$11&gt;=e29_raw),MATCH(ROW(e29_4c),ROW(e29_4c))),ROWS($A$1:A936)),COLUMN(A936)),"")</f>
        <v/>
      </c>
      <c r="M942" s="5" t="b">
        <f t="shared" si="401"/>
        <v>0</v>
      </c>
      <c r="N942" t="b">
        <f t="shared" si="402"/>
        <v>0</v>
      </c>
      <c r="O942" t="b">
        <f t="shared" si="403"/>
        <v>0</v>
      </c>
      <c r="P942" s="5" t="b">
        <f t="shared" si="404"/>
        <v>0</v>
      </c>
      <c r="T942" t="str">
        <f t="shared" si="380"/>
        <v/>
      </c>
      <c r="U942" t="str">
        <f t="shared" si="381"/>
        <v/>
      </c>
      <c r="V942" t="str">
        <f t="shared" si="382"/>
        <v/>
      </c>
      <c r="W942" t="str">
        <f t="shared" si="383"/>
        <v/>
      </c>
      <c r="X942" t="str">
        <f t="shared" si="384"/>
        <v/>
      </c>
      <c r="Y942" t="str">
        <f t="shared" si="385"/>
        <v/>
      </c>
      <c r="Z942" t="str">
        <f t="shared" si="386"/>
        <v/>
      </c>
      <c r="AA942" t="str">
        <f t="shared" si="387"/>
        <v/>
      </c>
      <c r="AB942" t="str">
        <f t="shared" si="388"/>
        <v/>
      </c>
      <c r="AC942" t="str">
        <f t="shared" si="389"/>
        <v/>
      </c>
      <c r="AD942" t="str">
        <f t="shared" si="390"/>
        <v/>
      </c>
      <c r="AE942" t="str">
        <f t="shared" si="391"/>
        <v/>
      </c>
      <c r="AF942" t="str">
        <f t="shared" si="392"/>
        <v/>
      </c>
      <c r="AG942" t="str">
        <f t="shared" si="393"/>
        <v/>
      </c>
    </row>
    <row r="943" spans="3:33" x14ac:dyDescent="0.3">
      <c r="C943" s="5" t="str">
        <f t="shared" si="394"/>
        <v/>
      </c>
      <c r="D943" s="5" t="e">
        <f t="shared" si="378"/>
        <v>#N/A</v>
      </c>
      <c r="E943" s="5" t="b">
        <f t="shared" si="395"/>
        <v>0</v>
      </c>
      <c r="F943" s="5" t="e">
        <f t="shared" si="379"/>
        <v>#N/A</v>
      </c>
      <c r="G943" s="5" t="str">
        <f t="shared" si="396"/>
        <v>FALSE V</v>
      </c>
      <c r="H943" s="5" t="b">
        <f t="shared" si="397"/>
        <v>0</v>
      </c>
      <c r="I943" s="5" t="b">
        <f t="shared" si="398"/>
        <v>0</v>
      </c>
      <c r="J943" s="5" t="b">
        <f t="shared" si="399"/>
        <v>0</v>
      </c>
      <c r="K943" s="5" t="str">
        <f t="shared" si="400"/>
        <v>FALSE C</v>
      </c>
      <c r="L943" s="5" t="str">
        <f t="array" ref="L943">IFERROR(INDEX(e29_4c,SMALL(IF(($B$9&lt;=e29_raw)*($B$11&gt;=e29_raw),MATCH(ROW(e29_4c),ROW(e29_4c))),ROWS($A$1:A937)),COLUMN(A937)),"")</f>
        <v/>
      </c>
      <c r="M943" s="5" t="b">
        <f t="shared" si="401"/>
        <v>0</v>
      </c>
      <c r="N943" t="b">
        <f t="shared" si="402"/>
        <v>0</v>
      </c>
      <c r="O943" t="b">
        <f t="shared" si="403"/>
        <v>0</v>
      </c>
      <c r="P943" s="5" t="b">
        <f t="shared" si="404"/>
        <v>0</v>
      </c>
      <c r="T943" t="str">
        <f t="shared" si="380"/>
        <v/>
      </c>
      <c r="U943" t="str">
        <f t="shared" si="381"/>
        <v/>
      </c>
      <c r="V943" t="str">
        <f t="shared" si="382"/>
        <v/>
      </c>
      <c r="W943" t="str">
        <f t="shared" si="383"/>
        <v/>
      </c>
      <c r="X943" t="str">
        <f t="shared" si="384"/>
        <v/>
      </c>
      <c r="Y943" t="str">
        <f t="shared" si="385"/>
        <v/>
      </c>
      <c r="Z943" t="str">
        <f t="shared" si="386"/>
        <v/>
      </c>
      <c r="AA943" t="str">
        <f t="shared" si="387"/>
        <v/>
      </c>
      <c r="AB943" t="str">
        <f t="shared" si="388"/>
        <v/>
      </c>
      <c r="AC943" t="str">
        <f t="shared" si="389"/>
        <v/>
      </c>
      <c r="AD943" t="str">
        <f t="shared" si="390"/>
        <v/>
      </c>
      <c r="AE943" t="str">
        <f t="shared" si="391"/>
        <v/>
      </c>
      <c r="AF943" t="str">
        <f t="shared" si="392"/>
        <v/>
      </c>
      <c r="AG943" t="str">
        <f t="shared" si="393"/>
        <v/>
      </c>
    </row>
    <row r="944" spans="3:33" x14ac:dyDescent="0.3">
      <c r="C944" s="5" t="str">
        <f t="shared" si="394"/>
        <v/>
      </c>
      <c r="D944" s="5" t="e">
        <f t="shared" si="378"/>
        <v>#N/A</v>
      </c>
      <c r="E944" s="5" t="b">
        <f t="shared" si="395"/>
        <v>0</v>
      </c>
      <c r="F944" s="5" t="e">
        <f t="shared" si="379"/>
        <v>#N/A</v>
      </c>
      <c r="G944" s="5" t="str">
        <f t="shared" si="396"/>
        <v>FALSE V</v>
      </c>
      <c r="H944" s="5" t="b">
        <f t="shared" si="397"/>
        <v>0</v>
      </c>
      <c r="I944" s="5" t="b">
        <f t="shared" si="398"/>
        <v>0</v>
      </c>
      <c r="J944" s="5" t="b">
        <f t="shared" si="399"/>
        <v>0</v>
      </c>
      <c r="K944" s="5" t="str">
        <f t="shared" si="400"/>
        <v>FALSE C</v>
      </c>
      <c r="L944" s="5" t="str">
        <f t="array" ref="L944">IFERROR(INDEX(e29_4c,SMALL(IF(($B$9&lt;=e29_raw)*($B$11&gt;=e29_raw),MATCH(ROW(e29_4c),ROW(e29_4c))),ROWS($A$1:A938)),COLUMN(A938)),"")</f>
        <v/>
      </c>
      <c r="M944" s="5" t="b">
        <f t="shared" si="401"/>
        <v>0</v>
      </c>
      <c r="N944" t="b">
        <f t="shared" si="402"/>
        <v>0</v>
      </c>
      <c r="O944" t="b">
        <f t="shared" si="403"/>
        <v>0</v>
      </c>
      <c r="P944" s="5" t="b">
        <f t="shared" si="404"/>
        <v>0</v>
      </c>
      <c r="T944" t="str">
        <f t="shared" si="380"/>
        <v/>
      </c>
      <c r="U944" t="str">
        <f t="shared" si="381"/>
        <v/>
      </c>
      <c r="V944" t="str">
        <f t="shared" si="382"/>
        <v/>
      </c>
      <c r="W944" t="str">
        <f t="shared" si="383"/>
        <v/>
      </c>
      <c r="X944" t="str">
        <f t="shared" si="384"/>
        <v/>
      </c>
      <c r="Y944" t="str">
        <f t="shared" si="385"/>
        <v/>
      </c>
      <c r="Z944" t="str">
        <f t="shared" si="386"/>
        <v/>
      </c>
      <c r="AA944" t="str">
        <f t="shared" si="387"/>
        <v/>
      </c>
      <c r="AB944" t="str">
        <f t="shared" si="388"/>
        <v/>
      </c>
      <c r="AC944" t="str">
        <f t="shared" si="389"/>
        <v/>
      </c>
      <c r="AD944" t="str">
        <f t="shared" si="390"/>
        <v/>
      </c>
      <c r="AE944" t="str">
        <f t="shared" si="391"/>
        <v/>
      </c>
      <c r="AF944" t="str">
        <f t="shared" si="392"/>
        <v/>
      </c>
      <c r="AG944" t="str">
        <f t="shared" si="393"/>
        <v/>
      </c>
    </row>
    <row r="945" spans="3:33" x14ac:dyDescent="0.3">
      <c r="C945" s="5" t="str">
        <f t="shared" si="394"/>
        <v/>
      </c>
      <c r="D945" s="5" t="e">
        <f t="shared" si="378"/>
        <v>#N/A</v>
      </c>
      <c r="E945" s="5" t="b">
        <f t="shared" si="395"/>
        <v>0</v>
      </c>
      <c r="F945" s="5" t="e">
        <f t="shared" si="379"/>
        <v>#N/A</v>
      </c>
      <c r="G945" s="5" t="str">
        <f t="shared" si="396"/>
        <v>FALSE V</v>
      </c>
      <c r="H945" s="5" t="b">
        <f t="shared" si="397"/>
        <v>0</v>
      </c>
      <c r="I945" s="5" t="b">
        <f t="shared" si="398"/>
        <v>0</v>
      </c>
      <c r="J945" s="5" t="b">
        <f t="shared" si="399"/>
        <v>0</v>
      </c>
      <c r="K945" s="5" t="str">
        <f t="shared" si="400"/>
        <v>FALSE C</v>
      </c>
      <c r="L945" s="5" t="str">
        <f t="array" ref="L945">IFERROR(INDEX(e29_4c,SMALL(IF(($B$9&lt;=e29_raw)*($B$11&gt;=e29_raw),MATCH(ROW(e29_4c),ROW(e29_4c))),ROWS($A$1:A939)),COLUMN(A939)),"")</f>
        <v/>
      </c>
      <c r="M945" s="5" t="b">
        <f t="shared" si="401"/>
        <v>0</v>
      </c>
      <c r="N945" t="b">
        <f t="shared" si="402"/>
        <v>0</v>
      </c>
      <c r="O945" t="b">
        <f t="shared" si="403"/>
        <v>0</v>
      </c>
      <c r="P945" s="5" t="b">
        <f t="shared" si="404"/>
        <v>0</v>
      </c>
      <c r="T945" t="str">
        <f t="shared" si="380"/>
        <v/>
      </c>
      <c r="U945" t="str">
        <f t="shared" si="381"/>
        <v/>
      </c>
      <c r="V945" t="str">
        <f t="shared" si="382"/>
        <v/>
      </c>
      <c r="W945" t="str">
        <f t="shared" si="383"/>
        <v/>
      </c>
      <c r="X945" t="str">
        <f t="shared" si="384"/>
        <v/>
      </c>
      <c r="Y945" t="str">
        <f t="shared" si="385"/>
        <v/>
      </c>
      <c r="Z945" t="str">
        <f t="shared" si="386"/>
        <v/>
      </c>
      <c r="AA945" t="str">
        <f t="shared" si="387"/>
        <v/>
      </c>
      <c r="AB945" t="str">
        <f t="shared" si="388"/>
        <v/>
      </c>
      <c r="AC945" t="str">
        <f t="shared" si="389"/>
        <v/>
      </c>
      <c r="AD945" t="str">
        <f t="shared" si="390"/>
        <v/>
      </c>
      <c r="AE945" t="str">
        <f t="shared" si="391"/>
        <v/>
      </c>
      <c r="AF945" t="str">
        <f t="shared" si="392"/>
        <v/>
      </c>
      <c r="AG945" t="str">
        <f t="shared" si="393"/>
        <v/>
      </c>
    </row>
    <row r="946" spans="3:33" x14ac:dyDescent="0.3">
      <c r="C946" s="5" t="str">
        <f t="shared" si="394"/>
        <v/>
      </c>
      <c r="D946" s="5" t="e">
        <f t="shared" si="378"/>
        <v>#N/A</v>
      </c>
      <c r="E946" s="5" t="b">
        <f t="shared" si="395"/>
        <v>0</v>
      </c>
      <c r="F946" s="5" t="e">
        <f t="shared" si="379"/>
        <v>#N/A</v>
      </c>
      <c r="G946" s="5" t="str">
        <f t="shared" si="396"/>
        <v>FALSE V</v>
      </c>
      <c r="H946" s="5" t="b">
        <f t="shared" si="397"/>
        <v>0</v>
      </c>
      <c r="I946" s="5" t="b">
        <f t="shared" si="398"/>
        <v>0</v>
      </c>
      <c r="J946" s="5" t="b">
        <f t="shared" si="399"/>
        <v>0</v>
      </c>
      <c r="K946" s="5" t="str">
        <f t="shared" si="400"/>
        <v>FALSE C</v>
      </c>
      <c r="L946" s="5" t="str">
        <f t="array" ref="L946">IFERROR(INDEX(e29_4c,SMALL(IF(($B$9&lt;=e29_raw)*($B$11&gt;=e29_raw),MATCH(ROW(e29_4c),ROW(e29_4c))),ROWS($A$1:A940)),COLUMN(A940)),"")</f>
        <v/>
      </c>
      <c r="M946" s="5" t="b">
        <f t="shared" si="401"/>
        <v>0</v>
      </c>
      <c r="N946" t="b">
        <f t="shared" si="402"/>
        <v>0</v>
      </c>
      <c r="O946" t="b">
        <f t="shared" si="403"/>
        <v>0</v>
      </c>
      <c r="P946" s="5" t="b">
        <f t="shared" si="404"/>
        <v>0</v>
      </c>
      <c r="T946" t="str">
        <f t="shared" si="380"/>
        <v/>
      </c>
      <c r="U946" t="str">
        <f t="shared" si="381"/>
        <v/>
      </c>
      <c r="V946" t="str">
        <f t="shared" si="382"/>
        <v/>
      </c>
      <c r="W946" t="str">
        <f t="shared" si="383"/>
        <v/>
      </c>
      <c r="X946" t="str">
        <f t="shared" si="384"/>
        <v/>
      </c>
      <c r="Y946" t="str">
        <f t="shared" si="385"/>
        <v/>
      </c>
      <c r="Z946" t="str">
        <f t="shared" si="386"/>
        <v/>
      </c>
      <c r="AA946" t="str">
        <f t="shared" si="387"/>
        <v/>
      </c>
      <c r="AB946" t="str">
        <f t="shared" si="388"/>
        <v/>
      </c>
      <c r="AC946" t="str">
        <f t="shared" si="389"/>
        <v/>
      </c>
      <c r="AD946" t="str">
        <f t="shared" si="390"/>
        <v/>
      </c>
      <c r="AE946" t="str">
        <f t="shared" si="391"/>
        <v/>
      </c>
      <c r="AF946" t="str">
        <f t="shared" si="392"/>
        <v/>
      </c>
      <c r="AG946" t="str">
        <f t="shared" si="393"/>
        <v/>
      </c>
    </row>
    <row r="947" spans="3:33" x14ac:dyDescent="0.3">
      <c r="C947" s="5" t="str">
        <f t="shared" si="394"/>
        <v/>
      </c>
      <c r="D947" s="5" t="e">
        <f t="shared" si="378"/>
        <v>#N/A</v>
      </c>
      <c r="E947" s="5" t="b">
        <f t="shared" si="395"/>
        <v>0</v>
      </c>
      <c r="F947" s="5" t="e">
        <f t="shared" si="379"/>
        <v>#N/A</v>
      </c>
      <c r="G947" s="5" t="str">
        <f t="shared" si="396"/>
        <v>FALSE V</v>
      </c>
      <c r="H947" s="5" t="b">
        <f t="shared" si="397"/>
        <v>0</v>
      </c>
      <c r="I947" s="5" t="b">
        <f t="shared" si="398"/>
        <v>0</v>
      </c>
      <c r="J947" s="5" t="b">
        <f t="shared" si="399"/>
        <v>0</v>
      </c>
      <c r="K947" s="5" t="str">
        <f t="shared" si="400"/>
        <v>FALSE C</v>
      </c>
      <c r="L947" s="5" t="str">
        <f t="array" ref="L947">IFERROR(INDEX(e29_4c,SMALL(IF(($B$9&lt;=e29_raw)*($B$11&gt;=e29_raw),MATCH(ROW(e29_4c),ROW(e29_4c))),ROWS($A$1:A941)),COLUMN(A941)),"")</f>
        <v/>
      </c>
      <c r="M947" s="5" t="b">
        <f t="shared" si="401"/>
        <v>0</v>
      </c>
      <c r="N947" t="b">
        <f t="shared" si="402"/>
        <v>0</v>
      </c>
      <c r="O947" t="b">
        <f t="shared" si="403"/>
        <v>0</v>
      </c>
      <c r="P947" s="5" t="b">
        <f t="shared" si="404"/>
        <v>0</v>
      </c>
      <c r="T947" t="str">
        <f t="shared" si="380"/>
        <v/>
      </c>
      <c r="U947" t="str">
        <f t="shared" si="381"/>
        <v/>
      </c>
      <c r="V947" t="str">
        <f t="shared" si="382"/>
        <v/>
      </c>
      <c r="W947" t="str">
        <f t="shared" si="383"/>
        <v/>
      </c>
      <c r="X947" t="str">
        <f t="shared" si="384"/>
        <v/>
      </c>
      <c r="Y947" t="str">
        <f t="shared" si="385"/>
        <v/>
      </c>
      <c r="Z947" t="str">
        <f t="shared" si="386"/>
        <v/>
      </c>
      <c r="AA947" t="str">
        <f t="shared" si="387"/>
        <v/>
      </c>
      <c r="AB947" t="str">
        <f t="shared" si="388"/>
        <v/>
      </c>
      <c r="AC947" t="str">
        <f t="shared" si="389"/>
        <v/>
      </c>
      <c r="AD947" t="str">
        <f t="shared" si="390"/>
        <v/>
      </c>
      <c r="AE947" t="str">
        <f t="shared" si="391"/>
        <v/>
      </c>
      <c r="AF947" t="str">
        <f t="shared" si="392"/>
        <v/>
      </c>
      <c r="AG947" t="str">
        <f t="shared" si="393"/>
        <v/>
      </c>
    </row>
    <row r="948" spans="3:33" x14ac:dyDescent="0.3">
      <c r="C948" s="5" t="str">
        <f t="shared" si="394"/>
        <v/>
      </c>
      <c r="D948" s="5" t="e">
        <f t="shared" si="378"/>
        <v>#N/A</v>
      </c>
      <c r="E948" s="5" t="b">
        <f t="shared" si="395"/>
        <v>0</v>
      </c>
      <c r="F948" s="5" t="e">
        <f t="shared" si="379"/>
        <v>#N/A</v>
      </c>
      <c r="G948" s="5" t="str">
        <f t="shared" si="396"/>
        <v>FALSE V</v>
      </c>
      <c r="H948" s="5" t="b">
        <f t="shared" si="397"/>
        <v>0</v>
      </c>
      <c r="I948" s="5" t="b">
        <f t="shared" si="398"/>
        <v>0</v>
      </c>
      <c r="J948" s="5" t="b">
        <f t="shared" si="399"/>
        <v>0</v>
      </c>
      <c r="K948" s="5" t="str">
        <f t="shared" si="400"/>
        <v>FALSE C</v>
      </c>
      <c r="L948" s="5" t="str">
        <f t="array" ref="L948">IFERROR(INDEX(e29_4c,SMALL(IF(($B$9&lt;=e29_raw)*($B$11&gt;=e29_raw),MATCH(ROW(e29_4c),ROW(e29_4c))),ROWS($A$1:A942)),COLUMN(A942)),"")</f>
        <v/>
      </c>
      <c r="M948" s="5" t="b">
        <f t="shared" si="401"/>
        <v>0</v>
      </c>
      <c r="N948" t="b">
        <f t="shared" si="402"/>
        <v>0</v>
      </c>
      <c r="O948" t="b">
        <f t="shared" si="403"/>
        <v>0</v>
      </c>
      <c r="P948" s="5" t="b">
        <f t="shared" si="404"/>
        <v>0</v>
      </c>
      <c r="T948" t="str">
        <f t="shared" si="380"/>
        <v/>
      </c>
      <c r="U948" t="str">
        <f t="shared" si="381"/>
        <v/>
      </c>
      <c r="V948" t="str">
        <f t="shared" si="382"/>
        <v/>
      </c>
      <c r="W948" t="str">
        <f t="shared" si="383"/>
        <v/>
      </c>
      <c r="X948" t="str">
        <f t="shared" si="384"/>
        <v/>
      </c>
      <c r="Y948" t="str">
        <f t="shared" si="385"/>
        <v/>
      </c>
      <c r="Z948" t="str">
        <f t="shared" si="386"/>
        <v/>
      </c>
      <c r="AA948" t="str">
        <f t="shared" si="387"/>
        <v/>
      </c>
      <c r="AB948" t="str">
        <f t="shared" si="388"/>
        <v/>
      </c>
      <c r="AC948" t="str">
        <f t="shared" si="389"/>
        <v/>
      </c>
      <c r="AD948" t="str">
        <f t="shared" si="390"/>
        <v/>
      </c>
      <c r="AE948" t="str">
        <f t="shared" si="391"/>
        <v/>
      </c>
      <c r="AF948" t="str">
        <f t="shared" si="392"/>
        <v/>
      </c>
      <c r="AG948" t="str">
        <f t="shared" si="393"/>
        <v/>
      </c>
    </row>
    <row r="949" spans="3:33" x14ac:dyDescent="0.3">
      <c r="C949" s="5" t="str">
        <f t="shared" si="394"/>
        <v/>
      </c>
      <c r="D949" s="5" t="e">
        <f t="shared" si="378"/>
        <v>#N/A</v>
      </c>
      <c r="E949" s="5" t="b">
        <f t="shared" si="395"/>
        <v>0</v>
      </c>
      <c r="F949" s="5" t="e">
        <f t="shared" si="379"/>
        <v>#N/A</v>
      </c>
      <c r="G949" s="5" t="str">
        <f t="shared" si="396"/>
        <v>FALSE V</v>
      </c>
      <c r="H949" s="5" t="b">
        <f t="shared" si="397"/>
        <v>0</v>
      </c>
      <c r="I949" s="5" t="b">
        <f t="shared" si="398"/>
        <v>0</v>
      </c>
      <c r="J949" s="5" t="b">
        <f t="shared" si="399"/>
        <v>0</v>
      </c>
      <c r="K949" s="5" t="str">
        <f t="shared" si="400"/>
        <v>FALSE C</v>
      </c>
      <c r="L949" s="5" t="str">
        <f t="array" ref="L949">IFERROR(INDEX(e29_4c,SMALL(IF(($B$9&lt;=e29_raw)*($B$11&gt;=e29_raw),MATCH(ROW(e29_4c),ROW(e29_4c))),ROWS($A$1:A943)),COLUMN(A943)),"")</f>
        <v/>
      </c>
      <c r="M949" s="5" t="b">
        <f t="shared" si="401"/>
        <v>0</v>
      </c>
      <c r="N949" t="b">
        <f t="shared" si="402"/>
        <v>0</v>
      </c>
      <c r="O949" t="b">
        <f t="shared" si="403"/>
        <v>0</v>
      </c>
      <c r="P949" s="5" t="b">
        <f t="shared" si="404"/>
        <v>0</v>
      </c>
      <c r="T949" t="str">
        <f t="shared" si="380"/>
        <v/>
      </c>
      <c r="U949" t="str">
        <f t="shared" si="381"/>
        <v/>
      </c>
      <c r="V949" t="str">
        <f t="shared" si="382"/>
        <v/>
      </c>
      <c r="W949" t="str">
        <f t="shared" si="383"/>
        <v/>
      </c>
      <c r="X949" t="str">
        <f t="shared" si="384"/>
        <v/>
      </c>
      <c r="Y949" t="str">
        <f t="shared" si="385"/>
        <v/>
      </c>
      <c r="Z949" t="str">
        <f t="shared" si="386"/>
        <v/>
      </c>
      <c r="AA949" t="str">
        <f t="shared" si="387"/>
        <v/>
      </c>
      <c r="AB949" t="str">
        <f t="shared" si="388"/>
        <v/>
      </c>
      <c r="AC949" t="str">
        <f t="shared" si="389"/>
        <v/>
      </c>
      <c r="AD949" t="str">
        <f t="shared" si="390"/>
        <v/>
      </c>
      <c r="AE949" t="str">
        <f t="shared" si="391"/>
        <v/>
      </c>
      <c r="AF949" t="str">
        <f t="shared" si="392"/>
        <v/>
      </c>
      <c r="AG949" t="str">
        <f t="shared" si="393"/>
        <v/>
      </c>
    </row>
    <row r="950" spans="3:33" x14ac:dyDescent="0.3">
      <c r="C950" s="5" t="str">
        <f t="shared" si="394"/>
        <v/>
      </c>
      <c r="D950" s="5" t="e">
        <f t="shared" si="378"/>
        <v>#N/A</v>
      </c>
      <c r="E950" s="5" t="b">
        <f t="shared" si="395"/>
        <v>0</v>
      </c>
      <c r="F950" s="5" t="e">
        <f t="shared" si="379"/>
        <v>#N/A</v>
      </c>
      <c r="G950" s="5" t="str">
        <f t="shared" si="396"/>
        <v>FALSE V</v>
      </c>
      <c r="H950" s="5" t="b">
        <f t="shared" si="397"/>
        <v>0</v>
      </c>
      <c r="I950" s="5" t="b">
        <f t="shared" si="398"/>
        <v>0</v>
      </c>
      <c r="J950" s="5" t="b">
        <f t="shared" si="399"/>
        <v>0</v>
      </c>
      <c r="K950" s="5" t="str">
        <f t="shared" si="400"/>
        <v>FALSE C</v>
      </c>
      <c r="L950" s="5" t="str">
        <f t="array" ref="L950">IFERROR(INDEX(e29_4c,SMALL(IF(($B$9&lt;=e29_raw)*($B$11&gt;=e29_raw),MATCH(ROW(e29_4c),ROW(e29_4c))),ROWS($A$1:A944)),COLUMN(A944)),"")</f>
        <v/>
      </c>
      <c r="M950" s="5" t="b">
        <f t="shared" si="401"/>
        <v>0</v>
      </c>
      <c r="N950" t="b">
        <f t="shared" si="402"/>
        <v>0</v>
      </c>
      <c r="O950" t="b">
        <f t="shared" si="403"/>
        <v>0</v>
      </c>
      <c r="P950" s="5" t="b">
        <f t="shared" si="404"/>
        <v>0</v>
      </c>
      <c r="T950" t="str">
        <f t="shared" si="380"/>
        <v/>
      </c>
      <c r="U950" t="str">
        <f t="shared" si="381"/>
        <v/>
      </c>
      <c r="V950" t="str">
        <f t="shared" si="382"/>
        <v/>
      </c>
      <c r="W950" t="str">
        <f t="shared" si="383"/>
        <v/>
      </c>
      <c r="X950" t="str">
        <f t="shared" si="384"/>
        <v/>
      </c>
      <c r="Y950" t="str">
        <f t="shared" si="385"/>
        <v/>
      </c>
      <c r="Z950" t="str">
        <f t="shared" si="386"/>
        <v/>
      </c>
      <c r="AA950" t="str">
        <f t="shared" si="387"/>
        <v/>
      </c>
      <c r="AB950" t="str">
        <f t="shared" si="388"/>
        <v/>
      </c>
      <c r="AC950" t="str">
        <f t="shared" si="389"/>
        <v/>
      </c>
      <c r="AD950" t="str">
        <f t="shared" si="390"/>
        <v/>
      </c>
      <c r="AE950" t="str">
        <f t="shared" si="391"/>
        <v/>
      </c>
      <c r="AF950" t="str">
        <f t="shared" si="392"/>
        <v/>
      </c>
      <c r="AG950" t="str">
        <f t="shared" si="393"/>
        <v/>
      </c>
    </row>
    <row r="951" spans="3:33" x14ac:dyDescent="0.3">
      <c r="C951" s="5" t="str">
        <f t="shared" si="394"/>
        <v/>
      </c>
      <c r="D951" s="5" t="e">
        <f t="shared" si="378"/>
        <v>#N/A</v>
      </c>
      <c r="E951" s="5" t="b">
        <f t="shared" si="395"/>
        <v>0</v>
      </c>
      <c r="F951" s="5" t="e">
        <f t="shared" si="379"/>
        <v>#N/A</v>
      </c>
      <c r="G951" s="5" t="str">
        <f t="shared" si="396"/>
        <v>FALSE V</v>
      </c>
      <c r="H951" s="5" t="b">
        <f t="shared" si="397"/>
        <v>0</v>
      </c>
      <c r="I951" s="5" t="b">
        <f t="shared" si="398"/>
        <v>0</v>
      </c>
      <c r="J951" s="5" t="b">
        <f t="shared" si="399"/>
        <v>0</v>
      </c>
      <c r="K951" s="5" t="str">
        <f t="shared" si="400"/>
        <v>FALSE C</v>
      </c>
      <c r="L951" s="5" t="str">
        <f t="array" ref="L951">IFERROR(INDEX(e29_4c,SMALL(IF(($B$9&lt;=e29_raw)*($B$11&gt;=e29_raw),MATCH(ROW(e29_4c),ROW(e29_4c))),ROWS($A$1:A945)),COLUMN(A945)),"")</f>
        <v/>
      </c>
      <c r="M951" s="5" t="b">
        <f t="shared" si="401"/>
        <v>0</v>
      </c>
      <c r="N951" t="b">
        <f t="shared" si="402"/>
        <v>0</v>
      </c>
      <c r="O951" t="b">
        <f t="shared" si="403"/>
        <v>0</v>
      </c>
      <c r="P951" s="5" t="b">
        <f t="shared" si="404"/>
        <v>0</v>
      </c>
      <c r="T951" t="str">
        <f t="shared" si="380"/>
        <v/>
      </c>
      <c r="U951" t="str">
        <f t="shared" si="381"/>
        <v/>
      </c>
      <c r="V951" t="str">
        <f t="shared" si="382"/>
        <v/>
      </c>
      <c r="W951" t="str">
        <f t="shared" si="383"/>
        <v/>
      </c>
      <c r="X951" t="str">
        <f t="shared" si="384"/>
        <v/>
      </c>
      <c r="Y951" t="str">
        <f t="shared" si="385"/>
        <v/>
      </c>
      <c r="Z951" t="str">
        <f t="shared" si="386"/>
        <v/>
      </c>
      <c r="AA951" t="str">
        <f t="shared" si="387"/>
        <v/>
      </c>
      <c r="AB951" t="str">
        <f t="shared" si="388"/>
        <v/>
      </c>
      <c r="AC951" t="str">
        <f t="shared" si="389"/>
        <v/>
      </c>
      <c r="AD951" t="str">
        <f t="shared" si="390"/>
        <v/>
      </c>
      <c r="AE951" t="str">
        <f t="shared" si="391"/>
        <v/>
      </c>
      <c r="AF951" t="str">
        <f t="shared" si="392"/>
        <v/>
      </c>
      <c r="AG951" t="str">
        <f t="shared" si="393"/>
        <v/>
      </c>
    </row>
    <row r="952" spans="3:33" x14ac:dyDescent="0.3">
      <c r="C952" s="5" t="str">
        <f t="shared" si="394"/>
        <v/>
      </c>
      <c r="D952" s="5" t="e">
        <f t="shared" si="378"/>
        <v>#N/A</v>
      </c>
      <c r="E952" s="5" t="b">
        <f t="shared" si="395"/>
        <v>0</v>
      </c>
      <c r="F952" s="5" t="e">
        <f t="shared" si="379"/>
        <v>#N/A</v>
      </c>
      <c r="G952" s="5" t="str">
        <f t="shared" si="396"/>
        <v>FALSE V</v>
      </c>
      <c r="H952" s="5" t="b">
        <f t="shared" si="397"/>
        <v>0</v>
      </c>
      <c r="I952" s="5" t="b">
        <f t="shared" si="398"/>
        <v>0</v>
      </c>
      <c r="J952" s="5" t="b">
        <f t="shared" si="399"/>
        <v>0</v>
      </c>
      <c r="K952" s="5" t="str">
        <f t="shared" si="400"/>
        <v>FALSE C</v>
      </c>
      <c r="L952" s="5" t="str">
        <f t="array" ref="L952">IFERROR(INDEX(e29_4c,SMALL(IF(($B$9&lt;=e29_raw)*($B$11&gt;=e29_raw),MATCH(ROW(e29_4c),ROW(e29_4c))),ROWS($A$1:A946)),COLUMN(A946)),"")</f>
        <v/>
      </c>
      <c r="M952" s="5" t="b">
        <f t="shared" si="401"/>
        <v>0</v>
      </c>
      <c r="N952" t="b">
        <f t="shared" si="402"/>
        <v>0</v>
      </c>
      <c r="O952" t="b">
        <f t="shared" si="403"/>
        <v>0</v>
      </c>
      <c r="P952" s="5" t="b">
        <f t="shared" si="404"/>
        <v>0</v>
      </c>
      <c r="T952" t="str">
        <f t="shared" si="380"/>
        <v/>
      </c>
      <c r="U952" t="str">
        <f t="shared" si="381"/>
        <v/>
      </c>
      <c r="V952" t="str">
        <f t="shared" si="382"/>
        <v/>
      </c>
      <c r="W952" t="str">
        <f t="shared" si="383"/>
        <v/>
      </c>
      <c r="X952" t="str">
        <f t="shared" si="384"/>
        <v/>
      </c>
      <c r="Y952" t="str">
        <f t="shared" si="385"/>
        <v/>
      </c>
      <c r="Z952" t="str">
        <f t="shared" si="386"/>
        <v/>
      </c>
      <c r="AA952" t="str">
        <f t="shared" si="387"/>
        <v/>
      </c>
      <c r="AB952" t="str">
        <f t="shared" si="388"/>
        <v/>
      </c>
      <c r="AC952" t="str">
        <f t="shared" si="389"/>
        <v/>
      </c>
      <c r="AD952" t="str">
        <f t="shared" si="390"/>
        <v/>
      </c>
      <c r="AE952" t="str">
        <f t="shared" si="391"/>
        <v/>
      </c>
      <c r="AF952" t="str">
        <f t="shared" si="392"/>
        <v/>
      </c>
      <c r="AG952" t="str">
        <f t="shared" si="393"/>
        <v/>
      </c>
    </row>
    <row r="953" spans="3:33" x14ac:dyDescent="0.3">
      <c r="C953" s="5" t="str">
        <f t="shared" si="394"/>
        <v/>
      </c>
      <c r="D953" s="5" t="e">
        <f t="shared" si="378"/>
        <v>#N/A</v>
      </c>
      <c r="E953" s="5" t="b">
        <f t="shared" si="395"/>
        <v>0</v>
      </c>
      <c r="F953" s="5" t="e">
        <f t="shared" si="379"/>
        <v>#N/A</v>
      </c>
      <c r="G953" s="5" t="str">
        <f t="shared" si="396"/>
        <v>FALSE V</v>
      </c>
      <c r="H953" s="5" t="b">
        <f t="shared" si="397"/>
        <v>0</v>
      </c>
      <c r="I953" s="5" t="b">
        <f t="shared" si="398"/>
        <v>0</v>
      </c>
      <c r="J953" s="5" t="b">
        <f t="shared" si="399"/>
        <v>0</v>
      </c>
      <c r="K953" s="5" t="str">
        <f t="shared" si="400"/>
        <v>FALSE C</v>
      </c>
      <c r="L953" s="5" t="str">
        <f t="array" ref="L953">IFERROR(INDEX(e29_4c,SMALL(IF(($B$9&lt;=e29_raw)*($B$11&gt;=e29_raw),MATCH(ROW(e29_4c),ROW(e29_4c))),ROWS($A$1:A947)),COLUMN(A947)),"")</f>
        <v/>
      </c>
      <c r="M953" s="5" t="b">
        <f t="shared" si="401"/>
        <v>0</v>
      </c>
      <c r="N953" t="b">
        <f t="shared" si="402"/>
        <v>0</v>
      </c>
      <c r="O953" t="b">
        <f t="shared" si="403"/>
        <v>0</v>
      </c>
      <c r="P953" s="5" t="b">
        <f t="shared" si="404"/>
        <v>0</v>
      </c>
      <c r="T953" t="str">
        <f t="shared" si="380"/>
        <v/>
      </c>
      <c r="U953" t="str">
        <f t="shared" si="381"/>
        <v/>
      </c>
      <c r="V953" t="str">
        <f t="shared" si="382"/>
        <v/>
      </c>
      <c r="W953" t="str">
        <f t="shared" si="383"/>
        <v/>
      </c>
      <c r="X953" t="str">
        <f t="shared" si="384"/>
        <v/>
      </c>
      <c r="Y953" t="str">
        <f t="shared" si="385"/>
        <v/>
      </c>
      <c r="Z953" t="str">
        <f t="shared" si="386"/>
        <v/>
      </c>
      <c r="AA953" t="str">
        <f t="shared" si="387"/>
        <v/>
      </c>
      <c r="AB953" t="str">
        <f t="shared" si="388"/>
        <v/>
      </c>
      <c r="AC953" t="str">
        <f t="shared" si="389"/>
        <v/>
      </c>
      <c r="AD953" t="str">
        <f t="shared" si="390"/>
        <v/>
      </c>
      <c r="AE953" t="str">
        <f t="shared" si="391"/>
        <v/>
      </c>
      <c r="AF953" t="str">
        <f t="shared" si="392"/>
        <v/>
      </c>
      <c r="AG953" t="str">
        <f t="shared" si="393"/>
        <v/>
      </c>
    </row>
    <row r="954" spans="3:33" x14ac:dyDescent="0.3">
      <c r="C954" s="5" t="str">
        <f t="shared" si="394"/>
        <v/>
      </c>
      <c r="D954" s="5" t="e">
        <f t="shared" si="378"/>
        <v>#N/A</v>
      </c>
      <c r="E954" s="5" t="b">
        <f t="shared" si="395"/>
        <v>0</v>
      </c>
      <c r="F954" s="5" t="e">
        <f t="shared" si="379"/>
        <v>#N/A</v>
      </c>
      <c r="G954" s="5" t="str">
        <f t="shared" si="396"/>
        <v>FALSE V</v>
      </c>
      <c r="H954" s="5" t="b">
        <f t="shared" si="397"/>
        <v>0</v>
      </c>
      <c r="I954" s="5" t="b">
        <f t="shared" si="398"/>
        <v>0</v>
      </c>
      <c r="J954" s="5" t="b">
        <f t="shared" si="399"/>
        <v>0</v>
      </c>
      <c r="K954" s="5" t="str">
        <f t="shared" si="400"/>
        <v>FALSE C</v>
      </c>
      <c r="L954" s="5" t="str">
        <f t="array" ref="L954">IFERROR(INDEX(e29_4c,SMALL(IF(($B$9&lt;=e29_raw)*($B$11&gt;=e29_raw),MATCH(ROW(e29_4c),ROW(e29_4c))),ROWS($A$1:A948)),COLUMN(A948)),"")</f>
        <v/>
      </c>
      <c r="M954" s="5" t="b">
        <f t="shared" si="401"/>
        <v>0</v>
      </c>
      <c r="N954" t="b">
        <f t="shared" si="402"/>
        <v>0</v>
      </c>
      <c r="O954" t="b">
        <f t="shared" si="403"/>
        <v>0</v>
      </c>
      <c r="P954" s="5" t="b">
        <f t="shared" si="404"/>
        <v>0</v>
      </c>
      <c r="T954" t="str">
        <f t="shared" si="380"/>
        <v/>
      </c>
      <c r="U954" t="str">
        <f t="shared" si="381"/>
        <v/>
      </c>
      <c r="V954" t="str">
        <f t="shared" si="382"/>
        <v/>
      </c>
      <c r="W954" t="str">
        <f t="shared" si="383"/>
        <v/>
      </c>
      <c r="X954" t="str">
        <f t="shared" si="384"/>
        <v/>
      </c>
      <c r="Y954" t="str">
        <f t="shared" si="385"/>
        <v/>
      </c>
      <c r="Z954" t="str">
        <f t="shared" si="386"/>
        <v/>
      </c>
      <c r="AA954" t="str">
        <f t="shared" si="387"/>
        <v/>
      </c>
      <c r="AB954" t="str">
        <f t="shared" si="388"/>
        <v/>
      </c>
      <c r="AC954" t="str">
        <f t="shared" si="389"/>
        <v/>
      </c>
      <c r="AD954" t="str">
        <f t="shared" si="390"/>
        <v/>
      </c>
      <c r="AE954" t="str">
        <f t="shared" si="391"/>
        <v/>
      </c>
      <c r="AF954" t="str">
        <f t="shared" si="392"/>
        <v/>
      </c>
      <c r="AG954" t="str">
        <f t="shared" si="393"/>
        <v/>
      </c>
    </row>
    <row r="955" spans="3:33" x14ac:dyDescent="0.3">
      <c r="C955" s="5" t="str">
        <f t="shared" si="394"/>
        <v/>
      </c>
      <c r="D955" s="5" t="e">
        <f t="shared" si="378"/>
        <v>#N/A</v>
      </c>
      <c r="E955" s="5" t="b">
        <f t="shared" si="395"/>
        <v>0</v>
      </c>
      <c r="F955" s="5" t="e">
        <f t="shared" si="379"/>
        <v>#N/A</v>
      </c>
      <c r="G955" s="5" t="str">
        <f t="shared" si="396"/>
        <v>FALSE V</v>
      </c>
      <c r="H955" s="5" t="b">
        <f t="shared" si="397"/>
        <v>0</v>
      </c>
      <c r="I955" s="5" t="b">
        <f t="shared" si="398"/>
        <v>0</v>
      </c>
      <c r="J955" s="5" t="b">
        <f t="shared" si="399"/>
        <v>0</v>
      </c>
      <c r="K955" s="5" t="str">
        <f t="shared" si="400"/>
        <v>FALSE C</v>
      </c>
      <c r="L955" s="5" t="str">
        <f t="array" ref="L955">IFERROR(INDEX(e29_4c,SMALL(IF(($B$9&lt;=e29_raw)*($B$11&gt;=e29_raw),MATCH(ROW(e29_4c),ROW(e29_4c))),ROWS($A$1:A949)),COLUMN(A949)),"")</f>
        <v/>
      </c>
      <c r="M955" s="5" t="b">
        <f t="shared" si="401"/>
        <v>0</v>
      </c>
      <c r="N955" t="b">
        <f t="shared" si="402"/>
        <v>0</v>
      </c>
      <c r="O955" t="b">
        <f t="shared" si="403"/>
        <v>0</v>
      </c>
      <c r="P955" s="5" t="b">
        <f t="shared" si="404"/>
        <v>0</v>
      </c>
      <c r="T955" t="str">
        <f t="shared" si="380"/>
        <v/>
      </c>
      <c r="U955" t="str">
        <f t="shared" si="381"/>
        <v/>
      </c>
      <c r="V955" t="str">
        <f t="shared" si="382"/>
        <v/>
      </c>
      <c r="W955" t="str">
        <f t="shared" si="383"/>
        <v/>
      </c>
      <c r="X955" t="str">
        <f t="shared" si="384"/>
        <v/>
      </c>
      <c r="Y955" t="str">
        <f t="shared" si="385"/>
        <v/>
      </c>
      <c r="Z955" t="str">
        <f t="shared" si="386"/>
        <v/>
      </c>
      <c r="AA955" t="str">
        <f t="shared" si="387"/>
        <v/>
      </c>
      <c r="AB955" t="str">
        <f t="shared" si="388"/>
        <v/>
      </c>
      <c r="AC955" t="str">
        <f t="shared" si="389"/>
        <v/>
      </c>
      <c r="AD955" t="str">
        <f t="shared" si="390"/>
        <v/>
      </c>
      <c r="AE955" t="str">
        <f t="shared" si="391"/>
        <v/>
      </c>
      <c r="AF955" t="str">
        <f t="shared" si="392"/>
        <v/>
      </c>
      <c r="AG955" t="str">
        <f t="shared" si="393"/>
        <v/>
      </c>
    </row>
    <row r="956" spans="3:33" x14ac:dyDescent="0.3">
      <c r="C956" s="5" t="str">
        <f t="shared" si="394"/>
        <v/>
      </c>
      <c r="D956" s="5" t="e">
        <f t="shared" si="378"/>
        <v>#N/A</v>
      </c>
      <c r="E956" s="5" t="b">
        <f t="shared" si="395"/>
        <v>0</v>
      </c>
      <c r="F956" s="5" t="e">
        <f t="shared" si="379"/>
        <v>#N/A</v>
      </c>
      <c r="G956" s="5" t="str">
        <f t="shared" si="396"/>
        <v>FALSE V</v>
      </c>
      <c r="H956" s="5" t="b">
        <f t="shared" si="397"/>
        <v>0</v>
      </c>
      <c r="I956" s="5" t="b">
        <f t="shared" si="398"/>
        <v>0</v>
      </c>
      <c r="J956" s="5" t="b">
        <f t="shared" si="399"/>
        <v>0</v>
      </c>
      <c r="K956" s="5" t="str">
        <f t="shared" si="400"/>
        <v>FALSE C</v>
      </c>
      <c r="L956" s="5" t="str">
        <f t="array" ref="L956">IFERROR(INDEX(e29_4c,SMALL(IF(($B$9&lt;=e29_raw)*($B$11&gt;=e29_raw),MATCH(ROW(e29_4c),ROW(e29_4c))),ROWS($A$1:A950)),COLUMN(A950)),"")</f>
        <v/>
      </c>
      <c r="M956" s="5" t="b">
        <f t="shared" si="401"/>
        <v>0</v>
      </c>
      <c r="N956" t="b">
        <f t="shared" si="402"/>
        <v>0</v>
      </c>
      <c r="O956" t="b">
        <f t="shared" si="403"/>
        <v>0</v>
      </c>
      <c r="P956" s="5" t="b">
        <f t="shared" si="404"/>
        <v>0</v>
      </c>
      <c r="T956" t="str">
        <f t="shared" si="380"/>
        <v/>
      </c>
      <c r="U956" t="str">
        <f t="shared" si="381"/>
        <v/>
      </c>
      <c r="V956" t="str">
        <f t="shared" si="382"/>
        <v/>
      </c>
      <c r="W956" t="str">
        <f t="shared" si="383"/>
        <v/>
      </c>
      <c r="X956" t="str">
        <f t="shared" si="384"/>
        <v/>
      </c>
      <c r="Y956" t="str">
        <f t="shared" si="385"/>
        <v/>
      </c>
      <c r="Z956" t="str">
        <f t="shared" si="386"/>
        <v/>
      </c>
      <c r="AA956" t="str">
        <f t="shared" si="387"/>
        <v/>
      </c>
      <c r="AB956" t="str">
        <f t="shared" si="388"/>
        <v/>
      </c>
      <c r="AC956" t="str">
        <f t="shared" si="389"/>
        <v/>
      </c>
      <c r="AD956" t="str">
        <f t="shared" si="390"/>
        <v/>
      </c>
      <c r="AE956" t="str">
        <f t="shared" si="391"/>
        <v/>
      </c>
      <c r="AF956" t="str">
        <f t="shared" si="392"/>
        <v/>
      </c>
      <c r="AG956" t="str">
        <f t="shared" si="393"/>
        <v/>
      </c>
    </row>
    <row r="957" spans="3:33" x14ac:dyDescent="0.3">
      <c r="C957" s="5" t="str">
        <f t="shared" si="394"/>
        <v/>
      </c>
      <c r="D957" s="5" t="e">
        <f t="shared" si="378"/>
        <v>#N/A</v>
      </c>
      <c r="E957" s="5" t="b">
        <f t="shared" si="395"/>
        <v>0</v>
      </c>
      <c r="F957" s="5" t="e">
        <f t="shared" si="379"/>
        <v>#N/A</v>
      </c>
      <c r="G957" s="5" t="str">
        <f t="shared" si="396"/>
        <v>FALSE V</v>
      </c>
      <c r="H957" s="5" t="b">
        <f t="shared" si="397"/>
        <v>0</v>
      </c>
      <c r="I957" s="5" t="b">
        <f t="shared" si="398"/>
        <v>0</v>
      </c>
      <c r="J957" s="5" t="b">
        <f t="shared" si="399"/>
        <v>0</v>
      </c>
      <c r="K957" s="5" t="str">
        <f t="shared" si="400"/>
        <v>FALSE C</v>
      </c>
      <c r="L957" s="5" t="str">
        <f t="array" ref="L957">IFERROR(INDEX(e29_4c,SMALL(IF(($B$9&lt;=e29_raw)*($B$11&gt;=e29_raw),MATCH(ROW(e29_4c),ROW(e29_4c))),ROWS($A$1:A951)),COLUMN(A951)),"")</f>
        <v/>
      </c>
      <c r="M957" s="5" t="b">
        <f t="shared" si="401"/>
        <v>0</v>
      </c>
      <c r="N957" t="b">
        <f t="shared" si="402"/>
        <v>0</v>
      </c>
      <c r="O957" t="b">
        <f t="shared" si="403"/>
        <v>0</v>
      </c>
      <c r="P957" s="5" t="b">
        <f t="shared" si="404"/>
        <v>0</v>
      </c>
      <c r="T957" t="str">
        <f t="shared" si="380"/>
        <v/>
      </c>
      <c r="U957" t="str">
        <f t="shared" si="381"/>
        <v/>
      </c>
      <c r="V957" t="str">
        <f t="shared" si="382"/>
        <v/>
      </c>
      <c r="W957" t="str">
        <f t="shared" si="383"/>
        <v/>
      </c>
      <c r="X957" t="str">
        <f t="shared" si="384"/>
        <v/>
      </c>
      <c r="Y957" t="str">
        <f t="shared" si="385"/>
        <v/>
      </c>
      <c r="Z957" t="str">
        <f t="shared" si="386"/>
        <v/>
      </c>
      <c r="AA957" t="str">
        <f t="shared" si="387"/>
        <v/>
      </c>
      <c r="AB957" t="str">
        <f t="shared" si="388"/>
        <v/>
      </c>
      <c r="AC957" t="str">
        <f t="shared" si="389"/>
        <v/>
      </c>
      <c r="AD957" t="str">
        <f t="shared" si="390"/>
        <v/>
      </c>
      <c r="AE957" t="str">
        <f t="shared" si="391"/>
        <v/>
      </c>
      <c r="AF957" t="str">
        <f t="shared" si="392"/>
        <v/>
      </c>
      <c r="AG957" t="str">
        <f t="shared" si="393"/>
        <v/>
      </c>
    </row>
    <row r="958" spans="3:33" x14ac:dyDescent="0.3">
      <c r="C958" s="5" t="str">
        <f t="shared" si="394"/>
        <v/>
      </c>
      <c r="D958" s="5" t="e">
        <f t="shared" si="378"/>
        <v>#N/A</v>
      </c>
      <c r="E958" s="5" t="b">
        <f t="shared" si="395"/>
        <v>0</v>
      </c>
      <c r="F958" s="5" t="e">
        <f t="shared" si="379"/>
        <v>#N/A</v>
      </c>
      <c r="G958" s="5" t="str">
        <f t="shared" si="396"/>
        <v>FALSE V</v>
      </c>
      <c r="H958" s="5" t="b">
        <f t="shared" si="397"/>
        <v>0</v>
      </c>
      <c r="I958" s="5" t="b">
        <f t="shared" si="398"/>
        <v>0</v>
      </c>
      <c r="J958" s="5" t="b">
        <f t="shared" si="399"/>
        <v>0</v>
      </c>
      <c r="K958" s="5" t="str">
        <f t="shared" si="400"/>
        <v>FALSE C</v>
      </c>
      <c r="L958" s="5" t="str">
        <f t="array" ref="L958">IFERROR(INDEX(e29_4c,SMALL(IF(($B$9&lt;=e29_raw)*($B$11&gt;=e29_raw),MATCH(ROW(e29_4c),ROW(e29_4c))),ROWS($A$1:A952)),COLUMN(A952)),"")</f>
        <v/>
      </c>
      <c r="M958" s="5" t="b">
        <f t="shared" si="401"/>
        <v>0</v>
      </c>
      <c r="N958" t="b">
        <f t="shared" si="402"/>
        <v>0</v>
      </c>
      <c r="O958" t="b">
        <f t="shared" si="403"/>
        <v>0</v>
      </c>
      <c r="P958" s="5" t="b">
        <f t="shared" si="404"/>
        <v>0</v>
      </c>
      <c r="T958" t="str">
        <f t="shared" si="380"/>
        <v/>
      </c>
      <c r="U958" t="str">
        <f t="shared" si="381"/>
        <v/>
      </c>
      <c r="V958" t="str">
        <f t="shared" si="382"/>
        <v/>
      </c>
      <c r="W958" t="str">
        <f t="shared" si="383"/>
        <v/>
      </c>
      <c r="X958" t="str">
        <f t="shared" si="384"/>
        <v/>
      </c>
      <c r="Y958" t="str">
        <f t="shared" si="385"/>
        <v/>
      </c>
      <c r="Z958" t="str">
        <f t="shared" si="386"/>
        <v/>
      </c>
      <c r="AA958" t="str">
        <f t="shared" si="387"/>
        <v/>
      </c>
      <c r="AB958" t="str">
        <f t="shared" si="388"/>
        <v/>
      </c>
      <c r="AC958" t="str">
        <f t="shared" si="389"/>
        <v/>
      </c>
      <c r="AD958" t="str">
        <f t="shared" si="390"/>
        <v/>
      </c>
      <c r="AE958" t="str">
        <f t="shared" si="391"/>
        <v/>
      </c>
      <c r="AF958" t="str">
        <f t="shared" si="392"/>
        <v/>
      </c>
      <c r="AG958" t="str">
        <f t="shared" si="393"/>
        <v/>
      </c>
    </row>
    <row r="959" spans="3:33" x14ac:dyDescent="0.3">
      <c r="C959" s="5" t="str">
        <f t="shared" si="394"/>
        <v/>
      </c>
      <c r="D959" s="5" t="e">
        <f t="shared" si="378"/>
        <v>#N/A</v>
      </c>
      <c r="E959" s="5" t="b">
        <f t="shared" si="395"/>
        <v>0</v>
      </c>
      <c r="F959" s="5" t="e">
        <f t="shared" si="379"/>
        <v>#N/A</v>
      </c>
      <c r="G959" s="5" t="str">
        <f t="shared" si="396"/>
        <v>FALSE V</v>
      </c>
      <c r="H959" s="5" t="b">
        <f t="shared" si="397"/>
        <v>0</v>
      </c>
      <c r="I959" s="5" t="b">
        <f t="shared" si="398"/>
        <v>0</v>
      </c>
      <c r="J959" s="5" t="b">
        <f t="shared" si="399"/>
        <v>0</v>
      </c>
      <c r="K959" s="5" t="str">
        <f t="shared" si="400"/>
        <v>FALSE C</v>
      </c>
      <c r="L959" s="5" t="str">
        <f t="array" ref="L959">IFERROR(INDEX(e29_4c,SMALL(IF(($B$9&lt;=e29_raw)*($B$11&gt;=e29_raw),MATCH(ROW(e29_4c),ROW(e29_4c))),ROWS($A$1:A953)),COLUMN(A953)),"")</f>
        <v/>
      </c>
      <c r="M959" s="5" t="b">
        <f t="shared" si="401"/>
        <v>0</v>
      </c>
      <c r="N959" t="b">
        <f t="shared" si="402"/>
        <v>0</v>
      </c>
      <c r="O959" t="b">
        <f t="shared" si="403"/>
        <v>0</v>
      </c>
      <c r="P959" s="5" t="b">
        <f t="shared" si="404"/>
        <v>0</v>
      </c>
      <c r="T959" t="str">
        <f t="shared" si="380"/>
        <v/>
      </c>
      <c r="U959" t="str">
        <f t="shared" si="381"/>
        <v/>
      </c>
      <c r="V959" t="str">
        <f t="shared" si="382"/>
        <v/>
      </c>
      <c r="W959" t="str">
        <f t="shared" si="383"/>
        <v/>
      </c>
      <c r="X959" t="str">
        <f t="shared" si="384"/>
        <v/>
      </c>
      <c r="Y959" t="str">
        <f t="shared" si="385"/>
        <v/>
      </c>
      <c r="Z959" t="str">
        <f t="shared" si="386"/>
        <v/>
      </c>
      <c r="AA959" t="str">
        <f t="shared" si="387"/>
        <v/>
      </c>
      <c r="AB959" t="str">
        <f t="shared" si="388"/>
        <v/>
      </c>
      <c r="AC959" t="str">
        <f t="shared" si="389"/>
        <v/>
      </c>
      <c r="AD959" t="str">
        <f t="shared" si="390"/>
        <v/>
      </c>
      <c r="AE959" t="str">
        <f t="shared" si="391"/>
        <v/>
      </c>
      <c r="AF959" t="str">
        <f t="shared" si="392"/>
        <v/>
      </c>
      <c r="AG959" t="str">
        <f t="shared" si="393"/>
        <v/>
      </c>
    </row>
    <row r="960" spans="3:33" x14ac:dyDescent="0.3">
      <c r="C960" s="5" t="str">
        <f t="shared" si="394"/>
        <v/>
      </c>
      <c r="D960" s="5" t="e">
        <f t="shared" si="378"/>
        <v>#N/A</v>
      </c>
      <c r="E960" s="5" t="b">
        <f t="shared" si="395"/>
        <v>0</v>
      </c>
      <c r="F960" s="5" t="e">
        <f t="shared" si="379"/>
        <v>#N/A</v>
      </c>
      <c r="G960" s="5" t="str">
        <f t="shared" si="396"/>
        <v>FALSE V</v>
      </c>
      <c r="H960" s="5" t="b">
        <f t="shared" si="397"/>
        <v>0</v>
      </c>
      <c r="I960" s="5" t="b">
        <f t="shared" si="398"/>
        <v>0</v>
      </c>
      <c r="J960" s="5" t="b">
        <f t="shared" si="399"/>
        <v>0</v>
      </c>
      <c r="K960" s="5" t="str">
        <f t="shared" si="400"/>
        <v>FALSE C</v>
      </c>
      <c r="L960" s="5" t="str">
        <f t="array" ref="L960">IFERROR(INDEX(e29_4c,SMALL(IF(($B$9&lt;=e29_raw)*($B$11&gt;=e29_raw),MATCH(ROW(e29_4c),ROW(e29_4c))),ROWS($A$1:A954)),COLUMN(A954)),"")</f>
        <v/>
      </c>
      <c r="M960" s="5" t="b">
        <f t="shared" si="401"/>
        <v>0</v>
      </c>
      <c r="N960" t="b">
        <f t="shared" si="402"/>
        <v>0</v>
      </c>
      <c r="O960" t="b">
        <f t="shared" si="403"/>
        <v>0</v>
      </c>
      <c r="P960" s="5" t="b">
        <f t="shared" si="404"/>
        <v>0</v>
      </c>
      <c r="T960" t="str">
        <f t="shared" si="380"/>
        <v/>
      </c>
      <c r="U960" t="str">
        <f t="shared" si="381"/>
        <v/>
      </c>
      <c r="V960" t="str">
        <f t="shared" si="382"/>
        <v/>
      </c>
      <c r="W960" t="str">
        <f t="shared" si="383"/>
        <v/>
      </c>
      <c r="X960" t="str">
        <f t="shared" si="384"/>
        <v/>
      </c>
      <c r="Y960" t="str">
        <f t="shared" si="385"/>
        <v/>
      </c>
      <c r="Z960" t="str">
        <f t="shared" si="386"/>
        <v/>
      </c>
      <c r="AA960" t="str">
        <f t="shared" si="387"/>
        <v/>
      </c>
      <c r="AB960" t="str">
        <f t="shared" si="388"/>
        <v/>
      </c>
      <c r="AC960" t="str">
        <f t="shared" si="389"/>
        <v/>
      </c>
      <c r="AD960" t="str">
        <f t="shared" si="390"/>
        <v/>
      </c>
      <c r="AE960" t="str">
        <f t="shared" si="391"/>
        <v/>
      </c>
      <c r="AF960" t="str">
        <f t="shared" si="392"/>
        <v/>
      </c>
      <c r="AG960" t="str">
        <f t="shared" si="393"/>
        <v/>
      </c>
    </row>
    <row r="961" spans="3:33" x14ac:dyDescent="0.3">
      <c r="C961" s="5" t="str">
        <f t="shared" si="394"/>
        <v/>
      </c>
      <c r="D961" s="5" t="e">
        <f t="shared" si="378"/>
        <v>#N/A</v>
      </c>
      <c r="E961" s="5" t="b">
        <f t="shared" si="395"/>
        <v>0</v>
      </c>
      <c r="F961" s="5" t="e">
        <f t="shared" si="379"/>
        <v>#N/A</v>
      </c>
      <c r="G961" s="5" t="str">
        <f t="shared" si="396"/>
        <v>FALSE V</v>
      </c>
      <c r="H961" s="5" t="b">
        <f t="shared" si="397"/>
        <v>0</v>
      </c>
      <c r="I961" s="5" t="b">
        <f t="shared" si="398"/>
        <v>0</v>
      </c>
      <c r="J961" s="5" t="b">
        <f t="shared" si="399"/>
        <v>0</v>
      </c>
      <c r="K961" s="5" t="str">
        <f t="shared" si="400"/>
        <v>FALSE C</v>
      </c>
      <c r="L961" s="5" t="str">
        <f t="array" ref="L961">IFERROR(INDEX(e29_4c,SMALL(IF(($B$9&lt;=e29_raw)*($B$11&gt;=e29_raw),MATCH(ROW(e29_4c),ROW(e29_4c))),ROWS($A$1:A955)),COLUMN(A955)),"")</f>
        <v/>
      </c>
      <c r="M961" s="5" t="b">
        <f t="shared" si="401"/>
        <v>0</v>
      </c>
      <c r="N961" t="b">
        <f t="shared" si="402"/>
        <v>0</v>
      </c>
      <c r="O961" t="b">
        <f t="shared" si="403"/>
        <v>0</v>
      </c>
      <c r="P961" s="5" t="b">
        <f t="shared" si="404"/>
        <v>0</v>
      </c>
      <c r="T961" t="str">
        <f t="shared" si="380"/>
        <v/>
      </c>
      <c r="U961" t="str">
        <f t="shared" si="381"/>
        <v/>
      </c>
      <c r="V961" t="str">
        <f t="shared" si="382"/>
        <v/>
      </c>
      <c r="W961" t="str">
        <f t="shared" si="383"/>
        <v/>
      </c>
      <c r="X961" t="str">
        <f t="shared" si="384"/>
        <v/>
      </c>
      <c r="Y961" t="str">
        <f t="shared" si="385"/>
        <v/>
      </c>
      <c r="Z961" t="str">
        <f t="shared" si="386"/>
        <v/>
      </c>
      <c r="AA961" t="str">
        <f t="shared" si="387"/>
        <v/>
      </c>
      <c r="AB961" t="str">
        <f t="shared" si="388"/>
        <v/>
      </c>
      <c r="AC961" t="str">
        <f t="shared" si="389"/>
        <v/>
      </c>
      <c r="AD961" t="str">
        <f t="shared" si="390"/>
        <v/>
      </c>
      <c r="AE961" t="str">
        <f t="shared" si="391"/>
        <v/>
      </c>
      <c r="AF961" t="str">
        <f t="shared" si="392"/>
        <v/>
      </c>
      <c r="AG961" t="str">
        <f t="shared" si="393"/>
        <v/>
      </c>
    </row>
    <row r="962" spans="3:33" x14ac:dyDescent="0.3">
      <c r="C962" s="5" t="str">
        <f t="shared" si="394"/>
        <v/>
      </c>
      <c r="D962" s="5" t="e">
        <f t="shared" si="378"/>
        <v>#N/A</v>
      </c>
      <c r="E962" s="5" t="b">
        <f t="shared" si="395"/>
        <v>0</v>
      </c>
      <c r="F962" s="5" t="e">
        <f t="shared" si="379"/>
        <v>#N/A</v>
      </c>
      <c r="G962" s="5" t="str">
        <f t="shared" si="396"/>
        <v>FALSE V</v>
      </c>
      <c r="H962" s="5" t="b">
        <f t="shared" si="397"/>
        <v>0</v>
      </c>
      <c r="I962" s="5" t="b">
        <f t="shared" si="398"/>
        <v>0</v>
      </c>
      <c r="J962" s="5" t="b">
        <f t="shared" si="399"/>
        <v>0</v>
      </c>
      <c r="K962" s="5" t="str">
        <f t="shared" si="400"/>
        <v>FALSE C</v>
      </c>
      <c r="L962" s="5" t="str">
        <f t="array" ref="L962">IFERROR(INDEX(e29_4c,SMALL(IF(($B$9&lt;=e29_raw)*($B$11&gt;=e29_raw),MATCH(ROW(e29_4c),ROW(e29_4c))),ROWS($A$1:A956)),COLUMN(A956)),"")</f>
        <v/>
      </c>
      <c r="M962" s="5" t="b">
        <f t="shared" si="401"/>
        <v>0</v>
      </c>
      <c r="N962" t="b">
        <f t="shared" si="402"/>
        <v>0</v>
      </c>
      <c r="O962" t="b">
        <f t="shared" si="403"/>
        <v>0</v>
      </c>
      <c r="P962" s="5" t="b">
        <f t="shared" si="404"/>
        <v>0</v>
      </c>
      <c r="T962" t="str">
        <f t="shared" si="380"/>
        <v/>
      </c>
      <c r="U962" t="str">
        <f t="shared" si="381"/>
        <v/>
      </c>
      <c r="V962" t="str">
        <f t="shared" si="382"/>
        <v/>
      </c>
      <c r="W962" t="str">
        <f t="shared" si="383"/>
        <v/>
      </c>
      <c r="X962" t="str">
        <f t="shared" si="384"/>
        <v/>
      </c>
      <c r="Y962" t="str">
        <f t="shared" si="385"/>
        <v/>
      </c>
      <c r="Z962" t="str">
        <f t="shared" si="386"/>
        <v/>
      </c>
      <c r="AA962" t="str">
        <f t="shared" si="387"/>
        <v/>
      </c>
      <c r="AB962" t="str">
        <f t="shared" si="388"/>
        <v/>
      </c>
      <c r="AC962" t="str">
        <f t="shared" si="389"/>
        <v/>
      </c>
      <c r="AD962" t="str">
        <f t="shared" si="390"/>
        <v/>
      </c>
      <c r="AE962" t="str">
        <f t="shared" si="391"/>
        <v/>
      </c>
      <c r="AF962" t="str">
        <f t="shared" si="392"/>
        <v/>
      </c>
      <c r="AG962" t="str">
        <f t="shared" si="393"/>
        <v/>
      </c>
    </row>
    <row r="963" spans="3:33" x14ac:dyDescent="0.3">
      <c r="C963" s="5" t="str">
        <f t="shared" si="394"/>
        <v/>
      </c>
      <c r="D963" s="5" t="e">
        <f t="shared" si="378"/>
        <v>#N/A</v>
      </c>
      <c r="E963" s="5" t="b">
        <f t="shared" si="395"/>
        <v>0</v>
      </c>
      <c r="F963" s="5" t="e">
        <f t="shared" si="379"/>
        <v>#N/A</v>
      </c>
      <c r="G963" s="5" t="str">
        <f t="shared" si="396"/>
        <v>FALSE V</v>
      </c>
      <c r="H963" s="5" t="b">
        <f t="shared" si="397"/>
        <v>0</v>
      </c>
      <c r="I963" s="5" t="b">
        <f t="shared" si="398"/>
        <v>0</v>
      </c>
      <c r="J963" s="5" t="b">
        <f t="shared" si="399"/>
        <v>0</v>
      </c>
      <c r="K963" s="5" t="str">
        <f t="shared" si="400"/>
        <v>FALSE C</v>
      </c>
      <c r="L963" s="5" t="str">
        <f t="array" ref="L963">IFERROR(INDEX(e29_4c,SMALL(IF(($B$9&lt;=e29_raw)*($B$11&gt;=e29_raw),MATCH(ROW(e29_4c),ROW(e29_4c))),ROWS($A$1:A957)),COLUMN(A957)),"")</f>
        <v/>
      </c>
      <c r="M963" s="5" t="b">
        <f t="shared" si="401"/>
        <v>0</v>
      </c>
      <c r="N963" t="b">
        <f t="shared" si="402"/>
        <v>0</v>
      </c>
      <c r="O963" t="b">
        <f t="shared" si="403"/>
        <v>0</v>
      </c>
      <c r="P963" s="5" t="b">
        <f t="shared" si="404"/>
        <v>0</v>
      </c>
      <c r="T963" t="str">
        <f t="shared" si="380"/>
        <v/>
      </c>
      <c r="U963" t="str">
        <f t="shared" si="381"/>
        <v/>
      </c>
      <c r="V963" t="str">
        <f t="shared" si="382"/>
        <v/>
      </c>
      <c r="W963" t="str">
        <f t="shared" si="383"/>
        <v/>
      </c>
      <c r="X963" t="str">
        <f t="shared" si="384"/>
        <v/>
      </c>
      <c r="Y963" t="str">
        <f t="shared" si="385"/>
        <v/>
      </c>
      <c r="Z963" t="str">
        <f t="shared" si="386"/>
        <v/>
      </c>
      <c r="AA963" t="str">
        <f t="shared" si="387"/>
        <v/>
      </c>
      <c r="AB963" t="str">
        <f t="shared" si="388"/>
        <v/>
      </c>
      <c r="AC963" t="str">
        <f t="shared" si="389"/>
        <v/>
      </c>
      <c r="AD963" t="str">
        <f t="shared" si="390"/>
        <v/>
      </c>
      <c r="AE963" t="str">
        <f t="shared" si="391"/>
        <v/>
      </c>
      <c r="AF963" t="str">
        <f t="shared" si="392"/>
        <v/>
      </c>
      <c r="AG963" t="str">
        <f t="shared" si="393"/>
        <v/>
      </c>
    </row>
    <row r="964" spans="3:33" x14ac:dyDescent="0.3">
      <c r="C964" s="5" t="str">
        <f t="shared" si="394"/>
        <v/>
      </c>
      <c r="D964" s="5" t="e">
        <f t="shared" si="378"/>
        <v>#N/A</v>
      </c>
      <c r="E964" s="5" t="b">
        <f t="shared" si="395"/>
        <v>0</v>
      </c>
      <c r="F964" s="5" t="e">
        <f t="shared" si="379"/>
        <v>#N/A</v>
      </c>
      <c r="G964" s="5" t="str">
        <f t="shared" si="396"/>
        <v>FALSE V</v>
      </c>
      <c r="H964" s="5" t="b">
        <f t="shared" si="397"/>
        <v>0</v>
      </c>
      <c r="I964" s="5" t="b">
        <f t="shared" si="398"/>
        <v>0</v>
      </c>
      <c r="J964" s="5" t="b">
        <f t="shared" si="399"/>
        <v>0</v>
      </c>
      <c r="K964" s="5" t="str">
        <f t="shared" si="400"/>
        <v>FALSE C</v>
      </c>
      <c r="L964" s="5" t="str">
        <f t="array" ref="L964">IFERROR(INDEX(e29_4c,SMALL(IF(($B$9&lt;=e29_raw)*($B$11&gt;=e29_raw),MATCH(ROW(e29_4c),ROW(e29_4c))),ROWS($A$1:A958)),COLUMN(A958)),"")</f>
        <v/>
      </c>
      <c r="M964" s="5" t="b">
        <f t="shared" si="401"/>
        <v>0</v>
      </c>
      <c r="N964" t="b">
        <f t="shared" si="402"/>
        <v>0</v>
      </c>
      <c r="O964" t="b">
        <f t="shared" si="403"/>
        <v>0</v>
      </c>
      <c r="P964" s="5" t="b">
        <f t="shared" si="404"/>
        <v>0</v>
      </c>
      <c r="T964" t="str">
        <f t="shared" si="380"/>
        <v/>
      </c>
      <c r="U964" t="str">
        <f t="shared" si="381"/>
        <v/>
      </c>
      <c r="V964" t="str">
        <f t="shared" si="382"/>
        <v/>
      </c>
      <c r="W964" t="str">
        <f t="shared" si="383"/>
        <v/>
      </c>
      <c r="X964" t="str">
        <f t="shared" si="384"/>
        <v/>
      </c>
      <c r="Y964" t="str">
        <f t="shared" si="385"/>
        <v/>
      </c>
      <c r="Z964" t="str">
        <f t="shared" si="386"/>
        <v/>
      </c>
      <c r="AA964" t="str">
        <f t="shared" si="387"/>
        <v/>
      </c>
      <c r="AB964" t="str">
        <f t="shared" si="388"/>
        <v/>
      </c>
      <c r="AC964" t="str">
        <f t="shared" si="389"/>
        <v/>
      </c>
      <c r="AD964" t="str">
        <f t="shared" si="390"/>
        <v/>
      </c>
      <c r="AE964" t="str">
        <f t="shared" si="391"/>
        <v/>
      </c>
      <c r="AF964" t="str">
        <f t="shared" si="392"/>
        <v/>
      </c>
      <c r="AG964" t="str">
        <f t="shared" si="393"/>
        <v/>
      </c>
    </row>
    <row r="965" spans="3:33" x14ac:dyDescent="0.3">
      <c r="C965" s="5" t="str">
        <f t="shared" si="394"/>
        <v/>
      </c>
      <c r="D965" s="5" t="e">
        <f t="shared" si="378"/>
        <v>#N/A</v>
      </c>
      <c r="E965" s="5" t="b">
        <f t="shared" si="395"/>
        <v>0</v>
      </c>
      <c r="F965" s="5" t="e">
        <f t="shared" si="379"/>
        <v>#N/A</v>
      </c>
      <c r="G965" s="5" t="str">
        <f t="shared" si="396"/>
        <v>FALSE V</v>
      </c>
      <c r="H965" s="5" t="b">
        <f t="shared" si="397"/>
        <v>0</v>
      </c>
      <c r="I965" s="5" t="b">
        <f t="shared" si="398"/>
        <v>0</v>
      </c>
      <c r="J965" s="5" t="b">
        <f t="shared" si="399"/>
        <v>0</v>
      </c>
      <c r="K965" s="5" t="str">
        <f t="shared" si="400"/>
        <v>FALSE C</v>
      </c>
      <c r="L965" s="5" t="str">
        <f t="array" ref="L965">IFERROR(INDEX(e29_4c,SMALL(IF(($B$9&lt;=e29_raw)*($B$11&gt;=e29_raw),MATCH(ROW(e29_4c),ROW(e29_4c))),ROWS($A$1:A959)),COLUMN(A959)),"")</f>
        <v/>
      </c>
      <c r="M965" s="5" t="b">
        <f t="shared" si="401"/>
        <v>0</v>
      </c>
      <c r="N965" t="b">
        <f t="shared" si="402"/>
        <v>0</v>
      </c>
      <c r="O965" t="b">
        <f t="shared" si="403"/>
        <v>0</v>
      </c>
      <c r="P965" s="5" t="b">
        <f t="shared" si="404"/>
        <v>0</v>
      </c>
      <c r="T965" t="str">
        <f t="shared" si="380"/>
        <v/>
      </c>
      <c r="U965" t="str">
        <f t="shared" si="381"/>
        <v/>
      </c>
      <c r="V965" t="str">
        <f t="shared" si="382"/>
        <v/>
      </c>
      <c r="W965" t="str">
        <f t="shared" si="383"/>
        <v/>
      </c>
      <c r="X965" t="str">
        <f t="shared" si="384"/>
        <v/>
      </c>
      <c r="Y965" t="str">
        <f t="shared" si="385"/>
        <v/>
      </c>
      <c r="Z965" t="str">
        <f t="shared" si="386"/>
        <v/>
      </c>
      <c r="AA965" t="str">
        <f t="shared" si="387"/>
        <v/>
      </c>
      <c r="AB965" t="str">
        <f t="shared" si="388"/>
        <v/>
      </c>
      <c r="AC965" t="str">
        <f t="shared" si="389"/>
        <v/>
      </c>
      <c r="AD965" t="str">
        <f t="shared" si="390"/>
        <v/>
      </c>
      <c r="AE965" t="str">
        <f t="shared" si="391"/>
        <v/>
      </c>
      <c r="AF965" t="str">
        <f t="shared" si="392"/>
        <v/>
      </c>
      <c r="AG965" t="str">
        <f t="shared" si="393"/>
        <v/>
      </c>
    </row>
    <row r="966" spans="3:33" x14ac:dyDescent="0.3">
      <c r="C966" s="5" t="str">
        <f t="shared" si="394"/>
        <v/>
      </c>
      <c r="D966" s="5" t="e">
        <f t="shared" si="378"/>
        <v>#N/A</v>
      </c>
      <c r="E966" s="5" t="b">
        <f t="shared" si="395"/>
        <v>0</v>
      </c>
      <c r="F966" s="5" t="e">
        <f t="shared" si="379"/>
        <v>#N/A</v>
      </c>
      <c r="G966" s="5" t="str">
        <f t="shared" si="396"/>
        <v>FALSE V</v>
      </c>
      <c r="H966" s="5" t="b">
        <f t="shared" si="397"/>
        <v>0</v>
      </c>
      <c r="I966" s="5" t="b">
        <f t="shared" si="398"/>
        <v>0</v>
      </c>
      <c r="J966" s="5" t="b">
        <f t="shared" si="399"/>
        <v>0</v>
      </c>
      <c r="K966" s="5" t="str">
        <f t="shared" si="400"/>
        <v>FALSE C</v>
      </c>
      <c r="L966" s="5" t="str">
        <f t="array" ref="L966">IFERROR(INDEX(e29_4c,SMALL(IF(($B$9&lt;=e29_raw)*($B$11&gt;=e29_raw),MATCH(ROW(e29_4c),ROW(e29_4c))),ROWS($A$1:A960)),COLUMN(A960)),"")</f>
        <v/>
      </c>
      <c r="M966" s="5" t="b">
        <f t="shared" si="401"/>
        <v>0</v>
      </c>
      <c r="N966" t="b">
        <f t="shared" si="402"/>
        <v>0</v>
      </c>
      <c r="O966" t="b">
        <f t="shared" si="403"/>
        <v>0</v>
      </c>
      <c r="P966" s="5" t="b">
        <f t="shared" si="404"/>
        <v>0</v>
      </c>
      <c r="T966" t="str">
        <f t="shared" si="380"/>
        <v/>
      </c>
      <c r="U966" t="str">
        <f t="shared" si="381"/>
        <v/>
      </c>
      <c r="V966" t="str">
        <f t="shared" si="382"/>
        <v/>
      </c>
      <c r="W966" t="str">
        <f t="shared" si="383"/>
        <v/>
      </c>
      <c r="X966" t="str">
        <f t="shared" si="384"/>
        <v/>
      </c>
      <c r="Y966" t="str">
        <f t="shared" si="385"/>
        <v/>
      </c>
      <c r="Z966" t="str">
        <f t="shared" si="386"/>
        <v/>
      </c>
      <c r="AA966" t="str">
        <f t="shared" si="387"/>
        <v/>
      </c>
      <c r="AB966" t="str">
        <f t="shared" si="388"/>
        <v/>
      </c>
      <c r="AC966" t="str">
        <f t="shared" si="389"/>
        <v/>
      </c>
      <c r="AD966" t="str">
        <f t="shared" si="390"/>
        <v/>
      </c>
      <c r="AE966" t="str">
        <f t="shared" si="391"/>
        <v/>
      </c>
      <c r="AF966" t="str">
        <f t="shared" si="392"/>
        <v/>
      </c>
      <c r="AG966" t="str">
        <f t="shared" si="393"/>
        <v/>
      </c>
    </row>
    <row r="967" spans="3:33" x14ac:dyDescent="0.3">
      <c r="C967" s="5" t="str">
        <f t="shared" si="394"/>
        <v/>
      </c>
      <c r="D967" s="5" t="e">
        <f t="shared" ref="D967:D1030" si="405">INDEX(e29_value,MATCH(L967,e29_4c,0))&amp;" "&amp;INDEX(e29_sym,MATCH(L967,e29_4c,0))</f>
        <v>#N/A</v>
      </c>
      <c r="E967" s="5" t="b">
        <f t="shared" si="395"/>
        <v>0</v>
      </c>
      <c r="F967" s="5" t="e">
        <f t="shared" ref="F967:F1030" si="406">MIN($B$17,ROUND(SQRT(($B$30*INDEX(e29_raw,MATCH(L967,e29_4c,0)))),1))&amp;" V"</f>
        <v>#N/A</v>
      </c>
      <c r="G967" s="5" t="str">
        <f t="shared" si="396"/>
        <v>FALSE V</v>
      </c>
      <c r="H967" s="5" t="b">
        <f t="shared" si="397"/>
        <v>0</v>
      </c>
      <c r="I967" s="5" t="b">
        <f t="shared" si="398"/>
        <v>0</v>
      </c>
      <c r="J967" s="5" t="b">
        <f t="shared" si="399"/>
        <v>0</v>
      </c>
      <c r="K967" s="5" t="str">
        <f t="shared" si="400"/>
        <v>FALSE C</v>
      </c>
      <c r="L967" s="5" t="str">
        <f t="array" ref="L967">IFERROR(INDEX(e29_4c,SMALL(IF(($B$9&lt;=e29_raw)*($B$11&gt;=e29_raw),MATCH(ROW(e29_4c),ROW(e29_4c))),ROWS($A$1:A961)),COLUMN(A961)),"")</f>
        <v/>
      </c>
      <c r="M967" s="5" t="b">
        <f t="shared" si="401"/>
        <v>0</v>
      </c>
      <c r="N967" t="b">
        <f t="shared" si="402"/>
        <v>0</v>
      </c>
      <c r="O967" t="b">
        <f t="shared" si="403"/>
        <v>0</v>
      </c>
      <c r="P967" s="5" t="b">
        <f t="shared" si="404"/>
        <v>0</v>
      </c>
      <c r="T967" t="str">
        <f t="shared" ref="T967:T1030" si="407">IF($L967&lt;&gt;"",C$6&amp;" '"&amp;C967&amp;"';","")</f>
        <v/>
      </c>
      <c r="U967" t="str">
        <f t="shared" ref="U967:U1030" si="408">IF($L967&lt;&gt;"",D$6&amp;" '"&amp;D967&amp;"';","")</f>
        <v/>
      </c>
      <c r="V967" t="str">
        <f t="shared" ref="V967:V1030" si="409">IF($L967&lt;&gt;"",E$6&amp;" '"&amp;E967&amp;"';","")</f>
        <v/>
      </c>
      <c r="W967" t="str">
        <f t="shared" ref="W967:W1030" si="410">IF($L967&lt;&gt;"",F$6&amp;" '"&amp;F967&amp;"';","")</f>
        <v/>
      </c>
      <c r="X967" t="str">
        <f t="shared" ref="X967:X1030" si="411">IF($L967&lt;&gt;"",G$6&amp;" '"&amp;G967&amp;"';","")</f>
        <v/>
      </c>
      <c r="Y967" t="str">
        <f t="shared" ref="Y967:Y1030" si="412">IF($L967&lt;&gt;"",H$6&amp;" '"&amp;H967&amp;"';","")</f>
        <v/>
      </c>
      <c r="Z967" t="str">
        <f t="shared" ref="Z967:Z1030" si="413">IF($L967&lt;&gt;"",I$6&amp;" '"&amp;I967&amp;"';","")</f>
        <v/>
      </c>
      <c r="AA967" t="str">
        <f t="shared" ref="AA967:AA1030" si="414">IF($L967&lt;&gt;"",J$6&amp;" '"&amp;J967&amp;"';","")</f>
        <v/>
      </c>
      <c r="AB967" t="str">
        <f t="shared" ref="AB967:AB1030" si="415">IF($L967&lt;&gt;"",K$6&amp;" '"&amp;K967&amp;"';","")</f>
        <v/>
      </c>
      <c r="AC967" t="str">
        <f t="shared" ref="AC967:AC1030" si="416">IF($L967&lt;&gt;"",L$6&amp;" '"&amp;L967&amp;"';","")</f>
        <v/>
      </c>
      <c r="AD967" t="str">
        <f t="shared" ref="AD967:AD1030" si="417">IF($L967&lt;&gt;"",M$6&amp;" '"&amp;M967&amp;"';","")</f>
        <v/>
      </c>
      <c r="AE967" t="str">
        <f t="shared" ref="AE967:AE1030" si="418">IF($L967&lt;&gt;"",N$6&amp;" '"&amp;N967&amp;"';","")</f>
        <v/>
      </c>
      <c r="AF967" t="str">
        <f t="shared" ref="AF967:AF1030" si="419">IF($L967&lt;&gt;"",O$6&amp;" '"&amp;O967&amp;"';","")</f>
        <v/>
      </c>
      <c r="AG967" t="str">
        <f t="shared" ref="AG967:AG1030" si="420">IF($L967&lt;&gt;"",P$6&amp;" '"&amp;P967&amp;"';","")</f>
        <v/>
      </c>
    </row>
    <row r="968" spans="3:33" x14ac:dyDescent="0.3">
      <c r="C968" s="5" t="str">
        <f t="shared" ref="C968:C1031" si="421">IF($L968&lt;&gt;"","R"&amp;J968,"")</f>
        <v/>
      </c>
      <c r="D968" s="5" t="e">
        <f t="shared" si="405"/>
        <v>#N/A</v>
      </c>
      <c r="E968" s="5" t="b">
        <f t="shared" ref="E968:E1031" si="422">IF($L968&lt;&gt;"",$B$21)</f>
        <v>0</v>
      </c>
      <c r="F968" s="5" t="e">
        <f t="shared" si="406"/>
        <v>#N/A</v>
      </c>
      <c r="G968" s="5" t="str">
        <f t="shared" ref="G968:G1031" si="423">IF($L968&lt;&gt;"",$B$19)&amp;" V"</f>
        <v>FALSE V</v>
      </c>
      <c r="H968" s="5" t="b">
        <f t="shared" ref="H968:H1031" si="424">IF($L968&lt;&gt;"",$B$15)</f>
        <v>0</v>
      </c>
      <c r="I968" s="5" t="b">
        <f t="shared" ref="I968:I1031" si="425">IF($L968&lt;&gt;"",$B$23)</f>
        <v>0</v>
      </c>
      <c r="J968" s="5" t="b">
        <f t="shared" ref="J968:J1031" si="426">IF($L968&lt;&gt;"",$B$13)</f>
        <v>0</v>
      </c>
      <c r="K968" s="5" t="str">
        <f t="shared" ref="K968:K1031" si="427">IF($L968&lt;&gt;"",$B$25)&amp;" C"</f>
        <v>FALSE C</v>
      </c>
      <c r="L968" s="5" t="str">
        <f t="array" ref="L968">IFERROR(INDEX(e29_4c,SMALL(IF(($B$9&lt;=e29_raw)*($B$11&gt;=e29_raw),MATCH(ROW(e29_4c),ROW(e29_4c))),ROWS($A$1:A962)),COLUMN(A962)),"")</f>
        <v/>
      </c>
      <c r="M968" s="5" t="b">
        <f t="shared" ref="M968:M1031" si="428">IF($L968&lt;&gt;"",$B$27)</f>
        <v>0</v>
      </c>
      <c r="N968" t="b">
        <f t="shared" ref="N968:N1031" si="429">IF(L968&lt;&gt;"",$A$9)</f>
        <v>0</v>
      </c>
      <c r="O968" t="b">
        <f t="shared" ref="O968:O1031" si="430">IF($L968&lt;&gt;"","Panasonic")</f>
        <v>0</v>
      </c>
      <c r="P968" s="5" t="b">
        <f t="shared" ref="P968:P1031" si="431">IF($L968&lt;&gt;"","ERJ"&amp;$B$6&amp;$B$34&amp;L968)</f>
        <v>0</v>
      </c>
      <c r="T968" t="str">
        <f t="shared" si="407"/>
        <v/>
      </c>
      <c r="U968" t="str">
        <f t="shared" si="408"/>
        <v/>
      </c>
      <c r="V968" t="str">
        <f t="shared" si="409"/>
        <v/>
      </c>
      <c r="W968" t="str">
        <f t="shared" si="410"/>
        <v/>
      </c>
      <c r="X968" t="str">
        <f t="shared" si="411"/>
        <v/>
      </c>
      <c r="Y968" t="str">
        <f t="shared" si="412"/>
        <v/>
      </c>
      <c r="Z968" t="str">
        <f t="shared" si="413"/>
        <v/>
      </c>
      <c r="AA968" t="str">
        <f t="shared" si="414"/>
        <v/>
      </c>
      <c r="AB968" t="str">
        <f t="shared" si="415"/>
        <v/>
      </c>
      <c r="AC968" t="str">
        <f t="shared" si="416"/>
        <v/>
      </c>
      <c r="AD968" t="str">
        <f t="shared" si="417"/>
        <v/>
      </c>
      <c r="AE968" t="str">
        <f t="shared" si="418"/>
        <v/>
      </c>
      <c r="AF968" t="str">
        <f t="shared" si="419"/>
        <v/>
      </c>
      <c r="AG968" t="str">
        <f t="shared" si="420"/>
        <v/>
      </c>
    </row>
    <row r="969" spans="3:33" x14ac:dyDescent="0.3">
      <c r="C969" s="5" t="str">
        <f t="shared" si="421"/>
        <v/>
      </c>
      <c r="D969" s="5" t="e">
        <f t="shared" si="405"/>
        <v>#N/A</v>
      </c>
      <c r="E969" s="5" t="b">
        <f t="shared" si="422"/>
        <v>0</v>
      </c>
      <c r="F969" s="5" t="e">
        <f t="shared" si="406"/>
        <v>#N/A</v>
      </c>
      <c r="G969" s="5" t="str">
        <f t="shared" si="423"/>
        <v>FALSE V</v>
      </c>
      <c r="H969" s="5" t="b">
        <f t="shared" si="424"/>
        <v>0</v>
      </c>
      <c r="I969" s="5" t="b">
        <f t="shared" si="425"/>
        <v>0</v>
      </c>
      <c r="J969" s="5" t="b">
        <f t="shared" si="426"/>
        <v>0</v>
      </c>
      <c r="K969" s="5" t="str">
        <f t="shared" si="427"/>
        <v>FALSE C</v>
      </c>
      <c r="L969" s="5" t="str">
        <f t="array" ref="L969">IFERROR(INDEX(e29_4c,SMALL(IF(($B$9&lt;=e29_raw)*($B$11&gt;=e29_raw),MATCH(ROW(e29_4c),ROW(e29_4c))),ROWS($A$1:A963)),COLUMN(A963)),"")</f>
        <v/>
      </c>
      <c r="M969" s="5" t="b">
        <f t="shared" si="428"/>
        <v>0</v>
      </c>
      <c r="N969" t="b">
        <f t="shared" si="429"/>
        <v>0</v>
      </c>
      <c r="O969" t="b">
        <f t="shared" si="430"/>
        <v>0</v>
      </c>
      <c r="P969" s="5" t="b">
        <f t="shared" si="431"/>
        <v>0</v>
      </c>
      <c r="T969" t="str">
        <f t="shared" si="407"/>
        <v/>
      </c>
      <c r="U969" t="str">
        <f t="shared" si="408"/>
        <v/>
      </c>
      <c r="V969" t="str">
        <f t="shared" si="409"/>
        <v/>
      </c>
      <c r="W969" t="str">
        <f t="shared" si="410"/>
        <v/>
      </c>
      <c r="X969" t="str">
        <f t="shared" si="411"/>
        <v/>
      </c>
      <c r="Y969" t="str">
        <f t="shared" si="412"/>
        <v/>
      </c>
      <c r="Z969" t="str">
        <f t="shared" si="413"/>
        <v/>
      </c>
      <c r="AA969" t="str">
        <f t="shared" si="414"/>
        <v/>
      </c>
      <c r="AB969" t="str">
        <f t="shared" si="415"/>
        <v/>
      </c>
      <c r="AC969" t="str">
        <f t="shared" si="416"/>
        <v/>
      </c>
      <c r="AD969" t="str">
        <f t="shared" si="417"/>
        <v/>
      </c>
      <c r="AE969" t="str">
        <f t="shared" si="418"/>
        <v/>
      </c>
      <c r="AF969" t="str">
        <f t="shared" si="419"/>
        <v/>
      </c>
      <c r="AG969" t="str">
        <f t="shared" si="420"/>
        <v/>
      </c>
    </row>
    <row r="970" spans="3:33" x14ac:dyDescent="0.3">
      <c r="C970" s="5" t="str">
        <f t="shared" si="421"/>
        <v/>
      </c>
      <c r="D970" s="5" t="e">
        <f t="shared" si="405"/>
        <v>#N/A</v>
      </c>
      <c r="E970" s="5" t="b">
        <f t="shared" si="422"/>
        <v>0</v>
      </c>
      <c r="F970" s="5" t="e">
        <f t="shared" si="406"/>
        <v>#N/A</v>
      </c>
      <c r="G970" s="5" t="str">
        <f t="shared" si="423"/>
        <v>FALSE V</v>
      </c>
      <c r="H970" s="5" t="b">
        <f t="shared" si="424"/>
        <v>0</v>
      </c>
      <c r="I970" s="5" t="b">
        <f t="shared" si="425"/>
        <v>0</v>
      </c>
      <c r="J970" s="5" t="b">
        <f t="shared" si="426"/>
        <v>0</v>
      </c>
      <c r="K970" s="5" t="str">
        <f t="shared" si="427"/>
        <v>FALSE C</v>
      </c>
      <c r="L970" s="5" t="str">
        <f t="array" ref="L970">IFERROR(INDEX(e29_4c,SMALL(IF(($B$9&lt;=e29_raw)*($B$11&gt;=e29_raw),MATCH(ROW(e29_4c),ROW(e29_4c))),ROWS($A$1:A964)),COLUMN(A964)),"")</f>
        <v/>
      </c>
      <c r="M970" s="5" t="b">
        <f t="shared" si="428"/>
        <v>0</v>
      </c>
      <c r="N970" t="b">
        <f t="shared" si="429"/>
        <v>0</v>
      </c>
      <c r="O970" t="b">
        <f t="shared" si="430"/>
        <v>0</v>
      </c>
      <c r="P970" s="5" t="b">
        <f t="shared" si="431"/>
        <v>0</v>
      </c>
      <c r="T970" t="str">
        <f t="shared" si="407"/>
        <v/>
      </c>
      <c r="U970" t="str">
        <f t="shared" si="408"/>
        <v/>
      </c>
      <c r="V970" t="str">
        <f t="shared" si="409"/>
        <v/>
      </c>
      <c r="W970" t="str">
        <f t="shared" si="410"/>
        <v/>
      </c>
      <c r="X970" t="str">
        <f t="shared" si="411"/>
        <v/>
      </c>
      <c r="Y970" t="str">
        <f t="shared" si="412"/>
        <v/>
      </c>
      <c r="Z970" t="str">
        <f t="shared" si="413"/>
        <v/>
      </c>
      <c r="AA970" t="str">
        <f t="shared" si="414"/>
        <v/>
      </c>
      <c r="AB970" t="str">
        <f t="shared" si="415"/>
        <v/>
      </c>
      <c r="AC970" t="str">
        <f t="shared" si="416"/>
        <v/>
      </c>
      <c r="AD970" t="str">
        <f t="shared" si="417"/>
        <v/>
      </c>
      <c r="AE970" t="str">
        <f t="shared" si="418"/>
        <v/>
      </c>
      <c r="AF970" t="str">
        <f t="shared" si="419"/>
        <v/>
      </c>
      <c r="AG970" t="str">
        <f t="shared" si="420"/>
        <v/>
      </c>
    </row>
    <row r="971" spans="3:33" x14ac:dyDescent="0.3">
      <c r="C971" s="5" t="str">
        <f t="shared" si="421"/>
        <v/>
      </c>
      <c r="D971" s="5" t="e">
        <f t="shared" si="405"/>
        <v>#N/A</v>
      </c>
      <c r="E971" s="5" t="b">
        <f t="shared" si="422"/>
        <v>0</v>
      </c>
      <c r="F971" s="5" t="e">
        <f t="shared" si="406"/>
        <v>#N/A</v>
      </c>
      <c r="G971" s="5" t="str">
        <f t="shared" si="423"/>
        <v>FALSE V</v>
      </c>
      <c r="H971" s="5" t="b">
        <f t="shared" si="424"/>
        <v>0</v>
      </c>
      <c r="I971" s="5" t="b">
        <f t="shared" si="425"/>
        <v>0</v>
      </c>
      <c r="J971" s="5" t="b">
        <f t="shared" si="426"/>
        <v>0</v>
      </c>
      <c r="K971" s="5" t="str">
        <f t="shared" si="427"/>
        <v>FALSE C</v>
      </c>
      <c r="L971" s="5" t="str">
        <f t="array" ref="L971">IFERROR(INDEX(e29_4c,SMALL(IF(($B$9&lt;=e29_raw)*($B$11&gt;=e29_raw),MATCH(ROW(e29_4c),ROW(e29_4c))),ROWS($A$1:A965)),COLUMN(A965)),"")</f>
        <v/>
      </c>
      <c r="M971" s="5" t="b">
        <f t="shared" si="428"/>
        <v>0</v>
      </c>
      <c r="N971" t="b">
        <f t="shared" si="429"/>
        <v>0</v>
      </c>
      <c r="O971" t="b">
        <f t="shared" si="430"/>
        <v>0</v>
      </c>
      <c r="P971" s="5" t="b">
        <f t="shared" si="431"/>
        <v>0</v>
      </c>
      <c r="T971" t="str">
        <f t="shared" si="407"/>
        <v/>
      </c>
      <c r="U971" t="str">
        <f t="shared" si="408"/>
        <v/>
      </c>
      <c r="V971" t="str">
        <f t="shared" si="409"/>
        <v/>
      </c>
      <c r="W971" t="str">
        <f t="shared" si="410"/>
        <v/>
      </c>
      <c r="X971" t="str">
        <f t="shared" si="411"/>
        <v/>
      </c>
      <c r="Y971" t="str">
        <f t="shared" si="412"/>
        <v/>
      </c>
      <c r="Z971" t="str">
        <f t="shared" si="413"/>
        <v/>
      </c>
      <c r="AA971" t="str">
        <f t="shared" si="414"/>
        <v/>
      </c>
      <c r="AB971" t="str">
        <f t="shared" si="415"/>
        <v/>
      </c>
      <c r="AC971" t="str">
        <f t="shared" si="416"/>
        <v/>
      </c>
      <c r="AD971" t="str">
        <f t="shared" si="417"/>
        <v/>
      </c>
      <c r="AE971" t="str">
        <f t="shared" si="418"/>
        <v/>
      </c>
      <c r="AF971" t="str">
        <f t="shared" si="419"/>
        <v/>
      </c>
      <c r="AG971" t="str">
        <f t="shared" si="420"/>
        <v/>
      </c>
    </row>
    <row r="972" spans="3:33" x14ac:dyDescent="0.3">
      <c r="C972" s="5" t="str">
        <f t="shared" si="421"/>
        <v/>
      </c>
      <c r="D972" s="5" t="e">
        <f t="shared" si="405"/>
        <v>#N/A</v>
      </c>
      <c r="E972" s="5" t="b">
        <f t="shared" si="422"/>
        <v>0</v>
      </c>
      <c r="F972" s="5" t="e">
        <f t="shared" si="406"/>
        <v>#N/A</v>
      </c>
      <c r="G972" s="5" t="str">
        <f t="shared" si="423"/>
        <v>FALSE V</v>
      </c>
      <c r="H972" s="5" t="b">
        <f t="shared" si="424"/>
        <v>0</v>
      </c>
      <c r="I972" s="5" t="b">
        <f t="shared" si="425"/>
        <v>0</v>
      </c>
      <c r="J972" s="5" t="b">
        <f t="shared" si="426"/>
        <v>0</v>
      </c>
      <c r="K972" s="5" t="str">
        <f t="shared" si="427"/>
        <v>FALSE C</v>
      </c>
      <c r="L972" s="5" t="str">
        <f t="array" ref="L972">IFERROR(INDEX(e29_4c,SMALL(IF(($B$9&lt;=e29_raw)*($B$11&gt;=e29_raw),MATCH(ROW(e29_4c),ROW(e29_4c))),ROWS($A$1:A966)),COLUMN(A966)),"")</f>
        <v/>
      </c>
      <c r="M972" s="5" t="b">
        <f t="shared" si="428"/>
        <v>0</v>
      </c>
      <c r="N972" t="b">
        <f t="shared" si="429"/>
        <v>0</v>
      </c>
      <c r="O972" t="b">
        <f t="shared" si="430"/>
        <v>0</v>
      </c>
      <c r="P972" s="5" t="b">
        <f t="shared" si="431"/>
        <v>0</v>
      </c>
      <c r="T972" t="str">
        <f t="shared" si="407"/>
        <v/>
      </c>
      <c r="U972" t="str">
        <f t="shared" si="408"/>
        <v/>
      </c>
      <c r="V972" t="str">
        <f t="shared" si="409"/>
        <v/>
      </c>
      <c r="W972" t="str">
        <f t="shared" si="410"/>
        <v/>
      </c>
      <c r="X972" t="str">
        <f t="shared" si="411"/>
        <v/>
      </c>
      <c r="Y972" t="str">
        <f t="shared" si="412"/>
        <v/>
      </c>
      <c r="Z972" t="str">
        <f t="shared" si="413"/>
        <v/>
      </c>
      <c r="AA972" t="str">
        <f t="shared" si="414"/>
        <v/>
      </c>
      <c r="AB972" t="str">
        <f t="shared" si="415"/>
        <v/>
      </c>
      <c r="AC972" t="str">
        <f t="shared" si="416"/>
        <v/>
      </c>
      <c r="AD972" t="str">
        <f t="shared" si="417"/>
        <v/>
      </c>
      <c r="AE972" t="str">
        <f t="shared" si="418"/>
        <v/>
      </c>
      <c r="AF972" t="str">
        <f t="shared" si="419"/>
        <v/>
      </c>
      <c r="AG972" t="str">
        <f t="shared" si="420"/>
        <v/>
      </c>
    </row>
    <row r="973" spans="3:33" x14ac:dyDescent="0.3">
      <c r="C973" s="5" t="str">
        <f t="shared" si="421"/>
        <v/>
      </c>
      <c r="D973" s="5" t="e">
        <f t="shared" si="405"/>
        <v>#N/A</v>
      </c>
      <c r="E973" s="5" t="b">
        <f t="shared" si="422"/>
        <v>0</v>
      </c>
      <c r="F973" s="5" t="e">
        <f t="shared" si="406"/>
        <v>#N/A</v>
      </c>
      <c r="G973" s="5" t="str">
        <f t="shared" si="423"/>
        <v>FALSE V</v>
      </c>
      <c r="H973" s="5" t="b">
        <f t="shared" si="424"/>
        <v>0</v>
      </c>
      <c r="I973" s="5" t="b">
        <f t="shared" si="425"/>
        <v>0</v>
      </c>
      <c r="J973" s="5" t="b">
        <f t="shared" si="426"/>
        <v>0</v>
      </c>
      <c r="K973" s="5" t="str">
        <f t="shared" si="427"/>
        <v>FALSE C</v>
      </c>
      <c r="L973" s="5" t="str">
        <f t="array" ref="L973">IFERROR(INDEX(e29_4c,SMALL(IF(($B$9&lt;=e29_raw)*($B$11&gt;=e29_raw),MATCH(ROW(e29_4c),ROW(e29_4c))),ROWS($A$1:A967)),COLUMN(A967)),"")</f>
        <v/>
      </c>
      <c r="M973" s="5" t="b">
        <f t="shared" si="428"/>
        <v>0</v>
      </c>
      <c r="N973" t="b">
        <f t="shared" si="429"/>
        <v>0</v>
      </c>
      <c r="O973" t="b">
        <f t="shared" si="430"/>
        <v>0</v>
      </c>
      <c r="P973" s="5" t="b">
        <f t="shared" si="431"/>
        <v>0</v>
      </c>
      <c r="T973" t="str">
        <f t="shared" si="407"/>
        <v/>
      </c>
      <c r="U973" t="str">
        <f t="shared" si="408"/>
        <v/>
      </c>
      <c r="V973" t="str">
        <f t="shared" si="409"/>
        <v/>
      </c>
      <c r="W973" t="str">
        <f t="shared" si="410"/>
        <v/>
      </c>
      <c r="X973" t="str">
        <f t="shared" si="411"/>
        <v/>
      </c>
      <c r="Y973" t="str">
        <f t="shared" si="412"/>
        <v/>
      </c>
      <c r="Z973" t="str">
        <f t="shared" si="413"/>
        <v/>
      </c>
      <c r="AA973" t="str">
        <f t="shared" si="414"/>
        <v/>
      </c>
      <c r="AB973" t="str">
        <f t="shared" si="415"/>
        <v/>
      </c>
      <c r="AC973" t="str">
        <f t="shared" si="416"/>
        <v/>
      </c>
      <c r="AD973" t="str">
        <f t="shared" si="417"/>
        <v/>
      </c>
      <c r="AE973" t="str">
        <f t="shared" si="418"/>
        <v/>
      </c>
      <c r="AF973" t="str">
        <f t="shared" si="419"/>
        <v/>
      </c>
      <c r="AG973" t="str">
        <f t="shared" si="420"/>
        <v/>
      </c>
    </row>
    <row r="974" spans="3:33" x14ac:dyDescent="0.3">
      <c r="C974" s="5" t="str">
        <f t="shared" si="421"/>
        <v/>
      </c>
      <c r="D974" s="5" t="e">
        <f t="shared" si="405"/>
        <v>#N/A</v>
      </c>
      <c r="E974" s="5" t="b">
        <f t="shared" si="422"/>
        <v>0</v>
      </c>
      <c r="F974" s="5" t="e">
        <f t="shared" si="406"/>
        <v>#N/A</v>
      </c>
      <c r="G974" s="5" t="str">
        <f t="shared" si="423"/>
        <v>FALSE V</v>
      </c>
      <c r="H974" s="5" t="b">
        <f t="shared" si="424"/>
        <v>0</v>
      </c>
      <c r="I974" s="5" t="b">
        <f t="shared" si="425"/>
        <v>0</v>
      </c>
      <c r="J974" s="5" t="b">
        <f t="shared" si="426"/>
        <v>0</v>
      </c>
      <c r="K974" s="5" t="str">
        <f t="shared" si="427"/>
        <v>FALSE C</v>
      </c>
      <c r="L974" s="5" t="str">
        <f t="array" ref="L974">IFERROR(INDEX(e29_4c,SMALL(IF(($B$9&lt;=e29_raw)*($B$11&gt;=e29_raw),MATCH(ROW(e29_4c),ROW(e29_4c))),ROWS($A$1:A968)),COLUMN(A968)),"")</f>
        <v/>
      </c>
      <c r="M974" s="5" t="b">
        <f t="shared" si="428"/>
        <v>0</v>
      </c>
      <c r="N974" t="b">
        <f t="shared" si="429"/>
        <v>0</v>
      </c>
      <c r="O974" t="b">
        <f t="shared" si="430"/>
        <v>0</v>
      </c>
      <c r="P974" s="5" t="b">
        <f t="shared" si="431"/>
        <v>0</v>
      </c>
      <c r="T974" t="str">
        <f t="shared" si="407"/>
        <v/>
      </c>
      <c r="U974" t="str">
        <f t="shared" si="408"/>
        <v/>
      </c>
      <c r="V974" t="str">
        <f t="shared" si="409"/>
        <v/>
      </c>
      <c r="W974" t="str">
        <f t="shared" si="410"/>
        <v/>
      </c>
      <c r="X974" t="str">
        <f t="shared" si="411"/>
        <v/>
      </c>
      <c r="Y974" t="str">
        <f t="shared" si="412"/>
        <v/>
      </c>
      <c r="Z974" t="str">
        <f t="shared" si="413"/>
        <v/>
      </c>
      <c r="AA974" t="str">
        <f t="shared" si="414"/>
        <v/>
      </c>
      <c r="AB974" t="str">
        <f t="shared" si="415"/>
        <v/>
      </c>
      <c r="AC974" t="str">
        <f t="shared" si="416"/>
        <v/>
      </c>
      <c r="AD974" t="str">
        <f t="shared" si="417"/>
        <v/>
      </c>
      <c r="AE974" t="str">
        <f t="shared" si="418"/>
        <v/>
      </c>
      <c r="AF974" t="str">
        <f t="shared" si="419"/>
        <v/>
      </c>
      <c r="AG974" t="str">
        <f t="shared" si="420"/>
        <v/>
      </c>
    </row>
    <row r="975" spans="3:33" x14ac:dyDescent="0.3">
      <c r="C975" s="5" t="str">
        <f t="shared" si="421"/>
        <v/>
      </c>
      <c r="D975" s="5" t="e">
        <f t="shared" si="405"/>
        <v>#N/A</v>
      </c>
      <c r="E975" s="5" t="b">
        <f t="shared" si="422"/>
        <v>0</v>
      </c>
      <c r="F975" s="5" t="e">
        <f t="shared" si="406"/>
        <v>#N/A</v>
      </c>
      <c r="G975" s="5" t="str">
        <f t="shared" si="423"/>
        <v>FALSE V</v>
      </c>
      <c r="H975" s="5" t="b">
        <f t="shared" si="424"/>
        <v>0</v>
      </c>
      <c r="I975" s="5" t="b">
        <f t="shared" si="425"/>
        <v>0</v>
      </c>
      <c r="J975" s="5" t="b">
        <f t="shared" si="426"/>
        <v>0</v>
      </c>
      <c r="K975" s="5" t="str">
        <f t="shared" si="427"/>
        <v>FALSE C</v>
      </c>
      <c r="L975" s="5" t="str">
        <f t="array" ref="L975">IFERROR(INDEX(e29_4c,SMALL(IF(($B$9&lt;=e29_raw)*($B$11&gt;=e29_raw),MATCH(ROW(e29_4c),ROW(e29_4c))),ROWS($A$1:A969)),COLUMN(A969)),"")</f>
        <v/>
      </c>
      <c r="M975" s="5" t="b">
        <f t="shared" si="428"/>
        <v>0</v>
      </c>
      <c r="N975" t="b">
        <f t="shared" si="429"/>
        <v>0</v>
      </c>
      <c r="O975" t="b">
        <f t="shared" si="430"/>
        <v>0</v>
      </c>
      <c r="P975" s="5" t="b">
        <f t="shared" si="431"/>
        <v>0</v>
      </c>
      <c r="T975" t="str">
        <f t="shared" si="407"/>
        <v/>
      </c>
      <c r="U975" t="str">
        <f t="shared" si="408"/>
        <v/>
      </c>
      <c r="V975" t="str">
        <f t="shared" si="409"/>
        <v/>
      </c>
      <c r="W975" t="str">
        <f t="shared" si="410"/>
        <v/>
      </c>
      <c r="X975" t="str">
        <f t="shared" si="411"/>
        <v/>
      </c>
      <c r="Y975" t="str">
        <f t="shared" si="412"/>
        <v/>
      </c>
      <c r="Z975" t="str">
        <f t="shared" si="413"/>
        <v/>
      </c>
      <c r="AA975" t="str">
        <f t="shared" si="414"/>
        <v/>
      </c>
      <c r="AB975" t="str">
        <f t="shared" si="415"/>
        <v/>
      </c>
      <c r="AC975" t="str">
        <f t="shared" si="416"/>
        <v/>
      </c>
      <c r="AD975" t="str">
        <f t="shared" si="417"/>
        <v/>
      </c>
      <c r="AE975" t="str">
        <f t="shared" si="418"/>
        <v/>
      </c>
      <c r="AF975" t="str">
        <f t="shared" si="419"/>
        <v/>
      </c>
      <c r="AG975" t="str">
        <f t="shared" si="420"/>
        <v/>
      </c>
    </row>
    <row r="976" spans="3:33" x14ac:dyDescent="0.3">
      <c r="C976" s="5" t="str">
        <f t="shared" si="421"/>
        <v/>
      </c>
      <c r="D976" s="5" t="e">
        <f t="shared" si="405"/>
        <v>#N/A</v>
      </c>
      <c r="E976" s="5" t="b">
        <f t="shared" si="422"/>
        <v>0</v>
      </c>
      <c r="F976" s="5" t="e">
        <f t="shared" si="406"/>
        <v>#N/A</v>
      </c>
      <c r="G976" s="5" t="str">
        <f t="shared" si="423"/>
        <v>FALSE V</v>
      </c>
      <c r="H976" s="5" t="b">
        <f t="shared" si="424"/>
        <v>0</v>
      </c>
      <c r="I976" s="5" t="b">
        <f t="shared" si="425"/>
        <v>0</v>
      </c>
      <c r="J976" s="5" t="b">
        <f t="shared" si="426"/>
        <v>0</v>
      </c>
      <c r="K976" s="5" t="str">
        <f t="shared" si="427"/>
        <v>FALSE C</v>
      </c>
      <c r="L976" s="5" t="str">
        <f t="array" ref="L976">IFERROR(INDEX(e29_4c,SMALL(IF(($B$9&lt;=e29_raw)*($B$11&gt;=e29_raw),MATCH(ROW(e29_4c),ROW(e29_4c))),ROWS($A$1:A970)),COLUMN(A970)),"")</f>
        <v/>
      </c>
      <c r="M976" s="5" t="b">
        <f t="shared" si="428"/>
        <v>0</v>
      </c>
      <c r="N976" t="b">
        <f t="shared" si="429"/>
        <v>0</v>
      </c>
      <c r="O976" t="b">
        <f t="shared" si="430"/>
        <v>0</v>
      </c>
      <c r="P976" s="5" t="b">
        <f t="shared" si="431"/>
        <v>0</v>
      </c>
      <c r="T976" t="str">
        <f t="shared" si="407"/>
        <v/>
      </c>
      <c r="U976" t="str">
        <f t="shared" si="408"/>
        <v/>
      </c>
      <c r="V976" t="str">
        <f t="shared" si="409"/>
        <v/>
      </c>
      <c r="W976" t="str">
        <f t="shared" si="410"/>
        <v/>
      </c>
      <c r="X976" t="str">
        <f t="shared" si="411"/>
        <v/>
      </c>
      <c r="Y976" t="str">
        <f t="shared" si="412"/>
        <v/>
      </c>
      <c r="Z976" t="str">
        <f t="shared" si="413"/>
        <v/>
      </c>
      <c r="AA976" t="str">
        <f t="shared" si="414"/>
        <v/>
      </c>
      <c r="AB976" t="str">
        <f t="shared" si="415"/>
        <v/>
      </c>
      <c r="AC976" t="str">
        <f t="shared" si="416"/>
        <v/>
      </c>
      <c r="AD976" t="str">
        <f t="shared" si="417"/>
        <v/>
      </c>
      <c r="AE976" t="str">
        <f t="shared" si="418"/>
        <v/>
      </c>
      <c r="AF976" t="str">
        <f t="shared" si="419"/>
        <v/>
      </c>
      <c r="AG976" t="str">
        <f t="shared" si="420"/>
        <v/>
      </c>
    </row>
    <row r="977" spans="3:33" x14ac:dyDescent="0.3">
      <c r="C977" s="5" t="str">
        <f t="shared" si="421"/>
        <v/>
      </c>
      <c r="D977" s="5" t="e">
        <f t="shared" si="405"/>
        <v>#N/A</v>
      </c>
      <c r="E977" s="5" t="b">
        <f t="shared" si="422"/>
        <v>0</v>
      </c>
      <c r="F977" s="5" t="e">
        <f t="shared" si="406"/>
        <v>#N/A</v>
      </c>
      <c r="G977" s="5" t="str">
        <f t="shared" si="423"/>
        <v>FALSE V</v>
      </c>
      <c r="H977" s="5" t="b">
        <f t="shared" si="424"/>
        <v>0</v>
      </c>
      <c r="I977" s="5" t="b">
        <f t="shared" si="425"/>
        <v>0</v>
      </c>
      <c r="J977" s="5" t="b">
        <f t="shared" si="426"/>
        <v>0</v>
      </c>
      <c r="K977" s="5" t="str">
        <f t="shared" si="427"/>
        <v>FALSE C</v>
      </c>
      <c r="L977" s="5" t="str">
        <f t="array" ref="L977">IFERROR(INDEX(e29_4c,SMALL(IF(($B$9&lt;=e29_raw)*($B$11&gt;=e29_raw),MATCH(ROW(e29_4c),ROW(e29_4c))),ROWS($A$1:A971)),COLUMN(A971)),"")</f>
        <v/>
      </c>
      <c r="M977" s="5" t="b">
        <f t="shared" si="428"/>
        <v>0</v>
      </c>
      <c r="N977" t="b">
        <f t="shared" si="429"/>
        <v>0</v>
      </c>
      <c r="O977" t="b">
        <f t="shared" si="430"/>
        <v>0</v>
      </c>
      <c r="P977" s="5" t="b">
        <f t="shared" si="431"/>
        <v>0</v>
      </c>
      <c r="T977" t="str">
        <f t="shared" si="407"/>
        <v/>
      </c>
      <c r="U977" t="str">
        <f t="shared" si="408"/>
        <v/>
      </c>
      <c r="V977" t="str">
        <f t="shared" si="409"/>
        <v/>
      </c>
      <c r="W977" t="str">
        <f t="shared" si="410"/>
        <v/>
      </c>
      <c r="X977" t="str">
        <f t="shared" si="411"/>
        <v/>
      </c>
      <c r="Y977" t="str">
        <f t="shared" si="412"/>
        <v/>
      </c>
      <c r="Z977" t="str">
        <f t="shared" si="413"/>
        <v/>
      </c>
      <c r="AA977" t="str">
        <f t="shared" si="414"/>
        <v/>
      </c>
      <c r="AB977" t="str">
        <f t="shared" si="415"/>
        <v/>
      </c>
      <c r="AC977" t="str">
        <f t="shared" si="416"/>
        <v/>
      </c>
      <c r="AD977" t="str">
        <f t="shared" si="417"/>
        <v/>
      </c>
      <c r="AE977" t="str">
        <f t="shared" si="418"/>
        <v/>
      </c>
      <c r="AF977" t="str">
        <f t="shared" si="419"/>
        <v/>
      </c>
      <c r="AG977" t="str">
        <f t="shared" si="420"/>
        <v/>
      </c>
    </row>
    <row r="978" spans="3:33" x14ac:dyDescent="0.3">
      <c r="C978" s="5" t="str">
        <f t="shared" si="421"/>
        <v/>
      </c>
      <c r="D978" s="5" t="e">
        <f t="shared" si="405"/>
        <v>#N/A</v>
      </c>
      <c r="E978" s="5" t="b">
        <f t="shared" si="422"/>
        <v>0</v>
      </c>
      <c r="F978" s="5" t="e">
        <f t="shared" si="406"/>
        <v>#N/A</v>
      </c>
      <c r="G978" s="5" t="str">
        <f t="shared" si="423"/>
        <v>FALSE V</v>
      </c>
      <c r="H978" s="5" t="b">
        <f t="shared" si="424"/>
        <v>0</v>
      </c>
      <c r="I978" s="5" t="b">
        <f t="shared" si="425"/>
        <v>0</v>
      </c>
      <c r="J978" s="5" t="b">
        <f t="shared" si="426"/>
        <v>0</v>
      </c>
      <c r="K978" s="5" t="str">
        <f t="shared" si="427"/>
        <v>FALSE C</v>
      </c>
      <c r="L978" s="5" t="str">
        <f t="array" ref="L978">IFERROR(INDEX(e29_4c,SMALL(IF(($B$9&lt;=e29_raw)*($B$11&gt;=e29_raw),MATCH(ROW(e29_4c),ROW(e29_4c))),ROWS($A$1:A972)),COLUMN(A972)),"")</f>
        <v/>
      </c>
      <c r="M978" s="5" t="b">
        <f t="shared" si="428"/>
        <v>0</v>
      </c>
      <c r="N978" t="b">
        <f t="shared" si="429"/>
        <v>0</v>
      </c>
      <c r="O978" t="b">
        <f t="shared" si="430"/>
        <v>0</v>
      </c>
      <c r="P978" s="5" t="b">
        <f t="shared" si="431"/>
        <v>0</v>
      </c>
      <c r="T978" t="str">
        <f t="shared" si="407"/>
        <v/>
      </c>
      <c r="U978" t="str">
        <f t="shared" si="408"/>
        <v/>
      </c>
      <c r="V978" t="str">
        <f t="shared" si="409"/>
        <v/>
      </c>
      <c r="W978" t="str">
        <f t="shared" si="410"/>
        <v/>
      </c>
      <c r="X978" t="str">
        <f t="shared" si="411"/>
        <v/>
      </c>
      <c r="Y978" t="str">
        <f t="shared" si="412"/>
        <v/>
      </c>
      <c r="Z978" t="str">
        <f t="shared" si="413"/>
        <v/>
      </c>
      <c r="AA978" t="str">
        <f t="shared" si="414"/>
        <v/>
      </c>
      <c r="AB978" t="str">
        <f t="shared" si="415"/>
        <v/>
      </c>
      <c r="AC978" t="str">
        <f t="shared" si="416"/>
        <v/>
      </c>
      <c r="AD978" t="str">
        <f t="shared" si="417"/>
        <v/>
      </c>
      <c r="AE978" t="str">
        <f t="shared" si="418"/>
        <v/>
      </c>
      <c r="AF978" t="str">
        <f t="shared" si="419"/>
        <v/>
      </c>
      <c r="AG978" t="str">
        <f t="shared" si="420"/>
        <v/>
      </c>
    </row>
    <row r="979" spans="3:33" x14ac:dyDescent="0.3">
      <c r="C979" s="5" t="str">
        <f t="shared" si="421"/>
        <v/>
      </c>
      <c r="D979" s="5" t="e">
        <f t="shared" si="405"/>
        <v>#N/A</v>
      </c>
      <c r="E979" s="5" t="b">
        <f t="shared" si="422"/>
        <v>0</v>
      </c>
      <c r="F979" s="5" t="e">
        <f t="shared" si="406"/>
        <v>#N/A</v>
      </c>
      <c r="G979" s="5" t="str">
        <f t="shared" si="423"/>
        <v>FALSE V</v>
      </c>
      <c r="H979" s="5" t="b">
        <f t="shared" si="424"/>
        <v>0</v>
      </c>
      <c r="I979" s="5" t="b">
        <f t="shared" si="425"/>
        <v>0</v>
      </c>
      <c r="J979" s="5" t="b">
        <f t="shared" si="426"/>
        <v>0</v>
      </c>
      <c r="K979" s="5" t="str">
        <f t="shared" si="427"/>
        <v>FALSE C</v>
      </c>
      <c r="L979" s="5" t="str">
        <f t="array" ref="L979">IFERROR(INDEX(e29_4c,SMALL(IF(($B$9&lt;=e29_raw)*($B$11&gt;=e29_raw),MATCH(ROW(e29_4c),ROW(e29_4c))),ROWS($A$1:A973)),COLUMN(A973)),"")</f>
        <v/>
      </c>
      <c r="M979" s="5" t="b">
        <f t="shared" si="428"/>
        <v>0</v>
      </c>
      <c r="N979" t="b">
        <f t="shared" si="429"/>
        <v>0</v>
      </c>
      <c r="O979" t="b">
        <f t="shared" si="430"/>
        <v>0</v>
      </c>
      <c r="P979" s="5" t="b">
        <f t="shared" si="431"/>
        <v>0</v>
      </c>
      <c r="T979" t="str">
        <f t="shared" si="407"/>
        <v/>
      </c>
      <c r="U979" t="str">
        <f t="shared" si="408"/>
        <v/>
      </c>
      <c r="V979" t="str">
        <f t="shared" si="409"/>
        <v/>
      </c>
      <c r="W979" t="str">
        <f t="shared" si="410"/>
        <v/>
      </c>
      <c r="X979" t="str">
        <f t="shared" si="411"/>
        <v/>
      </c>
      <c r="Y979" t="str">
        <f t="shared" si="412"/>
        <v/>
      </c>
      <c r="Z979" t="str">
        <f t="shared" si="413"/>
        <v/>
      </c>
      <c r="AA979" t="str">
        <f t="shared" si="414"/>
        <v/>
      </c>
      <c r="AB979" t="str">
        <f t="shared" si="415"/>
        <v/>
      </c>
      <c r="AC979" t="str">
        <f t="shared" si="416"/>
        <v/>
      </c>
      <c r="AD979" t="str">
        <f t="shared" si="417"/>
        <v/>
      </c>
      <c r="AE979" t="str">
        <f t="shared" si="418"/>
        <v/>
      </c>
      <c r="AF979" t="str">
        <f t="shared" si="419"/>
        <v/>
      </c>
      <c r="AG979" t="str">
        <f t="shared" si="420"/>
        <v/>
      </c>
    </row>
    <row r="980" spans="3:33" x14ac:dyDescent="0.3">
      <c r="C980" s="5" t="str">
        <f t="shared" si="421"/>
        <v/>
      </c>
      <c r="D980" s="5" t="e">
        <f t="shared" si="405"/>
        <v>#N/A</v>
      </c>
      <c r="E980" s="5" t="b">
        <f t="shared" si="422"/>
        <v>0</v>
      </c>
      <c r="F980" s="5" t="e">
        <f t="shared" si="406"/>
        <v>#N/A</v>
      </c>
      <c r="G980" s="5" t="str">
        <f t="shared" si="423"/>
        <v>FALSE V</v>
      </c>
      <c r="H980" s="5" t="b">
        <f t="shared" si="424"/>
        <v>0</v>
      </c>
      <c r="I980" s="5" t="b">
        <f t="shared" si="425"/>
        <v>0</v>
      </c>
      <c r="J980" s="5" t="b">
        <f t="shared" si="426"/>
        <v>0</v>
      </c>
      <c r="K980" s="5" t="str">
        <f t="shared" si="427"/>
        <v>FALSE C</v>
      </c>
      <c r="L980" s="5" t="str">
        <f t="array" ref="L980">IFERROR(INDEX(e29_4c,SMALL(IF(($B$9&lt;=e29_raw)*($B$11&gt;=e29_raw),MATCH(ROW(e29_4c),ROW(e29_4c))),ROWS($A$1:A974)),COLUMN(A974)),"")</f>
        <v/>
      </c>
      <c r="M980" s="5" t="b">
        <f t="shared" si="428"/>
        <v>0</v>
      </c>
      <c r="N980" t="b">
        <f t="shared" si="429"/>
        <v>0</v>
      </c>
      <c r="O980" t="b">
        <f t="shared" si="430"/>
        <v>0</v>
      </c>
      <c r="P980" s="5" t="b">
        <f t="shared" si="431"/>
        <v>0</v>
      </c>
      <c r="T980" t="str">
        <f t="shared" si="407"/>
        <v/>
      </c>
      <c r="U980" t="str">
        <f t="shared" si="408"/>
        <v/>
      </c>
      <c r="V980" t="str">
        <f t="shared" si="409"/>
        <v/>
      </c>
      <c r="W980" t="str">
        <f t="shared" si="410"/>
        <v/>
      </c>
      <c r="X980" t="str">
        <f t="shared" si="411"/>
        <v/>
      </c>
      <c r="Y980" t="str">
        <f t="shared" si="412"/>
        <v/>
      </c>
      <c r="Z980" t="str">
        <f t="shared" si="413"/>
        <v/>
      </c>
      <c r="AA980" t="str">
        <f t="shared" si="414"/>
        <v/>
      </c>
      <c r="AB980" t="str">
        <f t="shared" si="415"/>
        <v/>
      </c>
      <c r="AC980" t="str">
        <f t="shared" si="416"/>
        <v/>
      </c>
      <c r="AD980" t="str">
        <f t="shared" si="417"/>
        <v/>
      </c>
      <c r="AE980" t="str">
        <f t="shared" si="418"/>
        <v/>
      </c>
      <c r="AF980" t="str">
        <f t="shared" si="419"/>
        <v/>
      </c>
      <c r="AG980" t="str">
        <f t="shared" si="420"/>
        <v/>
      </c>
    </row>
    <row r="981" spans="3:33" x14ac:dyDescent="0.3">
      <c r="C981" s="5" t="str">
        <f t="shared" si="421"/>
        <v/>
      </c>
      <c r="D981" s="5" t="e">
        <f t="shared" si="405"/>
        <v>#N/A</v>
      </c>
      <c r="E981" s="5" t="b">
        <f t="shared" si="422"/>
        <v>0</v>
      </c>
      <c r="F981" s="5" t="e">
        <f t="shared" si="406"/>
        <v>#N/A</v>
      </c>
      <c r="G981" s="5" t="str">
        <f t="shared" si="423"/>
        <v>FALSE V</v>
      </c>
      <c r="H981" s="5" t="b">
        <f t="shared" si="424"/>
        <v>0</v>
      </c>
      <c r="I981" s="5" t="b">
        <f t="shared" si="425"/>
        <v>0</v>
      </c>
      <c r="J981" s="5" t="b">
        <f t="shared" si="426"/>
        <v>0</v>
      </c>
      <c r="K981" s="5" t="str">
        <f t="shared" si="427"/>
        <v>FALSE C</v>
      </c>
      <c r="L981" s="5" t="str">
        <f t="array" ref="L981">IFERROR(INDEX(e29_4c,SMALL(IF(($B$9&lt;=e29_raw)*($B$11&gt;=e29_raw),MATCH(ROW(e29_4c),ROW(e29_4c))),ROWS($A$1:A975)),COLUMN(A975)),"")</f>
        <v/>
      </c>
      <c r="M981" s="5" t="b">
        <f t="shared" si="428"/>
        <v>0</v>
      </c>
      <c r="N981" t="b">
        <f t="shared" si="429"/>
        <v>0</v>
      </c>
      <c r="O981" t="b">
        <f t="shared" si="430"/>
        <v>0</v>
      </c>
      <c r="P981" s="5" t="b">
        <f t="shared" si="431"/>
        <v>0</v>
      </c>
      <c r="T981" t="str">
        <f t="shared" si="407"/>
        <v/>
      </c>
      <c r="U981" t="str">
        <f t="shared" si="408"/>
        <v/>
      </c>
      <c r="V981" t="str">
        <f t="shared" si="409"/>
        <v/>
      </c>
      <c r="W981" t="str">
        <f t="shared" si="410"/>
        <v/>
      </c>
      <c r="X981" t="str">
        <f t="shared" si="411"/>
        <v/>
      </c>
      <c r="Y981" t="str">
        <f t="shared" si="412"/>
        <v/>
      </c>
      <c r="Z981" t="str">
        <f t="shared" si="413"/>
        <v/>
      </c>
      <c r="AA981" t="str">
        <f t="shared" si="414"/>
        <v/>
      </c>
      <c r="AB981" t="str">
        <f t="shared" si="415"/>
        <v/>
      </c>
      <c r="AC981" t="str">
        <f t="shared" si="416"/>
        <v/>
      </c>
      <c r="AD981" t="str">
        <f t="shared" si="417"/>
        <v/>
      </c>
      <c r="AE981" t="str">
        <f t="shared" si="418"/>
        <v/>
      </c>
      <c r="AF981" t="str">
        <f t="shared" si="419"/>
        <v/>
      </c>
      <c r="AG981" t="str">
        <f t="shared" si="420"/>
        <v/>
      </c>
    </row>
    <row r="982" spans="3:33" x14ac:dyDescent="0.3">
      <c r="C982" s="5" t="str">
        <f t="shared" si="421"/>
        <v/>
      </c>
      <c r="D982" s="5" t="e">
        <f t="shared" si="405"/>
        <v>#N/A</v>
      </c>
      <c r="E982" s="5" t="b">
        <f t="shared" si="422"/>
        <v>0</v>
      </c>
      <c r="F982" s="5" t="e">
        <f t="shared" si="406"/>
        <v>#N/A</v>
      </c>
      <c r="G982" s="5" t="str">
        <f t="shared" si="423"/>
        <v>FALSE V</v>
      </c>
      <c r="H982" s="5" t="b">
        <f t="shared" si="424"/>
        <v>0</v>
      </c>
      <c r="I982" s="5" t="b">
        <f t="shared" si="425"/>
        <v>0</v>
      </c>
      <c r="J982" s="5" t="b">
        <f t="shared" si="426"/>
        <v>0</v>
      </c>
      <c r="K982" s="5" t="str">
        <f t="shared" si="427"/>
        <v>FALSE C</v>
      </c>
      <c r="L982" s="5" t="str">
        <f t="array" ref="L982">IFERROR(INDEX(e29_4c,SMALL(IF(($B$9&lt;=e29_raw)*($B$11&gt;=e29_raw),MATCH(ROW(e29_4c),ROW(e29_4c))),ROWS($A$1:A976)),COLUMN(A976)),"")</f>
        <v/>
      </c>
      <c r="M982" s="5" t="b">
        <f t="shared" si="428"/>
        <v>0</v>
      </c>
      <c r="N982" t="b">
        <f t="shared" si="429"/>
        <v>0</v>
      </c>
      <c r="O982" t="b">
        <f t="shared" si="430"/>
        <v>0</v>
      </c>
      <c r="P982" s="5" t="b">
        <f t="shared" si="431"/>
        <v>0</v>
      </c>
      <c r="T982" t="str">
        <f t="shared" si="407"/>
        <v/>
      </c>
      <c r="U982" t="str">
        <f t="shared" si="408"/>
        <v/>
      </c>
      <c r="V982" t="str">
        <f t="shared" si="409"/>
        <v/>
      </c>
      <c r="W982" t="str">
        <f t="shared" si="410"/>
        <v/>
      </c>
      <c r="X982" t="str">
        <f t="shared" si="411"/>
        <v/>
      </c>
      <c r="Y982" t="str">
        <f t="shared" si="412"/>
        <v/>
      </c>
      <c r="Z982" t="str">
        <f t="shared" si="413"/>
        <v/>
      </c>
      <c r="AA982" t="str">
        <f t="shared" si="414"/>
        <v/>
      </c>
      <c r="AB982" t="str">
        <f t="shared" si="415"/>
        <v/>
      </c>
      <c r="AC982" t="str">
        <f t="shared" si="416"/>
        <v/>
      </c>
      <c r="AD982" t="str">
        <f t="shared" si="417"/>
        <v/>
      </c>
      <c r="AE982" t="str">
        <f t="shared" si="418"/>
        <v/>
      </c>
      <c r="AF982" t="str">
        <f t="shared" si="419"/>
        <v/>
      </c>
      <c r="AG982" t="str">
        <f t="shared" si="420"/>
        <v/>
      </c>
    </row>
    <row r="983" spans="3:33" x14ac:dyDescent="0.3">
      <c r="C983" s="5" t="str">
        <f t="shared" si="421"/>
        <v/>
      </c>
      <c r="D983" s="5" t="e">
        <f t="shared" si="405"/>
        <v>#N/A</v>
      </c>
      <c r="E983" s="5" t="b">
        <f t="shared" si="422"/>
        <v>0</v>
      </c>
      <c r="F983" s="5" t="e">
        <f t="shared" si="406"/>
        <v>#N/A</v>
      </c>
      <c r="G983" s="5" t="str">
        <f t="shared" si="423"/>
        <v>FALSE V</v>
      </c>
      <c r="H983" s="5" t="b">
        <f t="shared" si="424"/>
        <v>0</v>
      </c>
      <c r="I983" s="5" t="b">
        <f t="shared" si="425"/>
        <v>0</v>
      </c>
      <c r="J983" s="5" t="b">
        <f t="shared" si="426"/>
        <v>0</v>
      </c>
      <c r="K983" s="5" t="str">
        <f t="shared" si="427"/>
        <v>FALSE C</v>
      </c>
      <c r="L983" s="5" t="str">
        <f t="array" ref="L983">IFERROR(INDEX(e29_4c,SMALL(IF(($B$9&lt;=e29_raw)*($B$11&gt;=e29_raw),MATCH(ROW(e29_4c),ROW(e29_4c))),ROWS($A$1:A977)),COLUMN(A977)),"")</f>
        <v/>
      </c>
      <c r="M983" s="5" t="b">
        <f t="shared" si="428"/>
        <v>0</v>
      </c>
      <c r="N983" t="b">
        <f t="shared" si="429"/>
        <v>0</v>
      </c>
      <c r="O983" t="b">
        <f t="shared" si="430"/>
        <v>0</v>
      </c>
      <c r="P983" s="5" t="b">
        <f t="shared" si="431"/>
        <v>0</v>
      </c>
      <c r="T983" t="str">
        <f t="shared" si="407"/>
        <v/>
      </c>
      <c r="U983" t="str">
        <f t="shared" si="408"/>
        <v/>
      </c>
      <c r="V983" t="str">
        <f t="shared" si="409"/>
        <v/>
      </c>
      <c r="W983" t="str">
        <f t="shared" si="410"/>
        <v/>
      </c>
      <c r="X983" t="str">
        <f t="shared" si="411"/>
        <v/>
      </c>
      <c r="Y983" t="str">
        <f t="shared" si="412"/>
        <v/>
      </c>
      <c r="Z983" t="str">
        <f t="shared" si="413"/>
        <v/>
      </c>
      <c r="AA983" t="str">
        <f t="shared" si="414"/>
        <v/>
      </c>
      <c r="AB983" t="str">
        <f t="shared" si="415"/>
        <v/>
      </c>
      <c r="AC983" t="str">
        <f t="shared" si="416"/>
        <v/>
      </c>
      <c r="AD983" t="str">
        <f t="shared" si="417"/>
        <v/>
      </c>
      <c r="AE983" t="str">
        <f t="shared" si="418"/>
        <v/>
      </c>
      <c r="AF983" t="str">
        <f t="shared" si="419"/>
        <v/>
      </c>
      <c r="AG983" t="str">
        <f t="shared" si="420"/>
        <v/>
      </c>
    </row>
    <row r="984" spans="3:33" x14ac:dyDescent="0.3">
      <c r="C984" s="5" t="str">
        <f t="shared" si="421"/>
        <v/>
      </c>
      <c r="D984" s="5" t="e">
        <f t="shared" si="405"/>
        <v>#N/A</v>
      </c>
      <c r="E984" s="5" t="b">
        <f t="shared" si="422"/>
        <v>0</v>
      </c>
      <c r="F984" s="5" t="e">
        <f t="shared" si="406"/>
        <v>#N/A</v>
      </c>
      <c r="G984" s="5" t="str">
        <f t="shared" si="423"/>
        <v>FALSE V</v>
      </c>
      <c r="H984" s="5" t="b">
        <f t="shared" si="424"/>
        <v>0</v>
      </c>
      <c r="I984" s="5" t="b">
        <f t="shared" si="425"/>
        <v>0</v>
      </c>
      <c r="J984" s="5" t="b">
        <f t="shared" si="426"/>
        <v>0</v>
      </c>
      <c r="K984" s="5" t="str">
        <f t="shared" si="427"/>
        <v>FALSE C</v>
      </c>
      <c r="L984" s="5" t="str">
        <f t="array" ref="L984">IFERROR(INDEX(e29_4c,SMALL(IF(($B$9&lt;=e29_raw)*($B$11&gt;=e29_raw),MATCH(ROW(e29_4c),ROW(e29_4c))),ROWS($A$1:A978)),COLUMN(A978)),"")</f>
        <v/>
      </c>
      <c r="M984" s="5" t="b">
        <f t="shared" si="428"/>
        <v>0</v>
      </c>
      <c r="N984" t="b">
        <f t="shared" si="429"/>
        <v>0</v>
      </c>
      <c r="O984" t="b">
        <f t="shared" si="430"/>
        <v>0</v>
      </c>
      <c r="P984" s="5" t="b">
        <f t="shared" si="431"/>
        <v>0</v>
      </c>
      <c r="T984" t="str">
        <f t="shared" si="407"/>
        <v/>
      </c>
      <c r="U984" t="str">
        <f t="shared" si="408"/>
        <v/>
      </c>
      <c r="V984" t="str">
        <f t="shared" si="409"/>
        <v/>
      </c>
      <c r="W984" t="str">
        <f t="shared" si="410"/>
        <v/>
      </c>
      <c r="X984" t="str">
        <f t="shared" si="411"/>
        <v/>
      </c>
      <c r="Y984" t="str">
        <f t="shared" si="412"/>
        <v/>
      </c>
      <c r="Z984" t="str">
        <f t="shared" si="413"/>
        <v/>
      </c>
      <c r="AA984" t="str">
        <f t="shared" si="414"/>
        <v/>
      </c>
      <c r="AB984" t="str">
        <f t="shared" si="415"/>
        <v/>
      </c>
      <c r="AC984" t="str">
        <f t="shared" si="416"/>
        <v/>
      </c>
      <c r="AD984" t="str">
        <f t="shared" si="417"/>
        <v/>
      </c>
      <c r="AE984" t="str">
        <f t="shared" si="418"/>
        <v/>
      </c>
      <c r="AF984" t="str">
        <f t="shared" si="419"/>
        <v/>
      </c>
      <c r="AG984" t="str">
        <f t="shared" si="420"/>
        <v/>
      </c>
    </row>
    <row r="985" spans="3:33" x14ac:dyDescent="0.3">
      <c r="C985" s="5" t="str">
        <f t="shared" si="421"/>
        <v/>
      </c>
      <c r="D985" s="5" t="e">
        <f t="shared" si="405"/>
        <v>#N/A</v>
      </c>
      <c r="E985" s="5" t="b">
        <f t="shared" si="422"/>
        <v>0</v>
      </c>
      <c r="F985" s="5" t="e">
        <f t="shared" si="406"/>
        <v>#N/A</v>
      </c>
      <c r="G985" s="5" t="str">
        <f t="shared" si="423"/>
        <v>FALSE V</v>
      </c>
      <c r="H985" s="5" t="b">
        <f t="shared" si="424"/>
        <v>0</v>
      </c>
      <c r="I985" s="5" t="b">
        <f t="shared" si="425"/>
        <v>0</v>
      </c>
      <c r="J985" s="5" t="b">
        <f t="shared" si="426"/>
        <v>0</v>
      </c>
      <c r="K985" s="5" t="str">
        <f t="shared" si="427"/>
        <v>FALSE C</v>
      </c>
      <c r="L985" s="5" t="str">
        <f t="array" ref="L985">IFERROR(INDEX(e29_4c,SMALL(IF(($B$9&lt;=e29_raw)*($B$11&gt;=e29_raw),MATCH(ROW(e29_4c),ROW(e29_4c))),ROWS($A$1:A979)),COLUMN(A979)),"")</f>
        <v/>
      </c>
      <c r="M985" s="5" t="b">
        <f t="shared" si="428"/>
        <v>0</v>
      </c>
      <c r="N985" t="b">
        <f t="shared" si="429"/>
        <v>0</v>
      </c>
      <c r="O985" t="b">
        <f t="shared" si="430"/>
        <v>0</v>
      </c>
      <c r="P985" s="5" t="b">
        <f t="shared" si="431"/>
        <v>0</v>
      </c>
      <c r="T985" t="str">
        <f t="shared" si="407"/>
        <v/>
      </c>
      <c r="U985" t="str">
        <f t="shared" si="408"/>
        <v/>
      </c>
      <c r="V985" t="str">
        <f t="shared" si="409"/>
        <v/>
      </c>
      <c r="W985" t="str">
        <f t="shared" si="410"/>
        <v/>
      </c>
      <c r="X985" t="str">
        <f t="shared" si="411"/>
        <v/>
      </c>
      <c r="Y985" t="str">
        <f t="shared" si="412"/>
        <v/>
      </c>
      <c r="Z985" t="str">
        <f t="shared" si="413"/>
        <v/>
      </c>
      <c r="AA985" t="str">
        <f t="shared" si="414"/>
        <v/>
      </c>
      <c r="AB985" t="str">
        <f t="shared" si="415"/>
        <v/>
      </c>
      <c r="AC985" t="str">
        <f t="shared" si="416"/>
        <v/>
      </c>
      <c r="AD985" t="str">
        <f t="shared" si="417"/>
        <v/>
      </c>
      <c r="AE985" t="str">
        <f t="shared" si="418"/>
        <v/>
      </c>
      <c r="AF985" t="str">
        <f t="shared" si="419"/>
        <v/>
      </c>
      <c r="AG985" t="str">
        <f t="shared" si="420"/>
        <v/>
      </c>
    </row>
    <row r="986" spans="3:33" x14ac:dyDescent="0.3">
      <c r="C986" s="5" t="str">
        <f t="shared" si="421"/>
        <v/>
      </c>
      <c r="D986" s="5" t="e">
        <f t="shared" si="405"/>
        <v>#N/A</v>
      </c>
      <c r="E986" s="5" t="b">
        <f t="shared" si="422"/>
        <v>0</v>
      </c>
      <c r="F986" s="5" t="e">
        <f t="shared" si="406"/>
        <v>#N/A</v>
      </c>
      <c r="G986" s="5" t="str">
        <f t="shared" si="423"/>
        <v>FALSE V</v>
      </c>
      <c r="H986" s="5" t="b">
        <f t="shared" si="424"/>
        <v>0</v>
      </c>
      <c r="I986" s="5" t="b">
        <f t="shared" si="425"/>
        <v>0</v>
      </c>
      <c r="J986" s="5" t="b">
        <f t="shared" si="426"/>
        <v>0</v>
      </c>
      <c r="K986" s="5" t="str">
        <f t="shared" si="427"/>
        <v>FALSE C</v>
      </c>
      <c r="L986" s="5" t="str">
        <f t="array" ref="L986">IFERROR(INDEX(e29_4c,SMALL(IF(($B$9&lt;=e29_raw)*($B$11&gt;=e29_raw),MATCH(ROW(e29_4c),ROW(e29_4c))),ROWS($A$1:A980)),COLUMN(A980)),"")</f>
        <v/>
      </c>
      <c r="M986" s="5" t="b">
        <f t="shared" si="428"/>
        <v>0</v>
      </c>
      <c r="N986" t="b">
        <f t="shared" si="429"/>
        <v>0</v>
      </c>
      <c r="O986" t="b">
        <f t="shared" si="430"/>
        <v>0</v>
      </c>
      <c r="P986" s="5" t="b">
        <f t="shared" si="431"/>
        <v>0</v>
      </c>
      <c r="T986" t="str">
        <f t="shared" si="407"/>
        <v/>
      </c>
      <c r="U986" t="str">
        <f t="shared" si="408"/>
        <v/>
      </c>
      <c r="V986" t="str">
        <f t="shared" si="409"/>
        <v/>
      </c>
      <c r="W986" t="str">
        <f t="shared" si="410"/>
        <v/>
      </c>
      <c r="X986" t="str">
        <f t="shared" si="411"/>
        <v/>
      </c>
      <c r="Y986" t="str">
        <f t="shared" si="412"/>
        <v/>
      </c>
      <c r="Z986" t="str">
        <f t="shared" si="413"/>
        <v/>
      </c>
      <c r="AA986" t="str">
        <f t="shared" si="414"/>
        <v/>
      </c>
      <c r="AB986" t="str">
        <f t="shared" si="415"/>
        <v/>
      </c>
      <c r="AC986" t="str">
        <f t="shared" si="416"/>
        <v/>
      </c>
      <c r="AD986" t="str">
        <f t="shared" si="417"/>
        <v/>
      </c>
      <c r="AE986" t="str">
        <f t="shared" si="418"/>
        <v/>
      </c>
      <c r="AF986" t="str">
        <f t="shared" si="419"/>
        <v/>
      </c>
      <c r="AG986" t="str">
        <f t="shared" si="420"/>
        <v/>
      </c>
    </row>
    <row r="987" spans="3:33" x14ac:dyDescent="0.3">
      <c r="C987" s="5" t="str">
        <f t="shared" si="421"/>
        <v/>
      </c>
      <c r="D987" s="5" t="e">
        <f t="shared" si="405"/>
        <v>#N/A</v>
      </c>
      <c r="E987" s="5" t="b">
        <f t="shared" si="422"/>
        <v>0</v>
      </c>
      <c r="F987" s="5" t="e">
        <f t="shared" si="406"/>
        <v>#N/A</v>
      </c>
      <c r="G987" s="5" t="str">
        <f t="shared" si="423"/>
        <v>FALSE V</v>
      </c>
      <c r="H987" s="5" t="b">
        <f t="shared" si="424"/>
        <v>0</v>
      </c>
      <c r="I987" s="5" t="b">
        <f t="shared" si="425"/>
        <v>0</v>
      </c>
      <c r="J987" s="5" t="b">
        <f t="shared" si="426"/>
        <v>0</v>
      </c>
      <c r="K987" s="5" t="str">
        <f t="shared" si="427"/>
        <v>FALSE C</v>
      </c>
      <c r="L987" s="5" t="str">
        <f t="array" ref="L987">IFERROR(INDEX(e29_4c,SMALL(IF(($B$9&lt;=e29_raw)*($B$11&gt;=e29_raw),MATCH(ROW(e29_4c),ROW(e29_4c))),ROWS($A$1:A981)),COLUMN(A981)),"")</f>
        <v/>
      </c>
      <c r="M987" s="5" t="b">
        <f t="shared" si="428"/>
        <v>0</v>
      </c>
      <c r="N987" t="b">
        <f t="shared" si="429"/>
        <v>0</v>
      </c>
      <c r="O987" t="b">
        <f t="shared" si="430"/>
        <v>0</v>
      </c>
      <c r="P987" s="5" t="b">
        <f t="shared" si="431"/>
        <v>0</v>
      </c>
      <c r="T987" t="str">
        <f t="shared" si="407"/>
        <v/>
      </c>
      <c r="U987" t="str">
        <f t="shared" si="408"/>
        <v/>
      </c>
      <c r="V987" t="str">
        <f t="shared" si="409"/>
        <v/>
      </c>
      <c r="W987" t="str">
        <f t="shared" si="410"/>
        <v/>
      </c>
      <c r="X987" t="str">
        <f t="shared" si="411"/>
        <v/>
      </c>
      <c r="Y987" t="str">
        <f t="shared" si="412"/>
        <v/>
      </c>
      <c r="Z987" t="str">
        <f t="shared" si="413"/>
        <v/>
      </c>
      <c r="AA987" t="str">
        <f t="shared" si="414"/>
        <v/>
      </c>
      <c r="AB987" t="str">
        <f t="shared" si="415"/>
        <v/>
      </c>
      <c r="AC987" t="str">
        <f t="shared" si="416"/>
        <v/>
      </c>
      <c r="AD987" t="str">
        <f t="shared" si="417"/>
        <v/>
      </c>
      <c r="AE987" t="str">
        <f t="shared" si="418"/>
        <v/>
      </c>
      <c r="AF987" t="str">
        <f t="shared" si="419"/>
        <v/>
      </c>
      <c r="AG987" t="str">
        <f t="shared" si="420"/>
        <v/>
      </c>
    </row>
    <row r="988" spans="3:33" x14ac:dyDescent="0.3">
      <c r="C988" s="5" t="str">
        <f t="shared" si="421"/>
        <v/>
      </c>
      <c r="D988" s="5" t="e">
        <f t="shared" si="405"/>
        <v>#N/A</v>
      </c>
      <c r="E988" s="5" t="b">
        <f t="shared" si="422"/>
        <v>0</v>
      </c>
      <c r="F988" s="5" t="e">
        <f t="shared" si="406"/>
        <v>#N/A</v>
      </c>
      <c r="G988" s="5" t="str">
        <f t="shared" si="423"/>
        <v>FALSE V</v>
      </c>
      <c r="H988" s="5" t="b">
        <f t="shared" si="424"/>
        <v>0</v>
      </c>
      <c r="I988" s="5" t="b">
        <f t="shared" si="425"/>
        <v>0</v>
      </c>
      <c r="J988" s="5" t="b">
        <f t="shared" si="426"/>
        <v>0</v>
      </c>
      <c r="K988" s="5" t="str">
        <f t="shared" si="427"/>
        <v>FALSE C</v>
      </c>
      <c r="L988" s="5" t="str">
        <f t="array" ref="L988">IFERROR(INDEX(e29_4c,SMALL(IF(($B$9&lt;=e29_raw)*($B$11&gt;=e29_raw),MATCH(ROW(e29_4c),ROW(e29_4c))),ROWS($A$1:A982)),COLUMN(A982)),"")</f>
        <v/>
      </c>
      <c r="M988" s="5" t="b">
        <f t="shared" si="428"/>
        <v>0</v>
      </c>
      <c r="N988" t="b">
        <f t="shared" si="429"/>
        <v>0</v>
      </c>
      <c r="O988" t="b">
        <f t="shared" si="430"/>
        <v>0</v>
      </c>
      <c r="P988" s="5" t="b">
        <f t="shared" si="431"/>
        <v>0</v>
      </c>
      <c r="T988" t="str">
        <f t="shared" si="407"/>
        <v/>
      </c>
      <c r="U988" t="str">
        <f t="shared" si="408"/>
        <v/>
      </c>
      <c r="V988" t="str">
        <f t="shared" si="409"/>
        <v/>
      </c>
      <c r="W988" t="str">
        <f t="shared" si="410"/>
        <v/>
      </c>
      <c r="X988" t="str">
        <f t="shared" si="411"/>
        <v/>
      </c>
      <c r="Y988" t="str">
        <f t="shared" si="412"/>
        <v/>
      </c>
      <c r="Z988" t="str">
        <f t="shared" si="413"/>
        <v/>
      </c>
      <c r="AA988" t="str">
        <f t="shared" si="414"/>
        <v/>
      </c>
      <c r="AB988" t="str">
        <f t="shared" si="415"/>
        <v/>
      </c>
      <c r="AC988" t="str">
        <f t="shared" si="416"/>
        <v/>
      </c>
      <c r="AD988" t="str">
        <f t="shared" si="417"/>
        <v/>
      </c>
      <c r="AE988" t="str">
        <f t="shared" si="418"/>
        <v/>
      </c>
      <c r="AF988" t="str">
        <f t="shared" si="419"/>
        <v/>
      </c>
      <c r="AG988" t="str">
        <f t="shared" si="420"/>
        <v/>
      </c>
    </row>
    <row r="989" spans="3:33" x14ac:dyDescent="0.3">
      <c r="C989" s="5" t="str">
        <f t="shared" si="421"/>
        <v/>
      </c>
      <c r="D989" s="5" t="e">
        <f t="shared" si="405"/>
        <v>#N/A</v>
      </c>
      <c r="E989" s="5" t="b">
        <f t="shared" si="422"/>
        <v>0</v>
      </c>
      <c r="F989" s="5" t="e">
        <f t="shared" si="406"/>
        <v>#N/A</v>
      </c>
      <c r="G989" s="5" t="str">
        <f t="shared" si="423"/>
        <v>FALSE V</v>
      </c>
      <c r="H989" s="5" t="b">
        <f t="shared" si="424"/>
        <v>0</v>
      </c>
      <c r="I989" s="5" t="b">
        <f t="shared" si="425"/>
        <v>0</v>
      </c>
      <c r="J989" s="5" t="b">
        <f t="shared" si="426"/>
        <v>0</v>
      </c>
      <c r="K989" s="5" t="str">
        <f t="shared" si="427"/>
        <v>FALSE C</v>
      </c>
      <c r="L989" s="5" t="str">
        <f t="array" ref="L989">IFERROR(INDEX(e29_4c,SMALL(IF(($B$9&lt;=e29_raw)*($B$11&gt;=e29_raw),MATCH(ROW(e29_4c),ROW(e29_4c))),ROWS($A$1:A983)),COLUMN(A983)),"")</f>
        <v/>
      </c>
      <c r="M989" s="5" t="b">
        <f t="shared" si="428"/>
        <v>0</v>
      </c>
      <c r="N989" t="b">
        <f t="shared" si="429"/>
        <v>0</v>
      </c>
      <c r="O989" t="b">
        <f t="shared" si="430"/>
        <v>0</v>
      </c>
      <c r="P989" s="5" t="b">
        <f t="shared" si="431"/>
        <v>0</v>
      </c>
      <c r="T989" t="str">
        <f t="shared" si="407"/>
        <v/>
      </c>
      <c r="U989" t="str">
        <f t="shared" si="408"/>
        <v/>
      </c>
      <c r="V989" t="str">
        <f t="shared" si="409"/>
        <v/>
      </c>
      <c r="W989" t="str">
        <f t="shared" si="410"/>
        <v/>
      </c>
      <c r="X989" t="str">
        <f t="shared" si="411"/>
        <v/>
      </c>
      <c r="Y989" t="str">
        <f t="shared" si="412"/>
        <v/>
      </c>
      <c r="Z989" t="str">
        <f t="shared" si="413"/>
        <v/>
      </c>
      <c r="AA989" t="str">
        <f t="shared" si="414"/>
        <v/>
      </c>
      <c r="AB989" t="str">
        <f t="shared" si="415"/>
        <v/>
      </c>
      <c r="AC989" t="str">
        <f t="shared" si="416"/>
        <v/>
      </c>
      <c r="AD989" t="str">
        <f t="shared" si="417"/>
        <v/>
      </c>
      <c r="AE989" t="str">
        <f t="shared" si="418"/>
        <v/>
      </c>
      <c r="AF989" t="str">
        <f t="shared" si="419"/>
        <v/>
      </c>
      <c r="AG989" t="str">
        <f t="shared" si="420"/>
        <v/>
      </c>
    </row>
    <row r="990" spans="3:33" x14ac:dyDescent="0.3">
      <c r="C990" s="5" t="str">
        <f t="shared" si="421"/>
        <v/>
      </c>
      <c r="D990" s="5" t="e">
        <f t="shared" si="405"/>
        <v>#N/A</v>
      </c>
      <c r="E990" s="5" t="b">
        <f t="shared" si="422"/>
        <v>0</v>
      </c>
      <c r="F990" s="5" t="e">
        <f t="shared" si="406"/>
        <v>#N/A</v>
      </c>
      <c r="G990" s="5" t="str">
        <f t="shared" si="423"/>
        <v>FALSE V</v>
      </c>
      <c r="H990" s="5" t="b">
        <f t="shared" si="424"/>
        <v>0</v>
      </c>
      <c r="I990" s="5" t="b">
        <f t="shared" si="425"/>
        <v>0</v>
      </c>
      <c r="J990" s="5" t="b">
        <f t="shared" si="426"/>
        <v>0</v>
      </c>
      <c r="K990" s="5" t="str">
        <f t="shared" si="427"/>
        <v>FALSE C</v>
      </c>
      <c r="L990" s="5" t="str">
        <f t="array" ref="L990">IFERROR(INDEX(e29_4c,SMALL(IF(($B$9&lt;=e29_raw)*($B$11&gt;=e29_raw),MATCH(ROW(e29_4c),ROW(e29_4c))),ROWS($A$1:A984)),COLUMN(A984)),"")</f>
        <v/>
      </c>
      <c r="M990" s="5" t="b">
        <f t="shared" si="428"/>
        <v>0</v>
      </c>
      <c r="N990" t="b">
        <f t="shared" si="429"/>
        <v>0</v>
      </c>
      <c r="O990" t="b">
        <f t="shared" si="430"/>
        <v>0</v>
      </c>
      <c r="P990" s="5" t="b">
        <f t="shared" si="431"/>
        <v>0</v>
      </c>
      <c r="T990" t="str">
        <f t="shared" si="407"/>
        <v/>
      </c>
      <c r="U990" t="str">
        <f t="shared" si="408"/>
        <v/>
      </c>
      <c r="V990" t="str">
        <f t="shared" si="409"/>
        <v/>
      </c>
      <c r="W990" t="str">
        <f t="shared" si="410"/>
        <v/>
      </c>
      <c r="X990" t="str">
        <f t="shared" si="411"/>
        <v/>
      </c>
      <c r="Y990" t="str">
        <f t="shared" si="412"/>
        <v/>
      </c>
      <c r="Z990" t="str">
        <f t="shared" si="413"/>
        <v/>
      </c>
      <c r="AA990" t="str">
        <f t="shared" si="414"/>
        <v/>
      </c>
      <c r="AB990" t="str">
        <f t="shared" si="415"/>
        <v/>
      </c>
      <c r="AC990" t="str">
        <f t="shared" si="416"/>
        <v/>
      </c>
      <c r="AD990" t="str">
        <f t="shared" si="417"/>
        <v/>
      </c>
      <c r="AE990" t="str">
        <f t="shared" si="418"/>
        <v/>
      </c>
      <c r="AF990" t="str">
        <f t="shared" si="419"/>
        <v/>
      </c>
      <c r="AG990" t="str">
        <f t="shared" si="420"/>
        <v/>
      </c>
    </row>
    <row r="991" spans="3:33" x14ac:dyDescent="0.3">
      <c r="C991" s="5" t="str">
        <f t="shared" si="421"/>
        <v/>
      </c>
      <c r="D991" s="5" t="e">
        <f t="shared" si="405"/>
        <v>#N/A</v>
      </c>
      <c r="E991" s="5" t="b">
        <f t="shared" si="422"/>
        <v>0</v>
      </c>
      <c r="F991" s="5" t="e">
        <f t="shared" si="406"/>
        <v>#N/A</v>
      </c>
      <c r="G991" s="5" t="str">
        <f t="shared" si="423"/>
        <v>FALSE V</v>
      </c>
      <c r="H991" s="5" t="b">
        <f t="shared" si="424"/>
        <v>0</v>
      </c>
      <c r="I991" s="5" t="b">
        <f t="shared" si="425"/>
        <v>0</v>
      </c>
      <c r="J991" s="5" t="b">
        <f t="shared" si="426"/>
        <v>0</v>
      </c>
      <c r="K991" s="5" t="str">
        <f t="shared" si="427"/>
        <v>FALSE C</v>
      </c>
      <c r="L991" s="5" t="str">
        <f t="array" ref="L991">IFERROR(INDEX(e29_4c,SMALL(IF(($B$9&lt;=e29_raw)*($B$11&gt;=e29_raw),MATCH(ROW(e29_4c),ROW(e29_4c))),ROWS($A$1:A985)),COLUMN(A985)),"")</f>
        <v/>
      </c>
      <c r="M991" s="5" t="b">
        <f t="shared" si="428"/>
        <v>0</v>
      </c>
      <c r="N991" t="b">
        <f t="shared" si="429"/>
        <v>0</v>
      </c>
      <c r="O991" t="b">
        <f t="shared" si="430"/>
        <v>0</v>
      </c>
      <c r="P991" s="5" t="b">
        <f t="shared" si="431"/>
        <v>0</v>
      </c>
      <c r="T991" t="str">
        <f t="shared" si="407"/>
        <v/>
      </c>
      <c r="U991" t="str">
        <f t="shared" si="408"/>
        <v/>
      </c>
      <c r="V991" t="str">
        <f t="shared" si="409"/>
        <v/>
      </c>
      <c r="W991" t="str">
        <f t="shared" si="410"/>
        <v/>
      </c>
      <c r="X991" t="str">
        <f t="shared" si="411"/>
        <v/>
      </c>
      <c r="Y991" t="str">
        <f t="shared" si="412"/>
        <v/>
      </c>
      <c r="Z991" t="str">
        <f t="shared" si="413"/>
        <v/>
      </c>
      <c r="AA991" t="str">
        <f t="shared" si="414"/>
        <v/>
      </c>
      <c r="AB991" t="str">
        <f t="shared" si="415"/>
        <v/>
      </c>
      <c r="AC991" t="str">
        <f t="shared" si="416"/>
        <v/>
      </c>
      <c r="AD991" t="str">
        <f t="shared" si="417"/>
        <v/>
      </c>
      <c r="AE991" t="str">
        <f t="shared" si="418"/>
        <v/>
      </c>
      <c r="AF991" t="str">
        <f t="shared" si="419"/>
        <v/>
      </c>
      <c r="AG991" t="str">
        <f t="shared" si="420"/>
        <v/>
      </c>
    </row>
    <row r="992" spans="3:33" x14ac:dyDescent="0.3">
      <c r="C992" s="5" t="str">
        <f t="shared" si="421"/>
        <v/>
      </c>
      <c r="D992" s="5" t="e">
        <f t="shared" si="405"/>
        <v>#N/A</v>
      </c>
      <c r="E992" s="5" t="b">
        <f t="shared" si="422"/>
        <v>0</v>
      </c>
      <c r="F992" s="5" t="e">
        <f t="shared" si="406"/>
        <v>#N/A</v>
      </c>
      <c r="G992" s="5" t="str">
        <f t="shared" si="423"/>
        <v>FALSE V</v>
      </c>
      <c r="H992" s="5" t="b">
        <f t="shared" si="424"/>
        <v>0</v>
      </c>
      <c r="I992" s="5" t="b">
        <f t="shared" si="425"/>
        <v>0</v>
      </c>
      <c r="J992" s="5" t="b">
        <f t="shared" si="426"/>
        <v>0</v>
      </c>
      <c r="K992" s="5" t="str">
        <f t="shared" si="427"/>
        <v>FALSE C</v>
      </c>
      <c r="L992" s="5" t="str">
        <f t="array" ref="L992">IFERROR(INDEX(e29_4c,SMALL(IF(($B$9&lt;=e29_raw)*($B$11&gt;=e29_raw),MATCH(ROW(e29_4c),ROW(e29_4c))),ROWS($A$1:A986)),COLUMN(A986)),"")</f>
        <v/>
      </c>
      <c r="M992" s="5" t="b">
        <f t="shared" si="428"/>
        <v>0</v>
      </c>
      <c r="N992" t="b">
        <f t="shared" si="429"/>
        <v>0</v>
      </c>
      <c r="O992" t="b">
        <f t="shared" si="430"/>
        <v>0</v>
      </c>
      <c r="P992" s="5" t="b">
        <f t="shared" si="431"/>
        <v>0</v>
      </c>
      <c r="T992" t="str">
        <f t="shared" si="407"/>
        <v/>
      </c>
      <c r="U992" t="str">
        <f t="shared" si="408"/>
        <v/>
      </c>
      <c r="V992" t="str">
        <f t="shared" si="409"/>
        <v/>
      </c>
      <c r="W992" t="str">
        <f t="shared" si="410"/>
        <v/>
      </c>
      <c r="X992" t="str">
        <f t="shared" si="411"/>
        <v/>
      </c>
      <c r="Y992" t="str">
        <f t="shared" si="412"/>
        <v/>
      </c>
      <c r="Z992" t="str">
        <f t="shared" si="413"/>
        <v/>
      </c>
      <c r="AA992" t="str">
        <f t="shared" si="414"/>
        <v/>
      </c>
      <c r="AB992" t="str">
        <f t="shared" si="415"/>
        <v/>
      </c>
      <c r="AC992" t="str">
        <f t="shared" si="416"/>
        <v/>
      </c>
      <c r="AD992" t="str">
        <f t="shared" si="417"/>
        <v/>
      </c>
      <c r="AE992" t="str">
        <f t="shared" si="418"/>
        <v/>
      </c>
      <c r="AF992" t="str">
        <f t="shared" si="419"/>
        <v/>
      </c>
      <c r="AG992" t="str">
        <f t="shared" si="420"/>
        <v/>
      </c>
    </row>
    <row r="993" spans="3:33" x14ac:dyDescent="0.3">
      <c r="C993" s="5" t="str">
        <f t="shared" si="421"/>
        <v/>
      </c>
      <c r="D993" s="5" t="e">
        <f t="shared" si="405"/>
        <v>#N/A</v>
      </c>
      <c r="E993" s="5" t="b">
        <f t="shared" si="422"/>
        <v>0</v>
      </c>
      <c r="F993" s="5" t="e">
        <f t="shared" si="406"/>
        <v>#N/A</v>
      </c>
      <c r="G993" s="5" t="str">
        <f t="shared" si="423"/>
        <v>FALSE V</v>
      </c>
      <c r="H993" s="5" t="b">
        <f t="shared" si="424"/>
        <v>0</v>
      </c>
      <c r="I993" s="5" t="b">
        <f t="shared" si="425"/>
        <v>0</v>
      </c>
      <c r="J993" s="5" t="b">
        <f t="shared" si="426"/>
        <v>0</v>
      </c>
      <c r="K993" s="5" t="str">
        <f t="shared" si="427"/>
        <v>FALSE C</v>
      </c>
      <c r="L993" s="5" t="str">
        <f t="array" ref="L993">IFERROR(INDEX(e29_4c,SMALL(IF(($B$9&lt;=e29_raw)*($B$11&gt;=e29_raw),MATCH(ROW(e29_4c),ROW(e29_4c))),ROWS($A$1:A987)),COLUMN(A987)),"")</f>
        <v/>
      </c>
      <c r="M993" s="5" t="b">
        <f t="shared" si="428"/>
        <v>0</v>
      </c>
      <c r="N993" t="b">
        <f t="shared" si="429"/>
        <v>0</v>
      </c>
      <c r="O993" t="b">
        <f t="shared" si="430"/>
        <v>0</v>
      </c>
      <c r="P993" s="5" t="b">
        <f t="shared" si="431"/>
        <v>0</v>
      </c>
      <c r="T993" t="str">
        <f t="shared" si="407"/>
        <v/>
      </c>
      <c r="U993" t="str">
        <f t="shared" si="408"/>
        <v/>
      </c>
      <c r="V993" t="str">
        <f t="shared" si="409"/>
        <v/>
      </c>
      <c r="W993" t="str">
        <f t="shared" si="410"/>
        <v/>
      </c>
      <c r="X993" t="str">
        <f t="shared" si="411"/>
        <v/>
      </c>
      <c r="Y993" t="str">
        <f t="shared" si="412"/>
        <v/>
      </c>
      <c r="Z993" t="str">
        <f t="shared" si="413"/>
        <v/>
      </c>
      <c r="AA993" t="str">
        <f t="shared" si="414"/>
        <v/>
      </c>
      <c r="AB993" t="str">
        <f t="shared" si="415"/>
        <v/>
      </c>
      <c r="AC993" t="str">
        <f t="shared" si="416"/>
        <v/>
      </c>
      <c r="AD993" t="str">
        <f t="shared" si="417"/>
        <v/>
      </c>
      <c r="AE993" t="str">
        <f t="shared" si="418"/>
        <v/>
      </c>
      <c r="AF993" t="str">
        <f t="shared" si="419"/>
        <v/>
      </c>
      <c r="AG993" t="str">
        <f t="shared" si="420"/>
        <v/>
      </c>
    </row>
    <row r="994" spans="3:33" x14ac:dyDescent="0.3">
      <c r="C994" s="5" t="str">
        <f t="shared" si="421"/>
        <v/>
      </c>
      <c r="D994" s="5" t="e">
        <f t="shared" si="405"/>
        <v>#N/A</v>
      </c>
      <c r="E994" s="5" t="b">
        <f t="shared" si="422"/>
        <v>0</v>
      </c>
      <c r="F994" s="5" t="e">
        <f t="shared" si="406"/>
        <v>#N/A</v>
      </c>
      <c r="G994" s="5" t="str">
        <f t="shared" si="423"/>
        <v>FALSE V</v>
      </c>
      <c r="H994" s="5" t="b">
        <f t="shared" si="424"/>
        <v>0</v>
      </c>
      <c r="I994" s="5" t="b">
        <f t="shared" si="425"/>
        <v>0</v>
      </c>
      <c r="J994" s="5" t="b">
        <f t="shared" si="426"/>
        <v>0</v>
      </c>
      <c r="K994" s="5" t="str">
        <f t="shared" si="427"/>
        <v>FALSE C</v>
      </c>
      <c r="L994" s="5" t="str">
        <f t="array" ref="L994">IFERROR(INDEX(e29_4c,SMALL(IF(($B$9&lt;=e29_raw)*($B$11&gt;=e29_raw),MATCH(ROW(e29_4c),ROW(e29_4c))),ROWS($A$1:A988)),COLUMN(A988)),"")</f>
        <v/>
      </c>
      <c r="M994" s="5" t="b">
        <f t="shared" si="428"/>
        <v>0</v>
      </c>
      <c r="N994" t="b">
        <f t="shared" si="429"/>
        <v>0</v>
      </c>
      <c r="O994" t="b">
        <f t="shared" si="430"/>
        <v>0</v>
      </c>
      <c r="P994" s="5" t="b">
        <f t="shared" si="431"/>
        <v>0</v>
      </c>
      <c r="T994" t="str">
        <f t="shared" si="407"/>
        <v/>
      </c>
      <c r="U994" t="str">
        <f t="shared" si="408"/>
        <v/>
      </c>
      <c r="V994" t="str">
        <f t="shared" si="409"/>
        <v/>
      </c>
      <c r="W994" t="str">
        <f t="shared" si="410"/>
        <v/>
      </c>
      <c r="X994" t="str">
        <f t="shared" si="411"/>
        <v/>
      </c>
      <c r="Y994" t="str">
        <f t="shared" si="412"/>
        <v/>
      </c>
      <c r="Z994" t="str">
        <f t="shared" si="413"/>
        <v/>
      </c>
      <c r="AA994" t="str">
        <f t="shared" si="414"/>
        <v/>
      </c>
      <c r="AB994" t="str">
        <f t="shared" si="415"/>
        <v/>
      </c>
      <c r="AC994" t="str">
        <f t="shared" si="416"/>
        <v/>
      </c>
      <c r="AD994" t="str">
        <f t="shared" si="417"/>
        <v/>
      </c>
      <c r="AE994" t="str">
        <f t="shared" si="418"/>
        <v/>
      </c>
      <c r="AF994" t="str">
        <f t="shared" si="419"/>
        <v/>
      </c>
      <c r="AG994" t="str">
        <f t="shared" si="420"/>
        <v/>
      </c>
    </row>
    <row r="995" spans="3:33" x14ac:dyDescent="0.3">
      <c r="C995" s="5" t="str">
        <f t="shared" si="421"/>
        <v/>
      </c>
      <c r="D995" s="5" t="e">
        <f t="shared" si="405"/>
        <v>#N/A</v>
      </c>
      <c r="E995" s="5" t="b">
        <f t="shared" si="422"/>
        <v>0</v>
      </c>
      <c r="F995" s="5" t="e">
        <f t="shared" si="406"/>
        <v>#N/A</v>
      </c>
      <c r="G995" s="5" t="str">
        <f t="shared" si="423"/>
        <v>FALSE V</v>
      </c>
      <c r="H995" s="5" t="b">
        <f t="shared" si="424"/>
        <v>0</v>
      </c>
      <c r="I995" s="5" t="b">
        <f t="shared" si="425"/>
        <v>0</v>
      </c>
      <c r="J995" s="5" t="b">
        <f t="shared" si="426"/>
        <v>0</v>
      </c>
      <c r="K995" s="5" t="str">
        <f t="shared" si="427"/>
        <v>FALSE C</v>
      </c>
      <c r="L995" s="5" t="str">
        <f t="array" ref="L995">IFERROR(INDEX(e29_4c,SMALL(IF(($B$9&lt;=e29_raw)*($B$11&gt;=e29_raw),MATCH(ROW(e29_4c),ROW(e29_4c))),ROWS($A$1:A989)),COLUMN(A989)),"")</f>
        <v/>
      </c>
      <c r="M995" s="5" t="b">
        <f t="shared" si="428"/>
        <v>0</v>
      </c>
      <c r="N995" t="b">
        <f t="shared" si="429"/>
        <v>0</v>
      </c>
      <c r="O995" t="b">
        <f t="shared" si="430"/>
        <v>0</v>
      </c>
      <c r="P995" s="5" t="b">
        <f t="shared" si="431"/>
        <v>0</v>
      </c>
      <c r="T995" t="str">
        <f t="shared" si="407"/>
        <v/>
      </c>
      <c r="U995" t="str">
        <f t="shared" si="408"/>
        <v/>
      </c>
      <c r="V995" t="str">
        <f t="shared" si="409"/>
        <v/>
      </c>
      <c r="W995" t="str">
        <f t="shared" si="410"/>
        <v/>
      </c>
      <c r="X995" t="str">
        <f t="shared" si="411"/>
        <v/>
      </c>
      <c r="Y995" t="str">
        <f t="shared" si="412"/>
        <v/>
      </c>
      <c r="Z995" t="str">
        <f t="shared" si="413"/>
        <v/>
      </c>
      <c r="AA995" t="str">
        <f t="shared" si="414"/>
        <v/>
      </c>
      <c r="AB995" t="str">
        <f t="shared" si="415"/>
        <v/>
      </c>
      <c r="AC995" t="str">
        <f t="shared" si="416"/>
        <v/>
      </c>
      <c r="AD995" t="str">
        <f t="shared" si="417"/>
        <v/>
      </c>
      <c r="AE995" t="str">
        <f t="shared" si="418"/>
        <v/>
      </c>
      <c r="AF995" t="str">
        <f t="shared" si="419"/>
        <v/>
      </c>
      <c r="AG995" t="str">
        <f t="shared" si="420"/>
        <v/>
      </c>
    </row>
    <row r="996" spans="3:33" x14ac:dyDescent="0.3">
      <c r="C996" s="5" t="str">
        <f t="shared" si="421"/>
        <v/>
      </c>
      <c r="D996" s="5" t="e">
        <f t="shared" si="405"/>
        <v>#N/A</v>
      </c>
      <c r="E996" s="5" t="b">
        <f t="shared" si="422"/>
        <v>0</v>
      </c>
      <c r="F996" s="5" t="e">
        <f t="shared" si="406"/>
        <v>#N/A</v>
      </c>
      <c r="G996" s="5" t="str">
        <f t="shared" si="423"/>
        <v>FALSE V</v>
      </c>
      <c r="H996" s="5" t="b">
        <f t="shared" si="424"/>
        <v>0</v>
      </c>
      <c r="I996" s="5" t="b">
        <f t="shared" si="425"/>
        <v>0</v>
      </c>
      <c r="J996" s="5" t="b">
        <f t="shared" si="426"/>
        <v>0</v>
      </c>
      <c r="K996" s="5" t="str">
        <f t="shared" si="427"/>
        <v>FALSE C</v>
      </c>
      <c r="L996" s="5" t="str">
        <f t="array" ref="L996">IFERROR(INDEX(e29_4c,SMALL(IF(($B$9&lt;=e29_raw)*($B$11&gt;=e29_raw),MATCH(ROW(e29_4c),ROW(e29_4c))),ROWS($A$1:A990)),COLUMN(A990)),"")</f>
        <v/>
      </c>
      <c r="M996" s="5" t="b">
        <f t="shared" si="428"/>
        <v>0</v>
      </c>
      <c r="N996" t="b">
        <f t="shared" si="429"/>
        <v>0</v>
      </c>
      <c r="O996" t="b">
        <f t="shared" si="430"/>
        <v>0</v>
      </c>
      <c r="P996" s="5" t="b">
        <f t="shared" si="431"/>
        <v>0</v>
      </c>
      <c r="T996" t="str">
        <f t="shared" si="407"/>
        <v/>
      </c>
      <c r="U996" t="str">
        <f t="shared" si="408"/>
        <v/>
      </c>
      <c r="V996" t="str">
        <f t="shared" si="409"/>
        <v/>
      </c>
      <c r="W996" t="str">
        <f t="shared" si="410"/>
        <v/>
      </c>
      <c r="X996" t="str">
        <f t="shared" si="411"/>
        <v/>
      </c>
      <c r="Y996" t="str">
        <f t="shared" si="412"/>
        <v/>
      </c>
      <c r="Z996" t="str">
        <f t="shared" si="413"/>
        <v/>
      </c>
      <c r="AA996" t="str">
        <f t="shared" si="414"/>
        <v/>
      </c>
      <c r="AB996" t="str">
        <f t="shared" si="415"/>
        <v/>
      </c>
      <c r="AC996" t="str">
        <f t="shared" si="416"/>
        <v/>
      </c>
      <c r="AD996" t="str">
        <f t="shared" si="417"/>
        <v/>
      </c>
      <c r="AE996" t="str">
        <f t="shared" si="418"/>
        <v/>
      </c>
      <c r="AF996" t="str">
        <f t="shared" si="419"/>
        <v/>
      </c>
      <c r="AG996" t="str">
        <f t="shared" si="420"/>
        <v/>
      </c>
    </row>
    <row r="997" spans="3:33" x14ac:dyDescent="0.3">
      <c r="C997" s="5" t="str">
        <f t="shared" si="421"/>
        <v/>
      </c>
      <c r="D997" s="5" t="e">
        <f t="shared" si="405"/>
        <v>#N/A</v>
      </c>
      <c r="E997" s="5" t="b">
        <f t="shared" si="422"/>
        <v>0</v>
      </c>
      <c r="F997" s="5" t="e">
        <f t="shared" si="406"/>
        <v>#N/A</v>
      </c>
      <c r="G997" s="5" t="str">
        <f t="shared" si="423"/>
        <v>FALSE V</v>
      </c>
      <c r="H997" s="5" t="b">
        <f t="shared" si="424"/>
        <v>0</v>
      </c>
      <c r="I997" s="5" t="b">
        <f t="shared" si="425"/>
        <v>0</v>
      </c>
      <c r="J997" s="5" t="b">
        <f t="shared" si="426"/>
        <v>0</v>
      </c>
      <c r="K997" s="5" t="str">
        <f t="shared" si="427"/>
        <v>FALSE C</v>
      </c>
      <c r="L997" s="5" t="str">
        <f t="array" ref="L997">IFERROR(INDEX(e29_4c,SMALL(IF(($B$9&lt;=e29_raw)*($B$11&gt;=e29_raw),MATCH(ROW(e29_4c),ROW(e29_4c))),ROWS($A$1:A991)),COLUMN(A991)),"")</f>
        <v/>
      </c>
      <c r="M997" s="5" t="b">
        <f t="shared" si="428"/>
        <v>0</v>
      </c>
      <c r="N997" t="b">
        <f t="shared" si="429"/>
        <v>0</v>
      </c>
      <c r="O997" t="b">
        <f t="shared" si="430"/>
        <v>0</v>
      </c>
      <c r="P997" s="5" t="b">
        <f t="shared" si="431"/>
        <v>0</v>
      </c>
      <c r="T997" t="str">
        <f t="shared" si="407"/>
        <v/>
      </c>
      <c r="U997" t="str">
        <f t="shared" si="408"/>
        <v/>
      </c>
      <c r="V997" t="str">
        <f t="shared" si="409"/>
        <v/>
      </c>
      <c r="W997" t="str">
        <f t="shared" si="410"/>
        <v/>
      </c>
      <c r="X997" t="str">
        <f t="shared" si="411"/>
        <v/>
      </c>
      <c r="Y997" t="str">
        <f t="shared" si="412"/>
        <v/>
      </c>
      <c r="Z997" t="str">
        <f t="shared" si="413"/>
        <v/>
      </c>
      <c r="AA997" t="str">
        <f t="shared" si="414"/>
        <v/>
      </c>
      <c r="AB997" t="str">
        <f t="shared" si="415"/>
        <v/>
      </c>
      <c r="AC997" t="str">
        <f t="shared" si="416"/>
        <v/>
      </c>
      <c r="AD997" t="str">
        <f t="shared" si="417"/>
        <v/>
      </c>
      <c r="AE997" t="str">
        <f t="shared" si="418"/>
        <v/>
      </c>
      <c r="AF997" t="str">
        <f t="shared" si="419"/>
        <v/>
      </c>
      <c r="AG997" t="str">
        <f t="shared" si="420"/>
        <v/>
      </c>
    </row>
    <row r="998" spans="3:33" x14ac:dyDescent="0.3">
      <c r="C998" s="5" t="str">
        <f t="shared" si="421"/>
        <v/>
      </c>
      <c r="D998" s="5" t="e">
        <f t="shared" si="405"/>
        <v>#N/A</v>
      </c>
      <c r="E998" s="5" t="b">
        <f t="shared" si="422"/>
        <v>0</v>
      </c>
      <c r="F998" s="5" t="e">
        <f t="shared" si="406"/>
        <v>#N/A</v>
      </c>
      <c r="G998" s="5" t="str">
        <f t="shared" si="423"/>
        <v>FALSE V</v>
      </c>
      <c r="H998" s="5" t="b">
        <f t="shared" si="424"/>
        <v>0</v>
      </c>
      <c r="I998" s="5" t="b">
        <f t="shared" si="425"/>
        <v>0</v>
      </c>
      <c r="J998" s="5" t="b">
        <f t="shared" si="426"/>
        <v>0</v>
      </c>
      <c r="K998" s="5" t="str">
        <f t="shared" si="427"/>
        <v>FALSE C</v>
      </c>
      <c r="L998" s="5" t="str">
        <f t="array" ref="L998">IFERROR(INDEX(e29_4c,SMALL(IF(($B$9&lt;=e29_raw)*($B$11&gt;=e29_raw),MATCH(ROW(e29_4c),ROW(e29_4c))),ROWS($A$1:A992)),COLUMN(A992)),"")</f>
        <v/>
      </c>
      <c r="M998" s="5" t="b">
        <f t="shared" si="428"/>
        <v>0</v>
      </c>
      <c r="N998" t="b">
        <f t="shared" si="429"/>
        <v>0</v>
      </c>
      <c r="O998" t="b">
        <f t="shared" si="430"/>
        <v>0</v>
      </c>
      <c r="P998" s="5" t="b">
        <f t="shared" si="431"/>
        <v>0</v>
      </c>
      <c r="T998" t="str">
        <f t="shared" si="407"/>
        <v/>
      </c>
      <c r="U998" t="str">
        <f t="shared" si="408"/>
        <v/>
      </c>
      <c r="V998" t="str">
        <f t="shared" si="409"/>
        <v/>
      </c>
      <c r="W998" t="str">
        <f t="shared" si="410"/>
        <v/>
      </c>
      <c r="X998" t="str">
        <f t="shared" si="411"/>
        <v/>
      </c>
      <c r="Y998" t="str">
        <f t="shared" si="412"/>
        <v/>
      </c>
      <c r="Z998" t="str">
        <f t="shared" si="413"/>
        <v/>
      </c>
      <c r="AA998" t="str">
        <f t="shared" si="414"/>
        <v/>
      </c>
      <c r="AB998" t="str">
        <f t="shared" si="415"/>
        <v/>
      </c>
      <c r="AC998" t="str">
        <f t="shared" si="416"/>
        <v/>
      </c>
      <c r="AD998" t="str">
        <f t="shared" si="417"/>
        <v/>
      </c>
      <c r="AE998" t="str">
        <f t="shared" si="418"/>
        <v/>
      </c>
      <c r="AF998" t="str">
        <f t="shared" si="419"/>
        <v/>
      </c>
      <c r="AG998" t="str">
        <f t="shared" si="420"/>
        <v/>
      </c>
    </row>
    <row r="999" spans="3:33" x14ac:dyDescent="0.3">
      <c r="C999" s="5" t="str">
        <f t="shared" si="421"/>
        <v/>
      </c>
      <c r="D999" s="5" t="e">
        <f t="shared" si="405"/>
        <v>#N/A</v>
      </c>
      <c r="E999" s="5" t="b">
        <f t="shared" si="422"/>
        <v>0</v>
      </c>
      <c r="F999" s="5" t="e">
        <f t="shared" si="406"/>
        <v>#N/A</v>
      </c>
      <c r="G999" s="5" t="str">
        <f t="shared" si="423"/>
        <v>FALSE V</v>
      </c>
      <c r="H999" s="5" t="b">
        <f t="shared" si="424"/>
        <v>0</v>
      </c>
      <c r="I999" s="5" t="b">
        <f t="shared" si="425"/>
        <v>0</v>
      </c>
      <c r="J999" s="5" t="b">
        <f t="shared" si="426"/>
        <v>0</v>
      </c>
      <c r="K999" s="5" t="str">
        <f t="shared" si="427"/>
        <v>FALSE C</v>
      </c>
      <c r="L999" s="5" t="str">
        <f t="array" ref="L999">IFERROR(INDEX(e29_4c,SMALL(IF(($B$9&lt;=e29_raw)*($B$11&gt;=e29_raw),MATCH(ROW(e29_4c),ROW(e29_4c))),ROWS($A$1:A993)),COLUMN(A993)),"")</f>
        <v/>
      </c>
      <c r="M999" s="5" t="b">
        <f t="shared" si="428"/>
        <v>0</v>
      </c>
      <c r="N999" t="b">
        <f t="shared" si="429"/>
        <v>0</v>
      </c>
      <c r="O999" t="b">
        <f t="shared" si="430"/>
        <v>0</v>
      </c>
      <c r="P999" s="5" t="b">
        <f t="shared" si="431"/>
        <v>0</v>
      </c>
      <c r="T999" t="str">
        <f t="shared" si="407"/>
        <v/>
      </c>
      <c r="U999" t="str">
        <f t="shared" si="408"/>
        <v/>
      </c>
      <c r="V999" t="str">
        <f t="shared" si="409"/>
        <v/>
      </c>
      <c r="W999" t="str">
        <f t="shared" si="410"/>
        <v/>
      </c>
      <c r="X999" t="str">
        <f t="shared" si="411"/>
        <v/>
      </c>
      <c r="Y999" t="str">
        <f t="shared" si="412"/>
        <v/>
      </c>
      <c r="Z999" t="str">
        <f t="shared" si="413"/>
        <v/>
      </c>
      <c r="AA999" t="str">
        <f t="shared" si="414"/>
        <v/>
      </c>
      <c r="AB999" t="str">
        <f t="shared" si="415"/>
        <v/>
      </c>
      <c r="AC999" t="str">
        <f t="shared" si="416"/>
        <v/>
      </c>
      <c r="AD999" t="str">
        <f t="shared" si="417"/>
        <v/>
      </c>
      <c r="AE999" t="str">
        <f t="shared" si="418"/>
        <v/>
      </c>
      <c r="AF999" t="str">
        <f t="shared" si="419"/>
        <v/>
      </c>
      <c r="AG999" t="str">
        <f t="shared" si="420"/>
        <v/>
      </c>
    </row>
    <row r="1000" spans="3:33" x14ac:dyDescent="0.3">
      <c r="C1000" s="5" t="str">
        <f t="shared" si="421"/>
        <v/>
      </c>
      <c r="D1000" s="5" t="e">
        <f t="shared" si="405"/>
        <v>#N/A</v>
      </c>
      <c r="E1000" s="5" t="b">
        <f t="shared" si="422"/>
        <v>0</v>
      </c>
      <c r="F1000" s="5" t="e">
        <f t="shared" si="406"/>
        <v>#N/A</v>
      </c>
      <c r="G1000" s="5" t="str">
        <f t="shared" si="423"/>
        <v>FALSE V</v>
      </c>
      <c r="H1000" s="5" t="b">
        <f t="shared" si="424"/>
        <v>0</v>
      </c>
      <c r="I1000" s="5" t="b">
        <f t="shared" si="425"/>
        <v>0</v>
      </c>
      <c r="J1000" s="5" t="b">
        <f t="shared" si="426"/>
        <v>0</v>
      </c>
      <c r="K1000" s="5" t="str">
        <f t="shared" si="427"/>
        <v>FALSE C</v>
      </c>
      <c r="L1000" s="5" t="str">
        <f t="array" ref="L1000">IFERROR(INDEX(e29_4c,SMALL(IF(($B$9&lt;=e29_raw)*($B$11&gt;=e29_raw),MATCH(ROW(e29_4c),ROW(e29_4c))),ROWS($A$1:A994)),COLUMN(A994)),"")</f>
        <v/>
      </c>
      <c r="M1000" s="5" t="b">
        <f t="shared" si="428"/>
        <v>0</v>
      </c>
      <c r="N1000" t="b">
        <f t="shared" si="429"/>
        <v>0</v>
      </c>
      <c r="O1000" t="b">
        <f t="shared" si="430"/>
        <v>0</v>
      </c>
      <c r="P1000" s="5" t="b">
        <f t="shared" si="431"/>
        <v>0</v>
      </c>
      <c r="T1000" t="str">
        <f t="shared" si="407"/>
        <v/>
      </c>
      <c r="U1000" t="str">
        <f t="shared" si="408"/>
        <v/>
      </c>
      <c r="V1000" t="str">
        <f t="shared" si="409"/>
        <v/>
      </c>
      <c r="W1000" t="str">
        <f t="shared" si="410"/>
        <v/>
      </c>
      <c r="X1000" t="str">
        <f t="shared" si="411"/>
        <v/>
      </c>
      <c r="Y1000" t="str">
        <f t="shared" si="412"/>
        <v/>
      </c>
      <c r="Z1000" t="str">
        <f t="shared" si="413"/>
        <v/>
      </c>
      <c r="AA1000" t="str">
        <f t="shared" si="414"/>
        <v/>
      </c>
      <c r="AB1000" t="str">
        <f t="shared" si="415"/>
        <v/>
      </c>
      <c r="AC1000" t="str">
        <f t="shared" si="416"/>
        <v/>
      </c>
      <c r="AD1000" t="str">
        <f t="shared" si="417"/>
        <v/>
      </c>
      <c r="AE1000" t="str">
        <f t="shared" si="418"/>
        <v/>
      </c>
      <c r="AF1000" t="str">
        <f t="shared" si="419"/>
        <v/>
      </c>
      <c r="AG1000" t="str">
        <f t="shared" si="420"/>
        <v/>
      </c>
    </row>
    <row r="1001" spans="3:33" x14ac:dyDescent="0.3">
      <c r="C1001" s="5" t="str">
        <f t="shared" si="421"/>
        <v/>
      </c>
      <c r="D1001" s="5" t="e">
        <f t="shared" si="405"/>
        <v>#N/A</v>
      </c>
      <c r="E1001" s="5" t="b">
        <f t="shared" si="422"/>
        <v>0</v>
      </c>
      <c r="F1001" s="5" t="e">
        <f t="shared" si="406"/>
        <v>#N/A</v>
      </c>
      <c r="G1001" s="5" t="str">
        <f t="shared" si="423"/>
        <v>FALSE V</v>
      </c>
      <c r="H1001" s="5" t="b">
        <f t="shared" si="424"/>
        <v>0</v>
      </c>
      <c r="I1001" s="5" t="b">
        <f t="shared" si="425"/>
        <v>0</v>
      </c>
      <c r="J1001" s="5" t="b">
        <f t="shared" si="426"/>
        <v>0</v>
      </c>
      <c r="K1001" s="5" t="str">
        <f t="shared" si="427"/>
        <v>FALSE C</v>
      </c>
      <c r="L1001" s="5" t="str">
        <f t="array" ref="L1001">IFERROR(INDEX(e29_4c,SMALL(IF(($B$9&lt;=e29_raw)*($B$11&gt;=e29_raw),MATCH(ROW(e29_4c),ROW(e29_4c))),ROWS($A$1:A995)),COLUMN(A995)),"")</f>
        <v/>
      </c>
      <c r="M1001" s="5" t="b">
        <f t="shared" si="428"/>
        <v>0</v>
      </c>
      <c r="N1001" t="b">
        <f t="shared" si="429"/>
        <v>0</v>
      </c>
      <c r="O1001" t="b">
        <f t="shared" si="430"/>
        <v>0</v>
      </c>
      <c r="P1001" s="5" t="b">
        <f t="shared" si="431"/>
        <v>0</v>
      </c>
      <c r="T1001" t="str">
        <f t="shared" si="407"/>
        <v/>
      </c>
      <c r="U1001" t="str">
        <f t="shared" si="408"/>
        <v/>
      </c>
      <c r="V1001" t="str">
        <f t="shared" si="409"/>
        <v/>
      </c>
      <c r="W1001" t="str">
        <f t="shared" si="410"/>
        <v/>
      </c>
      <c r="X1001" t="str">
        <f t="shared" si="411"/>
        <v/>
      </c>
      <c r="Y1001" t="str">
        <f t="shared" si="412"/>
        <v/>
      </c>
      <c r="Z1001" t="str">
        <f t="shared" si="413"/>
        <v/>
      </c>
      <c r="AA1001" t="str">
        <f t="shared" si="414"/>
        <v/>
      </c>
      <c r="AB1001" t="str">
        <f t="shared" si="415"/>
        <v/>
      </c>
      <c r="AC1001" t="str">
        <f t="shared" si="416"/>
        <v/>
      </c>
      <c r="AD1001" t="str">
        <f t="shared" si="417"/>
        <v/>
      </c>
      <c r="AE1001" t="str">
        <f t="shared" si="418"/>
        <v/>
      </c>
      <c r="AF1001" t="str">
        <f t="shared" si="419"/>
        <v/>
      </c>
      <c r="AG1001" t="str">
        <f t="shared" si="420"/>
        <v/>
      </c>
    </row>
    <row r="1002" spans="3:33" x14ac:dyDescent="0.3">
      <c r="C1002" s="5" t="str">
        <f t="shared" si="421"/>
        <v/>
      </c>
      <c r="D1002" s="5" t="e">
        <f t="shared" si="405"/>
        <v>#N/A</v>
      </c>
      <c r="E1002" s="5" t="b">
        <f t="shared" si="422"/>
        <v>0</v>
      </c>
      <c r="F1002" s="5" t="e">
        <f t="shared" si="406"/>
        <v>#N/A</v>
      </c>
      <c r="G1002" s="5" t="str">
        <f t="shared" si="423"/>
        <v>FALSE V</v>
      </c>
      <c r="H1002" s="5" t="b">
        <f t="shared" si="424"/>
        <v>0</v>
      </c>
      <c r="I1002" s="5" t="b">
        <f t="shared" si="425"/>
        <v>0</v>
      </c>
      <c r="J1002" s="5" t="b">
        <f t="shared" si="426"/>
        <v>0</v>
      </c>
      <c r="K1002" s="5" t="str">
        <f t="shared" si="427"/>
        <v>FALSE C</v>
      </c>
      <c r="L1002" s="5" t="str">
        <f t="array" ref="L1002">IFERROR(INDEX(e29_4c,SMALL(IF(($B$9&lt;=e29_raw)*($B$11&gt;=e29_raw),MATCH(ROW(e29_4c),ROW(e29_4c))),ROWS($A$1:A996)),COLUMN(A996)),"")</f>
        <v/>
      </c>
      <c r="M1002" s="5" t="b">
        <f t="shared" si="428"/>
        <v>0</v>
      </c>
      <c r="N1002" t="b">
        <f t="shared" si="429"/>
        <v>0</v>
      </c>
      <c r="O1002" t="b">
        <f t="shared" si="430"/>
        <v>0</v>
      </c>
      <c r="P1002" s="5" t="b">
        <f t="shared" si="431"/>
        <v>0</v>
      </c>
      <c r="T1002" t="str">
        <f t="shared" si="407"/>
        <v/>
      </c>
      <c r="U1002" t="str">
        <f t="shared" si="408"/>
        <v/>
      </c>
      <c r="V1002" t="str">
        <f t="shared" si="409"/>
        <v/>
      </c>
      <c r="W1002" t="str">
        <f t="shared" si="410"/>
        <v/>
      </c>
      <c r="X1002" t="str">
        <f t="shared" si="411"/>
        <v/>
      </c>
      <c r="Y1002" t="str">
        <f t="shared" si="412"/>
        <v/>
      </c>
      <c r="Z1002" t="str">
        <f t="shared" si="413"/>
        <v/>
      </c>
      <c r="AA1002" t="str">
        <f t="shared" si="414"/>
        <v/>
      </c>
      <c r="AB1002" t="str">
        <f t="shared" si="415"/>
        <v/>
      </c>
      <c r="AC1002" t="str">
        <f t="shared" si="416"/>
        <v/>
      </c>
      <c r="AD1002" t="str">
        <f t="shared" si="417"/>
        <v/>
      </c>
      <c r="AE1002" t="str">
        <f t="shared" si="418"/>
        <v/>
      </c>
      <c r="AF1002" t="str">
        <f t="shared" si="419"/>
        <v/>
      </c>
      <c r="AG1002" t="str">
        <f t="shared" si="420"/>
        <v/>
      </c>
    </row>
    <row r="1003" spans="3:33" x14ac:dyDescent="0.3">
      <c r="C1003" s="5" t="str">
        <f t="shared" si="421"/>
        <v/>
      </c>
      <c r="D1003" s="5" t="e">
        <f t="shared" si="405"/>
        <v>#N/A</v>
      </c>
      <c r="E1003" s="5" t="b">
        <f t="shared" si="422"/>
        <v>0</v>
      </c>
      <c r="F1003" s="5" t="e">
        <f t="shared" si="406"/>
        <v>#N/A</v>
      </c>
      <c r="G1003" s="5" t="str">
        <f t="shared" si="423"/>
        <v>FALSE V</v>
      </c>
      <c r="H1003" s="5" t="b">
        <f t="shared" si="424"/>
        <v>0</v>
      </c>
      <c r="I1003" s="5" t="b">
        <f t="shared" si="425"/>
        <v>0</v>
      </c>
      <c r="J1003" s="5" t="b">
        <f t="shared" si="426"/>
        <v>0</v>
      </c>
      <c r="K1003" s="5" t="str">
        <f t="shared" si="427"/>
        <v>FALSE C</v>
      </c>
      <c r="L1003" s="5" t="str">
        <f t="array" ref="L1003">IFERROR(INDEX(e29_4c,SMALL(IF(($B$9&lt;=e29_raw)*($B$11&gt;=e29_raw),MATCH(ROW(e29_4c),ROW(e29_4c))),ROWS($A$1:A997)),COLUMN(A997)),"")</f>
        <v/>
      </c>
      <c r="M1003" s="5" t="b">
        <f t="shared" si="428"/>
        <v>0</v>
      </c>
      <c r="N1003" t="b">
        <f t="shared" si="429"/>
        <v>0</v>
      </c>
      <c r="O1003" t="b">
        <f t="shared" si="430"/>
        <v>0</v>
      </c>
      <c r="P1003" s="5" t="b">
        <f t="shared" si="431"/>
        <v>0</v>
      </c>
      <c r="T1003" t="str">
        <f t="shared" si="407"/>
        <v/>
      </c>
      <c r="U1003" t="str">
        <f t="shared" si="408"/>
        <v/>
      </c>
      <c r="V1003" t="str">
        <f t="shared" si="409"/>
        <v/>
      </c>
      <c r="W1003" t="str">
        <f t="shared" si="410"/>
        <v/>
      </c>
      <c r="X1003" t="str">
        <f t="shared" si="411"/>
        <v/>
      </c>
      <c r="Y1003" t="str">
        <f t="shared" si="412"/>
        <v/>
      </c>
      <c r="Z1003" t="str">
        <f t="shared" si="413"/>
        <v/>
      </c>
      <c r="AA1003" t="str">
        <f t="shared" si="414"/>
        <v/>
      </c>
      <c r="AB1003" t="str">
        <f t="shared" si="415"/>
        <v/>
      </c>
      <c r="AC1003" t="str">
        <f t="shared" si="416"/>
        <v/>
      </c>
      <c r="AD1003" t="str">
        <f t="shared" si="417"/>
        <v/>
      </c>
      <c r="AE1003" t="str">
        <f t="shared" si="418"/>
        <v/>
      </c>
      <c r="AF1003" t="str">
        <f t="shared" si="419"/>
        <v/>
      </c>
      <c r="AG1003" t="str">
        <f t="shared" si="420"/>
        <v/>
      </c>
    </row>
    <row r="1004" spans="3:33" x14ac:dyDescent="0.3">
      <c r="C1004" s="5" t="str">
        <f t="shared" si="421"/>
        <v/>
      </c>
      <c r="D1004" s="5" t="e">
        <f t="shared" si="405"/>
        <v>#N/A</v>
      </c>
      <c r="E1004" s="5" t="b">
        <f t="shared" si="422"/>
        <v>0</v>
      </c>
      <c r="F1004" s="5" t="e">
        <f t="shared" si="406"/>
        <v>#N/A</v>
      </c>
      <c r="G1004" s="5" t="str">
        <f t="shared" si="423"/>
        <v>FALSE V</v>
      </c>
      <c r="H1004" s="5" t="b">
        <f t="shared" si="424"/>
        <v>0</v>
      </c>
      <c r="I1004" s="5" t="b">
        <f t="shared" si="425"/>
        <v>0</v>
      </c>
      <c r="J1004" s="5" t="b">
        <f t="shared" si="426"/>
        <v>0</v>
      </c>
      <c r="K1004" s="5" t="str">
        <f t="shared" si="427"/>
        <v>FALSE C</v>
      </c>
      <c r="L1004" s="5" t="str">
        <f t="array" ref="L1004">IFERROR(INDEX(e29_4c,SMALL(IF(($B$9&lt;=e29_raw)*($B$11&gt;=e29_raw),MATCH(ROW(e29_4c),ROW(e29_4c))),ROWS($A$1:A998)),COLUMN(A998)),"")</f>
        <v/>
      </c>
      <c r="M1004" s="5" t="b">
        <f t="shared" si="428"/>
        <v>0</v>
      </c>
      <c r="N1004" t="b">
        <f t="shared" si="429"/>
        <v>0</v>
      </c>
      <c r="O1004" t="b">
        <f t="shared" si="430"/>
        <v>0</v>
      </c>
      <c r="P1004" s="5" t="b">
        <f t="shared" si="431"/>
        <v>0</v>
      </c>
      <c r="T1004" t="str">
        <f t="shared" si="407"/>
        <v/>
      </c>
      <c r="U1004" t="str">
        <f t="shared" si="408"/>
        <v/>
      </c>
      <c r="V1004" t="str">
        <f t="shared" si="409"/>
        <v/>
      </c>
      <c r="W1004" t="str">
        <f t="shared" si="410"/>
        <v/>
      </c>
      <c r="X1004" t="str">
        <f t="shared" si="411"/>
        <v/>
      </c>
      <c r="Y1004" t="str">
        <f t="shared" si="412"/>
        <v/>
      </c>
      <c r="Z1004" t="str">
        <f t="shared" si="413"/>
        <v/>
      </c>
      <c r="AA1004" t="str">
        <f t="shared" si="414"/>
        <v/>
      </c>
      <c r="AB1004" t="str">
        <f t="shared" si="415"/>
        <v/>
      </c>
      <c r="AC1004" t="str">
        <f t="shared" si="416"/>
        <v/>
      </c>
      <c r="AD1004" t="str">
        <f t="shared" si="417"/>
        <v/>
      </c>
      <c r="AE1004" t="str">
        <f t="shared" si="418"/>
        <v/>
      </c>
      <c r="AF1004" t="str">
        <f t="shared" si="419"/>
        <v/>
      </c>
      <c r="AG1004" t="str">
        <f t="shared" si="420"/>
        <v/>
      </c>
    </row>
    <row r="1005" spans="3:33" x14ac:dyDescent="0.3">
      <c r="C1005" s="5" t="str">
        <f t="shared" si="421"/>
        <v/>
      </c>
      <c r="D1005" s="5" t="e">
        <f t="shared" si="405"/>
        <v>#N/A</v>
      </c>
      <c r="E1005" s="5" t="b">
        <f t="shared" si="422"/>
        <v>0</v>
      </c>
      <c r="F1005" s="5" t="e">
        <f t="shared" si="406"/>
        <v>#N/A</v>
      </c>
      <c r="G1005" s="5" t="str">
        <f t="shared" si="423"/>
        <v>FALSE V</v>
      </c>
      <c r="H1005" s="5" t="b">
        <f t="shared" si="424"/>
        <v>0</v>
      </c>
      <c r="I1005" s="5" t="b">
        <f t="shared" si="425"/>
        <v>0</v>
      </c>
      <c r="J1005" s="5" t="b">
        <f t="shared" si="426"/>
        <v>0</v>
      </c>
      <c r="K1005" s="5" t="str">
        <f t="shared" si="427"/>
        <v>FALSE C</v>
      </c>
      <c r="L1005" s="5" t="str">
        <f t="array" ref="L1005">IFERROR(INDEX(e29_4c,SMALL(IF(($B$9&lt;=e29_raw)*($B$11&gt;=e29_raw),MATCH(ROW(e29_4c),ROW(e29_4c))),ROWS($A$1:A999)),COLUMN(A999)),"")</f>
        <v/>
      </c>
      <c r="M1005" s="5" t="b">
        <f t="shared" si="428"/>
        <v>0</v>
      </c>
      <c r="N1005" t="b">
        <f t="shared" si="429"/>
        <v>0</v>
      </c>
      <c r="O1005" t="b">
        <f t="shared" si="430"/>
        <v>0</v>
      </c>
      <c r="P1005" s="5" t="b">
        <f t="shared" si="431"/>
        <v>0</v>
      </c>
      <c r="T1005" t="str">
        <f t="shared" si="407"/>
        <v/>
      </c>
      <c r="U1005" t="str">
        <f t="shared" si="408"/>
        <v/>
      </c>
      <c r="V1005" t="str">
        <f t="shared" si="409"/>
        <v/>
      </c>
      <c r="W1005" t="str">
        <f t="shared" si="410"/>
        <v/>
      </c>
      <c r="X1005" t="str">
        <f t="shared" si="411"/>
        <v/>
      </c>
      <c r="Y1005" t="str">
        <f t="shared" si="412"/>
        <v/>
      </c>
      <c r="Z1005" t="str">
        <f t="shared" si="413"/>
        <v/>
      </c>
      <c r="AA1005" t="str">
        <f t="shared" si="414"/>
        <v/>
      </c>
      <c r="AB1005" t="str">
        <f t="shared" si="415"/>
        <v/>
      </c>
      <c r="AC1005" t="str">
        <f t="shared" si="416"/>
        <v/>
      </c>
      <c r="AD1005" t="str">
        <f t="shared" si="417"/>
        <v/>
      </c>
      <c r="AE1005" t="str">
        <f t="shared" si="418"/>
        <v/>
      </c>
      <c r="AF1005" t="str">
        <f t="shared" si="419"/>
        <v/>
      </c>
      <c r="AG1005" t="str">
        <f t="shared" si="420"/>
        <v/>
      </c>
    </row>
    <row r="1006" spans="3:33" x14ac:dyDescent="0.3">
      <c r="C1006" s="5" t="str">
        <f t="shared" si="421"/>
        <v/>
      </c>
      <c r="D1006" s="5" t="e">
        <f t="shared" si="405"/>
        <v>#N/A</v>
      </c>
      <c r="E1006" s="5" t="b">
        <f t="shared" si="422"/>
        <v>0</v>
      </c>
      <c r="F1006" s="5" t="e">
        <f t="shared" si="406"/>
        <v>#N/A</v>
      </c>
      <c r="G1006" s="5" t="str">
        <f t="shared" si="423"/>
        <v>FALSE V</v>
      </c>
      <c r="H1006" s="5" t="b">
        <f t="shared" si="424"/>
        <v>0</v>
      </c>
      <c r="I1006" s="5" t="b">
        <f t="shared" si="425"/>
        <v>0</v>
      </c>
      <c r="J1006" s="5" t="b">
        <f t="shared" si="426"/>
        <v>0</v>
      </c>
      <c r="K1006" s="5" t="str">
        <f t="shared" si="427"/>
        <v>FALSE C</v>
      </c>
      <c r="L1006" s="5" t="str">
        <f t="array" ref="L1006">IFERROR(INDEX(e29_4c,SMALL(IF(($B$9&lt;=e29_raw)*($B$11&gt;=e29_raw),MATCH(ROW(e29_4c),ROW(e29_4c))),ROWS($A$1:A1000)),COLUMN(A1000)),"")</f>
        <v/>
      </c>
      <c r="M1006" s="5" t="b">
        <f t="shared" si="428"/>
        <v>0</v>
      </c>
      <c r="N1006" t="b">
        <f t="shared" si="429"/>
        <v>0</v>
      </c>
      <c r="O1006" t="b">
        <f t="shared" si="430"/>
        <v>0</v>
      </c>
      <c r="P1006" s="5" t="b">
        <f t="shared" si="431"/>
        <v>0</v>
      </c>
      <c r="T1006" t="str">
        <f t="shared" si="407"/>
        <v/>
      </c>
      <c r="U1006" t="str">
        <f t="shared" si="408"/>
        <v/>
      </c>
      <c r="V1006" t="str">
        <f t="shared" si="409"/>
        <v/>
      </c>
      <c r="W1006" t="str">
        <f t="shared" si="410"/>
        <v/>
      </c>
      <c r="X1006" t="str">
        <f t="shared" si="411"/>
        <v/>
      </c>
      <c r="Y1006" t="str">
        <f t="shared" si="412"/>
        <v/>
      </c>
      <c r="Z1006" t="str">
        <f t="shared" si="413"/>
        <v/>
      </c>
      <c r="AA1006" t="str">
        <f t="shared" si="414"/>
        <v/>
      </c>
      <c r="AB1006" t="str">
        <f t="shared" si="415"/>
        <v/>
      </c>
      <c r="AC1006" t="str">
        <f t="shared" si="416"/>
        <v/>
      </c>
      <c r="AD1006" t="str">
        <f t="shared" si="417"/>
        <v/>
      </c>
      <c r="AE1006" t="str">
        <f t="shared" si="418"/>
        <v/>
      </c>
      <c r="AF1006" t="str">
        <f t="shared" si="419"/>
        <v/>
      </c>
      <c r="AG1006" t="str">
        <f t="shared" si="420"/>
        <v/>
      </c>
    </row>
    <row r="1007" spans="3:33" x14ac:dyDescent="0.3">
      <c r="C1007" s="5" t="str">
        <f t="shared" si="421"/>
        <v/>
      </c>
      <c r="D1007" s="5" t="e">
        <f t="shared" si="405"/>
        <v>#N/A</v>
      </c>
      <c r="E1007" s="5" t="b">
        <f t="shared" si="422"/>
        <v>0</v>
      </c>
      <c r="F1007" s="5" t="e">
        <f t="shared" si="406"/>
        <v>#N/A</v>
      </c>
      <c r="G1007" s="5" t="str">
        <f t="shared" si="423"/>
        <v>FALSE V</v>
      </c>
      <c r="H1007" s="5" t="b">
        <f t="shared" si="424"/>
        <v>0</v>
      </c>
      <c r="I1007" s="5" t="b">
        <f t="shared" si="425"/>
        <v>0</v>
      </c>
      <c r="J1007" s="5" t="b">
        <f t="shared" si="426"/>
        <v>0</v>
      </c>
      <c r="K1007" s="5" t="str">
        <f t="shared" si="427"/>
        <v>FALSE C</v>
      </c>
      <c r="L1007" s="5" t="str">
        <f t="array" ref="L1007">IFERROR(INDEX(e29_4c,SMALL(IF(($B$9&lt;=e29_raw)*($B$11&gt;=e29_raw),MATCH(ROW(e29_4c),ROW(e29_4c))),ROWS($A$1:A1001)),COLUMN(A1001)),"")</f>
        <v/>
      </c>
      <c r="M1007" s="5" t="b">
        <f t="shared" si="428"/>
        <v>0</v>
      </c>
      <c r="N1007" t="b">
        <f t="shared" si="429"/>
        <v>0</v>
      </c>
      <c r="O1007" t="b">
        <f t="shared" si="430"/>
        <v>0</v>
      </c>
      <c r="P1007" s="5" t="b">
        <f t="shared" si="431"/>
        <v>0</v>
      </c>
      <c r="T1007" t="str">
        <f t="shared" si="407"/>
        <v/>
      </c>
      <c r="U1007" t="str">
        <f t="shared" si="408"/>
        <v/>
      </c>
      <c r="V1007" t="str">
        <f t="shared" si="409"/>
        <v/>
      </c>
      <c r="W1007" t="str">
        <f t="shared" si="410"/>
        <v/>
      </c>
      <c r="X1007" t="str">
        <f t="shared" si="411"/>
        <v/>
      </c>
      <c r="Y1007" t="str">
        <f t="shared" si="412"/>
        <v/>
      </c>
      <c r="Z1007" t="str">
        <f t="shared" si="413"/>
        <v/>
      </c>
      <c r="AA1007" t="str">
        <f t="shared" si="414"/>
        <v/>
      </c>
      <c r="AB1007" t="str">
        <f t="shared" si="415"/>
        <v/>
      </c>
      <c r="AC1007" t="str">
        <f t="shared" si="416"/>
        <v/>
      </c>
      <c r="AD1007" t="str">
        <f t="shared" si="417"/>
        <v/>
      </c>
      <c r="AE1007" t="str">
        <f t="shared" si="418"/>
        <v/>
      </c>
      <c r="AF1007" t="str">
        <f t="shared" si="419"/>
        <v/>
      </c>
      <c r="AG1007" t="str">
        <f t="shared" si="420"/>
        <v/>
      </c>
    </row>
    <row r="1008" spans="3:33" x14ac:dyDescent="0.3">
      <c r="C1008" s="5" t="str">
        <f t="shared" si="421"/>
        <v/>
      </c>
      <c r="D1008" s="5" t="e">
        <f t="shared" si="405"/>
        <v>#N/A</v>
      </c>
      <c r="E1008" s="5" t="b">
        <f t="shared" si="422"/>
        <v>0</v>
      </c>
      <c r="F1008" s="5" t="e">
        <f t="shared" si="406"/>
        <v>#N/A</v>
      </c>
      <c r="G1008" s="5" t="str">
        <f t="shared" si="423"/>
        <v>FALSE V</v>
      </c>
      <c r="H1008" s="5" t="b">
        <f t="shared" si="424"/>
        <v>0</v>
      </c>
      <c r="I1008" s="5" t="b">
        <f t="shared" si="425"/>
        <v>0</v>
      </c>
      <c r="J1008" s="5" t="b">
        <f t="shared" si="426"/>
        <v>0</v>
      </c>
      <c r="K1008" s="5" t="str">
        <f t="shared" si="427"/>
        <v>FALSE C</v>
      </c>
      <c r="L1008" s="5" t="str">
        <f t="array" ref="L1008">IFERROR(INDEX(e29_4c,SMALL(IF(($B$9&lt;=e29_raw)*($B$11&gt;=e29_raw),MATCH(ROW(e29_4c),ROW(e29_4c))),ROWS($A$1:A1002)),COLUMN(A1002)),"")</f>
        <v/>
      </c>
      <c r="M1008" s="5" t="b">
        <f t="shared" si="428"/>
        <v>0</v>
      </c>
      <c r="N1008" t="b">
        <f t="shared" si="429"/>
        <v>0</v>
      </c>
      <c r="O1008" t="b">
        <f t="shared" si="430"/>
        <v>0</v>
      </c>
      <c r="P1008" s="5" t="b">
        <f t="shared" si="431"/>
        <v>0</v>
      </c>
      <c r="T1008" t="str">
        <f t="shared" si="407"/>
        <v/>
      </c>
      <c r="U1008" t="str">
        <f t="shared" si="408"/>
        <v/>
      </c>
      <c r="V1008" t="str">
        <f t="shared" si="409"/>
        <v/>
      </c>
      <c r="W1008" t="str">
        <f t="shared" si="410"/>
        <v/>
      </c>
      <c r="X1008" t="str">
        <f t="shared" si="411"/>
        <v/>
      </c>
      <c r="Y1008" t="str">
        <f t="shared" si="412"/>
        <v/>
      </c>
      <c r="Z1008" t="str">
        <f t="shared" si="413"/>
        <v/>
      </c>
      <c r="AA1008" t="str">
        <f t="shared" si="414"/>
        <v/>
      </c>
      <c r="AB1008" t="str">
        <f t="shared" si="415"/>
        <v/>
      </c>
      <c r="AC1008" t="str">
        <f t="shared" si="416"/>
        <v/>
      </c>
      <c r="AD1008" t="str">
        <f t="shared" si="417"/>
        <v/>
      </c>
      <c r="AE1008" t="str">
        <f t="shared" si="418"/>
        <v/>
      </c>
      <c r="AF1008" t="str">
        <f t="shared" si="419"/>
        <v/>
      </c>
      <c r="AG1008" t="str">
        <f t="shared" si="420"/>
        <v/>
      </c>
    </row>
    <row r="1009" spans="3:33" x14ac:dyDescent="0.3">
      <c r="C1009" s="5" t="str">
        <f t="shared" si="421"/>
        <v/>
      </c>
      <c r="D1009" s="5" t="e">
        <f t="shared" si="405"/>
        <v>#N/A</v>
      </c>
      <c r="E1009" s="5" t="b">
        <f t="shared" si="422"/>
        <v>0</v>
      </c>
      <c r="F1009" s="5" t="e">
        <f t="shared" si="406"/>
        <v>#N/A</v>
      </c>
      <c r="G1009" s="5" t="str">
        <f t="shared" si="423"/>
        <v>FALSE V</v>
      </c>
      <c r="H1009" s="5" t="b">
        <f t="shared" si="424"/>
        <v>0</v>
      </c>
      <c r="I1009" s="5" t="b">
        <f t="shared" si="425"/>
        <v>0</v>
      </c>
      <c r="J1009" s="5" t="b">
        <f t="shared" si="426"/>
        <v>0</v>
      </c>
      <c r="K1009" s="5" t="str">
        <f t="shared" si="427"/>
        <v>FALSE C</v>
      </c>
      <c r="L1009" s="5" t="str">
        <f t="array" ref="L1009">IFERROR(INDEX(e29_4c,SMALL(IF(($B$9&lt;=e29_raw)*($B$11&gt;=e29_raw),MATCH(ROW(e29_4c),ROW(e29_4c))),ROWS($A$1:A1003)),COLUMN(A1003)),"")</f>
        <v/>
      </c>
      <c r="M1009" s="5" t="b">
        <f t="shared" si="428"/>
        <v>0</v>
      </c>
      <c r="N1009" t="b">
        <f t="shared" si="429"/>
        <v>0</v>
      </c>
      <c r="O1009" t="b">
        <f t="shared" si="430"/>
        <v>0</v>
      </c>
      <c r="P1009" s="5" t="b">
        <f t="shared" si="431"/>
        <v>0</v>
      </c>
      <c r="T1009" t="str">
        <f t="shared" si="407"/>
        <v/>
      </c>
      <c r="U1009" t="str">
        <f t="shared" si="408"/>
        <v/>
      </c>
      <c r="V1009" t="str">
        <f t="shared" si="409"/>
        <v/>
      </c>
      <c r="W1009" t="str">
        <f t="shared" si="410"/>
        <v/>
      </c>
      <c r="X1009" t="str">
        <f t="shared" si="411"/>
        <v/>
      </c>
      <c r="Y1009" t="str">
        <f t="shared" si="412"/>
        <v/>
      </c>
      <c r="Z1009" t="str">
        <f t="shared" si="413"/>
        <v/>
      </c>
      <c r="AA1009" t="str">
        <f t="shared" si="414"/>
        <v/>
      </c>
      <c r="AB1009" t="str">
        <f t="shared" si="415"/>
        <v/>
      </c>
      <c r="AC1009" t="str">
        <f t="shared" si="416"/>
        <v/>
      </c>
      <c r="AD1009" t="str">
        <f t="shared" si="417"/>
        <v/>
      </c>
      <c r="AE1009" t="str">
        <f t="shared" si="418"/>
        <v/>
      </c>
      <c r="AF1009" t="str">
        <f t="shared" si="419"/>
        <v/>
      </c>
      <c r="AG1009" t="str">
        <f t="shared" si="420"/>
        <v/>
      </c>
    </row>
    <row r="1010" spans="3:33" x14ac:dyDescent="0.3">
      <c r="C1010" s="5" t="str">
        <f t="shared" si="421"/>
        <v/>
      </c>
      <c r="D1010" s="5" t="e">
        <f t="shared" si="405"/>
        <v>#N/A</v>
      </c>
      <c r="E1010" s="5" t="b">
        <f t="shared" si="422"/>
        <v>0</v>
      </c>
      <c r="F1010" s="5" t="e">
        <f t="shared" si="406"/>
        <v>#N/A</v>
      </c>
      <c r="G1010" s="5" t="str">
        <f t="shared" si="423"/>
        <v>FALSE V</v>
      </c>
      <c r="H1010" s="5" t="b">
        <f t="shared" si="424"/>
        <v>0</v>
      </c>
      <c r="I1010" s="5" t="b">
        <f t="shared" si="425"/>
        <v>0</v>
      </c>
      <c r="J1010" s="5" t="b">
        <f t="shared" si="426"/>
        <v>0</v>
      </c>
      <c r="K1010" s="5" t="str">
        <f t="shared" si="427"/>
        <v>FALSE C</v>
      </c>
      <c r="L1010" s="5" t="str">
        <f t="array" ref="L1010">IFERROR(INDEX(e29_4c,SMALL(IF(($B$9&lt;=e29_raw)*($B$11&gt;=e29_raw),MATCH(ROW(e29_4c),ROW(e29_4c))),ROWS($A$1:A1004)),COLUMN(A1004)),"")</f>
        <v/>
      </c>
      <c r="M1010" s="5" t="b">
        <f t="shared" si="428"/>
        <v>0</v>
      </c>
      <c r="N1010" t="b">
        <f t="shared" si="429"/>
        <v>0</v>
      </c>
      <c r="O1010" t="b">
        <f t="shared" si="430"/>
        <v>0</v>
      </c>
      <c r="P1010" s="5" t="b">
        <f t="shared" si="431"/>
        <v>0</v>
      </c>
      <c r="T1010" t="str">
        <f t="shared" si="407"/>
        <v/>
      </c>
      <c r="U1010" t="str">
        <f t="shared" si="408"/>
        <v/>
      </c>
      <c r="V1010" t="str">
        <f t="shared" si="409"/>
        <v/>
      </c>
      <c r="W1010" t="str">
        <f t="shared" si="410"/>
        <v/>
      </c>
      <c r="X1010" t="str">
        <f t="shared" si="411"/>
        <v/>
      </c>
      <c r="Y1010" t="str">
        <f t="shared" si="412"/>
        <v/>
      </c>
      <c r="Z1010" t="str">
        <f t="shared" si="413"/>
        <v/>
      </c>
      <c r="AA1010" t="str">
        <f t="shared" si="414"/>
        <v/>
      </c>
      <c r="AB1010" t="str">
        <f t="shared" si="415"/>
        <v/>
      </c>
      <c r="AC1010" t="str">
        <f t="shared" si="416"/>
        <v/>
      </c>
      <c r="AD1010" t="str">
        <f t="shared" si="417"/>
        <v/>
      </c>
      <c r="AE1010" t="str">
        <f t="shared" si="418"/>
        <v/>
      </c>
      <c r="AF1010" t="str">
        <f t="shared" si="419"/>
        <v/>
      </c>
      <c r="AG1010" t="str">
        <f t="shared" si="420"/>
        <v/>
      </c>
    </row>
    <row r="1011" spans="3:33" x14ac:dyDescent="0.3">
      <c r="C1011" s="5" t="str">
        <f t="shared" si="421"/>
        <v/>
      </c>
      <c r="D1011" s="5" t="e">
        <f t="shared" si="405"/>
        <v>#N/A</v>
      </c>
      <c r="E1011" s="5" t="b">
        <f t="shared" si="422"/>
        <v>0</v>
      </c>
      <c r="F1011" s="5" t="e">
        <f t="shared" si="406"/>
        <v>#N/A</v>
      </c>
      <c r="G1011" s="5" t="str">
        <f t="shared" si="423"/>
        <v>FALSE V</v>
      </c>
      <c r="H1011" s="5" t="b">
        <f t="shared" si="424"/>
        <v>0</v>
      </c>
      <c r="I1011" s="5" t="b">
        <f t="shared" si="425"/>
        <v>0</v>
      </c>
      <c r="J1011" s="5" t="b">
        <f t="shared" si="426"/>
        <v>0</v>
      </c>
      <c r="K1011" s="5" t="str">
        <f t="shared" si="427"/>
        <v>FALSE C</v>
      </c>
      <c r="L1011" s="5" t="str">
        <f t="array" ref="L1011">IFERROR(INDEX(e29_4c,SMALL(IF(($B$9&lt;=e29_raw)*($B$11&gt;=e29_raw),MATCH(ROW(e29_4c),ROW(e29_4c))),ROWS($A$1:A1005)),COLUMN(A1005)),"")</f>
        <v/>
      </c>
      <c r="M1011" s="5" t="b">
        <f t="shared" si="428"/>
        <v>0</v>
      </c>
      <c r="N1011" t="b">
        <f t="shared" si="429"/>
        <v>0</v>
      </c>
      <c r="O1011" t="b">
        <f t="shared" si="430"/>
        <v>0</v>
      </c>
      <c r="P1011" s="5" t="b">
        <f t="shared" si="431"/>
        <v>0</v>
      </c>
      <c r="T1011" t="str">
        <f t="shared" si="407"/>
        <v/>
      </c>
      <c r="U1011" t="str">
        <f t="shared" si="408"/>
        <v/>
      </c>
      <c r="V1011" t="str">
        <f t="shared" si="409"/>
        <v/>
      </c>
      <c r="W1011" t="str">
        <f t="shared" si="410"/>
        <v/>
      </c>
      <c r="X1011" t="str">
        <f t="shared" si="411"/>
        <v/>
      </c>
      <c r="Y1011" t="str">
        <f t="shared" si="412"/>
        <v/>
      </c>
      <c r="Z1011" t="str">
        <f t="shared" si="413"/>
        <v/>
      </c>
      <c r="AA1011" t="str">
        <f t="shared" si="414"/>
        <v/>
      </c>
      <c r="AB1011" t="str">
        <f t="shared" si="415"/>
        <v/>
      </c>
      <c r="AC1011" t="str">
        <f t="shared" si="416"/>
        <v/>
      </c>
      <c r="AD1011" t="str">
        <f t="shared" si="417"/>
        <v/>
      </c>
      <c r="AE1011" t="str">
        <f t="shared" si="418"/>
        <v/>
      </c>
      <c r="AF1011" t="str">
        <f t="shared" si="419"/>
        <v/>
      </c>
      <c r="AG1011" t="str">
        <f t="shared" si="420"/>
        <v/>
      </c>
    </row>
    <row r="1012" spans="3:33" x14ac:dyDescent="0.3">
      <c r="C1012" s="5" t="str">
        <f t="shared" si="421"/>
        <v/>
      </c>
      <c r="D1012" s="5" t="e">
        <f t="shared" si="405"/>
        <v>#N/A</v>
      </c>
      <c r="E1012" s="5" t="b">
        <f t="shared" si="422"/>
        <v>0</v>
      </c>
      <c r="F1012" s="5" t="e">
        <f t="shared" si="406"/>
        <v>#N/A</v>
      </c>
      <c r="G1012" s="5" t="str">
        <f t="shared" si="423"/>
        <v>FALSE V</v>
      </c>
      <c r="H1012" s="5" t="b">
        <f t="shared" si="424"/>
        <v>0</v>
      </c>
      <c r="I1012" s="5" t="b">
        <f t="shared" si="425"/>
        <v>0</v>
      </c>
      <c r="J1012" s="5" t="b">
        <f t="shared" si="426"/>
        <v>0</v>
      </c>
      <c r="K1012" s="5" t="str">
        <f t="shared" si="427"/>
        <v>FALSE C</v>
      </c>
      <c r="L1012" s="5" t="str">
        <f t="array" ref="L1012">IFERROR(INDEX(e29_4c,SMALL(IF(($B$9&lt;=e29_raw)*($B$11&gt;=e29_raw),MATCH(ROW(e29_4c),ROW(e29_4c))),ROWS($A$1:A1006)),COLUMN(A1006)),"")</f>
        <v/>
      </c>
      <c r="M1012" s="5" t="b">
        <f t="shared" si="428"/>
        <v>0</v>
      </c>
      <c r="N1012" t="b">
        <f t="shared" si="429"/>
        <v>0</v>
      </c>
      <c r="O1012" t="b">
        <f t="shared" si="430"/>
        <v>0</v>
      </c>
      <c r="P1012" s="5" t="b">
        <f t="shared" si="431"/>
        <v>0</v>
      </c>
      <c r="T1012" t="str">
        <f t="shared" si="407"/>
        <v/>
      </c>
      <c r="U1012" t="str">
        <f t="shared" si="408"/>
        <v/>
      </c>
      <c r="V1012" t="str">
        <f t="shared" si="409"/>
        <v/>
      </c>
      <c r="W1012" t="str">
        <f t="shared" si="410"/>
        <v/>
      </c>
      <c r="X1012" t="str">
        <f t="shared" si="411"/>
        <v/>
      </c>
      <c r="Y1012" t="str">
        <f t="shared" si="412"/>
        <v/>
      </c>
      <c r="Z1012" t="str">
        <f t="shared" si="413"/>
        <v/>
      </c>
      <c r="AA1012" t="str">
        <f t="shared" si="414"/>
        <v/>
      </c>
      <c r="AB1012" t="str">
        <f t="shared" si="415"/>
        <v/>
      </c>
      <c r="AC1012" t="str">
        <f t="shared" si="416"/>
        <v/>
      </c>
      <c r="AD1012" t="str">
        <f t="shared" si="417"/>
        <v/>
      </c>
      <c r="AE1012" t="str">
        <f t="shared" si="418"/>
        <v/>
      </c>
      <c r="AF1012" t="str">
        <f t="shared" si="419"/>
        <v/>
      </c>
      <c r="AG1012" t="str">
        <f t="shared" si="420"/>
        <v/>
      </c>
    </row>
    <row r="1013" spans="3:33" x14ac:dyDescent="0.3">
      <c r="C1013" s="5" t="str">
        <f t="shared" si="421"/>
        <v/>
      </c>
      <c r="D1013" s="5" t="e">
        <f t="shared" si="405"/>
        <v>#N/A</v>
      </c>
      <c r="E1013" s="5" t="b">
        <f t="shared" si="422"/>
        <v>0</v>
      </c>
      <c r="F1013" s="5" t="e">
        <f t="shared" si="406"/>
        <v>#N/A</v>
      </c>
      <c r="G1013" s="5" t="str">
        <f t="shared" si="423"/>
        <v>FALSE V</v>
      </c>
      <c r="H1013" s="5" t="b">
        <f t="shared" si="424"/>
        <v>0</v>
      </c>
      <c r="I1013" s="5" t="b">
        <f t="shared" si="425"/>
        <v>0</v>
      </c>
      <c r="J1013" s="5" t="b">
        <f t="shared" si="426"/>
        <v>0</v>
      </c>
      <c r="K1013" s="5" t="str">
        <f t="shared" si="427"/>
        <v>FALSE C</v>
      </c>
      <c r="L1013" s="5" t="str">
        <f t="array" ref="L1013">IFERROR(INDEX(e29_4c,SMALL(IF(($B$9&lt;=e29_raw)*($B$11&gt;=e29_raw),MATCH(ROW(e29_4c),ROW(e29_4c))),ROWS($A$1:A1007)),COLUMN(A1007)),"")</f>
        <v/>
      </c>
      <c r="M1013" s="5" t="b">
        <f t="shared" si="428"/>
        <v>0</v>
      </c>
      <c r="N1013" t="b">
        <f t="shared" si="429"/>
        <v>0</v>
      </c>
      <c r="O1013" t="b">
        <f t="shared" si="430"/>
        <v>0</v>
      </c>
      <c r="P1013" s="5" t="b">
        <f t="shared" si="431"/>
        <v>0</v>
      </c>
      <c r="T1013" t="str">
        <f t="shared" si="407"/>
        <v/>
      </c>
      <c r="U1013" t="str">
        <f t="shared" si="408"/>
        <v/>
      </c>
      <c r="V1013" t="str">
        <f t="shared" si="409"/>
        <v/>
      </c>
      <c r="W1013" t="str">
        <f t="shared" si="410"/>
        <v/>
      </c>
      <c r="X1013" t="str">
        <f t="shared" si="411"/>
        <v/>
      </c>
      <c r="Y1013" t="str">
        <f t="shared" si="412"/>
        <v/>
      </c>
      <c r="Z1013" t="str">
        <f t="shared" si="413"/>
        <v/>
      </c>
      <c r="AA1013" t="str">
        <f t="shared" si="414"/>
        <v/>
      </c>
      <c r="AB1013" t="str">
        <f t="shared" si="415"/>
        <v/>
      </c>
      <c r="AC1013" t="str">
        <f t="shared" si="416"/>
        <v/>
      </c>
      <c r="AD1013" t="str">
        <f t="shared" si="417"/>
        <v/>
      </c>
      <c r="AE1013" t="str">
        <f t="shared" si="418"/>
        <v/>
      </c>
      <c r="AF1013" t="str">
        <f t="shared" si="419"/>
        <v/>
      </c>
      <c r="AG1013" t="str">
        <f t="shared" si="420"/>
        <v/>
      </c>
    </row>
    <row r="1014" spans="3:33" x14ac:dyDescent="0.3">
      <c r="C1014" s="5" t="str">
        <f t="shared" si="421"/>
        <v/>
      </c>
      <c r="D1014" s="5" t="e">
        <f t="shared" si="405"/>
        <v>#N/A</v>
      </c>
      <c r="E1014" s="5" t="b">
        <f t="shared" si="422"/>
        <v>0</v>
      </c>
      <c r="F1014" s="5" t="e">
        <f t="shared" si="406"/>
        <v>#N/A</v>
      </c>
      <c r="G1014" s="5" t="str">
        <f t="shared" si="423"/>
        <v>FALSE V</v>
      </c>
      <c r="H1014" s="5" t="b">
        <f t="shared" si="424"/>
        <v>0</v>
      </c>
      <c r="I1014" s="5" t="b">
        <f t="shared" si="425"/>
        <v>0</v>
      </c>
      <c r="J1014" s="5" t="b">
        <f t="shared" si="426"/>
        <v>0</v>
      </c>
      <c r="K1014" s="5" t="str">
        <f t="shared" si="427"/>
        <v>FALSE C</v>
      </c>
      <c r="L1014" s="5" t="str">
        <f t="array" ref="L1014">IFERROR(INDEX(e29_4c,SMALL(IF(($B$9&lt;=e29_raw)*($B$11&gt;=e29_raw),MATCH(ROW(e29_4c),ROW(e29_4c))),ROWS($A$1:A1008)),COLUMN(A1008)),"")</f>
        <v/>
      </c>
      <c r="M1014" s="5" t="b">
        <f t="shared" si="428"/>
        <v>0</v>
      </c>
      <c r="N1014" t="b">
        <f t="shared" si="429"/>
        <v>0</v>
      </c>
      <c r="O1014" t="b">
        <f t="shared" si="430"/>
        <v>0</v>
      </c>
      <c r="P1014" s="5" t="b">
        <f t="shared" si="431"/>
        <v>0</v>
      </c>
      <c r="T1014" t="str">
        <f t="shared" si="407"/>
        <v/>
      </c>
      <c r="U1014" t="str">
        <f t="shared" si="408"/>
        <v/>
      </c>
      <c r="V1014" t="str">
        <f t="shared" si="409"/>
        <v/>
      </c>
      <c r="W1014" t="str">
        <f t="shared" si="410"/>
        <v/>
      </c>
      <c r="X1014" t="str">
        <f t="shared" si="411"/>
        <v/>
      </c>
      <c r="Y1014" t="str">
        <f t="shared" si="412"/>
        <v/>
      </c>
      <c r="Z1014" t="str">
        <f t="shared" si="413"/>
        <v/>
      </c>
      <c r="AA1014" t="str">
        <f t="shared" si="414"/>
        <v/>
      </c>
      <c r="AB1014" t="str">
        <f t="shared" si="415"/>
        <v/>
      </c>
      <c r="AC1014" t="str">
        <f t="shared" si="416"/>
        <v/>
      </c>
      <c r="AD1014" t="str">
        <f t="shared" si="417"/>
        <v/>
      </c>
      <c r="AE1014" t="str">
        <f t="shared" si="418"/>
        <v/>
      </c>
      <c r="AF1014" t="str">
        <f t="shared" si="419"/>
        <v/>
      </c>
      <c r="AG1014" t="str">
        <f t="shared" si="420"/>
        <v/>
      </c>
    </row>
    <row r="1015" spans="3:33" x14ac:dyDescent="0.3">
      <c r="C1015" s="5" t="str">
        <f t="shared" si="421"/>
        <v/>
      </c>
      <c r="D1015" s="5" t="e">
        <f t="shared" si="405"/>
        <v>#N/A</v>
      </c>
      <c r="E1015" s="5" t="b">
        <f t="shared" si="422"/>
        <v>0</v>
      </c>
      <c r="F1015" s="5" t="e">
        <f t="shared" si="406"/>
        <v>#N/A</v>
      </c>
      <c r="G1015" s="5" t="str">
        <f t="shared" si="423"/>
        <v>FALSE V</v>
      </c>
      <c r="H1015" s="5" t="b">
        <f t="shared" si="424"/>
        <v>0</v>
      </c>
      <c r="I1015" s="5" t="b">
        <f t="shared" si="425"/>
        <v>0</v>
      </c>
      <c r="J1015" s="5" t="b">
        <f t="shared" si="426"/>
        <v>0</v>
      </c>
      <c r="K1015" s="5" t="str">
        <f t="shared" si="427"/>
        <v>FALSE C</v>
      </c>
      <c r="L1015" s="5" t="str">
        <f t="array" ref="L1015">IFERROR(INDEX(e29_4c,SMALL(IF(($B$9&lt;=e29_raw)*($B$11&gt;=e29_raw),MATCH(ROW(e29_4c),ROW(e29_4c))),ROWS($A$1:A1009)),COLUMN(A1009)),"")</f>
        <v/>
      </c>
      <c r="M1015" s="5" t="b">
        <f t="shared" si="428"/>
        <v>0</v>
      </c>
      <c r="N1015" t="b">
        <f t="shared" si="429"/>
        <v>0</v>
      </c>
      <c r="O1015" t="b">
        <f t="shared" si="430"/>
        <v>0</v>
      </c>
      <c r="P1015" s="5" t="b">
        <f t="shared" si="431"/>
        <v>0</v>
      </c>
      <c r="T1015" t="str">
        <f t="shared" si="407"/>
        <v/>
      </c>
      <c r="U1015" t="str">
        <f t="shared" si="408"/>
        <v/>
      </c>
      <c r="V1015" t="str">
        <f t="shared" si="409"/>
        <v/>
      </c>
      <c r="W1015" t="str">
        <f t="shared" si="410"/>
        <v/>
      </c>
      <c r="X1015" t="str">
        <f t="shared" si="411"/>
        <v/>
      </c>
      <c r="Y1015" t="str">
        <f t="shared" si="412"/>
        <v/>
      </c>
      <c r="Z1015" t="str">
        <f t="shared" si="413"/>
        <v/>
      </c>
      <c r="AA1015" t="str">
        <f t="shared" si="414"/>
        <v/>
      </c>
      <c r="AB1015" t="str">
        <f t="shared" si="415"/>
        <v/>
      </c>
      <c r="AC1015" t="str">
        <f t="shared" si="416"/>
        <v/>
      </c>
      <c r="AD1015" t="str">
        <f t="shared" si="417"/>
        <v/>
      </c>
      <c r="AE1015" t="str">
        <f t="shared" si="418"/>
        <v/>
      </c>
      <c r="AF1015" t="str">
        <f t="shared" si="419"/>
        <v/>
      </c>
      <c r="AG1015" t="str">
        <f t="shared" si="420"/>
        <v/>
      </c>
    </row>
    <row r="1016" spans="3:33" x14ac:dyDescent="0.3">
      <c r="C1016" s="5" t="str">
        <f t="shared" si="421"/>
        <v/>
      </c>
      <c r="D1016" s="5" t="e">
        <f t="shared" si="405"/>
        <v>#N/A</v>
      </c>
      <c r="E1016" s="5" t="b">
        <f t="shared" si="422"/>
        <v>0</v>
      </c>
      <c r="F1016" s="5" t="e">
        <f t="shared" si="406"/>
        <v>#N/A</v>
      </c>
      <c r="G1016" s="5" t="str">
        <f t="shared" si="423"/>
        <v>FALSE V</v>
      </c>
      <c r="H1016" s="5" t="b">
        <f t="shared" si="424"/>
        <v>0</v>
      </c>
      <c r="I1016" s="5" t="b">
        <f t="shared" si="425"/>
        <v>0</v>
      </c>
      <c r="J1016" s="5" t="b">
        <f t="shared" si="426"/>
        <v>0</v>
      </c>
      <c r="K1016" s="5" t="str">
        <f t="shared" si="427"/>
        <v>FALSE C</v>
      </c>
      <c r="L1016" s="5" t="str">
        <f t="array" ref="L1016">IFERROR(INDEX(e29_4c,SMALL(IF(($B$9&lt;=e29_raw)*($B$11&gt;=e29_raw),MATCH(ROW(e29_4c),ROW(e29_4c))),ROWS($A$1:A1010)),COLUMN(A1010)),"")</f>
        <v/>
      </c>
      <c r="M1016" s="5" t="b">
        <f t="shared" si="428"/>
        <v>0</v>
      </c>
      <c r="N1016" t="b">
        <f t="shared" si="429"/>
        <v>0</v>
      </c>
      <c r="O1016" t="b">
        <f t="shared" si="430"/>
        <v>0</v>
      </c>
      <c r="P1016" s="5" t="b">
        <f t="shared" si="431"/>
        <v>0</v>
      </c>
      <c r="T1016" t="str">
        <f t="shared" si="407"/>
        <v/>
      </c>
      <c r="U1016" t="str">
        <f t="shared" si="408"/>
        <v/>
      </c>
      <c r="V1016" t="str">
        <f t="shared" si="409"/>
        <v/>
      </c>
      <c r="W1016" t="str">
        <f t="shared" si="410"/>
        <v/>
      </c>
      <c r="X1016" t="str">
        <f t="shared" si="411"/>
        <v/>
      </c>
      <c r="Y1016" t="str">
        <f t="shared" si="412"/>
        <v/>
      </c>
      <c r="Z1016" t="str">
        <f t="shared" si="413"/>
        <v/>
      </c>
      <c r="AA1016" t="str">
        <f t="shared" si="414"/>
        <v/>
      </c>
      <c r="AB1016" t="str">
        <f t="shared" si="415"/>
        <v/>
      </c>
      <c r="AC1016" t="str">
        <f t="shared" si="416"/>
        <v/>
      </c>
      <c r="AD1016" t="str">
        <f t="shared" si="417"/>
        <v/>
      </c>
      <c r="AE1016" t="str">
        <f t="shared" si="418"/>
        <v/>
      </c>
      <c r="AF1016" t="str">
        <f t="shared" si="419"/>
        <v/>
      </c>
      <c r="AG1016" t="str">
        <f t="shared" si="420"/>
        <v/>
      </c>
    </row>
    <row r="1017" spans="3:33" x14ac:dyDescent="0.3">
      <c r="C1017" s="5" t="str">
        <f t="shared" si="421"/>
        <v/>
      </c>
      <c r="D1017" s="5" t="e">
        <f t="shared" si="405"/>
        <v>#N/A</v>
      </c>
      <c r="E1017" s="5" t="b">
        <f t="shared" si="422"/>
        <v>0</v>
      </c>
      <c r="F1017" s="5" t="e">
        <f t="shared" si="406"/>
        <v>#N/A</v>
      </c>
      <c r="G1017" s="5" t="str">
        <f t="shared" si="423"/>
        <v>FALSE V</v>
      </c>
      <c r="H1017" s="5" t="b">
        <f t="shared" si="424"/>
        <v>0</v>
      </c>
      <c r="I1017" s="5" t="b">
        <f t="shared" si="425"/>
        <v>0</v>
      </c>
      <c r="J1017" s="5" t="b">
        <f t="shared" si="426"/>
        <v>0</v>
      </c>
      <c r="K1017" s="5" t="str">
        <f t="shared" si="427"/>
        <v>FALSE C</v>
      </c>
      <c r="L1017" s="5" t="str">
        <f t="array" ref="L1017">IFERROR(INDEX(e29_4c,SMALL(IF(($B$9&lt;=e29_raw)*($B$11&gt;=e29_raw),MATCH(ROW(e29_4c),ROW(e29_4c))),ROWS($A$1:A1011)),COLUMN(A1011)),"")</f>
        <v/>
      </c>
      <c r="M1017" s="5" t="b">
        <f t="shared" si="428"/>
        <v>0</v>
      </c>
      <c r="N1017" t="b">
        <f t="shared" si="429"/>
        <v>0</v>
      </c>
      <c r="O1017" t="b">
        <f t="shared" si="430"/>
        <v>0</v>
      </c>
      <c r="P1017" s="5" t="b">
        <f t="shared" si="431"/>
        <v>0</v>
      </c>
      <c r="T1017" t="str">
        <f t="shared" si="407"/>
        <v/>
      </c>
      <c r="U1017" t="str">
        <f t="shared" si="408"/>
        <v/>
      </c>
      <c r="V1017" t="str">
        <f t="shared" si="409"/>
        <v/>
      </c>
      <c r="W1017" t="str">
        <f t="shared" si="410"/>
        <v/>
      </c>
      <c r="X1017" t="str">
        <f t="shared" si="411"/>
        <v/>
      </c>
      <c r="Y1017" t="str">
        <f t="shared" si="412"/>
        <v/>
      </c>
      <c r="Z1017" t="str">
        <f t="shared" si="413"/>
        <v/>
      </c>
      <c r="AA1017" t="str">
        <f t="shared" si="414"/>
        <v/>
      </c>
      <c r="AB1017" t="str">
        <f t="shared" si="415"/>
        <v/>
      </c>
      <c r="AC1017" t="str">
        <f t="shared" si="416"/>
        <v/>
      </c>
      <c r="AD1017" t="str">
        <f t="shared" si="417"/>
        <v/>
      </c>
      <c r="AE1017" t="str">
        <f t="shared" si="418"/>
        <v/>
      </c>
      <c r="AF1017" t="str">
        <f t="shared" si="419"/>
        <v/>
      </c>
      <c r="AG1017" t="str">
        <f t="shared" si="420"/>
        <v/>
      </c>
    </row>
    <row r="1018" spans="3:33" x14ac:dyDescent="0.3">
      <c r="C1018" s="5" t="str">
        <f t="shared" si="421"/>
        <v/>
      </c>
      <c r="D1018" s="5" t="e">
        <f t="shared" si="405"/>
        <v>#N/A</v>
      </c>
      <c r="E1018" s="5" t="b">
        <f t="shared" si="422"/>
        <v>0</v>
      </c>
      <c r="F1018" s="5" t="e">
        <f t="shared" si="406"/>
        <v>#N/A</v>
      </c>
      <c r="G1018" s="5" t="str">
        <f t="shared" si="423"/>
        <v>FALSE V</v>
      </c>
      <c r="H1018" s="5" t="b">
        <f t="shared" si="424"/>
        <v>0</v>
      </c>
      <c r="I1018" s="5" t="b">
        <f t="shared" si="425"/>
        <v>0</v>
      </c>
      <c r="J1018" s="5" t="b">
        <f t="shared" si="426"/>
        <v>0</v>
      </c>
      <c r="K1018" s="5" t="str">
        <f t="shared" si="427"/>
        <v>FALSE C</v>
      </c>
      <c r="L1018" s="5" t="str">
        <f t="array" ref="L1018">IFERROR(INDEX(e29_4c,SMALL(IF(($B$9&lt;=e29_raw)*($B$11&gt;=e29_raw),MATCH(ROW(e29_4c),ROW(e29_4c))),ROWS($A$1:A1012)),COLUMN(A1012)),"")</f>
        <v/>
      </c>
      <c r="M1018" s="5" t="b">
        <f t="shared" si="428"/>
        <v>0</v>
      </c>
      <c r="N1018" t="b">
        <f t="shared" si="429"/>
        <v>0</v>
      </c>
      <c r="O1018" t="b">
        <f t="shared" si="430"/>
        <v>0</v>
      </c>
      <c r="P1018" s="5" t="b">
        <f t="shared" si="431"/>
        <v>0</v>
      </c>
      <c r="T1018" t="str">
        <f t="shared" si="407"/>
        <v/>
      </c>
      <c r="U1018" t="str">
        <f t="shared" si="408"/>
        <v/>
      </c>
      <c r="V1018" t="str">
        <f t="shared" si="409"/>
        <v/>
      </c>
      <c r="W1018" t="str">
        <f t="shared" si="410"/>
        <v/>
      </c>
      <c r="X1018" t="str">
        <f t="shared" si="411"/>
        <v/>
      </c>
      <c r="Y1018" t="str">
        <f t="shared" si="412"/>
        <v/>
      </c>
      <c r="Z1018" t="str">
        <f t="shared" si="413"/>
        <v/>
      </c>
      <c r="AA1018" t="str">
        <f t="shared" si="414"/>
        <v/>
      </c>
      <c r="AB1018" t="str">
        <f t="shared" si="415"/>
        <v/>
      </c>
      <c r="AC1018" t="str">
        <f t="shared" si="416"/>
        <v/>
      </c>
      <c r="AD1018" t="str">
        <f t="shared" si="417"/>
        <v/>
      </c>
      <c r="AE1018" t="str">
        <f t="shared" si="418"/>
        <v/>
      </c>
      <c r="AF1018" t="str">
        <f t="shared" si="419"/>
        <v/>
      </c>
      <c r="AG1018" t="str">
        <f t="shared" si="420"/>
        <v/>
      </c>
    </row>
    <row r="1019" spans="3:33" x14ac:dyDescent="0.3">
      <c r="C1019" s="5" t="str">
        <f t="shared" si="421"/>
        <v/>
      </c>
      <c r="D1019" s="5" t="e">
        <f t="shared" si="405"/>
        <v>#N/A</v>
      </c>
      <c r="E1019" s="5" t="b">
        <f t="shared" si="422"/>
        <v>0</v>
      </c>
      <c r="F1019" s="5" t="e">
        <f t="shared" si="406"/>
        <v>#N/A</v>
      </c>
      <c r="G1019" s="5" t="str">
        <f t="shared" si="423"/>
        <v>FALSE V</v>
      </c>
      <c r="H1019" s="5" t="b">
        <f t="shared" si="424"/>
        <v>0</v>
      </c>
      <c r="I1019" s="5" t="b">
        <f t="shared" si="425"/>
        <v>0</v>
      </c>
      <c r="J1019" s="5" t="b">
        <f t="shared" si="426"/>
        <v>0</v>
      </c>
      <c r="K1019" s="5" t="str">
        <f t="shared" si="427"/>
        <v>FALSE C</v>
      </c>
      <c r="L1019" s="5" t="str">
        <f t="array" ref="L1019">IFERROR(INDEX(e29_4c,SMALL(IF(($B$9&lt;=e29_raw)*($B$11&gt;=e29_raw),MATCH(ROW(e29_4c),ROW(e29_4c))),ROWS($A$1:A1013)),COLUMN(A1013)),"")</f>
        <v/>
      </c>
      <c r="M1019" s="5" t="b">
        <f t="shared" si="428"/>
        <v>0</v>
      </c>
      <c r="N1019" t="b">
        <f t="shared" si="429"/>
        <v>0</v>
      </c>
      <c r="O1019" t="b">
        <f t="shared" si="430"/>
        <v>0</v>
      </c>
      <c r="P1019" s="5" t="b">
        <f t="shared" si="431"/>
        <v>0</v>
      </c>
      <c r="T1019" t="str">
        <f t="shared" si="407"/>
        <v/>
      </c>
      <c r="U1019" t="str">
        <f t="shared" si="408"/>
        <v/>
      </c>
      <c r="V1019" t="str">
        <f t="shared" si="409"/>
        <v/>
      </c>
      <c r="W1019" t="str">
        <f t="shared" si="410"/>
        <v/>
      </c>
      <c r="X1019" t="str">
        <f t="shared" si="411"/>
        <v/>
      </c>
      <c r="Y1019" t="str">
        <f t="shared" si="412"/>
        <v/>
      </c>
      <c r="Z1019" t="str">
        <f t="shared" si="413"/>
        <v/>
      </c>
      <c r="AA1019" t="str">
        <f t="shared" si="414"/>
        <v/>
      </c>
      <c r="AB1019" t="str">
        <f t="shared" si="415"/>
        <v/>
      </c>
      <c r="AC1019" t="str">
        <f t="shared" si="416"/>
        <v/>
      </c>
      <c r="AD1019" t="str">
        <f t="shared" si="417"/>
        <v/>
      </c>
      <c r="AE1019" t="str">
        <f t="shared" si="418"/>
        <v/>
      </c>
      <c r="AF1019" t="str">
        <f t="shared" si="419"/>
        <v/>
      </c>
      <c r="AG1019" t="str">
        <f t="shared" si="420"/>
        <v/>
      </c>
    </row>
    <row r="1020" spans="3:33" x14ac:dyDescent="0.3">
      <c r="C1020" s="5" t="str">
        <f t="shared" si="421"/>
        <v/>
      </c>
      <c r="D1020" s="5" t="e">
        <f t="shared" si="405"/>
        <v>#N/A</v>
      </c>
      <c r="E1020" s="5" t="b">
        <f t="shared" si="422"/>
        <v>0</v>
      </c>
      <c r="F1020" s="5" t="e">
        <f t="shared" si="406"/>
        <v>#N/A</v>
      </c>
      <c r="G1020" s="5" t="str">
        <f t="shared" si="423"/>
        <v>FALSE V</v>
      </c>
      <c r="H1020" s="5" t="b">
        <f t="shared" si="424"/>
        <v>0</v>
      </c>
      <c r="I1020" s="5" t="b">
        <f t="shared" si="425"/>
        <v>0</v>
      </c>
      <c r="J1020" s="5" t="b">
        <f t="shared" si="426"/>
        <v>0</v>
      </c>
      <c r="K1020" s="5" t="str">
        <f t="shared" si="427"/>
        <v>FALSE C</v>
      </c>
      <c r="L1020" s="5" t="str">
        <f t="array" ref="L1020">IFERROR(INDEX(e29_4c,SMALL(IF(($B$9&lt;=e29_raw)*($B$11&gt;=e29_raw),MATCH(ROW(e29_4c),ROW(e29_4c))),ROWS($A$1:A1014)),COLUMN(A1014)),"")</f>
        <v/>
      </c>
      <c r="M1020" s="5" t="b">
        <f t="shared" si="428"/>
        <v>0</v>
      </c>
      <c r="N1020" t="b">
        <f t="shared" si="429"/>
        <v>0</v>
      </c>
      <c r="O1020" t="b">
        <f t="shared" si="430"/>
        <v>0</v>
      </c>
      <c r="P1020" s="5" t="b">
        <f t="shared" si="431"/>
        <v>0</v>
      </c>
      <c r="T1020" t="str">
        <f t="shared" si="407"/>
        <v/>
      </c>
      <c r="U1020" t="str">
        <f t="shared" si="408"/>
        <v/>
      </c>
      <c r="V1020" t="str">
        <f t="shared" si="409"/>
        <v/>
      </c>
      <c r="W1020" t="str">
        <f t="shared" si="410"/>
        <v/>
      </c>
      <c r="X1020" t="str">
        <f t="shared" si="411"/>
        <v/>
      </c>
      <c r="Y1020" t="str">
        <f t="shared" si="412"/>
        <v/>
      </c>
      <c r="Z1020" t="str">
        <f t="shared" si="413"/>
        <v/>
      </c>
      <c r="AA1020" t="str">
        <f t="shared" si="414"/>
        <v/>
      </c>
      <c r="AB1020" t="str">
        <f t="shared" si="415"/>
        <v/>
      </c>
      <c r="AC1020" t="str">
        <f t="shared" si="416"/>
        <v/>
      </c>
      <c r="AD1020" t="str">
        <f t="shared" si="417"/>
        <v/>
      </c>
      <c r="AE1020" t="str">
        <f t="shared" si="418"/>
        <v/>
      </c>
      <c r="AF1020" t="str">
        <f t="shared" si="419"/>
        <v/>
      </c>
      <c r="AG1020" t="str">
        <f t="shared" si="420"/>
        <v/>
      </c>
    </row>
    <row r="1021" spans="3:33" x14ac:dyDescent="0.3">
      <c r="C1021" s="5" t="str">
        <f t="shared" si="421"/>
        <v/>
      </c>
      <c r="D1021" s="5" t="e">
        <f t="shared" si="405"/>
        <v>#N/A</v>
      </c>
      <c r="E1021" s="5" t="b">
        <f t="shared" si="422"/>
        <v>0</v>
      </c>
      <c r="F1021" s="5" t="e">
        <f t="shared" si="406"/>
        <v>#N/A</v>
      </c>
      <c r="G1021" s="5" t="str">
        <f t="shared" si="423"/>
        <v>FALSE V</v>
      </c>
      <c r="H1021" s="5" t="b">
        <f t="shared" si="424"/>
        <v>0</v>
      </c>
      <c r="I1021" s="5" t="b">
        <f t="shared" si="425"/>
        <v>0</v>
      </c>
      <c r="J1021" s="5" t="b">
        <f t="shared" si="426"/>
        <v>0</v>
      </c>
      <c r="K1021" s="5" t="str">
        <f t="shared" si="427"/>
        <v>FALSE C</v>
      </c>
      <c r="L1021" s="5" t="str">
        <f t="array" ref="L1021">IFERROR(INDEX(e29_4c,SMALL(IF(($B$9&lt;=e29_raw)*($B$11&gt;=e29_raw),MATCH(ROW(e29_4c),ROW(e29_4c))),ROWS($A$1:A1015)),COLUMN(A1015)),"")</f>
        <v/>
      </c>
      <c r="M1021" s="5" t="b">
        <f t="shared" si="428"/>
        <v>0</v>
      </c>
      <c r="N1021" t="b">
        <f t="shared" si="429"/>
        <v>0</v>
      </c>
      <c r="O1021" t="b">
        <f t="shared" si="430"/>
        <v>0</v>
      </c>
      <c r="P1021" s="5" t="b">
        <f t="shared" si="431"/>
        <v>0</v>
      </c>
      <c r="T1021" t="str">
        <f t="shared" si="407"/>
        <v/>
      </c>
      <c r="U1021" t="str">
        <f t="shared" si="408"/>
        <v/>
      </c>
      <c r="V1021" t="str">
        <f t="shared" si="409"/>
        <v/>
      </c>
      <c r="W1021" t="str">
        <f t="shared" si="410"/>
        <v/>
      </c>
      <c r="X1021" t="str">
        <f t="shared" si="411"/>
        <v/>
      </c>
      <c r="Y1021" t="str">
        <f t="shared" si="412"/>
        <v/>
      </c>
      <c r="Z1021" t="str">
        <f t="shared" si="413"/>
        <v/>
      </c>
      <c r="AA1021" t="str">
        <f t="shared" si="414"/>
        <v/>
      </c>
      <c r="AB1021" t="str">
        <f t="shared" si="415"/>
        <v/>
      </c>
      <c r="AC1021" t="str">
        <f t="shared" si="416"/>
        <v/>
      </c>
      <c r="AD1021" t="str">
        <f t="shared" si="417"/>
        <v/>
      </c>
      <c r="AE1021" t="str">
        <f t="shared" si="418"/>
        <v/>
      </c>
      <c r="AF1021" t="str">
        <f t="shared" si="419"/>
        <v/>
      </c>
      <c r="AG1021" t="str">
        <f t="shared" si="420"/>
        <v/>
      </c>
    </row>
    <row r="1022" spans="3:33" x14ac:dyDescent="0.3">
      <c r="C1022" s="5" t="str">
        <f t="shared" si="421"/>
        <v/>
      </c>
      <c r="D1022" s="5" t="e">
        <f t="shared" si="405"/>
        <v>#N/A</v>
      </c>
      <c r="E1022" s="5" t="b">
        <f t="shared" si="422"/>
        <v>0</v>
      </c>
      <c r="F1022" s="5" t="e">
        <f t="shared" si="406"/>
        <v>#N/A</v>
      </c>
      <c r="G1022" s="5" t="str">
        <f t="shared" si="423"/>
        <v>FALSE V</v>
      </c>
      <c r="H1022" s="5" t="b">
        <f t="shared" si="424"/>
        <v>0</v>
      </c>
      <c r="I1022" s="5" t="b">
        <f t="shared" si="425"/>
        <v>0</v>
      </c>
      <c r="J1022" s="5" t="b">
        <f t="shared" si="426"/>
        <v>0</v>
      </c>
      <c r="K1022" s="5" t="str">
        <f t="shared" si="427"/>
        <v>FALSE C</v>
      </c>
      <c r="L1022" s="5" t="str">
        <f t="array" ref="L1022">IFERROR(INDEX(e29_4c,SMALL(IF(($B$9&lt;=e29_raw)*($B$11&gt;=e29_raw),MATCH(ROW(e29_4c),ROW(e29_4c))),ROWS($A$1:A1016)),COLUMN(A1016)),"")</f>
        <v/>
      </c>
      <c r="M1022" s="5" t="b">
        <f t="shared" si="428"/>
        <v>0</v>
      </c>
      <c r="N1022" t="b">
        <f t="shared" si="429"/>
        <v>0</v>
      </c>
      <c r="O1022" t="b">
        <f t="shared" si="430"/>
        <v>0</v>
      </c>
      <c r="P1022" s="5" t="b">
        <f t="shared" si="431"/>
        <v>0</v>
      </c>
      <c r="T1022" t="str">
        <f t="shared" si="407"/>
        <v/>
      </c>
      <c r="U1022" t="str">
        <f t="shared" si="408"/>
        <v/>
      </c>
      <c r="V1022" t="str">
        <f t="shared" si="409"/>
        <v/>
      </c>
      <c r="W1022" t="str">
        <f t="shared" si="410"/>
        <v/>
      </c>
      <c r="X1022" t="str">
        <f t="shared" si="411"/>
        <v/>
      </c>
      <c r="Y1022" t="str">
        <f t="shared" si="412"/>
        <v/>
      </c>
      <c r="Z1022" t="str">
        <f t="shared" si="413"/>
        <v/>
      </c>
      <c r="AA1022" t="str">
        <f t="shared" si="414"/>
        <v/>
      </c>
      <c r="AB1022" t="str">
        <f t="shared" si="415"/>
        <v/>
      </c>
      <c r="AC1022" t="str">
        <f t="shared" si="416"/>
        <v/>
      </c>
      <c r="AD1022" t="str">
        <f t="shared" si="417"/>
        <v/>
      </c>
      <c r="AE1022" t="str">
        <f t="shared" si="418"/>
        <v/>
      </c>
      <c r="AF1022" t="str">
        <f t="shared" si="419"/>
        <v/>
      </c>
      <c r="AG1022" t="str">
        <f t="shared" si="420"/>
        <v/>
      </c>
    </row>
    <row r="1023" spans="3:33" x14ac:dyDescent="0.3">
      <c r="C1023" s="5" t="str">
        <f t="shared" si="421"/>
        <v/>
      </c>
      <c r="D1023" s="5" t="e">
        <f t="shared" si="405"/>
        <v>#N/A</v>
      </c>
      <c r="E1023" s="5" t="b">
        <f t="shared" si="422"/>
        <v>0</v>
      </c>
      <c r="F1023" s="5" t="e">
        <f t="shared" si="406"/>
        <v>#N/A</v>
      </c>
      <c r="G1023" s="5" t="str">
        <f t="shared" si="423"/>
        <v>FALSE V</v>
      </c>
      <c r="H1023" s="5" t="b">
        <f t="shared" si="424"/>
        <v>0</v>
      </c>
      <c r="I1023" s="5" t="b">
        <f t="shared" si="425"/>
        <v>0</v>
      </c>
      <c r="J1023" s="5" t="b">
        <f t="shared" si="426"/>
        <v>0</v>
      </c>
      <c r="K1023" s="5" t="str">
        <f t="shared" si="427"/>
        <v>FALSE C</v>
      </c>
      <c r="L1023" s="5" t="str">
        <f t="array" ref="L1023">IFERROR(INDEX(e29_4c,SMALL(IF(($B$9&lt;=e29_raw)*($B$11&gt;=e29_raw),MATCH(ROW(e29_4c),ROW(e29_4c))),ROWS($A$1:A1017)),COLUMN(A1017)),"")</f>
        <v/>
      </c>
      <c r="M1023" s="5" t="b">
        <f t="shared" si="428"/>
        <v>0</v>
      </c>
      <c r="N1023" t="b">
        <f t="shared" si="429"/>
        <v>0</v>
      </c>
      <c r="O1023" t="b">
        <f t="shared" si="430"/>
        <v>0</v>
      </c>
      <c r="P1023" s="5" t="b">
        <f t="shared" si="431"/>
        <v>0</v>
      </c>
      <c r="T1023" t="str">
        <f t="shared" si="407"/>
        <v/>
      </c>
      <c r="U1023" t="str">
        <f t="shared" si="408"/>
        <v/>
      </c>
      <c r="V1023" t="str">
        <f t="shared" si="409"/>
        <v/>
      </c>
      <c r="W1023" t="str">
        <f t="shared" si="410"/>
        <v/>
      </c>
      <c r="X1023" t="str">
        <f t="shared" si="411"/>
        <v/>
      </c>
      <c r="Y1023" t="str">
        <f t="shared" si="412"/>
        <v/>
      </c>
      <c r="Z1023" t="str">
        <f t="shared" si="413"/>
        <v/>
      </c>
      <c r="AA1023" t="str">
        <f t="shared" si="414"/>
        <v/>
      </c>
      <c r="AB1023" t="str">
        <f t="shared" si="415"/>
        <v/>
      </c>
      <c r="AC1023" t="str">
        <f t="shared" si="416"/>
        <v/>
      </c>
      <c r="AD1023" t="str">
        <f t="shared" si="417"/>
        <v/>
      </c>
      <c r="AE1023" t="str">
        <f t="shared" si="418"/>
        <v/>
      </c>
      <c r="AF1023" t="str">
        <f t="shared" si="419"/>
        <v/>
      </c>
      <c r="AG1023" t="str">
        <f t="shared" si="420"/>
        <v/>
      </c>
    </row>
    <row r="1024" spans="3:33" x14ac:dyDescent="0.3">
      <c r="C1024" s="5" t="str">
        <f t="shared" si="421"/>
        <v/>
      </c>
      <c r="D1024" s="5" t="e">
        <f t="shared" si="405"/>
        <v>#N/A</v>
      </c>
      <c r="E1024" s="5" t="b">
        <f t="shared" si="422"/>
        <v>0</v>
      </c>
      <c r="F1024" s="5" t="e">
        <f t="shared" si="406"/>
        <v>#N/A</v>
      </c>
      <c r="G1024" s="5" t="str">
        <f t="shared" si="423"/>
        <v>FALSE V</v>
      </c>
      <c r="H1024" s="5" t="b">
        <f t="shared" si="424"/>
        <v>0</v>
      </c>
      <c r="I1024" s="5" t="b">
        <f t="shared" si="425"/>
        <v>0</v>
      </c>
      <c r="J1024" s="5" t="b">
        <f t="shared" si="426"/>
        <v>0</v>
      </c>
      <c r="K1024" s="5" t="str">
        <f t="shared" si="427"/>
        <v>FALSE C</v>
      </c>
      <c r="L1024" s="5" t="str">
        <f t="array" ref="L1024">IFERROR(INDEX(e29_4c,SMALL(IF(($B$9&lt;=e29_raw)*($B$11&gt;=e29_raw),MATCH(ROW(e29_4c),ROW(e29_4c))),ROWS($A$1:A1018)),COLUMN(A1018)),"")</f>
        <v/>
      </c>
      <c r="M1024" s="5" t="b">
        <f t="shared" si="428"/>
        <v>0</v>
      </c>
      <c r="N1024" t="b">
        <f t="shared" si="429"/>
        <v>0</v>
      </c>
      <c r="O1024" t="b">
        <f t="shared" si="430"/>
        <v>0</v>
      </c>
      <c r="P1024" s="5" t="b">
        <f t="shared" si="431"/>
        <v>0</v>
      </c>
      <c r="T1024" t="str">
        <f t="shared" si="407"/>
        <v/>
      </c>
      <c r="U1024" t="str">
        <f t="shared" si="408"/>
        <v/>
      </c>
      <c r="V1024" t="str">
        <f t="shared" si="409"/>
        <v/>
      </c>
      <c r="W1024" t="str">
        <f t="shared" si="410"/>
        <v/>
      </c>
      <c r="X1024" t="str">
        <f t="shared" si="411"/>
        <v/>
      </c>
      <c r="Y1024" t="str">
        <f t="shared" si="412"/>
        <v/>
      </c>
      <c r="Z1024" t="str">
        <f t="shared" si="413"/>
        <v/>
      </c>
      <c r="AA1024" t="str">
        <f t="shared" si="414"/>
        <v/>
      </c>
      <c r="AB1024" t="str">
        <f t="shared" si="415"/>
        <v/>
      </c>
      <c r="AC1024" t="str">
        <f t="shared" si="416"/>
        <v/>
      </c>
      <c r="AD1024" t="str">
        <f t="shared" si="417"/>
        <v/>
      </c>
      <c r="AE1024" t="str">
        <f t="shared" si="418"/>
        <v/>
      </c>
      <c r="AF1024" t="str">
        <f t="shared" si="419"/>
        <v/>
      </c>
      <c r="AG1024" t="str">
        <f t="shared" si="420"/>
        <v/>
      </c>
    </row>
    <row r="1025" spans="3:33" x14ac:dyDescent="0.3">
      <c r="C1025" s="5" t="str">
        <f t="shared" si="421"/>
        <v/>
      </c>
      <c r="D1025" s="5" t="e">
        <f t="shared" si="405"/>
        <v>#N/A</v>
      </c>
      <c r="E1025" s="5" t="b">
        <f t="shared" si="422"/>
        <v>0</v>
      </c>
      <c r="F1025" s="5" t="e">
        <f t="shared" si="406"/>
        <v>#N/A</v>
      </c>
      <c r="G1025" s="5" t="str">
        <f t="shared" si="423"/>
        <v>FALSE V</v>
      </c>
      <c r="H1025" s="5" t="b">
        <f t="shared" si="424"/>
        <v>0</v>
      </c>
      <c r="I1025" s="5" t="b">
        <f t="shared" si="425"/>
        <v>0</v>
      </c>
      <c r="J1025" s="5" t="b">
        <f t="shared" si="426"/>
        <v>0</v>
      </c>
      <c r="K1025" s="5" t="str">
        <f t="shared" si="427"/>
        <v>FALSE C</v>
      </c>
      <c r="L1025" s="5" t="str">
        <f t="array" ref="L1025">IFERROR(INDEX(e29_4c,SMALL(IF(($B$9&lt;=e29_raw)*($B$11&gt;=e29_raw),MATCH(ROW(e29_4c),ROW(e29_4c))),ROWS($A$1:A1019)),COLUMN(A1019)),"")</f>
        <v/>
      </c>
      <c r="M1025" s="5" t="b">
        <f t="shared" si="428"/>
        <v>0</v>
      </c>
      <c r="N1025" t="b">
        <f t="shared" si="429"/>
        <v>0</v>
      </c>
      <c r="O1025" t="b">
        <f t="shared" si="430"/>
        <v>0</v>
      </c>
      <c r="P1025" s="5" t="b">
        <f t="shared" si="431"/>
        <v>0</v>
      </c>
      <c r="T1025" t="str">
        <f t="shared" si="407"/>
        <v/>
      </c>
      <c r="U1025" t="str">
        <f t="shared" si="408"/>
        <v/>
      </c>
      <c r="V1025" t="str">
        <f t="shared" si="409"/>
        <v/>
      </c>
      <c r="W1025" t="str">
        <f t="shared" si="410"/>
        <v/>
      </c>
      <c r="X1025" t="str">
        <f t="shared" si="411"/>
        <v/>
      </c>
      <c r="Y1025" t="str">
        <f t="shared" si="412"/>
        <v/>
      </c>
      <c r="Z1025" t="str">
        <f t="shared" si="413"/>
        <v/>
      </c>
      <c r="AA1025" t="str">
        <f t="shared" si="414"/>
        <v/>
      </c>
      <c r="AB1025" t="str">
        <f t="shared" si="415"/>
        <v/>
      </c>
      <c r="AC1025" t="str">
        <f t="shared" si="416"/>
        <v/>
      </c>
      <c r="AD1025" t="str">
        <f t="shared" si="417"/>
        <v/>
      </c>
      <c r="AE1025" t="str">
        <f t="shared" si="418"/>
        <v/>
      </c>
      <c r="AF1025" t="str">
        <f t="shared" si="419"/>
        <v/>
      </c>
      <c r="AG1025" t="str">
        <f t="shared" si="420"/>
        <v/>
      </c>
    </row>
    <row r="1026" spans="3:33" x14ac:dyDescent="0.3">
      <c r="C1026" s="5" t="str">
        <f t="shared" si="421"/>
        <v/>
      </c>
      <c r="D1026" s="5" t="e">
        <f t="shared" si="405"/>
        <v>#N/A</v>
      </c>
      <c r="E1026" s="5" t="b">
        <f t="shared" si="422"/>
        <v>0</v>
      </c>
      <c r="F1026" s="5" t="e">
        <f t="shared" si="406"/>
        <v>#N/A</v>
      </c>
      <c r="G1026" s="5" t="str">
        <f t="shared" si="423"/>
        <v>FALSE V</v>
      </c>
      <c r="H1026" s="5" t="b">
        <f t="shared" si="424"/>
        <v>0</v>
      </c>
      <c r="I1026" s="5" t="b">
        <f t="shared" si="425"/>
        <v>0</v>
      </c>
      <c r="J1026" s="5" t="b">
        <f t="shared" si="426"/>
        <v>0</v>
      </c>
      <c r="K1026" s="5" t="str">
        <f t="shared" si="427"/>
        <v>FALSE C</v>
      </c>
      <c r="L1026" s="5" t="str">
        <f t="array" ref="L1026">IFERROR(INDEX(e29_4c,SMALL(IF(($B$9&lt;=e29_raw)*($B$11&gt;=e29_raw),MATCH(ROW(e29_4c),ROW(e29_4c))),ROWS($A$1:A1020)),COLUMN(A1020)),"")</f>
        <v/>
      </c>
      <c r="M1026" s="5" t="b">
        <f t="shared" si="428"/>
        <v>0</v>
      </c>
      <c r="N1026" t="b">
        <f t="shared" si="429"/>
        <v>0</v>
      </c>
      <c r="O1026" t="b">
        <f t="shared" si="430"/>
        <v>0</v>
      </c>
      <c r="P1026" s="5" t="b">
        <f t="shared" si="431"/>
        <v>0</v>
      </c>
      <c r="T1026" t="str">
        <f t="shared" si="407"/>
        <v/>
      </c>
      <c r="U1026" t="str">
        <f t="shared" si="408"/>
        <v/>
      </c>
      <c r="V1026" t="str">
        <f t="shared" si="409"/>
        <v/>
      </c>
      <c r="W1026" t="str">
        <f t="shared" si="410"/>
        <v/>
      </c>
      <c r="X1026" t="str">
        <f t="shared" si="411"/>
        <v/>
      </c>
      <c r="Y1026" t="str">
        <f t="shared" si="412"/>
        <v/>
      </c>
      <c r="Z1026" t="str">
        <f t="shared" si="413"/>
        <v/>
      </c>
      <c r="AA1026" t="str">
        <f t="shared" si="414"/>
        <v/>
      </c>
      <c r="AB1026" t="str">
        <f t="shared" si="415"/>
        <v/>
      </c>
      <c r="AC1026" t="str">
        <f t="shared" si="416"/>
        <v/>
      </c>
      <c r="AD1026" t="str">
        <f t="shared" si="417"/>
        <v/>
      </c>
      <c r="AE1026" t="str">
        <f t="shared" si="418"/>
        <v/>
      </c>
      <c r="AF1026" t="str">
        <f t="shared" si="419"/>
        <v/>
      </c>
      <c r="AG1026" t="str">
        <f t="shared" si="420"/>
        <v/>
      </c>
    </row>
    <row r="1027" spans="3:33" x14ac:dyDescent="0.3">
      <c r="C1027" s="5" t="str">
        <f t="shared" si="421"/>
        <v/>
      </c>
      <c r="D1027" s="5" t="e">
        <f t="shared" si="405"/>
        <v>#N/A</v>
      </c>
      <c r="E1027" s="5" t="b">
        <f t="shared" si="422"/>
        <v>0</v>
      </c>
      <c r="F1027" s="5" t="e">
        <f t="shared" si="406"/>
        <v>#N/A</v>
      </c>
      <c r="G1027" s="5" t="str">
        <f t="shared" si="423"/>
        <v>FALSE V</v>
      </c>
      <c r="H1027" s="5" t="b">
        <f t="shared" si="424"/>
        <v>0</v>
      </c>
      <c r="I1027" s="5" t="b">
        <f t="shared" si="425"/>
        <v>0</v>
      </c>
      <c r="J1027" s="5" t="b">
        <f t="shared" si="426"/>
        <v>0</v>
      </c>
      <c r="K1027" s="5" t="str">
        <f t="shared" si="427"/>
        <v>FALSE C</v>
      </c>
      <c r="L1027" s="5" t="str">
        <f t="array" ref="L1027">IFERROR(INDEX(e29_4c,SMALL(IF(($B$9&lt;=e29_raw)*($B$11&gt;=e29_raw),MATCH(ROW(e29_4c),ROW(e29_4c))),ROWS($A$1:A1021)),COLUMN(A1021)),"")</f>
        <v/>
      </c>
      <c r="M1027" s="5" t="b">
        <f t="shared" si="428"/>
        <v>0</v>
      </c>
      <c r="N1027" t="b">
        <f t="shared" si="429"/>
        <v>0</v>
      </c>
      <c r="O1027" t="b">
        <f t="shared" si="430"/>
        <v>0</v>
      </c>
      <c r="P1027" s="5" t="b">
        <f t="shared" si="431"/>
        <v>0</v>
      </c>
      <c r="T1027" t="str">
        <f t="shared" si="407"/>
        <v/>
      </c>
      <c r="U1027" t="str">
        <f t="shared" si="408"/>
        <v/>
      </c>
      <c r="V1027" t="str">
        <f t="shared" si="409"/>
        <v/>
      </c>
      <c r="W1027" t="str">
        <f t="shared" si="410"/>
        <v/>
      </c>
      <c r="X1027" t="str">
        <f t="shared" si="411"/>
        <v/>
      </c>
      <c r="Y1027" t="str">
        <f t="shared" si="412"/>
        <v/>
      </c>
      <c r="Z1027" t="str">
        <f t="shared" si="413"/>
        <v/>
      </c>
      <c r="AA1027" t="str">
        <f t="shared" si="414"/>
        <v/>
      </c>
      <c r="AB1027" t="str">
        <f t="shared" si="415"/>
        <v/>
      </c>
      <c r="AC1027" t="str">
        <f t="shared" si="416"/>
        <v/>
      </c>
      <c r="AD1027" t="str">
        <f t="shared" si="417"/>
        <v/>
      </c>
      <c r="AE1027" t="str">
        <f t="shared" si="418"/>
        <v/>
      </c>
      <c r="AF1027" t="str">
        <f t="shared" si="419"/>
        <v/>
      </c>
      <c r="AG1027" t="str">
        <f t="shared" si="420"/>
        <v/>
      </c>
    </row>
    <row r="1028" spans="3:33" x14ac:dyDescent="0.3">
      <c r="C1028" s="5" t="str">
        <f t="shared" si="421"/>
        <v/>
      </c>
      <c r="D1028" s="5" t="e">
        <f t="shared" si="405"/>
        <v>#N/A</v>
      </c>
      <c r="E1028" s="5" t="b">
        <f t="shared" si="422"/>
        <v>0</v>
      </c>
      <c r="F1028" s="5" t="e">
        <f t="shared" si="406"/>
        <v>#N/A</v>
      </c>
      <c r="G1028" s="5" t="str">
        <f t="shared" si="423"/>
        <v>FALSE V</v>
      </c>
      <c r="H1028" s="5" t="b">
        <f t="shared" si="424"/>
        <v>0</v>
      </c>
      <c r="I1028" s="5" t="b">
        <f t="shared" si="425"/>
        <v>0</v>
      </c>
      <c r="J1028" s="5" t="b">
        <f t="shared" si="426"/>
        <v>0</v>
      </c>
      <c r="K1028" s="5" t="str">
        <f t="shared" si="427"/>
        <v>FALSE C</v>
      </c>
      <c r="L1028" s="5" t="str">
        <f t="array" ref="L1028">IFERROR(INDEX(e29_4c,SMALL(IF(($B$9&lt;=e29_raw)*($B$11&gt;=e29_raw),MATCH(ROW(e29_4c),ROW(e29_4c))),ROWS($A$1:A1022)),COLUMN(A1022)),"")</f>
        <v/>
      </c>
      <c r="M1028" s="5" t="b">
        <f t="shared" si="428"/>
        <v>0</v>
      </c>
      <c r="N1028" t="b">
        <f t="shared" si="429"/>
        <v>0</v>
      </c>
      <c r="O1028" t="b">
        <f t="shared" si="430"/>
        <v>0</v>
      </c>
      <c r="P1028" s="5" t="b">
        <f t="shared" si="431"/>
        <v>0</v>
      </c>
      <c r="T1028" t="str">
        <f t="shared" si="407"/>
        <v/>
      </c>
      <c r="U1028" t="str">
        <f t="shared" si="408"/>
        <v/>
      </c>
      <c r="V1028" t="str">
        <f t="shared" si="409"/>
        <v/>
      </c>
      <c r="W1028" t="str">
        <f t="shared" si="410"/>
        <v/>
      </c>
      <c r="X1028" t="str">
        <f t="shared" si="411"/>
        <v/>
      </c>
      <c r="Y1028" t="str">
        <f t="shared" si="412"/>
        <v/>
      </c>
      <c r="Z1028" t="str">
        <f t="shared" si="413"/>
        <v/>
      </c>
      <c r="AA1028" t="str">
        <f t="shared" si="414"/>
        <v/>
      </c>
      <c r="AB1028" t="str">
        <f t="shared" si="415"/>
        <v/>
      </c>
      <c r="AC1028" t="str">
        <f t="shared" si="416"/>
        <v/>
      </c>
      <c r="AD1028" t="str">
        <f t="shared" si="417"/>
        <v/>
      </c>
      <c r="AE1028" t="str">
        <f t="shared" si="418"/>
        <v/>
      </c>
      <c r="AF1028" t="str">
        <f t="shared" si="419"/>
        <v/>
      </c>
      <c r="AG1028" t="str">
        <f t="shared" si="420"/>
        <v/>
      </c>
    </row>
    <row r="1029" spans="3:33" x14ac:dyDescent="0.3">
      <c r="C1029" s="5" t="str">
        <f t="shared" si="421"/>
        <v/>
      </c>
      <c r="D1029" s="5" t="e">
        <f t="shared" si="405"/>
        <v>#N/A</v>
      </c>
      <c r="E1029" s="5" t="b">
        <f t="shared" si="422"/>
        <v>0</v>
      </c>
      <c r="F1029" s="5" t="e">
        <f t="shared" si="406"/>
        <v>#N/A</v>
      </c>
      <c r="G1029" s="5" t="str">
        <f t="shared" si="423"/>
        <v>FALSE V</v>
      </c>
      <c r="H1029" s="5" t="b">
        <f t="shared" si="424"/>
        <v>0</v>
      </c>
      <c r="I1029" s="5" t="b">
        <f t="shared" si="425"/>
        <v>0</v>
      </c>
      <c r="J1029" s="5" t="b">
        <f t="shared" si="426"/>
        <v>0</v>
      </c>
      <c r="K1029" s="5" t="str">
        <f t="shared" si="427"/>
        <v>FALSE C</v>
      </c>
      <c r="L1029" s="5" t="str">
        <f t="array" ref="L1029">IFERROR(INDEX(e29_4c,SMALL(IF(($B$9&lt;=e29_raw)*($B$11&gt;=e29_raw),MATCH(ROW(e29_4c),ROW(e29_4c))),ROWS($A$1:A1023)),COLUMN(A1023)),"")</f>
        <v/>
      </c>
      <c r="M1029" s="5" t="b">
        <f t="shared" si="428"/>
        <v>0</v>
      </c>
      <c r="N1029" t="b">
        <f t="shared" si="429"/>
        <v>0</v>
      </c>
      <c r="O1029" t="b">
        <f t="shared" si="430"/>
        <v>0</v>
      </c>
      <c r="P1029" s="5" t="b">
        <f t="shared" si="431"/>
        <v>0</v>
      </c>
      <c r="T1029" t="str">
        <f t="shared" si="407"/>
        <v/>
      </c>
      <c r="U1029" t="str">
        <f t="shared" si="408"/>
        <v/>
      </c>
      <c r="V1029" t="str">
        <f t="shared" si="409"/>
        <v/>
      </c>
      <c r="W1029" t="str">
        <f t="shared" si="410"/>
        <v/>
      </c>
      <c r="X1029" t="str">
        <f t="shared" si="411"/>
        <v/>
      </c>
      <c r="Y1029" t="str">
        <f t="shared" si="412"/>
        <v/>
      </c>
      <c r="Z1029" t="str">
        <f t="shared" si="413"/>
        <v/>
      </c>
      <c r="AA1029" t="str">
        <f t="shared" si="414"/>
        <v/>
      </c>
      <c r="AB1029" t="str">
        <f t="shared" si="415"/>
        <v/>
      </c>
      <c r="AC1029" t="str">
        <f t="shared" si="416"/>
        <v/>
      </c>
      <c r="AD1029" t="str">
        <f t="shared" si="417"/>
        <v/>
      </c>
      <c r="AE1029" t="str">
        <f t="shared" si="418"/>
        <v/>
      </c>
      <c r="AF1029" t="str">
        <f t="shared" si="419"/>
        <v/>
      </c>
      <c r="AG1029" t="str">
        <f t="shared" si="420"/>
        <v/>
      </c>
    </row>
    <row r="1030" spans="3:33" x14ac:dyDescent="0.3">
      <c r="C1030" s="5" t="str">
        <f t="shared" si="421"/>
        <v/>
      </c>
      <c r="D1030" s="5" t="e">
        <f t="shared" si="405"/>
        <v>#N/A</v>
      </c>
      <c r="E1030" s="5" t="b">
        <f t="shared" si="422"/>
        <v>0</v>
      </c>
      <c r="F1030" s="5" t="e">
        <f t="shared" si="406"/>
        <v>#N/A</v>
      </c>
      <c r="G1030" s="5" t="str">
        <f t="shared" si="423"/>
        <v>FALSE V</v>
      </c>
      <c r="H1030" s="5" t="b">
        <f t="shared" si="424"/>
        <v>0</v>
      </c>
      <c r="I1030" s="5" t="b">
        <f t="shared" si="425"/>
        <v>0</v>
      </c>
      <c r="J1030" s="5" t="b">
        <f t="shared" si="426"/>
        <v>0</v>
      </c>
      <c r="K1030" s="5" t="str">
        <f t="shared" si="427"/>
        <v>FALSE C</v>
      </c>
      <c r="L1030" s="5" t="str">
        <f t="array" ref="L1030">IFERROR(INDEX(e29_4c,SMALL(IF(($B$9&lt;=e29_raw)*($B$11&gt;=e29_raw),MATCH(ROW(e29_4c),ROW(e29_4c))),ROWS($A$1:A1024)),COLUMN(A1024)),"")</f>
        <v/>
      </c>
      <c r="M1030" s="5" t="b">
        <f t="shared" si="428"/>
        <v>0</v>
      </c>
      <c r="N1030" t="b">
        <f t="shared" si="429"/>
        <v>0</v>
      </c>
      <c r="O1030" t="b">
        <f t="shared" si="430"/>
        <v>0</v>
      </c>
      <c r="P1030" s="5" t="b">
        <f t="shared" si="431"/>
        <v>0</v>
      </c>
      <c r="T1030" t="str">
        <f t="shared" si="407"/>
        <v/>
      </c>
      <c r="U1030" t="str">
        <f t="shared" si="408"/>
        <v/>
      </c>
      <c r="V1030" t="str">
        <f t="shared" si="409"/>
        <v/>
      </c>
      <c r="W1030" t="str">
        <f t="shared" si="410"/>
        <v/>
      </c>
      <c r="X1030" t="str">
        <f t="shared" si="411"/>
        <v/>
      </c>
      <c r="Y1030" t="str">
        <f t="shared" si="412"/>
        <v/>
      </c>
      <c r="Z1030" t="str">
        <f t="shared" si="413"/>
        <v/>
      </c>
      <c r="AA1030" t="str">
        <f t="shared" si="414"/>
        <v/>
      </c>
      <c r="AB1030" t="str">
        <f t="shared" si="415"/>
        <v/>
      </c>
      <c r="AC1030" t="str">
        <f t="shared" si="416"/>
        <v/>
      </c>
      <c r="AD1030" t="str">
        <f t="shared" si="417"/>
        <v/>
      </c>
      <c r="AE1030" t="str">
        <f t="shared" si="418"/>
        <v/>
      </c>
      <c r="AF1030" t="str">
        <f t="shared" si="419"/>
        <v/>
      </c>
      <c r="AG1030" t="str">
        <f t="shared" si="420"/>
        <v/>
      </c>
    </row>
    <row r="1031" spans="3:33" x14ac:dyDescent="0.3">
      <c r="C1031" s="5" t="str">
        <f t="shared" si="421"/>
        <v/>
      </c>
      <c r="D1031" s="5" t="e">
        <f t="shared" ref="D1031:D1094" si="432">INDEX(e29_value,MATCH(L1031,e29_4c,0))&amp;" "&amp;INDEX(e29_sym,MATCH(L1031,e29_4c,0))</f>
        <v>#N/A</v>
      </c>
      <c r="E1031" s="5" t="b">
        <f t="shared" si="422"/>
        <v>0</v>
      </c>
      <c r="F1031" s="5" t="e">
        <f t="shared" ref="F1031:F1094" si="433">MIN($B$17,ROUND(SQRT(($B$30*INDEX(e29_raw,MATCH(L1031,e29_4c,0)))),1))&amp;" V"</f>
        <v>#N/A</v>
      </c>
      <c r="G1031" s="5" t="str">
        <f t="shared" si="423"/>
        <v>FALSE V</v>
      </c>
      <c r="H1031" s="5" t="b">
        <f t="shared" si="424"/>
        <v>0</v>
      </c>
      <c r="I1031" s="5" t="b">
        <f t="shared" si="425"/>
        <v>0</v>
      </c>
      <c r="J1031" s="5" t="b">
        <f t="shared" si="426"/>
        <v>0</v>
      </c>
      <c r="K1031" s="5" t="str">
        <f t="shared" si="427"/>
        <v>FALSE C</v>
      </c>
      <c r="L1031" s="5" t="str">
        <f t="array" ref="L1031">IFERROR(INDEX(e29_4c,SMALL(IF(($B$9&lt;=e29_raw)*($B$11&gt;=e29_raw),MATCH(ROW(e29_4c),ROW(e29_4c))),ROWS($A$1:A1025)),COLUMN(A1025)),"")</f>
        <v/>
      </c>
      <c r="M1031" s="5" t="b">
        <f t="shared" si="428"/>
        <v>0</v>
      </c>
      <c r="N1031" t="b">
        <f t="shared" si="429"/>
        <v>0</v>
      </c>
      <c r="O1031" t="b">
        <f t="shared" si="430"/>
        <v>0</v>
      </c>
      <c r="P1031" s="5" t="b">
        <f t="shared" si="431"/>
        <v>0</v>
      </c>
      <c r="T1031" t="str">
        <f t="shared" ref="T1031:T1094" si="434">IF($L1031&lt;&gt;"",C$6&amp;" '"&amp;C1031&amp;"';","")</f>
        <v/>
      </c>
      <c r="U1031" t="str">
        <f t="shared" ref="U1031:U1094" si="435">IF($L1031&lt;&gt;"",D$6&amp;" '"&amp;D1031&amp;"';","")</f>
        <v/>
      </c>
      <c r="V1031" t="str">
        <f t="shared" ref="V1031:V1094" si="436">IF($L1031&lt;&gt;"",E$6&amp;" '"&amp;E1031&amp;"';","")</f>
        <v/>
      </c>
      <c r="W1031" t="str">
        <f t="shared" ref="W1031:W1094" si="437">IF($L1031&lt;&gt;"",F$6&amp;" '"&amp;F1031&amp;"';","")</f>
        <v/>
      </c>
      <c r="X1031" t="str">
        <f t="shared" ref="X1031:X1094" si="438">IF($L1031&lt;&gt;"",G$6&amp;" '"&amp;G1031&amp;"';","")</f>
        <v/>
      </c>
      <c r="Y1031" t="str">
        <f t="shared" ref="Y1031:Y1094" si="439">IF($L1031&lt;&gt;"",H$6&amp;" '"&amp;H1031&amp;"';","")</f>
        <v/>
      </c>
      <c r="Z1031" t="str">
        <f t="shared" ref="Z1031:Z1094" si="440">IF($L1031&lt;&gt;"",I$6&amp;" '"&amp;I1031&amp;"';","")</f>
        <v/>
      </c>
      <c r="AA1031" t="str">
        <f t="shared" ref="AA1031:AA1094" si="441">IF($L1031&lt;&gt;"",J$6&amp;" '"&amp;J1031&amp;"';","")</f>
        <v/>
      </c>
      <c r="AB1031" t="str">
        <f t="shared" ref="AB1031:AB1094" si="442">IF($L1031&lt;&gt;"",K$6&amp;" '"&amp;K1031&amp;"';","")</f>
        <v/>
      </c>
      <c r="AC1031" t="str">
        <f t="shared" ref="AC1031:AC1094" si="443">IF($L1031&lt;&gt;"",L$6&amp;" '"&amp;L1031&amp;"';","")</f>
        <v/>
      </c>
      <c r="AD1031" t="str">
        <f t="shared" ref="AD1031:AD1094" si="444">IF($L1031&lt;&gt;"",M$6&amp;" '"&amp;M1031&amp;"';","")</f>
        <v/>
      </c>
      <c r="AE1031" t="str">
        <f t="shared" ref="AE1031:AE1094" si="445">IF($L1031&lt;&gt;"",N$6&amp;" '"&amp;N1031&amp;"';","")</f>
        <v/>
      </c>
      <c r="AF1031" t="str">
        <f t="shared" ref="AF1031:AF1094" si="446">IF($L1031&lt;&gt;"",O$6&amp;" '"&amp;O1031&amp;"';","")</f>
        <v/>
      </c>
      <c r="AG1031" t="str">
        <f t="shared" ref="AG1031:AG1094" si="447">IF($L1031&lt;&gt;"",P$6&amp;" '"&amp;P1031&amp;"';","")</f>
        <v/>
      </c>
    </row>
    <row r="1032" spans="3:33" x14ac:dyDescent="0.3">
      <c r="C1032" s="5" t="str">
        <f t="shared" ref="C1032:C1095" si="448">IF($L1032&lt;&gt;"","R"&amp;J1032,"")</f>
        <v/>
      </c>
      <c r="D1032" s="5" t="e">
        <f t="shared" si="432"/>
        <v>#N/A</v>
      </c>
      <c r="E1032" s="5" t="b">
        <f t="shared" ref="E1032:E1095" si="449">IF($L1032&lt;&gt;"",$B$21)</f>
        <v>0</v>
      </c>
      <c r="F1032" s="5" t="e">
        <f t="shared" si="433"/>
        <v>#N/A</v>
      </c>
      <c r="G1032" s="5" t="str">
        <f t="shared" ref="G1032:G1095" si="450">IF($L1032&lt;&gt;"",$B$19)&amp;" V"</f>
        <v>FALSE V</v>
      </c>
      <c r="H1032" s="5" t="b">
        <f t="shared" ref="H1032:H1095" si="451">IF($L1032&lt;&gt;"",$B$15)</f>
        <v>0</v>
      </c>
      <c r="I1032" s="5" t="b">
        <f t="shared" ref="I1032:I1095" si="452">IF($L1032&lt;&gt;"",$B$23)</f>
        <v>0</v>
      </c>
      <c r="J1032" s="5" t="b">
        <f t="shared" ref="J1032:J1095" si="453">IF($L1032&lt;&gt;"",$B$13)</f>
        <v>0</v>
      </c>
      <c r="K1032" s="5" t="str">
        <f t="shared" ref="K1032:K1095" si="454">IF($L1032&lt;&gt;"",$B$25)&amp;" C"</f>
        <v>FALSE C</v>
      </c>
      <c r="L1032" s="5" t="str">
        <f t="array" ref="L1032">IFERROR(INDEX(e29_4c,SMALL(IF(($B$9&lt;=e29_raw)*($B$11&gt;=e29_raw),MATCH(ROW(e29_4c),ROW(e29_4c))),ROWS($A$1:A1026)),COLUMN(A1026)),"")</f>
        <v/>
      </c>
      <c r="M1032" s="5" t="b">
        <f t="shared" ref="M1032:M1095" si="455">IF($L1032&lt;&gt;"",$B$27)</f>
        <v>0</v>
      </c>
      <c r="N1032" t="b">
        <f t="shared" ref="N1032:N1095" si="456">IF(L1032&lt;&gt;"",$A$9)</f>
        <v>0</v>
      </c>
      <c r="O1032" t="b">
        <f t="shared" ref="O1032:O1095" si="457">IF($L1032&lt;&gt;"","Panasonic")</f>
        <v>0</v>
      </c>
      <c r="P1032" s="5" t="b">
        <f t="shared" ref="P1032:P1095" si="458">IF($L1032&lt;&gt;"","ERJ"&amp;$B$6&amp;$B$34&amp;L1032)</f>
        <v>0</v>
      </c>
      <c r="T1032" t="str">
        <f t="shared" si="434"/>
        <v/>
      </c>
      <c r="U1032" t="str">
        <f t="shared" si="435"/>
        <v/>
      </c>
      <c r="V1032" t="str">
        <f t="shared" si="436"/>
        <v/>
      </c>
      <c r="W1032" t="str">
        <f t="shared" si="437"/>
        <v/>
      </c>
      <c r="X1032" t="str">
        <f t="shared" si="438"/>
        <v/>
      </c>
      <c r="Y1032" t="str">
        <f t="shared" si="439"/>
        <v/>
      </c>
      <c r="Z1032" t="str">
        <f t="shared" si="440"/>
        <v/>
      </c>
      <c r="AA1032" t="str">
        <f t="shared" si="441"/>
        <v/>
      </c>
      <c r="AB1032" t="str">
        <f t="shared" si="442"/>
        <v/>
      </c>
      <c r="AC1032" t="str">
        <f t="shared" si="443"/>
        <v/>
      </c>
      <c r="AD1032" t="str">
        <f t="shared" si="444"/>
        <v/>
      </c>
      <c r="AE1032" t="str">
        <f t="shared" si="445"/>
        <v/>
      </c>
      <c r="AF1032" t="str">
        <f t="shared" si="446"/>
        <v/>
      </c>
      <c r="AG1032" t="str">
        <f t="shared" si="447"/>
        <v/>
      </c>
    </row>
    <row r="1033" spans="3:33" x14ac:dyDescent="0.3">
      <c r="C1033" s="5" t="str">
        <f t="shared" si="448"/>
        <v/>
      </c>
      <c r="D1033" s="5" t="e">
        <f t="shared" si="432"/>
        <v>#N/A</v>
      </c>
      <c r="E1033" s="5" t="b">
        <f t="shared" si="449"/>
        <v>0</v>
      </c>
      <c r="F1033" s="5" t="e">
        <f t="shared" si="433"/>
        <v>#N/A</v>
      </c>
      <c r="G1033" s="5" t="str">
        <f t="shared" si="450"/>
        <v>FALSE V</v>
      </c>
      <c r="H1033" s="5" t="b">
        <f t="shared" si="451"/>
        <v>0</v>
      </c>
      <c r="I1033" s="5" t="b">
        <f t="shared" si="452"/>
        <v>0</v>
      </c>
      <c r="J1033" s="5" t="b">
        <f t="shared" si="453"/>
        <v>0</v>
      </c>
      <c r="K1033" s="5" t="str">
        <f t="shared" si="454"/>
        <v>FALSE C</v>
      </c>
      <c r="L1033" s="5" t="str">
        <f t="array" ref="L1033">IFERROR(INDEX(e29_4c,SMALL(IF(($B$9&lt;=e29_raw)*($B$11&gt;=e29_raw),MATCH(ROW(e29_4c),ROW(e29_4c))),ROWS($A$1:A1027)),COLUMN(A1027)),"")</f>
        <v/>
      </c>
      <c r="M1033" s="5" t="b">
        <f t="shared" si="455"/>
        <v>0</v>
      </c>
      <c r="N1033" t="b">
        <f t="shared" si="456"/>
        <v>0</v>
      </c>
      <c r="O1033" t="b">
        <f t="shared" si="457"/>
        <v>0</v>
      </c>
      <c r="P1033" s="5" t="b">
        <f t="shared" si="458"/>
        <v>0</v>
      </c>
      <c r="T1033" t="str">
        <f t="shared" si="434"/>
        <v/>
      </c>
      <c r="U1033" t="str">
        <f t="shared" si="435"/>
        <v/>
      </c>
      <c r="V1033" t="str">
        <f t="shared" si="436"/>
        <v/>
      </c>
      <c r="W1033" t="str">
        <f t="shared" si="437"/>
        <v/>
      </c>
      <c r="X1033" t="str">
        <f t="shared" si="438"/>
        <v/>
      </c>
      <c r="Y1033" t="str">
        <f t="shared" si="439"/>
        <v/>
      </c>
      <c r="Z1033" t="str">
        <f t="shared" si="440"/>
        <v/>
      </c>
      <c r="AA1033" t="str">
        <f t="shared" si="441"/>
        <v/>
      </c>
      <c r="AB1033" t="str">
        <f t="shared" si="442"/>
        <v/>
      </c>
      <c r="AC1033" t="str">
        <f t="shared" si="443"/>
        <v/>
      </c>
      <c r="AD1033" t="str">
        <f t="shared" si="444"/>
        <v/>
      </c>
      <c r="AE1033" t="str">
        <f t="shared" si="445"/>
        <v/>
      </c>
      <c r="AF1033" t="str">
        <f t="shared" si="446"/>
        <v/>
      </c>
      <c r="AG1033" t="str">
        <f t="shared" si="447"/>
        <v/>
      </c>
    </row>
    <row r="1034" spans="3:33" x14ac:dyDescent="0.3">
      <c r="C1034" s="5" t="str">
        <f t="shared" si="448"/>
        <v/>
      </c>
      <c r="D1034" s="5" t="e">
        <f t="shared" si="432"/>
        <v>#N/A</v>
      </c>
      <c r="E1034" s="5" t="b">
        <f t="shared" si="449"/>
        <v>0</v>
      </c>
      <c r="F1034" s="5" t="e">
        <f t="shared" si="433"/>
        <v>#N/A</v>
      </c>
      <c r="G1034" s="5" t="str">
        <f t="shared" si="450"/>
        <v>FALSE V</v>
      </c>
      <c r="H1034" s="5" t="b">
        <f t="shared" si="451"/>
        <v>0</v>
      </c>
      <c r="I1034" s="5" t="b">
        <f t="shared" si="452"/>
        <v>0</v>
      </c>
      <c r="J1034" s="5" t="b">
        <f t="shared" si="453"/>
        <v>0</v>
      </c>
      <c r="K1034" s="5" t="str">
        <f t="shared" si="454"/>
        <v>FALSE C</v>
      </c>
      <c r="L1034" s="5" t="str">
        <f t="array" ref="L1034">IFERROR(INDEX(e29_4c,SMALL(IF(($B$9&lt;=e29_raw)*($B$11&gt;=e29_raw),MATCH(ROW(e29_4c),ROW(e29_4c))),ROWS($A$1:A1028)),COLUMN(A1028)),"")</f>
        <v/>
      </c>
      <c r="M1034" s="5" t="b">
        <f t="shared" si="455"/>
        <v>0</v>
      </c>
      <c r="N1034" t="b">
        <f t="shared" si="456"/>
        <v>0</v>
      </c>
      <c r="O1034" t="b">
        <f t="shared" si="457"/>
        <v>0</v>
      </c>
      <c r="P1034" s="5" t="b">
        <f t="shared" si="458"/>
        <v>0</v>
      </c>
      <c r="T1034" t="str">
        <f t="shared" si="434"/>
        <v/>
      </c>
      <c r="U1034" t="str">
        <f t="shared" si="435"/>
        <v/>
      </c>
      <c r="V1034" t="str">
        <f t="shared" si="436"/>
        <v/>
      </c>
      <c r="W1034" t="str">
        <f t="shared" si="437"/>
        <v/>
      </c>
      <c r="X1034" t="str">
        <f t="shared" si="438"/>
        <v/>
      </c>
      <c r="Y1034" t="str">
        <f t="shared" si="439"/>
        <v/>
      </c>
      <c r="Z1034" t="str">
        <f t="shared" si="440"/>
        <v/>
      </c>
      <c r="AA1034" t="str">
        <f t="shared" si="441"/>
        <v/>
      </c>
      <c r="AB1034" t="str">
        <f t="shared" si="442"/>
        <v/>
      </c>
      <c r="AC1034" t="str">
        <f t="shared" si="443"/>
        <v/>
      </c>
      <c r="AD1034" t="str">
        <f t="shared" si="444"/>
        <v/>
      </c>
      <c r="AE1034" t="str">
        <f t="shared" si="445"/>
        <v/>
      </c>
      <c r="AF1034" t="str">
        <f t="shared" si="446"/>
        <v/>
      </c>
      <c r="AG1034" t="str">
        <f t="shared" si="447"/>
        <v/>
      </c>
    </row>
    <row r="1035" spans="3:33" x14ac:dyDescent="0.3">
      <c r="C1035" s="5" t="str">
        <f t="shared" si="448"/>
        <v/>
      </c>
      <c r="D1035" s="5" t="e">
        <f t="shared" si="432"/>
        <v>#N/A</v>
      </c>
      <c r="E1035" s="5" t="b">
        <f t="shared" si="449"/>
        <v>0</v>
      </c>
      <c r="F1035" s="5" t="e">
        <f t="shared" si="433"/>
        <v>#N/A</v>
      </c>
      <c r="G1035" s="5" t="str">
        <f t="shared" si="450"/>
        <v>FALSE V</v>
      </c>
      <c r="H1035" s="5" t="b">
        <f t="shared" si="451"/>
        <v>0</v>
      </c>
      <c r="I1035" s="5" t="b">
        <f t="shared" si="452"/>
        <v>0</v>
      </c>
      <c r="J1035" s="5" t="b">
        <f t="shared" si="453"/>
        <v>0</v>
      </c>
      <c r="K1035" s="5" t="str">
        <f t="shared" si="454"/>
        <v>FALSE C</v>
      </c>
      <c r="L1035" s="5" t="str">
        <f t="array" ref="L1035">IFERROR(INDEX(e29_4c,SMALL(IF(($B$9&lt;=e29_raw)*($B$11&gt;=e29_raw),MATCH(ROW(e29_4c),ROW(e29_4c))),ROWS($A$1:A1029)),COLUMN(A1029)),"")</f>
        <v/>
      </c>
      <c r="M1035" s="5" t="b">
        <f t="shared" si="455"/>
        <v>0</v>
      </c>
      <c r="N1035" t="b">
        <f t="shared" si="456"/>
        <v>0</v>
      </c>
      <c r="O1035" t="b">
        <f t="shared" si="457"/>
        <v>0</v>
      </c>
      <c r="P1035" s="5" t="b">
        <f t="shared" si="458"/>
        <v>0</v>
      </c>
      <c r="T1035" t="str">
        <f t="shared" si="434"/>
        <v/>
      </c>
      <c r="U1035" t="str">
        <f t="shared" si="435"/>
        <v/>
      </c>
      <c r="V1035" t="str">
        <f t="shared" si="436"/>
        <v/>
      </c>
      <c r="W1035" t="str">
        <f t="shared" si="437"/>
        <v/>
      </c>
      <c r="X1035" t="str">
        <f t="shared" si="438"/>
        <v/>
      </c>
      <c r="Y1035" t="str">
        <f t="shared" si="439"/>
        <v/>
      </c>
      <c r="Z1035" t="str">
        <f t="shared" si="440"/>
        <v/>
      </c>
      <c r="AA1035" t="str">
        <f t="shared" si="441"/>
        <v/>
      </c>
      <c r="AB1035" t="str">
        <f t="shared" si="442"/>
        <v/>
      </c>
      <c r="AC1035" t="str">
        <f t="shared" si="443"/>
        <v/>
      </c>
      <c r="AD1035" t="str">
        <f t="shared" si="444"/>
        <v/>
      </c>
      <c r="AE1035" t="str">
        <f t="shared" si="445"/>
        <v/>
      </c>
      <c r="AF1035" t="str">
        <f t="shared" si="446"/>
        <v/>
      </c>
      <c r="AG1035" t="str">
        <f t="shared" si="447"/>
        <v/>
      </c>
    </row>
    <row r="1036" spans="3:33" x14ac:dyDescent="0.3">
      <c r="C1036" s="5" t="str">
        <f t="shared" si="448"/>
        <v/>
      </c>
      <c r="D1036" s="5" t="e">
        <f t="shared" si="432"/>
        <v>#N/A</v>
      </c>
      <c r="E1036" s="5" t="b">
        <f t="shared" si="449"/>
        <v>0</v>
      </c>
      <c r="F1036" s="5" t="e">
        <f t="shared" si="433"/>
        <v>#N/A</v>
      </c>
      <c r="G1036" s="5" t="str">
        <f t="shared" si="450"/>
        <v>FALSE V</v>
      </c>
      <c r="H1036" s="5" t="b">
        <f t="shared" si="451"/>
        <v>0</v>
      </c>
      <c r="I1036" s="5" t="b">
        <f t="shared" si="452"/>
        <v>0</v>
      </c>
      <c r="J1036" s="5" t="b">
        <f t="shared" si="453"/>
        <v>0</v>
      </c>
      <c r="K1036" s="5" t="str">
        <f t="shared" si="454"/>
        <v>FALSE C</v>
      </c>
      <c r="L1036" s="5" t="str">
        <f t="array" ref="L1036">IFERROR(INDEX(e29_4c,SMALL(IF(($B$9&lt;=e29_raw)*($B$11&gt;=e29_raw),MATCH(ROW(e29_4c),ROW(e29_4c))),ROWS($A$1:A1030)),COLUMN(A1030)),"")</f>
        <v/>
      </c>
      <c r="M1036" s="5" t="b">
        <f t="shared" si="455"/>
        <v>0</v>
      </c>
      <c r="N1036" t="b">
        <f t="shared" si="456"/>
        <v>0</v>
      </c>
      <c r="O1036" t="b">
        <f t="shared" si="457"/>
        <v>0</v>
      </c>
      <c r="P1036" s="5" t="b">
        <f t="shared" si="458"/>
        <v>0</v>
      </c>
      <c r="T1036" t="str">
        <f t="shared" si="434"/>
        <v/>
      </c>
      <c r="U1036" t="str">
        <f t="shared" si="435"/>
        <v/>
      </c>
      <c r="V1036" t="str">
        <f t="shared" si="436"/>
        <v/>
      </c>
      <c r="W1036" t="str">
        <f t="shared" si="437"/>
        <v/>
      </c>
      <c r="X1036" t="str">
        <f t="shared" si="438"/>
        <v/>
      </c>
      <c r="Y1036" t="str">
        <f t="shared" si="439"/>
        <v/>
      </c>
      <c r="Z1036" t="str">
        <f t="shared" si="440"/>
        <v/>
      </c>
      <c r="AA1036" t="str">
        <f t="shared" si="441"/>
        <v/>
      </c>
      <c r="AB1036" t="str">
        <f t="shared" si="442"/>
        <v/>
      </c>
      <c r="AC1036" t="str">
        <f t="shared" si="443"/>
        <v/>
      </c>
      <c r="AD1036" t="str">
        <f t="shared" si="444"/>
        <v/>
      </c>
      <c r="AE1036" t="str">
        <f t="shared" si="445"/>
        <v/>
      </c>
      <c r="AF1036" t="str">
        <f t="shared" si="446"/>
        <v/>
      </c>
      <c r="AG1036" t="str">
        <f t="shared" si="447"/>
        <v/>
      </c>
    </row>
    <row r="1037" spans="3:33" x14ac:dyDescent="0.3">
      <c r="C1037" s="5" t="str">
        <f t="shared" si="448"/>
        <v/>
      </c>
      <c r="D1037" s="5" t="e">
        <f t="shared" si="432"/>
        <v>#N/A</v>
      </c>
      <c r="E1037" s="5" t="b">
        <f t="shared" si="449"/>
        <v>0</v>
      </c>
      <c r="F1037" s="5" t="e">
        <f t="shared" si="433"/>
        <v>#N/A</v>
      </c>
      <c r="G1037" s="5" t="str">
        <f t="shared" si="450"/>
        <v>FALSE V</v>
      </c>
      <c r="H1037" s="5" t="b">
        <f t="shared" si="451"/>
        <v>0</v>
      </c>
      <c r="I1037" s="5" t="b">
        <f t="shared" si="452"/>
        <v>0</v>
      </c>
      <c r="J1037" s="5" t="b">
        <f t="shared" si="453"/>
        <v>0</v>
      </c>
      <c r="K1037" s="5" t="str">
        <f t="shared" si="454"/>
        <v>FALSE C</v>
      </c>
      <c r="L1037" s="5" t="str">
        <f t="array" ref="L1037">IFERROR(INDEX(e29_4c,SMALL(IF(($B$9&lt;=e29_raw)*($B$11&gt;=e29_raw),MATCH(ROW(e29_4c),ROW(e29_4c))),ROWS($A$1:A1031)),COLUMN(A1031)),"")</f>
        <v/>
      </c>
      <c r="M1037" s="5" t="b">
        <f t="shared" si="455"/>
        <v>0</v>
      </c>
      <c r="N1037" t="b">
        <f t="shared" si="456"/>
        <v>0</v>
      </c>
      <c r="O1037" t="b">
        <f t="shared" si="457"/>
        <v>0</v>
      </c>
      <c r="P1037" s="5" t="b">
        <f t="shared" si="458"/>
        <v>0</v>
      </c>
      <c r="T1037" t="str">
        <f t="shared" si="434"/>
        <v/>
      </c>
      <c r="U1037" t="str">
        <f t="shared" si="435"/>
        <v/>
      </c>
      <c r="V1037" t="str">
        <f t="shared" si="436"/>
        <v/>
      </c>
      <c r="W1037" t="str">
        <f t="shared" si="437"/>
        <v/>
      </c>
      <c r="X1037" t="str">
        <f t="shared" si="438"/>
        <v/>
      </c>
      <c r="Y1037" t="str">
        <f t="shared" si="439"/>
        <v/>
      </c>
      <c r="Z1037" t="str">
        <f t="shared" si="440"/>
        <v/>
      </c>
      <c r="AA1037" t="str">
        <f t="shared" si="441"/>
        <v/>
      </c>
      <c r="AB1037" t="str">
        <f t="shared" si="442"/>
        <v/>
      </c>
      <c r="AC1037" t="str">
        <f t="shared" si="443"/>
        <v/>
      </c>
      <c r="AD1037" t="str">
        <f t="shared" si="444"/>
        <v/>
      </c>
      <c r="AE1037" t="str">
        <f t="shared" si="445"/>
        <v/>
      </c>
      <c r="AF1037" t="str">
        <f t="shared" si="446"/>
        <v/>
      </c>
      <c r="AG1037" t="str">
        <f t="shared" si="447"/>
        <v/>
      </c>
    </row>
    <row r="1038" spans="3:33" x14ac:dyDescent="0.3">
      <c r="C1038" s="5" t="str">
        <f t="shared" si="448"/>
        <v/>
      </c>
      <c r="D1038" s="5" t="e">
        <f t="shared" si="432"/>
        <v>#N/A</v>
      </c>
      <c r="E1038" s="5" t="b">
        <f t="shared" si="449"/>
        <v>0</v>
      </c>
      <c r="F1038" s="5" t="e">
        <f t="shared" si="433"/>
        <v>#N/A</v>
      </c>
      <c r="G1038" s="5" t="str">
        <f t="shared" si="450"/>
        <v>FALSE V</v>
      </c>
      <c r="H1038" s="5" t="b">
        <f t="shared" si="451"/>
        <v>0</v>
      </c>
      <c r="I1038" s="5" t="b">
        <f t="shared" si="452"/>
        <v>0</v>
      </c>
      <c r="J1038" s="5" t="b">
        <f t="shared" si="453"/>
        <v>0</v>
      </c>
      <c r="K1038" s="5" t="str">
        <f t="shared" si="454"/>
        <v>FALSE C</v>
      </c>
      <c r="L1038" s="5" t="str">
        <f t="array" ref="L1038">IFERROR(INDEX(e29_4c,SMALL(IF(($B$9&lt;=e29_raw)*($B$11&gt;=e29_raw),MATCH(ROW(e29_4c),ROW(e29_4c))),ROWS($A$1:A1032)),COLUMN(A1032)),"")</f>
        <v/>
      </c>
      <c r="M1038" s="5" t="b">
        <f t="shared" si="455"/>
        <v>0</v>
      </c>
      <c r="N1038" t="b">
        <f t="shared" si="456"/>
        <v>0</v>
      </c>
      <c r="O1038" t="b">
        <f t="shared" si="457"/>
        <v>0</v>
      </c>
      <c r="P1038" s="5" t="b">
        <f t="shared" si="458"/>
        <v>0</v>
      </c>
      <c r="T1038" t="str">
        <f t="shared" si="434"/>
        <v/>
      </c>
      <c r="U1038" t="str">
        <f t="shared" si="435"/>
        <v/>
      </c>
      <c r="V1038" t="str">
        <f t="shared" si="436"/>
        <v/>
      </c>
      <c r="W1038" t="str">
        <f t="shared" si="437"/>
        <v/>
      </c>
      <c r="X1038" t="str">
        <f t="shared" si="438"/>
        <v/>
      </c>
      <c r="Y1038" t="str">
        <f t="shared" si="439"/>
        <v/>
      </c>
      <c r="Z1038" t="str">
        <f t="shared" si="440"/>
        <v/>
      </c>
      <c r="AA1038" t="str">
        <f t="shared" si="441"/>
        <v/>
      </c>
      <c r="AB1038" t="str">
        <f t="shared" si="442"/>
        <v/>
      </c>
      <c r="AC1038" t="str">
        <f t="shared" si="443"/>
        <v/>
      </c>
      <c r="AD1038" t="str">
        <f t="shared" si="444"/>
        <v/>
      </c>
      <c r="AE1038" t="str">
        <f t="shared" si="445"/>
        <v/>
      </c>
      <c r="AF1038" t="str">
        <f t="shared" si="446"/>
        <v/>
      </c>
      <c r="AG1038" t="str">
        <f t="shared" si="447"/>
        <v/>
      </c>
    </row>
    <row r="1039" spans="3:33" x14ac:dyDescent="0.3">
      <c r="C1039" s="5" t="str">
        <f t="shared" si="448"/>
        <v/>
      </c>
      <c r="D1039" s="5" t="e">
        <f t="shared" si="432"/>
        <v>#N/A</v>
      </c>
      <c r="E1039" s="5" t="b">
        <f t="shared" si="449"/>
        <v>0</v>
      </c>
      <c r="F1039" s="5" t="e">
        <f t="shared" si="433"/>
        <v>#N/A</v>
      </c>
      <c r="G1039" s="5" t="str">
        <f t="shared" si="450"/>
        <v>FALSE V</v>
      </c>
      <c r="H1039" s="5" t="b">
        <f t="shared" si="451"/>
        <v>0</v>
      </c>
      <c r="I1039" s="5" t="b">
        <f t="shared" si="452"/>
        <v>0</v>
      </c>
      <c r="J1039" s="5" t="b">
        <f t="shared" si="453"/>
        <v>0</v>
      </c>
      <c r="K1039" s="5" t="str">
        <f t="shared" si="454"/>
        <v>FALSE C</v>
      </c>
      <c r="L1039" s="5" t="str">
        <f t="array" ref="L1039">IFERROR(INDEX(e29_4c,SMALL(IF(($B$9&lt;=e29_raw)*($B$11&gt;=e29_raw),MATCH(ROW(e29_4c),ROW(e29_4c))),ROWS($A$1:A1033)),COLUMN(A1033)),"")</f>
        <v/>
      </c>
      <c r="M1039" s="5" t="b">
        <f t="shared" si="455"/>
        <v>0</v>
      </c>
      <c r="N1039" t="b">
        <f t="shared" si="456"/>
        <v>0</v>
      </c>
      <c r="O1039" t="b">
        <f t="shared" si="457"/>
        <v>0</v>
      </c>
      <c r="P1039" s="5" t="b">
        <f t="shared" si="458"/>
        <v>0</v>
      </c>
      <c r="T1039" t="str">
        <f t="shared" si="434"/>
        <v/>
      </c>
      <c r="U1039" t="str">
        <f t="shared" si="435"/>
        <v/>
      </c>
      <c r="V1039" t="str">
        <f t="shared" si="436"/>
        <v/>
      </c>
      <c r="W1039" t="str">
        <f t="shared" si="437"/>
        <v/>
      </c>
      <c r="X1039" t="str">
        <f t="shared" si="438"/>
        <v/>
      </c>
      <c r="Y1039" t="str">
        <f t="shared" si="439"/>
        <v/>
      </c>
      <c r="Z1039" t="str">
        <f t="shared" si="440"/>
        <v/>
      </c>
      <c r="AA1039" t="str">
        <f t="shared" si="441"/>
        <v/>
      </c>
      <c r="AB1039" t="str">
        <f t="shared" si="442"/>
        <v/>
      </c>
      <c r="AC1039" t="str">
        <f t="shared" si="443"/>
        <v/>
      </c>
      <c r="AD1039" t="str">
        <f t="shared" si="444"/>
        <v/>
      </c>
      <c r="AE1039" t="str">
        <f t="shared" si="445"/>
        <v/>
      </c>
      <c r="AF1039" t="str">
        <f t="shared" si="446"/>
        <v/>
      </c>
      <c r="AG1039" t="str">
        <f t="shared" si="447"/>
        <v/>
      </c>
    </row>
    <row r="1040" spans="3:33" x14ac:dyDescent="0.3">
      <c r="C1040" s="5" t="str">
        <f t="shared" si="448"/>
        <v/>
      </c>
      <c r="D1040" s="5" t="e">
        <f t="shared" si="432"/>
        <v>#N/A</v>
      </c>
      <c r="E1040" s="5" t="b">
        <f t="shared" si="449"/>
        <v>0</v>
      </c>
      <c r="F1040" s="5" t="e">
        <f t="shared" si="433"/>
        <v>#N/A</v>
      </c>
      <c r="G1040" s="5" t="str">
        <f t="shared" si="450"/>
        <v>FALSE V</v>
      </c>
      <c r="H1040" s="5" t="b">
        <f t="shared" si="451"/>
        <v>0</v>
      </c>
      <c r="I1040" s="5" t="b">
        <f t="shared" si="452"/>
        <v>0</v>
      </c>
      <c r="J1040" s="5" t="b">
        <f t="shared" si="453"/>
        <v>0</v>
      </c>
      <c r="K1040" s="5" t="str">
        <f t="shared" si="454"/>
        <v>FALSE C</v>
      </c>
      <c r="L1040" s="5" t="str">
        <f t="array" ref="L1040">IFERROR(INDEX(e29_4c,SMALL(IF(($B$9&lt;=e29_raw)*($B$11&gt;=e29_raw),MATCH(ROW(e29_4c),ROW(e29_4c))),ROWS($A$1:A1034)),COLUMN(A1034)),"")</f>
        <v/>
      </c>
      <c r="M1040" s="5" t="b">
        <f t="shared" si="455"/>
        <v>0</v>
      </c>
      <c r="N1040" t="b">
        <f t="shared" si="456"/>
        <v>0</v>
      </c>
      <c r="O1040" t="b">
        <f t="shared" si="457"/>
        <v>0</v>
      </c>
      <c r="P1040" s="5" t="b">
        <f t="shared" si="458"/>
        <v>0</v>
      </c>
      <c r="T1040" t="str">
        <f t="shared" si="434"/>
        <v/>
      </c>
      <c r="U1040" t="str">
        <f t="shared" si="435"/>
        <v/>
      </c>
      <c r="V1040" t="str">
        <f t="shared" si="436"/>
        <v/>
      </c>
      <c r="W1040" t="str">
        <f t="shared" si="437"/>
        <v/>
      </c>
      <c r="X1040" t="str">
        <f t="shared" si="438"/>
        <v/>
      </c>
      <c r="Y1040" t="str">
        <f t="shared" si="439"/>
        <v/>
      </c>
      <c r="Z1040" t="str">
        <f t="shared" si="440"/>
        <v/>
      </c>
      <c r="AA1040" t="str">
        <f t="shared" si="441"/>
        <v/>
      </c>
      <c r="AB1040" t="str">
        <f t="shared" si="442"/>
        <v/>
      </c>
      <c r="AC1040" t="str">
        <f t="shared" si="443"/>
        <v/>
      </c>
      <c r="AD1040" t="str">
        <f t="shared" si="444"/>
        <v/>
      </c>
      <c r="AE1040" t="str">
        <f t="shared" si="445"/>
        <v/>
      </c>
      <c r="AF1040" t="str">
        <f t="shared" si="446"/>
        <v/>
      </c>
      <c r="AG1040" t="str">
        <f t="shared" si="447"/>
        <v/>
      </c>
    </row>
    <row r="1041" spans="3:33" x14ac:dyDescent="0.3">
      <c r="C1041" s="5" t="str">
        <f t="shared" si="448"/>
        <v/>
      </c>
      <c r="D1041" s="5" t="e">
        <f t="shared" si="432"/>
        <v>#N/A</v>
      </c>
      <c r="E1041" s="5" t="b">
        <f t="shared" si="449"/>
        <v>0</v>
      </c>
      <c r="F1041" s="5" t="e">
        <f t="shared" si="433"/>
        <v>#N/A</v>
      </c>
      <c r="G1041" s="5" t="str">
        <f t="shared" si="450"/>
        <v>FALSE V</v>
      </c>
      <c r="H1041" s="5" t="b">
        <f t="shared" si="451"/>
        <v>0</v>
      </c>
      <c r="I1041" s="5" t="b">
        <f t="shared" si="452"/>
        <v>0</v>
      </c>
      <c r="J1041" s="5" t="b">
        <f t="shared" si="453"/>
        <v>0</v>
      </c>
      <c r="K1041" s="5" t="str">
        <f t="shared" si="454"/>
        <v>FALSE C</v>
      </c>
      <c r="L1041" s="5" t="str">
        <f t="array" ref="L1041">IFERROR(INDEX(e29_4c,SMALL(IF(($B$9&lt;=e29_raw)*($B$11&gt;=e29_raw),MATCH(ROW(e29_4c),ROW(e29_4c))),ROWS($A$1:A1035)),COLUMN(A1035)),"")</f>
        <v/>
      </c>
      <c r="M1041" s="5" t="b">
        <f t="shared" si="455"/>
        <v>0</v>
      </c>
      <c r="N1041" t="b">
        <f t="shared" si="456"/>
        <v>0</v>
      </c>
      <c r="O1041" t="b">
        <f t="shared" si="457"/>
        <v>0</v>
      </c>
      <c r="P1041" s="5" t="b">
        <f t="shared" si="458"/>
        <v>0</v>
      </c>
      <c r="T1041" t="str">
        <f t="shared" si="434"/>
        <v/>
      </c>
      <c r="U1041" t="str">
        <f t="shared" si="435"/>
        <v/>
      </c>
      <c r="V1041" t="str">
        <f t="shared" si="436"/>
        <v/>
      </c>
      <c r="W1041" t="str">
        <f t="shared" si="437"/>
        <v/>
      </c>
      <c r="X1041" t="str">
        <f t="shared" si="438"/>
        <v/>
      </c>
      <c r="Y1041" t="str">
        <f t="shared" si="439"/>
        <v/>
      </c>
      <c r="Z1041" t="str">
        <f t="shared" si="440"/>
        <v/>
      </c>
      <c r="AA1041" t="str">
        <f t="shared" si="441"/>
        <v/>
      </c>
      <c r="AB1041" t="str">
        <f t="shared" si="442"/>
        <v/>
      </c>
      <c r="AC1041" t="str">
        <f t="shared" si="443"/>
        <v/>
      </c>
      <c r="AD1041" t="str">
        <f t="shared" si="444"/>
        <v/>
      </c>
      <c r="AE1041" t="str">
        <f t="shared" si="445"/>
        <v/>
      </c>
      <c r="AF1041" t="str">
        <f t="shared" si="446"/>
        <v/>
      </c>
      <c r="AG1041" t="str">
        <f t="shared" si="447"/>
        <v/>
      </c>
    </row>
    <row r="1042" spans="3:33" x14ac:dyDescent="0.3">
      <c r="C1042" s="5" t="str">
        <f t="shared" si="448"/>
        <v/>
      </c>
      <c r="D1042" s="5" t="e">
        <f t="shared" si="432"/>
        <v>#N/A</v>
      </c>
      <c r="E1042" s="5" t="b">
        <f t="shared" si="449"/>
        <v>0</v>
      </c>
      <c r="F1042" s="5" t="e">
        <f t="shared" si="433"/>
        <v>#N/A</v>
      </c>
      <c r="G1042" s="5" t="str">
        <f t="shared" si="450"/>
        <v>FALSE V</v>
      </c>
      <c r="H1042" s="5" t="b">
        <f t="shared" si="451"/>
        <v>0</v>
      </c>
      <c r="I1042" s="5" t="b">
        <f t="shared" si="452"/>
        <v>0</v>
      </c>
      <c r="J1042" s="5" t="b">
        <f t="shared" si="453"/>
        <v>0</v>
      </c>
      <c r="K1042" s="5" t="str">
        <f t="shared" si="454"/>
        <v>FALSE C</v>
      </c>
      <c r="L1042" s="5" t="str">
        <f t="array" ref="L1042">IFERROR(INDEX(e29_4c,SMALL(IF(($B$9&lt;=e29_raw)*($B$11&gt;=e29_raw),MATCH(ROW(e29_4c),ROW(e29_4c))),ROWS($A$1:A1036)),COLUMN(A1036)),"")</f>
        <v/>
      </c>
      <c r="M1042" s="5" t="b">
        <f t="shared" si="455"/>
        <v>0</v>
      </c>
      <c r="N1042" t="b">
        <f t="shared" si="456"/>
        <v>0</v>
      </c>
      <c r="O1042" t="b">
        <f t="shared" si="457"/>
        <v>0</v>
      </c>
      <c r="P1042" s="5" t="b">
        <f t="shared" si="458"/>
        <v>0</v>
      </c>
      <c r="T1042" t="str">
        <f t="shared" si="434"/>
        <v/>
      </c>
      <c r="U1042" t="str">
        <f t="shared" si="435"/>
        <v/>
      </c>
      <c r="V1042" t="str">
        <f t="shared" si="436"/>
        <v/>
      </c>
      <c r="W1042" t="str">
        <f t="shared" si="437"/>
        <v/>
      </c>
      <c r="X1042" t="str">
        <f t="shared" si="438"/>
        <v/>
      </c>
      <c r="Y1042" t="str">
        <f t="shared" si="439"/>
        <v/>
      </c>
      <c r="Z1042" t="str">
        <f t="shared" si="440"/>
        <v/>
      </c>
      <c r="AA1042" t="str">
        <f t="shared" si="441"/>
        <v/>
      </c>
      <c r="AB1042" t="str">
        <f t="shared" si="442"/>
        <v/>
      </c>
      <c r="AC1042" t="str">
        <f t="shared" si="443"/>
        <v/>
      </c>
      <c r="AD1042" t="str">
        <f t="shared" si="444"/>
        <v/>
      </c>
      <c r="AE1042" t="str">
        <f t="shared" si="445"/>
        <v/>
      </c>
      <c r="AF1042" t="str">
        <f t="shared" si="446"/>
        <v/>
      </c>
      <c r="AG1042" t="str">
        <f t="shared" si="447"/>
        <v/>
      </c>
    </row>
    <row r="1043" spans="3:33" x14ac:dyDescent="0.3">
      <c r="C1043" s="5" t="str">
        <f t="shared" si="448"/>
        <v/>
      </c>
      <c r="D1043" s="5" t="e">
        <f t="shared" si="432"/>
        <v>#N/A</v>
      </c>
      <c r="E1043" s="5" t="b">
        <f t="shared" si="449"/>
        <v>0</v>
      </c>
      <c r="F1043" s="5" t="e">
        <f t="shared" si="433"/>
        <v>#N/A</v>
      </c>
      <c r="G1043" s="5" t="str">
        <f t="shared" si="450"/>
        <v>FALSE V</v>
      </c>
      <c r="H1043" s="5" t="b">
        <f t="shared" si="451"/>
        <v>0</v>
      </c>
      <c r="I1043" s="5" t="b">
        <f t="shared" si="452"/>
        <v>0</v>
      </c>
      <c r="J1043" s="5" t="b">
        <f t="shared" si="453"/>
        <v>0</v>
      </c>
      <c r="K1043" s="5" t="str">
        <f t="shared" si="454"/>
        <v>FALSE C</v>
      </c>
      <c r="L1043" s="5" t="str">
        <f t="array" ref="L1043">IFERROR(INDEX(e29_4c,SMALL(IF(($B$9&lt;=e29_raw)*($B$11&gt;=e29_raw),MATCH(ROW(e29_4c),ROW(e29_4c))),ROWS($A$1:A1037)),COLUMN(A1037)),"")</f>
        <v/>
      </c>
      <c r="M1043" s="5" t="b">
        <f t="shared" si="455"/>
        <v>0</v>
      </c>
      <c r="N1043" t="b">
        <f t="shared" si="456"/>
        <v>0</v>
      </c>
      <c r="O1043" t="b">
        <f t="shared" si="457"/>
        <v>0</v>
      </c>
      <c r="P1043" s="5" t="b">
        <f t="shared" si="458"/>
        <v>0</v>
      </c>
      <c r="T1043" t="str">
        <f t="shared" si="434"/>
        <v/>
      </c>
      <c r="U1043" t="str">
        <f t="shared" si="435"/>
        <v/>
      </c>
      <c r="V1043" t="str">
        <f t="shared" si="436"/>
        <v/>
      </c>
      <c r="W1043" t="str">
        <f t="shared" si="437"/>
        <v/>
      </c>
      <c r="X1043" t="str">
        <f t="shared" si="438"/>
        <v/>
      </c>
      <c r="Y1043" t="str">
        <f t="shared" si="439"/>
        <v/>
      </c>
      <c r="Z1043" t="str">
        <f t="shared" si="440"/>
        <v/>
      </c>
      <c r="AA1043" t="str">
        <f t="shared" si="441"/>
        <v/>
      </c>
      <c r="AB1043" t="str">
        <f t="shared" si="442"/>
        <v/>
      </c>
      <c r="AC1043" t="str">
        <f t="shared" si="443"/>
        <v/>
      </c>
      <c r="AD1043" t="str">
        <f t="shared" si="444"/>
        <v/>
      </c>
      <c r="AE1043" t="str">
        <f t="shared" si="445"/>
        <v/>
      </c>
      <c r="AF1043" t="str">
        <f t="shared" si="446"/>
        <v/>
      </c>
      <c r="AG1043" t="str">
        <f t="shared" si="447"/>
        <v/>
      </c>
    </row>
    <row r="1044" spans="3:33" x14ac:dyDescent="0.3">
      <c r="C1044" s="5" t="str">
        <f t="shared" si="448"/>
        <v/>
      </c>
      <c r="D1044" s="5" t="e">
        <f t="shared" si="432"/>
        <v>#N/A</v>
      </c>
      <c r="E1044" s="5" t="b">
        <f t="shared" si="449"/>
        <v>0</v>
      </c>
      <c r="F1044" s="5" t="e">
        <f t="shared" si="433"/>
        <v>#N/A</v>
      </c>
      <c r="G1044" s="5" t="str">
        <f t="shared" si="450"/>
        <v>FALSE V</v>
      </c>
      <c r="H1044" s="5" t="b">
        <f t="shared" si="451"/>
        <v>0</v>
      </c>
      <c r="I1044" s="5" t="b">
        <f t="shared" si="452"/>
        <v>0</v>
      </c>
      <c r="J1044" s="5" t="b">
        <f t="shared" si="453"/>
        <v>0</v>
      </c>
      <c r="K1044" s="5" t="str">
        <f t="shared" si="454"/>
        <v>FALSE C</v>
      </c>
      <c r="L1044" s="5" t="str">
        <f t="array" ref="L1044">IFERROR(INDEX(e29_4c,SMALL(IF(($B$9&lt;=e29_raw)*($B$11&gt;=e29_raw),MATCH(ROW(e29_4c),ROW(e29_4c))),ROWS($A$1:A1038)),COLUMN(A1038)),"")</f>
        <v/>
      </c>
      <c r="M1044" s="5" t="b">
        <f t="shared" si="455"/>
        <v>0</v>
      </c>
      <c r="N1044" t="b">
        <f t="shared" si="456"/>
        <v>0</v>
      </c>
      <c r="O1044" t="b">
        <f t="shared" si="457"/>
        <v>0</v>
      </c>
      <c r="P1044" s="5" t="b">
        <f t="shared" si="458"/>
        <v>0</v>
      </c>
      <c r="T1044" t="str">
        <f t="shared" si="434"/>
        <v/>
      </c>
      <c r="U1044" t="str">
        <f t="shared" si="435"/>
        <v/>
      </c>
      <c r="V1044" t="str">
        <f t="shared" si="436"/>
        <v/>
      </c>
      <c r="W1044" t="str">
        <f t="shared" si="437"/>
        <v/>
      </c>
      <c r="X1044" t="str">
        <f t="shared" si="438"/>
        <v/>
      </c>
      <c r="Y1044" t="str">
        <f t="shared" si="439"/>
        <v/>
      </c>
      <c r="Z1044" t="str">
        <f t="shared" si="440"/>
        <v/>
      </c>
      <c r="AA1044" t="str">
        <f t="shared" si="441"/>
        <v/>
      </c>
      <c r="AB1044" t="str">
        <f t="shared" si="442"/>
        <v/>
      </c>
      <c r="AC1044" t="str">
        <f t="shared" si="443"/>
        <v/>
      </c>
      <c r="AD1044" t="str">
        <f t="shared" si="444"/>
        <v/>
      </c>
      <c r="AE1044" t="str">
        <f t="shared" si="445"/>
        <v/>
      </c>
      <c r="AF1044" t="str">
        <f t="shared" si="446"/>
        <v/>
      </c>
      <c r="AG1044" t="str">
        <f t="shared" si="447"/>
        <v/>
      </c>
    </row>
    <row r="1045" spans="3:33" x14ac:dyDescent="0.3">
      <c r="C1045" s="5" t="str">
        <f t="shared" si="448"/>
        <v/>
      </c>
      <c r="D1045" s="5" t="e">
        <f t="shared" si="432"/>
        <v>#N/A</v>
      </c>
      <c r="E1045" s="5" t="b">
        <f t="shared" si="449"/>
        <v>0</v>
      </c>
      <c r="F1045" s="5" t="e">
        <f t="shared" si="433"/>
        <v>#N/A</v>
      </c>
      <c r="G1045" s="5" t="str">
        <f t="shared" si="450"/>
        <v>FALSE V</v>
      </c>
      <c r="H1045" s="5" t="b">
        <f t="shared" si="451"/>
        <v>0</v>
      </c>
      <c r="I1045" s="5" t="b">
        <f t="shared" si="452"/>
        <v>0</v>
      </c>
      <c r="J1045" s="5" t="b">
        <f t="shared" si="453"/>
        <v>0</v>
      </c>
      <c r="K1045" s="5" t="str">
        <f t="shared" si="454"/>
        <v>FALSE C</v>
      </c>
      <c r="L1045" s="5" t="str">
        <f t="array" ref="L1045">IFERROR(INDEX(e29_4c,SMALL(IF(($B$9&lt;=e29_raw)*($B$11&gt;=e29_raw),MATCH(ROW(e29_4c),ROW(e29_4c))),ROWS($A$1:A1039)),COLUMN(A1039)),"")</f>
        <v/>
      </c>
      <c r="M1045" s="5" t="b">
        <f t="shared" si="455"/>
        <v>0</v>
      </c>
      <c r="N1045" t="b">
        <f t="shared" si="456"/>
        <v>0</v>
      </c>
      <c r="O1045" t="b">
        <f t="shared" si="457"/>
        <v>0</v>
      </c>
      <c r="P1045" s="5" t="b">
        <f t="shared" si="458"/>
        <v>0</v>
      </c>
      <c r="T1045" t="str">
        <f t="shared" si="434"/>
        <v/>
      </c>
      <c r="U1045" t="str">
        <f t="shared" si="435"/>
        <v/>
      </c>
      <c r="V1045" t="str">
        <f t="shared" si="436"/>
        <v/>
      </c>
      <c r="W1045" t="str">
        <f t="shared" si="437"/>
        <v/>
      </c>
      <c r="X1045" t="str">
        <f t="shared" si="438"/>
        <v/>
      </c>
      <c r="Y1045" t="str">
        <f t="shared" si="439"/>
        <v/>
      </c>
      <c r="Z1045" t="str">
        <f t="shared" si="440"/>
        <v/>
      </c>
      <c r="AA1045" t="str">
        <f t="shared" si="441"/>
        <v/>
      </c>
      <c r="AB1045" t="str">
        <f t="shared" si="442"/>
        <v/>
      </c>
      <c r="AC1045" t="str">
        <f t="shared" si="443"/>
        <v/>
      </c>
      <c r="AD1045" t="str">
        <f t="shared" si="444"/>
        <v/>
      </c>
      <c r="AE1045" t="str">
        <f t="shared" si="445"/>
        <v/>
      </c>
      <c r="AF1045" t="str">
        <f t="shared" si="446"/>
        <v/>
      </c>
      <c r="AG1045" t="str">
        <f t="shared" si="447"/>
        <v/>
      </c>
    </row>
    <row r="1046" spans="3:33" x14ac:dyDescent="0.3">
      <c r="C1046" s="5" t="str">
        <f t="shared" si="448"/>
        <v/>
      </c>
      <c r="D1046" s="5" t="e">
        <f t="shared" si="432"/>
        <v>#N/A</v>
      </c>
      <c r="E1046" s="5" t="b">
        <f t="shared" si="449"/>
        <v>0</v>
      </c>
      <c r="F1046" s="5" t="e">
        <f t="shared" si="433"/>
        <v>#N/A</v>
      </c>
      <c r="G1046" s="5" t="str">
        <f t="shared" si="450"/>
        <v>FALSE V</v>
      </c>
      <c r="H1046" s="5" t="b">
        <f t="shared" si="451"/>
        <v>0</v>
      </c>
      <c r="I1046" s="5" t="b">
        <f t="shared" si="452"/>
        <v>0</v>
      </c>
      <c r="J1046" s="5" t="b">
        <f t="shared" si="453"/>
        <v>0</v>
      </c>
      <c r="K1046" s="5" t="str">
        <f t="shared" si="454"/>
        <v>FALSE C</v>
      </c>
      <c r="L1046" s="5" t="str">
        <f t="array" ref="L1046">IFERROR(INDEX(e29_4c,SMALL(IF(($B$9&lt;=e29_raw)*($B$11&gt;=e29_raw),MATCH(ROW(e29_4c),ROW(e29_4c))),ROWS($A$1:A1040)),COLUMN(A1040)),"")</f>
        <v/>
      </c>
      <c r="M1046" s="5" t="b">
        <f t="shared" si="455"/>
        <v>0</v>
      </c>
      <c r="N1046" t="b">
        <f t="shared" si="456"/>
        <v>0</v>
      </c>
      <c r="O1046" t="b">
        <f t="shared" si="457"/>
        <v>0</v>
      </c>
      <c r="P1046" s="5" t="b">
        <f t="shared" si="458"/>
        <v>0</v>
      </c>
      <c r="T1046" t="str">
        <f t="shared" si="434"/>
        <v/>
      </c>
      <c r="U1046" t="str">
        <f t="shared" si="435"/>
        <v/>
      </c>
      <c r="V1046" t="str">
        <f t="shared" si="436"/>
        <v/>
      </c>
      <c r="W1046" t="str">
        <f t="shared" si="437"/>
        <v/>
      </c>
      <c r="X1046" t="str">
        <f t="shared" si="438"/>
        <v/>
      </c>
      <c r="Y1046" t="str">
        <f t="shared" si="439"/>
        <v/>
      </c>
      <c r="Z1046" t="str">
        <f t="shared" si="440"/>
        <v/>
      </c>
      <c r="AA1046" t="str">
        <f t="shared" si="441"/>
        <v/>
      </c>
      <c r="AB1046" t="str">
        <f t="shared" si="442"/>
        <v/>
      </c>
      <c r="AC1046" t="str">
        <f t="shared" si="443"/>
        <v/>
      </c>
      <c r="AD1046" t="str">
        <f t="shared" si="444"/>
        <v/>
      </c>
      <c r="AE1046" t="str">
        <f t="shared" si="445"/>
        <v/>
      </c>
      <c r="AF1046" t="str">
        <f t="shared" si="446"/>
        <v/>
      </c>
      <c r="AG1046" t="str">
        <f t="shared" si="447"/>
        <v/>
      </c>
    </row>
    <row r="1047" spans="3:33" x14ac:dyDescent="0.3">
      <c r="C1047" s="5" t="str">
        <f t="shared" si="448"/>
        <v/>
      </c>
      <c r="D1047" s="5" t="e">
        <f t="shared" si="432"/>
        <v>#N/A</v>
      </c>
      <c r="E1047" s="5" t="b">
        <f t="shared" si="449"/>
        <v>0</v>
      </c>
      <c r="F1047" s="5" t="e">
        <f t="shared" si="433"/>
        <v>#N/A</v>
      </c>
      <c r="G1047" s="5" t="str">
        <f t="shared" si="450"/>
        <v>FALSE V</v>
      </c>
      <c r="H1047" s="5" t="b">
        <f t="shared" si="451"/>
        <v>0</v>
      </c>
      <c r="I1047" s="5" t="b">
        <f t="shared" si="452"/>
        <v>0</v>
      </c>
      <c r="J1047" s="5" t="b">
        <f t="shared" si="453"/>
        <v>0</v>
      </c>
      <c r="K1047" s="5" t="str">
        <f t="shared" si="454"/>
        <v>FALSE C</v>
      </c>
      <c r="L1047" s="5" t="str">
        <f t="array" ref="L1047">IFERROR(INDEX(e29_4c,SMALL(IF(($B$9&lt;=e29_raw)*($B$11&gt;=e29_raw),MATCH(ROW(e29_4c),ROW(e29_4c))),ROWS($A$1:A1041)),COLUMN(A1041)),"")</f>
        <v/>
      </c>
      <c r="M1047" s="5" t="b">
        <f t="shared" si="455"/>
        <v>0</v>
      </c>
      <c r="N1047" t="b">
        <f t="shared" si="456"/>
        <v>0</v>
      </c>
      <c r="O1047" t="b">
        <f t="shared" si="457"/>
        <v>0</v>
      </c>
      <c r="P1047" s="5" t="b">
        <f t="shared" si="458"/>
        <v>0</v>
      </c>
      <c r="T1047" t="str">
        <f t="shared" si="434"/>
        <v/>
      </c>
      <c r="U1047" t="str">
        <f t="shared" si="435"/>
        <v/>
      </c>
      <c r="V1047" t="str">
        <f t="shared" si="436"/>
        <v/>
      </c>
      <c r="W1047" t="str">
        <f t="shared" si="437"/>
        <v/>
      </c>
      <c r="X1047" t="str">
        <f t="shared" si="438"/>
        <v/>
      </c>
      <c r="Y1047" t="str">
        <f t="shared" si="439"/>
        <v/>
      </c>
      <c r="Z1047" t="str">
        <f t="shared" si="440"/>
        <v/>
      </c>
      <c r="AA1047" t="str">
        <f t="shared" si="441"/>
        <v/>
      </c>
      <c r="AB1047" t="str">
        <f t="shared" si="442"/>
        <v/>
      </c>
      <c r="AC1047" t="str">
        <f t="shared" si="443"/>
        <v/>
      </c>
      <c r="AD1047" t="str">
        <f t="shared" si="444"/>
        <v/>
      </c>
      <c r="AE1047" t="str">
        <f t="shared" si="445"/>
        <v/>
      </c>
      <c r="AF1047" t="str">
        <f t="shared" si="446"/>
        <v/>
      </c>
      <c r="AG1047" t="str">
        <f t="shared" si="447"/>
        <v/>
      </c>
    </row>
    <row r="1048" spans="3:33" x14ac:dyDescent="0.3">
      <c r="C1048" s="5" t="str">
        <f t="shared" si="448"/>
        <v/>
      </c>
      <c r="D1048" s="5" t="e">
        <f t="shared" si="432"/>
        <v>#N/A</v>
      </c>
      <c r="E1048" s="5" t="b">
        <f t="shared" si="449"/>
        <v>0</v>
      </c>
      <c r="F1048" s="5" t="e">
        <f t="shared" si="433"/>
        <v>#N/A</v>
      </c>
      <c r="G1048" s="5" t="str">
        <f t="shared" si="450"/>
        <v>FALSE V</v>
      </c>
      <c r="H1048" s="5" t="b">
        <f t="shared" si="451"/>
        <v>0</v>
      </c>
      <c r="I1048" s="5" t="b">
        <f t="shared" si="452"/>
        <v>0</v>
      </c>
      <c r="J1048" s="5" t="b">
        <f t="shared" si="453"/>
        <v>0</v>
      </c>
      <c r="K1048" s="5" t="str">
        <f t="shared" si="454"/>
        <v>FALSE C</v>
      </c>
      <c r="L1048" s="5" t="str">
        <f t="array" ref="L1048">IFERROR(INDEX(e29_4c,SMALL(IF(($B$9&lt;=e29_raw)*($B$11&gt;=e29_raw),MATCH(ROW(e29_4c),ROW(e29_4c))),ROWS($A$1:A1042)),COLUMN(A1042)),"")</f>
        <v/>
      </c>
      <c r="M1048" s="5" t="b">
        <f t="shared" si="455"/>
        <v>0</v>
      </c>
      <c r="N1048" t="b">
        <f t="shared" si="456"/>
        <v>0</v>
      </c>
      <c r="O1048" t="b">
        <f t="shared" si="457"/>
        <v>0</v>
      </c>
      <c r="P1048" s="5" t="b">
        <f t="shared" si="458"/>
        <v>0</v>
      </c>
      <c r="T1048" t="str">
        <f t="shared" si="434"/>
        <v/>
      </c>
      <c r="U1048" t="str">
        <f t="shared" si="435"/>
        <v/>
      </c>
      <c r="V1048" t="str">
        <f t="shared" si="436"/>
        <v/>
      </c>
      <c r="W1048" t="str">
        <f t="shared" si="437"/>
        <v/>
      </c>
      <c r="X1048" t="str">
        <f t="shared" si="438"/>
        <v/>
      </c>
      <c r="Y1048" t="str">
        <f t="shared" si="439"/>
        <v/>
      </c>
      <c r="Z1048" t="str">
        <f t="shared" si="440"/>
        <v/>
      </c>
      <c r="AA1048" t="str">
        <f t="shared" si="441"/>
        <v/>
      </c>
      <c r="AB1048" t="str">
        <f t="shared" si="442"/>
        <v/>
      </c>
      <c r="AC1048" t="str">
        <f t="shared" si="443"/>
        <v/>
      </c>
      <c r="AD1048" t="str">
        <f t="shared" si="444"/>
        <v/>
      </c>
      <c r="AE1048" t="str">
        <f t="shared" si="445"/>
        <v/>
      </c>
      <c r="AF1048" t="str">
        <f t="shared" si="446"/>
        <v/>
      </c>
      <c r="AG1048" t="str">
        <f t="shared" si="447"/>
        <v/>
      </c>
    </row>
    <row r="1049" spans="3:33" x14ac:dyDescent="0.3">
      <c r="C1049" s="5" t="str">
        <f t="shared" si="448"/>
        <v/>
      </c>
      <c r="D1049" s="5" t="e">
        <f t="shared" si="432"/>
        <v>#N/A</v>
      </c>
      <c r="E1049" s="5" t="b">
        <f t="shared" si="449"/>
        <v>0</v>
      </c>
      <c r="F1049" s="5" t="e">
        <f t="shared" si="433"/>
        <v>#N/A</v>
      </c>
      <c r="G1049" s="5" t="str">
        <f t="shared" si="450"/>
        <v>FALSE V</v>
      </c>
      <c r="H1049" s="5" t="b">
        <f t="shared" si="451"/>
        <v>0</v>
      </c>
      <c r="I1049" s="5" t="b">
        <f t="shared" si="452"/>
        <v>0</v>
      </c>
      <c r="J1049" s="5" t="b">
        <f t="shared" si="453"/>
        <v>0</v>
      </c>
      <c r="K1049" s="5" t="str">
        <f t="shared" si="454"/>
        <v>FALSE C</v>
      </c>
      <c r="L1049" s="5" t="str">
        <f t="array" ref="L1049">IFERROR(INDEX(e29_4c,SMALL(IF(($B$9&lt;=e29_raw)*($B$11&gt;=e29_raw),MATCH(ROW(e29_4c),ROW(e29_4c))),ROWS($A$1:A1043)),COLUMN(A1043)),"")</f>
        <v/>
      </c>
      <c r="M1049" s="5" t="b">
        <f t="shared" si="455"/>
        <v>0</v>
      </c>
      <c r="N1049" t="b">
        <f t="shared" si="456"/>
        <v>0</v>
      </c>
      <c r="O1049" t="b">
        <f t="shared" si="457"/>
        <v>0</v>
      </c>
      <c r="P1049" s="5" t="b">
        <f t="shared" si="458"/>
        <v>0</v>
      </c>
      <c r="T1049" t="str">
        <f t="shared" si="434"/>
        <v/>
      </c>
      <c r="U1049" t="str">
        <f t="shared" si="435"/>
        <v/>
      </c>
      <c r="V1049" t="str">
        <f t="shared" si="436"/>
        <v/>
      </c>
      <c r="W1049" t="str">
        <f t="shared" si="437"/>
        <v/>
      </c>
      <c r="X1049" t="str">
        <f t="shared" si="438"/>
        <v/>
      </c>
      <c r="Y1049" t="str">
        <f t="shared" si="439"/>
        <v/>
      </c>
      <c r="Z1049" t="str">
        <f t="shared" si="440"/>
        <v/>
      </c>
      <c r="AA1049" t="str">
        <f t="shared" si="441"/>
        <v/>
      </c>
      <c r="AB1049" t="str">
        <f t="shared" si="442"/>
        <v/>
      </c>
      <c r="AC1049" t="str">
        <f t="shared" si="443"/>
        <v/>
      </c>
      <c r="AD1049" t="str">
        <f t="shared" si="444"/>
        <v/>
      </c>
      <c r="AE1049" t="str">
        <f t="shared" si="445"/>
        <v/>
      </c>
      <c r="AF1049" t="str">
        <f t="shared" si="446"/>
        <v/>
      </c>
      <c r="AG1049" t="str">
        <f t="shared" si="447"/>
        <v/>
      </c>
    </row>
    <row r="1050" spans="3:33" x14ac:dyDescent="0.3">
      <c r="C1050" s="5" t="str">
        <f t="shared" si="448"/>
        <v/>
      </c>
      <c r="D1050" s="5" t="e">
        <f t="shared" si="432"/>
        <v>#N/A</v>
      </c>
      <c r="E1050" s="5" t="b">
        <f t="shared" si="449"/>
        <v>0</v>
      </c>
      <c r="F1050" s="5" t="e">
        <f t="shared" si="433"/>
        <v>#N/A</v>
      </c>
      <c r="G1050" s="5" t="str">
        <f t="shared" si="450"/>
        <v>FALSE V</v>
      </c>
      <c r="H1050" s="5" t="b">
        <f t="shared" si="451"/>
        <v>0</v>
      </c>
      <c r="I1050" s="5" t="b">
        <f t="shared" si="452"/>
        <v>0</v>
      </c>
      <c r="J1050" s="5" t="b">
        <f t="shared" si="453"/>
        <v>0</v>
      </c>
      <c r="K1050" s="5" t="str">
        <f t="shared" si="454"/>
        <v>FALSE C</v>
      </c>
      <c r="L1050" s="5" t="str">
        <f t="array" ref="L1050">IFERROR(INDEX(e29_4c,SMALL(IF(($B$9&lt;=e29_raw)*($B$11&gt;=e29_raw),MATCH(ROW(e29_4c),ROW(e29_4c))),ROWS($A$1:A1044)),COLUMN(A1044)),"")</f>
        <v/>
      </c>
      <c r="M1050" s="5" t="b">
        <f t="shared" si="455"/>
        <v>0</v>
      </c>
      <c r="N1050" t="b">
        <f t="shared" si="456"/>
        <v>0</v>
      </c>
      <c r="O1050" t="b">
        <f t="shared" si="457"/>
        <v>0</v>
      </c>
      <c r="P1050" s="5" t="b">
        <f t="shared" si="458"/>
        <v>0</v>
      </c>
      <c r="T1050" t="str">
        <f t="shared" si="434"/>
        <v/>
      </c>
      <c r="U1050" t="str">
        <f t="shared" si="435"/>
        <v/>
      </c>
      <c r="V1050" t="str">
        <f t="shared" si="436"/>
        <v/>
      </c>
      <c r="W1050" t="str">
        <f t="shared" si="437"/>
        <v/>
      </c>
      <c r="X1050" t="str">
        <f t="shared" si="438"/>
        <v/>
      </c>
      <c r="Y1050" t="str">
        <f t="shared" si="439"/>
        <v/>
      </c>
      <c r="Z1050" t="str">
        <f t="shared" si="440"/>
        <v/>
      </c>
      <c r="AA1050" t="str">
        <f t="shared" si="441"/>
        <v/>
      </c>
      <c r="AB1050" t="str">
        <f t="shared" si="442"/>
        <v/>
      </c>
      <c r="AC1050" t="str">
        <f t="shared" si="443"/>
        <v/>
      </c>
      <c r="AD1050" t="str">
        <f t="shared" si="444"/>
        <v/>
      </c>
      <c r="AE1050" t="str">
        <f t="shared" si="445"/>
        <v/>
      </c>
      <c r="AF1050" t="str">
        <f t="shared" si="446"/>
        <v/>
      </c>
      <c r="AG1050" t="str">
        <f t="shared" si="447"/>
        <v/>
      </c>
    </row>
    <row r="1051" spans="3:33" x14ac:dyDescent="0.3">
      <c r="C1051" s="5" t="str">
        <f t="shared" si="448"/>
        <v/>
      </c>
      <c r="D1051" s="5" t="e">
        <f t="shared" si="432"/>
        <v>#N/A</v>
      </c>
      <c r="E1051" s="5" t="b">
        <f t="shared" si="449"/>
        <v>0</v>
      </c>
      <c r="F1051" s="5" t="e">
        <f t="shared" si="433"/>
        <v>#N/A</v>
      </c>
      <c r="G1051" s="5" t="str">
        <f t="shared" si="450"/>
        <v>FALSE V</v>
      </c>
      <c r="H1051" s="5" t="b">
        <f t="shared" si="451"/>
        <v>0</v>
      </c>
      <c r="I1051" s="5" t="b">
        <f t="shared" si="452"/>
        <v>0</v>
      </c>
      <c r="J1051" s="5" t="b">
        <f t="shared" si="453"/>
        <v>0</v>
      </c>
      <c r="K1051" s="5" t="str">
        <f t="shared" si="454"/>
        <v>FALSE C</v>
      </c>
      <c r="L1051" s="5" t="str">
        <f t="array" ref="L1051">IFERROR(INDEX(e29_4c,SMALL(IF(($B$9&lt;=e29_raw)*($B$11&gt;=e29_raw),MATCH(ROW(e29_4c),ROW(e29_4c))),ROWS($A$1:A1045)),COLUMN(A1045)),"")</f>
        <v/>
      </c>
      <c r="M1051" s="5" t="b">
        <f t="shared" si="455"/>
        <v>0</v>
      </c>
      <c r="N1051" t="b">
        <f t="shared" si="456"/>
        <v>0</v>
      </c>
      <c r="O1051" t="b">
        <f t="shared" si="457"/>
        <v>0</v>
      </c>
      <c r="P1051" s="5" t="b">
        <f t="shared" si="458"/>
        <v>0</v>
      </c>
      <c r="T1051" t="str">
        <f t="shared" si="434"/>
        <v/>
      </c>
      <c r="U1051" t="str">
        <f t="shared" si="435"/>
        <v/>
      </c>
      <c r="V1051" t="str">
        <f t="shared" si="436"/>
        <v/>
      </c>
      <c r="W1051" t="str">
        <f t="shared" si="437"/>
        <v/>
      </c>
      <c r="X1051" t="str">
        <f t="shared" si="438"/>
        <v/>
      </c>
      <c r="Y1051" t="str">
        <f t="shared" si="439"/>
        <v/>
      </c>
      <c r="Z1051" t="str">
        <f t="shared" si="440"/>
        <v/>
      </c>
      <c r="AA1051" t="str">
        <f t="shared" si="441"/>
        <v/>
      </c>
      <c r="AB1051" t="str">
        <f t="shared" si="442"/>
        <v/>
      </c>
      <c r="AC1051" t="str">
        <f t="shared" si="443"/>
        <v/>
      </c>
      <c r="AD1051" t="str">
        <f t="shared" si="444"/>
        <v/>
      </c>
      <c r="AE1051" t="str">
        <f t="shared" si="445"/>
        <v/>
      </c>
      <c r="AF1051" t="str">
        <f t="shared" si="446"/>
        <v/>
      </c>
      <c r="AG1051" t="str">
        <f t="shared" si="447"/>
        <v/>
      </c>
    </row>
    <row r="1052" spans="3:33" x14ac:dyDescent="0.3">
      <c r="C1052" s="5" t="str">
        <f t="shared" si="448"/>
        <v/>
      </c>
      <c r="D1052" s="5" t="e">
        <f t="shared" si="432"/>
        <v>#N/A</v>
      </c>
      <c r="E1052" s="5" t="b">
        <f t="shared" si="449"/>
        <v>0</v>
      </c>
      <c r="F1052" s="5" t="e">
        <f t="shared" si="433"/>
        <v>#N/A</v>
      </c>
      <c r="G1052" s="5" t="str">
        <f t="shared" si="450"/>
        <v>FALSE V</v>
      </c>
      <c r="H1052" s="5" t="b">
        <f t="shared" si="451"/>
        <v>0</v>
      </c>
      <c r="I1052" s="5" t="b">
        <f t="shared" si="452"/>
        <v>0</v>
      </c>
      <c r="J1052" s="5" t="b">
        <f t="shared" si="453"/>
        <v>0</v>
      </c>
      <c r="K1052" s="5" t="str">
        <f t="shared" si="454"/>
        <v>FALSE C</v>
      </c>
      <c r="L1052" s="5" t="str">
        <f t="array" ref="L1052">IFERROR(INDEX(e29_4c,SMALL(IF(($B$9&lt;=e29_raw)*($B$11&gt;=e29_raw),MATCH(ROW(e29_4c),ROW(e29_4c))),ROWS($A$1:A1046)),COLUMN(A1046)),"")</f>
        <v/>
      </c>
      <c r="M1052" s="5" t="b">
        <f t="shared" si="455"/>
        <v>0</v>
      </c>
      <c r="N1052" t="b">
        <f t="shared" si="456"/>
        <v>0</v>
      </c>
      <c r="O1052" t="b">
        <f t="shared" si="457"/>
        <v>0</v>
      </c>
      <c r="P1052" s="5" t="b">
        <f t="shared" si="458"/>
        <v>0</v>
      </c>
      <c r="T1052" t="str">
        <f t="shared" si="434"/>
        <v/>
      </c>
      <c r="U1052" t="str">
        <f t="shared" si="435"/>
        <v/>
      </c>
      <c r="V1052" t="str">
        <f t="shared" si="436"/>
        <v/>
      </c>
      <c r="W1052" t="str">
        <f t="shared" si="437"/>
        <v/>
      </c>
      <c r="X1052" t="str">
        <f t="shared" si="438"/>
        <v/>
      </c>
      <c r="Y1052" t="str">
        <f t="shared" si="439"/>
        <v/>
      </c>
      <c r="Z1052" t="str">
        <f t="shared" si="440"/>
        <v/>
      </c>
      <c r="AA1052" t="str">
        <f t="shared" si="441"/>
        <v/>
      </c>
      <c r="AB1052" t="str">
        <f t="shared" si="442"/>
        <v/>
      </c>
      <c r="AC1052" t="str">
        <f t="shared" si="443"/>
        <v/>
      </c>
      <c r="AD1052" t="str">
        <f t="shared" si="444"/>
        <v/>
      </c>
      <c r="AE1052" t="str">
        <f t="shared" si="445"/>
        <v/>
      </c>
      <c r="AF1052" t="str">
        <f t="shared" si="446"/>
        <v/>
      </c>
      <c r="AG1052" t="str">
        <f t="shared" si="447"/>
        <v/>
      </c>
    </row>
    <row r="1053" spans="3:33" x14ac:dyDescent="0.3">
      <c r="C1053" s="5" t="str">
        <f t="shared" si="448"/>
        <v/>
      </c>
      <c r="D1053" s="5" t="e">
        <f t="shared" si="432"/>
        <v>#N/A</v>
      </c>
      <c r="E1053" s="5" t="b">
        <f t="shared" si="449"/>
        <v>0</v>
      </c>
      <c r="F1053" s="5" t="e">
        <f t="shared" si="433"/>
        <v>#N/A</v>
      </c>
      <c r="G1053" s="5" t="str">
        <f t="shared" si="450"/>
        <v>FALSE V</v>
      </c>
      <c r="H1053" s="5" t="b">
        <f t="shared" si="451"/>
        <v>0</v>
      </c>
      <c r="I1053" s="5" t="b">
        <f t="shared" si="452"/>
        <v>0</v>
      </c>
      <c r="J1053" s="5" t="b">
        <f t="shared" si="453"/>
        <v>0</v>
      </c>
      <c r="K1053" s="5" t="str">
        <f t="shared" si="454"/>
        <v>FALSE C</v>
      </c>
      <c r="L1053" s="5" t="str">
        <f t="array" ref="L1053">IFERROR(INDEX(e29_4c,SMALL(IF(($B$9&lt;=e29_raw)*($B$11&gt;=e29_raw),MATCH(ROW(e29_4c),ROW(e29_4c))),ROWS($A$1:A1047)),COLUMN(A1047)),"")</f>
        <v/>
      </c>
      <c r="M1053" s="5" t="b">
        <f t="shared" si="455"/>
        <v>0</v>
      </c>
      <c r="N1053" t="b">
        <f t="shared" si="456"/>
        <v>0</v>
      </c>
      <c r="O1053" t="b">
        <f t="shared" si="457"/>
        <v>0</v>
      </c>
      <c r="P1053" s="5" t="b">
        <f t="shared" si="458"/>
        <v>0</v>
      </c>
      <c r="T1053" t="str">
        <f t="shared" si="434"/>
        <v/>
      </c>
      <c r="U1053" t="str">
        <f t="shared" si="435"/>
        <v/>
      </c>
      <c r="V1053" t="str">
        <f t="shared" si="436"/>
        <v/>
      </c>
      <c r="W1053" t="str">
        <f t="shared" si="437"/>
        <v/>
      </c>
      <c r="X1053" t="str">
        <f t="shared" si="438"/>
        <v/>
      </c>
      <c r="Y1053" t="str">
        <f t="shared" si="439"/>
        <v/>
      </c>
      <c r="Z1053" t="str">
        <f t="shared" si="440"/>
        <v/>
      </c>
      <c r="AA1053" t="str">
        <f t="shared" si="441"/>
        <v/>
      </c>
      <c r="AB1053" t="str">
        <f t="shared" si="442"/>
        <v/>
      </c>
      <c r="AC1053" t="str">
        <f t="shared" si="443"/>
        <v/>
      </c>
      <c r="AD1053" t="str">
        <f t="shared" si="444"/>
        <v/>
      </c>
      <c r="AE1053" t="str">
        <f t="shared" si="445"/>
        <v/>
      </c>
      <c r="AF1053" t="str">
        <f t="shared" si="446"/>
        <v/>
      </c>
      <c r="AG1053" t="str">
        <f t="shared" si="447"/>
        <v/>
      </c>
    </row>
    <row r="1054" spans="3:33" x14ac:dyDescent="0.3">
      <c r="C1054" s="5" t="str">
        <f t="shared" si="448"/>
        <v/>
      </c>
      <c r="D1054" s="5" t="e">
        <f t="shared" si="432"/>
        <v>#N/A</v>
      </c>
      <c r="E1054" s="5" t="b">
        <f t="shared" si="449"/>
        <v>0</v>
      </c>
      <c r="F1054" s="5" t="e">
        <f t="shared" si="433"/>
        <v>#N/A</v>
      </c>
      <c r="G1054" s="5" t="str">
        <f t="shared" si="450"/>
        <v>FALSE V</v>
      </c>
      <c r="H1054" s="5" t="b">
        <f t="shared" si="451"/>
        <v>0</v>
      </c>
      <c r="I1054" s="5" t="b">
        <f t="shared" si="452"/>
        <v>0</v>
      </c>
      <c r="J1054" s="5" t="b">
        <f t="shared" si="453"/>
        <v>0</v>
      </c>
      <c r="K1054" s="5" t="str">
        <f t="shared" si="454"/>
        <v>FALSE C</v>
      </c>
      <c r="L1054" s="5" t="str">
        <f t="array" ref="L1054">IFERROR(INDEX(e29_4c,SMALL(IF(($B$9&lt;=e29_raw)*($B$11&gt;=e29_raw),MATCH(ROW(e29_4c),ROW(e29_4c))),ROWS($A$1:A1048)),COLUMN(A1048)),"")</f>
        <v/>
      </c>
      <c r="M1054" s="5" t="b">
        <f t="shared" si="455"/>
        <v>0</v>
      </c>
      <c r="N1054" t="b">
        <f t="shared" si="456"/>
        <v>0</v>
      </c>
      <c r="O1054" t="b">
        <f t="shared" si="457"/>
        <v>0</v>
      </c>
      <c r="P1054" s="5" t="b">
        <f t="shared" si="458"/>
        <v>0</v>
      </c>
      <c r="T1054" t="str">
        <f t="shared" si="434"/>
        <v/>
      </c>
      <c r="U1054" t="str">
        <f t="shared" si="435"/>
        <v/>
      </c>
      <c r="V1054" t="str">
        <f t="shared" si="436"/>
        <v/>
      </c>
      <c r="W1054" t="str">
        <f t="shared" si="437"/>
        <v/>
      </c>
      <c r="X1054" t="str">
        <f t="shared" si="438"/>
        <v/>
      </c>
      <c r="Y1054" t="str">
        <f t="shared" si="439"/>
        <v/>
      </c>
      <c r="Z1054" t="str">
        <f t="shared" si="440"/>
        <v/>
      </c>
      <c r="AA1054" t="str">
        <f t="shared" si="441"/>
        <v/>
      </c>
      <c r="AB1054" t="str">
        <f t="shared" si="442"/>
        <v/>
      </c>
      <c r="AC1054" t="str">
        <f t="shared" si="443"/>
        <v/>
      </c>
      <c r="AD1054" t="str">
        <f t="shared" si="444"/>
        <v/>
      </c>
      <c r="AE1054" t="str">
        <f t="shared" si="445"/>
        <v/>
      </c>
      <c r="AF1054" t="str">
        <f t="shared" si="446"/>
        <v/>
      </c>
      <c r="AG1054" t="str">
        <f t="shared" si="447"/>
        <v/>
      </c>
    </row>
    <row r="1055" spans="3:33" x14ac:dyDescent="0.3">
      <c r="C1055" s="5" t="str">
        <f t="shared" si="448"/>
        <v/>
      </c>
      <c r="D1055" s="5" t="e">
        <f t="shared" si="432"/>
        <v>#N/A</v>
      </c>
      <c r="E1055" s="5" t="b">
        <f t="shared" si="449"/>
        <v>0</v>
      </c>
      <c r="F1055" s="5" t="e">
        <f t="shared" si="433"/>
        <v>#N/A</v>
      </c>
      <c r="G1055" s="5" t="str">
        <f t="shared" si="450"/>
        <v>FALSE V</v>
      </c>
      <c r="H1055" s="5" t="b">
        <f t="shared" si="451"/>
        <v>0</v>
      </c>
      <c r="I1055" s="5" t="b">
        <f t="shared" si="452"/>
        <v>0</v>
      </c>
      <c r="J1055" s="5" t="b">
        <f t="shared" si="453"/>
        <v>0</v>
      </c>
      <c r="K1055" s="5" t="str">
        <f t="shared" si="454"/>
        <v>FALSE C</v>
      </c>
      <c r="L1055" s="5" t="str">
        <f t="array" ref="L1055">IFERROR(INDEX(e29_4c,SMALL(IF(($B$9&lt;=e29_raw)*($B$11&gt;=e29_raw),MATCH(ROW(e29_4c),ROW(e29_4c))),ROWS($A$1:A1049)),COLUMN(A1049)),"")</f>
        <v/>
      </c>
      <c r="M1055" s="5" t="b">
        <f t="shared" si="455"/>
        <v>0</v>
      </c>
      <c r="N1055" t="b">
        <f t="shared" si="456"/>
        <v>0</v>
      </c>
      <c r="O1055" t="b">
        <f t="shared" si="457"/>
        <v>0</v>
      </c>
      <c r="P1055" s="5" t="b">
        <f t="shared" si="458"/>
        <v>0</v>
      </c>
      <c r="T1055" t="str">
        <f t="shared" si="434"/>
        <v/>
      </c>
      <c r="U1055" t="str">
        <f t="shared" si="435"/>
        <v/>
      </c>
      <c r="V1055" t="str">
        <f t="shared" si="436"/>
        <v/>
      </c>
      <c r="W1055" t="str">
        <f t="shared" si="437"/>
        <v/>
      </c>
      <c r="X1055" t="str">
        <f t="shared" si="438"/>
        <v/>
      </c>
      <c r="Y1055" t="str">
        <f t="shared" si="439"/>
        <v/>
      </c>
      <c r="Z1055" t="str">
        <f t="shared" si="440"/>
        <v/>
      </c>
      <c r="AA1055" t="str">
        <f t="shared" si="441"/>
        <v/>
      </c>
      <c r="AB1055" t="str">
        <f t="shared" si="442"/>
        <v/>
      </c>
      <c r="AC1055" t="str">
        <f t="shared" si="443"/>
        <v/>
      </c>
      <c r="AD1055" t="str">
        <f t="shared" si="444"/>
        <v/>
      </c>
      <c r="AE1055" t="str">
        <f t="shared" si="445"/>
        <v/>
      </c>
      <c r="AF1055" t="str">
        <f t="shared" si="446"/>
        <v/>
      </c>
      <c r="AG1055" t="str">
        <f t="shared" si="447"/>
        <v/>
      </c>
    </row>
    <row r="1056" spans="3:33" x14ac:dyDescent="0.3">
      <c r="C1056" s="5" t="str">
        <f t="shared" si="448"/>
        <v/>
      </c>
      <c r="D1056" s="5" t="e">
        <f t="shared" si="432"/>
        <v>#N/A</v>
      </c>
      <c r="E1056" s="5" t="b">
        <f t="shared" si="449"/>
        <v>0</v>
      </c>
      <c r="F1056" s="5" t="e">
        <f t="shared" si="433"/>
        <v>#N/A</v>
      </c>
      <c r="G1056" s="5" t="str">
        <f t="shared" si="450"/>
        <v>FALSE V</v>
      </c>
      <c r="H1056" s="5" t="b">
        <f t="shared" si="451"/>
        <v>0</v>
      </c>
      <c r="I1056" s="5" t="b">
        <f t="shared" si="452"/>
        <v>0</v>
      </c>
      <c r="J1056" s="5" t="b">
        <f t="shared" si="453"/>
        <v>0</v>
      </c>
      <c r="K1056" s="5" t="str">
        <f t="shared" si="454"/>
        <v>FALSE C</v>
      </c>
      <c r="L1056" s="5" t="str">
        <f t="array" ref="L1056">IFERROR(INDEX(e29_4c,SMALL(IF(($B$9&lt;=e29_raw)*($B$11&gt;=e29_raw),MATCH(ROW(e29_4c),ROW(e29_4c))),ROWS($A$1:A1050)),COLUMN(A1050)),"")</f>
        <v/>
      </c>
      <c r="M1056" s="5" t="b">
        <f t="shared" si="455"/>
        <v>0</v>
      </c>
      <c r="N1056" t="b">
        <f t="shared" si="456"/>
        <v>0</v>
      </c>
      <c r="O1056" t="b">
        <f t="shared" si="457"/>
        <v>0</v>
      </c>
      <c r="P1056" s="5" t="b">
        <f t="shared" si="458"/>
        <v>0</v>
      </c>
      <c r="T1056" t="str">
        <f t="shared" si="434"/>
        <v/>
      </c>
      <c r="U1056" t="str">
        <f t="shared" si="435"/>
        <v/>
      </c>
      <c r="V1056" t="str">
        <f t="shared" si="436"/>
        <v/>
      </c>
      <c r="W1056" t="str">
        <f t="shared" si="437"/>
        <v/>
      </c>
      <c r="X1056" t="str">
        <f t="shared" si="438"/>
        <v/>
      </c>
      <c r="Y1056" t="str">
        <f t="shared" si="439"/>
        <v/>
      </c>
      <c r="Z1056" t="str">
        <f t="shared" si="440"/>
        <v/>
      </c>
      <c r="AA1056" t="str">
        <f t="shared" si="441"/>
        <v/>
      </c>
      <c r="AB1056" t="str">
        <f t="shared" si="442"/>
        <v/>
      </c>
      <c r="AC1056" t="str">
        <f t="shared" si="443"/>
        <v/>
      </c>
      <c r="AD1056" t="str">
        <f t="shared" si="444"/>
        <v/>
      </c>
      <c r="AE1056" t="str">
        <f t="shared" si="445"/>
        <v/>
      </c>
      <c r="AF1056" t="str">
        <f t="shared" si="446"/>
        <v/>
      </c>
      <c r="AG1056" t="str">
        <f t="shared" si="447"/>
        <v/>
      </c>
    </row>
    <row r="1057" spans="3:33" x14ac:dyDescent="0.3">
      <c r="C1057" s="5" t="str">
        <f t="shared" si="448"/>
        <v/>
      </c>
      <c r="D1057" s="5" t="e">
        <f t="shared" si="432"/>
        <v>#N/A</v>
      </c>
      <c r="E1057" s="5" t="b">
        <f t="shared" si="449"/>
        <v>0</v>
      </c>
      <c r="F1057" s="5" t="e">
        <f t="shared" si="433"/>
        <v>#N/A</v>
      </c>
      <c r="G1057" s="5" t="str">
        <f t="shared" si="450"/>
        <v>FALSE V</v>
      </c>
      <c r="H1057" s="5" t="b">
        <f t="shared" si="451"/>
        <v>0</v>
      </c>
      <c r="I1057" s="5" t="b">
        <f t="shared" si="452"/>
        <v>0</v>
      </c>
      <c r="J1057" s="5" t="b">
        <f t="shared" si="453"/>
        <v>0</v>
      </c>
      <c r="K1057" s="5" t="str">
        <f t="shared" si="454"/>
        <v>FALSE C</v>
      </c>
      <c r="L1057" s="5" t="str">
        <f t="array" ref="L1057">IFERROR(INDEX(e29_4c,SMALL(IF(($B$9&lt;=e29_raw)*($B$11&gt;=e29_raw),MATCH(ROW(e29_4c),ROW(e29_4c))),ROWS($A$1:A1051)),COLUMN(A1051)),"")</f>
        <v/>
      </c>
      <c r="M1057" s="5" t="b">
        <f t="shared" si="455"/>
        <v>0</v>
      </c>
      <c r="N1057" t="b">
        <f t="shared" si="456"/>
        <v>0</v>
      </c>
      <c r="O1057" t="b">
        <f t="shared" si="457"/>
        <v>0</v>
      </c>
      <c r="P1057" s="5" t="b">
        <f t="shared" si="458"/>
        <v>0</v>
      </c>
      <c r="T1057" t="str">
        <f t="shared" si="434"/>
        <v/>
      </c>
      <c r="U1057" t="str">
        <f t="shared" si="435"/>
        <v/>
      </c>
      <c r="V1057" t="str">
        <f t="shared" si="436"/>
        <v/>
      </c>
      <c r="W1057" t="str">
        <f t="shared" si="437"/>
        <v/>
      </c>
      <c r="X1057" t="str">
        <f t="shared" si="438"/>
        <v/>
      </c>
      <c r="Y1057" t="str">
        <f t="shared" si="439"/>
        <v/>
      </c>
      <c r="Z1057" t="str">
        <f t="shared" si="440"/>
        <v/>
      </c>
      <c r="AA1057" t="str">
        <f t="shared" si="441"/>
        <v/>
      </c>
      <c r="AB1057" t="str">
        <f t="shared" si="442"/>
        <v/>
      </c>
      <c r="AC1057" t="str">
        <f t="shared" si="443"/>
        <v/>
      </c>
      <c r="AD1057" t="str">
        <f t="shared" si="444"/>
        <v/>
      </c>
      <c r="AE1057" t="str">
        <f t="shared" si="445"/>
        <v/>
      </c>
      <c r="AF1057" t="str">
        <f t="shared" si="446"/>
        <v/>
      </c>
      <c r="AG1057" t="str">
        <f t="shared" si="447"/>
        <v/>
      </c>
    </row>
    <row r="1058" spans="3:33" x14ac:dyDescent="0.3">
      <c r="C1058" s="5" t="str">
        <f t="shared" si="448"/>
        <v/>
      </c>
      <c r="D1058" s="5" t="e">
        <f t="shared" si="432"/>
        <v>#N/A</v>
      </c>
      <c r="E1058" s="5" t="b">
        <f t="shared" si="449"/>
        <v>0</v>
      </c>
      <c r="F1058" s="5" t="e">
        <f t="shared" si="433"/>
        <v>#N/A</v>
      </c>
      <c r="G1058" s="5" t="str">
        <f t="shared" si="450"/>
        <v>FALSE V</v>
      </c>
      <c r="H1058" s="5" t="b">
        <f t="shared" si="451"/>
        <v>0</v>
      </c>
      <c r="I1058" s="5" t="b">
        <f t="shared" si="452"/>
        <v>0</v>
      </c>
      <c r="J1058" s="5" t="b">
        <f t="shared" si="453"/>
        <v>0</v>
      </c>
      <c r="K1058" s="5" t="str">
        <f t="shared" si="454"/>
        <v>FALSE C</v>
      </c>
      <c r="L1058" s="5" t="str">
        <f t="array" ref="L1058">IFERROR(INDEX(e29_4c,SMALL(IF(($B$9&lt;=e29_raw)*($B$11&gt;=e29_raw),MATCH(ROW(e29_4c),ROW(e29_4c))),ROWS($A$1:A1052)),COLUMN(A1052)),"")</f>
        <v/>
      </c>
      <c r="M1058" s="5" t="b">
        <f t="shared" si="455"/>
        <v>0</v>
      </c>
      <c r="N1058" t="b">
        <f t="shared" si="456"/>
        <v>0</v>
      </c>
      <c r="O1058" t="b">
        <f t="shared" si="457"/>
        <v>0</v>
      </c>
      <c r="P1058" s="5" t="b">
        <f t="shared" si="458"/>
        <v>0</v>
      </c>
      <c r="T1058" t="str">
        <f t="shared" si="434"/>
        <v/>
      </c>
      <c r="U1058" t="str">
        <f t="shared" si="435"/>
        <v/>
      </c>
      <c r="V1058" t="str">
        <f t="shared" si="436"/>
        <v/>
      </c>
      <c r="W1058" t="str">
        <f t="shared" si="437"/>
        <v/>
      </c>
      <c r="X1058" t="str">
        <f t="shared" si="438"/>
        <v/>
      </c>
      <c r="Y1058" t="str">
        <f t="shared" si="439"/>
        <v/>
      </c>
      <c r="Z1058" t="str">
        <f t="shared" si="440"/>
        <v/>
      </c>
      <c r="AA1058" t="str">
        <f t="shared" si="441"/>
        <v/>
      </c>
      <c r="AB1058" t="str">
        <f t="shared" si="442"/>
        <v/>
      </c>
      <c r="AC1058" t="str">
        <f t="shared" si="443"/>
        <v/>
      </c>
      <c r="AD1058" t="str">
        <f t="shared" si="444"/>
        <v/>
      </c>
      <c r="AE1058" t="str">
        <f t="shared" si="445"/>
        <v/>
      </c>
      <c r="AF1058" t="str">
        <f t="shared" si="446"/>
        <v/>
      </c>
      <c r="AG1058" t="str">
        <f t="shared" si="447"/>
        <v/>
      </c>
    </row>
    <row r="1059" spans="3:33" x14ac:dyDescent="0.3">
      <c r="C1059" s="5" t="str">
        <f t="shared" si="448"/>
        <v/>
      </c>
      <c r="D1059" s="5" t="e">
        <f t="shared" si="432"/>
        <v>#N/A</v>
      </c>
      <c r="E1059" s="5" t="b">
        <f t="shared" si="449"/>
        <v>0</v>
      </c>
      <c r="F1059" s="5" t="e">
        <f t="shared" si="433"/>
        <v>#N/A</v>
      </c>
      <c r="G1059" s="5" t="str">
        <f t="shared" si="450"/>
        <v>FALSE V</v>
      </c>
      <c r="H1059" s="5" t="b">
        <f t="shared" si="451"/>
        <v>0</v>
      </c>
      <c r="I1059" s="5" t="b">
        <f t="shared" si="452"/>
        <v>0</v>
      </c>
      <c r="J1059" s="5" t="b">
        <f t="shared" si="453"/>
        <v>0</v>
      </c>
      <c r="K1059" s="5" t="str">
        <f t="shared" si="454"/>
        <v>FALSE C</v>
      </c>
      <c r="L1059" s="5" t="str">
        <f t="array" ref="L1059">IFERROR(INDEX(e29_4c,SMALL(IF(($B$9&lt;=e29_raw)*($B$11&gt;=e29_raw),MATCH(ROW(e29_4c),ROW(e29_4c))),ROWS($A$1:A1053)),COLUMN(A1053)),"")</f>
        <v/>
      </c>
      <c r="M1059" s="5" t="b">
        <f t="shared" si="455"/>
        <v>0</v>
      </c>
      <c r="N1059" t="b">
        <f t="shared" si="456"/>
        <v>0</v>
      </c>
      <c r="O1059" t="b">
        <f t="shared" si="457"/>
        <v>0</v>
      </c>
      <c r="P1059" s="5" t="b">
        <f t="shared" si="458"/>
        <v>0</v>
      </c>
      <c r="T1059" t="str">
        <f t="shared" si="434"/>
        <v/>
      </c>
      <c r="U1059" t="str">
        <f t="shared" si="435"/>
        <v/>
      </c>
      <c r="V1059" t="str">
        <f t="shared" si="436"/>
        <v/>
      </c>
      <c r="W1059" t="str">
        <f t="shared" si="437"/>
        <v/>
      </c>
      <c r="X1059" t="str">
        <f t="shared" si="438"/>
        <v/>
      </c>
      <c r="Y1059" t="str">
        <f t="shared" si="439"/>
        <v/>
      </c>
      <c r="Z1059" t="str">
        <f t="shared" si="440"/>
        <v/>
      </c>
      <c r="AA1059" t="str">
        <f t="shared" si="441"/>
        <v/>
      </c>
      <c r="AB1059" t="str">
        <f t="shared" si="442"/>
        <v/>
      </c>
      <c r="AC1059" t="str">
        <f t="shared" si="443"/>
        <v/>
      </c>
      <c r="AD1059" t="str">
        <f t="shared" si="444"/>
        <v/>
      </c>
      <c r="AE1059" t="str">
        <f t="shared" si="445"/>
        <v/>
      </c>
      <c r="AF1059" t="str">
        <f t="shared" si="446"/>
        <v/>
      </c>
      <c r="AG1059" t="str">
        <f t="shared" si="447"/>
        <v/>
      </c>
    </row>
    <row r="1060" spans="3:33" x14ac:dyDescent="0.3">
      <c r="C1060" s="5" t="str">
        <f t="shared" si="448"/>
        <v/>
      </c>
      <c r="D1060" s="5" t="e">
        <f t="shared" si="432"/>
        <v>#N/A</v>
      </c>
      <c r="E1060" s="5" t="b">
        <f t="shared" si="449"/>
        <v>0</v>
      </c>
      <c r="F1060" s="5" t="e">
        <f t="shared" si="433"/>
        <v>#N/A</v>
      </c>
      <c r="G1060" s="5" t="str">
        <f t="shared" si="450"/>
        <v>FALSE V</v>
      </c>
      <c r="H1060" s="5" t="b">
        <f t="shared" si="451"/>
        <v>0</v>
      </c>
      <c r="I1060" s="5" t="b">
        <f t="shared" si="452"/>
        <v>0</v>
      </c>
      <c r="J1060" s="5" t="b">
        <f t="shared" si="453"/>
        <v>0</v>
      </c>
      <c r="K1060" s="5" t="str">
        <f t="shared" si="454"/>
        <v>FALSE C</v>
      </c>
      <c r="L1060" s="5" t="str">
        <f t="array" ref="L1060">IFERROR(INDEX(e29_4c,SMALL(IF(($B$9&lt;=e29_raw)*($B$11&gt;=e29_raw),MATCH(ROW(e29_4c),ROW(e29_4c))),ROWS($A$1:A1054)),COLUMN(A1054)),"")</f>
        <v/>
      </c>
      <c r="M1060" s="5" t="b">
        <f t="shared" si="455"/>
        <v>0</v>
      </c>
      <c r="N1060" t="b">
        <f t="shared" si="456"/>
        <v>0</v>
      </c>
      <c r="O1060" t="b">
        <f t="shared" si="457"/>
        <v>0</v>
      </c>
      <c r="P1060" s="5" t="b">
        <f t="shared" si="458"/>
        <v>0</v>
      </c>
      <c r="T1060" t="str">
        <f t="shared" si="434"/>
        <v/>
      </c>
      <c r="U1060" t="str">
        <f t="shared" si="435"/>
        <v/>
      </c>
      <c r="V1060" t="str">
        <f t="shared" si="436"/>
        <v/>
      </c>
      <c r="W1060" t="str">
        <f t="shared" si="437"/>
        <v/>
      </c>
      <c r="X1060" t="str">
        <f t="shared" si="438"/>
        <v/>
      </c>
      <c r="Y1060" t="str">
        <f t="shared" si="439"/>
        <v/>
      </c>
      <c r="Z1060" t="str">
        <f t="shared" si="440"/>
        <v/>
      </c>
      <c r="AA1060" t="str">
        <f t="shared" si="441"/>
        <v/>
      </c>
      <c r="AB1060" t="str">
        <f t="shared" si="442"/>
        <v/>
      </c>
      <c r="AC1060" t="str">
        <f t="shared" si="443"/>
        <v/>
      </c>
      <c r="AD1060" t="str">
        <f t="shared" si="444"/>
        <v/>
      </c>
      <c r="AE1060" t="str">
        <f t="shared" si="445"/>
        <v/>
      </c>
      <c r="AF1060" t="str">
        <f t="shared" si="446"/>
        <v/>
      </c>
      <c r="AG1060" t="str">
        <f t="shared" si="447"/>
        <v/>
      </c>
    </row>
    <row r="1061" spans="3:33" x14ac:dyDescent="0.3">
      <c r="C1061" s="5" t="str">
        <f t="shared" si="448"/>
        <v/>
      </c>
      <c r="D1061" s="5" t="e">
        <f t="shared" si="432"/>
        <v>#N/A</v>
      </c>
      <c r="E1061" s="5" t="b">
        <f t="shared" si="449"/>
        <v>0</v>
      </c>
      <c r="F1061" s="5" t="e">
        <f t="shared" si="433"/>
        <v>#N/A</v>
      </c>
      <c r="G1061" s="5" t="str">
        <f t="shared" si="450"/>
        <v>FALSE V</v>
      </c>
      <c r="H1061" s="5" t="b">
        <f t="shared" si="451"/>
        <v>0</v>
      </c>
      <c r="I1061" s="5" t="b">
        <f t="shared" si="452"/>
        <v>0</v>
      </c>
      <c r="J1061" s="5" t="b">
        <f t="shared" si="453"/>
        <v>0</v>
      </c>
      <c r="K1061" s="5" t="str">
        <f t="shared" si="454"/>
        <v>FALSE C</v>
      </c>
      <c r="L1061" s="5" t="str">
        <f t="array" ref="L1061">IFERROR(INDEX(e29_4c,SMALL(IF(($B$9&lt;=e29_raw)*($B$11&gt;=e29_raw),MATCH(ROW(e29_4c),ROW(e29_4c))),ROWS($A$1:A1055)),COLUMN(A1055)),"")</f>
        <v/>
      </c>
      <c r="M1061" s="5" t="b">
        <f t="shared" si="455"/>
        <v>0</v>
      </c>
      <c r="N1061" t="b">
        <f t="shared" si="456"/>
        <v>0</v>
      </c>
      <c r="O1061" t="b">
        <f t="shared" si="457"/>
        <v>0</v>
      </c>
      <c r="P1061" s="5" t="b">
        <f t="shared" si="458"/>
        <v>0</v>
      </c>
      <c r="T1061" t="str">
        <f t="shared" si="434"/>
        <v/>
      </c>
      <c r="U1061" t="str">
        <f t="shared" si="435"/>
        <v/>
      </c>
      <c r="V1061" t="str">
        <f t="shared" si="436"/>
        <v/>
      </c>
      <c r="W1061" t="str">
        <f t="shared" si="437"/>
        <v/>
      </c>
      <c r="X1061" t="str">
        <f t="shared" si="438"/>
        <v/>
      </c>
      <c r="Y1061" t="str">
        <f t="shared" si="439"/>
        <v/>
      </c>
      <c r="Z1061" t="str">
        <f t="shared" si="440"/>
        <v/>
      </c>
      <c r="AA1061" t="str">
        <f t="shared" si="441"/>
        <v/>
      </c>
      <c r="AB1061" t="str">
        <f t="shared" si="442"/>
        <v/>
      </c>
      <c r="AC1061" t="str">
        <f t="shared" si="443"/>
        <v/>
      </c>
      <c r="AD1061" t="str">
        <f t="shared" si="444"/>
        <v/>
      </c>
      <c r="AE1061" t="str">
        <f t="shared" si="445"/>
        <v/>
      </c>
      <c r="AF1061" t="str">
        <f t="shared" si="446"/>
        <v/>
      </c>
      <c r="AG1061" t="str">
        <f t="shared" si="447"/>
        <v/>
      </c>
    </row>
    <row r="1062" spans="3:33" x14ac:dyDescent="0.3">
      <c r="C1062" s="5" t="str">
        <f t="shared" si="448"/>
        <v/>
      </c>
      <c r="D1062" s="5" t="e">
        <f t="shared" si="432"/>
        <v>#N/A</v>
      </c>
      <c r="E1062" s="5" t="b">
        <f t="shared" si="449"/>
        <v>0</v>
      </c>
      <c r="F1062" s="5" t="e">
        <f t="shared" si="433"/>
        <v>#N/A</v>
      </c>
      <c r="G1062" s="5" t="str">
        <f t="shared" si="450"/>
        <v>FALSE V</v>
      </c>
      <c r="H1062" s="5" t="b">
        <f t="shared" si="451"/>
        <v>0</v>
      </c>
      <c r="I1062" s="5" t="b">
        <f t="shared" si="452"/>
        <v>0</v>
      </c>
      <c r="J1062" s="5" t="b">
        <f t="shared" si="453"/>
        <v>0</v>
      </c>
      <c r="K1062" s="5" t="str">
        <f t="shared" si="454"/>
        <v>FALSE C</v>
      </c>
      <c r="L1062" s="5" t="str">
        <f t="array" ref="L1062">IFERROR(INDEX(e29_4c,SMALL(IF(($B$9&lt;=e29_raw)*($B$11&gt;=e29_raw),MATCH(ROW(e29_4c),ROW(e29_4c))),ROWS($A$1:A1056)),COLUMN(A1056)),"")</f>
        <v/>
      </c>
      <c r="M1062" s="5" t="b">
        <f t="shared" si="455"/>
        <v>0</v>
      </c>
      <c r="N1062" t="b">
        <f t="shared" si="456"/>
        <v>0</v>
      </c>
      <c r="O1062" t="b">
        <f t="shared" si="457"/>
        <v>0</v>
      </c>
      <c r="P1062" s="5" t="b">
        <f t="shared" si="458"/>
        <v>0</v>
      </c>
      <c r="T1062" t="str">
        <f t="shared" si="434"/>
        <v/>
      </c>
      <c r="U1062" t="str">
        <f t="shared" si="435"/>
        <v/>
      </c>
      <c r="V1062" t="str">
        <f t="shared" si="436"/>
        <v/>
      </c>
      <c r="W1062" t="str">
        <f t="shared" si="437"/>
        <v/>
      </c>
      <c r="X1062" t="str">
        <f t="shared" si="438"/>
        <v/>
      </c>
      <c r="Y1062" t="str">
        <f t="shared" si="439"/>
        <v/>
      </c>
      <c r="Z1062" t="str">
        <f t="shared" si="440"/>
        <v/>
      </c>
      <c r="AA1062" t="str">
        <f t="shared" si="441"/>
        <v/>
      </c>
      <c r="AB1062" t="str">
        <f t="shared" si="442"/>
        <v/>
      </c>
      <c r="AC1062" t="str">
        <f t="shared" si="443"/>
        <v/>
      </c>
      <c r="AD1062" t="str">
        <f t="shared" si="444"/>
        <v/>
      </c>
      <c r="AE1062" t="str">
        <f t="shared" si="445"/>
        <v/>
      </c>
      <c r="AF1062" t="str">
        <f t="shared" si="446"/>
        <v/>
      </c>
      <c r="AG1062" t="str">
        <f t="shared" si="447"/>
        <v/>
      </c>
    </row>
    <row r="1063" spans="3:33" x14ac:dyDescent="0.3">
      <c r="C1063" s="5" t="str">
        <f t="shared" si="448"/>
        <v/>
      </c>
      <c r="D1063" s="5" t="e">
        <f t="shared" si="432"/>
        <v>#N/A</v>
      </c>
      <c r="E1063" s="5" t="b">
        <f t="shared" si="449"/>
        <v>0</v>
      </c>
      <c r="F1063" s="5" t="e">
        <f t="shared" si="433"/>
        <v>#N/A</v>
      </c>
      <c r="G1063" s="5" t="str">
        <f t="shared" si="450"/>
        <v>FALSE V</v>
      </c>
      <c r="H1063" s="5" t="b">
        <f t="shared" si="451"/>
        <v>0</v>
      </c>
      <c r="I1063" s="5" t="b">
        <f t="shared" si="452"/>
        <v>0</v>
      </c>
      <c r="J1063" s="5" t="b">
        <f t="shared" si="453"/>
        <v>0</v>
      </c>
      <c r="K1063" s="5" t="str">
        <f t="shared" si="454"/>
        <v>FALSE C</v>
      </c>
      <c r="L1063" s="5" t="str">
        <f t="array" ref="L1063">IFERROR(INDEX(e29_4c,SMALL(IF(($B$9&lt;=e29_raw)*($B$11&gt;=e29_raw),MATCH(ROW(e29_4c),ROW(e29_4c))),ROWS($A$1:A1057)),COLUMN(A1057)),"")</f>
        <v/>
      </c>
      <c r="M1063" s="5" t="b">
        <f t="shared" si="455"/>
        <v>0</v>
      </c>
      <c r="N1063" t="b">
        <f t="shared" si="456"/>
        <v>0</v>
      </c>
      <c r="O1063" t="b">
        <f t="shared" si="457"/>
        <v>0</v>
      </c>
      <c r="P1063" s="5" t="b">
        <f t="shared" si="458"/>
        <v>0</v>
      </c>
      <c r="T1063" t="str">
        <f t="shared" si="434"/>
        <v/>
      </c>
      <c r="U1063" t="str">
        <f t="shared" si="435"/>
        <v/>
      </c>
      <c r="V1063" t="str">
        <f t="shared" si="436"/>
        <v/>
      </c>
      <c r="W1063" t="str">
        <f t="shared" si="437"/>
        <v/>
      </c>
      <c r="X1063" t="str">
        <f t="shared" si="438"/>
        <v/>
      </c>
      <c r="Y1063" t="str">
        <f t="shared" si="439"/>
        <v/>
      </c>
      <c r="Z1063" t="str">
        <f t="shared" si="440"/>
        <v/>
      </c>
      <c r="AA1063" t="str">
        <f t="shared" si="441"/>
        <v/>
      </c>
      <c r="AB1063" t="str">
        <f t="shared" si="442"/>
        <v/>
      </c>
      <c r="AC1063" t="str">
        <f t="shared" si="443"/>
        <v/>
      </c>
      <c r="AD1063" t="str">
        <f t="shared" si="444"/>
        <v/>
      </c>
      <c r="AE1063" t="str">
        <f t="shared" si="445"/>
        <v/>
      </c>
      <c r="AF1063" t="str">
        <f t="shared" si="446"/>
        <v/>
      </c>
      <c r="AG1063" t="str">
        <f t="shared" si="447"/>
        <v/>
      </c>
    </row>
    <row r="1064" spans="3:33" x14ac:dyDescent="0.3">
      <c r="C1064" s="5" t="str">
        <f t="shared" si="448"/>
        <v/>
      </c>
      <c r="D1064" s="5" t="e">
        <f t="shared" si="432"/>
        <v>#N/A</v>
      </c>
      <c r="E1064" s="5" t="b">
        <f t="shared" si="449"/>
        <v>0</v>
      </c>
      <c r="F1064" s="5" t="e">
        <f t="shared" si="433"/>
        <v>#N/A</v>
      </c>
      <c r="G1064" s="5" t="str">
        <f t="shared" si="450"/>
        <v>FALSE V</v>
      </c>
      <c r="H1064" s="5" t="b">
        <f t="shared" si="451"/>
        <v>0</v>
      </c>
      <c r="I1064" s="5" t="b">
        <f t="shared" si="452"/>
        <v>0</v>
      </c>
      <c r="J1064" s="5" t="b">
        <f t="shared" si="453"/>
        <v>0</v>
      </c>
      <c r="K1064" s="5" t="str">
        <f t="shared" si="454"/>
        <v>FALSE C</v>
      </c>
      <c r="L1064" s="5" t="str">
        <f t="array" ref="L1064">IFERROR(INDEX(e29_4c,SMALL(IF(($B$9&lt;=e29_raw)*($B$11&gt;=e29_raw),MATCH(ROW(e29_4c),ROW(e29_4c))),ROWS($A$1:A1058)),COLUMN(A1058)),"")</f>
        <v/>
      </c>
      <c r="M1064" s="5" t="b">
        <f t="shared" si="455"/>
        <v>0</v>
      </c>
      <c r="N1064" t="b">
        <f t="shared" si="456"/>
        <v>0</v>
      </c>
      <c r="O1064" t="b">
        <f t="shared" si="457"/>
        <v>0</v>
      </c>
      <c r="P1064" s="5" t="b">
        <f t="shared" si="458"/>
        <v>0</v>
      </c>
      <c r="T1064" t="str">
        <f t="shared" si="434"/>
        <v/>
      </c>
      <c r="U1064" t="str">
        <f t="shared" si="435"/>
        <v/>
      </c>
      <c r="V1064" t="str">
        <f t="shared" si="436"/>
        <v/>
      </c>
      <c r="W1064" t="str">
        <f t="shared" si="437"/>
        <v/>
      </c>
      <c r="X1064" t="str">
        <f t="shared" si="438"/>
        <v/>
      </c>
      <c r="Y1064" t="str">
        <f t="shared" si="439"/>
        <v/>
      </c>
      <c r="Z1064" t="str">
        <f t="shared" si="440"/>
        <v/>
      </c>
      <c r="AA1064" t="str">
        <f t="shared" si="441"/>
        <v/>
      </c>
      <c r="AB1064" t="str">
        <f t="shared" si="442"/>
        <v/>
      </c>
      <c r="AC1064" t="str">
        <f t="shared" si="443"/>
        <v/>
      </c>
      <c r="AD1064" t="str">
        <f t="shared" si="444"/>
        <v/>
      </c>
      <c r="AE1064" t="str">
        <f t="shared" si="445"/>
        <v/>
      </c>
      <c r="AF1064" t="str">
        <f t="shared" si="446"/>
        <v/>
      </c>
      <c r="AG1064" t="str">
        <f t="shared" si="447"/>
        <v/>
      </c>
    </row>
    <row r="1065" spans="3:33" x14ac:dyDescent="0.3">
      <c r="C1065" s="5" t="str">
        <f t="shared" si="448"/>
        <v/>
      </c>
      <c r="D1065" s="5" t="e">
        <f t="shared" si="432"/>
        <v>#N/A</v>
      </c>
      <c r="E1065" s="5" t="b">
        <f t="shared" si="449"/>
        <v>0</v>
      </c>
      <c r="F1065" s="5" t="e">
        <f t="shared" si="433"/>
        <v>#N/A</v>
      </c>
      <c r="G1065" s="5" t="str">
        <f t="shared" si="450"/>
        <v>FALSE V</v>
      </c>
      <c r="H1065" s="5" t="b">
        <f t="shared" si="451"/>
        <v>0</v>
      </c>
      <c r="I1065" s="5" t="b">
        <f t="shared" si="452"/>
        <v>0</v>
      </c>
      <c r="J1065" s="5" t="b">
        <f t="shared" si="453"/>
        <v>0</v>
      </c>
      <c r="K1065" s="5" t="str">
        <f t="shared" si="454"/>
        <v>FALSE C</v>
      </c>
      <c r="L1065" s="5" t="str">
        <f t="array" ref="L1065">IFERROR(INDEX(e29_4c,SMALL(IF(($B$9&lt;=e29_raw)*($B$11&gt;=e29_raw),MATCH(ROW(e29_4c),ROW(e29_4c))),ROWS($A$1:A1059)),COLUMN(A1059)),"")</f>
        <v/>
      </c>
      <c r="M1065" s="5" t="b">
        <f t="shared" si="455"/>
        <v>0</v>
      </c>
      <c r="N1065" t="b">
        <f t="shared" si="456"/>
        <v>0</v>
      </c>
      <c r="O1065" t="b">
        <f t="shared" si="457"/>
        <v>0</v>
      </c>
      <c r="P1065" s="5" t="b">
        <f t="shared" si="458"/>
        <v>0</v>
      </c>
      <c r="T1065" t="str">
        <f t="shared" si="434"/>
        <v/>
      </c>
      <c r="U1065" t="str">
        <f t="shared" si="435"/>
        <v/>
      </c>
      <c r="V1065" t="str">
        <f t="shared" si="436"/>
        <v/>
      </c>
      <c r="W1065" t="str">
        <f t="shared" si="437"/>
        <v/>
      </c>
      <c r="X1065" t="str">
        <f t="shared" si="438"/>
        <v/>
      </c>
      <c r="Y1065" t="str">
        <f t="shared" si="439"/>
        <v/>
      </c>
      <c r="Z1065" t="str">
        <f t="shared" si="440"/>
        <v/>
      </c>
      <c r="AA1065" t="str">
        <f t="shared" si="441"/>
        <v/>
      </c>
      <c r="AB1065" t="str">
        <f t="shared" si="442"/>
        <v/>
      </c>
      <c r="AC1065" t="str">
        <f t="shared" si="443"/>
        <v/>
      </c>
      <c r="AD1065" t="str">
        <f t="shared" si="444"/>
        <v/>
      </c>
      <c r="AE1065" t="str">
        <f t="shared" si="445"/>
        <v/>
      </c>
      <c r="AF1065" t="str">
        <f t="shared" si="446"/>
        <v/>
      </c>
      <c r="AG1065" t="str">
        <f t="shared" si="447"/>
        <v/>
      </c>
    </row>
    <row r="1066" spans="3:33" x14ac:dyDescent="0.3">
      <c r="C1066" s="5" t="str">
        <f t="shared" si="448"/>
        <v/>
      </c>
      <c r="D1066" s="5" t="e">
        <f t="shared" si="432"/>
        <v>#N/A</v>
      </c>
      <c r="E1066" s="5" t="b">
        <f t="shared" si="449"/>
        <v>0</v>
      </c>
      <c r="F1066" s="5" t="e">
        <f t="shared" si="433"/>
        <v>#N/A</v>
      </c>
      <c r="G1066" s="5" t="str">
        <f t="shared" si="450"/>
        <v>FALSE V</v>
      </c>
      <c r="H1066" s="5" t="b">
        <f t="shared" si="451"/>
        <v>0</v>
      </c>
      <c r="I1066" s="5" t="b">
        <f t="shared" si="452"/>
        <v>0</v>
      </c>
      <c r="J1066" s="5" t="b">
        <f t="shared" si="453"/>
        <v>0</v>
      </c>
      <c r="K1066" s="5" t="str">
        <f t="shared" si="454"/>
        <v>FALSE C</v>
      </c>
      <c r="L1066" s="5" t="str">
        <f t="array" ref="L1066">IFERROR(INDEX(e29_4c,SMALL(IF(($B$9&lt;=e29_raw)*($B$11&gt;=e29_raw),MATCH(ROW(e29_4c),ROW(e29_4c))),ROWS($A$1:A1060)),COLUMN(A1060)),"")</f>
        <v/>
      </c>
      <c r="M1066" s="5" t="b">
        <f t="shared" si="455"/>
        <v>0</v>
      </c>
      <c r="N1066" t="b">
        <f t="shared" si="456"/>
        <v>0</v>
      </c>
      <c r="O1066" t="b">
        <f t="shared" si="457"/>
        <v>0</v>
      </c>
      <c r="P1066" s="5" t="b">
        <f t="shared" si="458"/>
        <v>0</v>
      </c>
      <c r="T1066" t="str">
        <f t="shared" si="434"/>
        <v/>
      </c>
      <c r="U1066" t="str">
        <f t="shared" si="435"/>
        <v/>
      </c>
      <c r="V1066" t="str">
        <f t="shared" si="436"/>
        <v/>
      </c>
      <c r="W1066" t="str">
        <f t="shared" si="437"/>
        <v/>
      </c>
      <c r="X1066" t="str">
        <f t="shared" si="438"/>
        <v/>
      </c>
      <c r="Y1066" t="str">
        <f t="shared" si="439"/>
        <v/>
      </c>
      <c r="Z1066" t="str">
        <f t="shared" si="440"/>
        <v/>
      </c>
      <c r="AA1066" t="str">
        <f t="shared" si="441"/>
        <v/>
      </c>
      <c r="AB1066" t="str">
        <f t="shared" si="442"/>
        <v/>
      </c>
      <c r="AC1066" t="str">
        <f t="shared" si="443"/>
        <v/>
      </c>
      <c r="AD1066" t="str">
        <f t="shared" si="444"/>
        <v/>
      </c>
      <c r="AE1066" t="str">
        <f t="shared" si="445"/>
        <v/>
      </c>
      <c r="AF1066" t="str">
        <f t="shared" si="446"/>
        <v/>
      </c>
      <c r="AG1066" t="str">
        <f t="shared" si="447"/>
        <v/>
      </c>
    </row>
    <row r="1067" spans="3:33" x14ac:dyDescent="0.3">
      <c r="C1067" s="5" t="str">
        <f t="shared" si="448"/>
        <v/>
      </c>
      <c r="D1067" s="5" t="e">
        <f t="shared" si="432"/>
        <v>#N/A</v>
      </c>
      <c r="E1067" s="5" t="b">
        <f t="shared" si="449"/>
        <v>0</v>
      </c>
      <c r="F1067" s="5" t="e">
        <f t="shared" si="433"/>
        <v>#N/A</v>
      </c>
      <c r="G1067" s="5" t="str">
        <f t="shared" si="450"/>
        <v>FALSE V</v>
      </c>
      <c r="H1067" s="5" t="b">
        <f t="shared" si="451"/>
        <v>0</v>
      </c>
      <c r="I1067" s="5" t="b">
        <f t="shared" si="452"/>
        <v>0</v>
      </c>
      <c r="J1067" s="5" t="b">
        <f t="shared" si="453"/>
        <v>0</v>
      </c>
      <c r="K1067" s="5" t="str">
        <f t="shared" si="454"/>
        <v>FALSE C</v>
      </c>
      <c r="L1067" s="5" t="str">
        <f t="array" ref="L1067">IFERROR(INDEX(e29_4c,SMALL(IF(($B$9&lt;=e29_raw)*($B$11&gt;=e29_raw),MATCH(ROW(e29_4c),ROW(e29_4c))),ROWS($A$1:A1061)),COLUMN(A1061)),"")</f>
        <v/>
      </c>
      <c r="M1067" s="5" t="b">
        <f t="shared" si="455"/>
        <v>0</v>
      </c>
      <c r="N1067" t="b">
        <f t="shared" si="456"/>
        <v>0</v>
      </c>
      <c r="O1067" t="b">
        <f t="shared" si="457"/>
        <v>0</v>
      </c>
      <c r="P1067" s="5" t="b">
        <f t="shared" si="458"/>
        <v>0</v>
      </c>
      <c r="T1067" t="str">
        <f t="shared" si="434"/>
        <v/>
      </c>
      <c r="U1067" t="str">
        <f t="shared" si="435"/>
        <v/>
      </c>
      <c r="V1067" t="str">
        <f t="shared" si="436"/>
        <v/>
      </c>
      <c r="W1067" t="str">
        <f t="shared" si="437"/>
        <v/>
      </c>
      <c r="X1067" t="str">
        <f t="shared" si="438"/>
        <v/>
      </c>
      <c r="Y1067" t="str">
        <f t="shared" si="439"/>
        <v/>
      </c>
      <c r="Z1067" t="str">
        <f t="shared" si="440"/>
        <v/>
      </c>
      <c r="AA1067" t="str">
        <f t="shared" si="441"/>
        <v/>
      </c>
      <c r="AB1067" t="str">
        <f t="shared" si="442"/>
        <v/>
      </c>
      <c r="AC1067" t="str">
        <f t="shared" si="443"/>
        <v/>
      </c>
      <c r="AD1067" t="str">
        <f t="shared" si="444"/>
        <v/>
      </c>
      <c r="AE1067" t="str">
        <f t="shared" si="445"/>
        <v/>
      </c>
      <c r="AF1067" t="str">
        <f t="shared" si="446"/>
        <v/>
      </c>
      <c r="AG1067" t="str">
        <f t="shared" si="447"/>
        <v/>
      </c>
    </row>
    <row r="1068" spans="3:33" x14ac:dyDescent="0.3">
      <c r="C1068" s="5" t="str">
        <f t="shared" si="448"/>
        <v/>
      </c>
      <c r="D1068" s="5" t="e">
        <f t="shared" si="432"/>
        <v>#N/A</v>
      </c>
      <c r="E1068" s="5" t="b">
        <f t="shared" si="449"/>
        <v>0</v>
      </c>
      <c r="F1068" s="5" t="e">
        <f t="shared" si="433"/>
        <v>#N/A</v>
      </c>
      <c r="G1068" s="5" t="str">
        <f t="shared" si="450"/>
        <v>FALSE V</v>
      </c>
      <c r="H1068" s="5" t="b">
        <f t="shared" si="451"/>
        <v>0</v>
      </c>
      <c r="I1068" s="5" t="b">
        <f t="shared" si="452"/>
        <v>0</v>
      </c>
      <c r="J1068" s="5" t="b">
        <f t="shared" si="453"/>
        <v>0</v>
      </c>
      <c r="K1068" s="5" t="str">
        <f t="shared" si="454"/>
        <v>FALSE C</v>
      </c>
      <c r="L1068" s="5" t="str">
        <f t="array" ref="L1068">IFERROR(INDEX(e29_4c,SMALL(IF(($B$9&lt;=e29_raw)*($B$11&gt;=e29_raw),MATCH(ROW(e29_4c),ROW(e29_4c))),ROWS($A$1:A1062)),COLUMN(A1062)),"")</f>
        <v/>
      </c>
      <c r="M1068" s="5" t="b">
        <f t="shared" si="455"/>
        <v>0</v>
      </c>
      <c r="N1068" t="b">
        <f t="shared" si="456"/>
        <v>0</v>
      </c>
      <c r="O1068" t="b">
        <f t="shared" si="457"/>
        <v>0</v>
      </c>
      <c r="P1068" s="5" t="b">
        <f t="shared" si="458"/>
        <v>0</v>
      </c>
      <c r="T1068" t="str">
        <f t="shared" si="434"/>
        <v/>
      </c>
      <c r="U1068" t="str">
        <f t="shared" si="435"/>
        <v/>
      </c>
      <c r="V1068" t="str">
        <f t="shared" si="436"/>
        <v/>
      </c>
      <c r="W1068" t="str">
        <f t="shared" si="437"/>
        <v/>
      </c>
      <c r="X1068" t="str">
        <f t="shared" si="438"/>
        <v/>
      </c>
      <c r="Y1068" t="str">
        <f t="shared" si="439"/>
        <v/>
      </c>
      <c r="Z1068" t="str">
        <f t="shared" si="440"/>
        <v/>
      </c>
      <c r="AA1068" t="str">
        <f t="shared" si="441"/>
        <v/>
      </c>
      <c r="AB1068" t="str">
        <f t="shared" si="442"/>
        <v/>
      </c>
      <c r="AC1068" t="str">
        <f t="shared" si="443"/>
        <v/>
      </c>
      <c r="AD1068" t="str">
        <f t="shared" si="444"/>
        <v/>
      </c>
      <c r="AE1068" t="str">
        <f t="shared" si="445"/>
        <v/>
      </c>
      <c r="AF1068" t="str">
        <f t="shared" si="446"/>
        <v/>
      </c>
      <c r="AG1068" t="str">
        <f t="shared" si="447"/>
        <v/>
      </c>
    </row>
    <row r="1069" spans="3:33" x14ac:dyDescent="0.3">
      <c r="C1069" s="5" t="str">
        <f t="shared" si="448"/>
        <v/>
      </c>
      <c r="D1069" s="5" t="e">
        <f t="shared" si="432"/>
        <v>#N/A</v>
      </c>
      <c r="E1069" s="5" t="b">
        <f t="shared" si="449"/>
        <v>0</v>
      </c>
      <c r="F1069" s="5" t="e">
        <f t="shared" si="433"/>
        <v>#N/A</v>
      </c>
      <c r="G1069" s="5" t="str">
        <f t="shared" si="450"/>
        <v>FALSE V</v>
      </c>
      <c r="H1069" s="5" t="b">
        <f t="shared" si="451"/>
        <v>0</v>
      </c>
      <c r="I1069" s="5" t="b">
        <f t="shared" si="452"/>
        <v>0</v>
      </c>
      <c r="J1069" s="5" t="b">
        <f t="shared" si="453"/>
        <v>0</v>
      </c>
      <c r="K1069" s="5" t="str">
        <f t="shared" si="454"/>
        <v>FALSE C</v>
      </c>
      <c r="L1069" s="5" t="str">
        <f t="array" ref="L1069">IFERROR(INDEX(e29_4c,SMALL(IF(($B$9&lt;=e29_raw)*($B$11&gt;=e29_raw),MATCH(ROW(e29_4c),ROW(e29_4c))),ROWS($A$1:A1063)),COLUMN(A1063)),"")</f>
        <v/>
      </c>
      <c r="M1069" s="5" t="b">
        <f t="shared" si="455"/>
        <v>0</v>
      </c>
      <c r="N1069" t="b">
        <f t="shared" si="456"/>
        <v>0</v>
      </c>
      <c r="O1069" t="b">
        <f t="shared" si="457"/>
        <v>0</v>
      </c>
      <c r="P1069" s="5" t="b">
        <f t="shared" si="458"/>
        <v>0</v>
      </c>
      <c r="T1069" t="str">
        <f t="shared" si="434"/>
        <v/>
      </c>
      <c r="U1069" t="str">
        <f t="shared" si="435"/>
        <v/>
      </c>
      <c r="V1069" t="str">
        <f t="shared" si="436"/>
        <v/>
      </c>
      <c r="W1069" t="str">
        <f t="shared" si="437"/>
        <v/>
      </c>
      <c r="X1069" t="str">
        <f t="shared" si="438"/>
        <v/>
      </c>
      <c r="Y1069" t="str">
        <f t="shared" si="439"/>
        <v/>
      </c>
      <c r="Z1069" t="str">
        <f t="shared" si="440"/>
        <v/>
      </c>
      <c r="AA1069" t="str">
        <f t="shared" si="441"/>
        <v/>
      </c>
      <c r="AB1069" t="str">
        <f t="shared" si="442"/>
        <v/>
      </c>
      <c r="AC1069" t="str">
        <f t="shared" si="443"/>
        <v/>
      </c>
      <c r="AD1069" t="str">
        <f t="shared" si="444"/>
        <v/>
      </c>
      <c r="AE1069" t="str">
        <f t="shared" si="445"/>
        <v/>
      </c>
      <c r="AF1069" t="str">
        <f t="shared" si="446"/>
        <v/>
      </c>
      <c r="AG1069" t="str">
        <f t="shared" si="447"/>
        <v/>
      </c>
    </row>
    <row r="1070" spans="3:33" x14ac:dyDescent="0.3">
      <c r="C1070" s="5" t="str">
        <f t="shared" si="448"/>
        <v/>
      </c>
      <c r="D1070" s="5" t="e">
        <f t="shared" si="432"/>
        <v>#N/A</v>
      </c>
      <c r="E1070" s="5" t="b">
        <f t="shared" si="449"/>
        <v>0</v>
      </c>
      <c r="F1070" s="5" t="e">
        <f t="shared" si="433"/>
        <v>#N/A</v>
      </c>
      <c r="G1070" s="5" t="str">
        <f t="shared" si="450"/>
        <v>FALSE V</v>
      </c>
      <c r="H1070" s="5" t="b">
        <f t="shared" si="451"/>
        <v>0</v>
      </c>
      <c r="I1070" s="5" t="b">
        <f t="shared" si="452"/>
        <v>0</v>
      </c>
      <c r="J1070" s="5" t="b">
        <f t="shared" si="453"/>
        <v>0</v>
      </c>
      <c r="K1070" s="5" t="str">
        <f t="shared" si="454"/>
        <v>FALSE C</v>
      </c>
      <c r="L1070" s="5" t="str">
        <f t="array" ref="L1070">IFERROR(INDEX(e29_4c,SMALL(IF(($B$9&lt;=e29_raw)*($B$11&gt;=e29_raw),MATCH(ROW(e29_4c),ROW(e29_4c))),ROWS($A$1:A1064)),COLUMN(A1064)),"")</f>
        <v/>
      </c>
      <c r="M1070" s="5" t="b">
        <f t="shared" si="455"/>
        <v>0</v>
      </c>
      <c r="N1070" t="b">
        <f t="shared" si="456"/>
        <v>0</v>
      </c>
      <c r="O1070" t="b">
        <f t="shared" si="457"/>
        <v>0</v>
      </c>
      <c r="P1070" s="5" t="b">
        <f t="shared" si="458"/>
        <v>0</v>
      </c>
      <c r="T1070" t="str">
        <f t="shared" si="434"/>
        <v/>
      </c>
      <c r="U1070" t="str">
        <f t="shared" si="435"/>
        <v/>
      </c>
      <c r="V1070" t="str">
        <f t="shared" si="436"/>
        <v/>
      </c>
      <c r="W1070" t="str">
        <f t="shared" si="437"/>
        <v/>
      </c>
      <c r="X1070" t="str">
        <f t="shared" si="438"/>
        <v/>
      </c>
      <c r="Y1070" t="str">
        <f t="shared" si="439"/>
        <v/>
      </c>
      <c r="Z1070" t="str">
        <f t="shared" si="440"/>
        <v/>
      </c>
      <c r="AA1070" t="str">
        <f t="shared" si="441"/>
        <v/>
      </c>
      <c r="AB1070" t="str">
        <f t="shared" si="442"/>
        <v/>
      </c>
      <c r="AC1070" t="str">
        <f t="shared" si="443"/>
        <v/>
      </c>
      <c r="AD1070" t="str">
        <f t="shared" si="444"/>
        <v/>
      </c>
      <c r="AE1070" t="str">
        <f t="shared" si="445"/>
        <v/>
      </c>
      <c r="AF1070" t="str">
        <f t="shared" si="446"/>
        <v/>
      </c>
      <c r="AG1070" t="str">
        <f t="shared" si="447"/>
        <v/>
      </c>
    </row>
    <row r="1071" spans="3:33" x14ac:dyDescent="0.3">
      <c r="C1071" s="5" t="str">
        <f t="shared" si="448"/>
        <v/>
      </c>
      <c r="D1071" s="5" t="e">
        <f t="shared" si="432"/>
        <v>#N/A</v>
      </c>
      <c r="E1071" s="5" t="b">
        <f t="shared" si="449"/>
        <v>0</v>
      </c>
      <c r="F1071" s="5" t="e">
        <f t="shared" si="433"/>
        <v>#N/A</v>
      </c>
      <c r="G1071" s="5" t="str">
        <f t="shared" si="450"/>
        <v>FALSE V</v>
      </c>
      <c r="H1071" s="5" t="b">
        <f t="shared" si="451"/>
        <v>0</v>
      </c>
      <c r="I1071" s="5" t="b">
        <f t="shared" si="452"/>
        <v>0</v>
      </c>
      <c r="J1071" s="5" t="b">
        <f t="shared" si="453"/>
        <v>0</v>
      </c>
      <c r="K1071" s="5" t="str">
        <f t="shared" si="454"/>
        <v>FALSE C</v>
      </c>
      <c r="L1071" s="5" t="str">
        <f t="array" ref="L1071">IFERROR(INDEX(e29_4c,SMALL(IF(($B$9&lt;=e29_raw)*($B$11&gt;=e29_raw),MATCH(ROW(e29_4c),ROW(e29_4c))),ROWS($A$1:A1065)),COLUMN(A1065)),"")</f>
        <v/>
      </c>
      <c r="M1071" s="5" t="b">
        <f t="shared" si="455"/>
        <v>0</v>
      </c>
      <c r="N1071" t="b">
        <f t="shared" si="456"/>
        <v>0</v>
      </c>
      <c r="O1071" t="b">
        <f t="shared" si="457"/>
        <v>0</v>
      </c>
      <c r="P1071" s="5" t="b">
        <f t="shared" si="458"/>
        <v>0</v>
      </c>
      <c r="T1071" t="str">
        <f t="shared" si="434"/>
        <v/>
      </c>
      <c r="U1071" t="str">
        <f t="shared" si="435"/>
        <v/>
      </c>
      <c r="V1071" t="str">
        <f t="shared" si="436"/>
        <v/>
      </c>
      <c r="W1071" t="str">
        <f t="shared" si="437"/>
        <v/>
      </c>
      <c r="X1071" t="str">
        <f t="shared" si="438"/>
        <v/>
      </c>
      <c r="Y1071" t="str">
        <f t="shared" si="439"/>
        <v/>
      </c>
      <c r="Z1071" t="str">
        <f t="shared" si="440"/>
        <v/>
      </c>
      <c r="AA1071" t="str">
        <f t="shared" si="441"/>
        <v/>
      </c>
      <c r="AB1071" t="str">
        <f t="shared" si="442"/>
        <v/>
      </c>
      <c r="AC1071" t="str">
        <f t="shared" si="443"/>
        <v/>
      </c>
      <c r="AD1071" t="str">
        <f t="shared" si="444"/>
        <v/>
      </c>
      <c r="AE1071" t="str">
        <f t="shared" si="445"/>
        <v/>
      </c>
      <c r="AF1071" t="str">
        <f t="shared" si="446"/>
        <v/>
      </c>
      <c r="AG1071" t="str">
        <f t="shared" si="447"/>
        <v/>
      </c>
    </row>
    <row r="1072" spans="3:33" x14ac:dyDescent="0.3">
      <c r="C1072" s="5" t="str">
        <f t="shared" si="448"/>
        <v/>
      </c>
      <c r="D1072" s="5" t="e">
        <f t="shared" si="432"/>
        <v>#N/A</v>
      </c>
      <c r="E1072" s="5" t="b">
        <f t="shared" si="449"/>
        <v>0</v>
      </c>
      <c r="F1072" s="5" t="e">
        <f t="shared" si="433"/>
        <v>#N/A</v>
      </c>
      <c r="G1072" s="5" t="str">
        <f t="shared" si="450"/>
        <v>FALSE V</v>
      </c>
      <c r="H1072" s="5" t="b">
        <f t="shared" si="451"/>
        <v>0</v>
      </c>
      <c r="I1072" s="5" t="b">
        <f t="shared" si="452"/>
        <v>0</v>
      </c>
      <c r="J1072" s="5" t="b">
        <f t="shared" si="453"/>
        <v>0</v>
      </c>
      <c r="K1072" s="5" t="str">
        <f t="shared" si="454"/>
        <v>FALSE C</v>
      </c>
      <c r="L1072" s="5" t="str">
        <f t="array" ref="L1072">IFERROR(INDEX(e29_4c,SMALL(IF(($B$9&lt;=e29_raw)*($B$11&gt;=e29_raw),MATCH(ROW(e29_4c),ROW(e29_4c))),ROWS($A$1:A1066)),COLUMN(A1066)),"")</f>
        <v/>
      </c>
      <c r="M1072" s="5" t="b">
        <f t="shared" si="455"/>
        <v>0</v>
      </c>
      <c r="N1072" t="b">
        <f t="shared" si="456"/>
        <v>0</v>
      </c>
      <c r="O1072" t="b">
        <f t="shared" si="457"/>
        <v>0</v>
      </c>
      <c r="P1072" s="5" t="b">
        <f t="shared" si="458"/>
        <v>0</v>
      </c>
      <c r="T1072" t="str">
        <f t="shared" si="434"/>
        <v/>
      </c>
      <c r="U1072" t="str">
        <f t="shared" si="435"/>
        <v/>
      </c>
      <c r="V1072" t="str">
        <f t="shared" si="436"/>
        <v/>
      </c>
      <c r="W1072" t="str">
        <f t="shared" si="437"/>
        <v/>
      </c>
      <c r="X1072" t="str">
        <f t="shared" si="438"/>
        <v/>
      </c>
      <c r="Y1072" t="str">
        <f t="shared" si="439"/>
        <v/>
      </c>
      <c r="Z1072" t="str">
        <f t="shared" si="440"/>
        <v/>
      </c>
      <c r="AA1072" t="str">
        <f t="shared" si="441"/>
        <v/>
      </c>
      <c r="AB1072" t="str">
        <f t="shared" si="442"/>
        <v/>
      </c>
      <c r="AC1072" t="str">
        <f t="shared" si="443"/>
        <v/>
      </c>
      <c r="AD1072" t="str">
        <f t="shared" si="444"/>
        <v/>
      </c>
      <c r="AE1072" t="str">
        <f t="shared" si="445"/>
        <v/>
      </c>
      <c r="AF1072" t="str">
        <f t="shared" si="446"/>
        <v/>
      </c>
      <c r="AG1072" t="str">
        <f t="shared" si="447"/>
        <v/>
      </c>
    </row>
    <row r="1073" spans="3:33" x14ac:dyDescent="0.3">
      <c r="C1073" s="5" t="str">
        <f t="shared" si="448"/>
        <v/>
      </c>
      <c r="D1073" s="5" t="e">
        <f t="shared" si="432"/>
        <v>#N/A</v>
      </c>
      <c r="E1073" s="5" t="b">
        <f t="shared" si="449"/>
        <v>0</v>
      </c>
      <c r="F1073" s="5" t="e">
        <f t="shared" si="433"/>
        <v>#N/A</v>
      </c>
      <c r="G1073" s="5" t="str">
        <f t="shared" si="450"/>
        <v>FALSE V</v>
      </c>
      <c r="H1073" s="5" t="b">
        <f t="shared" si="451"/>
        <v>0</v>
      </c>
      <c r="I1073" s="5" t="b">
        <f t="shared" si="452"/>
        <v>0</v>
      </c>
      <c r="J1073" s="5" t="b">
        <f t="shared" si="453"/>
        <v>0</v>
      </c>
      <c r="K1073" s="5" t="str">
        <f t="shared" si="454"/>
        <v>FALSE C</v>
      </c>
      <c r="L1073" s="5" t="str">
        <f t="array" ref="L1073">IFERROR(INDEX(e29_4c,SMALL(IF(($B$9&lt;=e29_raw)*($B$11&gt;=e29_raw),MATCH(ROW(e29_4c),ROW(e29_4c))),ROWS($A$1:A1067)),COLUMN(A1067)),"")</f>
        <v/>
      </c>
      <c r="M1073" s="5" t="b">
        <f t="shared" si="455"/>
        <v>0</v>
      </c>
      <c r="N1073" t="b">
        <f t="shared" si="456"/>
        <v>0</v>
      </c>
      <c r="O1073" t="b">
        <f t="shared" si="457"/>
        <v>0</v>
      </c>
      <c r="P1073" s="5" t="b">
        <f t="shared" si="458"/>
        <v>0</v>
      </c>
      <c r="T1073" t="str">
        <f t="shared" si="434"/>
        <v/>
      </c>
      <c r="U1073" t="str">
        <f t="shared" si="435"/>
        <v/>
      </c>
      <c r="V1073" t="str">
        <f t="shared" si="436"/>
        <v/>
      </c>
      <c r="W1073" t="str">
        <f t="shared" si="437"/>
        <v/>
      </c>
      <c r="X1073" t="str">
        <f t="shared" si="438"/>
        <v/>
      </c>
      <c r="Y1073" t="str">
        <f t="shared" si="439"/>
        <v/>
      </c>
      <c r="Z1073" t="str">
        <f t="shared" si="440"/>
        <v/>
      </c>
      <c r="AA1073" t="str">
        <f t="shared" si="441"/>
        <v/>
      </c>
      <c r="AB1073" t="str">
        <f t="shared" si="442"/>
        <v/>
      </c>
      <c r="AC1073" t="str">
        <f t="shared" si="443"/>
        <v/>
      </c>
      <c r="AD1073" t="str">
        <f t="shared" si="444"/>
        <v/>
      </c>
      <c r="AE1073" t="str">
        <f t="shared" si="445"/>
        <v/>
      </c>
      <c r="AF1073" t="str">
        <f t="shared" si="446"/>
        <v/>
      </c>
      <c r="AG1073" t="str">
        <f t="shared" si="447"/>
        <v/>
      </c>
    </row>
    <row r="1074" spans="3:33" x14ac:dyDescent="0.3">
      <c r="C1074" s="5" t="str">
        <f t="shared" si="448"/>
        <v/>
      </c>
      <c r="D1074" s="5" t="e">
        <f t="shared" si="432"/>
        <v>#N/A</v>
      </c>
      <c r="E1074" s="5" t="b">
        <f t="shared" si="449"/>
        <v>0</v>
      </c>
      <c r="F1074" s="5" t="e">
        <f t="shared" si="433"/>
        <v>#N/A</v>
      </c>
      <c r="G1074" s="5" t="str">
        <f t="shared" si="450"/>
        <v>FALSE V</v>
      </c>
      <c r="H1074" s="5" t="b">
        <f t="shared" si="451"/>
        <v>0</v>
      </c>
      <c r="I1074" s="5" t="b">
        <f t="shared" si="452"/>
        <v>0</v>
      </c>
      <c r="J1074" s="5" t="b">
        <f t="shared" si="453"/>
        <v>0</v>
      </c>
      <c r="K1074" s="5" t="str">
        <f t="shared" si="454"/>
        <v>FALSE C</v>
      </c>
      <c r="L1074" s="5" t="str">
        <f t="array" ref="L1074">IFERROR(INDEX(e29_4c,SMALL(IF(($B$9&lt;=e29_raw)*($B$11&gt;=e29_raw),MATCH(ROW(e29_4c),ROW(e29_4c))),ROWS($A$1:A1068)),COLUMN(A1068)),"")</f>
        <v/>
      </c>
      <c r="M1074" s="5" t="b">
        <f t="shared" si="455"/>
        <v>0</v>
      </c>
      <c r="N1074" t="b">
        <f t="shared" si="456"/>
        <v>0</v>
      </c>
      <c r="O1074" t="b">
        <f t="shared" si="457"/>
        <v>0</v>
      </c>
      <c r="P1074" s="5" t="b">
        <f t="shared" si="458"/>
        <v>0</v>
      </c>
      <c r="T1074" t="str">
        <f t="shared" si="434"/>
        <v/>
      </c>
      <c r="U1074" t="str">
        <f t="shared" si="435"/>
        <v/>
      </c>
      <c r="V1074" t="str">
        <f t="shared" si="436"/>
        <v/>
      </c>
      <c r="W1074" t="str">
        <f t="shared" si="437"/>
        <v/>
      </c>
      <c r="X1074" t="str">
        <f t="shared" si="438"/>
        <v/>
      </c>
      <c r="Y1074" t="str">
        <f t="shared" si="439"/>
        <v/>
      </c>
      <c r="Z1074" t="str">
        <f t="shared" si="440"/>
        <v/>
      </c>
      <c r="AA1074" t="str">
        <f t="shared" si="441"/>
        <v/>
      </c>
      <c r="AB1074" t="str">
        <f t="shared" si="442"/>
        <v/>
      </c>
      <c r="AC1074" t="str">
        <f t="shared" si="443"/>
        <v/>
      </c>
      <c r="AD1074" t="str">
        <f t="shared" si="444"/>
        <v/>
      </c>
      <c r="AE1074" t="str">
        <f t="shared" si="445"/>
        <v/>
      </c>
      <c r="AF1074" t="str">
        <f t="shared" si="446"/>
        <v/>
      </c>
      <c r="AG1074" t="str">
        <f t="shared" si="447"/>
        <v/>
      </c>
    </row>
    <row r="1075" spans="3:33" x14ac:dyDescent="0.3">
      <c r="C1075" s="5" t="str">
        <f t="shared" si="448"/>
        <v/>
      </c>
      <c r="D1075" s="5" t="e">
        <f t="shared" si="432"/>
        <v>#N/A</v>
      </c>
      <c r="E1075" s="5" t="b">
        <f t="shared" si="449"/>
        <v>0</v>
      </c>
      <c r="F1075" s="5" t="e">
        <f t="shared" si="433"/>
        <v>#N/A</v>
      </c>
      <c r="G1075" s="5" t="str">
        <f t="shared" si="450"/>
        <v>FALSE V</v>
      </c>
      <c r="H1075" s="5" t="b">
        <f t="shared" si="451"/>
        <v>0</v>
      </c>
      <c r="I1075" s="5" t="b">
        <f t="shared" si="452"/>
        <v>0</v>
      </c>
      <c r="J1075" s="5" t="b">
        <f t="shared" si="453"/>
        <v>0</v>
      </c>
      <c r="K1075" s="5" t="str">
        <f t="shared" si="454"/>
        <v>FALSE C</v>
      </c>
      <c r="L1075" s="5" t="str">
        <f t="array" ref="L1075">IFERROR(INDEX(e29_4c,SMALL(IF(($B$9&lt;=e29_raw)*($B$11&gt;=e29_raw),MATCH(ROW(e29_4c),ROW(e29_4c))),ROWS($A$1:A1069)),COLUMN(A1069)),"")</f>
        <v/>
      </c>
      <c r="M1075" s="5" t="b">
        <f t="shared" si="455"/>
        <v>0</v>
      </c>
      <c r="N1075" t="b">
        <f t="shared" si="456"/>
        <v>0</v>
      </c>
      <c r="O1075" t="b">
        <f t="shared" si="457"/>
        <v>0</v>
      </c>
      <c r="P1075" s="5" t="b">
        <f t="shared" si="458"/>
        <v>0</v>
      </c>
      <c r="T1075" t="str">
        <f t="shared" si="434"/>
        <v/>
      </c>
      <c r="U1075" t="str">
        <f t="shared" si="435"/>
        <v/>
      </c>
      <c r="V1075" t="str">
        <f t="shared" si="436"/>
        <v/>
      </c>
      <c r="W1075" t="str">
        <f t="shared" si="437"/>
        <v/>
      </c>
      <c r="X1075" t="str">
        <f t="shared" si="438"/>
        <v/>
      </c>
      <c r="Y1075" t="str">
        <f t="shared" si="439"/>
        <v/>
      </c>
      <c r="Z1075" t="str">
        <f t="shared" si="440"/>
        <v/>
      </c>
      <c r="AA1075" t="str">
        <f t="shared" si="441"/>
        <v/>
      </c>
      <c r="AB1075" t="str">
        <f t="shared" si="442"/>
        <v/>
      </c>
      <c r="AC1075" t="str">
        <f t="shared" si="443"/>
        <v/>
      </c>
      <c r="AD1075" t="str">
        <f t="shared" si="444"/>
        <v/>
      </c>
      <c r="AE1075" t="str">
        <f t="shared" si="445"/>
        <v/>
      </c>
      <c r="AF1075" t="str">
        <f t="shared" si="446"/>
        <v/>
      </c>
      <c r="AG1075" t="str">
        <f t="shared" si="447"/>
        <v/>
      </c>
    </row>
    <row r="1076" spans="3:33" x14ac:dyDescent="0.3">
      <c r="C1076" s="5" t="str">
        <f t="shared" si="448"/>
        <v/>
      </c>
      <c r="D1076" s="5" t="e">
        <f t="shared" si="432"/>
        <v>#N/A</v>
      </c>
      <c r="E1076" s="5" t="b">
        <f t="shared" si="449"/>
        <v>0</v>
      </c>
      <c r="F1076" s="5" t="e">
        <f t="shared" si="433"/>
        <v>#N/A</v>
      </c>
      <c r="G1076" s="5" t="str">
        <f t="shared" si="450"/>
        <v>FALSE V</v>
      </c>
      <c r="H1076" s="5" t="b">
        <f t="shared" si="451"/>
        <v>0</v>
      </c>
      <c r="I1076" s="5" t="b">
        <f t="shared" si="452"/>
        <v>0</v>
      </c>
      <c r="J1076" s="5" t="b">
        <f t="shared" si="453"/>
        <v>0</v>
      </c>
      <c r="K1076" s="5" t="str">
        <f t="shared" si="454"/>
        <v>FALSE C</v>
      </c>
      <c r="L1076" s="5" t="str">
        <f t="array" ref="L1076">IFERROR(INDEX(e29_4c,SMALL(IF(($B$9&lt;=e29_raw)*($B$11&gt;=e29_raw),MATCH(ROW(e29_4c),ROW(e29_4c))),ROWS($A$1:A1070)),COLUMN(A1070)),"")</f>
        <v/>
      </c>
      <c r="M1076" s="5" t="b">
        <f t="shared" si="455"/>
        <v>0</v>
      </c>
      <c r="N1076" t="b">
        <f t="shared" si="456"/>
        <v>0</v>
      </c>
      <c r="O1076" t="b">
        <f t="shared" si="457"/>
        <v>0</v>
      </c>
      <c r="P1076" s="5" t="b">
        <f t="shared" si="458"/>
        <v>0</v>
      </c>
      <c r="T1076" t="str">
        <f t="shared" si="434"/>
        <v/>
      </c>
      <c r="U1076" t="str">
        <f t="shared" si="435"/>
        <v/>
      </c>
      <c r="V1076" t="str">
        <f t="shared" si="436"/>
        <v/>
      </c>
      <c r="W1076" t="str">
        <f t="shared" si="437"/>
        <v/>
      </c>
      <c r="X1076" t="str">
        <f t="shared" si="438"/>
        <v/>
      </c>
      <c r="Y1076" t="str">
        <f t="shared" si="439"/>
        <v/>
      </c>
      <c r="Z1076" t="str">
        <f t="shared" si="440"/>
        <v/>
      </c>
      <c r="AA1076" t="str">
        <f t="shared" si="441"/>
        <v/>
      </c>
      <c r="AB1076" t="str">
        <f t="shared" si="442"/>
        <v/>
      </c>
      <c r="AC1076" t="str">
        <f t="shared" si="443"/>
        <v/>
      </c>
      <c r="AD1076" t="str">
        <f t="shared" si="444"/>
        <v/>
      </c>
      <c r="AE1076" t="str">
        <f t="shared" si="445"/>
        <v/>
      </c>
      <c r="AF1076" t="str">
        <f t="shared" si="446"/>
        <v/>
      </c>
      <c r="AG1076" t="str">
        <f t="shared" si="447"/>
        <v/>
      </c>
    </row>
    <row r="1077" spans="3:33" x14ac:dyDescent="0.3">
      <c r="C1077" s="5" t="str">
        <f t="shared" si="448"/>
        <v/>
      </c>
      <c r="D1077" s="5" t="e">
        <f t="shared" si="432"/>
        <v>#N/A</v>
      </c>
      <c r="E1077" s="5" t="b">
        <f t="shared" si="449"/>
        <v>0</v>
      </c>
      <c r="F1077" s="5" t="e">
        <f t="shared" si="433"/>
        <v>#N/A</v>
      </c>
      <c r="G1077" s="5" t="str">
        <f t="shared" si="450"/>
        <v>FALSE V</v>
      </c>
      <c r="H1077" s="5" t="b">
        <f t="shared" si="451"/>
        <v>0</v>
      </c>
      <c r="I1077" s="5" t="b">
        <f t="shared" si="452"/>
        <v>0</v>
      </c>
      <c r="J1077" s="5" t="b">
        <f t="shared" si="453"/>
        <v>0</v>
      </c>
      <c r="K1077" s="5" t="str">
        <f t="shared" si="454"/>
        <v>FALSE C</v>
      </c>
      <c r="L1077" s="5" t="str">
        <f t="array" ref="L1077">IFERROR(INDEX(e29_4c,SMALL(IF(($B$9&lt;=e29_raw)*($B$11&gt;=e29_raw),MATCH(ROW(e29_4c),ROW(e29_4c))),ROWS($A$1:A1071)),COLUMN(A1071)),"")</f>
        <v/>
      </c>
      <c r="M1077" s="5" t="b">
        <f t="shared" si="455"/>
        <v>0</v>
      </c>
      <c r="N1077" t="b">
        <f t="shared" si="456"/>
        <v>0</v>
      </c>
      <c r="O1077" t="b">
        <f t="shared" si="457"/>
        <v>0</v>
      </c>
      <c r="P1077" s="5" t="b">
        <f t="shared" si="458"/>
        <v>0</v>
      </c>
      <c r="T1077" t="str">
        <f t="shared" si="434"/>
        <v/>
      </c>
      <c r="U1077" t="str">
        <f t="shared" si="435"/>
        <v/>
      </c>
      <c r="V1077" t="str">
        <f t="shared" si="436"/>
        <v/>
      </c>
      <c r="W1077" t="str">
        <f t="shared" si="437"/>
        <v/>
      </c>
      <c r="X1077" t="str">
        <f t="shared" si="438"/>
        <v/>
      </c>
      <c r="Y1077" t="str">
        <f t="shared" si="439"/>
        <v/>
      </c>
      <c r="Z1077" t="str">
        <f t="shared" si="440"/>
        <v/>
      </c>
      <c r="AA1077" t="str">
        <f t="shared" si="441"/>
        <v/>
      </c>
      <c r="AB1077" t="str">
        <f t="shared" si="442"/>
        <v/>
      </c>
      <c r="AC1077" t="str">
        <f t="shared" si="443"/>
        <v/>
      </c>
      <c r="AD1077" t="str">
        <f t="shared" si="444"/>
        <v/>
      </c>
      <c r="AE1077" t="str">
        <f t="shared" si="445"/>
        <v/>
      </c>
      <c r="AF1077" t="str">
        <f t="shared" si="446"/>
        <v/>
      </c>
      <c r="AG1077" t="str">
        <f t="shared" si="447"/>
        <v/>
      </c>
    </row>
    <row r="1078" spans="3:33" x14ac:dyDescent="0.3">
      <c r="C1078" s="5" t="str">
        <f t="shared" si="448"/>
        <v/>
      </c>
      <c r="D1078" s="5" t="e">
        <f t="shared" si="432"/>
        <v>#N/A</v>
      </c>
      <c r="E1078" s="5" t="b">
        <f t="shared" si="449"/>
        <v>0</v>
      </c>
      <c r="F1078" s="5" t="e">
        <f t="shared" si="433"/>
        <v>#N/A</v>
      </c>
      <c r="G1078" s="5" t="str">
        <f t="shared" si="450"/>
        <v>FALSE V</v>
      </c>
      <c r="H1078" s="5" t="b">
        <f t="shared" si="451"/>
        <v>0</v>
      </c>
      <c r="I1078" s="5" t="b">
        <f t="shared" si="452"/>
        <v>0</v>
      </c>
      <c r="J1078" s="5" t="b">
        <f t="shared" si="453"/>
        <v>0</v>
      </c>
      <c r="K1078" s="5" t="str">
        <f t="shared" si="454"/>
        <v>FALSE C</v>
      </c>
      <c r="L1078" s="5" t="str">
        <f t="array" ref="L1078">IFERROR(INDEX(e29_4c,SMALL(IF(($B$9&lt;=e29_raw)*($B$11&gt;=e29_raw),MATCH(ROW(e29_4c),ROW(e29_4c))),ROWS($A$1:A1072)),COLUMN(A1072)),"")</f>
        <v/>
      </c>
      <c r="M1078" s="5" t="b">
        <f t="shared" si="455"/>
        <v>0</v>
      </c>
      <c r="N1078" t="b">
        <f t="shared" si="456"/>
        <v>0</v>
      </c>
      <c r="O1078" t="b">
        <f t="shared" si="457"/>
        <v>0</v>
      </c>
      <c r="P1078" s="5" t="b">
        <f t="shared" si="458"/>
        <v>0</v>
      </c>
      <c r="T1078" t="str">
        <f t="shared" si="434"/>
        <v/>
      </c>
      <c r="U1078" t="str">
        <f t="shared" si="435"/>
        <v/>
      </c>
      <c r="V1078" t="str">
        <f t="shared" si="436"/>
        <v/>
      </c>
      <c r="W1078" t="str">
        <f t="shared" si="437"/>
        <v/>
      </c>
      <c r="X1078" t="str">
        <f t="shared" si="438"/>
        <v/>
      </c>
      <c r="Y1078" t="str">
        <f t="shared" si="439"/>
        <v/>
      </c>
      <c r="Z1078" t="str">
        <f t="shared" si="440"/>
        <v/>
      </c>
      <c r="AA1078" t="str">
        <f t="shared" si="441"/>
        <v/>
      </c>
      <c r="AB1078" t="str">
        <f t="shared" si="442"/>
        <v/>
      </c>
      <c r="AC1078" t="str">
        <f t="shared" si="443"/>
        <v/>
      </c>
      <c r="AD1078" t="str">
        <f t="shared" si="444"/>
        <v/>
      </c>
      <c r="AE1078" t="str">
        <f t="shared" si="445"/>
        <v/>
      </c>
      <c r="AF1078" t="str">
        <f t="shared" si="446"/>
        <v/>
      </c>
      <c r="AG1078" t="str">
        <f t="shared" si="447"/>
        <v/>
      </c>
    </row>
    <row r="1079" spans="3:33" x14ac:dyDescent="0.3">
      <c r="C1079" s="5" t="str">
        <f t="shared" si="448"/>
        <v/>
      </c>
      <c r="D1079" s="5" t="e">
        <f t="shared" si="432"/>
        <v>#N/A</v>
      </c>
      <c r="E1079" s="5" t="b">
        <f t="shared" si="449"/>
        <v>0</v>
      </c>
      <c r="F1079" s="5" t="e">
        <f t="shared" si="433"/>
        <v>#N/A</v>
      </c>
      <c r="G1079" s="5" t="str">
        <f t="shared" si="450"/>
        <v>FALSE V</v>
      </c>
      <c r="H1079" s="5" t="b">
        <f t="shared" si="451"/>
        <v>0</v>
      </c>
      <c r="I1079" s="5" t="b">
        <f t="shared" si="452"/>
        <v>0</v>
      </c>
      <c r="J1079" s="5" t="b">
        <f t="shared" si="453"/>
        <v>0</v>
      </c>
      <c r="K1079" s="5" t="str">
        <f t="shared" si="454"/>
        <v>FALSE C</v>
      </c>
      <c r="L1079" s="5" t="str">
        <f t="array" ref="L1079">IFERROR(INDEX(e29_4c,SMALL(IF(($B$9&lt;=e29_raw)*($B$11&gt;=e29_raw),MATCH(ROW(e29_4c),ROW(e29_4c))),ROWS($A$1:A1073)),COLUMN(A1073)),"")</f>
        <v/>
      </c>
      <c r="M1079" s="5" t="b">
        <f t="shared" si="455"/>
        <v>0</v>
      </c>
      <c r="N1079" t="b">
        <f t="shared" si="456"/>
        <v>0</v>
      </c>
      <c r="O1079" t="b">
        <f t="shared" si="457"/>
        <v>0</v>
      </c>
      <c r="P1079" s="5" t="b">
        <f t="shared" si="458"/>
        <v>0</v>
      </c>
      <c r="T1079" t="str">
        <f t="shared" si="434"/>
        <v/>
      </c>
      <c r="U1079" t="str">
        <f t="shared" si="435"/>
        <v/>
      </c>
      <c r="V1079" t="str">
        <f t="shared" si="436"/>
        <v/>
      </c>
      <c r="W1079" t="str">
        <f t="shared" si="437"/>
        <v/>
      </c>
      <c r="X1079" t="str">
        <f t="shared" si="438"/>
        <v/>
      </c>
      <c r="Y1079" t="str">
        <f t="shared" si="439"/>
        <v/>
      </c>
      <c r="Z1079" t="str">
        <f t="shared" si="440"/>
        <v/>
      </c>
      <c r="AA1079" t="str">
        <f t="shared" si="441"/>
        <v/>
      </c>
      <c r="AB1079" t="str">
        <f t="shared" si="442"/>
        <v/>
      </c>
      <c r="AC1079" t="str">
        <f t="shared" si="443"/>
        <v/>
      </c>
      <c r="AD1079" t="str">
        <f t="shared" si="444"/>
        <v/>
      </c>
      <c r="AE1079" t="str">
        <f t="shared" si="445"/>
        <v/>
      </c>
      <c r="AF1079" t="str">
        <f t="shared" si="446"/>
        <v/>
      </c>
      <c r="AG1079" t="str">
        <f t="shared" si="447"/>
        <v/>
      </c>
    </row>
    <row r="1080" spans="3:33" x14ac:dyDescent="0.3">
      <c r="C1080" s="5" t="str">
        <f t="shared" si="448"/>
        <v/>
      </c>
      <c r="D1080" s="5" t="e">
        <f t="shared" si="432"/>
        <v>#N/A</v>
      </c>
      <c r="E1080" s="5" t="b">
        <f t="shared" si="449"/>
        <v>0</v>
      </c>
      <c r="F1080" s="5" t="e">
        <f t="shared" si="433"/>
        <v>#N/A</v>
      </c>
      <c r="G1080" s="5" t="str">
        <f t="shared" si="450"/>
        <v>FALSE V</v>
      </c>
      <c r="H1080" s="5" t="b">
        <f t="shared" si="451"/>
        <v>0</v>
      </c>
      <c r="I1080" s="5" t="b">
        <f t="shared" si="452"/>
        <v>0</v>
      </c>
      <c r="J1080" s="5" t="b">
        <f t="shared" si="453"/>
        <v>0</v>
      </c>
      <c r="K1080" s="5" t="str">
        <f t="shared" si="454"/>
        <v>FALSE C</v>
      </c>
      <c r="L1080" s="5" t="str">
        <f t="array" ref="L1080">IFERROR(INDEX(e29_4c,SMALL(IF(($B$9&lt;=e29_raw)*($B$11&gt;=e29_raw),MATCH(ROW(e29_4c),ROW(e29_4c))),ROWS($A$1:A1074)),COLUMN(A1074)),"")</f>
        <v/>
      </c>
      <c r="M1080" s="5" t="b">
        <f t="shared" si="455"/>
        <v>0</v>
      </c>
      <c r="N1080" t="b">
        <f t="shared" si="456"/>
        <v>0</v>
      </c>
      <c r="O1080" t="b">
        <f t="shared" si="457"/>
        <v>0</v>
      </c>
      <c r="P1080" s="5" t="b">
        <f t="shared" si="458"/>
        <v>0</v>
      </c>
      <c r="T1080" t="str">
        <f t="shared" si="434"/>
        <v/>
      </c>
      <c r="U1080" t="str">
        <f t="shared" si="435"/>
        <v/>
      </c>
      <c r="V1080" t="str">
        <f t="shared" si="436"/>
        <v/>
      </c>
      <c r="W1080" t="str">
        <f t="shared" si="437"/>
        <v/>
      </c>
      <c r="X1080" t="str">
        <f t="shared" si="438"/>
        <v/>
      </c>
      <c r="Y1080" t="str">
        <f t="shared" si="439"/>
        <v/>
      </c>
      <c r="Z1080" t="str">
        <f t="shared" si="440"/>
        <v/>
      </c>
      <c r="AA1080" t="str">
        <f t="shared" si="441"/>
        <v/>
      </c>
      <c r="AB1080" t="str">
        <f t="shared" si="442"/>
        <v/>
      </c>
      <c r="AC1080" t="str">
        <f t="shared" si="443"/>
        <v/>
      </c>
      <c r="AD1080" t="str">
        <f t="shared" si="444"/>
        <v/>
      </c>
      <c r="AE1080" t="str">
        <f t="shared" si="445"/>
        <v/>
      </c>
      <c r="AF1080" t="str">
        <f t="shared" si="446"/>
        <v/>
      </c>
      <c r="AG1080" t="str">
        <f t="shared" si="447"/>
        <v/>
      </c>
    </row>
    <row r="1081" spans="3:33" x14ac:dyDescent="0.3">
      <c r="C1081" s="5" t="str">
        <f t="shared" si="448"/>
        <v/>
      </c>
      <c r="D1081" s="5" t="e">
        <f t="shared" si="432"/>
        <v>#N/A</v>
      </c>
      <c r="E1081" s="5" t="b">
        <f t="shared" si="449"/>
        <v>0</v>
      </c>
      <c r="F1081" s="5" t="e">
        <f t="shared" si="433"/>
        <v>#N/A</v>
      </c>
      <c r="G1081" s="5" t="str">
        <f t="shared" si="450"/>
        <v>FALSE V</v>
      </c>
      <c r="H1081" s="5" t="b">
        <f t="shared" si="451"/>
        <v>0</v>
      </c>
      <c r="I1081" s="5" t="b">
        <f t="shared" si="452"/>
        <v>0</v>
      </c>
      <c r="J1081" s="5" t="b">
        <f t="shared" si="453"/>
        <v>0</v>
      </c>
      <c r="K1081" s="5" t="str">
        <f t="shared" si="454"/>
        <v>FALSE C</v>
      </c>
      <c r="L1081" s="5" t="str">
        <f t="array" ref="L1081">IFERROR(INDEX(e29_4c,SMALL(IF(($B$9&lt;=e29_raw)*($B$11&gt;=e29_raw),MATCH(ROW(e29_4c),ROW(e29_4c))),ROWS($A$1:A1075)),COLUMN(A1075)),"")</f>
        <v/>
      </c>
      <c r="M1081" s="5" t="b">
        <f t="shared" si="455"/>
        <v>0</v>
      </c>
      <c r="N1081" t="b">
        <f t="shared" si="456"/>
        <v>0</v>
      </c>
      <c r="O1081" t="b">
        <f t="shared" si="457"/>
        <v>0</v>
      </c>
      <c r="P1081" s="5" t="b">
        <f t="shared" si="458"/>
        <v>0</v>
      </c>
      <c r="T1081" t="str">
        <f t="shared" si="434"/>
        <v/>
      </c>
      <c r="U1081" t="str">
        <f t="shared" si="435"/>
        <v/>
      </c>
      <c r="V1081" t="str">
        <f t="shared" si="436"/>
        <v/>
      </c>
      <c r="W1081" t="str">
        <f t="shared" si="437"/>
        <v/>
      </c>
      <c r="X1081" t="str">
        <f t="shared" si="438"/>
        <v/>
      </c>
      <c r="Y1081" t="str">
        <f t="shared" si="439"/>
        <v/>
      </c>
      <c r="Z1081" t="str">
        <f t="shared" si="440"/>
        <v/>
      </c>
      <c r="AA1081" t="str">
        <f t="shared" si="441"/>
        <v/>
      </c>
      <c r="AB1081" t="str">
        <f t="shared" si="442"/>
        <v/>
      </c>
      <c r="AC1081" t="str">
        <f t="shared" si="443"/>
        <v/>
      </c>
      <c r="AD1081" t="str">
        <f t="shared" si="444"/>
        <v/>
      </c>
      <c r="AE1081" t="str">
        <f t="shared" si="445"/>
        <v/>
      </c>
      <c r="AF1081" t="str">
        <f t="shared" si="446"/>
        <v/>
      </c>
      <c r="AG1081" t="str">
        <f t="shared" si="447"/>
        <v/>
      </c>
    </row>
    <row r="1082" spans="3:33" x14ac:dyDescent="0.3">
      <c r="C1082" s="5" t="str">
        <f t="shared" si="448"/>
        <v/>
      </c>
      <c r="D1082" s="5" t="e">
        <f t="shared" si="432"/>
        <v>#N/A</v>
      </c>
      <c r="E1082" s="5" t="b">
        <f t="shared" si="449"/>
        <v>0</v>
      </c>
      <c r="F1082" s="5" t="e">
        <f t="shared" si="433"/>
        <v>#N/A</v>
      </c>
      <c r="G1082" s="5" t="str">
        <f t="shared" si="450"/>
        <v>FALSE V</v>
      </c>
      <c r="H1082" s="5" t="b">
        <f t="shared" si="451"/>
        <v>0</v>
      </c>
      <c r="I1082" s="5" t="b">
        <f t="shared" si="452"/>
        <v>0</v>
      </c>
      <c r="J1082" s="5" t="b">
        <f t="shared" si="453"/>
        <v>0</v>
      </c>
      <c r="K1082" s="5" t="str">
        <f t="shared" si="454"/>
        <v>FALSE C</v>
      </c>
      <c r="L1082" s="5" t="str">
        <f t="array" ref="L1082">IFERROR(INDEX(e29_4c,SMALL(IF(($B$9&lt;=e29_raw)*($B$11&gt;=e29_raw),MATCH(ROW(e29_4c),ROW(e29_4c))),ROWS($A$1:A1076)),COLUMN(A1076)),"")</f>
        <v/>
      </c>
      <c r="M1082" s="5" t="b">
        <f t="shared" si="455"/>
        <v>0</v>
      </c>
      <c r="N1082" t="b">
        <f t="shared" si="456"/>
        <v>0</v>
      </c>
      <c r="O1082" t="b">
        <f t="shared" si="457"/>
        <v>0</v>
      </c>
      <c r="P1082" s="5" t="b">
        <f t="shared" si="458"/>
        <v>0</v>
      </c>
      <c r="T1082" t="str">
        <f t="shared" si="434"/>
        <v/>
      </c>
      <c r="U1082" t="str">
        <f t="shared" si="435"/>
        <v/>
      </c>
      <c r="V1082" t="str">
        <f t="shared" si="436"/>
        <v/>
      </c>
      <c r="W1082" t="str">
        <f t="shared" si="437"/>
        <v/>
      </c>
      <c r="X1082" t="str">
        <f t="shared" si="438"/>
        <v/>
      </c>
      <c r="Y1082" t="str">
        <f t="shared" si="439"/>
        <v/>
      </c>
      <c r="Z1082" t="str">
        <f t="shared" si="440"/>
        <v/>
      </c>
      <c r="AA1082" t="str">
        <f t="shared" si="441"/>
        <v/>
      </c>
      <c r="AB1082" t="str">
        <f t="shared" si="442"/>
        <v/>
      </c>
      <c r="AC1082" t="str">
        <f t="shared" si="443"/>
        <v/>
      </c>
      <c r="AD1082" t="str">
        <f t="shared" si="444"/>
        <v/>
      </c>
      <c r="AE1082" t="str">
        <f t="shared" si="445"/>
        <v/>
      </c>
      <c r="AF1082" t="str">
        <f t="shared" si="446"/>
        <v/>
      </c>
      <c r="AG1082" t="str">
        <f t="shared" si="447"/>
        <v/>
      </c>
    </row>
    <row r="1083" spans="3:33" x14ac:dyDescent="0.3">
      <c r="C1083" s="5" t="str">
        <f t="shared" si="448"/>
        <v/>
      </c>
      <c r="D1083" s="5" t="e">
        <f t="shared" si="432"/>
        <v>#N/A</v>
      </c>
      <c r="E1083" s="5" t="b">
        <f t="shared" si="449"/>
        <v>0</v>
      </c>
      <c r="F1083" s="5" t="e">
        <f t="shared" si="433"/>
        <v>#N/A</v>
      </c>
      <c r="G1083" s="5" t="str">
        <f t="shared" si="450"/>
        <v>FALSE V</v>
      </c>
      <c r="H1083" s="5" t="b">
        <f t="shared" si="451"/>
        <v>0</v>
      </c>
      <c r="I1083" s="5" t="b">
        <f t="shared" si="452"/>
        <v>0</v>
      </c>
      <c r="J1083" s="5" t="b">
        <f t="shared" si="453"/>
        <v>0</v>
      </c>
      <c r="K1083" s="5" t="str">
        <f t="shared" si="454"/>
        <v>FALSE C</v>
      </c>
      <c r="L1083" s="5" t="str">
        <f t="array" ref="L1083">IFERROR(INDEX(e29_4c,SMALL(IF(($B$9&lt;=e29_raw)*($B$11&gt;=e29_raw),MATCH(ROW(e29_4c),ROW(e29_4c))),ROWS($A$1:A1077)),COLUMN(A1077)),"")</f>
        <v/>
      </c>
      <c r="M1083" s="5" t="b">
        <f t="shared" si="455"/>
        <v>0</v>
      </c>
      <c r="N1083" t="b">
        <f t="shared" si="456"/>
        <v>0</v>
      </c>
      <c r="O1083" t="b">
        <f t="shared" si="457"/>
        <v>0</v>
      </c>
      <c r="P1083" s="5" t="b">
        <f t="shared" si="458"/>
        <v>0</v>
      </c>
      <c r="T1083" t="str">
        <f t="shared" si="434"/>
        <v/>
      </c>
      <c r="U1083" t="str">
        <f t="shared" si="435"/>
        <v/>
      </c>
      <c r="V1083" t="str">
        <f t="shared" si="436"/>
        <v/>
      </c>
      <c r="W1083" t="str">
        <f t="shared" si="437"/>
        <v/>
      </c>
      <c r="X1083" t="str">
        <f t="shared" si="438"/>
        <v/>
      </c>
      <c r="Y1083" t="str">
        <f t="shared" si="439"/>
        <v/>
      </c>
      <c r="Z1083" t="str">
        <f t="shared" si="440"/>
        <v/>
      </c>
      <c r="AA1083" t="str">
        <f t="shared" si="441"/>
        <v/>
      </c>
      <c r="AB1083" t="str">
        <f t="shared" si="442"/>
        <v/>
      </c>
      <c r="AC1083" t="str">
        <f t="shared" si="443"/>
        <v/>
      </c>
      <c r="AD1083" t="str">
        <f t="shared" si="444"/>
        <v/>
      </c>
      <c r="AE1083" t="str">
        <f t="shared" si="445"/>
        <v/>
      </c>
      <c r="AF1083" t="str">
        <f t="shared" si="446"/>
        <v/>
      </c>
      <c r="AG1083" t="str">
        <f t="shared" si="447"/>
        <v/>
      </c>
    </row>
    <row r="1084" spans="3:33" x14ac:dyDescent="0.3">
      <c r="C1084" s="5" t="str">
        <f t="shared" si="448"/>
        <v/>
      </c>
      <c r="D1084" s="5" t="e">
        <f t="shared" si="432"/>
        <v>#N/A</v>
      </c>
      <c r="E1084" s="5" t="b">
        <f t="shared" si="449"/>
        <v>0</v>
      </c>
      <c r="F1084" s="5" t="e">
        <f t="shared" si="433"/>
        <v>#N/A</v>
      </c>
      <c r="G1084" s="5" t="str">
        <f t="shared" si="450"/>
        <v>FALSE V</v>
      </c>
      <c r="H1084" s="5" t="b">
        <f t="shared" si="451"/>
        <v>0</v>
      </c>
      <c r="I1084" s="5" t="b">
        <f t="shared" si="452"/>
        <v>0</v>
      </c>
      <c r="J1084" s="5" t="b">
        <f t="shared" si="453"/>
        <v>0</v>
      </c>
      <c r="K1084" s="5" t="str">
        <f t="shared" si="454"/>
        <v>FALSE C</v>
      </c>
      <c r="L1084" s="5" t="str">
        <f t="array" ref="L1084">IFERROR(INDEX(e29_4c,SMALL(IF(($B$9&lt;=e29_raw)*($B$11&gt;=e29_raw),MATCH(ROW(e29_4c),ROW(e29_4c))),ROWS($A$1:A1078)),COLUMN(A1078)),"")</f>
        <v/>
      </c>
      <c r="M1084" s="5" t="b">
        <f t="shared" si="455"/>
        <v>0</v>
      </c>
      <c r="N1084" t="b">
        <f t="shared" si="456"/>
        <v>0</v>
      </c>
      <c r="O1084" t="b">
        <f t="shared" si="457"/>
        <v>0</v>
      </c>
      <c r="P1084" s="5" t="b">
        <f t="shared" si="458"/>
        <v>0</v>
      </c>
      <c r="T1084" t="str">
        <f t="shared" si="434"/>
        <v/>
      </c>
      <c r="U1084" t="str">
        <f t="shared" si="435"/>
        <v/>
      </c>
      <c r="V1084" t="str">
        <f t="shared" si="436"/>
        <v/>
      </c>
      <c r="W1084" t="str">
        <f t="shared" si="437"/>
        <v/>
      </c>
      <c r="X1084" t="str">
        <f t="shared" si="438"/>
        <v/>
      </c>
      <c r="Y1084" t="str">
        <f t="shared" si="439"/>
        <v/>
      </c>
      <c r="Z1084" t="str">
        <f t="shared" si="440"/>
        <v/>
      </c>
      <c r="AA1084" t="str">
        <f t="shared" si="441"/>
        <v/>
      </c>
      <c r="AB1084" t="str">
        <f t="shared" si="442"/>
        <v/>
      </c>
      <c r="AC1084" t="str">
        <f t="shared" si="443"/>
        <v/>
      </c>
      <c r="AD1084" t="str">
        <f t="shared" si="444"/>
        <v/>
      </c>
      <c r="AE1084" t="str">
        <f t="shared" si="445"/>
        <v/>
      </c>
      <c r="AF1084" t="str">
        <f t="shared" si="446"/>
        <v/>
      </c>
      <c r="AG1084" t="str">
        <f t="shared" si="447"/>
        <v/>
      </c>
    </row>
    <row r="1085" spans="3:33" x14ac:dyDescent="0.3">
      <c r="C1085" s="5" t="str">
        <f t="shared" si="448"/>
        <v/>
      </c>
      <c r="D1085" s="5" t="e">
        <f t="shared" si="432"/>
        <v>#N/A</v>
      </c>
      <c r="E1085" s="5" t="b">
        <f t="shared" si="449"/>
        <v>0</v>
      </c>
      <c r="F1085" s="5" t="e">
        <f t="shared" si="433"/>
        <v>#N/A</v>
      </c>
      <c r="G1085" s="5" t="str">
        <f t="shared" si="450"/>
        <v>FALSE V</v>
      </c>
      <c r="H1085" s="5" t="b">
        <f t="shared" si="451"/>
        <v>0</v>
      </c>
      <c r="I1085" s="5" t="b">
        <f t="shared" si="452"/>
        <v>0</v>
      </c>
      <c r="J1085" s="5" t="b">
        <f t="shared" si="453"/>
        <v>0</v>
      </c>
      <c r="K1085" s="5" t="str">
        <f t="shared" si="454"/>
        <v>FALSE C</v>
      </c>
      <c r="L1085" s="5" t="str">
        <f t="array" ref="L1085">IFERROR(INDEX(e29_4c,SMALL(IF(($B$9&lt;=e29_raw)*($B$11&gt;=e29_raw),MATCH(ROW(e29_4c),ROW(e29_4c))),ROWS($A$1:A1079)),COLUMN(A1079)),"")</f>
        <v/>
      </c>
      <c r="M1085" s="5" t="b">
        <f t="shared" si="455"/>
        <v>0</v>
      </c>
      <c r="N1085" t="b">
        <f t="shared" si="456"/>
        <v>0</v>
      </c>
      <c r="O1085" t="b">
        <f t="shared" si="457"/>
        <v>0</v>
      </c>
      <c r="P1085" s="5" t="b">
        <f t="shared" si="458"/>
        <v>0</v>
      </c>
      <c r="T1085" t="str">
        <f t="shared" si="434"/>
        <v/>
      </c>
      <c r="U1085" t="str">
        <f t="shared" si="435"/>
        <v/>
      </c>
      <c r="V1085" t="str">
        <f t="shared" si="436"/>
        <v/>
      </c>
      <c r="W1085" t="str">
        <f t="shared" si="437"/>
        <v/>
      </c>
      <c r="X1085" t="str">
        <f t="shared" si="438"/>
        <v/>
      </c>
      <c r="Y1085" t="str">
        <f t="shared" si="439"/>
        <v/>
      </c>
      <c r="Z1085" t="str">
        <f t="shared" si="440"/>
        <v/>
      </c>
      <c r="AA1085" t="str">
        <f t="shared" si="441"/>
        <v/>
      </c>
      <c r="AB1085" t="str">
        <f t="shared" si="442"/>
        <v/>
      </c>
      <c r="AC1085" t="str">
        <f t="shared" si="443"/>
        <v/>
      </c>
      <c r="AD1085" t="str">
        <f t="shared" si="444"/>
        <v/>
      </c>
      <c r="AE1085" t="str">
        <f t="shared" si="445"/>
        <v/>
      </c>
      <c r="AF1085" t="str">
        <f t="shared" si="446"/>
        <v/>
      </c>
      <c r="AG1085" t="str">
        <f t="shared" si="447"/>
        <v/>
      </c>
    </row>
    <row r="1086" spans="3:33" x14ac:dyDescent="0.3">
      <c r="C1086" s="5" t="str">
        <f t="shared" si="448"/>
        <v/>
      </c>
      <c r="D1086" s="5" t="e">
        <f t="shared" si="432"/>
        <v>#N/A</v>
      </c>
      <c r="E1086" s="5" t="b">
        <f t="shared" si="449"/>
        <v>0</v>
      </c>
      <c r="F1086" s="5" t="e">
        <f t="shared" si="433"/>
        <v>#N/A</v>
      </c>
      <c r="G1086" s="5" t="str">
        <f t="shared" si="450"/>
        <v>FALSE V</v>
      </c>
      <c r="H1086" s="5" t="b">
        <f t="shared" si="451"/>
        <v>0</v>
      </c>
      <c r="I1086" s="5" t="b">
        <f t="shared" si="452"/>
        <v>0</v>
      </c>
      <c r="J1086" s="5" t="b">
        <f t="shared" si="453"/>
        <v>0</v>
      </c>
      <c r="K1086" s="5" t="str">
        <f t="shared" si="454"/>
        <v>FALSE C</v>
      </c>
      <c r="L1086" s="5" t="str">
        <f t="array" ref="L1086">IFERROR(INDEX(e29_4c,SMALL(IF(($B$9&lt;=e29_raw)*($B$11&gt;=e29_raw),MATCH(ROW(e29_4c),ROW(e29_4c))),ROWS($A$1:A1080)),COLUMN(A1080)),"")</f>
        <v/>
      </c>
      <c r="M1086" s="5" t="b">
        <f t="shared" si="455"/>
        <v>0</v>
      </c>
      <c r="N1086" t="b">
        <f t="shared" si="456"/>
        <v>0</v>
      </c>
      <c r="O1086" t="b">
        <f t="shared" si="457"/>
        <v>0</v>
      </c>
      <c r="P1086" s="5" t="b">
        <f t="shared" si="458"/>
        <v>0</v>
      </c>
      <c r="T1086" t="str">
        <f t="shared" si="434"/>
        <v/>
      </c>
      <c r="U1086" t="str">
        <f t="shared" si="435"/>
        <v/>
      </c>
      <c r="V1086" t="str">
        <f t="shared" si="436"/>
        <v/>
      </c>
      <c r="W1086" t="str">
        <f t="shared" si="437"/>
        <v/>
      </c>
      <c r="X1086" t="str">
        <f t="shared" si="438"/>
        <v/>
      </c>
      <c r="Y1086" t="str">
        <f t="shared" si="439"/>
        <v/>
      </c>
      <c r="Z1086" t="str">
        <f t="shared" si="440"/>
        <v/>
      </c>
      <c r="AA1086" t="str">
        <f t="shared" si="441"/>
        <v/>
      </c>
      <c r="AB1086" t="str">
        <f t="shared" si="442"/>
        <v/>
      </c>
      <c r="AC1086" t="str">
        <f t="shared" si="443"/>
        <v/>
      </c>
      <c r="AD1086" t="str">
        <f t="shared" si="444"/>
        <v/>
      </c>
      <c r="AE1086" t="str">
        <f t="shared" si="445"/>
        <v/>
      </c>
      <c r="AF1086" t="str">
        <f t="shared" si="446"/>
        <v/>
      </c>
      <c r="AG1086" t="str">
        <f t="shared" si="447"/>
        <v/>
      </c>
    </row>
    <row r="1087" spans="3:33" x14ac:dyDescent="0.3">
      <c r="C1087" s="5" t="str">
        <f t="shared" si="448"/>
        <v/>
      </c>
      <c r="D1087" s="5" t="e">
        <f t="shared" si="432"/>
        <v>#N/A</v>
      </c>
      <c r="E1087" s="5" t="b">
        <f t="shared" si="449"/>
        <v>0</v>
      </c>
      <c r="F1087" s="5" t="e">
        <f t="shared" si="433"/>
        <v>#N/A</v>
      </c>
      <c r="G1087" s="5" t="str">
        <f t="shared" si="450"/>
        <v>FALSE V</v>
      </c>
      <c r="H1087" s="5" t="b">
        <f t="shared" si="451"/>
        <v>0</v>
      </c>
      <c r="I1087" s="5" t="b">
        <f t="shared" si="452"/>
        <v>0</v>
      </c>
      <c r="J1087" s="5" t="b">
        <f t="shared" si="453"/>
        <v>0</v>
      </c>
      <c r="K1087" s="5" t="str">
        <f t="shared" si="454"/>
        <v>FALSE C</v>
      </c>
      <c r="L1087" s="5" t="str">
        <f t="array" ref="L1087">IFERROR(INDEX(e29_4c,SMALL(IF(($B$9&lt;=e29_raw)*($B$11&gt;=e29_raw),MATCH(ROW(e29_4c),ROW(e29_4c))),ROWS($A$1:A1081)),COLUMN(A1081)),"")</f>
        <v/>
      </c>
      <c r="M1087" s="5" t="b">
        <f t="shared" si="455"/>
        <v>0</v>
      </c>
      <c r="N1087" t="b">
        <f t="shared" si="456"/>
        <v>0</v>
      </c>
      <c r="O1087" t="b">
        <f t="shared" si="457"/>
        <v>0</v>
      </c>
      <c r="P1087" s="5" t="b">
        <f t="shared" si="458"/>
        <v>0</v>
      </c>
      <c r="T1087" t="str">
        <f t="shared" si="434"/>
        <v/>
      </c>
      <c r="U1087" t="str">
        <f t="shared" si="435"/>
        <v/>
      </c>
      <c r="V1087" t="str">
        <f t="shared" si="436"/>
        <v/>
      </c>
      <c r="W1087" t="str">
        <f t="shared" si="437"/>
        <v/>
      </c>
      <c r="X1087" t="str">
        <f t="shared" si="438"/>
        <v/>
      </c>
      <c r="Y1087" t="str">
        <f t="shared" si="439"/>
        <v/>
      </c>
      <c r="Z1087" t="str">
        <f t="shared" si="440"/>
        <v/>
      </c>
      <c r="AA1087" t="str">
        <f t="shared" si="441"/>
        <v/>
      </c>
      <c r="AB1087" t="str">
        <f t="shared" si="442"/>
        <v/>
      </c>
      <c r="AC1087" t="str">
        <f t="shared" si="443"/>
        <v/>
      </c>
      <c r="AD1087" t="str">
        <f t="shared" si="444"/>
        <v/>
      </c>
      <c r="AE1087" t="str">
        <f t="shared" si="445"/>
        <v/>
      </c>
      <c r="AF1087" t="str">
        <f t="shared" si="446"/>
        <v/>
      </c>
      <c r="AG1087" t="str">
        <f t="shared" si="447"/>
        <v/>
      </c>
    </row>
    <row r="1088" spans="3:33" x14ac:dyDescent="0.3">
      <c r="C1088" s="5" t="str">
        <f t="shared" si="448"/>
        <v/>
      </c>
      <c r="D1088" s="5" t="e">
        <f t="shared" si="432"/>
        <v>#N/A</v>
      </c>
      <c r="E1088" s="5" t="b">
        <f t="shared" si="449"/>
        <v>0</v>
      </c>
      <c r="F1088" s="5" t="e">
        <f t="shared" si="433"/>
        <v>#N/A</v>
      </c>
      <c r="G1088" s="5" t="str">
        <f t="shared" si="450"/>
        <v>FALSE V</v>
      </c>
      <c r="H1088" s="5" t="b">
        <f t="shared" si="451"/>
        <v>0</v>
      </c>
      <c r="I1088" s="5" t="b">
        <f t="shared" si="452"/>
        <v>0</v>
      </c>
      <c r="J1088" s="5" t="b">
        <f t="shared" si="453"/>
        <v>0</v>
      </c>
      <c r="K1088" s="5" t="str">
        <f t="shared" si="454"/>
        <v>FALSE C</v>
      </c>
      <c r="L1088" s="5" t="str">
        <f t="array" ref="L1088">IFERROR(INDEX(e29_4c,SMALL(IF(($B$9&lt;=e29_raw)*($B$11&gt;=e29_raw),MATCH(ROW(e29_4c),ROW(e29_4c))),ROWS($A$1:A1082)),COLUMN(A1082)),"")</f>
        <v/>
      </c>
      <c r="M1088" s="5" t="b">
        <f t="shared" si="455"/>
        <v>0</v>
      </c>
      <c r="N1088" t="b">
        <f t="shared" si="456"/>
        <v>0</v>
      </c>
      <c r="O1088" t="b">
        <f t="shared" si="457"/>
        <v>0</v>
      </c>
      <c r="P1088" s="5" t="b">
        <f t="shared" si="458"/>
        <v>0</v>
      </c>
      <c r="T1088" t="str">
        <f t="shared" si="434"/>
        <v/>
      </c>
      <c r="U1088" t="str">
        <f t="shared" si="435"/>
        <v/>
      </c>
      <c r="V1088" t="str">
        <f t="shared" si="436"/>
        <v/>
      </c>
      <c r="W1088" t="str">
        <f t="shared" si="437"/>
        <v/>
      </c>
      <c r="X1088" t="str">
        <f t="shared" si="438"/>
        <v/>
      </c>
      <c r="Y1088" t="str">
        <f t="shared" si="439"/>
        <v/>
      </c>
      <c r="Z1088" t="str">
        <f t="shared" si="440"/>
        <v/>
      </c>
      <c r="AA1088" t="str">
        <f t="shared" si="441"/>
        <v/>
      </c>
      <c r="AB1088" t="str">
        <f t="shared" si="442"/>
        <v/>
      </c>
      <c r="AC1088" t="str">
        <f t="shared" si="443"/>
        <v/>
      </c>
      <c r="AD1088" t="str">
        <f t="shared" si="444"/>
        <v/>
      </c>
      <c r="AE1088" t="str">
        <f t="shared" si="445"/>
        <v/>
      </c>
      <c r="AF1088" t="str">
        <f t="shared" si="446"/>
        <v/>
      </c>
      <c r="AG1088" t="str">
        <f t="shared" si="447"/>
        <v/>
      </c>
    </row>
    <row r="1089" spans="3:33" x14ac:dyDescent="0.3">
      <c r="C1089" s="5" t="str">
        <f t="shared" si="448"/>
        <v/>
      </c>
      <c r="D1089" s="5" t="e">
        <f t="shared" si="432"/>
        <v>#N/A</v>
      </c>
      <c r="E1089" s="5" t="b">
        <f t="shared" si="449"/>
        <v>0</v>
      </c>
      <c r="F1089" s="5" t="e">
        <f t="shared" si="433"/>
        <v>#N/A</v>
      </c>
      <c r="G1089" s="5" t="str">
        <f t="shared" si="450"/>
        <v>FALSE V</v>
      </c>
      <c r="H1089" s="5" t="b">
        <f t="shared" si="451"/>
        <v>0</v>
      </c>
      <c r="I1089" s="5" t="b">
        <f t="shared" si="452"/>
        <v>0</v>
      </c>
      <c r="J1089" s="5" t="b">
        <f t="shared" si="453"/>
        <v>0</v>
      </c>
      <c r="K1089" s="5" t="str">
        <f t="shared" si="454"/>
        <v>FALSE C</v>
      </c>
      <c r="L1089" s="5" t="str">
        <f t="array" ref="L1089">IFERROR(INDEX(e29_4c,SMALL(IF(($B$9&lt;=e29_raw)*($B$11&gt;=e29_raw),MATCH(ROW(e29_4c),ROW(e29_4c))),ROWS($A$1:A1083)),COLUMN(A1083)),"")</f>
        <v/>
      </c>
      <c r="M1089" s="5" t="b">
        <f t="shared" si="455"/>
        <v>0</v>
      </c>
      <c r="N1089" t="b">
        <f t="shared" si="456"/>
        <v>0</v>
      </c>
      <c r="O1089" t="b">
        <f t="shared" si="457"/>
        <v>0</v>
      </c>
      <c r="P1089" s="5" t="b">
        <f t="shared" si="458"/>
        <v>0</v>
      </c>
      <c r="T1089" t="str">
        <f t="shared" si="434"/>
        <v/>
      </c>
      <c r="U1089" t="str">
        <f t="shared" si="435"/>
        <v/>
      </c>
      <c r="V1089" t="str">
        <f t="shared" si="436"/>
        <v/>
      </c>
      <c r="W1089" t="str">
        <f t="shared" si="437"/>
        <v/>
      </c>
      <c r="X1089" t="str">
        <f t="shared" si="438"/>
        <v/>
      </c>
      <c r="Y1089" t="str">
        <f t="shared" si="439"/>
        <v/>
      </c>
      <c r="Z1089" t="str">
        <f t="shared" si="440"/>
        <v/>
      </c>
      <c r="AA1089" t="str">
        <f t="shared" si="441"/>
        <v/>
      </c>
      <c r="AB1089" t="str">
        <f t="shared" si="442"/>
        <v/>
      </c>
      <c r="AC1089" t="str">
        <f t="shared" si="443"/>
        <v/>
      </c>
      <c r="AD1089" t="str">
        <f t="shared" si="444"/>
        <v/>
      </c>
      <c r="AE1089" t="str">
        <f t="shared" si="445"/>
        <v/>
      </c>
      <c r="AF1089" t="str">
        <f t="shared" si="446"/>
        <v/>
      </c>
      <c r="AG1089" t="str">
        <f t="shared" si="447"/>
        <v/>
      </c>
    </row>
    <row r="1090" spans="3:33" x14ac:dyDescent="0.3">
      <c r="C1090" s="5" t="str">
        <f t="shared" si="448"/>
        <v/>
      </c>
      <c r="D1090" s="5" t="e">
        <f t="shared" si="432"/>
        <v>#N/A</v>
      </c>
      <c r="E1090" s="5" t="b">
        <f t="shared" si="449"/>
        <v>0</v>
      </c>
      <c r="F1090" s="5" t="e">
        <f t="shared" si="433"/>
        <v>#N/A</v>
      </c>
      <c r="G1090" s="5" t="str">
        <f t="shared" si="450"/>
        <v>FALSE V</v>
      </c>
      <c r="H1090" s="5" t="b">
        <f t="shared" si="451"/>
        <v>0</v>
      </c>
      <c r="I1090" s="5" t="b">
        <f t="shared" si="452"/>
        <v>0</v>
      </c>
      <c r="J1090" s="5" t="b">
        <f t="shared" si="453"/>
        <v>0</v>
      </c>
      <c r="K1090" s="5" t="str">
        <f t="shared" si="454"/>
        <v>FALSE C</v>
      </c>
      <c r="L1090" s="5" t="str">
        <f t="array" ref="L1090">IFERROR(INDEX(e29_4c,SMALL(IF(($B$9&lt;=e29_raw)*($B$11&gt;=e29_raw),MATCH(ROW(e29_4c),ROW(e29_4c))),ROWS($A$1:A1084)),COLUMN(A1084)),"")</f>
        <v/>
      </c>
      <c r="M1090" s="5" t="b">
        <f t="shared" si="455"/>
        <v>0</v>
      </c>
      <c r="N1090" t="b">
        <f t="shared" si="456"/>
        <v>0</v>
      </c>
      <c r="O1090" t="b">
        <f t="shared" si="457"/>
        <v>0</v>
      </c>
      <c r="P1090" s="5" t="b">
        <f t="shared" si="458"/>
        <v>0</v>
      </c>
      <c r="T1090" t="str">
        <f t="shared" si="434"/>
        <v/>
      </c>
      <c r="U1090" t="str">
        <f t="shared" si="435"/>
        <v/>
      </c>
      <c r="V1090" t="str">
        <f t="shared" si="436"/>
        <v/>
      </c>
      <c r="W1090" t="str">
        <f t="shared" si="437"/>
        <v/>
      </c>
      <c r="X1090" t="str">
        <f t="shared" si="438"/>
        <v/>
      </c>
      <c r="Y1090" t="str">
        <f t="shared" si="439"/>
        <v/>
      </c>
      <c r="Z1090" t="str">
        <f t="shared" si="440"/>
        <v/>
      </c>
      <c r="AA1090" t="str">
        <f t="shared" si="441"/>
        <v/>
      </c>
      <c r="AB1090" t="str">
        <f t="shared" si="442"/>
        <v/>
      </c>
      <c r="AC1090" t="str">
        <f t="shared" si="443"/>
        <v/>
      </c>
      <c r="AD1090" t="str">
        <f t="shared" si="444"/>
        <v/>
      </c>
      <c r="AE1090" t="str">
        <f t="shared" si="445"/>
        <v/>
      </c>
      <c r="AF1090" t="str">
        <f t="shared" si="446"/>
        <v/>
      </c>
      <c r="AG1090" t="str">
        <f t="shared" si="447"/>
        <v/>
      </c>
    </row>
    <row r="1091" spans="3:33" x14ac:dyDescent="0.3">
      <c r="C1091" s="5" t="str">
        <f t="shared" si="448"/>
        <v/>
      </c>
      <c r="D1091" s="5" t="e">
        <f t="shared" si="432"/>
        <v>#N/A</v>
      </c>
      <c r="E1091" s="5" t="b">
        <f t="shared" si="449"/>
        <v>0</v>
      </c>
      <c r="F1091" s="5" t="e">
        <f t="shared" si="433"/>
        <v>#N/A</v>
      </c>
      <c r="G1091" s="5" t="str">
        <f t="shared" si="450"/>
        <v>FALSE V</v>
      </c>
      <c r="H1091" s="5" t="b">
        <f t="shared" si="451"/>
        <v>0</v>
      </c>
      <c r="I1091" s="5" t="b">
        <f t="shared" si="452"/>
        <v>0</v>
      </c>
      <c r="J1091" s="5" t="b">
        <f t="shared" si="453"/>
        <v>0</v>
      </c>
      <c r="K1091" s="5" t="str">
        <f t="shared" si="454"/>
        <v>FALSE C</v>
      </c>
      <c r="L1091" s="5" t="str">
        <f t="array" ref="L1091">IFERROR(INDEX(e29_4c,SMALL(IF(($B$9&lt;=e29_raw)*($B$11&gt;=e29_raw),MATCH(ROW(e29_4c),ROW(e29_4c))),ROWS($A$1:A1085)),COLUMN(A1085)),"")</f>
        <v/>
      </c>
      <c r="M1091" s="5" t="b">
        <f t="shared" si="455"/>
        <v>0</v>
      </c>
      <c r="N1091" t="b">
        <f t="shared" si="456"/>
        <v>0</v>
      </c>
      <c r="O1091" t="b">
        <f t="shared" si="457"/>
        <v>0</v>
      </c>
      <c r="P1091" s="5" t="b">
        <f t="shared" si="458"/>
        <v>0</v>
      </c>
      <c r="T1091" t="str">
        <f t="shared" si="434"/>
        <v/>
      </c>
      <c r="U1091" t="str">
        <f t="shared" si="435"/>
        <v/>
      </c>
      <c r="V1091" t="str">
        <f t="shared" si="436"/>
        <v/>
      </c>
      <c r="W1091" t="str">
        <f t="shared" si="437"/>
        <v/>
      </c>
      <c r="X1091" t="str">
        <f t="shared" si="438"/>
        <v/>
      </c>
      <c r="Y1091" t="str">
        <f t="shared" si="439"/>
        <v/>
      </c>
      <c r="Z1091" t="str">
        <f t="shared" si="440"/>
        <v/>
      </c>
      <c r="AA1091" t="str">
        <f t="shared" si="441"/>
        <v/>
      </c>
      <c r="AB1091" t="str">
        <f t="shared" si="442"/>
        <v/>
      </c>
      <c r="AC1091" t="str">
        <f t="shared" si="443"/>
        <v/>
      </c>
      <c r="AD1091" t="str">
        <f t="shared" si="444"/>
        <v/>
      </c>
      <c r="AE1091" t="str">
        <f t="shared" si="445"/>
        <v/>
      </c>
      <c r="AF1091" t="str">
        <f t="shared" si="446"/>
        <v/>
      </c>
      <c r="AG1091" t="str">
        <f t="shared" si="447"/>
        <v/>
      </c>
    </row>
    <row r="1092" spans="3:33" x14ac:dyDescent="0.3">
      <c r="C1092" s="5" t="str">
        <f t="shared" si="448"/>
        <v/>
      </c>
      <c r="D1092" s="5" t="e">
        <f t="shared" si="432"/>
        <v>#N/A</v>
      </c>
      <c r="E1092" s="5" t="b">
        <f t="shared" si="449"/>
        <v>0</v>
      </c>
      <c r="F1092" s="5" t="e">
        <f t="shared" si="433"/>
        <v>#N/A</v>
      </c>
      <c r="G1092" s="5" t="str">
        <f t="shared" si="450"/>
        <v>FALSE V</v>
      </c>
      <c r="H1092" s="5" t="b">
        <f t="shared" si="451"/>
        <v>0</v>
      </c>
      <c r="I1092" s="5" t="b">
        <f t="shared" si="452"/>
        <v>0</v>
      </c>
      <c r="J1092" s="5" t="b">
        <f t="shared" si="453"/>
        <v>0</v>
      </c>
      <c r="K1092" s="5" t="str">
        <f t="shared" si="454"/>
        <v>FALSE C</v>
      </c>
      <c r="L1092" s="5" t="str">
        <f t="array" ref="L1092">IFERROR(INDEX(e29_4c,SMALL(IF(($B$9&lt;=e29_raw)*($B$11&gt;=e29_raw),MATCH(ROW(e29_4c),ROW(e29_4c))),ROWS($A$1:A1086)),COLUMN(A1086)),"")</f>
        <v/>
      </c>
      <c r="M1092" s="5" t="b">
        <f t="shared" si="455"/>
        <v>0</v>
      </c>
      <c r="N1092" t="b">
        <f t="shared" si="456"/>
        <v>0</v>
      </c>
      <c r="O1092" t="b">
        <f t="shared" si="457"/>
        <v>0</v>
      </c>
      <c r="P1092" s="5" t="b">
        <f t="shared" si="458"/>
        <v>0</v>
      </c>
      <c r="T1092" t="str">
        <f t="shared" si="434"/>
        <v/>
      </c>
      <c r="U1092" t="str">
        <f t="shared" si="435"/>
        <v/>
      </c>
      <c r="V1092" t="str">
        <f t="shared" si="436"/>
        <v/>
      </c>
      <c r="W1092" t="str">
        <f t="shared" si="437"/>
        <v/>
      </c>
      <c r="X1092" t="str">
        <f t="shared" si="438"/>
        <v/>
      </c>
      <c r="Y1092" t="str">
        <f t="shared" si="439"/>
        <v/>
      </c>
      <c r="Z1092" t="str">
        <f t="shared" si="440"/>
        <v/>
      </c>
      <c r="AA1092" t="str">
        <f t="shared" si="441"/>
        <v/>
      </c>
      <c r="AB1092" t="str">
        <f t="shared" si="442"/>
        <v/>
      </c>
      <c r="AC1092" t="str">
        <f t="shared" si="443"/>
        <v/>
      </c>
      <c r="AD1092" t="str">
        <f t="shared" si="444"/>
        <v/>
      </c>
      <c r="AE1092" t="str">
        <f t="shared" si="445"/>
        <v/>
      </c>
      <c r="AF1092" t="str">
        <f t="shared" si="446"/>
        <v/>
      </c>
      <c r="AG1092" t="str">
        <f t="shared" si="447"/>
        <v/>
      </c>
    </row>
    <row r="1093" spans="3:33" x14ac:dyDescent="0.3">
      <c r="C1093" s="5" t="str">
        <f t="shared" si="448"/>
        <v/>
      </c>
      <c r="D1093" s="5" t="e">
        <f t="shared" si="432"/>
        <v>#N/A</v>
      </c>
      <c r="E1093" s="5" t="b">
        <f t="shared" si="449"/>
        <v>0</v>
      </c>
      <c r="F1093" s="5" t="e">
        <f t="shared" si="433"/>
        <v>#N/A</v>
      </c>
      <c r="G1093" s="5" t="str">
        <f t="shared" si="450"/>
        <v>FALSE V</v>
      </c>
      <c r="H1093" s="5" t="b">
        <f t="shared" si="451"/>
        <v>0</v>
      </c>
      <c r="I1093" s="5" t="b">
        <f t="shared" si="452"/>
        <v>0</v>
      </c>
      <c r="J1093" s="5" t="b">
        <f t="shared" si="453"/>
        <v>0</v>
      </c>
      <c r="K1093" s="5" t="str">
        <f t="shared" si="454"/>
        <v>FALSE C</v>
      </c>
      <c r="L1093" s="5" t="str">
        <f t="array" ref="L1093">IFERROR(INDEX(e29_4c,SMALL(IF(($B$9&lt;=e29_raw)*($B$11&gt;=e29_raw),MATCH(ROW(e29_4c),ROW(e29_4c))),ROWS($A$1:A1087)),COLUMN(A1087)),"")</f>
        <v/>
      </c>
      <c r="M1093" s="5" t="b">
        <f t="shared" si="455"/>
        <v>0</v>
      </c>
      <c r="N1093" t="b">
        <f t="shared" si="456"/>
        <v>0</v>
      </c>
      <c r="O1093" t="b">
        <f t="shared" si="457"/>
        <v>0</v>
      </c>
      <c r="P1093" s="5" t="b">
        <f t="shared" si="458"/>
        <v>0</v>
      </c>
      <c r="T1093" t="str">
        <f t="shared" si="434"/>
        <v/>
      </c>
      <c r="U1093" t="str">
        <f t="shared" si="435"/>
        <v/>
      </c>
      <c r="V1093" t="str">
        <f t="shared" si="436"/>
        <v/>
      </c>
      <c r="W1093" t="str">
        <f t="shared" si="437"/>
        <v/>
      </c>
      <c r="X1093" t="str">
        <f t="shared" si="438"/>
        <v/>
      </c>
      <c r="Y1093" t="str">
        <f t="shared" si="439"/>
        <v/>
      </c>
      <c r="Z1093" t="str">
        <f t="shared" si="440"/>
        <v/>
      </c>
      <c r="AA1093" t="str">
        <f t="shared" si="441"/>
        <v/>
      </c>
      <c r="AB1093" t="str">
        <f t="shared" si="442"/>
        <v/>
      </c>
      <c r="AC1093" t="str">
        <f t="shared" si="443"/>
        <v/>
      </c>
      <c r="AD1093" t="str">
        <f t="shared" si="444"/>
        <v/>
      </c>
      <c r="AE1093" t="str">
        <f t="shared" si="445"/>
        <v/>
      </c>
      <c r="AF1093" t="str">
        <f t="shared" si="446"/>
        <v/>
      </c>
      <c r="AG1093" t="str">
        <f t="shared" si="447"/>
        <v/>
      </c>
    </row>
    <row r="1094" spans="3:33" x14ac:dyDescent="0.3">
      <c r="C1094" s="5" t="str">
        <f t="shared" si="448"/>
        <v/>
      </c>
      <c r="D1094" s="5" t="e">
        <f t="shared" si="432"/>
        <v>#N/A</v>
      </c>
      <c r="E1094" s="5" t="b">
        <f t="shared" si="449"/>
        <v>0</v>
      </c>
      <c r="F1094" s="5" t="e">
        <f t="shared" si="433"/>
        <v>#N/A</v>
      </c>
      <c r="G1094" s="5" t="str">
        <f t="shared" si="450"/>
        <v>FALSE V</v>
      </c>
      <c r="H1094" s="5" t="b">
        <f t="shared" si="451"/>
        <v>0</v>
      </c>
      <c r="I1094" s="5" t="b">
        <f t="shared" si="452"/>
        <v>0</v>
      </c>
      <c r="J1094" s="5" t="b">
        <f t="shared" si="453"/>
        <v>0</v>
      </c>
      <c r="K1094" s="5" t="str">
        <f t="shared" si="454"/>
        <v>FALSE C</v>
      </c>
      <c r="L1094" s="5" t="str">
        <f t="array" ref="L1094">IFERROR(INDEX(e29_4c,SMALL(IF(($B$9&lt;=e29_raw)*($B$11&gt;=e29_raw),MATCH(ROW(e29_4c),ROW(e29_4c))),ROWS($A$1:A1088)),COLUMN(A1088)),"")</f>
        <v/>
      </c>
      <c r="M1094" s="5" t="b">
        <f t="shared" si="455"/>
        <v>0</v>
      </c>
      <c r="N1094" t="b">
        <f t="shared" si="456"/>
        <v>0</v>
      </c>
      <c r="O1094" t="b">
        <f t="shared" si="457"/>
        <v>0</v>
      </c>
      <c r="P1094" s="5" t="b">
        <f t="shared" si="458"/>
        <v>0</v>
      </c>
      <c r="T1094" t="str">
        <f t="shared" si="434"/>
        <v/>
      </c>
      <c r="U1094" t="str">
        <f t="shared" si="435"/>
        <v/>
      </c>
      <c r="V1094" t="str">
        <f t="shared" si="436"/>
        <v/>
      </c>
      <c r="W1094" t="str">
        <f t="shared" si="437"/>
        <v/>
      </c>
      <c r="X1094" t="str">
        <f t="shared" si="438"/>
        <v/>
      </c>
      <c r="Y1094" t="str">
        <f t="shared" si="439"/>
        <v/>
      </c>
      <c r="Z1094" t="str">
        <f t="shared" si="440"/>
        <v/>
      </c>
      <c r="AA1094" t="str">
        <f t="shared" si="441"/>
        <v/>
      </c>
      <c r="AB1094" t="str">
        <f t="shared" si="442"/>
        <v/>
      </c>
      <c r="AC1094" t="str">
        <f t="shared" si="443"/>
        <v/>
      </c>
      <c r="AD1094" t="str">
        <f t="shared" si="444"/>
        <v/>
      </c>
      <c r="AE1094" t="str">
        <f t="shared" si="445"/>
        <v/>
      </c>
      <c r="AF1094" t="str">
        <f t="shared" si="446"/>
        <v/>
      </c>
      <c r="AG1094" t="str">
        <f t="shared" si="447"/>
        <v/>
      </c>
    </row>
    <row r="1095" spans="3:33" x14ac:dyDescent="0.3">
      <c r="C1095" s="5" t="str">
        <f t="shared" si="448"/>
        <v/>
      </c>
      <c r="D1095" s="5" t="e">
        <f t="shared" ref="D1095:D1158" si="459">INDEX(e29_value,MATCH(L1095,e29_4c,0))&amp;" "&amp;INDEX(e29_sym,MATCH(L1095,e29_4c,0))</f>
        <v>#N/A</v>
      </c>
      <c r="E1095" s="5" t="b">
        <f t="shared" si="449"/>
        <v>0</v>
      </c>
      <c r="F1095" s="5" t="e">
        <f t="shared" ref="F1095:F1158" si="460">MIN($B$17,ROUND(SQRT(($B$30*INDEX(e29_raw,MATCH(L1095,e29_4c,0)))),1))&amp;" V"</f>
        <v>#N/A</v>
      </c>
      <c r="G1095" s="5" t="str">
        <f t="shared" si="450"/>
        <v>FALSE V</v>
      </c>
      <c r="H1095" s="5" t="b">
        <f t="shared" si="451"/>
        <v>0</v>
      </c>
      <c r="I1095" s="5" t="b">
        <f t="shared" si="452"/>
        <v>0</v>
      </c>
      <c r="J1095" s="5" t="b">
        <f t="shared" si="453"/>
        <v>0</v>
      </c>
      <c r="K1095" s="5" t="str">
        <f t="shared" si="454"/>
        <v>FALSE C</v>
      </c>
      <c r="L1095" s="5" t="str">
        <f t="array" ref="L1095">IFERROR(INDEX(e29_4c,SMALL(IF(($B$9&lt;=e29_raw)*($B$11&gt;=e29_raw),MATCH(ROW(e29_4c),ROW(e29_4c))),ROWS($A$1:A1089)),COLUMN(A1089)),"")</f>
        <v/>
      </c>
      <c r="M1095" s="5" t="b">
        <f t="shared" si="455"/>
        <v>0</v>
      </c>
      <c r="N1095" t="b">
        <f t="shared" si="456"/>
        <v>0</v>
      </c>
      <c r="O1095" t="b">
        <f t="shared" si="457"/>
        <v>0</v>
      </c>
      <c r="P1095" s="5" t="b">
        <f t="shared" si="458"/>
        <v>0</v>
      </c>
      <c r="T1095" t="str">
        <f t="shared" ref="T1095:T1158" si="461">IF($L1095&lt;&gt;"",C$6&amp;" '"&amp;C1095&amp;"';","")</f>
        <v/>
      </c>
      <c r="U1095" t="str">
        <f t="shared" ref="U1095:U1158" si="462">IF($L1095&lt;&gt;"",D$6&amp;" '"&amp;D1095&amp;"';","")</f>
        <v/>
      </c>
      <c r="V1095" t="str">
        <f t="shared" ref="V1095:V1158" si="463">IF($L1095&lt;&gt;"",E$6&amp;" '"&amp;E1095&amp;"';","")</f>
        <v/>
      </c>
      <c r="W1095" t="str">
        <f t="shared" ref="W1095:W1158" si="464">IF($L1095&lt;&gt;"",F$6&amp;" '"&amp;F1095&amp;"';","")</f>
        <v/>
      </c>
      <c r="X1095" t="str">
        <f t="shared" ref="X1095:X1158" si="465">IF($L1095&lt;&gt;"",G$6&amp;" '"&amp;G1095&amp;"';","")</f>
        <v/>
      </c>
      <c r="Y1095" t="str">
        <f t="shared" ref="Y1095:Y1158" si="466">IF($L1095&lt;&gt;"",H$6&amp;" '"&amp;H1095&amp;"';","")</f>
        <v/>
      </c>
      <c r="Z1095" t="str">
        <f t="shared" ref="Z1095:Z1158" si="467">IF($L1095&lt;&gt;"",I$6&amp;" '"&amp;I1095&amp;"';","")</f>
        <v/>
      </c>
      <c r="AA1095" t="str">
        <f t="shared" ref="AA1095:AA1158" si="468">IF($L1095&lt;&gt;"",J$6&amp;" '"&amp;J1095&amp;"';","")</f>
        <v/>
      </c>
      <c r="AB1095" t="str">
        <f t="shared" ref="AB1095:AB1158" si="469">IF($L1095&lt;&gt;"",K$6&amp;" '"&amp;K1095&amp;"';","")</f>
        <v/>
      </c>
      <c r="AC1095" t="str">
        <f t="shared" ref="AC1095:AC1158" si="470">IF($L1095&lt;&gt;"",L$6&amp;" '"&amp;L1095&amp;"';","")</f>
        <v/>
      </c>
      <c r="AD1095" t="str">
        <f t="shared" ref="AD1095:AD1158" si="471">IF($L1095&lt;&gt;"",M$6&amp;" '"&amp;M1095&amp;"';","")</f>
        <v/>
      </c>
      <c r="AE1095" t="str">
        <f t="shared" ref="AE1095:AE1158" si="472">IF($L1095&lt;&gt;"",N$6&amp;" '"&amp;N1095&amp;"';","")</f>
        <v/>
      </c>
      <c r="AF1095" t="str">
        <f t="shared" ref="AF1095:AF1158" si="473">IF($L1095&lt;&gt;"",O$6&amp;" '"&amp;O1095&amp;"';","")</f>
        <v/>
      </c>
      <c r="AG1095" t="str">
        <f t="shared" ref="AG1095:AG1158" si="474">IF($L1095&lt;&gt;"",P$6&amp;" '"&amp;P1095&amp;"';","")</f>
        <v/>
      </c>
    </row>
    <row r="1096" spans="3:33" x14ac:dyDescent="0.3">
      <c r="C1096" s="5" t="str">
        <f t="shared" ref="C1096:C1159" si="475">IF($L1096&lt;&gt;"","R"&amp;J1096,"")</f>
        <v/>
      </c>
      <c r="D1096" s="5" t="e">
        <f t="shared" si="459"/>
        <v>#N/A</v>
      </c>
      <c r="E1096" s="5" t="b">
        <f t="shared" ref="E1096:E1159" si="476">IF($L1096&lt;&gt;"",$B$21)</f>
        <v>0</v>
      </c>
      <c r="F1096" s="5" t="e">
        <f t="shared" si="460"/>
        <v>#N/A</v>
      </c>
      <c r="G1096" s="5" t="str">
        <f t="shared" ref="G1096:G1159" si="477">IF($L1096&lt;&gt;"",$B$19)&amp;" V"</f>
        <v>FALSE V</v>
      </c>
      <c r="H1096" s="5" t="b">
        <f t="shared" ref="H1096:H1159" si="478">IF($L1096&lt;&gt;"",$B$15)</f>
        <v>0</v>
      </c>
      <c r="I1096" s="5" t="b">
        <f t="shared" ref="I1096:I1159" si="479">IF($L1096&lt;&gt;"",$B$23)</f>
        <v>0</v>
      </c>
      <c r="J1096" s="5" t="b">
        <f t="shared" ref="J1096:J1159" si="480">IF($L1096&lt;&gt;"",$B$13)</f>
        <v>0</v>
      </c>
      <c r="K1096" s="5" t="str">
        <f t="shared" ref="K1096:K1159" si="481">IF($L1096&lt;&gt;"",$B$25)&amp;" C"</f>
        <v>FALSE C</v>
      </c>
      <c r="L1096" s="5" t="str">
        <f t="array" ref="L1096">IFERROR(INDEX(e29_4c,SMALL(IF(($B$9&lt;=e29_raw)*($B$11&gt;=e29_raw),MATCH(ROW(e29_4c),ROW(e29_4c))),ROWS($A$1:A1090)),COLUMN(A1090)),"")</f>
        <v/>
      </c>
      <c r="M1096" s="5" t="b">
        <f t="shared" ref="M1096:M1159" si="482">IF($L1096&lt;&gt;"",$B$27)</f>
        <v>0</v>
      </c>
      <c r="N1096" t="b">
        <f t="shared" ref="N1096:N1159" si="483">IF(L1096&lt;&gt;"",$A$9)</f>
        <v>0</v>
      </c>
      <c r="O1096" t="b">
        <f t="shared" ref="O1096:O1159" si="484">IF($L1096&lt;&gt;"","Panasonic")</f>
        <v>0</v>
      </c>
      <c r="P1096" s="5" t="b">
        <f t="shared" ref="P1096:P1159" si="485">IF($L1096&lt;&gt;"","ERJ"&amp;$B$6&amp;$B$34&amp;L1096)</f>
        <v>0</v>
      </c>
      <c r="T1096" t="str">
        <f t="shared" si="461"/>
        <v/>
      </c>
      <c r="U1096" t="str">
        <f t="shared" si="462"/>
        <v/>
      </c>
      <c r="V1096" t="str">
        <f t="shared" si="463"/>
        <v/>
      </c>
      <c r="W1096" t="str">
        <f t="shared" si="464"/>
        <v/>
      </c>
      <c r="X1096" t="str">
        <f t="shared" si="465"/>
        <v/>
      </c>
      <c r="Y1096" t="str">
        <f t="shared" si="466"/>
        <v/>
      </c>
      <c r="Z1096" t="str">
        <f t="shared" si="467"/>
        <v/>
      </c>
      <c r="AA1096" t="str">
        <f t="shared" si="468"/>
        <v/>
      </c>
      <c r="AB1096" t="str">
        <f t="shared" si="469"/>
        <v/>
      </c>
      <c r="AC1096" t="str">
        <f t="shared" si="470"/>
        <v/>
      </c>
      <c r="AD1096" t="str">
        <f t="shared" si="471"/>
        <v/>
      </c>
      <c r="AE1096" t="str">
        <f t="shared" si="472"/>
        <v/>
      </c>
      <c r="AF1096" t="str">
        <f t="shared" si="473"/>
        <v/>
      </c>
      <c r="AG1096" t="str">
        <f t="shared" si="474"/>
        <v/>
      </c>
    </row>
    <row r="1097" spans="3:33" x14ac:dyDescent="0.3">
      <c r="C1097" s="5" t="str">
        <f t="shared" si="475"/>
        <v/>
      </c>
      <c r="D1097" s="5" t="e">
        <f t="shared" si="459"/>
        <v>#N/A</v>
      </c>
      <c r="E1097" s="5" t="b">
        <f t="shared" si="476"/>
        <v>0</v>
      </c>
      <c r="F1097" s="5" t="e">
        <f t="shared" si="460"/>
        <v>#N/A</v>
      </c>
      <c r="G1097" s="5" t="str">
        <f t="shared" si="477"/>
        <v>FALSE V</v>
      </c>
      <c r="H1097" s="5" t="b">
        <f t="shared" si="478"/>
        <v>0</v>
      </c>
      <c r="I1097" s="5" t="b">
        <f t="shared" si="479"/>
        <v>0</v>
      </c>
      <c r="J1097" s="5" t="b">
        <f t="shared" si="480"/>
        <v>0</v>
      </c>
      <c r="K1097" s="5" t="str">
        <f t="shared" si="481"/>
        <v>FALSE C</v>
      </c>
      <c r="L1097" s="5" t="str">
        <f t="array" ref="L1097">IFERROR(INDEX(e29_4c,SMALL(IF(($B$9&lt;=e29_raw)*($B$11&gt;=e29_raw),MATCH(ROW(e29_4c),ROW(e29_4c))),ROWS($A$1:A1091)),COLUMN(A1091)),"")</f>
        <v/>
      </c>
      <c r="M1097" s="5" t="b">
        <f t="shared" si="482"/>
        <v>0</v>
      </c>
      <c r="N1097" t="b">
        <f t="shared" si="483"/>
        <v>0</v>
      </c>
      <c r="O1097" t="b">
        <f t="shared" si="484"/>
        <v>0</v>
      </c>
      <c r="P1097" s="5" t="b">
        <f t="shared" si="485"/>
        <v>0</v>
      </c>
      <c r="T1097" t="str">
        <f t="shared" si="461"/>
        <v/>
      </c>
      <c r="U1097" t="str">
        <f t="shared" si="462"/>
        <v/>
      </c>
      <c r="V1097" t="str">
        <f t="shared" si="463"/>
        <v/>
      </c>
      <c r="W1097" t="str">
        <f t="shared" si="464"/>
        <v/>
      </c>
      <c r="X1097" t="str">
        <f t="shared" si="465"/>
        <v/>
      </c>
      <c r="Y1097" t="str">
        <f t="shared" si="466"/>
        <v/>
      </c>
      <c r="Z1097" t="str">
        <f t="shared" si="467"/>
        <v/>
      </c>
      <c r="AA1097" t="str">
        <f t="shared" si="468"/>
        <v/>
      </c>
      <c r="AB1097" t="str">
        <f t="shared" si="469"/>
        <v/>
      </c>
      <c r="AC1097" t="str">
        <f t="shared" si="470"/>
        <v/>
      </c>
      <c r="AD1097" t="str">
        <f t="shared" si="471"/>
        <v/>
      </c>
      <c r="AE1097" t="str">
        <f t="shared" si="472"/>
        <v/>
      </c>
      <c r="AF1097" t="str">
        <f t="shared" si="473"/>
        <v/>
      </c>
      <c r="AG1097" t="str">
        <f t="shared" si="474"/>
        <v/>
      </c>
    </row>
    <row r="1098" spans="3:33" x14ac:dyDescent="0.3">
      <c r="C1098" s="5" t="str">
        <f t="shared" si="475"/>
        <v/>
      </c>
      <c r="D1098" s="5" t="e">
        <f t="shared" si="459"/>
        <v>#N/A</v>
      </c>
      <c r="E1098" s="5" t="b">
        <f t="shared" si="476"/>
        <v>0</v>
      </c>
      <c r="F1098" s="5" t="e">
        <f t="shared" si="460"/>
        <v>#N/A</v>
      </c>
      <c r="G1098" s="5" t="str">
        <f t="shared" si="477"/>
        <v>FALSE V</v>
      </c>
      <c r="H1098" s="5" t="b">
        <f t="shared" si="478"/>
        <v>0</v>
      </c>
      <c r="I1098" s="5" t="b">
        <f t="shared" si="479"/>
        <v>0</v>
      </c>
      <c r="J1098" s="5" t="b">
        <f t="shared" si="480"/>
        <v>0</v>
      </c>
      <c r="K1098" s="5" t="str">
        <f t="shared" si="481"/>
        <v>FALSE C</v>
      </c>
      <c r="L1098" s="5" t="str">
        <f t="array" ref="L1098">IFERROR(INDEX(e29_4c,SMALL(IF(($B$9&lt;=e29_raw)*($B$11&gt;=e29_raw),MATCH(ROW(e29_4c),ROW(e29_4c))),ROWS($A$1:A1092)),COLUMN(A1092)),"")</f>
        <v/>
      </c>
      <c r="M1098" s="5" t="b">
        <f t="shared" si="482"/>
        <v>0</v>
      </c>
      <c r="N1098" t="b">
        <f t="shared" si="483"/>
        <v>0</v>
      </c>
      <c r="O1098" t="b">
        <f t="shared" si="484"/>
        <v>0</v>
      </c>
      <c r="P1098" s="5" t="b">
        <f t="shared" si="485"/>
        <v>0</v>
      </c>
      <c r="T1098" t="str">
        <f t="shared" si="461"/>
        <v/>
      </c>
      <c r="U1098" t="str">
        <f t="shared" si="462"/>
        <v/>
      </c>
      <c r="V1098" t="str">
        <f t="shared" si="463"/>
        <v/>
      </c>
      <c r="W1098" t="str">
        <f t="shared" si="464"/>
        <v/>
      </c>
      <c r="X1098" t="str">
        <f t="shared" si="465"/>
        <v/>
      </c>
      <c r="Y1098" t="str">
        <f t="shared" si="466"/>
        <v/>
      </c>
      <c r="Z1098" t="str">
        <f t="shared" si="467"/>
        <v/>
      </c>
      <c r="AA1098" t="str">
        <f t="shared" si="468"/>
        <v/>
      </c>
      <c r="AB1098" t="str">
        <f t="shared" si="469"/>
        <v/>
      </c>
      <c r="AC1098" t="str">
        <f t="shared" si="470"/>
        <v/>
      </c>
      <c r="AD1098" t="str">
        <f t="shared" si="471"/>
        <v/>
      </c>
      <c r="AE1098" t="str">
        <f t="shared" si="472"/>
        <v/>
      </c>
      <c r="AF1098" t="str">
        <f t="shared" si="473"/>
        <v/>
      </c>
      <c r="AG1098" t="str">
        <f t="shared" si="474"/>
        <v/>
      </c>
    </row>
    <row r="1099" spans="3:33" x14ac:dyDescent="0.3">
      <c r="C1099" s="5" t="str">
        <f t="shared" si="475"/>
        <v/>
      </c>
      <c r="D1099" s="5" t="e">
        <f t="shared" si="459"/>
        <v>#N/A</v>
      </c>
      <c r="E1099" s="5" t="b">
        <f t="shared" si="476"/>
        <v>0</v>
      </c>
      <c r="F1099" s="5" t="e">
        <f t="shared" si="460"/>
        <v>#N/A</v>
      </c>
      <c r="G1099" s="5" t="str">
        <f t="shared" si="477"/>
        <v>FALSE V</v>
      </c>
      <c r="H1099" s="5" t="b">
        <f t="shared" si="478"/>
        <v>0</v>
      </c>
      <c r="I1099" s="5" t="b">
        <f t="shared" si="479"/>
        <v>0</v>
      </c>
      <c r="J1099" s="5" t="b">
        <f t="shared" si="480"/>
        <v>0</v>
      </c>
      <c r="K1099" s="5" t="str">
        <f t="shared" si="481"/>
        <v>FALSE C</v>
      </c>
      <c r="L1099" s="5" t="str">
        <f t="array" ref="L1099">IFERROR(INDEX(e29_4c,SMALL(IF(($B$9&lt;=e29_raw)*($B$11&gt;=e29_raw),MATCH(ROW(e29_4c),ROW(e29_4c))),ROWS($A$1:A1093)),COLUMN(A1093)),"")</f>
        <v/>
      </c>
      <c r="M1099" s="5" t="b">
        <f t="shared" si="482"/>
        <v>0</v>
      </c>
      <c r="N1099" t="b">
        <f t="shared" si="483"/>
        <v>0</v>
      </c>
      <c r="O1099" t="b">
        <f t="shared" si="484"/>
        <v>0</v>
      </c>
      <c r="P1099" s="5" t="b">
        <f t="shared" si="485"/>
        <v>0</v>
      </c>
      <c r="T1099" t="str">
        <f t="shared" si="461"/>
        <v/>
      </c>
      <c r="U1099" t="str">
        <f t="shared" si="462"/>
        <v/>
      </c>
      <c r="V1099" t="str">
        <f t="shared" si="463"/>
        <v/>
      </c>
      <c r="W1099" t="str">
        <f t="shared" si="464"/>
        <v/>
      </c>
      <c r="X1099" t="str">
        <f t="shared" si="465"/>
        <v/>
      </c>
      <c r="Y1099" t="str">
        <f t="shared" si="466"/>
        <v/>
      </c>
      <c r="Z1099" t="str">
        <f t="shared" si="467"/>
        <v/>
      </c>
      <c r="AA1099" t="str">
        <f t="shared" si="468"/>
        <v/>
      </c>
      <c r="AB1099" t="str">
        <f t="shared" si="469"/>
        <v/>
      </c>
      <c r="AC1099" t="str">
        <f t="shared" si="470"/>
        <v/>
      </c>
      <c r="AD1099" t="str">
        <f t="shared" si="471"/>
        <v/>
      </c>
      <c r="AE1099" t="str">
        <f t="shared" si="472"/>
        <v/>
      </c>
      <c r="AF1099" t="str">
        <f t="shared" si="473"/>
        <v/>
      </c>
      <c r="AG1099" t="str">
        <f t="shared" si="474"/>
        <v/>
      </c>
    </row>
    <row r="1100" spans="3:33" x14ac:dyDescent="0.3">
      <c r="C1100" s="5" t="str">
        <f t="shared" si="475"/>
        <v/>
      </c>
      <c r="D1100" s="5" t="e">
        <f t="shared" si="459"/>
        <v>#N/A</v>
      </c>
      <c r="E1100" s="5" t="b">
        <f t="shared" si="476"/>
        <v>0</v>
      </c>
      <c r="F1100" s="5" t="e">
        <f t="shared" si="460"/>
        <v>#N/A</v>
      </c>
      <c r="G1100" s="5" t="str">
        <f t="shared" si="477"/>
        <v>FALSE V</v>
      </c>
      <c r="H1100" s="5" t="b">
        <f t="shared" si="478"/>
        <v>0</v>
      </c>
      <c r="I1100" s="5" t="b">
        <f t="shared" si="479"/>
        <v>0</v>
      </c>
      <c r="J1100" s="5" t="b">
        <f t="shared" si="480"/>
        <v>0</v>
      </c>
      <c r="K1100" s="5" t="str">
        <f t="shared" si="481"/>
        <v>FALSE C</v>
      </c>
      <c r="L1100" s="5" t="str">
        <f t="array" ref="L1100">IFERROR(INDEX(e29_4c,SMALL(IF(($B$9&lt;=e29_raw)*($B$11&gt;=e29_raw),MATCH(ROW(e29_4c),ROW(e29_4c))),ROWS($A$1:A1094)),COLUMN(A1094)),"")</f>
        <v/>
      </c>
      <c r="M1100" s="5" t="b">
        <f t="shared" si="482"/>
        <v>0</v>
      </c>
      <c r="N1100" t="b">
        <f t="shared" si="483"/>
        <v>0</v>
      </c>
      <c r="O1100" t="b">
        <f t="shared" si="484"/>
        <v>0</v>
      </c>
      <c r="P1100" s="5" t="b">
        <f t="shared" si="485"/>
        <v>0</v>
      </c>
      <c r="T1100" t="str">
        <f t="shared" si="461"/>
        <v/>
      </c>
      <c r="U1100" t="str">
        <f t="shared" si="462"/>
        <v/>
      </c>
      <c r="V1100" t="str">
        <f t="shared" si="463"/>
        <v/>
      </c>
      <c r="W1100" t="str">
        <f t="shared" si="464"/>
        <v/>
      </c>
      <c r="X1100" t="str">
        <f t="shared" si="465"/>
        <v/>
      </c>
      <c r="Y1100" t="str">
        <f t="shared" si="466"/>
        <v/>
      </c>
      <c r="Z1100" t="str">
        <f t="shared" si="467"/>
        <v/>
      </c>
      <c r="AA1100" t="str">
        <f t="shared" si="468"/>
        <v/>
      </c>
      <c r="AB1100" t="str">
        <f t="shared" si="469"/>
        <v/>
      </c>
      <c r="AC1100" t="str">
        <f t="shared" si="470"/>
        <v/>
      </c>
      <c r="AD1100" t="str">
        <f t="shared" si="471"/>
        <v/>
      </c>
      <c r="AE1100" t="str">
        <f t="shared" si="472"/>
        <v/>
      </c>
      <c r="AF1100" t="str">
        <f t="shared" si="473"/>
        <v/>
      </c>
      <c r="AG1100" t="str">
        <f t="shared" si="474"/>
        <v/>
      </c>
    </row>
    <row r="1101" spans="3:33" x14ac:dyDescent="0.3">
      <c r="C1101" s="5" t="str">
        <f t="shared" si="475"/>
        <v/>
      </c>
      <c r="D1101" s="5" t="e">
        <f t="shared" si="459"/>
        <v>#N/A</v>
      </c>
      <c r="E1101" s="5" t="b">
        <f t="shared" si="476"/>
        <v>0</v>
      </c>
      <c r="F1101" s="5" t="e">
        <f t="shared" si="460"/>
        <v>#N/A</v>
      </c>
      <c r="G1101" s="5" t="str">
        <f t="shared" si="477"/>
        <v>FALSE V</v>
      </c>
      <c r="H1101" s="5" t="b">
        <f t="shared" si="478"/>
        <v>0</v>
      </c>
      <c r="I1101" s="5" t="b">
        <f t="shared" si="479"/>
        <v>0</v>
      </c>
      <c r="J1101" s="5" t="b">
        <f t="shared" si="480"/>
        <v>0</v>
      </c>
      <c r="K1101" s="5" t="str">
        <f t="shared" si="481"/>
        <v>FALSE C</v>
      </c>
      <c r="L1101" s="5" t="str">
        <f t="array" ref="L1101">IFERROR(INDEX(e29_4c,SMALL(IF(($B$9&lt;=e29_raw)*($B$11&gt;=e29_raw),MATCH(ROW(e29_4c),ROW(e29_4c))),ROWS($A$1:A1095)),COLUMN(A1095)),"")</f>
        <v/>
      </c>
      <c r="M1101" s="5" t="b">
        <f t="shared" si="482"/>
        <v>0</v>
      </c>
      <c r="N1101" t="b">
        <f t="shared" si="483"/>
        <v>0</v>
      </c>
      <c r="O1101" t="b">
        <f t="shared" si="484"/>
        <v>0</v>
      </c>
      <c r="P1101" s="5" t="b">
        <f t="shared" si="485"/>
        <v>0</v>
      </c>
      <c r="T1101" t="str">
        <f t="shared" si="461"/>
        <v/>
      </c>
      <c r="U1101" t="str">
        <f t="shared" si="462"/>
        <v/>
      </c>
      <c r="V1101" t="str">
        <f t="shared" si="463"/>
        <v/>
      </c>
      <c r="W1101" t="str">
        <f t="shared" si="464"/>
        <v/>
      </c>
      <c r="X1101" t="str">
        <f t="shared" si="465"/>
        <v/>
      </c>
      <c r="Y1101" t="str">
        <f t="shared" si="466"/>
        <v/>
      </c>
      <c r="Z1101" t="str">
        <f t="shared" si="467"/>
        <v/>
      </c>
      <c r="AA1101" t="str">
        <f t="shared" si="468"/>
        <v/>
      </c>
      <c r="AB1101" t="str">
        <f t="shared" si="469"/>
        <v/>
      </c>
      <c r="AC1101" t="str">
        <f t="shared" si="470"/>
        <v/>
      </c>
      <c r="AD1101" t="str">
        <f t="shared" si="471"/>
        <v/>
      </c>
      <c r="AE1101" t="str">
        <f t="shared" si="472"/>
        <v/>
      </c>
      <c r="AF1101" t="str">
        <f t="shared" si="473"/>
        <v/>
      </c>
      <c r="AG1101" t="str">
        <f t="shared" si="474"/>
        <v/>
      </c>
    </row>
    <row r="1102" spans="3:33" x14ac:dyDescent="0.3">
      <c r="C1102" s="5" t="str">
        <f t="shared" si="475"/>
        <v/>
      </c>
      <c r="D1102" s="5" t="e">
        <f t="shared" si="459"/>
        <v>#N/A</v>
      </c>
      <c r="E1102" s="5" t="b">
        <f t="shared" si="476"/>
        <v>0</v>
      </c>
      <c r="F1102" s="5" t="e">
        <f t="shared" si="460"/>
        <v>#N/A</v>
      </c>
      <c r="G1102" s="5" t="str">
        <f t="shared" si="477"/>
        <v>FALSE V</v>
      </c>
      <c r="H1102" s="5" t="b">
        <f t="shared" si="478"/>
        <v>0</v>
      </c>
      <c r="I1102" s="5" t="b">
        <f t="shared" si="479"/>
        <v>0</v>
      </c>
      <c r="J1102" s="5" t="b">
        <f t="shared" si="480"/>
        <v>0</v>
      </c>
      <c r="K1102" s="5" t="str">
        <f t="shared" si="481"/>
        <v>FALSE C</v>
      </c>
      <c r="L1102" s="5" t="str">
        <f t="array" ref="L1102">IFERROR(INDEX(e29_4c,SMALL(IF(($B$9&lt;=e29_raw)*($B$11&gt;=e29_raw),MATCH(ROW(e29_4c),ROW(e29_4c))),ROWS($A$1:A1096)),COLUMN(A1096)),"")</f>
        <v/>
      </c>
      <c r="M1102" s="5" t="b">
        <f t="shared" si="482"/>
        <v>0</v>
      </c>
      <c r="N1102" t="b">
        <f t="shared" si="483"/>
        <v>0</v>
      </c>
      <c r="O1102" t="b">
        <f t="shared" si="484"/>
        <v>0</v>
      </c>
      <c r="P1102" s="5" t="b">
        <f t="shared" si="485"/>
        <v>0</v>
      </c>
      <c r="T1102" t="str">
        <f t="shared" si="461"/>
        <v/>
      </c>
      <c r="U1102" t="str">
        <f t="shared" si="462"/>
        <v/>
      </c>
      <c r="V1102" t="str">
        <f t="shared" si="463"/>
        <v/>
      </c>
      <c r="W1102" t="str">
        <f t="shared" si="464"/>
        <v/>
      </c>
      <c r="X1102" t="str">
        <f t="shared" si="465"/>
        <v/>
      </c>
      <c r="Y1102" t="str">
        <f t="shared" si="466"/>
        <v/>
      </c>
      <c r="Z1102" t="str">
        <f t="shared" si="467"/>
        <v/>
      </c>
      <c r="AA1102" t="str">
        <f t="shared" si="468"/>
        <v/>
      </c>
      <c r="AB1102" t="str">
        <f t="shared" si="469"/>
        <v/>
      </c>
      <c r="AC1102" t="str">
        <f t="shared" si="470"/>
        <v/>
      </c>
      <c r="AD1102" t="str">
        <f t="shared" si="471"/>
        <v/>
      </c>
      <c r="AE1102" t="str">
        <f t="shared" si="472"/>
        <v/>
      </c>
      <c r="AF1102" t="str">
        <f t="shared" si="473"/>
        <v/>
      </c>
      <c r="AG1102" t="str">
        <f t="shared" si="474"/>
        <v/>
      </c>
    </row>
    <row r="1103" spans="3:33" x14ac:dyDescent="0.3">
      <c r="C1103" s="5" t="str">
        <f t="shared" si="475"/>
        <v/>
      </c>
      <c r="D1103" s="5" t="e">
        <f t="shared" si="459"/>
        <v>#N/A</v>
      </c>
      <c r="E1103" s="5" t="b">
        <f t="shared" si="476"/>
        <v>0</v>
      </c>
      <c r="F1103" s="5" t="e">
        <f t="shared" si="460"/>
        <v>#N/A</v>
      </c>
      <c r="G1103" s="5" t="str">
        <f t="shared" si="477"/>
        <v>FALSE V</v>
      </c>
      <c r="H1103" s="5" t="b">
        <f t="shared" si="478"/>
        <v>0</v>
      </c>
      <c r="I1103" s="5" t="b">
        <f t="shared" si="479"/>
        <v>0</v>
      </c>
      <c r="J1103" s="5" t="b">
        <f t="shared" si="480"/>
        <v>0</v>
      </c>
      <c r="K1103" s="5" t="str">
        <f t="shared" si="481"/>
        <v>FALSE C</v>
      </c>
      <c r="L1103" s="5" t="str">
        <f t="array" ref="L1103">IFERROR(INDEX(e29_4c,SMALL(IF(($B$9&lt;=e29_raw)*($B$11&gt;=e29_raw),MATCH(ROW(e29_4c),ROW(e29_4c))),ROWS($A$1:A1097)),COLUMN(A1097)),"")</f>
        <v/>
      </c>
      <c r="M1103" s="5" t="b">
        <f t="shared" si="482"/>
        <v>0</v>
      </c>
      <c r="N1103" t="b">
        <f t="shared" si="483"/>
        <v>0</v>
      </c>
      <c r="O1103" t="b">
        <f t="shared" si="484"/>
        <v>0</v>
      </c>
      <c r="P1103" s="5" t="b">
        <f t="shared" si="485"/>
        <v>0</v>
      </c>
      <c r="T1103" t="str">
        <f t="shared" si="461"/>
        <v/>
      </c>
      <c r="U1103" t="str">
        <f t="shared" si="462"/>
        <v/>
      </c>
      <c r="V1103" t="str">
        <f t="shared" si="463"/>
        <v/>
      </c>
      <c r="W1103" t="str">
        <f t="shared" si="464"/>
        <v/>
      </c>
      <c r="X1103" t="str">
        <f t="shared" si="465"/>
        <v/>
      </c>
      <c r="Y1103" t="str">
        <f t="shared" si="466"/>
        <v/>
      </c>
      <c r="Z1103" t="str">
        <f t="shared" si="467"/>
        <v/>
      </c>
      <c r="AA1103" t="str">
        <f t="shared" si="468"/>
        <v/>
      </c>
      <c r="AB1103" t="str">
        <f t="shared" si="469"/>
        <v/>
      </c>
      <c r="AC1103" t="str">
        <f t="shared" si="470"/>
        <v/>
      </c>
      <c r="AD1103" t="str">
        <f t="shared" si="471"/>
        <v/>
      </c>
      <c r="AE1103" t="str">
        <f t="shared" si="472"/>
        <v/>
      </c>
      <c r="AF1103" t="str">
        <f t="shared" si="473"/>
        <v/>
      </c>
      <c r="AG1103" t="str">
        <f t="shared" si="474"/>
        <v/>
      </c>
    </row>
    <row r="1104" spans="3:33" x14ac:dyDescent="0.3">
      <c r="C1104" s="5" t="str">
        <f t="shared" si="475"/>
        <v/>
      </c>
      <c r="D1104" s="5" t="e">
        <f t="shared" si="459"/>
        <v>#N/A</v>
      </c>
      <c r="E1104" s="5" t="b">
        <f t="shared" si="476"/>
        <v>0</v>
      </c>
      <c r="F1104" s="5" t="e">
        <f t="shared" si="460"/>
        <v>#N/A</v>
      </c>
      <c r="G1104" s="5" t="str">
        <f t="shared" si="477"/>
        <v>FALSE V</v>
      </c>
      <c r="H1104" s="5" t="b">
        <f t="shared" si="478"/>
        <v>0</v>
      </c>
      <c r="I1104" s="5" t="b">
        <f t="shared" si="479"/>
        <v>0</v>
      </c>
      <c r="J1104" s="5" t="b">
        <f t="shared" si="480"/>
        <v>0</v>
      </c>
      <c r="K1104" s="5" t="str">
        <f t="shared" si="481"/>
        <v>FALSE C</v>
      </c>
      <c r="L1104" s="5" t="str">
        <f t="array" ref="L1104">IFERROR(INDEX(e29_4c,SMALL(IF(($B$9&lt;=e29_raw)*($B$11&gt;=e29_raw),MATCH(ROW(e29_4c),ROW(e29_4c))),ROWS($A$1:A1098)),COLUMN(A1098)),"")</f>
        <v/>
      </c>
      <c r="M1104" s="5" t="b">
        <f t="shared" si="482"/>
        <v>0</v>
      </c>
      <c r="N1104" t="b">
        <f t="shared" si="483"/>
        <v>0</v>
      </c>
      <c r="O1104" t="b">
        <f t="shared" si="484"/>
        <v>0</v>
      </c>
      <c r="P1104" s="5" t="b">
        <f t="shared" si="485"/>
        <v>0</v>
      </c>
      <c r="T1104" t="str">
        <f t="shared" si="461"/>
        <v/>
      </c>
      <c r="U1104" t="str">
        <f t="shared" si="462"/>
        <v/>
      </c>
      <c r="V1104" t="str">
        <f t="shared" si="463"/>
        <v/>
      </c>
      <c r="W1104" t="str">
        <f t="shared" si="464"/>
        <v/>
      </c>
      <c r="X1104" t="str">
        <f t="shared" si="465"/>
        <v/>
      </c>
      <c r="Y1104" t="str">
        <f t="shared" si="466"/>
        <v/>
      </c>
      <c r="Z1104" t="str">
        <f t="shared" si="467"/>
        <v/>
      </c>
      <c r="AA1104" t="str">
        <f t="shared" si="468"/>
        <v/>
      </c>
      <c r="AB1104" t="str">
        <f t="shared" si="469"/>
        <v/>
      </c>
      <c r="AC1104" t="str">
        <f t="shared" si="470"/>
        <v/>
      </c>
      <c r="AD1104" t="str">
        <f t="shared" si="471"/>
        <v/>
      </c>
      <c r="AE1104" t="str">
        <f t="shared" si="472"/>
        <v/>
      </c>
      <c r="AF1104" t="str">
        <f t="shared" si="473"/>
        <v/>
      </c>
      <c r="AG1104" t="str">
        <f t="shared" si="474"/>
        <v/>
      </c>
    </row>
    <row r="1105" spans="3:33" x14ac:dyDescent="0.3">
      <c r="C1105" s="5" t="str">
        <f t="shared" si="475"/>
        <v/>
      </c>
      <c r="D1105" s="5" t="e">
        <f t="shared" si="459"/>
        <v>#N/A</v>
      </c>
      <c r="E1105" s="5" t="b">
        <f t="shared" si="476"/>
        <v>0</v>
      </c>
      <c r="F1105" s="5" t="e">
        <f t="shared" si="460"/>
        <v>#N/A</v>
      </c>
      <c r="G1105" s="5" t="str">
        <f t="shared" si="477"/>
        <v>FALSE V</v>
      </c>
      <c r="H1105" s="5" t="b">
        <f t="shared" si="478"/>
        <v>0</v>
      </c>
      <c r="I1105" s="5" t="b">
        <f t="shared" si="479"/>
        <v>0</v>
      </c>
      <c r="J1105" s="5" t="b">
        <f t="shared" si="480"/>
        <v>0</v>
      </c>
      <c r="K1105" s="5" t="str">
        <f t="shared" si="481"/>
        <v>FALSE C</v>
      </c>
      <c r="L1105" s="5" t="str">
        <f t="array" ref="L1105">IFERROR(INDEX(e29_4c,SMALL(IF(($B$9&lt;=e29_raw)*($B$11&gt;=e29_raw),MATCH(ROW(e29_4c),ROW(e29_4c))),ROWS($A$1:A1099)),COLUMN(A1099)),"")</f>
        <v/>
      </c>
      <c r="M1105" s="5" t="b">
        <f t="shared" si="482"/>
        <v>0</v>
      </c>
      <c r="N1105" t="b">
        <f t="shared" si="483"/>
        <v>0</v>
      </c>
      <c r="O1105" t="b">
        <f t="shared" si="484"/>
        <v>0</v>
      </c>
      <c r="P1105" s="5" t="b">
        <f t="shared" si="485"/>
        <v>0</v>
      </c>
      <c r="T1105" t="str">
        <f t="shared" si="461"/>
        <v/>
      </c>
      <c r="U1105" t="str">
        <f t="shared" si="462"/>
        <v/>
      </c>
      <c r="V1105" t="str">
        <f t="shared" si="463"/>
        <v/>
      </c>
      <c r="W1105" t="str">
        <f t="shared" si="464"/>
        <v/>
      </c>
      <c r="X1105" t="str">
        <f t="shared" si="465"/>
        <v/>
      </c>
      <c r="Y1105" t="str">
        <f t="shared" si="466"/>
        <v/>
      </c>
      <c r="Z1105" t="str">
        <f t="shared" si="467"/>
        <v/>
      </c>
      <c r="AA1105" t="str">
        <f t="shared" si="468"/>
        <v/>
      </c>
      <c r="AB1105" t="str">
        <f t="shared" si="469"/>
        <v/>
      </c>
      <c r="AC1105" t="str">
        <f t="shared" si="470"/>
        <v/>
      </c>
      <c r="AD1105" t="str">
        <f t="shared" si="471"/>
        <v/>
      </c>
      <c r="AE1105" t="str">
        <f t="shared" si="472"/>
        <v/>
      </c>
      <c r="AF1105" t="str">
        <f t="shared" si="473"/>
        <v/>
      </c>
      <c r="AG1105" t="str">
        <f t="shared" si="474"/>
        <v/>
      </c>
    </row>
    <row r="1106" spans="3:33" x14ac:dyDescent="0.3">
      <c r="C1106" s="5" t="str">
        <f t="shared" si="475"/>
        <v/>
      </c>
      <c r="D1106" s="5" t="e">
        <f t="shared" si="459"/>
        <v>#N/A</v>
      </c>
      <c r="E1106" s="5" t="b">
        <f t="shared" si="476"/>
        <v>0</v>
      </c>
      <c r="F1106" s="5" t="e">
        <f t="shared" si="460"/>
        <v>#N/A</v>
      </c>
      <c r="G1106" s="5" t="str">
        <f t="shared" si="477"/>
        <v>FALSE V</v>
      </c>
      <c r="H1106" s="5" t="b">
        <f t="shared" si="478"/>
        <v>0</v>
      </c>
      <c r="I1106" s="5" t="b">
        <f t="shared" si="479"/>
        <v>0</v>
      </c>
      <c r="J1106" s="5" t="b">
        <f t="shared" si="480"/>
        <v>0</v>
      </c>
      <c r="K1106" s="5" t="str">
        <f t="shared" si="481"/>
        <v>FALSE C</v>
      </c>
      <c r="L1106" s="5" t="str">
        <f t="array" ref="L1106">IFERROR(INDEX(e29_4c,SMALL(IF(($B$9&lt;=e29_raw)*($B$11&gt;=e29_raw),MATCH(ROW(e29_4c),ROW(e29_4c))),ROWS($A$1:A1100)),COLUMN(A1100)),"")</f>
        <v/>
      </c>
      <c r="M1106" s="5" t="b">
        <f t="shared" si="482"/>
        <v>0</v>
      </c>
      <c r="N1106" t="b">
        <f t="shared" si="483"/>
        <v>0</v>
      </c>
      <c r="O1106" t="b">
        <f t="shared" si="484"/>
        <v>0</v>
      </c>
      <c r="P1106" s="5" t="b">
        <f t="shared" si="485"/>
        <v>0</v>
      </c>
      <c r="T1106" t="str">
        <f t="shared" si="461"/>
        <v/>
      </c>
      <c r="U1106" t="str">
        <f t="shared" si="462"/>
        <v/>
      </c>
      <c r="V1106" t="str">
        <f t="shared" si="463"/>
        <v/>
      </c>
      <c r="W1106" t="str">
        <f t="shared" si="464"/>
        <v/>
      </c>
      <c r="X1106" t="str">
        <f t="shared" si="465"/>
        <v/>
      </c>
      <c r="Y1106" t="str">
        <f t="shared" si="466"/>
        <v/>
      </c>
      <c r="Z1106" t="str">
        <f t="shared" si="467"/>
        <v/>
      </c>
      <c r="AA1106" t="str">
        <f t="shared" si="468"/>
        <v/>
      </c>
      <c r="AB1106" t="str">
        <f t="shared" si="469"/>
        <v/>
      </c>
      <c r="AC1106" t="str">
        <f t="shared" si="470"/>
        <v/>
      </c>
      <c r="AD1106" t="str">
        <f t="shared" si="471"/>
        <v/>
      </c>
      <c r="AE1106" t="str">
        <f t="shared" si="472"/>
        <v/>
      </c>
      <c r="AF1106" t="str">
        <f t="shared" si="473"/>
        <v/>
      </c>
      <c r="AG1106" t="str">
        <f t="shared" si="474"/>
        <v/>
      </c>
    </row>
    <row r="1107" spans="3:33" x14ac:dyDescent="0.3">
      <c r="C1107" s="5" t="str">
        <f t="shared" si="475"/>
        <v/>
      </c>
      <c r="D1107" s="5" t="e">
        <f t="shared" si="459"/>
        <v>#N/A</v>
      </c>
      <c r="E1107" s="5" t="b">
        <f t="shared" si="476"/>
        <v>0</v>
      </c>
      <c r="F1107" s="5" t="e">
        <f t="shared" si="460"/>
        <v>#N/A</v>
      </c>
      <c r="G1107" s="5" t="str">
        <f t="shared" si="477"/>
        <v>FALSE V</v>
      </c>
      <c r="H1107" s="5" t="b">
        <f t="shared" si="478"/>
        <v>0</v>
      </c>
      <c r="I1107" s="5" t="b">
        <f t="shared" si="479"/>
        <v>0</v>
      </c>
      <c r="J1107" s="5" t="b">
        <f t="shared" si="480"/>
        <v>0</v>
      </c>
      <c r="K1107" s="5" t="str">
        <f t="shared" si="481"/>
        <v>FALSE C</v>
      </c>
      <c r="L1107" s="5" t="str">
        <f t="array" ref="L1107">IFERROR(INDEX(e29_4c,SMALL(IF(($B$9&lt;=e29_raw)*($B$11&gt;=e29_raw),MATCH(ROW(e29_4c),ROW(e29_4c))),ROWS($A$1:A1101)),COLUMN(A1101)),"")</f>
        <v/>
      </c>
      <c r="M1107" s="5" t="b">
        <f t="shared" si="482"/>
        <v>0</v>
      </c>
      <c r="N1107" t="b">
        <f t="shared" si="483"/>
        <v>0</v>
      </c>
      <c r="O1107" t="b">
        <f t="shared" si="484"/>
        <v>0</v>
      </c>
      <c r="P1107" s="5" t="b">
        <f t="shared" si="485"/>
        <v>0</v>
      </c>
      <c r="T1107" t="str">
        <f t="shared" si="461"/>
        <v/>
      </c>
      <c r="U1107" t="str">
        <f t="shared" si="462"/>
        <v/>
      </c>
      <c r="V1107" t="str">
        <f t="shared" si="463"/>
        <v/>
      </c>
      <c r="W1107" t="str">
        <f t="shared" si="464"/>
        <v/>
      </c>
      <c r="X1107" t="str">
        <f t="shared" si="465"/>
        <v/>
      </c>
      <c r="Y1107" t="str">
        <f t="shared" si="466"/>
        <v/>
      </c>
      <c r="Z1107" t="str">
        <f t="shared" si="467"/>
        <v/>
      </c>
      <c r="AA1107" t="str">
        <f t="shared" si="468"/>
        <v/>
      </c>
      <c r="AB1107" t="str">
        <f t="shared" si="469"/>
        <v/>
      </c>
      <c r="AC1107" t="str">
        <f t="shared" si="470"/>
        <v/>
      </c>
      <c r="AD1107" t="str">
        <f t="shared" si="471"/>
        <v/>
      </c>
      <c r="AE1107" t="str">
        <f t="shared" si="472"/>
        <v/>
      </c>
      <c r="AF1107" t="str">
        <f t="shared" si="473"/>
        <v/>
      </c>
      <c r="AG1107" t="str">
        <f t="shared" si="474"/>
        <v/>
      </c>
    </row>
    <row r="1108" spans="3:33" x14ac:dyDescent="0.3">
      <c r="C1108" s="5" t="str">
        <f t="shared" si="475"/>
        <v/>
      </c>
      <c r="D1108" s="5" t="e">
        <f t="shared" si="459"/>
        <v>#N/A</v>
      </c>
      <c r="E1108" s="5" t="b">
        <f t="shared" si="476"/>
        <v>0</v>
      </c>
      <c r="F1108" s="5" t="e">
        <f t="shared" si="460"/>
        <v>#N/A</v>
      </c>
      <c r="G1108" s="5" t="str">
        <f t="shared" si="477"/>
        <v>FALSE V</v>
      </c>
      <c r="H1108" s="5" t="b">
        <f t="shared" si="478"/>
        <v>0</v>
      </c>
      <c r="I1108" s="5" t="b">
        <f t="shared" si="479"/>
        <v>0</v>
      </c>
      <c r="J1108" s="5" t="b">
        <f t="shared" si="480"/>
        <v>0</v>
      </c>
      <c r="K1108" s="5" t="str">
        <f t="shared" si="481"/>
        <v>FALSE C</v>
      </c>
      <c r="L1108" s="5" t="str">
        <f t="array" ref="L1108">IFERROR(INDEX(e29_4c,SMALL(IF(($B$9&lt;=e29_raw)*($B$11&gt;=e29_raw),MATCH(ROW(e29_4c),ROW(e29_4c))),ROWS($A$1:A1102)),COLUMN(A1102)),"")</f>
        <v/>
      </c>
      <c r="M1108" s="5" t="b">
        <f t="shared" si="482"/>
        <v>0</v>
      </c>
      <c r="N1108" t="b">
        <f t="shared" si="483"/>
        <v>0</v>
      </c>
      <c r="O1108" t="b">
        <f t="shared" si="484"/>
        <v>0</v>
      </c>
      <c r="P1108" s="5" t="b">
        <f t="shared" si="485"/>
        <v>0</v>
      </c>
      <c r="T1108" t="str">
        <f t="shared" si="461"/>
        <v/>
      </c>
      <c r="U1108" t="str">
        <f t="shared" si="462"/>
        <v/>
      </c>
      <c r="V1108" t="str">
        <f t="shared" si="463"/>
        <v/>
      </c>
      <c r="W1108" t="str">
        <f t="shared" si="464"/>
        <v/>
      </c>
      <c r="X1108" t="str">
        <f t="shared" si="465"/>
        <v/>
      </c>
      <c r="Y1108" t="str">
        <f t="shared" si="466"/>
        <v/>
      </c>
      <c r="Z1108" t="str">
        <f t="shared" si="467"/>
        <v/>
      </c>
      <c r="AA1108" t="str">
        <f t="shared" si="468"/>
        <v/>
      </c>
      <c r="AB1108" t="str">
        <f t="shared" si="469"/>
        <v/>
      </c>
      <c r="AC1108" t="str">
        <f t="shared" si="470"/>
        <v/>
      </c>
      <c r="AD1108" t="str">
        <f t="shared" si="471"/>
        <v/>
      </c>
      <c r="AE1108" t="str">
        <f t="shared" si="472"/>
        <v/>
      </c>
      <c r="AF1108" t="str">
        <f t="shared" si="473"/>
        <v/>
      </c>
      <c r="AG1108" t="str">
        <f t="shared" si="474"/>
        <v/>
      </c>
    </row>
    <row r="1109" spans="3:33" x14ac:dyDescent="0.3">
      <c r="C1109" s="5" t="str">
        <f t="shared" si="475"/>
        <v/>
      </c>
      <c r="D1109" s="5" t="e">
        <f t="shared" si="459"/>
        <v>#N/A</v>
      </c>
      <c r="E1109" s="5" t="b">
        <f t="shared" si="476"/>
        <v>0</v>
      </c>
      <c r="F1109" s="5" t="e">
        <f t="shared" si="460"/>
        <v>#N/A</v>
      </c>
      <c r="G1109" s="5" t="str">
        <f t="shared" si="477"/>
        <v>FALSE V</v>
      </c>
      <c r="H1109" s="5" t="b">
        <f t="shared" si="478"/>
        <v>0</v>
      </c>
      <c r="I1109" s="5" t="b">
        <f t="shared" si="479"/>
        <v>0</v>
      </c>
      <c r="J1109" s="5" t="b">
        <f t="shared" si="480"/>
        <v>0</v>
      </c>
      <c r="K1109" s="5" t="str">
        <f t="shared" si="481"/>
        <v>FALSE C</v>
      </c>
      <c r="L1109" s="5" t="str">
        <f t="array" ref="L1109">IFERROR(INDEX(e29_4c,SMALL(IF(($B$9&lt;=e29_raw)*($B$11&gt;=e29_raw),MATCH(ROW(e29_4c),ROW(e29_4c))),ROWS($A$1:A1103)),COLUMN(A1103)),"")</f>
        <v/>
      </c>
      <c r="M1109" s="5" t="b">
        <f t="shared" si="482"/>
        <v>0</v>
      </c>
      <c r="N1109" t="b">
        <f t="shared" si="483"/>
        <v>0</v>
      </c>
      <c r="O1109" t="b">
        <f t="shared" si="484"/>
        <v>0</v>
      </c>
      <c r="P1109" s="5" t="b">
        <f t="shared" si="485"/>
        <v>0</v>
      </c>
      <c r="T1109" t="str">
        <f t="shared" si="461"/>
        <v/>
      </c>
      <c r="U1109" t="str">
        <f t="shared" si="462"/>
        <v/>
      </c>
      <c r="V1109" t="str">
        <f t="shared" si="463"/>
        <v/>
      </c>
      <c r="W1109" t="str">
        <f t="shared" si="464"/>
        <v/>
      </c>
      <c r="X1109" t="str">
        <f t="shared" si="465"/>
        <v/>
      </c>
      <c r="Y1109" t="str">
        <f t="shared" si="466"/>
        <v/>
      </c>
      <c r="Z1109" t="str">
        <f t="shared" si="467"/>
        <v/>
      </c>
      <c r="AA1109" t="str">
        <f t="shared" si="468"/>
        <v/>
      </c>
      <c r="AB1109" t="str">
        <f t="shared" si="469"/>
        <v/>
      </c>
      <c r="AC1109" t="str">
        <f t="shared" si="470"/>
        <v/>
      </c>
      <c r="AD1109" t="str">
        <f t="shared" si="471"/>
        <v/>
      </c>
      <c r="AE1109" t="str">
        <f t="shared" si="472"/>
        <v/>
      </c>
      <c r="AF1109" t="str">
        <f t="shared" si="473"/>
        <v/>
      </c>
      <c r="AG1109" t="str">
        <f t="shared" si="474"/>
        <v/>
      </c>
    </row>
    <row r="1110" spans="3:33" x14ac:dyDescent="0.3">
      <c r="C1110" s="5" t="str">
        <f t="shared" si="475"/>
        <v/>
      </c>
      <c r="D1110" s="5" t="e">
        <f t="shared" si="459"/>
        <v>#N/A</v>
      </c>
      <c r="E1110" s="5" t="b">
        <f t="shared" si="476"/>
        <v>0</v>
      </c>
      <c r="F1110" s="5" t="e">
        <f t="shared" si="460"/>
        <v>#N/A</v>
      </c>
      <c r="G1110" s="5" t="str">
        <f t="shared" si="477"/>
        <v>FALSE V</v>
      </c>
      <c r="H1110" s="5" t="b">
        <f t="shared" si="478"/>
        <v>0</v>
      </c>
      <c r="I1110" s="5" t="b">
        <f t="shared" si="479"/>
        <v>0</v>
      </c>
      <c r="J1110" s="5" t="b">
        <f t="shared" si="480"/>
        <v>0</v>
      </c>
      <c r="K1110" s="5" t="str">
        <f t="shared" si="481"/>
        <v>FALSE C</v>
      </c>
      <c r="L1110" s="5" t="str">
        <f t="array" ref="L1110">IFERROR(INDEX(e29_4c,SMALL(IF(($B$9&lt;=e29_raw)*($B$11&gt;=e29_raw),MATCH(ROW(e29_4c),ROW(e29_4c))),ROWS($A$1:A1104)),COLUMN(A1104)),"")</f>
        <v/>
      </c>
      <c r="M1110" s="5" t="b">
        <f t="shared" si="482"/>
        <v>0</v>
      </c>
      <c r="N1110" t="b">
        <f t="shared" si="483"/>
        <v>0</v>
      </c>
      <c r="O1110" t="b">
        <f t="shared" si="484"/>
        <v>0</v>
      </c>
      <c r="P1110" s="5" t="b">
        <f t="shared" si="485"/>
        <v>0</v>
      </c>
      <c r="T1110" t="str">
        <f t="shared" si="461"/>
        <v/>
      </c>
      <c r="U1110" t="str">
        <f t="shared" si="462"/>
        <v/>
      </c>
      <c r="V1110" t="str">
        <f t="shared" si="463"/>
        <v/>
      </c>
      <c r="W1110" t="str">
        <f t="shared" si="464"/>
        <v/>
      </c>
      <c r="X1110" t="str">
        <f t="shared" si="465"/>
        <v/>
      </c>
      <c r="Y1110" t="str">
        <f t="shared" si="466"/>
        <v/>
      </c>
      <c r="Z1110" t="str">
        <f t="shared" si="467"/>
        <v/>
      </c>
      <c r="AA1110" t="str">
        <f t="shared" si="468"/>
        <v/>
      </c>
      <c r="AB1110" t="str">
        <f t="shared" si="469"/>
        <v/>
      </c>
      <c r="AC1110" t="str">
        <f t="shared" si="470"/>
        <v/>
      </c>
      <c r="AD1110" t="str">
        <f t="shared" si="471"/>
        <v/>
      </c>
      <c r="AE1110" t="str">
        <f t="shared" si="472"/>
        <v/>
      </c>
      <c r="AF1110" t="str">
        <f t="shared" si="473"/>
        <v/>
      </c>
      <c r="AG1110" t="str">
        <f t="shared" si="474"/>
        <v/>
      </c>
    </row>
    <row r="1111" spans="3:33" x14ac:dyDescent="0.3">
      <c r="C1111" s="5" t="str">
        <f t="shared" si="475"/>
        <v/>
      </c>
      <c r="D1111" s="5" t="e">
        <f t="shared" si="459"/>
        <v>#N/A</v>
      </c>
      <c r="E1111" s="5" t="b">
        <f t="shared" si="476"/>
        <v>0</v>
      </c>
      <c r="F1111" s="5" t="e">
        <f t="shared" si="460"/>
        <v>#N/A</v>
      </c>
      <c r="G1111" s="5" t="str">
        <f t="shared" si="477"/>
        <v>FALSE V</v>
      </c>
      <c r="H1111" s="5" t="b">
        <f t="shared" si="478"/>
        <v>0</v>
      </c>
      <c r="I1111" s="5" t="b">
        <f t="shared" si="479"/>
        <v>0</v>
      </c>
      <c r="J1111" s="5" t="b">
        <f t="shared" si="480"/>
        <v>0</v>
      </c>
      <c r="K1111" s="5" t="str">
        <f t="shared" si="481"/>
        <v>FALSE C</v>
      </c>
      <c r="L1111" s="5" t="str">
        <f t="array" ref="L1111">IFERROR(INDEX(e29_4c,SMALL(IF(($B$9&lt;=e29_raw)*($B$11&gt;=e29_raw),MATCH(ROW(e29_4c),ROW(e29_4c))),ROWS($A$1:A1105)),COLUMN(A1105)),"")</f>
        <v/>
      </c>
      <c r="M1111" s="5" t="b">
        <f t="shared" si="482"/>
        <v>0</v>
      </c>
      <c r="N1111" t="b">
        <f t="shared" si="483"/>
        <v>0</v>
      </c>
      <c r="O1111" t="b">
        <f t="shared" si="484"/>
        <v>0</v>
      </c>
      <c r="P1111" s="5" t="b">
        <f t="shared" si="485"/>
        <v>0</v>
      </c>
      <c r="T1111" t="str">
        <f t="shared" si="461"/>
        <v/>
      </c>
      <c r="U1111" t="str">
        <f t="shared" si="462"/>
        <v/>
      </c>
      <c r="V1111" t="str">
        <f t="shared" si="463"/>
        <v/>
      </c>
      <c r="W1111" t="str">
        <f t="shared" si="464"/>
        <v/>
      </c>
      <c r="X1111" t="str">
        <f t="shared" si="465"/>
        <v/>
      </c>
      <c r="Y1111" t="str">
        <f t="shared" si="466"/>
        <v/>
      </c>
      <c r="Z1111" t="str">
        <f t="shared" si="467"/>
        <v/>
      </c>
      <c r="AA1111" t="str">
        <f t="shared" si="468"/>
        <v/>
      </c>
      <c r="AB1111" t="str">
        <f t="shared" si="469"/>
        <v/>
      </c>
      <c r="AC1111" t="str">
        <f t="shared" si="470"/>
        <v/>
      </c>
      <c r="AD1111" t="str">
        <f t="shared" si="471"/>
        <v/>
      </c>
      <c r="AE1111" t="str">
        <f t="shared" si="472"/>
        <v/>
      </c>
      <c r="AF1111" t="str">
        <f t="shared" si="473"/>
        <v/>
      </c>
      <c r="AG1111" t="str">
        <f t="shared" si="474"/>
        <v/>
      </c>
    </row>
    <row r="1112" spans="3:33" x14ac:dyDescent="0.3">
      <c r="C1112" s="5" t="str">
        <f t="shared" si="475"/>
        <v/>
      </c>
      <c r="D1112" s="5" t="e">
        <f t="shared" si="459"/>
        <v>#N/A</v>
      </c>
      <c r="E1112" s="5" t="b">
        <f t="shared" si="476"/>
        <v>0</v>
      </c>
      <c r="F1112" s="5" t="e">
        <f t="shared" si="460"/>
        <v>#N/A</v>
      </c>
      <c r="G1112" s="5" t="str">
        <f t="shared" si="477"/>
        <v>FALSE V</v>
      </c>
      <c r="H1112" s="5" t="b">
        <f t="shared" si="478"/>
        <v>0</v>
      </c>
      <c r="I1112" s="5" t="b">
        <f t="shared" si="479"/>
        <v>0</v>
      </c>
      <c r="J1112" s="5" t="b">
        <f t="shared" si="480"/>
        <v>0</v>
      </c>
      <c r="K1112" s="5" t="str">
        <f t="shared" si="481"/>
        <v>FALSE C</v>
      </c>
      <c r="L1112" s="5" t="str">
        <f t="array" ref="L1112">IFERROR(INDEX(e29_4c,SMALL(IF(($B$9&lt;=e29_raw)*($B$11&gt;=e29_raw),MATCH(ROW(e29_4c),ROW(e29_4c))),ROWS($A$1:A1106)),COLUMN(A1106)),"")</f>
        <v/>
      </c>
      <c r="M1112" s="5" t="b">
        <f t="shared" si="482"/>
        <v>0</v>
      </c>
      <c r="N1112" t="b">
        <f t="shared" si="483"/>
        <v>0</v>
      </c>
      <c r="O1112" t="b">
        <f t="shared" si="484"/>
        <v>0</v>
      </c>
      <c r="P1112" s="5" t="b">
        <f t="shared" si="485"/>
        <v>0</v>
      </c>
      <c r="T1112" t="str">
        <f t="shared" si="461"/>
        <v/>
      </c>
      <c r="U1112" t="str">
        <f t="shared" si="462"/>
        <v/>
      </c>
      <c r="V1112" t="str">
        <f t="shared" si="463"/>
        <v/>
      </c>
      <c r="W1112" t="str">
        <f t="shared" si="464"/>
        <v/>
      </c>
      <c r="X1112" t="str">
        <f t="shared" si="465"/>
        <v/>
      </c>
      <c r="Y1112" t="str">
        <f t="shared" si="466"/>
        <v/>
      </c>
      <c r="Z1112" t="str">
        <f t="shared" si="467"/>
        <v/>
      </c>
      <c r="AA1112" t="str">
        <f t="shared" si="468"/>
        <v/>
      </c>
      <c r="AB1112" t="str">
        <f t="shared" si="469"/>
        <v/>
      </c>
      <c r="AC1112" t="str">
        <f t="shared" si="470"/>
        <v/>
      </c>
      <c r="AD1112" t="str">
        <f t="shared" si="471"/>
        <v/>
      </c>
      <c r="AE1112" t="str">
        <f t="shared" si="472"/>
        <v/>
      </c>
      <c r="AF1112" t="str">
        <f t="shared" si="473"/>
        <v/>
      </c>
      <c r="AG1112" t="str">
        <f t="shared" si="474"/>
        <v/>
      </c>
    </row>
    <row r="1113" spans="3:33" x14ac:dyDescent="0.3">
      <c r="C1113" s="5" t="str">
        <f t="shared" si="475"/>
        <v/>
      </c>
      <c r="D1113" s="5" t="e">
        <f t="shared" si="459"/>
        <v>#N/A</v>
      </c>
      <c r="E1113" s="5" t="b">
        <f t="shared" si="476"/>
        <v>0</v>
      </c>
      <c r="F1113" s="5" t="e">
        <f t="shared" si="460"/>
        <v>#N/A</v>
      </c>
      <c r="G1113" s="5" t="str">
        <f t="shared" si="477"/>
        <v>FALSE V</v>
      </c>
      <c r="H1113" s="5" t="b">
        <f t="shared" si="478"/>
        <v>0</v>
      </c>
      <c r="I1113" s="5" t="b">
        <f t="shared" si="479"/>
        <v>0</v>
      </c>
      <c r="J1113" s="5" t="b">
        <f t="shared" si="480"/>
        <v>0</v>
      </c>
      <c r="K1113" s="5" t="str">
        <f t="shared" si="481"/>
        <v>FALSE C</v>
      </c>
      <c r="L1113" s="5" t="str">
        <f t="array" ref="L1113">IFERROR(INDEX(e29_4c,SMALL(IF(($B$9&lt;=e29_raw)*($B$11&gt;=e29_raw),MATCH(ROW(e29_4c),ROW(e29_4c))),ROWS($A$1:A1107)),COLUMN(A1107)),"")</f>
        <v/>
      </c>
      <c r="M1113" s="5" t="b">
        <f t="shared" si="482"/>
        <v>0</v>
      </c>
      <c r="N1113" t="b">
        <f t="shared" si="483"/>
        <v>0</v>
      </c>
      <c r="O1113" t="b">
        <f t="shared" si="484"/>
        <v>0</v>
      </c>
      <c r="P1113" s="5" t="b">
        <f t="shared" si="485"/>
        <v>0</v>
      </c>
      <c r="T1113" t="str">
        <f t="shared" si="461"/>
        <v/>
      </c>
      <c r="U1113" t="str">
        <f t="shared" si="462"/>
        <v/>
      </c>
      <c r="V1113" t="str">
        <f t="shared" si="463"/>
        <v/>
      </c>
      <c r="W1113" t="str">
        <f t="shared" si="464"/>
        <v/>
      </c>
      <c r="X1113" t="str">
        <f t="shared" si="465"/>
        <v/>
      </c>
      <c r="Y1113" t="str">
        <f t="shared" si="466"/>
        <v/>
      </c>
      <c r="Z1113" t="str">
        <f t="shared" si="467"/>
        <v/>
      </c>
      <c r="AA1113" t="str">
        <f t="shared" si="468"/>
        <v/>
      </c>
      <c r="AB1113" t="str">
        <f t="shared" si="469"/>
        <v/>
      </c>
      <c r="AC1113" t="str">
        <f t="shared" si="470"/>
        <v/>
      </c>
      <c r="AD1113" t="str">
        <f t="shared" si="471"/>
        <v/>
      </c>
      <c r="AE1113" t="str">
        <f t="shared" si="472"/>
        <v/>
      </c>
      <c r="AF1113" t="str">
        <f t="shared" si="473"/>
        <v/>
      </c>
      <c r="AG1113" t="str">
        <f t="shared" si="474"/>
        <v/>
      </c>
    </row>
    <row r="1114" spans="3:33" x14ac:dyDescent="0.3">
      <c r="C1114" s="5" t="str">
        <f t="shared" si="475"/>
        <v/>
      </c>
      <c r="D1114" s="5" t="e">
        <f t="shared" si="459"/>
        <v>#N/A</v>
      </c>
      <c r="E1114" s="5" t="b">
        <f t="shared" si="476"/>
        <v>0</v>
      </c>
      <c r="F1114" s="5" t="e">
        <f t="shared" si="460"/>
        <v>#N/A</v>
      </c>
      <c r="G1114" s="5" t="str">
        <f t="shared" si="477"/>
        <v>FALSE V</v>
      </c>
      <c r="H1114" s="5" t="b">
        <f t="shared" si="478"/>
        <v>0</v>
      </c>
      <c r="I1114" s="5" t="b">
        <f t="shared" si="479"/>
        <v>0</v>
      </c>
      <c r="J1114" s="5" t="b">
        <f t="shared" si="480"/>
        <v>0</v>
      </c>
      <c r="K1114" s="5" t="str">
        <f t="shared" si="481"/>
        <v>FALSE C</v>
      </c>
      <c r="L1114" s="5" t="str">
        <f t="array" ref="L1114">IFERROR(INDEX(e29_4c,SMALL(IF(($B$9&lt;=e29_raw)*($B$11&gt;=e29_raw),MATCH(ROW(e29_4c),ROW(e29_4c))),ROWS($A$1:A1108)),COLUMN(A1108)),"")</f>
        <v/>
      </c>
      <c r="M1114" s="5" t="b">
        <f t="shared" si="482"/>
        <v>0</v>
      </c>
      <c r="N1114" t="b">
        <f t="shared" si="483"/>
        <v>0</v>
      </c>
      <c r="O1114" t="b">
        <f t="shared" si="484"/>
        <v>0</v>
      </c>
      <c r="P1114" s="5" t="b">
        <f t="shared" si="485"/>
        <v>0</v>
      </c>
      <c r="T1114" t="str">
        <f t="shared" si="461"/>
        <v/>
      </c>
      <c r="U1114" t="str">
        <f t="shared" si="462"/>
        <v/>
      </c>
      <c r="V1114" t="str">
        <f t="shared" si="463"/>
        <v/>
      </c>
      <c r="W1114" t="str">
        <f t="shared" si="464"/>
        <v/>
      </c>
      <c r="X1114" t="str">
        <f t="shared" si="465"/>
        <v/>
      </c>
      <c r="Y1114" t="str">
        <f t="shared" si="466"/>
        <v/>
      </c>
      <c r="Z1114" t="str">
        <f t="shared" si="467"/>
        <v/>
      </c>
      <c r="AA1114" t="str">
        <f t="shared" si="468"/>
        <v/>
      </c>
      <c r="AB1114" t="str">
        <f t="shared" si="469"/>
        <v/>
      </c>
      <c r="AC1114" t="str">
        <f t="shared" si="470"/>
        <v/>
      </c>
      <c r="AD1114" t="str">
        <f t="shared" si="471"/>
        <v/>
      </c>
      <c r="AE1114" t="str">
        <f t="shared" si="472"/>
        <v/>
      </c>
      <c r="AF1114" t="str">
        <f t="shared" si="473"/>
        <v/>
      </c>
      <c r="AG1114" t="str">
        <f t="shared" si="474"/>
        <v/>
      </c>
    </row>
    <row r="1115" spans="3:33" x14ac:dyDescent="0.3">
      <c r="C1115" s="5" t="str">
        <f t="shared" si="475"/>
        <v/>
      </c>
      <c r="D1115" s="5" t="e">
        <f t="shared" si="459"/>
        <v>#N/A</v>
      </c>
      <c r="E1115" s="5" t="b">
        <f t="shared" si="476"/>
        <v>0</v>
      </c>
      <c r="F1115" s="5" t="e">
        <f t="shared" si="460"/>
        <v>#N/A</v>
      </c>
      <c r="G1115" s="5" t="str">
        <f t="shared" si="477"/>
        <v>FALSE V</v>
      </c>
      <c r="H1115" s="5" t="b">
        <f t="shared" si="478"/>
        <v>0</v>
      </c>
      <c r="I1115" s="5" t="b">
        <f t="shared" si="479"/>
        <v>0</v>
      </c>
      <c r="J1115" s="5" t="b">
        <f t="shared" si="480"/>
        <v>0</v>
      </c>
      <c r="K1115" s="5" t="str">
        <f t="shared" si="481"/>
        <v>FALSE C</v>
      </c>
      <c r="L1115" s="5" t="str">
        <f t="array" ref="L1115">IFERROR(INDEX(e29_4c,SMALL(IF(($B$9&lt;=e29_raw)*($B$11&gt;=e29_raw),MATCH(ROW(e29_4c),ROW(e29_4c))),ROWS($A$1:A1109)),COLUMN(A1109)),"")</f>
        <v/>
      </c>
      <c r="M1115" s="5" t="b">
        <f t="shared" si="482"/>
        <v>0</v>
      </c>
      <c r="N1115" t="b">
        <f t="shared" si="483"/>
        <v>0</v>
      </c>
      <c r="O1115" t="b">
        <f t="shared" si="484"/>
        <v>0</v>
      </c>
      <c r="P1115" s="5" t="b">
        <f t="shared" si="485"/>
        <v>0</v>
      </c>
      <c r="T1115" t="str">
        <f t="shared" si="461"/>
        <v/>
      </c>
      <c r="U1115" t="str">
        <f t="shared" si="462"/>
        <v/>
      </c>
      <c r="V1115" t="str">
        <f t="shared" si="463"/>
        <v/>
      </c>
      <c r="W1115" t="str">
        <f t="shared" si="464"/>
        <v/>
      </c>
      <c r="X1115" t="str">
        <f t="shared" si="465"/>
        <v/>
      </c>
      <c r="Y1115" t="str">
        <f t="shared" si="466"/>
        <v/>
      </c>
      <c r="Z1115" t="str">
        <f t="shared" si="467"/>
        <v/>
      </c>
      <c r="AA1115" t="str">
        <f t="shared" si="468"/>
        <v/>
      </c>
      <c r="AB1115" t="str">
        <f t="shared" si="469"/>
        <v/>
      </c>
      <c r="AC1115" t="str">
        <f t="shared" si="470"/>
        <v/>
      </c>
      <c r="AD1115" t="str">
        <f t="shared" si="471"/>
        <v/>
      </c>
      <c r="AE1115" t="str">
        <f t="shared" si="472"/>
        <v/>
      </c>
      <c r="AF1115" t="str">
        <f t="shared" si="473"/>
        <v/>
      </c>
      <c r="AG1115" t="str">
        <f t="shared" si="474"/>
        <v/>
      </c>
    </row>
    <row r="1116" spans="3:33" x14ac:dyDescent="0.3">
      <c r="C1116" s="5" t="str">
        <f t="shared" si="475"/>
        <v/>
      </c>
      <c r="D1116" s="5" t="e">
        <f t="shared" si="459"/>
        <v>#N/A</v>
      </c>
      <c r="E1116" s="5" t="b">
        <f t="shared" si="476"/>
        <v>0</v>
      </c>
      <c r="F1116" s="5" t="e">
        <f t="shared" si="460"/>
        <v>#N/A</v>
      </c>
      <c r="G1116" s="5" t="str">
        <f t="shared" si="477"/>
        <v>FALSE V</v>
      </c>
      <c r="H1116" s="5" t="b">
        <f t="shared" si="478"/>
        <v>0</v>
      </c>
      <c r="I1116" s="5" t="b">
        <f t="shared" si="479"/>
        <v>0</v>
      </c>
      <c r="J1116" s="5" t="b">
        <f t="shared" si="480"/>
        <v>0</v>
      </c>
      <c r="K1116" s="5" t="str">
        <f t="shared" si="481"/>
        <v>FALSE C</v>
      </c>
      <c r="L1116" s="5" t="str">
        <f t="array" ref="L1116">IFERROR(INDEX(e29_4c,SMALL(IF(($B$9&lt;=e29_raw)*($B$11&gt;=e29_raw),MATCH(ROW(e29_4c),ROW(e29_4c))),ROWS($A$1:A1110)),COLUMN(A1110)),"")</f>
        <v/>
      </c>
      <c r="M1116" s="5" t="b">
        <f t="shared" si="482"/>
        <v>0</v>
      </c>
      <c r="N1116" t="b">
        <f t="shared" si="483"/>
        <v>0</v>
      </c>
      <c r="O1116" t="b">
        <f t="shared" si="484"/>
        <v>0</v>
      </c>
      <c r="P1116" s="5" t="b">
        <f t="shared" si="485"/>
        <v>0</v>
      </c>
      <c r="T1116" t="str">
        <f t="shared" si="461"/>
        <v/>
      </c>
      <c r="U1116" t="str">
        <f t="shared" si="462"/>
        <v/>
      </c>
      <c r="V1116" t="str">
        <f t="shared" si="463"/>
        <v/>
      </c>
      <c r="W1116" t="str">
        <f t="shared" si="464"/>
        <v/>
      </c>
      <c r="X1116" t="str">
        <f t="shared" si="465"/>
        <v/>
      </c>
      <c r="Y1116" t="str">
        <f t="shared" si="466"/>
        <v/>
      </c>
      <c r="Z1116" t="str">
        <f t="shared" si="467"/>
        <v/>
      </c>
      <c r="AA1116" t="str">
        <f t="shared" si="468"/>
        <v/>
      </c>
      <c r="AB1116" t="str">
        <f t="shared" si="469"/>
        <v/>
      </c>
      <c r="AC1116" t="str">
        <f t="shared" si="470"/>
        <v/>
      </c>
      <c r="AD1116" t="str">
        <f t="shared" si="471"/>
        <v/>
      </c>
      <c r="AE1116" t="str">
        <f t="shared" si="472"/>
        <v/>
      </c>
      <c r="AF1116" t="str">
        <f t="shared" si="473"/>
        <v/>
      </c>
      <c r="AG1116" t="str">
        <f t="shared" si="474"/>
        <v/>
      </c>
    </row>
    <row r="1117" spans="3:33" x14ac:dyDescent="0.3">
      <c r="C1117" s="5" t="str">
        <f t="shared" si="475"/>
        <v/>
      </c>
      <c r="D1117" s="5" t="e">
        <f t="shared" si="459"/>
        <v>#N/A</v>
      </c>
      <c r="E1117" s="5" t="b">
        <f t="shared" si="476"/>
        <v>0</v>
      </c>
      <c r="F1117" s="5" t="e">
        <f t="shared" si="460"/>
        <v>#N/A</v>
      </c>
      <c r="G1117" s="5" t="str">
        <f t="shared" si="477"/>
        <v>FALSE V</v>
      </c>
      <c r="H1117" s="5" t="b">
        <f t="shared" si="478"/>
        <v>0</v>
      </c>
      <c r="I1117" s="5" t="b">
        <f t="shared" si="479"/>
        <v>0</v>
      </c>
      <c r="J1117" s="5" t="b">
        <f t="shared" si="480"/>
        <v>0</v>
      </c>
      <c r="K1117" s="5" t="str">
        <f t="shared" si="481"/>
        <v>FALSE C</v>
      </c>
      <c r="L1117" s="5" t="str">
        <f t="array" ref="L1117">IFERROR(INDEX(e29_4c,SMALL(IF(($B$9&lt;=e29_raw)*($B$11&gt;=e29_raw),MATCH(ROW(e29_4c),ROW(e29_4c))),ROWS($A$1:A1111)),COLUMN(A1111)),"")</f>
        <v/>
      </c>
      <c r="M1117" s="5" t="b">
        <f t="shared" si="482"/>
        <v>0</v>
      </c>
      <c r="N1117" t="b">
        <f t="shared" si="483"/>
        <v>0</v>
      </c>
      <c r="O1117" t="b">
        <f t="shared" si="484"/>
        <v>0</v>
      </c>
      <c r="P1117" s="5" t="b">
        <f t="shared" si="485"/>
        <v>0</v>
      </c>
      <c r="T1117" t="str">
        <f t="shared" si="461"/>
        <v/>
      </c>
      <c r="U1117" t="str">
        <f t="shared" si="462"/>
        <v/>
      </c>
      <c r="V1117" t="str">
        <f t="shared" si="463"/>
        <v/>
      </c>
      <c r="W1117" t="str">
        <f t="shared" si="464"/>
        <v/>
      </c>
      <c r="X1117" t="str">
        <f t="shared" si="465"/>
        <v/>
      </c>
      <c r="Y1117" t="str">
        <f t="shared" si="466"/>
        <v/>
      </c>
      <c r="Z1117" t="str">
        <f t="shared" si="467"/>
        <v/>
      </c>
      <c r="AA1117" t="str">
        <f t="shared" si="468"/>
        <v/>
      </c>
      <c r="AB1117" t="str">
        <f t="shared" si="469"/>
        <v/>
      </c>
      <c r="AC1117" t="str">
        <f t="shared" si="470"/>
        <v/>
      </c>
      <c r="AD1117" t="str">
        <f t="shared" si="471"/>
        <v/>
      </c>
      <c r="AE1117" t="str">
        <f t="shared" si="472"/>
        <v/>
      </c>
      <c r="AF1117" t="str">
        <f t="shared" si="473"/>
        <v/>
      </c>
      <c r="AG1117" t="str">
        <f t="shared" si="474"/>
        <v/>
      </c>
    </row>
    <row r="1118" spans="3:33" x14ac:dyDescent="0.3">
      <c r="C1118" s="5" t="str">
        <f t="shared" si="475"/>
        <v/>
      </c>
      <c r="D1118" s="5" t="e">
        <f t="shared" si="459"/>
        <v>#N/A</v>
      </c>
      <c r="E1118" s="5" t="b">
        <f t="shared" si="476"/>
        <v>0</v>
      </c>
      <c r="F1118" s="5" t="e">
        <f t="shared" si="460"/>
        <v>#N/A</v>
      </c>
      <c r="G1118" s="5" t="str">
        <f t="shared" si="477"/>
        <v>FALSE V</v>
      </c>
      <c r="H1118" s="5" t="b">
        <f t="shared" si="478"/>
        <v>0</v>
      </c>
      <c r="I1118" s="5" t="b">
        <f t="shared" si="479"/>
        <v>0</v>
      </c>
      <c r="J1118" s="5" t="b">
        <f t="shared" si="480"/>
        <v>0</v>
      </c>
      <c r="K1118" s="5" t="str">
        <f t="shared" si="481"/>
        <v>FALSE C</v>
      </c>
      <c r="L1118" s="5" t="str">
        <f t="array" ref="L1118">IFERROR(INDEX(e29_4c,SMALL(IF(($B$9&lt;=e29_raw)*($B$11&gt;=e29_raw),MATCH(ROW(e29_4c),ROW(e29_4c))),ROWS($A$1:A1112)),COLUMN(A1112)),"")</f>
        <v/>
      </c>
      <c r="M1118" s="5" t="b">
        <f t="shared" si="482"/>
        <v>0</v>
      </c>
      <c r="N1118" t="b">
        <f t="shared" si="483"/>
        <v>0</v>
      </c>
      <c r="O1118" t="b">
        <f t="shared" si="484"/>
        <v>0</v>
      </c>
      <c r="P1118" s="5" t="b">
        <f t="shared" si="485"/>
        <v>0</v>
      </c>
      <c r="T1118" t="str">
        <f t="shared" si="461"/>
        <v/>
      </c>
      <c r="U1118" t="str">
        <f t="shared" si="462"/>
        <v/>
      </c>
      <c r="V1118" t="str">
        <f t="shared" si="463"/>
        <v/>
      </c>
      <c r="W1118" t="str">
        <f t="shared" si="464"/>
        <v/>
      </c>
      <c r="X1118" t="str">
        <f t="shared" si="465"/>
        <v/>
      </c>
      <c r="Y1118" t="str">
        <f t="shared" si="466"/>
        <v/>
      </c>
      <c r="Z1118" t="str">
        <f t="shared" si="467"/>
        <v/>
      </c>
      <c r="AA1118" t="str">
        <f t="shared" si="468"/>
        <v/>
      </c>
      <c r="AB1118" t="str">
        <f t="shared" si="469"/>
        <v/>
      </c>
      <c r="AC1118" t="str">
        <f t="shared" si="470"/>
        <v/>
      </c>
      <c r="AD1118" t="str">
        <f t="shared" si="471"/>
        <v/>
      </c>
      <c r="AE1118" t="str">
        <f t="shared" si="472"/>
        <v/>
      </c>
      <c r="AF1118" t="str">
        <f t="shared" si="473"/>
        <v/>
      </c>
      <c r="AG1118" t="str">
        <f t="shared" si="474"/>
        <v/>
      </c>
    </row>
    <row r="1119" spans="3:33" x14ac:dyDescent="0.3">
      <c r="C1119" s="5" t="str">
        <f t="shared" si="475"/>
        <v/>
      </c>
      <c r="D1119" s="5" t="e">
        <f t="shared" si="459"/>
        <v>#N/A</v>
      </c>
      <c r="E1119" s="5" t="b">
        <f t="shared" si="476"/>
        <v>0</v>
      </c>
      <c r="F1119" s="5" t="e">
        <f t="shared" si="460"/>
        <v>#N/A</v>
      </c>
      <c r="G1119" s="5" t="str">
        <f t="shared" si="477"/>
        <v>FALSE V</v>
      </c>
      <c r="H1119" s="5" t="b">
        <f t="shared" si="478"/>
        <v>0</v>
      </c>
      <c r="I1119" s="5" t="b">
        <f t="shared" si="479"/>
        <v>0</v>
      </c>
      <c r="J1119" s="5" t="b">
        <f t="shared" si="480"/>
        <v>0</v>
      </c>
      <c r="K1119" s="5" t="str">
        <f t="shared" si="481"/>
        <v>FALSE C</v>
      </c>
      <c r="L1119" s="5" t="str">
        <f t="array" ref="L1119">IFERROR(INDEX(e29_4c,SMALL(IF(($B$9&lt;=e29_raw)*($B$11&gt;=e29_raw),MATCH(ROW(e29_4c),ROW(e29_4c))),ROWS($A$1:A1113)),COLUMN(A1113)),"")</f>
        <v/>
      </c>
      <c r="M1119" s="5" t="b">
        <f t="shared" si="482"/>
        <v>0</v>
      </c>
      <c r="N1119" t="b">
        <f t="shared" si="483"/>
        <v>0</v>
      </c>
      <c r="O1119" t="b">
        <f t="shared" si="484"/>
        <v>0</v>
      </c>
      <c r="P1119" s="5" t="b">
        <f t="shared" si="485"/>
        <v>0</v>
      </c>
      <c r="T1119" t="str">
        <f t="shared" si="461"/>
        <v/>
      </c>
      <c r="U1119" t="str">
        <f t="shared" si="462"/>
        <v/>
      </c>
      <c r="V1119" t="str">
        <f t="shared" si="463"/>
        <v/>
      </c>
      <c r="W1119" t="str">
        <f t="shared" si="464"/>
        <v/>
      </c>
      <c r="X1119" t="str">
        <f t="shared" si="465"/>
        <v/>
      </c>
      <c r="Y1119" t="str">
        <f t="shared" si="466"/>
        <v/>
      </c>
      <c r="Z1119" t="str">
        <f t="shared" si="467"/>
        <v/>
      </c>
      <c r="AA1119" t="str">
        <f t="shared" si="468"/>
        <v/>
      </c>
      <c r="AB1119" t="str">
        <f t="shared" si="469"/>
        <v/>
      </c>
      <c r="AC1119" t="str">
        <f t="shared" si="470"/>
        <v/>
      </c>
      <c r="AD1119" t="str">
        <f t="shared" si="471"/>
        <v/>
      </c>
      <c r="AE1119" t="str">
        <f t="shared" si="472"/>
        <v/>
      </c>
      <c r="AF1119" t="str">
        <f t="shared" si="473"/>
        <v/>
      </c>
      <c r="AG1119" t="str">
        <f t="shared" si="474"/>
        <v/>
      </c>
    </row>
    <row r="1120" spans="3:33" x14ac:dyDescent="0.3">
      <c r="C1120" s="5" t="str">
        <f t="shared" si="475"/>
        <v/>
      </c>
      <c r="D1120" s="5" t="e">
        <f t="shared" si="459"/>
        <v>#N/A</v>
      </c>
      <c r="E1120" s="5" t="b">
        <f t="shared" si="476"/>
        <v>0</v>
      </c>
      <c r="F1120" s="5" t="e">
        <f t="shared" si="460"/>
        <v>#N/A</v>
      </c>
      <c r="G1120" s="5" t="str">
        <f t="shared" si="477"/>
        <v>FALSE V</v>
      </c>
      <c r="H1120" s="5" t="b">
        <f t="shared" si="478"/>
        <v>0</v>
      </c>
      <c r="I1120" s="5" t="b">
        <f t="shared" si="479"/>
        <v>0</v>
      </c>
      <c r="J1120" s="5" t="b">
        <f t="shared" si="480"/>
        <v>0</v>
      </c>
      <c r="K1120" s="5" t="str">
        <f t="shared" si="481"/>
        <v>FALSE C</v>
      </c>
      <c r="L1120" s="5" t="str">
        <f t="array" ref="L1120">IFERROR(INDEX(e29_4c,SMALL(IF(($B$9&lt;=e29_raw)*($B$11&gt;=e29_raw),MATCH(ROW(e29_4c),ROW(e29_4c))),ROWS($A$1:A1114)),COLUMN(A1114)),"")</f>
        <v/>
      </c>
      <c r="M1120" s="5" t="b">
        <f t="shared" si="482"/>
        <v>0</v>
      </c>
      <c r="N1120" t="b">
        <f t="shared" si="483"/>
        <v>0</v>
      </c>
      <c r="O1120" t="b">
        <f t="shared" si="484"/>
        <v>0</v>
      </c>
      <c r="P1120" s="5" t="b">
        <f t="shared" si="485"/>
        <v>0</v>
      </c>
      <c r="T1120" t="str">
        <f t="shared" si="461"/>
        <v/>
      </c>
      <c r="U1120" t="str">
        <f t="shared" si="462"/>
        <v/>
      </c>
      <c r="V1120" t="str">
        <f t="shared" si="463"/>
        <v/>
      </c>
      <c r="W1120" t="str">
        <f t="shared" si="464"/>
        <v/>
      </c>
      <c r="X1120" t="str">
        <f t="shared" si="465"/>
        <v/>
      </c>
      <c r="Y1120" t="str">
        <f t="shared" si="466"/>
        <v/>
      </c>
      <c r="Z1120" t="str">
        <f t="shared" si="467"/>
        <v/>
      </c>
      <c r="AA1120" t="str">
        <f t="shared" si="468"/>
        <v/>
      </c>
      <c r="AB1120" t="str">
        <f t="shared" si="469"/>
        <v/>
      </c>
      <c r="AC1120" t="str">
        <f t="shared" si="470"/>
        <v/>
      </c>
      <c r="AD1120" t="str">
        <f t="shared" si="471"/>
        <v/>
      </c>
      <c r="AE1120" t="str">
        <f t="shared" si="472"/>
        <v/>
      </c>
      <c r="AF1120" t="str">
        <f t="shared" si="473"/>
        <v/>
      </c>
      <c r="AG1120" t="str">
        <f t="shared" si="474"/>
        <v/>
      </c>
    </row>
    <row r="1121" spans="3:33" x14ac:dyDescent="0.3">
      <c r="C1121" s="5" t="str">
        <f t="shared" si="475"/>
        <v/>
      </c>
      <c r="D1121" s="5" t="e">
        <f t="shared" si="459"/>
        <v>#N/A</v>
      </c>
      <c r="E1121" s="5" t="b">
        <f t="shared" si="476"/>
        <v>0</v>
      </c>
      <c r="F1121" s="5" t="e">
        <f t="shared" si="460"/>
        <v>#N/A</v>
      </c>
      <c r="G1121" s="5" t="str">
        <f t="shared" si="477"/>
        <v>FALSE V</v>
      </c>
      <c r="H1121" s="5" t="b">
        <f t="shared" si="478"/>
        <v>0</v>
      </c>
      <c r="I1121" s="5" t="b">
        <f t="shared" si="479"/>
        <v>0</v>
      </c>
      <c r="J1121" s="5" t="b">
        <f t="shared" si="480"/>
        <v>0</v>
      </c>
      <c r="K1121" s="5" t="str">
        <f t="shared" si="481"/>
        <v>FALSE C</v>
      </c>
      <c r="L1121" s="5" t="str">
        <f t="array" ref="L1121">IFERROR(INDEX(e29_4c,SMALL(IF(($B$9&lt;=e29_raw)*($B$11&gt;=e29_raw),MATCH(ROW(e29_4c),ROW(e29_4c))),ROWS($A$1:A1115)),COLUMN(A1115)),"")</f>
        <v/>
      </c>
      <c r="M1121" s="5" t="b">
        <f t="shared" si="482"/>
        <v>0</v>
      </c>
      <c r="N1121" t="b">
        <f t="shared" si="483"/>
        <v>0</v>
      </c>
      <c r="O1121" t="b">
        <f t="shared" si="484"/>
        <v>0</v>
      </c>
      <c r="P1121" s="5" t="b">
        <f t="shared" si="485"/>
        <v>0</v>
      </c>
      <c r="T1121" t="str">
        <f t="shared" si="461"/>
        <v/>
      </c>
      <c r="U1121" t="str">
        <f t="shared" si="462"/>
        <v/>
      </c>
      <c r="V1121" t="str">
        <f t="shared" si="463"/>
        <v/>
      </c>
      <c r="W1121" t="str">
        <f t="shared" si="464"/>
        <v/>
      </c>
      <c r="X1121" t="str">
        <f t="shared" si="465"/>
        <v/>
      </c>
      <c r="Y1121" t="str">
        <f t="shared" si="466"/>
        <v/>
      </c>
      <c r="Z1121" t="str">
        <f t="shared" si="467"/>
        <v/>
      </c>
      <c r="AA1121" t="str">
        <f t="shared" si="468"/>
        <v/>
      </c>
      <c r="AB1121" t="str">
        <f t="shared" si="469"/>
        <v/>
      </c>
      <c r="AC1121" t="str">
        <f t="shared" si="470"/>
        <v/>
      </c>
      <c r="AD1121" t="str">
        <f t="shared" si="471"/>
        <v/>
      </c>
      <c r="AE1121" t="str">
        <f t="shared" si="472"/>
        <v/>
      </c>
      <c r="AF1121" t="str">
        <f t="shared" si="473"/>
        <v/>
      </c>
      <c r="AG1121" t="str">
        <f t="shared" si="474"/>
        <v/>
      </c>
    </row>
    <row r="1122" spans="3:33" x14ac:dyDescent="0.3">
      <c r="C1122" s="5" t="str">
        <f t="shared" si="475"/>
        <v/>
      </c>
      <c r="D1122" s="5" t="e">
        <f t="shared" si="459"/>
        <v>#N/A</v>
      </c>
      <c r="E1122" s="5" t="b">
        <f t="shared" si="476"/>
        <v>0</v>
      </c>
      <c r="F1122" s="5" t="e">
        <f t="shared" si="460"/>
        <v>#N/A</v>
      </c>
      <c r="G1122" s="5" t="str">
        <f t="shared" si="477"/>
        <v>FALSE V</v>
      </c>
      <c r="H1122" s="5" t="b">
        <f t="shared" si="478"/>
        <v>0</v>
      </c>
      <c r="I1122" s="5" t="b">
        <f t="shared" si="479"/>
        <v>0</v>
      </c>
      <c r="J1122" s="5" t="b">
        <f t="shared" si="480"/>
        <v>0</v>
      </c>
      <c r="K1122" s="5" t="str">
        <f t="shared" si="481"/>
        <v>FALSE C</v>
      </c>
      <c r="L1122" s="5" t="str">
        <f t="array" ref="L1122">IFERROR(INDEX(e29_4c,SMALL(IF(($B$9&lt;=e29_raw)*($B$11&gt;=e29_raw),MATCH(ROW(e29_4c),ROW(e29_4c))),ROWS($A$1:A1116)),COLUMN(A1116)),"")</f>
        <v/>
      </c>
      <c r="M1122" s="5" t="b">
        <f t="shared" si="482"/>
        <v>0</v>
      </c>
      <c r="N1122" t="b">
        <f t="shared" si="483"/>
        <v>0</v>
      </c>
      <c r="O1122" t="b">
        <f t="shared" si="484"/>
        <v>0</v>
      </c>
      <c r="P1122" s="5" t="b">
        <f t="shared" si="485"/>
        <v>0</v>
      </c>
      <c r="T1122" t="str">
        <f t="shared" si="461"/>
        <v/>
      </c>
      <c r="U1122" t="str">
        <f t="shared" si="462"/>
        <v/>
      </c>
      <c r="V1122" t="str">
        <f t="shared" si="463"/>
        <v/>
      </c>
      <c r="W1122" t="str">
        <f t="shared" si="464"/>
        <v/>
      </c>
      <c r="X1122" t="str">
        <f t="shared" si="465"/>
        <v/>
      </c>
      <c r="Y1122" t="str">
        <f t="shared" si="466"/>
        <v/>
      </c>
      <c r="Z1122" t="str">
        <f t="shared" si="467"/>
        <v/>
      </c>
      <c r="AA1122" t="str">
        <f t="shared" si="468"/>
        <v/>
      </c>
      <c r="AB1122" t="str">
        <f t="shared" si="469"/>
        <v/>
      </c>
      <c r="AC1122" t="str">
        <f t="shared" si="470"/>
        <v/>
      </c>
      <c r="AD1122" t="str">
        <f t="shared" si="471"/>
        <v/>
      </c>
      <c r="AE1122" t="str">
        <f t="shared" si="472"/>
        <v/>
      </c>
      <c r="AF1122" t="str">
        <f t="shared" si="473"/>
        <v/>
      </c>
      <c r="AG1122" t="str">
        <f t="shared" si="474"/>
        <v/>
      </c>
    </row>
    <row r="1123" spans="3:33" x14ac:dyDescent="0.3">
      <c r="C1123" s="5" t="str">
        <f t="shared" si="475"/>
        <v/>
      </c>
      <c r="D1123" s="5" t="e">
        <f t="shared" si="459"/>
        <v>#N/A</v>
      </c>
      <c r="E1123" s="5" t="b">
        <f t="shared" si="476"/>
        <v>0</v>
      </c>
      <c r="F1123" s="5" t="e">
        <f t="shared" si="460"/>
        <v>#N/A</v>
      </c>
      <c r="G1123" s="5" t="str">
        <f t="shared" si="477"/>
        <v>FALSE V</v>
      </c>
      <c r="H1123" s="5" t="b">
        <f t="shared" si="478"/>
        <v>0</v>
      </c>
      <c r="I1123" s="5" t="b">
        <f t="shared" si="479"/>
        <v>0</v>
      </c>
      <c r="J1123" s="5" t="b">
        <f t="shared" si="480"/>
        <v>0</v>
      </c>
      <c r="K1123" s="5" t="str">
        <f t="shared" si="481"/>
        <v>FALSE C</v>
      </c>
      <c r="L1123" s="5" t="str">
        <f t="array" ref="L1123">IFERROR(INDEX(e29_4c,SMALL(IF(($B$9&lt;=e29_raw)*($B$11&gt;=e29_raw),MATCH(ROW(e29_4c),ROW(e29_4c))),ROWS($A$1:A1117)),COLUMN(A1117)),"")</f>
        <v/>
      </c>
      <c r="M1123" s="5" t="b">
        <f t="shared" si="482"/>
        <v>0</v>
      </c>
      <c r="N1123" t="b">
        <f t="shared" si="483"/>
        <v>0</v>
      </c>
      <c r="O1123" t="b">
        <f t="shared" si="484"/>
        <v>0</v>
      </c>
      <c r="P1123" s="5" t="b">
        <f t="shared" si="485"/>
        <v>0</v>
      </c>
      <c r="T1123" t="str">
        <f t="shared" si="461"/>
        <v/>
      </c>
      <c r="U1123" t="str">
        <f t="shared" si="462"/>
        <v/>
      </c>
      <c r="V1123" t="str">
        <f t="shared" si="463"/>
        <v/>
      </c>
      <c r="W1123" t="str">
        <f t="shared" si="464"/>
        <v/>
      </c>
      <c r="X1123" t="str">
        <f t="shared" si="465"/>
        <v/>
      </c>
      <c r="Y1123" t="str">
        <f t="shared" si="466"/>
        <v/>
      </c>
      <c r="Z1123" t="str">
        <f t="shared" si="467"/>
        <v/>
      </c>
      <c r="AA1123" t="str">
        <f t="shared" si="468"/>
        <v/>
      </c>
      <c r="AB1123" t="str">
        <f t="shared" si="469"/>
        <v/>
      </c>
      <c r="AC1123" t="str">
        <f t="shared" si="470"/>
        <v/>
      </c>
      <c r="AD1123" t="str">
        <f t="shared" si="471"/>
        <v/>
      </c>
      <c r="AE1123" t="str">
        <f t="shared" si="472"/>
        <v/>
      </c>
      <c r="AF1123" t="str">
        <f t="shared" si="473"/>
        <v/>
      </c>
      <c r="AG1123" t="str">
        <f t="shared" si="474"/>
        <v/>
      </c>
    </row>
    <row r="1124" spans="3:33" x14ac:dyDescent="0.3">
      <c r="C1124" s="5" t="str">
        <f t="shared" si="475"/>
        <v/>
      </c>
      <c r="D1124" s="5" t="e">
        <f t="shared" si="459"/>
        <v>#N/A</v>
      </c>
      <c r="E1124" s="5" t="b">
        <f t="shared" si="476"/>
        <v>0</v>
      </c>
      <c r="F1124" s="5" t="e">
        <f t="shared" si="460"/>
        <v>#N/A</v>
      </c>
      <c r="G1124" s="5" t="str">
        <f t="shared" si="477"/>
        <v>FALSE V</v>
      </c>
      <c r="H1124" s="5" t="b">
        <f t="shared" si="478"/>
        <v>0</v>
      </c>
      <c r="I1124" s="5" t="b">
        <f t="shared" si="479"/>
        <v>0</v>
      </c>
      <c r="J1124" s="5" t="b">
        <f t="shared" si="480"/>
        <v>0</v>
      </c>
      <c r="K1124" s="5" t="str">
        <f t="shared" si="481"/>
        <v>FALSE C</v>
      </c>
      <c r="L1124" s="5" t="str">
        <f t="array" ref="L1124">IFERROR(INDEX(e29_4c,SMALL(IF(($B$9&lt;=e29_raw)*($B$11&gt;=e29_raw),MATCH(ROW(e29_4c),ROW(e29_4c))),ROWS($A$1:A1118)),COLUMN(A1118)),"")</f>
        <v/>
      </c>
      <c r="M1124" s="5" t="b">
        <f t="shared" si="482"/>
        <v>0</v>
      </c>
      <c r="N1124" t="b">
        <f t="shared" si="483"/>
        <v>0</v>
      </c>
      <c r="O1124" t="b">
        <f t="shared" si="484"/>
        <v>0</v>
      </c>
      <c r="P1124" s="5" t="b">
        <f t="shared" si="485"/>
        <v>0</v>
      </c>
      <c r="T1124" t="str">
        <f t="shared" si="461"/>
        <v/>
      </c>
      <c r="U1124" t="str">
        <f t="shared" si="462"/>
        <v/>
      </c>
      <c r="V1124" t="str">
        <f t="shared" si="463"/>
        <v/>
      </c>
      <c r="W1124" t="str">
        <f t="shared" si="464"/>
        <v/>
      </c>
      <c r="X1124" t="str">
        <f t="shared" si="465"/>
        <v/>
      </c>
      <c r="Y1124" t="str">
        <f t="shared" si="466"/>
        <v/>
      </c>
      <c r="Z1124" t="str">
        <f t="shared" si="467"/>
        <v/>
      </c>
      <c r="AA1124" t="str">
        <f t="shared" si="468"/>
        <v/>
      </c>
      <c r="AB1124" t="str">
        <f t="shared" si="469"/>
        <v/>
      </c>
      <c r="AC1124" t="str">
        <f t="shared" si="470"/>
        <v/>
      </c>
      <c r="AD1124" t="str">
        <f t="shared" si="471"/>
        <v/>
      </c>
      <c r="AE1124" t="str">
        <f t="shared" si="472"/>
        <v/>
      </c>
      <c r="AF1124" t="str">
        <f t="shared" si="473"/>
        <v/>
      </c>
      <c r="AG1124" t="str">
        <f t="shared" si="474"/>
        <v/>
      </c>
    </row>
    <row r="1125" spans="3:33" x14ac:dyDescent="0.3">
      <c r="C1125" s="5" t="str">
        <f t="shared" si="475"/>
        <v/>
      </c>
      <c r="D1125" s="5" t="e">
        <f t="shared" si="459"/>
        <v>#N/A</v>
      </c>
      <c r="E1125" s="5" t="b">
        <f t="shared" si="476"/>
        <v>0</v>
      </c>
      <c r="F1125" s="5" t="e">
        <f t="shared" si="460"/>
        <v>#N/A</v>
      </c>
      <c r="G1125" s="5" t="str">
        <f t="shared" si="477"/>
        <v>FALSE V</v>
      </c>
      <c r="H1125" s="5" t="b">
        <f t="shared" si="478"/>
        <v>0</v>
      </c>
      <c r="I1125" s="5" t="b">
        <f t="shared" si="479"/>
        <v>0</v>
      </c>
      <c r="J1125" s="5" t="b">
        <f t="shared" si="480"/>
        <v>0</v>
      </c>
      <c r="K1125" s="5" t="str">
        <f t="shared" si="481"/>
        <v>FALSE C</v>
      </c>
      <c r="L1125" s="5" t="str">
        <f t="array" ref="L1125">IFERROR(INDEX(e29_4c,SMALL(IF(($B$9&lt;=e29_raw)*($B$11&gt;=e29_raw),MATCH(ROW(e29_4c),ROW(e29_4c))),ROWS($A$1:A1119)),COLUMN(A1119)),"")</f>
        <v/>
      </c>
      <c r="M1125" s="5" t="b">
        <f t="shared" si="482"/>
        <v>0</v>
      </c>
      <c r="N1125" t="b">
        <f t="shared" si="483"/>
        <v>0</v>
      </c>
      <c r="O1125" t="b">
        <f t="shared" si="484"/>
        <v>0</v>
      </c>
      <c r="P1125" s="5" t="b">
        <f t="shared" si="485"/>
        <v>0</v>
      </c>
      <c r="T1125" t="str">
        <f t="shared" si="461"/>
        <v/>
      </c>
      <c r="U1125" t="str">
        <f t="shared" si="462"/>
        <v/>
      </c>
      <c r="V1125" t="str">
        <f t="shared" si="463"/>
        <v/>
      </c>
      <c r="W1125" t="str">
        <f t="shared" si="464"/>
        <v/>
      </c>
      <c r="X1125" t="str">
        <f t="shared" si="465"/>
        <v/>
      </c>
      <c r="Y1125" t="str">
        <f t="shared" si="466"/>
        <v/>
      </c>
      <c r="Z1125" t="str">
        <f t="shared" si="467"/>
        <v/>
      </c>
      <c r="AA1125" t="str">
        <f t="shared" si="468"/>
        <v/>
      </c>
      <c r="AB1125" t="str">
        <f t="shared" si="469"/>
        <v/>
      </c>
      <c r="AC1125" t="str">
        <f t="shared" si="470"/>
        <v/>
      </c>
      <c r="AD1125" t="str">
        <f t="shared" si="471"/>
        <v/>
      </c>
      <c r="AE1125" t="str">
        <f t="shared" si="472"/>
        <v/>
      </c>
      <c r="AF1125" t="str">
        <f t="shared" si="473"/>
        <v/>
      </c>
      <c r="AG1125" t="str">
        <f t="shared" si="474"/>
        <v/>
      </c>
    </row>
    <row r="1126" spans="3:33" x14ac:dyDescent="0.3">
      <c r="C1126" s="5" t="str">
        <f t="shared" si="475"/>
        <v/>
      </c>
      <c r="D1126" s="5" t="e">
        <f t="shared" si="459"/>
        <v>#N/A</v>
      </c>
      <c r="E1126" s="5" t="b">
        <f t="shared" si="476"/>
        <v>0</v>
      </c>
      <c r="F1126" s="5" t="e">
        <f t="shared" si="460"/>
        <v>#N/A</v>
      </c>
      <c r="G1126" s="5" t="str">
        <f t="shared" si="477"/>
        <v>FALSE V</v>
      </c>
      <c r="H1126" s="5" t="b">
        <f t="shared" si="478"/>
        <v>0</v>
      </c>
      <c r="I1126" s="5" t="b">
        <f t="shared" si="479"/>
        <v>0</v>
      </c>
      <c r="J1126" s="5" t="b">
        <f t="shared" si="480"/>
        <v>0</v>
      </c>
      <c r="K1126" s="5" t="str">
        <f t="shared" si="481"/>
        <v>FALSE C</v>
      </c>
      <c r="L1126" s="5" t="str">
        <f t="array" ref="L1126">IFERROR(INDEX(e29_4c,SMALL(IF(($B$9&lt;=e29_raw)*($B$11&gt;=e29_raw),MATCH(ROW(e29_4c),ROW(e29_4c))),ROWS($A$1:A1120)),COLUMN(A1120)),"")</f>
        <v/>
      </c>
      <c r="M1126" s="5" t="b">
        <f t="shared" si="482"/>
        <v>0</v>
      </c>
      <c r="N1126" t="b">
        <f t="shared" si="483"/>
        <v>0</v>
      </c>
      <c r="O1126" t="b">
        <f t="shared" si="484"/>
        <v>0</v>
      </c>
      <c r="P1126" s="5" t="b">
        <f t="shared" si="485"/>
        <v>0</v>
      </c>
      <c r="T1126" t="str">
        <f t="shared" si="461"/>
        <v/>
      </c>
      <c r="U1126" t="str">
        <f t="shared" si="462"/>
        <v/>
      </c>
      <c r="V1126" t="str">
        <f t="shared" si="463"/>
        <v/>
      </c>
      <c r="W1126" t="str">
        <f t="shared" si="464"/>
        <v/>
      </c>
      <c r="X1126" t="str">
        <f t="shared" si="465"/>
        <v/>
      </c>
      <c r="Y1126" t="str">
        <f t="shared" si="466"/>
        <v/>
      </c>
      <c r="Z1126" t="str">
        <f t="shared" si="467"/>
        <v/>
      </c>
      <c r="AA1126" t="str">
        <f t="shared" si="468"/>
        <v/>
      </c>
      <c r="AB1126" t="str">
        <f t="shared" si="469"/>
        <v/>
      </c>
      <c r="AC1126" t="str">
        <f t="shared" si="470"/>
        <v/>
      </c>
      <c r="AD1126" t="str">
        <f t="shared" si="471"/>
        <v/>
      </c>
      <c r="AE1126" t="str">
        <f t="shared" si="472"/>
        <v/>
      </c>
      <c r="AF1126" t="str">
        <f t="shared" si="473"/>
        <v/>
      </c>
      <c r="AG1126" t="str">
        <f t="shared" si="474"/>
        <v/>
      </c>
    </row>
    <row r="1127" spans="3:33" x14ac:dyDescent="0.3">
      <c r="C1127" s="5" t="str">
        <f t="shared" si="475"/>
        <v/>
      </c>
      <c r="D1127" s="5" t="e">
        <f t="shared" si="459"/>
        <v>#N/A</v>
      </c>
      <c r="E1127" s="5" t="b">
        <f t="shared" si="476"/>
        <v>0</v>
      </c>
      <c r="F1127" s="5" t="e">
        <f t="shared" si="460"/>
        <v>#N/A</v>
      </c>
      <c r="G1127" s="5" t="str">
        <f t="shared" si="477"/>
        <v>FALSE V</v>
      </c>
      <c r="H1127" s="5" t="b">
        <f t="shared" si="478"/>
        <v>0</v>
      </c>
      <c r="I1127" s="5" t="b">
        <f t="shared" si="479"/>
        <v>0</v>
      </c>
      <c r="J1127" s="5" t="b">
        <f t="shared" si="480"/>
        <v>0</v>
      </c>
      <c r="K1127" s="5" t="str">
        <f t="shared" si="481"/>
        <v>FALSE C</v>
      </c>
      <c r="L1127" s="5" t="str">
        <f t="array" ref="L1127">IFERROR(INDEX(e29_4c,SMALL(IF(($B$9&lt;=e29_raw)*($B$11&gt;=e29_raw),MATCH(ROW(e29_4c),ROW(e29_4c))),ROWS($A$1:A1121)),COLUMN(A1121)),"")</f>
        <v/>
      </c>
      <c r="M1127" s="5" t="b">
        <f t="shared" si="482"/>
        <v>0</v>
      </c>
      <c r="N1127" t="b">
        <f t="shared" si="483"/>
        <v>0</v>
      </c>
      <c r="O1127" t="b">
        <f t="shared" si="484"/>
        <v>0</v>
      </c>
      <c r="P1127" s="5" t="b">
        <f t="shared" si="485"/>
        <v>0</v>
      </c>
      <c r="T1127" t="str">
        <f t="shared" si="461"/>
        <v/>
      </c>
      <c r="U1127" t="str">
        <f t="shared" si="462"/>
        <v/>
      </c>
      <c r="V1127" t="str">
        <f t="shared" si="463"/>
        <v/>
      </c>
      <c r="W1127" t="str">
        <f t="shared" si="464"/>
        <v/>
      </c>
      <c r="X1127" t="str">
        <f t="shared" si="465"/>
        <v/>
      </c>
      <c r="Y1127" t="str">
        <f t="shared" si="466"/>
        <v/>
      </c>
      <c r="Z1127" t="str">
        <f t="shared" si="467"/>
        <v/>
      </c>
      <c r="AA1127" t="str">
        <f t="shared" si="468"/>
        <v/>
      </c>
      <c r="AB1127" t="str">
        <f t="shared" si="469"/>
        <v/>
      </c>
      <c r="AC1127" t="str">
        <f t="shared" si="470"/>
        <v/>
      </c>
      <c r="AD1127" t="str">
        <f t="shared" si="471"/>
        <v/>
      </c>
      <c r="AE1127" t="str">
        <f t="shared" si="472"/>
        <v/>
      </c>
      <c r="AF1127" t="str">
        <f t="shared" si="473"/>
        <v/>
      </c>
      <c r="AG1127" t="str">
        <f t="shared" si="474"/>
        <v/>
      </c>
    </row>
    <row r="1128" spans="3:33" x14ac:dyDescent="0.3">
      <c r="C1128" s="5" t="str">
        <f t="shared" si="475"/>
        <v/>
      </c>
      <c r="D1128" s="5" t="e">
        <f t="shared" si="459"/>
        <v>#N/A</v>
      </c>
      <c r="E1128" s="5" t="b">
        <f t="shared" si="476"/>
        <v>0</v>
      </c>
      <c r="F1128" s="5" t="e">
        <f t="shared" si="460"/>
        <v>#N/A</v>
      </c>
      <c r="G1128" s="5" t="str">
        <f t="shared" si="477"/>
        <v>FALSE V</v>
      </c>
      <c r="H1128" s="5" t="b">
        <f t="shared" si="478"/>
        <v>0</v>
      </c>
      <c r="I1128" s="5" t="b">
        <f t="shared" si="479"/>
        <v>0</v>
      </c>
      <c r="J1128" s="5" t="b">
        <f t="shared" si="480"/>
        <v>0</v>
      </c>
      <c r="K1128" s="5" t="str">
        <f t="shared" si="481"/>
        <v>FALSE C</v>
      </c>
      <c r="L1128" s="5" t="str">
        <f t="array" ref="L1128">IFERROR(INDEX(e29_4c,SMALL(IF(($B$9&lt;=e29_raw)*($B$11&gt;=e29_raw),MATCH(ROW(e29_4c),ROW(e29_4c))),ROWS($A$1:A1122)),COLUMN(A1122)),"")</f>
        <v/>
      </c>
      <c r="M1128" s="5" t="b">
        <f t="shared" si="482"/>
        <v>0</v>
      </c>
      <c r="N1128" t="b">
        <f t="shared" si="483"/>
        <v>0</v>
      </c>
      <c r="O1128" t="b">
        <f t="shared" si="484"/>
        <v>0</v>
      </c>
      <c r="P1128" s="5" t="b">
        <f t="shared" si="485"/>
        <v>0</v>
      </c>
      <c r="T1128" t="str">
        <f t="shared" si="461"/>
        <v/>
      </c>
      <c r="U1128" t="str">
        <f t="shared" si="462"/>
        <v/>
      </c>
      <c r="V1128" t="str">
        <f t="shared" si="463"/>
        <v/>
      </c>
      <c r="W1128" t="str">
        <f t="shared" si="464"/>
        <v/>
      </c>
      <c r="X1128" t="str">
        <f t="shared" si="465"/>
        <v/>
      </c>
      <c r="Y1128" t="str">
        <f t="shared" si="466"/>
        <v/>
      </c>
      <c r="Z1128" t="str">
        <f t="shared" si="467"/>
        <v/>
      </c>
      <c r="AA1128" t="str">
        <f t="shared" si="468"/>
        <v/>
      </c>
      <c r="AB1128" t="str">
        <f t="shared" si="469"/>
        <v/>
      </c>
      <c r="AC1128" t="str">
        <f t="shared" si="470"/>
        <v/>
      </c>
      <c r="AD1128" t="str">
        <f t="shared" si="471"/>
        <v/>
      </c>
      <c r="AE1128" t="str">
        <f t="shared" si="472"/>
        <v/>
      </c>
      <c r="AF1128" t="str">
        <f t="shared" si="473"/>
        <v/>
      </c>
      <c r="AG1128" t="str">
        <f t="shared" si="474"/>
        <v/>
      </c>
    </row>
    <row r="1129" spans="3:33" x14ac:dyDescent="0.3">
      <c r="C1129" s="5" t="str">
        <f t="shared" si="475"/>
        <v/>
      </c>
      <c r="D1129" s="5" t="e">
        <f t="shared" si="459"/>
        <v>#N/A</v>
      </c>
      <c r="E1129" s="5" t="b">
        <f t="shared" si="476"/>
        <v>0</v>
      </c>
      <c r="F1129" s="5" t="e">
        <f t="shared" si="460"/>
        <v>#N/A</v>
      </c>
      <c r="G1129" s="5" t="str">
        <f t="shared" si="477"/>
        <v>FALSE V</v>
      </c>
      <c r="H1129" s="5" t="b">
        <f t="shared" si="478"/>
        <v>0</v>
      </c>
      <c r="I1129" s="5" t="b">
        <f t="shared" si="479"/>
        <v>0</v>
      </c>
      <c r="J1129" s="5" t="b">
        <f t="shared" si="480"/>
        <v>0</v>
      </c>
      <c r="K1129" s="5" t="str">
        <f t="shared" si="481"/>
        <v>FALSE C</v>
      </c>
      <c r="L1129" s="5" t="str">
        <f t="array" ref="L1129">IFERROR(INDEX(e29_4c,SMALL(IF(($B$9&lt;=e29_raw)*($B$11&gt;=e29_raw),MATCH(ROW(e29_4c),ROW(e29_4c))),ROWS($A$1:A1123)),COLUMN(A1123)),"")</f>
        <v/>
      </c>
      <c r="M1129" s="5" t="b">
        <f t="shared" si="482"/>
        <v>0</v>
      </c>
      <c r="N1129" t="b">
        <f t="shared" si="483"/>
        <v>0</v>
      </c>
      <c r="O1129" t="b">
        <f t="shared" si="484"/>
        <v>0</v>
      </c>
      <c r="P1129" s="5" t="b">
        <f t="shared" si="485"/>
        <v>0</v>
      </c>
      <c r="T1129" t="str">
        <f t="shared" si="461"/>
        <v/>
      </c>
      <c r="U1129" t="str">
        <f t="shared" si="462"/>
        <v/>
      </c>
      <c r="V1129" t="str">
        <f t="shared" si="463"/>
        <v/>
      </c>
      <c r="W1129" t="str">
        <f t="shared" si="464"/>
        <v/>
      </c>
      <c r="X1129" t="str">
        <f t="shared" si="465"/>
        <v/>
      </c>
      <c r="Y1129" t="str">
        <f t="shared" si="466"/>
        <v/>
      </c>
      <c r="Z1129" t="str">
        <f t="shared" si="467"/>
        <v/>
      </c>
      <c r="AA1129" t="str">
        <f t="shared" si="468"/>
        <v/>
      </c>
      <c r="AB1129" t="str">
        <f t="shared" si="469"/>
        <v/>
      </c>
      <c r="AC1129" t="str">
        <f t="shared" si="470"/>
        <v/>
      </c>
      <c r="AD1129" t="str">
        <f t="shared" si="471"/>
        <v/>
      </c>
      <c r="AE1129" t="str">
        <f t="shared" si="472"/>
        <v/>
      </c>
      <c r="AF1129" t="str">
        <f t="shared" si="473"/>
        <v/>
      </c>
      <c r="AG1129" t="str">
        <f t="shared" si="474"/>
        <v/>
      </c>
    </row>
    <row r="1130" spans="3:33" x14ac:dyDescent="0.3">
      <c r="C1130" s="5" t="str">
        <f t="shared" si="475"/>
        <v/>
      </c>
      <c r="D1130" s="5" t="e">
        <f t="shared" si="459"/>
        <v>#N/A</v>
      </c>
      <c r="E1130" s="5" t="b">
        <f t="shared" si="476"/>
        <v>0</v>
      </c>
      <c r="F1130" s="5" t="e">
        <f t="shared" si="460"/>
        <v>#N/A</v>
      </c>
      <c r="G1130" s="5" t="str">
        <f t="shared" si="477"/>
        <v>FALSE V</v>
      </c>
      <c r="H1130" s="5" t="b">
        <f t="shared" si="478"/>
        <v>0</v>
      </c>
      <c r="I1130" s="5" t="b">
        <f t="shared" si="479"/>
        <v>0</v>
      </c>
      <c r="J1130" s="5" t="b">
        <f t="shared" si="480"/>
        <v>0</v>
      </c>
      <c r="K1130" s="5" t="str">
        <f t="shared" si="481"/>
        <v>FALSE C</v>
      </c>
      <c r="L1130" s="5" t="str">
        <f t="array" ref="L1130">IFERROR(INDEX(e29_4c,SMALL(IF(($B$9&lt;=e29_raw)*($B$11&gt;=e29_raw),MATCH(ROW(e29_4c),ROW(e29_4c))),ROWS($A$1:A1124)),COLUMN(A1124)),"")</f>
        <v/>
      </c>
      <c r="M1130" s="5" t="b">
        <f t="shared" si="482"/>
        <v>0</v>
      </c>
      <c r="N1130" t="b">
        <f t="shared" si="483"/>
        <v>0</v>
      </c>
      <c r="O1130" t="b">
        <f t="shared" si="484"/>
        <v>0</v>
      </c>
      <c r="P1130" s="5" t="b">
        <f t="shared" si="485"/>
        <v>0</v>
      </c>
      <c r="T1130" t="str">
        <f t="shared" si="461"/>
        <v/>
      </c>
      <c r="U1130" t="str">
        <f t="shared" si="462"/>
        <v/>
      </c>
      <c r="V1130" t="str">
        <f t="shared" si="463"/>
        <v/>
      </c>
      <c r="W1130" t="str">
        <f t="shared" si="464"/>
        <v/>
      </c>
      <c r="X1130" t="str">
        <f t="shared" si="465"/>
        <v/>
      </c>
      <c r="Y1130" t="str">
        <f t="shared" si="466"/>
        <v/>
      </c>
      <c r="Z1130" t="str">
        <f t="shared" si="467"/>
        <v/>
      </c>
      <c r="AA1130" t="str">
        <f t="shared" si="468"/>
        <v/>
      </c>
      <c r="AB1130" t="str">
        <f t="shared" si="469"/>
        <v/>
      </c>
      <c r="AC1130" t="str">
        <f t="shared" si="470"/>
        <v/>
      </c>
      <c r="AD1130" t="str">
        <f t="shared" si="471"/>
        <v/>
      </c>
      <c r="AE1130" t="str">
        <f t="shared" si="472"/>
        <v/>
      </c>
      <c r="AF1130" t="str">
        <f t="shared" si="473"/>
        <v/>
      </c>
      <c r="AG1130" t="str">
        <f t="shared" si="474"/>
        <v/>
      </c>
    </row>
    <row r="1131" spans="3:33" x14ac:dyDescent="0.3">
      <c r="C1131" s="5" t="str">
        <f t="shared" si="475"/>
        <v/>
      </c>
      <c r="D1131" s="5" t="e">
        <f t="shared" si="459"/>
        <v>#N/A</v>
      </c>
      <c r="E1131" s="5" t="b">
        <f t="shared" si="476"/>
        <v>0</v>
      </c>
      <c r="F1131" s="5" t="e">
        <f t="shared" si="460"/>
        <v>#N/A</v>
      </c>
      <c r="G1131" s="5" t="str">
        <f t="shared" si="477"/>
        <v>FALSE V</v>
      </c>
      <c r="H1131" s="5" t="b">
        <f t="shared" si="478"/>
        <v>0</v>
      </c>
      <c r="I1131" s="5" t="b">
        <f t="shared" si="479"/>
        <v>0</v>
      </c>
      <c r="J1131" s="5" t="b">
        <f t="shared" si="480"/>
        <v>0</v>
      </c>
      <c r="K1131" s="5" t="str">
        <f t="shared" si="481"/>
        <v>FALSE C</v>
      </c>
      <c r="L1131" s="5" t="str">
        <f t="array" ref="L1131">IFERROR(INDEX(e29_4c,SMALL(IF(($B$9&lt;=e29_raw)*($B$11&gt;=e29_raw),MATCH(ROW(e29_4c),ROW(e29_4c))),ROWS($A$1:A1125)),COLUMN(A1125)),"")</f>
        <v/>
      </c>
      <c r="M1131" s="5" t="b">
        <f t="shared" si="482"/>
        <v>0</v>
      </c>
      <c r="N1131" t="b">
        <f t="shared" si="483"/>
        <v>0</v>
      </c>
      <c r="O1131" t="b">
        <f t="shared" si="484"/>
        <v>0</v>
      </c>
      <c r="P1131" s="5" t="b">
        <f t="shared" si="485"/>
        <v>0</v>
      </c>
      <c r="T1131" t="str">
        <f t="shared" si="461"/>
        <v/>
      </c>
      <c r="U1131" t="str">
        <f t="shared" si="462"/>
        <v/>
      </c>
      <c r="V1131" t="str">
        <f t="shared" si="463"/>
        <v/>
      </c>
      <c r="W1131" t="str">
        <f t="shared" si="464"/>
        <v/>
      </c>
      <c r="X1131" t="str">
        <f t="shared" si="465"/>
        <v/>
      </c>
      <c r="Y1131" t="str">
        <f t="shared" si="466"/>
        <v/>
      </c>
      <c r="Z1131" t="str">
        <f t="shared" si="467"/>
        <v/>
      </c>
      <c r="AA1131" t="str">
        <f t="shared" si="468"/>
        <v/>
      </c>
      <c r="AB1131" t="str">
        <f t="shared" si="469"/>
        <v/>
      </c>
      <c r="AC1131" t="str">
        <f t="shared" si="470"/>
        <v/>
      </c>
      <c r="AD1131" t="str">
        <f t="shared" si="471"/>
        <v/>
      </c>
      <c r="AE1131" t="str">
        <f t="shared" si="472"/>
        <v/>
      </c>
      <c r="AF1131" t="str">
        <f t="shared" si="473"/>
        <v/>
      </c>
      <c r="AG1131" t="str">
        <f t="shared" si="474"/>
        <v/>
      </c>
    </row>
    <row r="1132" spans="3:33" x14ac:dyDescent="0.3">
      <c r="C1132" s="5" t="str">
        <f t="shared" si="475"/>
        <v/>
      </c>
      <c r="D1132" s="5" t="e">
        <f t="shared" si="459"/>
        <v>#N/A</v>
      </c>
      <c r="E1132" s="5" t="b">
        <f t="shared" si="476"/>
        <v>0</v>
      </c>
      <c r="F1132" s="5" t="e">
        <f t="shared" si="460"/>
        <v>#N/A</v>
      </c>
      <c r="G1132" s="5" t="str">
        <f t="shared" si="477"/>
        <v>FALSE V</v>
      </c>
      <c r="H1132" s="5" t="b">
        <f t="shared" si="478"/>
        <v>0</v>
      </c>
      <c r="I1132" s="5" t="b">
        <f t="shared" si="479"/>
        <v>0</v>
      </c>
      <c r="J1132" s="5" t="b">
        <f t="shared" si="480"/>
        <v>0</v>
      </c>
      <c r="K1132" s="5" t="str">
        <f t="shared" si="481"/>
        <v>FALSE C</v>
      </c>
      <c r="L1132" s="5" t="str">
        <f t="array" ref="L1132">IFERROR(INDEX(e29_4c,SMALL(IF(($B$9&lt;=e29_raw)*($B$11&gt;=e29_raw),MATCH(ROW(e29_4c),ROW(e29_4c))),ROWS($A$1:A1126)),COLUMN(A1126)),"")</f>
        <v/>
      </c>
      <c r="M1132" s="5" t="b">
        <f t="shared" si="482"/>
        <v>0</v>
      </c>
      <c r="N1132" t="b">
        <f t="shared" si="483"/>
        <v>0</v>
      </c>
      <c r="O1132" t="b">
        <f t="shared" si="484"/>
        <v>0</v>
      </c>
      <c r="P1132" s="5" t="b">
        <f t="shared" si="485"/>
        <v>0</v>
      </c>
      <c r="T1132" t="str">
        <f t="shared" si="461"/>
        <v/>
      </c>
      <c r="U1132" t="str">
        <f t="shared" si="462"/>
        <v/>
      </c>
      <c r="V1132" t="str">
        <f t="shared" si="463"/>
        <v/>
      </c>
      <c r="W1132" t="str">
        <f t="shared" si="464"/>
        <v/>
      </c>
      <c r="X1132" t="str">
        <f t="shared" si="465"/>
        <v/>
      </c>
      <c r="Y1132" t="str">
        <f t="shared" si="466"/>
        <v/>
      </c>
      <c r="Z1132" t="str">
        <f t="shared" si="467"/>
        <v/>
      </c>
      <c r="AA1132" t="str">
        <f t="shared" si="468"/>
        <v/>
      </c>
      <c r="AB1132" t="str">
        <f t="shared" si="469"/>
        <v/>
      </c>
      <c r="AC1132" t="str">
        <f t="shared" si="470"/>
        <v/>
      </c>
      <c r="AD1132" t="str">
        <f t="shared" si="471"/>
        <v/>
      </c>
      <c r="AE1132" t="str">
        <f t="shared" si="472"/>
        <v/>
      </c>
      <c r="AF1132" t="str">
        <f t="shared" si="473"/>
        <v/>
      </c>
      <c r="AG1132" t="str">
        <f t="shared" si="474"/>
        <v/>
      </c>
    </row>
    <row r="1133" spans="3:33" x14ac:dyDescent="0.3">
      <c r="C1133" s="5" t="str">
        <f t="shared" si="475"/>
        <v/>
      </c>
      <c r="D1133" s="5" t="e">
        <f t="shared" si="459"/>
        <v>#N/A</v>
      </c>
      <c r="E1133" s="5" t="b">
        <f t="shared" si="476"/>
        <v>0</v>
      </c>
      <c r="F1133" s="5" t="e">
        <f t="shared" si="460"/>
        <v>#N/A</v>
      </c>
      <c r="G1133" s="5" t="str">
        <f t="shared" si="477"/>
        <v>FALSE V</v>
      </c>
      <c r="H1133" s="5" t="b">
        <f t="shared" si="478"/>
        <v>0</v>
      </c>
      <c r="I1133" s="5" t="b">
        <f t="shared" si="479"/>
        <v>0</v>
      </c>
      <c r="J1133" s="5" t="b">
        <f t="shared" si="480"/>
        <v>0</v>
      </c>
      <c r="K1133" s="5" t="str">
        <f t="shared" si="481"/>
        <v>FALSE C</v>
      </c>
      <c r="L1133" s="5" t="str">
        <f t="array" ref="L1133">IFERROR(INDEX(e29_4c,SMALL(IF(($B$9&lt;=e29_raw)*($B$11&gt;=e29_raw),MATCH(ROW(e29_4c),ROW(e29_4c))),ROWS($A$1:A1127)),COLUMN(A1127)),"")</f>
        <v/>
      </c>
      <c r="M1133" s="5" t="b">
        <f t="shared" si="482"/>
        <v>0</v>
      </c>
      <c r="N1133" t="b">
        <f t="shared" si="483"/>
        <v>0</v>
      </c>
      <c r="O1133" t="b">
        <f t="shared" si="484"/>
        <v>0</v>
      </c>
      <c r="P1133" s="5" t="b">
        <f t="shared" si="485"/>
        <v>0</v>
      </c>
      <c r="T1133" t="str">
        <f t="shared" si="461"/>
        <v/>
      </c>
      <c r="U1133" t="str">
        <f t="shared" si="462"/>
        <v/>
      </c>
      <c r="V1133" t="str">
        <f t="shared" si="463"/>
        <v/>
      </c>
      <c r="W1133" t="str">
        <f t="shared" si="464"/>
        <v/>
      </c>
      <c r="X1133" t="str">
        <f t="shared" si="465"/>
        <v/>
      </c>
      <c r="Y1133" t="str">
        <f t="shared" si="466"/>
        <v/>
      </c>
      <c r="Z1133" t="str">
        <f t="shared" si="467"/>
        <v/>
      </c>
      <c r="AA1133" t="str">
        <f t="shared" si="468"/>
        <v/>
      </c>
      <c r="AB1133" t="str">
        <f t="shared" si="469"/>
        <v/>
      </c>
      <c r="AC1133" t="str">
        <f t="shared" si="470"/>
        <v/>
      </c>
      <c r="AD1133" t="str">
        <f t="shared" si="471"/>
        <v/>
      </c>
      <c r="AE1133" t="str">
        <f t="shared" si="472"/>
        <v/>
      </c>
      <c r="AF1133" t="str">
        <f t="shared" si="473"/>
        <v/>
      </c>
      <c r="AG1133" t="str">
        <f t="shared" si="474"/>
        <v/>
      </c>
    </row>
    <row r="1134" spans="3:33" x14ac:dyDescent="0.3">
      <c r="C1134" s="5" t="str">
        <f t="shared" si="475"/>
        <v/>
      </c>
      <c r="D1134" s="5" t="e">
        <f t="shared" si="459"/>
        <v>#N/A</v>
      </c>
      <c r="E1134" s="5" t="b">
        <f t="shared" si="476"/>
        <v>0</v>
      </c>
      <c r="F1134" s="5" t="e">
        <f t="shared" si="460"/>
        <v>#N/A</v>
      </c>
      <c r="G1134" s="5" t="str">
        <f t="shared" si="477"/>
        <v>FALSE V</v>
      </c>
      <c r="H1134" s="5" t="b">
        <f t="shared" si="478"/>
        <v>0</v>
      </c>
      <c r="I1134" s="5" t="b">
        <f t="shared" si="479"/>
        <v>0</v>
      </c>
      <c r="J1134" s="5" t="b">
        <f t="shared" si="480"/>
        <v>0</v>
      </c>
      <c r="K1134" s="5" t="str">
        <f t="shared" si="481"/>
        <v>FALSE C</v>
      </c>
      <c r="L1134" s="5" t="str">
        <f t="array" ref="L1134">IFERROR(INDEX(e29_4c,SMALL(IF(($B$9&lt;=e29_raw)*($B$11&gt;=e29_raw),MATCH(ROW(e29_4c),ROW(e29_4c))),ROWS($A$1:A1128)),COLUMN(A1128)),"")</f>
        <v/>
      </c>
      <c r="M1134" s="5" t="b">
        <f t="shared" si="482"/>
        <v>0</v>
      </c>
      <c r="N1134" t="b">
        <f t="shared" si="483"/>
        <v>0</v>
      </c>
      <c r="O1134" t="b">
        <f t="shared" si="484"/>
        <v>0</v>
      </c>
      <c r="P1134" s="5" t="b">
        <f t="shared" si="485"/>
        <v>0</v>
      </c>
      <c r="T1134" t="str">
        <f t="shared" si="461"/>
        <v/>
      </c>
      <c r="U1134" t="str">
        <f t="shared" si="462"/>
        <v/>
      </c>
      <c r="V1134" t="str">
        <f t="shared" si="463"/>
        <v/>
      </c>
      <c r="W1134" t="str">
        <f t="shared" si="464"/>
        <v/>
      </c>
      <c r="X1134" t="str">
        <f t="shared" si="465"/>
        <v/>
      </c>
      <c r="Y1134" t="str">
        <f t="shared" si="466"/>
        <v/>
      </c>
      <c r="Z1134" t="str">
        <f t="shared" si="467"/>
        <v/>
      </c>
      <c r="AA1134" t="str">
        <f t="shared" si="468"/>
        <v/>
      </c>
      <c r="AB1134" t="str">
        <f t="shared" si="469"/>
        <v/>
      </c>
      <c r="AC1134" t="str">
        <f t="shared" si="470"/>
        <v/>
      </c>
      <c r="AD1134" t="str">
        <f t="shared" si="471"/>
        <v/>
      </c>
      <c r="AE1134" t="str">
        <f t="shared" si="472"/>
        <v/>
      </c>
      <c r="AF1134" t="str">
        <f t="shared" si="473"/>
        <v/>
      </c>
      <c r="AG1134" t="str">
        <f t="shared" si="474"/>
        <v/>
      </c>
    </row>
    <row r="1135" spans="3:33" x14ac:dyDescent="0.3">
      <c r="C1135" s="5" t="str">
        <f t="shared" si="475"/>
        <v/>
      </c>
      <c r="D1135" s="5" t="e">
        <f t="shared" si="459"/>
        <v>#N/A</v>
      </c>
      <c r="E1135" s="5" t="b">
        <f t="shared" si="476"/>
        <v>0</v>
      </c>
      <c r="F1135" s="5" t="e">
        <f t="shared" si="460"/>
        <v>#N/A</v>
      </c>
      <c r="G1135" s="5" t="str">
        <f t="shared" si="477"/>
        <v>FALSE V</v>
      </c>
      <c r="H1135" s="5" t="b">
        <f t="shared" si="478"/>
        <v>0</v>
      </c>
      <c r="I1135" s="5" t="b">
        <f t="shared" si="479"/>
        <v>0</v>
      </c>
      <c r="J1135" s="5" t="b">
        <f t="shared" si="480"/>
        <v>0</v>
      </c>
      <c r="K1135" s="5" t="str">
        <f t="shared" si="481"/>
        <v>FALSE C</v>
      </c>
      <c r="L1135" s="5" t="str">
        <f t="array" ref="L1135">IFERROR(INDEX(e29_4c,SMALL(IF(($B$9&lt;=e29_raw)*($B$11&gt;=e29_raw),MATCH(ROW(e29_4c),ROW(e29_4c))),ROWS($A$1:A1129)),COLUMN(A1129)),"")</f>
        <v/>
      </c>
      <c r="M1135" s="5" t="b">
        <f t="shared" si="482"/>
        <v>0</v>
      </c>
      <c r="N1135" t="b">
        <f t="shared" si="483"/>
        <v>0</v>
      </c>
      <c r="O1135" t="b">
        <f t="shared" si="484"/>
        <v>0</v>
      </c>
      <c r="P1135" s="5" t="b">
        <f t="shared" si="485"/>
        <v>0</v>
      </c>
      <c r="T1135" t="str">
        <f t="shared" si="461"/>
        <v/>
      </c>
      <c r="U1135" t="str">
        <f t="shared" si="462"/>
        <v/>
      </c>
      <c r="V1135" t="str">
        <f t="shared" si="463"/>
        <v/>
      </c>
      <c r="W1135" t="str">
        <f t="shared" si="464"/>
        <v/>
      </c>
      <c r="X1135" t="str">
        <f t="shared" si="465"/>
        <v/>
      </c>
      <c r="Y1135" t="str">
        <f t="shared" si="466"/>
        <v/>
      </c>
      <c r="Z1135" t="str">
        <f t="shared" si="467"/>
        <v/>
      </c>
      <c r="AA1135" t="str">
        <f t="shared" si="468"/>
        <v/>
      </c>
      <c r="AB1135" t="str">
        <f t="shared" si="469"/>
        <v/>
      </c>
      <c r="AC1135" t="str">
        <f t="shared" si="470"/>
        <v/>
      </c>
      <c r="AD1135" t="str">
        <f t="shared" si="471"/>
        <v/>
      </c>
      <c r="AE1135" t="str">
        <f t="shared" si="472"/>
        <v/>
      </c>
      <c r="AF1135" t="str">
        <f t="shared" si="473"/>
        <v/>
      </c>
      <c r="AG1135" t="str">
        <f t="shared" si="474"/>
        <v/>
      </c>
    </row>
    <row r="1136" spans="3:33" x14ac:dyDescent="0.3">
      <c r="C1136" s="5" t="str">
        <f t="shared" si="475"/>
        <v/>
      </c>
      <c r="D1136" s="5" t="e">
        <f t="shared" si="459"/>
        <v>#N/A</v>
      </c>
      <c r="E1136" s="5" t="b">
        <f t="shared" si="476"/>
        <v>0</v>
      </c>
      <c r="F1136" s="5" t="e">
        <f t="shared" si="460"/>
        <v>#N/A</v>
      </c>
      <c r="G1136" s="5" t="str">
        <f t="shared" si="477"/>
        <v>FALSE V</v>
      </c>
      <c r="H1136" s="5" t="b">
        <f t="shared" si="478"/>
        <v>0</v>
      </c>
      <c r="I1136" s="5" t="b">
        <f t="shared" si="479"/>
        <v>0</v>
      </c>
      <c r="J1136" s="5" t="b">
        <f t="shared" si="480"/>
        <v>0</v>
      </c>
      <c r="K1136" s="5" t="str">
        <f t="shared" si="481"/>
        <v>FALSE C</v>
      </c>
      <c r="L1136" s="5" t="str">
        <f t="array" ref="L1136">IFERROR(INDEX(e29_4c,SMALL(IF(($B$9&lt;=e29_raw)*($B$11&gt;=e29_raw),MATCH(ROW(e29_4c),ROW(e29_4c))),ROWS($A$1:A1130)),COLUMN(A1130)),"")</f>
        <v/>
      </c>
      <c r="M1136" s="5" t="b">
        <f t="shared" si="482"/>
        <v>0</v>
      </c>
      <c r="N1136" t="b">
        <f t="shared" si="483"/>
        <v>0</v>
      </c>
      <c r="O1136" t="b">
        <f t="shared" si="484"/>
        <v>0</v>
      </c>
      <c r="P1136" s="5" t="b">
        <f t="shared" si="485"/>
        <v>0</v>
      </c>
      <c r="T1136" t="str">
        <f t="shared" si="461"/>
        <v/>
      </c>
      <c r="U1136" t="str">
        <f t="shared" si="462"/>
        <v/>
      </c>
      <c r="V1136" t="str">
        <f t="shared" si="463"/>
        <v/>
      </c>
      <c r="W1136" t="str">
        <f t="shared" si="464"/>
        <v/>
      </c>
      <c r="X1136" t="str">
        <f t="shared" si="465"/>
        <v/>
      </c>
      <c r="Y1136" t="str">
        <f t="shared" si="466"/>
        <v/>
      </c>
      <c r="Z1136" t="str">
        <f t="shared" si="467"/>
        <v/>
      </c>
      <c r="AA1136" t="str">
        <f t="shared" si="468"/>
        <v/>
      </c>
      <c r="AB1136" t="str">
        <f t="shared" si="469"/>
        <v/>
      </c>
      <c r="AC1136" t="str">
        <f t="shared" si="470"/>
        <v/>
      </c>
      <c r="AD1136" t="str">
        <f t="shared" si="471"/>
        <v/>
      </c>
      <c r="AE1136" t="str">
        <f t="shared" si="472"/>
        <v/>
      </c>
      <c r="AF1136" t="str">
        <f t="shared" si="473"/>
        <v/>
      </c>
      <c r="AG1136" t="str">
        <f t="shared" si="474"/>
        <v/>
      </c>
    </row>
    <row r="1137" spans="3:33" x14ac:dyDescent="0.3">
      <c r="C1137" s="5" t="str">
        <f t="shared" si="475"/>
        <v/>
      </c>
      <c r="D1137" s="5" t="e">
        <f t="shared" si="459"/>
        <v>#N/A</v>
      </c>
      <c r="E1137" s="5" t="b">
        <f t="shared" si="476"/>
        <v>0</v>
      </c>
      <c r="F1137" s="5" t="e">
        <f t="shared" si="460"/>
        <v>#N/A</v>
      </c>
      <c r="G1137" s="5" t="str">
        <f t="shared" si="477"/>
        <v>FALSE V</v>
      </c>
      <c r="H1137" s="5" t="b">
        <f t="shared" si="478"/>
        <v>0</v>
      </c>
      <c r="I1137" s="5" t="b">
        <f t="shared" si="479"/>
        <v>0</v>
      </c>
      <c r="J1137" s="5" t="b">
        <f t="shared" si="480"/>
        <v>0</v>
      </c>
      <c r="K1137" s="5" t="str">
        <f t="shared" si="481"/>
        <v>FALSE C</v>
      </c>
      <c r="L1137" s="5" t="str">
        <f t="array" ref="L1137">IFERROR(INDEX(e29_4c,SMALL(IF(($B$9&lt;=e29_raw)*($B$11&gt;=e29_raw),MATCH(ROW(e29_4c),ROW(e29_4c))),ROWS($A$1:A1131)),COLUMN(A1131)),"")</f>
        <v/>
      </c>
      <c r="M1137" s="5" t="b">
        <f t="shared" si="482"/>
        <v>0</v>
      </c>
      <c r="N1137" t="b">
        <f t="shared" si="483"/>
        <v>0</v>
      </c>
      <c r="O1137" t="b">
        <f t="shared" si="484"/>
        <v>0</v>
      </c>
      <c r="P1137" s="5" t="b">
        <f t="shared" si="485"/>
        <v>0</v>
      </c>
      <c r="T1137" t="str">
        <f t="shared" si="461"/>
        <v/>
      </c>
      <c r="U1137" t="str">
        <f t="shared" si="462"/>
        <v/>
      </c>
      <c r="V1137" t="str">
        <f t="shared" si="463"/>
        <v/>
      </c>
      <c r="W1137" t="str">
        <f t="shared" si="464"/>
        <v/>
      </c>
      <c r="X1137" t="str">
        <f t="shared" si="465"/>
        <v/>
      </c>
      <c r="Y1137" t="str">
        <f t="shared" si="466"/>
        <v/>
      </c>
      <c r="Z1137" t="str">
        <f t="shared" si="467"/>
        <v/>
      </c>
      <c r="AA1137" t="str">
        <f t="shared" si="468"/>
        <v/>
      </c>
      <c r="AB1137" t="str">
        <f t="shared" si="469"/>
        <v/>
      </c>
      <c r="AC1137" t="str">
        <f t="shared" si="470"/>
        <v/>
      </c>
      <c r="AD1137" t="str">
        <f t="shared" si="471"/>
        <v/>
      </c>
      <c r="AE1137" t="str">
        <f t="shared" si="472"/>
        <v/>
      </c>
      <c r="AF1137" t="str">
        <f t="shared" si="473"/>
        <v/>
      </c>
      <c r="AG1137" t="str">
        <f t="shared" si="474"/>
        <v/>
      </c>
    </row>
    <row r="1138" spans="3:33" x14ac:dyDescent="0.3">
      <c r="C1138" s="5" t="str">
        <f t="shared" si="475"/>
        <v/>
      </c>
      <c r="D1138" s="5" t="e">
        <f t="shared" si="459"/>
        <v>#N/A</v>
      </c>
      <c r="E1138" s="5" t="b">
        <f t="shared" si="476"/>
        <v>0</v>
      </c>
      <c r="F1138" s="5" t="e">
        <f t="shared" si="460"/>
        <v>#N/A</v>
      </c>
      <c r="G1138" s="5" t="str">
        <f t="shared" si="477"/>
        <v>FALSE V</v>
      </c>
      <c r="H1138" s="5" t="b">
        <f t="shared" si="478"/>
        <v>0</v>
      </c>
      <c r="I1138" s="5" t="b">
        <f t="shared" si="479"/>
        <v>0</v>
      </c>
      <c r="J1138" s="5" t="b">
        <f t="shared" si="480"/>
        <v>0</v>
      </c>
      <c r="K1138" s="5" t="str">
        <f t="shared" si="481"/>
        <v>FALSE C</v>
      </c>
      <c r="L1138" s="5" t="str">
        <f t="array" ref="L1138">IFERROR(INDEX(e29_4c,SMALL(IF(($B$9&lt;=e29_raw)*($B$11&gt;=e29_raw),MATCH(ROW(e29_4c),ROW(e29_4c))),ROWS($A$1:A1132)),COLUMN(A1132)),"")</f>
        <v/>
      </c>
      <c r="M1138" s="5" t="b">
        <f t="shared" si="482"/>
        <v>0</v>
      </c>
      <c r="N1138" t="b">
        <f t="shared" si="483"/>
        <v>0</v>
      </c>
      <c r="O1138" t="b">
        <f t="shared" si="484"/>
        <v>0</v>
      </c>
      <c r="P1138" s="5" t="b">
        <f t="shared" si="485"/>
        <v>0</v>
      </c>
      <c r="T1138" t="str">
        <f t="shared" si="461"/>
        <v/>
      </c>
      <c r="U1138" t="str">
        <f t="shared" si="462"/>
        <v/>
      </c>
      <c r="V1138" t="str">
        <f t="shared" si="463"/>
        <v/>
      </c>
      <c r="W1138" t="str">
        <f t="shared" si="464"/>
        <v/>
      </c>
      <c r="X1138" t="str">
        <f t="shared" si="465"/>
        <v/>
      </c>
      <c r="Y1138" t="str">
        <f t="shared" si="466"/>
        <v/>
      </c>
      <c r="Z1138" t="str">
        <f t="shared" si="467"/>
        <v/>
      </c>
      <c r="AA1138" t="str">
        <f t="shared" si="468"/>
        <v/>
      </c>
      <c r="AB1138" t="str">
        <f t="shared" si="469"/>
        <v/>
      </c>
      <c r="AC1138" t="str">
        <f t="shared" si="470"/>
        <v/>
      </c>
      <c r="AD1138" t="str">
        <f t="shared" si="471"/>
        <v/>
      </c>
      <c r="AE1138" t="str">
        <f t="shared" si="472"/>
        <v/>
      </c>
      <c r="AF1138" t="str">
        <f t="shared" si="473"/>
        <v/>
      </c>
      <c r="AG1138" t="str">
        <f t="shared" si="474"/>
        <v/>
      </c>
    </row>
    <row r="1139" spans="3:33" x14ac:dyDescent="0.3">
      <c r="C1139" s="5" t="str">
        <f t="shared" si="475"/>
        <v/>
      </c>
      <c r="D1139" s="5" t="e">
        <f t="shared" si="459"/>
        <v>#N/A</v>
      </c>
      <c r="E1139" s="5" t="b">
        <f t="shared" si="476"/>
        <v>0</v>
      </c>
      <c r="F1139" s="5" t="e">
        <f t="shared" si="460"/>
        <v>#N/A</v>
      </c>
      <c r="G1139" s="5" t="str">
        <f t="shared" si="477"/>
        <v>FALSE V</v>
      </c>
      <c r="H1139" s="5" t="b">
        <f t="shared" si="478"/>
        <v>0</v>
      </c>
      <c r="I1139" s="5" t="b">
        <f t="shared" si="479"/>
        <v>0</v>
      </c>
      <c r="J1139" s="5" t="b">
        <f t="shared" si="480"/>
        <v>0</v>
      </c>
      <c r="K1139" s="5" t="str">
        <f t="shared" si="481"/>
        <v>FALSE C</v>
      </c>
      <c r="L1139" s="5" t="str">
        <f t="array" ref="L1139">IFERROR(INDEX(e29_4c,SMALL(IF(($B$9&lt;=e29_raw)*($B$11&gt;=e29_raw),MATCH(ROW(e29_4c),ROW(e29_4c))),ROWS($A$1:A1133)),COLUMN(A1133)),"")</f>
        <v/>
      </c>
      <c r="M1139" s="5" t="b">
        <f t="shared" si="482"/>
        <v>0</v>
      </c>
      <c r="N1139" t="b">
        <f t="shared" si="483"/>
        <v>0</v>
      </c>
      <c r="O1139" t="b">
        <f t="shared" si="484"/>
        <v>0</v>
      </c>
      <c r="P1139" s="5" t="b">
        <f t="shared" si="485"/>
        <v>0</v>
      </c>
      <c r="T1139" t="str">
        <f t="shared" si="461"/>
        <v/>
      </c>
      <c r="U1139" t="str">
        <f t="shared" si="462"/>
        <v/>
      </c>
      <c r="V1139" t="str">
        <f t="shared" si="463"/>
        <v/>
      </c>
      <c r="W1139" t="str">
        <f t="shared" si="464"/>
        <v/>
      </c>
      <c r="X1139" t="str">
        <f t="shared" si="465"/>
        <v/>
      </c>
      <c r="Y1139" t="str">
        <f t="shared" si="466"/>
        <v/>
      </c>
      <c r="Z1139" t="str">
        <f t="shared" si="467"/>
        <v/>
      </c>
      <c r="AA1139" t="str">
        <f t="shared" si="468"/>
        <v/>
      </c>
      <c r="AB1139" t="str">
        <f t="shared" si="469"/>
        <v/>
      </c>
      <c r="AC1139" t="str">
        <f t="shared" si="470"/>
        <v/>
      </c>
      <c r="AD1139" t="str">
        <f t="shared" si="471"/>
        <v/>
      </c>
      <c r="AE1139" t="str">
        <f t="shared" si="472"/>
        <v/>
      </c>
      <c r="AF1139" t="str">
        <f t="shared" si="473"/>
        <v/>
      </c>
      <c r="AG1139" t="str">
        <f t="shared" si="474"/>
        <v/>
      </c>
    </row>
    <row r="1140" spans="3:33" x14ac:dyDescent="0.3">
      <c r="C1140" s="5" t="str">
        <f t="shared" si="475"/>
        <v/>
      </c>
      <c r="D1140" s="5" t="e">
        <f t="shared" si="459"/>
        <v>#N/A</v>
      </c>
      <c r="E1140" s="5" t="b">
        <f t="shared" si="476"/>
        <v>0</v>
      </c>
      <c r="F1140" s="5" t="e">
        <f t="shared" si="460"/>
        <v>#N/A</v>
      </c>
      <c r="G1140" s="5" t="str">
        <f t="shared" si="477"/>
        <v>FALSE V</v>
      </c>
      <c r="H1140" s="5" t="b">
        <f t="shared" si="478"/>
        <v>0</v>
      </c>
      <c r="I1140" s="5" t="b">
        <f t="shared" si="479"/>
        <v>0</v>
      </c>
      <c r="J1140" s="5" t="b">
        <f t="shared" si="480"/>
        <v>0</v>
      </c>
      <c r="K1140" s="5" t="str">
        <f t="shared" si="481"/>
        <v>FALSE C</v>
      </c>
      <c r="L1140" s="5" t="str">
        <f t="array" ref="L1140">IFERROR(INDEX(e29_4c,SMALL(IF(($B$9&lt;=e29_raw)*($B$11&gt;=e29_raw),MATCH(ROW(e29_4c),ROW(e29_4c))),ROWS($A$1:A1134)),COLUMN(A1134)),"")</f>
        <v/>
      </c>
      <c r="M1140" s="5" t="b">
        <f t="shared" si="482"/>
        <v>0</v>
      </c>
      <c r="N1140" t="b">
        <f t="shared" si="483"/>
        <v>0</v>
      </c>
      <c r="O1140" t="b">
        <f t="shared" si="484"/>
        <v>0</v>
      </c>
      <c r="P1140" s="5" t="b">
        <f t="shared" si="485"/>
        <v>0</v>
      </c>
      <c r="T1140" t="str">
        <f t="shared" si="461"/>
        <v/>
      </c>
      <c r="U1140" t="str">
        <f t="shared" si="462"/>
        <v/>
      </c>
      <c r="V1140" t="str">
        <f t="shared" si="463"/>
        <v/>
      </c>
      <c r="W1140" t="str">
        <f t="shared" si="464"/>
        <v/>
      </c>
      <c r="X1140" t="str">
        <f t="shared" si="465"/>
        <v/>
      </c>
      <c r="Y1140" t="str">
        <f t="shared" si="466"/>
        <v/>
      </c>
      <c r="Z1140" t="str">
        <f t="shared" si="467"/>
        <v/>
      </c>
      <c r="AA1140" t="str">
        <f t="shared" si="468"/>
        <v/>
      </c>
      <c r="AB1140" t="str">
        <f t="shared" si="469"/>
        <v/>
      </c>
      <c r="AC1140" t="str">
        <f t="shared" si="470"/>
        <v/>
      </c>
      <c r="AD1140" t="str">
        <f t="shared" si="471"/>
        <v/>
      </c>
      <c r="AE1140" t="str">
        <f t="shared" si="472"/>
        <v/>
      </c>
      <c r="AF1140" t="str">
        <f t="shared" si="473"/>
        <v/>
      </c>
      <c r="AG1140" t="str">
        <f t="shared" si="474"/>
        <v/>
      </c>
    </row>
    <row r="1141" spans="3:33" x14ac:dyDescent="0.3">
      <c r="C1141" s="5" t="str">
        <f t="shared" si="475"/>
        <v/>
      </c>
      <c r="D1141" s="5" t="e">
        <f t="shared" si="459"/>
        <v>#N/A</v>
      </c>
      <c r="E1141" s="5" t="b">
        <f t="shared" si="476"/>
        <v>0</v>
      </c>
      <c r="F1141" s="5" t="e">
        <f t="shared" si="460"/>
        <v>#N/A</v>
      </c>
      <c r="G1141" s="5" t="str">
        <f t="shared" si="477"/>
        <v>FALSE V</v>
      </c>
      <c r="H1141" s="5" t="b">
        <f t="shared" si="478"/>
        <v>0</v>
      </c>
      <c r="I1141" s="5" t="b">
        <f t="shared" si="479"/>
        <v>0</v>
      </c>
      <c r="J1141" s="5" t="b">
        <f t="shared" si="480"/>
        <v>0</v>
      </c>
      <c r="K1141" s="5" t="str">
        <f t="shared" si="481"/>
        <v>FALSE C</v>
      </c>
      <c r="L1141" s="5" t="str">
        <f t="array" ref="L1141">IFERROR(INDEX(e29_4c,SMALL(IF(($B$9&lt;=e29_raw)*($B$11&gt;=e29_raw),MATCH(ROW(e29_4c),ROW(e29_4c))),ROWS($A$1:A1135)),COLUMN(A1135)),"")</f>
        <v/>
      </c>
      <c r="M1141" s="5" t="b">
        <f t="shared" si="482"/>
        <v>0</v>
      </c>
      <c r="N1141" t="b">
        <f t="shared" si="483"/>
        <v>0</v>
      </c>
      <c r="O1141" t="b">
        <f t="shared" si="484"/>
        <v>0</v>
      </c>
      <c r="P1141" s="5" t="b">
        <f t="shared" si="485"/>
        <v>0</v>
      </c>
      <c r="T1141" t="str">
        <f t="shared" si="461"/>
        <v/>
      </c>
      <c r="U1141" t="str">
        <f t="shared" si="462"/>
        <v/>
      </c>
      <c r="V1141" t="str">
        <f t="shared" si="463"/>
        <v/>
      </c>
      <c r="W1141" t="str">
        <f t="shared" si="464"/>
        <v/>
      </c>
      <c r="X1141" t="str">
        <f t="shared" si="465"/>
        <v/>
      </c>
      <c r="Y1141" t="str">
        <f t="shared" si="466"/>
        <v/>
      </c>
      <c r="Z1141" t="str">
        <f t="shared" si="467"/>
        <v/>
      </c>
      <c r="AA1141" t="str">
        <f t="shared" si="468"/>
        <v/>
      </c>
      <c r="AB1141" t="str">
        <f t="shared" si="469"/>
        <v/>
      </c>
      <c r="AC1141" t="str">
        <f t="shared" si="470"/>
        <v/>
      </c>
      <c r="AD1141" t="str">
        <f t="shared" si="471"/>
        <v/>
      </c>
      <c r="AE1141" t="str">
        <f t="shared" si="472"/>
        <v/>
      </c>
      <c r="AF1141" t="str">
        <f t="shared" si="473"/>
        <v/>
      </c>
      <c r="AG1141" t="str">
        <f t="shared" si="474"/>
        <v/>
      </c>
    </row>
    <row r="1142" spans="3:33" x14ac:dyDescent="0.3">
      <c r="C1142" s="5" t="str">
        <f t="shared" si="475"/>
        <v/>
      </c>
      <c r="D1142" s="5" t="e">
        <f t="shared" si="459"/>
        <v>#N/A</v>
      </c>
      <c r="E1142" s="5" t="b">
        <f t="shared" si="476"/>
        <v>0</v>
      </c>
      <c r="F1142" s="5" t="e">
        <f t="shared" si="460"/>
        <v>#N/A</v>
      </c>
      <c r="G1142" s="5" t="str">
        <f t="shared" si="477"/>
        <v>FALSE V</v>
      </c>
      <c r="H1142" s="5" t="b">
        <f t="shared" si="478"/>
        <v>0</v>
      </c>
      <c r="I1142" s="5" t="b">
        <f t="shared" si="479"/>
        <v>0</v>
      </c>
      <c r="J1142" s="5" t="b">
        <f t="shared" si="480"/>
        <v>0</v>
      </c>
      <c r="K1142" s="5" t="str">
        <f t="shared" si="481"/>
        <v>FALSE C</v>
      </c>
      <c r="L1142" s="5" t="str">
        <f t="array" ref="L1142">IFERROR(INDEX(e29_4c,SMALL(IF(($B$9&lt;=e29_raw)*($B$11&gt;=e29_raw),MATCH(ROW(e29_4c),ROW(e29_4c))),ROWS($A$1:A1136)),COLUMN(A1136)),"")</f>
        <v/>
      </c>
      <c r="M1142" s="5" t="b">
        <f t="shared" si="482"/>
        <v>0</v>
      </c>
      <c r="N1142" t="b">
        <f t="shared" si="483"/>
        <v>0</v>
      </c>
      <c r="O1142" t="b">
        <f t="shared" si="484"/>
        <v>0</v>
      </c>
      <c r="P1142" s="5" t="b">
        <f t="shared" si="485"/>
        <v>0</v>
      </c>
      <c r="T1142" t="str">
        <f t="shared" si="461"/>
        <v/>
      </c>
      <c r="U1142" t="str">
        <f t="shared" si="462"/>
        <v/>
      </c>
      <c r="V1142" t="str">
        <f t="shared" si="463"/>
        <v/>
      </c>
      <c r="W1142" t="str">
        <f t="shared" si="464"/>
        <v/>
      </c>
      <c r="X1142" t="str">
        <f t="shared" si="465"/>
        <v/>
      </c>
      <c r="Y1142" t="str">
        <f t="shared" si="466"/>
        <v/>
      </c>
      <c r="Z1142" t="str">
        <f t="shared" si="467"/>
        <v/>
      </c>
      <c r="AA1142" t="str">
        <f t="shared" si="468"/>
        <v/>
      </c>
      <c r="AB1142" t="str">
        <f t="shared" si="469"/>
        <v/>
      </c>
      <c r="AC1142" t="str">
        <f t="shared" si="470"/>
        <v/>
      </c>
      <c r="AD1142" t="str">
        <f t="shared" si="471"/>
        <v/>
      </c>
      <c r="AE1142" t="str">
        <f t="shared" si="472"/>
        <v/>
      </c>
      <c r="AF1142" t="str">
        <f t="shared" si="473"/>
        <v/>
      </c>
      <c r="AG1142" t="str">
        <f t="shared" si="474"/>
        <v/>
      </c>
    </row>
    <row r="1143" spans="3:33" x14ac:dyDescent="0.3">
      <c r="C1143" s="5" t="str">
        <f t="shared" si="475"/>
        <v/>
      </c>
      <c r="D1143" s="5" t="e">
        <f t="shared" si="459"/>
        <v>#N/A</v>
      </c>
      <c r="E1143" s="5" t="b">
        <f t="shared" si="476"/>
        <v>0</v>
      </c>
      <c r="F1143" s="5" t="e">
        <f t="shared" si="460"/>
        <v>#N/A</v>
      </c>
      <c r="G1143" s="5" t="str">
        <f t="shared" si="477"/>
        <v>FALSE V</v>
      </c>
      <c r="H1143" s="5" t="b">
        <f t="shared" si="478"/>
        <v>0</v>
      </c>
      <c r="I1143" s="5" t="b">
        <f t="shared" si="479"/>
        <v>0</v>
      </c>
      <c r="J1143" s="5" t="b">
        <f t="shared" si="480"/>
        <v>0</v>
      </c>
      <c r="K1143" s="5" t="str">
        <f t="shared" si="481"/>
        <v>FALSE C</v>
      </c>
      <c r="L1143" s="5" t="str">
        <f t="array" ref="L1143">IFERROR(INDEX(e29_4c,SMALL(IF(($B$9&lt;=e29_raw)*($B$11&gt;=e29_raw),MATCH(ROW(e29_4c),ROW(e29_4c))),ROWS($A$1:A1137)),COLUMN(A1137)),"")</f>
        <v/>
      </c>
      <c r="M1143" s="5" t="b">
        <f t="shared" si="482"/>
        <v>0</v>
      </c>
      <c r="N1143" t="b">
        <f t="shared" si="483"/>
        <v>0</v>
      </c>
      <c r="O1143" t="b">
        <f t="shared" si="484"/>
        <v>0</v>
      </c>
      <c r="P1143" s="5" t="b">
        <f t="shared" si="485"/>
        <v>0</v>
      </c>
      <c r="T1143" t="str">
        <f t="shared" si="461"/>
        <v/>
      </c>
      <c r="U1143" t="str">
        <f t="shared" si="462"/>
        <v/>
      </c>
      <c r="V1143" t="str">
        <f t="shared" si="463"/>
        <v/>
      </c>
      <c r="W1143" t="str">
        <f t="shared" si="464"/>
        <v/>
      </c>
      <c r="X1143" t="str">
        <f t="shared" si="465"/>
        <v/>
      </c>
      <c r="Y1143" t="str">
        <f t="shared" si="466"/>
        <v/>
      </c>
      <c r="Z1143" t="str">
        <f t="shared" si="467"/>
        <v/>
      </c>
      <c r="AA1143" t="str">
        <f t="shared" si="468"/>
        <v/>
      </c>
      <c r="AB1143" t="str">
        <f t="shared" si="469"/>
        <v/>
      </c>
      <c r="AC1143" t="str">
        <f t="shared" si="470"/>
        <v/>
      </c>
      <c r="AD1143" t="str">
        <f t="shared" si="471"/>
        <v/>
      </c>
      <c r="AE1143" t="str">
        <f t="shared" si="472"/>
        <v/>
      </c>
      <c r="AF1143" t="str">
        <f t="shared" si="473"/>
        <v/>
      </c>
      <c r="AG1143" t="str">
        <f t="shared" si="474"/>
        <v/>
      </c>
    </row>
    <row r="1144" spans="3:33" x14ac:dyDescent="0.3">
      <c r="C1144" s="5" t="str">
        <f t="shared" si="475"/>
        <v/>
      </c>
      <c r="D1144" s="5" t="e">
        <f t="shared" si="459"/>
        <v>#N/A</v>
      </c>
      <c r="E1144" s="5" t="b">
        <f t="shared" si="476"/>
        <v>0</v>
      </c>
      <c r="F1144" s="5" t="e">
        <f t="shared" si="460"/>
        <v>#N/A</v>
      </c>
      <c r="G1144" s="5" t="str">
        <f t="shared" si="477"/>
        <v>FALSE V</v>
      </c>
      <c r="H1144" s="5" t="b">
        <f t="shared" si="478"/>
        <v>0</v>
      </c>
      <c r="I1144" s="5" t="b">
        <f t="shared" si="479"/>
        <v>0</v>
      </c>
      <c r="J1144" s="5" t="b">
        <f t="shared" si="480"/>
        <v>0</v>
      </c>
      <c r="K1144" s="5" t="str">
        <f t="shared" si="481"/>
        <v>FALSE C</v>
      </c>
      <c r="L1144" s="5" t="str">
        <f t="array" ref="L1144">IFERROR(INDEX(e29_4c,SMALL(IF(($B$9&lt;=e29_raw)*($B$11&gt;=e29_raw),MATCH(ROW(e29_4c),ROW(e29_4c))),ROWS($A$1:A1138)),COLUMN(A1138)),"")</f>
        <v/>
      </c>
      <c r="M1144" s="5" t="b">
        <f t="shared" si="482"/>
        <v>0</v>
      </c>
      <c r="N1144" t="b">
        <f t="shared" si="483"/>
        <v>0</v>
      </c>
      <c r="O1144" t="b">
        <f t="shared" si="484"/>
        <v>0</v>
      </c>
      <c r="P1144" s="5" t="b">
        <f t="shared" si="485"/>
        <v>0</v>
      </c>
      <c r="T1144" t="str">
        <f t="shared" si="461"/>
        <v/>
      </c>
      <c r="U1144" t="str">
        <f t="shared" si="462"/>
        <v/>
      </c>
      <c r="V1144" t="str">
        <f t="shared" si="463"/>
        <v/>
      </c>
      <c r="W1144" t="str">
        <f t="shared" si="464"/>
        <v/>
      </c>
      <c r="X1144" t="str">
        <f t="shared" si="465"/>
        <v/>
      </c>
      <c r="Y1144" t="str">
        <f t="shared" si="466"/>
        <v/>
      </c>
      <c r="Z1144" t="str">
        <f t="shared" si="467"/>
        <v/>
      </c>
      <c r="AA1144" t="str">
        <f t="shared" si="468"/>
        <v/>
      </c>
      <c r="AB1144" t="str">
        <f t="shared" si="469"/>
        <v/>
      </c>
      <c r="AC1144" t="str">
        <f t="shared" si="470"/>
        <v/>
      </c>
      <c r="AD1144" t="str">
        <f t="shared" si="471"/>
        <v/>
      </c>
      <c r="AE1144" t="str">
        <f t="shared" si="472"/>
        <v/>
      </c>
      <c r="AF1144" t="str">
        <f t="shared" si="473"/>
        <v/>
      </c>
      <c r="AG1144" t="str">
        <f t="shared" si="474"/>
        <v/>
      </c>
    </row>
    <row r="1145" spans="3:33" x14ac:dyDescent="0.3">
      <c r="C1145" s="5" t="str">
        <f t="shared" si="475"/>
        <v/>
      </c>
      <c r="D1145" s="5" t="e">
        <f t="shared" si="459"/>
        <v>#N/A</v>
      </c>
      <c r="E1145" s="5" t="b">
        <f t="shared" si="476"/>
        <v>0</v>
      </c>
      <c r="F1145" s="5" t="e">
        <f t="shared" si="460"/>
        <v>#N/A</v>
      </c>
      <c r="G1145" s="5" t="str">
        <f t="shared" si="477"/>
        <v>FALSE V</v>
      </c>
      <c r="H1145" s="5" t="b">
        <f t="shared" si="478"/>
        <v>0</v>
      </c>
      <c r="I1145" s="5" t="b">
        <f t="shared" si="479"/>
        <v>0</v>
      </c>
      <c r="J1145" s="5" t="b">
        <f t="shared" si="480"/>
        <v>0</v>
      </c>
      <c r="K1145" s="5" t="str">
        <f t="shared" si="481"/>
        <v>FALSE C</v>
      </c>
      <c r="L1145" s="5" t="str">
        <f t="array" ref="L1145">IFERROR(INDEX(e29_4c,SMALL(IF(($B$9&lt;=e29_raw)*($B$11&gt;=e29_raw),MATCH(ROW(e29_4c),ROW(e29_4c))),ROWS($A$1:A1139)),COLUMN(A1139)),"")</f>
        <v/>
      </c>
      <c r="M1145" s="5" t="b">
        <f t="shared" si="482"/>
        <v>0</v>
      </c>
      <c r="N1145" t="b">
        <f t="shared" si="483"/>
        <v>0</v>
      </c>
      <c r="O1145" t="b">
        <f t="shared" si="484"/>
        <v>0</v>
      </c>
      <c r="P1145" s="5" t="b">
        <f t="shared" si="485"/>
        <v>0</v>
      </c>
      <c r="T1145" t="str">
        <f t="shared" si="461"/>
        <v/>
      </c>
      <c r="U1145" t="str">
        <f t="shared" si="462"/>
        <v/>
      </c>
      <c r="V1145" t="str">
        <f t="shared" si="463"/>
        <v/>
      </c>
      <c r="W1145" t="str">
        <f t="shared" si="464"/>
        <v/>
      </c>
      <c r="X1145" t="str">
        <f t="shared" si="465"/>
        <v/>
      </c>
      <c r="Y1145" t="str">
        <f t="shared" si="466"/>
        <v/>
      </c>
      <c r="Z1145" t="str">
        <f t="shared" si="467"/>
        <v/>
      </c>
      <c r="AA1145" t="str">
        <f t="shared" si="468"/>
        <v/>
      </c>
      <c r="AB1145" t="str">
        <f t="shared" si="469"/>
        <v/>
      </c>
      <c r="AC1145" t="str">
        <f t="shared" si="470"/>
        <v/>
      </c>
      <c r="AD1145" t="str">
        <f t="shared" si="471"/>
        <v/>
      </c>
      <c r="AE1145" t="str">
        <f t="shared" si="472"/>
        <v/>
      </c>
      <c r="AF1145" t="str">
        <f t="shared" si="473"/>
        <v/>
      </c>
      <c r="AG1145" t="str">
        <f t="shared" si="474"/>
        <v/>
      </c>
    </row>
    <row r="1146" spans="3:33" x14ac:dyDescent="0.3">
      <c r="C1146" s="5" t="str">
        <f t="shared" si="475"/>
        <v/>
      </c>
      <c r="D1146" s="5" t="e">
        <f t="shared" si="459"/>
        <v>#N/A</v>
      </c>
      <c r="E1146" s="5" t="b">
        <f t="shared" si="476"/>
        <v>0</v>
      </c>
      <c r="F1146" s="5" t="e">
        <f t="shared" si="460"/>
        <v>#N/A</v>
      </c>
      <c r="G1146" s="5" t="str">
        <f t="shared" si="477"/>
        <v>FALSE V</v>
      </c>
      <c r="H1146" s="5" t="b">
        <f t="shared" si="478"/>
        <v>0</v>
      </c>
      <c r="I1146" s="5" t="b">
        <f t="shared" si="479"/>
        <v>0</v>
      </c>
      <c r="J1146" s="5" t="b">
        <f t="shared" si="480"/>
        <v>0</v>
      </c>
      <c r="K1146" s="5" t="str">
        <f t="shared" si="481"/>
        <v>FALSE C</v>
      </c>
      <c r="L1146" s="5" t="str">
        <f t="array" ref="L1146">IFERROR(INDEX(e29_4c,SMALL(IF(($B$9&lt;=e29_raw)*($B$11&gt;=e29_raw),MATCH(ROW(e29_4c),ROW(e29_4c))),ROWS($A$1:A1140)),COLUMN(A1140)),"")</f>
        <v/>
      </c>
      <c r="M1146" s="5" t="b">
        <f t="shared" si="482"/>
        <v>0</v>
      </c>
      <c r="N1146" t="b">
        <f t="shared" si="483"/>
        <v>0</v>
      </c>
      <c r="O1146" t="b">
        <f t="shared" si="484"/>
        <v>0</v>
      </c>
      <c r="P1146" s="5" t="b">
        <f t="shared" si="485"/>
        <v>0</v>
      </c>
      <c r="T1146" t="str">
        <f t="shared" si="461"/>
        <v/>
      </c>
      <c r="U1146" t="str">
        <f t="shared" si="462"/>
        <v/>
      </c>
      <c r="V1146" t="str">
        <f t="shared" si="463"/>
        <v/>
      </c>
      <c r="W1146" t="str">
        <f t="shared" si="464"/>
        <v/>
      </c>
      <c r="X1146" t="str">
        <f t="shared" si="465"/>
        <v/>
      </c>
      <c r="Y1146" t="str">
        <f t="shared" si="466"/>
        <v/>
      </c>
      <c r="Z1146" t="str">
        <f t="shared" si="467"/>
        <v/>
      </c>
      <c r="AA1146" t="str">
        <f t="shared" si="468"/>
        <v/>
      </c>
      <c r="AB1146" t="str">
        <f t="shared" si="469"/>
        <v/>
      </c>
      <c r="AC1146" t="str">
        <f t="shared" si="470"/>
        <v/>
      </c>
      <c r="AD1146" t="str">
        <f t="shared" si="471"/>
        <v/>
      </c>
      <c r="AE1146" t="str">
        <f t="shared" si="472"/>
        <v/>
      </c>
      <c r="AF1146" t="str">
        <f t="shared" si="473"/>
        <v/>
      </c>
      <c r="AG1146" t="str">
        <f t="shared" si="474"/>
        <v/>
      </c>
    </row>
    <row r="1147" spans="3:33" x14ac:dyDescent="0.3">
      <c r="C1147" s="5" t="str">
        <f t="shared" si="475"/>
        <v/>
      </c>
      <c r="D1147" s="5" t="e">
        <f t="shared" si="459"/>
        <v>#N/A</v>
      </c>
      <c r="E1147" s="5" t="b">
        <f t="shared" si="476"/>
        <v>0</v>
      </c>
      <c r="F1147" s="5" t="e">
        <f t="shared" si="460"/>
        <v>#N/A</v>
      </c>
      <c r="G1147" s="5" t="str">
        <f t="shared" si="477"/>
        <v>FALSE V</v>
      </c>
      <c r="H1147" s="5" t="b">
        <f t="shared" si="478"/>
        <v>0</v>
      </c>
      <c r="I1147" s="5" t="b">
        <f t="shared" si="479"/>
        <v>0</v>
      </c>
      <c r="J1147" s="5" t="b">
        <f t="shared" si="480"/>
        <v>0</v>
      </c>
      <c r="K1147" s="5" t="str">
        <f t="shared" si="481"/>
        <v>FALSE C</v>
      </c>
      <c r="L1147" s="5" t="str">
        <f t="array" ref="L1147">IFERROR(INDEX(e29_4c,SMALL(IF(($B$9&lt;=e29_raw)*($B$11&gt;=e29_raw),MATCH(ROW(e29_4c),ROW(e29_4c))),ROWS($A$1:A1141)),COLUMN(A1141)),"")</f>
        <v/>
      </c>
      <c r="M1147" s="5" t="b">
        <f t="shared" si="482"/>
        <v>0</v>
      </c>
      <c r="N1147" t="b">
        <f t="shared" si="483"/>
        <v>0</v>
      </c>
      <c r="O1147" t="b">
        <f t="shared" si="484"/>
        <v>0</v>
      </c>
      <c r="P1147" s="5" t="b">
        <f t="shared" si="485"/>
        <v>0</v>
      </c>
      <c r="T1147" t="str">
        <f t="shared" si="461"/>
        <v/>
      </c>
      <c r="U1147" t="str">
        <f t="shared" si="462"/>
        <v/>
      </c>
      <c r="V1147" t="str">
        <f t="shared" si="463"/>
        <v/>
      </c>
      <c r="W1147" t="str">
        <f t="shared" si="464"/>
        <v/>
      </c>
      <c r="X1147" t="str">
        <f t="shared" si="465"/>
        <v/>
      </c>
      <c r="Y1147" t="str">
        <f t="shared" si="466"/>
        <v/>
      </c>
      <c r="Z1147" t="str">
        <f t="shared" si="467"/>
        <v/>
      </c>
      <c r="AA1147" t="str">
        <f t="shared" si="468"/>
        <v/>
      </c>
      <c r="AB1147" t="str">
        <f t="shared" si="469"/>
        <v/>
      </c>
      <c r="AC1147" t="str">
        <f t="shared" si="470"/>
        <v/>
      </c>
      <c r="AD1147" t="str">
        <f t="shared" si="471"/>
        <v/>
      </c>
      <c r="AE1147" t="str">
        <f t="shared" si="472"/>
        <v/>
      </c>
      <c r="AF1147" t="str">
        <f t="shared" si="473"/>
        <v/>
      </c>
      <c r="AG1147" t="str">
        <f t="shared" si="474"/>
        <v/>
      </c>
    </row>
    <row r="1148" spans="3:33" x14ac:dyDescent="0.3">
      <c r="C1148" s="5" t="str">
        <f t="shared" si="475"/>
        <v/>
      </c>
      <c r="D1148" s="5" t="e">
        <f t="shared" si="459"/>
        <v>#N/A</v>
      </c>
      <c r="E1148" s="5" t="b">
        <f t="shared" si="476"/>
        <v>0</v>
      </c>
      <c r="F1148" s="5" t="e">
        <f t="shared" si="460"/>
        <v>#N/A</v>
      </c>
      <c r="G1148" s="5" t="str">
        <f t="shared" si="477"/>
        <v>FALSE V</v>
      </c>
      <c r="H1148" s="5" t="b">
        <f t="shared" si="478"/>
        <v>0</v>
      </c>
      <c r="I1148" s="5" t="b">
        <f t="shared" si="479"/>
        <v>0</v>
      </c>
      <c r="J1148" s="5" t="b">
        <f t="shared" si="480"/>
        <v>0</v>
      </c>
      <c r="K1148" s="5" t="str">
        <f t="shared" si="481"/>
        <v>FALSE C</v>
      </c>
      <c r="L1148" s="5" t="str">
        <f t="array" ref="L1148">IFERROR(INDEX(e29_4c,SMALL(IF(($B$9&lt;=e29_raw)*($B$11&gt;=e29_raw),MATCH(ROW(e29_4c),ROW(e29_4c))),ROWS($A$1:A1142)),COLUMN(A1142)),"")</f>
        <v/>
      </c>
      <c r="M1148" s="5" t="b">
        <f t="shared" si="482"/>
        <v>0</v>
      </c>
      <c r="N1148" t="b">
        <f t="shared" si="483"/>
        <v>0</v>
      </c>
      <c r="O1148" t="b">
        <f t="shared" si="484"/>
        <v>0</v>
      </c>
      <c r="P1148" s="5" t="b">
        <f t="shared" si="485"/>
        <v>0</v>
      </c>
      <c r="T1148" t="str">
        <f t="shared" si="461"/>
        <v/>
      </c>
      <c r="U1148" t="str">
        <f t="shared" si="462"/>
        <v/>
      </c>
      <c r="V1148" t="str">
        <f t="shared" si="463"/>
        <v/>
      </c>
      <c r="W1148" t="str">
        <f t="shared" si="464"/>
        <v/>
      </c>
      <c r="X1148" t="str">
        <f t="shared" si="465"/>
        <v/>
      </c>
      <c r="Y1148" t="str">
        <f t="shared" si="466"/>
        <v/>
      </c>
      <c r="Z1148" t="str">
        <f t="shared" si="467"/>
        <v/>
      </c>
      <c r="AA1148" t="str">
        <f t="shared" si="468"/>
        <v/>
      </c>
      <c r="AB1148" t="str">
        <f t="shared" si="469"/>
        <v/>
      </c>
      <c r="AC1148" t="str">
        <f t="shared" si="470"/>
        <v/>
      </c>
      <c r="AD1148" t="str">
        <f t="shared" si="471"/>
        <v/>
      </c>
      <c r="AE1148" t="str">
        <f t="shared" si="472"/>
        <v/>
      </c>
      <c r="AF1148" t="str">
        <f t="shared" si="473"/>
        <v/>
      </c>
      <c r="AG1148" t="str">
        <f t="shared" si="474"/>
        <v/>
      </c>
    </row>
    <row r="1149" spans="3:33" x14ac:dyDescent="0.3">
      <c r="C1149" s="5" t="str">
        <f t="shared" si="475"/>
        <v/>
      </c>
      <c r="D1149" s="5" t="e">
        <f t="shared" si="459"/>
        <v>#N/A</v>
      </c>
      <c r="E1149" s="5" t="b">
        <f t="shared" si="476"/>
        <v>0</v>
      </c>
      <c r="F1149" s="5" t="e">
        <f t="shared" si="460"/>
        <v>#N/A</v>
      </c>
      <c r="G1149" s="5" t="str">
        <f t="shared" si="477"/>
        <v>FALSE V</v>
      </c>
      <c r="H1149" s="5" t="b">
        <f t="shared" si="478"/>
        <v>0</v>
      </c>
      <c r="I1149" s="5" t="b">
        <f t="shared" si="479"/>
        <v>0</v>
      </c>
      <c r="J1149" s="5" t="b">
        <f t="shared" si="480"/>
        <v>0</v>
      </c>
      <c r="K1149" s="5" t="str">
        <f t="shared" si="481"/>
        <v>FALSE C</v>
      </c>
      <c r="L1149" s="5" t="str">
        <f t="array" ref="L1149">IFERROR(INDEX(e29_4c,SMALL(IF(($B$9&lt;=e29_raw)*($B$11&gt;=e29_raw),MATCH(ROW(e29_4c),ROW(e29_4c))),ROWS($A$1:A1143)),COLUMN(A1143)),"")</f>
        <v/>
      </c>
      <c r="M1149" s="5" t="b">
        <f t="shared" si="482"/>
        <v>0</v>
      </c>
      <c r="N1149" t="b">
        <f t="shared" si="483"/>
        <v>0</v>
      </c>
      <c r="O1149" t="b">
        <f t="shared" si="484"/>
        <v>0</v>
      </c>
      <c r="P1149" s="5" t="b">
        <f t="shared" si="485"/>
        <v>0</v>
      </c>
      <c r="T1149" t="str">
        <f t="shared" si="461"/>
        <v/>
      </c>
      <c r="U1149" t="str">
        <f t="shared" si="462"/>
        <v/>
      </c>
      <c r="V1149" t="str">
        <f t="shared" si="463"/>
        <v/>
      </c>
      <c r="W1149" t="str">
        <f t="shared" si="464"/>
        <v/>
      </c>
      <c r="X1149" t="str">
        <f t="shared" si="465"/>
        <v/>
      </c>
      <c r="Y1149" t="str">
        <f t="shared" si="466"/>
        <v/>
      </c>
      <c r="Z1149" t="str">
        <f t="shared" si="467"/>
        <v/>
      </c>
      <c r="AA1149" t="str">
        <f t="shared" si="468"/>
        <v/>
      </c>
      <c r="AB1149" t="str">
        <f t="shared" si="469"/>
        <v/>
      </c>
      <c r="AC1149" t="str">
        <f t="shared" si="470"/>
        <v/>
      </c>
      <c r="AD1149" t="str">
        <f t="shared" si="471"/>
        <v/>
      </c>
      <c r="AE1149" t="str">
        <f t="shared" si="472"/>
        <v/>
      </c>
      <c r="AF1149" t="str">
        <f t="shared" si="473"/>
        <v/>
      </c>
      <c r="AG1149" t="str">
        <f t="shared" si="474"/>
        <v/>
      </c>
    </row>
    <row r="1150" spans="3:33" x14ac:dyDescent="0.3">
      <c r="C1150" s="5" t="str">
        <f t="shared" si="475"/>
        <v/>
      </c>
      <c r="D1150" s="5" t="e">
        <f t="shared" si="459"/>
        <v>#N/A</v>
      </c>
      <c r="E1150" s="5" t="b">
        <f t="shared" si="476"/>
        <v>0</v>
      </c>
      <c r="F1150" s="5" t="e">
        <f t="shared" si="460"/>
        <v>#N/A</v>
      </c>
      <c r="G1150" s="5" t="str">
        <f t="shared" si="477"/>
        <v>FALSE V</v>
      </c>
      <c r="H1150" s="5" t="b">
        <f t="shared" si="478"/>
        <v>0</v>
      </c>
      <c r="I1150" s="5" t="b">
        <f t="shared" si="479"/>
        <v>0</v>
      </c>
      <c r="J1150" s="5" t="b">
        <f t="shared" si="480"/>
        <v>0</v>
      </c>
      <c r="K1150" s="5" t="str">
        <f t="shared" si="481"/>
        <v>FALSE C</v>
      </c>
      <c r="L1150" s="5" t="str">
        <f t="array" ref="L1150">IFERROR(INDEX(e29_4c,SMALL(IF(($B$9&lt;=e29_raw)*($B$11&gt;=e29_raw),MATCH(ROW(e29_4c),ROW(e29_4c))),ROWS($A$1:A1144)),COLUMN(A1144)),"")</f>
        <v/>
      </c>
      <c r="M1150" s="5" t="b">
        <f t="shared" si="482"/>
        <v>0</v>
      </c>
      <c r="N1150" t="b">
        <f t="shared" si="483"/>
        <v>0</v>
      </c>
      <c r="O1150" t="b">
        <f t="shared" si="484"/>
        <v>0</v>
      </c>
      <c r="P1150" s="5" t="b">
        <f t="shared" si="485"/>
        <v>0</v>
      </c>
      <c r="T1150" t="str">
        <f t="shared" si="461"/>
        <v/>
      </c>
      <c r="U1150" t="str">
        <f t="shared" si="462"/>
        <v/>
      </c>
      <c r="V1150" t="str">
        <f t="shared" si="463"/>
        <v/>
      </c>
      <c r="W1150" t="str">
        <f t="shared" si="464"/>
        <v/>
      </c>
      <c r="X1150" t="str">
        <f t="shared" si="465"/>
        <v/>
      </c>
      <c r="Y1150" t="str">
        <f t="shared" si="466"/>
        <v/>
      </c>
      <c r="Z1150" t="str">
        <f t="shared" si="467"/>
        <v/>
      </c>
      <c r="AA1150" t="str">
        <f t="shared" si="468"/>
        <v/>
      </c>
      <c r="AB1150" t="str">
        <f t="shared" si="469"/>
        <v/>
      </c>
      <c r="AC1150" t="str">
        <f t="shared" si="470"/>
        <v/>
      </c>
      <c r="AD1150" t="str">
        <f t="shared" si="471"/>
        <v/>
      </c>
      <c r="AE1150" t="str">
        <f t="shared" si="472"/>
        <v/>
      </c>
      <c r="AF1150" t="str">
        <f t="shared" si="473"/>
        <v/>
      </c>
      <c r="AG1150" t="str">
        <f t="shared" si="474"/>
        <v/>
      </c>
    </row>
    <row r="1151" spans="3:33" x14ac:dyDescent="0.3">
      <c r="C1151" s="5" t="str">
        <f t="shared" si="475"/>
        <v/>
      </c>
      <c r="D1151" s="5" t="e">
        <f t="shared" si="459"/>
        <v>#N/A</v>
      </c>
      <c r="E1151" s="5" t="b">
        <f t="shared" si="476"/>
        <v>0</v>
      </c>
      <c r="F1151" s="5" t="e">
        <f t="shared" si="460"/>
        <v>#N/A</v>
      </c>
      <c r="G1151" s="5" t="str">
        <f t="shared" si="477"/>
        <v>FALSE V</v>
      </c>
      <c r="H1151" s="5" t="b">
        <f t="shared" si="478"/>
        <v>0</v>
      </c>
      <c r="I1151" s="5" t="b">
        <f t="shared" si="479"/>
        <v>0</v>
      </c>
      <c r="J1151" s="5" t="b">
        <f t="shared" si="480"/>
        <v>0</v>
      </c>
      <c r="K1151" s="5" t="str">
        <f t="shared" si="481"/>
        <v>FALSE C</v>
      </c>
      <c r="L1151" s="5" t="str">
        <f t="array" ref="L1151">IFERROR(INDEX(e29_4c,SMALL(IF(($B$9&lt;=e29_raw)*($B$11&gt;=e29_raw),MATCH(ROW(e29_4c),ROW(e29_4c))),ROWS($A$1:A1145)),COLUMN(A1145)),"")</f>
        <v/>
      </c>
      <c r="M1151" s="5" t="b">
        <f t="shared" si="482"/>
        <v>0</v>
      </c>
      <c r="N1151" t="b">
        <f t="shared" si="483"/>
        <v>0</v>
      </c>
      <c r="O1151" t="b">
        <f t="shared" si="484"/>
        <v>0</v>
      </c>
      <c r="P1151" s="5" t="b">
        <f t="shared" si="485"/>
        <v>0</v>
      </c>
      <c r="T1151" t="str">
        <f t="shared" si="461"/>
        <v/>
      </c>
      <c r="U1151" t="str">
        <f t="shared" si="462"/>
        <v/>
      </c>
      <c r="V1151" t="str">
        <f t="shared" si="463"/>
        <v/>
      </c>
      <c r="W1151" t="str">
        <f t="shared" si="464"/>
        <v/>
      </c>
      <c r="X1151" t="str">
        <f t="shared" si="465"/>
        <v/>
      </c>
      <c r="Y1151" t="str">
        <f t="shared" si="466"/>
        <v/>
      </c>
      <c r="Z1151" t="str">
        <f t="shared" si="467"/>
        <v/>
      </c>
      <c r="AA1151" t="str">
        <f t="shared" si="468"/>
        <v/>
      </c>
      <c r="AB1151" t="str">
        <f t="shared" si="469"/>
        <v/>
      </c>
      <c r="AC1151" t="str">
        <f t="shared" si="470"/>
        <v/>
      </c>
      <c r="AD1151" t="str">
        <f t="shared" si="471"/>
        <v/>
      </c>
      <c r="AE1151" t="str">
        <f t="shared" si="472"/>
        <v/>
      </c>
      <c r="AF1151" t="str">
        <f t="shared" si="473"/>
        <v/>
      </c>
      <c r="AG1151" t="str">
        <f t="shared" si="474"/>
        <v/>
      </c>
    </row>
    <row r="1152" spans="3:33" x14ac:dyDescent="0.3">
      <c r="C1152" s="5" t="str">
        <f t="shared" si="475"/>
        <v/>
      </c>
      <c r="D1152" s="5" t="e">
        <f t="shared" si="459"/>
        <v>#N/A</v>
      </c>
      <c r="E1152" s="5" t="b">
        <f t="shared" si="476"/>
        <v>0</v>
      </c>
      <c r="F1152" s="5" t="e">
        <f t="shared" si="460"/>
        <v>#N/A</v>
      </c>
      <c r="G1152" s="5" t="str">
        <f t="shared" si="477"/>
        <v>FALSE V</v>
      </c>
      <c r="H1152" s="5" t="b">
        <f t="shared" si="478"/>
        <v>0</v>
      </c>
      <c r="I1152" s="5" t="b">
        <f t="shared" si="479"/>
        <v>0</v>
      </c>
      <c r="J1152" s="5" t="b">
        <f t="shared" si="480"/>
        <v>0</v>
      </c>
      <c r="K1152" s="5" t="str">
        <f t="shared" si="481"/>
        <v>FALSE C</v>
      </c>
      <c r="L1152" s="5" t="str">
        <f t="array" ref="L1152">IFERROR(INDEX(e29_4c,SMALL(IF(($B$9&lt;=e29_raw)*($B$11&gt;=e29_raw),MATCH(ROW(e29_4c),ROW(e29_4c))),ROWS($A$1:A1146)),COLUMN(A1146)),"")</f>
        <v/>
      </c>
      <c r="M1152" s="5" t="b">
        <f t="shared" si="482"/>
        <v>0</v>
      </c>
      <c r="N1152" t="b">
        <f t="shared" si="483"/>
        <v>0</v>
      </c>
      <c r="O1152" t="b">
        <f t="shared" si="484"/>
        <v>0</v>
      </c>
      <c r="P1152" s="5" t="b">
        <f t="shared" si="485"/>
        <v>0</v>
      </c>
      <c r="T1152" t="str">
        <f t="shared" si="461"/>
        <v/>
      </c>
      <c r="U1152" t="str">
        <f t="shared" si="462"/>
        <v/>
      </c>
      <c r="V1152" t="str">
        <f t="shared" si="463"/>
        <v/>
      </c>
      <c r="W1152" t="str">
        <f t="shared" si="464"/>
        <v/>
      </c>
      <c r="X1152" t="str">
        <f t="shared" si="465"/>
        <v/>
      </c>
      <c r="Y1152" t="str">
        <f t="shared" si="466"/>
        <v/>
      </c>
      <c r="Z1152" t="str">
        <f t="shared" si="467"/>
        <v/>
      </c>
      <c r="AA1152" t="str">
        <f t="shared" si="468"/>
        <v/>
      </c>
      <c r="AB1152" t="str">
        <f t="shared" si="469"/>
        <v/>
      </c>
      <c r="AC1152" t="str">
        <f t="shared" si="470"/>
        <v/>
      </c>
      <c r="AD1152" t="str">
        <f t="shared" si="471"/>
        <v/>
      </c>
      <c r="AE1152" t="str">
        <f t="shared" si="472"/>
        <v/>
      </c>
      <c r="AF1152" t="str">
        <f t="shared" si="473"/>
        <v/>
      </c>
      <c r="AG1152" t="str">
        <f t="shared" si="474"/>
        <v/>
      </c>
    </row>
    <row r="1153" spans="3:33" x14ac:dyDescent="0.3">
      <c r="C1153" s="5" t="str">
        <f t="shared" si="475"/>
        <v/>
      </c>
      <c r="D1153" s="5" t="e">
        <f t="shared" si="459"/>
        <v>#N/A</v>
      </c>
      <c r="E1153" s="5" t="b">
        <f t="shared" si="476"/>
        <v>0</v>
      </c>
      <c r="F1153" s="5" t="e">
        <f t="shared" si="460"/>
        <v>#N/A</v>
      </c>
      <c r="G1153" s="5" t="str">
        <f t="shared" si="477"/>
        <v>FALSE V</v>
      </c>
      <c r="H1153" s="5" t="b">
        <f t="shared" si="478"/>
        <v>0</v>
      </c>
      <c r="I1153" s="5" t="b">
        <f t="shared" si="479"/>
        <v>0</v>
      </c>
      <c r="J1153" s="5" t="b">
        <f t="shared" si="480"/>
        <v>0</v>
      </c>
      <c r="K1153" s="5" t="str">
        <f t="shared" si="481"/>
        <v>FALSE C</v>
      </c>
      <c r="L1153" s="5" t="str">
        <f t="array" ref="L1153">IFERROR(INDEX(e29_4c,SMALL(IF(($B$9&lt;=e29_raw)*($B$11&gt;=e29_raw),MATCH(ROW(e29_4c),ROW(e29_4c))),ROWS($A$1:A1147)),COLUMN(A1147)),"")</f>
        <v/>
      </c>
      <c r="M1153" s="5" t="b">
        <f t="shared" si="482"/>
        <v>0</v>
      </c>
      <c r="N1153" t="b">
        <f t="shared" si="483"/>
        <v>0</v>
      </c>
      <c r="O1153" t="b">
        <f t="shared" si="484"/>
        <v>0</v>
      </c>
      <c r="P1153" s="5" t="b">
        <f t="shared" si="485"/>
        <v>0</v>
      </c>
      <c r="T1153" t="str">
        <f t="shared" si="461"/>
        <v/>
      </c>
      <c r="U1153" t="str">
        <f t="shared" si="462"/>
        <v/>
      </c>
      <c r="V1153" t="str">
        <f t="shared" si="463"/>
        <v/>
      </c>
      <c r="W1153" t="str">
        <f t="shared" si="464"/>
        <v/>
      </c>
      <c r="X1153" t="str">
        <f t="shared" si="465"/>
        <v/>
      </c>
      <c r="Y1153" t="str">
        <f t="shared" si="466"/>
        <v/>
      </c>
      <c r="Z1153" t="str">
        <f t="shared" si="467"/>
        <v/>
      </c>
      <c r="AA1153" t="str">
        <f t="shared" si="468"/>
        <v/>
      </c>
      <c r="AB1153" t="str">
        <f t="shared" si="469"/>
        <v/>
      </c>
      <c r="AC1153" t="str">
        <f t="shared" si="470"/>
        <v/>
      </c>
      <c r="AD1153" t="str">
        <f t="shared" si="471"/>
        <v/>
      </c>
      <c r="AE1153" t="str">
        <f t="shared" si="472"/>
        <v/>
      </c>
      <c r="AF1153" t="str">
        <f t="shared" si="473"/>
        <v/>
      </c>
      <c r="AG1153" t="str">
        <f t="shared" si="474"/>
        <v/>
      </c>
    </row>
    <row r="1154" spans="3:33" x14ac:dyDescent="0.3">
      <c r="C1154" s="5" t="str">
        <f t="shared" si="475"/>
        <v/>
      </c>
      <c r="D1154" s="5" t="e">
        <f t="shared" si="459"/>
        <v>#N/A</v>
      </c>
      <c r="E1154" s="5" t="b">
        <f t="shared" si="476"/>
        <v>0</v>
      </c>
      <c r="F1154" s="5" t="e">
        <f t="shared" si="460"/>
        <v>#N/A</v>
      </c>
      <c r="G1154" s="5" t="str">
        <f t="shared" si="477"/>
        <v>FALSE V</v>
      </c>
      <c r="H1154" s="5" t="b">
        <f t="shared" si="478"/>
        <v>0</v>
      </c>
      <c r="I1154" s="5" t="b">
        <f t="shared" si="479"/>
        <v>0</v>
      </c>
      <c r="J1154" s="5" t="b">
        <f t="shared" si="480"/>
        <v>0</v>
      </c>
      <c r="K1154" s="5" t="str">
        <f t="shared" si="481"/>
        <v>FALSE C</v>
      </c>
      <c r="L1154" s="5" t="str">
        <f t="array" ref="L1154">IFERROR(INDEX(e29_4c,SMALL(IF(($B$9&lt;=e29_raw)*($B$11&gt;=e29_raw),MATCH(ROW(e29_4c),ROW(e29_4c))),ROWS($A$1:A1148)),COLUMN(A1148)),"")</f>
        <v/>
      </c>
      <c r="M1154" s="5" t="b">
        <f t="shared" si="482"/>
        <v>0</v>
      </c>
      <c r="N1154" t="b">
        <f t="shared" si="483"/>
        <v>0</v>
      </c>
      <c r="O1154" t="b">
        <f t="shared" si="484"/>
        <v>0</v>
      </c>
      <c r="P1154" s="5" t="b">
        <f t="shared" si="485"/>
        <v>0</v>
      </c>
      <c r="T1154" t="str">
        <f t="shared" si="461"/>
        <v/>
      </c>
      <c r="U1154" t="str">
        <f t="shared" si="462"/>
        <v/>
      </c>
      <c r="V1154" t="str">
        <f t="shared" si="463"/>
        <v/>
      </c>
      <c r="W1154" t="str">
        <f t="shared" si="464"/>
        <v/>
      </c>
      <c r="X1154" t="str">
        <f t="shared" si="465"/>
        <v/>
      </c>
      <c r="Y1154" t="str">
        <f t="shared" si="466"/>
        <v/>
      </c>
      <c r="Z1154" t="str">
        <f t="shared" si="467"/>
        <v/>
      </c>
      <c r="AA1154" t="str">
        <f t="shared" si="468"/>
        <v/>
      </c>
      <c r="AB1154" t="str">
        <f t="shared" si="469"/>
        <v/>
      </c>
      <c r="AC1154" t="str">
        <f t="shared" si="470"/>
        <v/>
      </c>
      <c r="AD1154" t="str">
        <f t="shared" si="471"/>
        <v/>
      </c>
      <c r="AE1154" t="str">
        <f t="shared" si="472"/>
        <v/>
      </c>
      <c r="AF1154" t="str">
        <f t="shared" si="473"/>
        <v/>
      </c>
      <c r="AG1154" t="str">
        <f t="shared" si="474"/>
        <v/>
      </c>
    </row>
    <row r="1155" spans="3:33" x14ac:dyDescent="0.3">
      <c r="C1155" s="5" t="str">
        <f t="shared" si="475"/>
        <v/>
      </c>
      <c r="D1155" s="5" t="e">
        <f t="shared" si="459"/>
        <v>#N/A</v>
      </c>
      <c r="E1155" s="5" t="b">
        <f t="shared" si="476"/>
        <v>0</v>
      </c>
      <c r="F1155" s="5" t="e">
        <f t="shared" si="460"/>
        <v>#N/A</v>
      </c>
      <c r="G1155" s="5" t="str">
        <f t="shared" si="477"/>
        <v>FALSE V</v>
      </c>
      <c r="H1155" s="5" t="b">
        <f t="shared" si="478"/>
        <v>0</v>
      </c>
      <c r="I1155" s="5" t="b">
        <f t="shared" si="479"/>
        <v>0</v>
      </c>
      <c r="J1155" s="5" t="b">
        <f t="shared" si="480"/>
        <v>0</v>
      </c>
      <c r="K1155" s="5" t="str">
        <f t="shared" si="481"/>
        <v>FALSE C</v>
      </c>
      <c r="L1155" s="5" t="str">
        <f t="array" ref="L1155">IFERROR(INDEX(e29_4c,SMALL(IF(($B$9&lt;=e29_raw)*($B$11&gt;=e29_raw),MATCH(ROW(e29_4c),ROW(e29_4c))),ROWS($A$1:A1149)),COLUMN(A1149)),"")</f>
        <v/>
      </c>
      <c r="M1155" s="5" t="b">
        <f t="shared" si="482"/>
        <v>0</v>
      </c>
      <c r="N1155" t="b">
        <f t="shared" si="483"/>
        <v>0</v>
      </c>
      <c r="O1155" t="b">
        <f t="shared" si="484"/>
        <v>0</v>
      </c>
      <c r="P1155" s="5" t="b">
        <f t="shared" si="485"/>
        <v>0</v>
      </c>
      <c r="T1155" t="str">
        <f t="shared" si="461"/>
        <v/>
      </c>
      <c r="U1155" t="str">
        <f t="shared" si="462"/>
        <v/>
      </c>
      <c r="V1155" t="str">
        <f t="shared" si="463"/>
        <v/>
      </c>
      <c r="W1155" t="str">
        <f t="shared" si="464"/>
        <v/>
      </c>
      <c r="X1155" t="str">
        <f t="shared" si="465"/>
        <v/>
      </c>
      <c r="Y1155" t="str">
        <f t="shared" si="466"/>
        <v/>
      </c>
      <c r="Z1155" t="str">
        <f t="shared" si="467"/>
        <v/>
      </c>
      <c r="AA1155" t="str">
        <f t="shared" si="468"/>
        <v/>
      </c>
      <c r="AB1155" t="str">
        <f t="shared" si="469"/>
        <v/>
      </c>
      <c r="AC1155" t="str">
        <f t="shared" si="470"/>
        <v/>
      </c>
      <c r="AD1155" t="str">
        <f t="shared" si="471"/>
        <v/>
      </c>
      <c r="AE1155" t="str">
        <f t="shared" si="472"/>
        <v/>
      </c>
      <c r="AF1155" t="str">
        <f t="shared" si="473"/>
        <v/>
      </c>
      <c r="AG1155" t="str">
        <f t="shared" si="474"/>
        <v/>
      </c>
    </row>
    <row r="1156" spans="3:33" x14ac:dyDescent="0.3">
      <c r="C1156" s="5" t="str">
        <f t="shared" si="475"/>
        <v/>
      </c>
      <c r="D1156" s="5" t="e">
        <f t="shared" si="459"/>
        <v>#N/A</v>
      </c>
      <c r="E1156" s="5" t="b">
        <f t="shared" si="476"/>
        <v>0</v>
      </c>
      <c r="F1156" s="5" t="e">
        <f t="shared" si="460"/>
        <v>#N/A</v>
      </c>
      <c r="G1156" s="5" t="str">
        <f t="shared" si="477"/>
        <v>FALSE V</v>
      </c>
      <c r="H1156" s="5" t="b">
        <f t="shared" si="478"/>
        <v>0</v>
      </c>
      <c r="I1156" s="5" t="b">
        <f t="shared" si="479"/>
        <v>0</v>
      </c>
      <c r="J1156" s="5" t="b">
        <f t="shared" si="480"/>
        <v>0</v>
      </c>
      <c r="K1156" s="5" t="str">
        <f t="shared" si="481"/>
        <v>FALSE C</v>
      </c>
      <c r="L1156" s="5" t="str">
        <f t="array" ref="L1156">IFERROR(INDEX(e29_4c,SMALL(IF(($B$9&lt;=e29_raw)*($B$11&gt;=e29_raw),MATCH(ROW(e29_4c),ROW(e29_4c))),ROWS($A$1:A1150)),COLUMN(A1150)),"")</f>
        <v/>
      </c>
      <c r="M1156" s="5" t="b">
        <f t="shared" si="482"/>
        <v>0</v>
      </c>
      <c r="N1156" t="b">
        <f t="shared" si="483"/>
        <v>0</v>
      </c>
      <c r="O1156" t="b">
        <f t="shared" si="484"/>
        <v>0</v>
      </c>
      <c r="P1156" s="5" t="b">
        <f t="shared" si="485"/>
        <v>0</v>
      </c>
      <c r="T1156" t="str">
        <f t="shared" si="461"/>
        <v/>
      </c>
      <c r="U1156" t="str">
        <f t="shared" si="462"/>
        <v/>
      </c>
      <c r="V1156" t="str">
        <f t="shared" si="463"/>
        <v/>
      </c>
      <c r="W1156" t="str">
        <f t="shared" si="464"/>
        <v/>
      </c>
      <c r="X1156" t="str">
        <f t="shared" si="465"/>
        <v/>
      </c>
      <c r="Y1156" t="str">
        <f t="shared" si="466"/>
        <v/>
      </c>
      <c r="Z1156" t="str">
        <f t="shared" si="467"/>
        <v/>
      </c>
      <c r="AA1156" t="str">
        <f t="shared" si="468"/>
        <v/>
      </c>
      <c r="AB1156" t="str">
        <f t="shared" si="469"/>
        <v/>
      </c>
      <c r="AC1156" t="str">
        <f t="shared" si="470"/>
        <v/>
      </c>
      <c r="AD1156" t="str">
        <f t="shared" si="471"/>
        <v/>
      </c>
      <c r="AE1156" t="str">
        <f t="shared" si="472"/>
        <v/>
      </c>
      <c r="AF1156" t="str">
        <f t="shared" si="473"/>
        <v/>
      </c>
      <c r="AG1156" t="str">
        <f t="shared" si="474"/>
        <v/>
      </c>
    </row>
    <row r="1157" spans="3:33" x14ac:dyDescent="0.3">
      <c r="C1157" s="5" t="str">
        <f t="shared" si="475"/>
        <v/>
      </c>
      <c r="D1157" s="5" t="e">
        <f t="shared" si="459"/>
        <v>#N/A</v>
      </c>
      <c r="E1157" s="5" t="b">
        <f t="shared" si="476"/>
        <v>0</v>
      </c>
      <c r="F1157" s="5" t="e">
        <f t="shared" si="460"/>
        <v>#N/A</v>
      </c>
      <c r="G1157" s="5" t="str">
        <f t="shared" si="477"/>
        <v>FALSE V</v>
      </c>
      <c r="H1157" s="5" t="b">
        <f t="shared" si="478"/>
        <v>0</v>
      </c>
      <c r="I1157" s="5" t="b">
        <f t="shared" si="479"/>
        <v>0</v>
      </c>
      <c r="J1157" s="5" t="b">
        <f t="shared" si="480"/>
        <v>0</v>
      </c>
      <c r="K1157" s="5" t="str">
        <f t="shared" si="481"/>
        <v>FALSE C</v>
      </c>
      <c r="L1157" s="5" t="str">
        <f t="array" ref="L1157">IFERROR(INDEX(e29_4c,SMALL(IF(($B$9&lt;=e29_raw)*($B$11&gt;=e29_raw),MATCH(ROW(e29_4c),ROW(e29_4c))),ROWS($A$1:A1151)),COLUMN(A1151)),"")</f>
        <v/>
      </c>
      <c r="M1157" s="5" t="b">
        <f t="shared" si="482"/>
        <v>0</v>
      </c>
      <c r="N1157" t="b">
        <f t="shared" si="483"/>
        <v>0</v>
      </c>
      <c r="O1157" t="b">
        <f t="shared" si="484"/>
        <v>0</v>
      </c>
      <c r="P1157" s="5" t="b">
        <f t="shared" si="485"/>
        <v>0</v>
      </c>
      <c r="T1157" t="str">
        <f t="shared" si="461"/>
        <v/>
      </c>
      <c r="U1157" t="str">
        <f t="shared" si="462"/>
        <v/>
      </c>
      <c r="V1157" t="str">
        <f t="shared" si="463"/>
        <v/>
      </c>
      <c r="W1157" t="str">
        <f t="shared" si="464"/>
        <v/>
      </c>
      <c r="X1157" t="str">
        <f t="shared" si="465"/>
        <v/>
      </c>
      <c r="Y1157" t="str">
        <f t="shared" si="466"/>
        <v/>
      </c>
      <c r="Z1157" t="str">
        <f t="shared" si="467"/>
        <v/>
      </c>
      <c r="AA1157" t="str">
        <f t="shared" si="468"/>
        <v/>
      </c>
      <c r="AB1157" t="str">
        <f t="shared" si="469"/>
        <v/>
      </c>
      <c r="AC1157" t="str">
        <f t="shared" si="470"/>
        <v/>
      </c>
      <c r="AD1157" t="str">
        <f t="shared" si="471"/>
        <v/>
      </c>
      <c r="AE1157" t="str">
        <f t="shared" si="472"/>
        <v/>
      </c>
      <c r="AF1157" t="str">
        <f t="shared" si="473"/>
        <v/>
      </c>
      <c r="AG1157" t="str">
        <f t="shared" si="474"/>
        <v/>
      </c>
    </row>
    <row r="1158" spans="3:33" x14ac:dyDescent="0.3">
      <c r="C1158" s="5" t="str">
        <f t="shared" si="475"/>
        <v/>
      </c>
      <c r="D1158" s="5" t="e">
        <f t="shared" si="459"/>
        <v>#N/A</v>
      </c>
      <c r="E1158" s="5" t="b">
        <f t="shared" si="476"/>
        <v>0</v>
      </c>
      <c r="F1158" s="5" t="e">
        <f t="shared" si="460"/>
        <v>#N/A</v>
      </c>
      <c r="G1158" s="5" t="str">
        <f t="shared" si="477"/>
        <v>FALSE V</v>
      </c>
      <c r="H1158" s="5" t="b">
        <f t="shared" si="478"/>
        <v>0</v>
      </c>
      <c r="I1158" s="5" t="b">
        <f t="shared" si="479"/>
        <v>0</v>
      </c>
      <c r="J1158" s="5" t="b">
        <f t="shared" si="480"/>
        <v>0</v>
      </c>
      <c r="K1158" s="5" t="str">
        <f t="shared" si="481"/>
        <v>FALSE C</v>
      </c>
      <c r="L1158" s="5" t="str">
        <f t="array" ref="L1158">IFERROR(INDEX(e29_4c,SMALL(IF(($B$9&lt;=e29_raw)*($B$11&gt;=e29_raw),MATCH(ROW(e29_4c),ROW(e29_4c))),ROWS($A$1:A1152)),COLUMN(A1152)),"")</f>
        <v/>
      </c>
      <c r="M1158" s="5" t="b">
        <f t="shared" si="482"/>
        <v>0</v>
      </c>
      <c r="N1158" t="b">
        <f t="shared" si="483"/>
        <v>0</v>
      </c>
      <c r="O1158" t="b">
        <f t="shared" si="484"/>
        <v>0</v>
      </c>
      <c r="P1158" s="5" t="b">
        <f t="shared" si="485"/>
        <v>0</v>
      </c>
      <c r="T1158" t="str">
        <f t="shared" si="461"/>
        <v/>
      </c>
      <c r="U1158" t="str">
        <f t="shared" si="462"/>
        <v/>
      </c>
      <c r="V1158" t="str">
        <f t="shared" si="463"/>
        <v/>
      </c>
      <c r="W1158" t="str">
        <f t="shared" si="464"/>
        <v/>
      </c>
      <c r="X1158" t="str">
        <f t="shared" si="465"/>
        <v/>
      </c>
      <c r="Y1158" t="str">
        <f t="shared" si="466"/>
        <v/>
      </c>
      <c r="Z1158" t="str">
        <f t="shared" si="467"/>
        <v/>
      </c>
      <c r="AA1158" t="str">
        <f t="shared" si="468"/>
        <v/>
      </c>
      <c r="AB1158" t="str">
        <f t="shared" si="469"/>
        <v/>
      </c>
      <c r="AC1158" t="str">
        <f t="shared" si="470"/>
        <v/>
      </c>
      <c r="AD1158" t="str">
        <f t="shared" si="471"/>
        <v/>
      </c>
      <c r="AE1158" t="str">
        <f t="shared" si="472"/>
        <v/>
      </c>
      <c r="AF1158" t="str">
        <f t="shared" si="473"/>
        <v/>
      </c>
      <c r="AG1158" t="str">
        <f t="shared" si="474"/>
        <v/>
      </c>
    </row>
    <row r="1159" spans="3:33" x14ac:dyDescent="0.3">
      <c r="C1159" s="5" t="str">
        <f t="shared" si="475"/>
        <v/>
      </c>
      <c r="D1159" s="5" t="e">
        <f t="shared" ref="D1159:D1222" si="486">INDEX(e29_value,MATCH(L1159,e29_4c,0))&amp;" "&amp;INDEX(e29_sym,MATCH(L1159,e29_4c,0))</f>
        <v>#N/A</v>
      </c>
      <c r="E1159" s="5" t="b">
        <f t="shared" si="476"/>
        <v>0</v>
      </c>
      <c r="F1159" s="5" t="e">
        <f t="shared" ref="F1159:F1222" si="487">MIN($B$17,ROUND(SQRT(($B$30*INDEX(e29_raw,MATCH(L1159,e29_4c,0)))),1))&amp;" V"</f>
        <v>#N/A</v>
      </c>
      <c r="G1159" s="5" t="str">
        <f t="shared" si="477"/>
        <v>FALSE V</v>
      </c>
      <c r="H1159" s="5" t="b">
        <f t="shared" si="478"/>
        <v>0</v>
      </c>
      <c r="I1159" s="5" t="b">
        <f t="shared" si="479"/>
        <v>0</v>
      </c>
      <c r="J1159" s="5" t="b">
        <f t="shared" si="480"/>
        <v>0</v>
      </c>
      <c r="K1159" s="5" t="str">
        <f t="shared" si="481"/>
        <v>FALSE C</v>
      </c>
      <c r="L1159" s="5" t="str">
        <f t="array" ref="L1159">IFERROR(INDEX(e29_4c,SMALL(IF(($B$9&lt;=e29_raw)*($B$11&gt;=e29_raw),MATCH(ROW(e29_4c),ROW(e29_4c))),ROWS($A$1:A1153)),COLUMN(A1153)),"")</f>
        <v/>
      </c>
      <c r="M1159" s="5" t="b">
        <f t="shared" si="482"/>
        <v>0</v>
      </c>
      <c r="N1159" t="b">
        <f t="shared" si="483"/>
        <v>0</v>
      </c>
      <c r="O1159" t="b">
        <f t="shared" si="484"/>
        <v>0</v>
      </c>
      <c r="P1159" s="5" t="b">
        <f t="shared" si="485"/>
        <v>0</v>
      </c>
      <c r="T1159" t="str">
        <f t="shared" ref="T1159:T1222" si="488">IF($L1159&lt;&gt;"",C$6&amp;" '"&amp;C1159&amp;"';","")</f>
        <v/>
      </c>
      <c r="U1159" t="str">
        <f t="shared" ref="U1159:U1222" si="489">IF($L1159&lt;&gt;"",D$6&amp;" '"&amp;D1159&amp;"';","")</f>
        <v/>
      </c>
      <c r="V1159" t="str">
        <f t="shared" ref="V1159:V1222" si="490">IF($L1159&lt;&gt;"",E$6&amp;" '"&amp;E1159&amp;"';","")</f>
        <v/>
      </c>
      <c r="W1159" t="str">
        <f t="shared" ref="W1159:W1222" si="491">IF($L1159&lt;&gt;"",F$6&amp;" '"&amp;F1159&amp;"';","")</f>
        <v/>
      </c>
      <c r="X1159" t="str">
        <f t="shared" ref="X1159:X1222" si="492">IF($L1159&lt;&gt;"",G$6&amp;" '"&amp;G1159&amp;"';","")</f>
        <v/>
      </c>
      <c r="Y1159" t="str">
        <f t="shared" ref="Y1159:Y1222" si="493">IF($L1159&lt;&gt;"",H$6&amp;" '"&amp;H1159&amp;"';","")</f>
        <v/>
      </c>
      <c r="Z1159" t="str">
        <f t="shared" ref="Z1159:Z1222" si="494">IF($L1159&lt;&gt;"",I$6&amp;" '"&amp;I1159&amp;"';","")</f>
        <v/>
      </c>
      <c r="AA1159" t="str">
        <f t="shared" ref="AA1159:AA1222" si="495">IF($L1159&lt;&gt;"",J$6&amp;" '"&amp;J1159&amp;"';","")</f>
        <v/>
      </c>
      <c r="AB1159" t="str">
        <f t="shared" ref="AB1159:AB1222" si="496">IF($L1159&lt;&gt;"",K$6&amp;" '"&amp;K1159&amp;"';","")</f>
        <v/>
      </c>
      <c r="AC1159" t="str">
        <f t="shared" ref="AC1159:AC1222" si="497">IF($L1159&lt;&gt;"",L$6&amp;" '"&amp;L1159&amp;"';","")</f>
        <v/>
      </c>
      <c r="AD1159" t="str">
        <f t="shared" ref="AD1159:AD1222" si="498">IF($L1159&lt;&gt;"",M$6&amp;" '"&amp;M1159&amp;"';","")</f>
        <v/>
      </c>
      <c r="AE1159" t="str">
        <f t="shared" ref="AE1159:AE1222" si="499">IF($L1159&lt;&gt;"",N$6&amp;" '"&amp;N1159&amp;"';","")</f>
        <v/>
      </c>
      <c r="AF1159" t="str">
        <f t="shared" ref="AF1159:AF1222" si="500">IF($L1159&lt;&gt;"",O$6&amp;" '"&amp;O1159&amp;"';","")</f>
        <v/>
      </c>
      <c r="AG1159" t="str">
        <f t="shared" ref="AG1159:AG1222" si="501">IF($L1159&lt;&gt;"",P$6&amp;" '"&amp;P1159&amp;"';","")</f>
        <v/>
      </c>
    </row>
    <row r="1160" spans="3:33" x14ac:dyDescent="0.3">
      <c r="C1160" s="5" t="str">
        <f t="shared" ref="C1160:C1223" si="502">IF($L1160&lt;&gt;"","R"&amp;J1160,"")</f>
        <v/>
      </c>
      <c r="D1160" s="5" t="e">
        <f t="shared" si="486"/>
        <v>#N/A</v>
      </c>
      <c r="E1160" s="5" t="b">
        <f t="shared" ref="E1160:E1223" si="503">IF($L1160&lt;&gt;"",$B$21)</f>
        <v>0</v>
      </c>
      <c r="F1160" s="5" t="e">
        <f t="shared" si="487"/>
        <v>#N/A</v>
      </c>
      <c r="G1160" s="5" t="str">
        <f t="shared" ref="G1160:G1223" si="504">IF($L1160&lt;&gt;"",$B$19)&amp;" V"</f>
        <v>FALSE V</v>
      </c>
      <c r="H1160" s="5" t="b">
        <f t="shared" ref="H1160:H1223" si="505">IF($L1160&lt;&gt;"",$B$15)</f>
        <v>0</v>
      </c>
      <c r="I1160" s="5" t="b">
        <f t="shared" ref="I1160:I1223" si="506">IF($L1160&lt;&gt;"",$B$23)</f>
        <v>0</v>
      </c>
      <c r="J1160" s="5" t="b">
        <f t="shared" ref="J1160:J1223" si="507">IF($L1160&lt;&gt;"",$B$13)</f>
        <v>0</v>
      </c>
      <c r="K1160" s="5" t="str">
        <f t="shared" ref="K1160:K1223" si="508">IF($L1160&lt;&gt;"",$B$25)&amp;" C"</f>
        <v>FALSE C</v>
      </c>
      <c r="L1160" s="5" t="str">
        <f t="array" ref="L1160">IFERROR(INDEX(e29_4c,SMALL(IF(($B$9&lt;=e29_raw)*($B$11&gt;=e29_raw),MATCH(ROW(e29_4c),ROW(e29_4c))),ROWS($A$1:A1154)),COLUMN(A1154)),"")</f>
        <v/>
      </c>
      <c r="M1160" s="5" t="b">
        <f t="shared" ref="M1160:M1223" si="509">IF($L1160&lt;&gt;"",$B$27)</f>
        <v>0</v>
      </c>
      <c r="N1160" t="b">
        <f t="shared" ref="N1160:N1223" si="510">IF(L1160&lt;&gt;"",$A$9)</f>
        <v>0</v>
      </c>
      <c r="O1160" t="b">
        <f t="shared" ref="O1160:O1223" si="511">IF($L1160&lt;&gt;"","Panasonic")</f>
        <v>0</v>
      </c>
      <c r="P1160" s="5" t="b">
        <f t="shared" ref="P1160:P1223" si="512">IF($L1160&lt;&gt;"","ERJ"&amp;$B$6&amp;$B$34&amp;L1160)</f>
        <v>0</v>
      </c>
      <c r="T1160" t="str">
        <f t="shared" si="488"/>
        <v/>
      </c>
      <c r="U1160" t="str">
        <f t="shared" si="489"/>
        <v/>
      </c>
      <c r="V1160" t="str">
        <f t="shared" si="490"/>
        <v/>
      </c>
      <c r="W1160" t="str">
        <f t="shared" si="491"/>
        <v/>
      </c>
      <c r="X1160" t="str">
        <f t="shared" si="492"/>
        <v/>
      </c>
      <c r="Y1160" t="str">
        <f t="shared" si="493"/>
        <v/>
      </c>
      <c r="Z1160" t="str">
        <f t="shared" si="494"/>
        <v/>
      </c>
      <c r="AA1160" t="str">
        <f t="shared" si="495"/>
        <v/>
      </c>
      <c r="AB1160" t="str">
        <f t="shared" si="496"/>
        <v/>
      </c>
      <c r="AC1160" t="str">
        <f t="shared" si="497"/>
        <v/>
      </c>
      <c r="AD1160" t="str">
        <f t="shared" si="498"/>
        <v/>
      </c>
      <c r="AE1160" t="str">
        <f t="shared" si="499"/>
        <v/>
      </c>
      <c r="AF1160" t="str">
        <f t="shared" si="500"/>
        <v/>
      </c>
      <c r="AG1160" t="str">
        <f t="shared" si="501"/>
        <v/>
      </c>
    </row>
    <row r="1161" spans="3:33" x14ac:dyDescent="0.3">
      <c r="C1161" s="5" t="str">
        <f t="shared" si="502"/>
        <v/>
      </c>
      <c r="D1161" s="5" t="e">
        <f t="shared" si="486"/>
        <v>#N/A</v>
      </c>
      <c r="E1161" s="5" t="b">
        <f t="shared" si="503"/>
        <v>0</v>
      </c>
      <c r="F1161" s="5" t="e">
        <f t="shared" si="487"/>
        <v>#N/A</v>
      </c>
      <c r="G1161" s="5" t="str">
        <f t="shared" si="504"/>
        <v>FALSE V</v>
      </c>
      <c r="H1161" s="5" t="b">
        <f t="shared" si="505"/>
        <v>0</v>
      </c>
      <c r="I1161" s="5" t="b">
        <f t="shared" si="506"/>
        <v>0</v>
      </c>
      <c r="J1161" s="5" t="b">
        <f t="shared" si="507"/>
        <v>0</v>
      </c>
      <c r="K1161" s="5" t="str">
        <f t="shared" si="508"/>
        <v>FALSE C</v>
      </c>
      <c r="L1161" s="5" t="str">
        <f t="array" ref="L1161">IFERROR(INDEX(e29_4c,SMALL(IF(($B$9&lt;=e29_raw)*($B$11&gt;=e29_raw),MATCH(ROW(e29_4c),ROW(e29_4c))),ROWS($A$1:A1155)),COLUMN(A1155)),"")</f>
        <v/>
      </c>
      <c r="M1161" s="5" t="b">
        <f t="shared" si="509"/>
        <v>0</v>
      </c>
      <c r="N1161" t="b">
        <f t="shared" si="510"/>
        <v>0</v>
      </c>
      <c r="O1161" t="b">
        <f t="shared" si="511"/>
        <v>0</v>
      </c>
      <c r="P1161" s="5" t="b">
        <f t="shared" si="512"/>
        <v>0</v>
      </c>
      <c r="T1161" t="str">
        <f t="shared" si="488"/>
        <v/>
      </c>
      <c r="U1161" t="str">
        <f t="shared" si="489"/>
        <v/>
      </c>
      <c r="V1161" t="str">
        <f t="shared" si="490"/>
        <v/>
      </c>
      <c r="W1161" t="str">
        <f t="shared" si="491"/>
        <v/>
      </c>
      <c r="X1161" t="str">
        <f t="shared" si="492"/>
        <v/>
      </c>
      <c r="Y1161" t="str">
        <f t="shared" si="493"/>
        <v/>
      </c>
      <c r="Z1161" t="str">
        <f t="shared" si="494"/>
        <v/>
      </c>
      <c r="AA1161" t="str">
        <f t="shared" si="495"/>
        <v/>
      </c>
      <c r="AB1161" t="str">
        <f t="shared" si="496"/>
        <v/>
      </c>
      <c r="AC1161" t="str">
        <f t="shared" si="497"/>
        <v/>
      </c>
      <c r="AD1161" t="str">
        <f t="shared" si="498"/>
        <v/>
      </c>
      <c r="AE1161" t="str">
        <f t="shared" si="499"/>
        <v/>
      </c>
      <c r="AF1161" t="str">
        <f t="shared" si="500"/>
        <v/>
      </c>
      <c r="AG1161" t="str">
        <f t="shared" si="501"/>
        <v/>
      </c>
    </row>
    <row r="1162" spans="3:33" x14ac:dyDescent="0.3">
      <c r="C1162" s="5" t="str">
        <f t="shared" si="502"/>
        <v/>
      </c>
      <c r="D1162" s="5" t="e">
        <f t="shared" si="486"/>
        <v>#N/A</v>
      </c>
      <c r="E1162" s="5" t="b">
        <f t="shared" si="503"/>
        <v>0</v>
      </c>
      <c r="F1162" s="5" t="e">
        <f t="shared" si="487"/>
        <v>#N/A</v>
      </c>
      <c r="G1162" s="5" t="str">
        <f t="shared" si="504"/>
        <v>FALSE V</v>
      </c>
      <c r="H1162" s="5" t="b">
        <f t="shared" si="505"/>
        <v>0</v>
      </c>
      <c r="I1162" s="5" t="b">
        <f t="shared" si="506"/>
        <v>0</v>
      </c>
      <c r="J1162" s="5" t="b">
        <f t="shared" si="507"/>
        <v>0</v>
      </c>
      <c r="K1162" s="5" t="str">
        <f t="shared" si="508"/>
        <v>FALSE C</v>
      </c>
      <c r="L1162" s="5" t="str">
        <f t="array" ref="L1162">IFERROR(INDEX(e29_4c,SMALL(IF(($B$9&lt;=e29_raw)*($B$11&gt;=e29_raw),MATCH(ROW(e29_4c),ROW(e29_4c))),ROWS($A$1:A1156)),COLUMN(A1156)),"")</f>
        <v/>
      </c>
      <c r="M1162" s="5" t="b">
        <f t="shared" si="509"/>
        <v>0</v>
      </c>
      <c r="N1162" t="b">
        <f t="shared" si="510"/>
        <v>0</v>
      </c>
      <c r="O1162" t="b">
        <f t="shared" si="511"/>
        <v>0</v>
      </c>
      <c r="P1162" s="5" t="b">
        <f t="shared" si="512"/>
        <v>0</v>
      </c>
      <c r="T1162" t="str">
        <f t="shared" si="488"/>
        <v/>
      </c>
      <c r="U1162" t="str">
        <f t="shared" si="489"/>
        <v/>
      </c>
      <c r="V1162" t="str">
        <f t="shared" si="490"/>
        <v/>
      </c>
      <c r="W1162" t="str">
        <f t="shared" si="491"/>
        <v/>
      </c>
      <c r="X1162" t="str">
        <f t="shared" si="492"/>
        <v/>
      </c>
      <c r="Y1162" t="str">
        <f t="shared" si="493"/>
        <v/>
      </c>
      <c r="Z1162" t="str">
        <f t="shared" si="494"/>
        <v/>
      </c>
      <c r="AA1162" t="str">
        <f t="shared" si="495"/>
        <v/>
      </c>
      <c r="AB1162" t="str">
        <f t="shared" si="496"/>
        <v/>
      </c>
      <c r="AC1162" t="str">
        <f t="shared" si="497"/>
        <v/>
      </c>
      <c r="AD1162" t="str">
        <f t="shared" si="498"/>
        <v/>
      </c>
      <c r="AE1162" t="str">
        <f t="shared" si="499"/>
        <v/>
      </c>
      <c r="AF1162" t="str">
        <f t="shared" si="500"/>
        <v/>
      </c>
      <c r="AG1162" t="str">
        <f t="shared" si="501"/>
        <v/>
      </c>
    </row>
    <row r="1163" spans="3:33" x14ac:dyDescent="0.3">
      <c r="C1163" s="5" t="str">
        <f t="shared" si="502"/>
        <v/>
      </c>
      <c r="D1163" s="5" t="e">
        <f t="shared" si="486"/>
        <v>#N/A</v>
      </c>
      <c r="E1163" s="5" t="b">
        <f t="shared" si="503"/>
        <v>0</v>
      </c>
      <c r="F1163" s="5" t="e">
        <f t="shared" si="487"/>
        <v>#N/A</v>
      </c>
      <c r="G1163" s="5" t="str">
        <f t="shared" si="504"/>
        <v>FALSE V</v>
      </c>
      <c r="H1163" s="5" t="b">
        <f t="shared" si="505"/>
        <v>0</v>
      </c>
      <c r="I1163" s="5" t="b">
        <f t="shared" si="506"/>
        <v>0</v>
      </c>
      <c r="J1163" s="5" t="b">
        <f t="shared" si="507"/>
        <v>0</v>
      </c>
      <c r="K1163" s="5" t="str">
        <f t="shared" si="508"/>
        <v>FALSE C</v>
      </c>
      <c r="L1163" s="5" t="str">
        <f t="array" ref="L1163">IFERROR(INDEX(e29_4c,SMALL(IF(($B$9&lt;=e29_raw)*($B$11&gt;=e29_raw),MATCH(ROW(e29_4c),ROW(e29_4c))),ROWS($A$1:A1157)),COLUMN(A1157)),"")</f>
        <v/>
      </c>
      <c r="M1163" s="5" t="b">
        <f t="shared" si="509"/>
        <v>0</v>
      </c>
      <c r="N1163" t="b">
        <f t="shared" si="510"/>
        <v>0</v>
      </c>
      <c r="O1163" t="b">
        <f t="shared" si="511"/>
        <v>0</v>
      </c>
      <c r="P1163" s="5" t="b">
        <f t="shared" si="512"/>
        <v>0</v>
      </c>
      <c r="T1163" t="str">
        <f t="shared" si="488"/>
        <v/>
      </c>
      <c r="U1163" t="str">
        <f t="shared" si="489"/>
        <v/>
      </c>
      <c r="V1163" t="str">
        <f t="shared" si="490"/>
        <v/>
      </c>
      <c r="W1163" t="str">
        <f t="shared" si="491"/>
        <v/>
      </c>
      <c r="X1163" t="str">
        <f t="shared" si="492"/>
        <v/>
      </c>
      <c r="Y1163" t="str">
        <f t="shared" si="493"/>
        <v/>
      </c>
      <c r="Z1163" t="str">
        <f t="shared" si="494"/>
        <v/>
      </c>
      <c r="AA1163" t="str">
        <f t="shared" si="495"/>
        <v/>
      </c>
      <c r="AB1163" t="str">
        <f t="shared" si="496"/>
        <v/>
      </c>
      <c r="AC1163" t="str">
        <f t="shared" si="497"/>
        <v/>
      </c>
      <c r="AD1163" t="str">
        <f t="shared" si="498"/>
        <v/>
      </c>
      <c r="AE1163" t="str">
        <f t="shared" si="499"/>
        <v/>
      </c>
      <c r="AF1163" t="str">
        <f t="shared" si="500"/>
        <v/>
      </c>
      <c r="AG1163" t="str">
        <f t="shared" si="501"/>
        <v/>
      </c>
    </row>
    <row r="1164" spans="3:33" x14ac:dyDescent="0.3">
      <c r="C1164" s="5" t="str">
        <f t="shared" si="502"/>
        <v/>
      </c>
      <c r="D1164" s="5" t="e">
        <f t="shared" si="486"/>
        <v>#N/A</v>
      </c>
      <c r="E1164" s="5" t="b">
        <f t="shared" si="503"/>
        <v>0</v>
      </c>
      <c r="F1164" s="5" t="e">
        <f t="shared" si="487"/>
        <v>#N/A</v>
      </c>
      <c r="G1164" s="5" t="str">
        <f t="shared" si="504"/>
        <v>FALSE V</v>
      </c>
      <c r="H1164" s="5" t="b">
        <f t="shared" si="505"/>
        <v>0</v>
      </c>
      <c r="I1164" s="5" t="b">
        <f t="shared" si="506"/>
        <v>0</v>
      </c>
      <c r="J1164" s="5" t="b">
        <f t="shared" si="507"/>
        <v>0</v>
      </c>
      <c r="K1164" s="5" t="str">
        <f t="shared" si="508"/>
        <v>FALSE C</v>
      </c>
      <c r="L1164" s="5" t="str">
        <f t="array" ref="L1164">IFERROR(INDEX(e29_4c,SMALL(IF(($B$9&lt;=e29_raw)*($B$11&gt;=e29_raw),MATCH(ROW(e29_4c),ROW(e29_4c))),ROWS($A$1:A1158)),COLUMN(A1158)),"")</f>
        <v/>
      </c>
      <c r="M1164" s="5" t="b">
        <f t="shared" si="509"/>
        <v>0</v>
      </c>
      <c r="N1164" t="b">
        <f t="shared" si="510"/>
        <v>0</v>
      </c>
      <c r="O1164" t="b">
        <f t="shared" si="511"/>
        <v>0</v>
      </c>
      <c r="P1164" s="5" t="b">
        <f t="shared" si="512"/>
        <v>0</v>
      </c>
      <c r="T1164" t="str">
        <f t="shared" si="488"/>
        <v/>
      </c>
      <c r="U1164" t="str">
        <f t="shared" si="489"/>
        <v/>
      </c>
      <c r="V1164" t="str">
        <f t="shared" si="490"/>
        <v/>
      </c>
      <c r="W1164" t="str">
        <f t="shared" si="491"/>
        <v/>
      </c>
      <c r="X1164" t="str">
        <f t="shared" si="492"/>
        <v/>
      </c>
      <c r="Y1164" t="str">
        <f t="shared" si="493"/>
        <v/>
      </c>
      <c r="Z1164" t="str">
        <f t="shared" si="494"/>
        <v/>
      </c>
      <c r="AA1164" t="str">
        <f t="shared" si="495"/>
        <v/>
      </c>
      <c r="AB1164" t="str">
        <f t="shared" si="496"/>
        <v/>
      </c>
      <c r="AC1164" t="str">
        <f t="shared" si="497"/>
        <v/>
      </c>
      <c r="AD1164" t="str">
        <f t="shared" si="498"/>
        <v/>
      </c>
      <c r="AE1164" t="str">
        <f t="shared" si="499"/>
        <v/>
      </c>
      <c r="AF1164" t="str">
        <f t="shared" si="500"/>
        <v/>
      </c>
      <c r="AG1164" t="str">
        <f t="shared" si="501"/>
        <v/>
      </c>
    </row>
    <row r="1165" spans="3:33" x14ac:dyDescent="0.3">
      <c r="C1165" s="5" t="str">
        <f t="shared" si="502"/>
        <v/>
      </c>
      <c r="D1165" s="5" t="e">
        <f t="shared" si="486"/>
        <v>#N/A</v>
      </c>
      <c r="E1165" s="5" t="b">
        <f t="shared" si="503"/>
        <v>0</v>
      </c>
      <c r="F1165" s="5" t="e">
        <f t="shared" si="487"/>
        <v>#N/A</v>
      </c>
      <c r="G1165" s="5" t="str">
        <f t="shared" si="504"/>
        <v>FALSE V</v>
      </c>
      <c r="H1165" s="5" t="b">
        <f t="shared" si="505"/>
        <v>0</v>
      </c>
      <c r="I1165" s="5" t="b">
        <f t="shared" si="506"/>
        <v>0</v>
      </c>
      <c r="J1165" s="5" t="b">
        <f t="shared" si="507"/>
        <v>0</v>
      </c>
      <c r="K1165" s="5" t="str">
        <f t="shared" si="508"/>
        <v>FALSE C</v>
      </c>
      <c r="L1165" s="5" t="str">
        <f t="array" ref="L1165">IFERROR(INDEX(e29_4c,SMALL(IF(($B$9&lt;=e29_raw)*($B$11&gt;=e29_raw),MATCH(ROW(e29_4c),ROW(e29_4c))),ROWS($A$1:A1159)),COLUMN(A1159)),"")</f>
        <v/>
      </c>
      <c r="M1165" s="5" t="b">
        <f t="shared" si="509"/>
        <v>0</v>
      </c>
      <c r="N1165" t="b">
        <f t="shared" si="510"/>
        <v>0</v>
      </c>
      <c r="O1165" t="b">
        <f t="shared" si="511"/>
        <v>0</v>
      </c>
      <c r="P1165" s="5" t="b">
        <f t="shared" si="512"/>
        <v>0</v>
      </c>
      <c r="T1165" t="str">
        <f t="shared" si="488"/>
        <v/>
      </c>
      <c r="U1165" t="str">
        <f t="shared" si="489"/>
        <v/>
      </c>
      <c r="V1165" t="str">
        <f t="shared" si="490"/>
        <v/>
      </c>
      <c r="W1165" t="str">
        <f t="shared" si="491"/>
        <v/>
      </c>
      <c r="X1165" t="str">
        <f t="shared" si="492"/>
        <v/>
      </c>
      <c r="Y1165" t="str">
        <f t="shared" si="493"/>
        <v/>
      </c>
      <c r="Z1165" t="str">
        <f t="shared" si="494"/>
        <v/>
      </c>
      <c r="AA1165" t="str">
        <f t="shared" si="495"/>
        <v/>
      </c>
      <c r="AB1165" t="str">
        <f t="shared" si="496"/>
        <v/>
      </c>
      <c r="AC1165" t="str">
        <f t="shared" si="497"/>
        <v/>
      </c>
      <c r="AD1165" t="str">
        <f t="shared" si="498"/>
        <v/>
      </c>
      <c r="AE1165" t="str">
        <f t="shared" si="499"/>
        <v/>
      </c>
      <c r="AF1165" t="str">
        <f t="shared" si="500"/>
        <v/>
      </c>
      <c r="AG1165" t="str">
        <f t="shared" si="501"/>
        <v/>
      </c>
    </row>
    <row r="1166" spans="3:33" x14ac:dyDescent="0.3">
      <c r="C1166" s="5" t="str">
        <f t="shared" si="502"/>
        <v/>
      </c>
      <c r="D1166" s="5" t="e">
        <f t="shared" si="486"/>
        <v>#N/A</v>
      </c>
      <c r="E1166" s="5" t="b">
        <f t="shared" si="503"/>
        <v>0</v>
      </c>
      <c r="F1166" s="5" t="e">
        <f t="shared" si="487"/>
        <v>#N/A</v>
      </c>
      <c r="G1166" s="5" t="str">
        <f t="shared" si="504"/>
        <v>FALSE V</v>
      </c>
      <c r="H1166" s="5" t="b">
        <f t="shared" si="505"/>
        <v>0</v>
      </c>
      <c r="I1166" s="5" t="b">
        <f t="shared" si="506"/>
        <v>0</v>
      </c>
      <c r="J1166" s="5" t="b">
        <f t="shared" si="507"/>
        <v>0</v>
      </c>
      <c r="K1166" s="5" t="str">
        <f t="shared" si="508"/>
        <v>FALSE C</v>
      </c>
      <c r="L1166" s="5" t="str">
        <f t="array" ref="L1166">IFERROR(INDEX(e29_4c,SMALL(IF(($B$9&lt;=e29_raw)*($B$11&gt;=e29_raw),MATCH(ROW(e29_4c),ROW(e29_4c))),ROWS($A$1:A1160)),COLUMN(A1160)),"")</f>
        <v/>
      </c>
      <c r="M1166" s="5" t="b">
        <f t="shared" si="509"/>
        <v>0</v>
      </c>
      <c r="N1166" t="b">
        <f t="shared" si="510"/>
        <v>0</v>
      </c>
      <c r="O1166" t="b">
        <f t="shared" si="511"/>
        <v>0</v>
      </c>
      <c r="P1166" s="5" t="b">
        <f t="shared" si="512"/>
        <v>0</v>
      </c>
      <c r="T1166" t="str">
        <f t="shared" si="488"/>
        <v/>
      </c>
      <c r="U1166" t="str">
        <f t="shared" si="489"/>
        <v/>
      </c>
      <c r="V1166" t="str">
        <f t="shared" si="490"/>
        <v/>
      </c>
      <c r="W1166" t="str">
        <f t="shared" si="491"/>
        <v/>
      </c>
      <c r="X1166" t="str">
        <f t="shared" si="492"/>
        <v/>
      </c>
      <c r="Y1166" t="str">
        <f t="shared" si="493"/>
        <v/>
      </c>
      <c r="Z1166" t="str">
        <f t="shared" si="494"/>
        <v/>
      </c>
      <c r="AA1166" t="str">
        <f t="shared" si="495"/>
        <v/>
      </c>
      <c r="AB1166" t="str">
        <f t="shared" si="496"/>
        <v/>
      </c>
      <c r="AC1166" t="str">
        <f t="shared" si="497"/>
        <v/>
      </c>
      <c r="AD1166" t="str">
        <f t="shared" si="498"/>
        <v/>
      </c>
      <c r="AE1166" t="str">
        <f t="shared" si="499"/>
        <v/>
      </c>
      <c r="AF1166" t="str">
        <f t="shared" si="500"/>
        <v/>
      </c>
      <c r="AG1166" t="str">
        <f t="shared" si="501"/>
        <v/>
      </c>
    </row>
    <row r="1167" spans="3:33" x14ac:dyDescent="0.3">
      <c r="C1167" s="5" t="str">
        <f t="shared" si="502"/>
        <v/>
      </c>
      <c r="D1167" s="5" t="e">
        <f t="shared" si="486"/>
        <v>#N/A</v>
      </c>
      <c r="E1167" s="5" t="b">
        <f t="shared" si="503"/>
        <v>0</v>
      </c>
      <c r="F1167" s="5" t="e">
        <f t="shared" si="487"/>
        <v>#N/A</v>
      </c>
      <c r="G1167" s="5" t="str">
        <f t="shared" si="504"/>
        <v>FALSE V</v>
      </c>
      <c r="H1167" s="5" t="b">
        <f t="shared" si="505"/>
        <v>0</v>
      </c>
      <c r="I1167" s="5" t="b">
        <f t="shared" si="506"/>
        <v>0</v>
      </c>
      <c r="J1167" s="5" t="b">
        <f t="shared" si="507"/>
        <v>0</v>
      </c>
      <c r="K1167" s="5" t="str">
        <f t="shared" si="508"/>
        <v>FALSE C</v>
      </c>
      <c r="L1167" s="5" t="str">
        <f t="array" ref="L1167">IFERROR(INDEX(e29_4c,SMALL(IF(($B$9&lt;=e29_raw)*($B$11&gt;=e29_raw),MATCH(ROW(e29_4c),ROW(e29_4c))),ROWS($A$1:A1161)),COLUMN(A1161)),"")</f>
        <v/>
      </c>
      <c r="M1167" s="5" t="b">
        <f t="shared" si="509"/>
        <v>0</v>
      </c>
      <c r="N1167" t="b">
        <f t="shared" si="510"/>
        <v>0</v>
      </c>
      <c r="O1167" t="b">
        <f t="shared" si="511"/>
        <v>0</v>
      </c>
      <c r="P1167" s="5" t="b">
        <f t="shared" si="512"/>
        <v>0</v>
      </c>
      <c r="T1167" t="str">
        <f t="shared" si="488"/>
        <v/>
      </c>
      <c r="U1167" t="str">
        <f t="shared" si="489"/>
        <v/>
      </c>
      <c r="V1167" t="str">
        <f t="shared" si="490"/>
        <v/>
      </c>
      <c r="W1167" t="str">
        <f t="shared" si="491"/>
        <v/>
      </c>
      <c r="X1167" t="str">
        <f t="shared" si="492"/>
        <v/>
      </c>
      <c r="Y1167" t="str">
        <f t="shared" si="493"/>
        <v/>
      </c>
      <c r="Z1167" t="str">
        <f t="shared" si="494"/>
        <v/>
      </c>
      <c r="AA1167" t="str">
        <f t="shared" si="495"/>
        <v/>
      </c>
      <c r="AB1167" t="str">
        <f t="shared" si="496"/>
        <v/>
      </c>
      <c r="AC1167" t="str">
        <f t="shared" si="497"/>
        <v/>
      </c>
      <c r="AD1167" t="str">
        <f t="shared" si="498"/>
        <v/>
      </c>
      <c r="AE1167" t="str">
        <f t="shared" si="499"/>
        <v/>
      </c>
      <c r="AF1167" t="str">
        <f t="shared" si="500"/>
        <v/>
      </c>
      <c r="AG1167" t="str">
        <f t="shared" si="501"/>
        <v/>
      </c>
    </row>
    <row r="1168" spans="3:33" x14ac:dyDescent="0.3">
      <c r="C1168" s="5" t="str">
        <f t="shared" si="502"/>
        <v/>
      </c>
      <c r="D1168" s="5" t="e">
        <f t="shared" si="486"/>
        <v>#N/A</v>
      </c>
      <c r="E1168" s="5" t="b">
        <f t="shared" si="503"/>
        <v>0</v>
      </c>
      <c r="F1168" s="5" t="e">
        <f t="shared" si="487"/>
        <v>#N/A</v>
      </c>
      <c r="G1168" s="5" t="str">
        <f t="shared" si="504"/>
        <v>FALSE V</v>
      </c>
      <c r="H1168" s="5" t="b">
        <f t="shared" si="505"/>
        <v>0</v>
      </c>
      <c r="I1168" s="5" t="b">
        <f t="shared" si="506"/>
        <v>0</v>
      </c>
      <c r="J1168" s="5" t="b">
        <f t="shared" si="507"/>
        <v>0</v>
      </c>
      <c r="K1168" s="5" t="str">
        <f t="shared" si="508"/>
        <v>FALSE C</v>
      </c>
      <c r="L1168" s="5" t="str">
        <f t="array" ref="L1168">IFERROR(INDEX(e29_4c,SMALL(IF(($B$9&lt;=e29_raw)*($B$11&gt;=e29_raw),MATCH(ROW(e29_4c),ROW(e29_4c))),ROWS($A$1:A1162)),COLUMN(A1162)),"")</f>
        <v/>
      </c>
      <c r="M1168" s="5" t="b">
        <f t="shared" si="509"/>
        <v>0</v>
      </c>
      <c r="N1168" t="b">
        <f t="shared" si="510"/>
        <v>0</v>
      </c>
      <c r="O1168" t="b">
        <f t="shared" si="511"/>
        <v>0</v>
      </c>
      <c r="P1168" s="5" t="b">
        <f t="shared" si="512"/>
        <v>0</v>
      </c>
      <c r="T1168" t="str">
        <f t="shared" si="488"/>
        <v/>
      </c>
      <c r="U1168" t="str">
        <f t="shared" si="489"/>
        <v/>
      </c>
      <c r="V1168" t="str">
        <f t="shared" si="490"/>
        <v/>
      </c>
      <c r="W1168" t="str">
        <f t="shared" si="491"/>
        <v/>
      </c>
      <c r="X1168" t="str">
        <f t="shared" si="492"/>
        <v/>
      </c>
      <c r="Y1168" t="str">
        <f t="shared" si="493"/>
        <v/>
      </c>
      <c r="Z1168" t="str">
        <f t="shared" si="494"/>
        <v/>
      </c>
      <c r="AA1168" t="str">
        <f t="shared" si="495"/>
        <v/>
      </c>
      <c r="AB1168" t="str">
        <f t="shared" si="496"/>
        <v/>
      </c>
      <c r="AC1168" t="str">
        <f t="shared" si="497"/>
        <v/>
      </c>
      <c r="AD1168" t="str">
        <f t="shared" si="498"/>
        <v/>
      </c>
      <c r="AE1168" t="str">
        <f t="shared" si="499"/>
        <v/>
      </c>
      <c r="AF1168" t="str">
        <f t="shared" si="500"/>
        <v/>
      </c>
      <c r="AG1168" t="str">
        <f t="shared" si="501"/>
        <v/>
      </c>
    </row>
    <row r="1169" spans="3:33" x14ac:dyDescent="0.3">
      <c r="C1169" s="5" t="str">
        <f t="shared" si="502"/>
        <v/>
      </c>
      <c r="D1169" s="5" t="e">
        <f t="shared" si="486"/>
        <v>#N/A</v>
      </c>
      <c r="E1169" s="5" t="b">
        <f t="shared" si="503"/>
        <v>0</v>
      </c>
      <c r="F1169" s="5" t="e">
        <f t="shared" si="487"/>
        <v>#N/A</v>
      </c>
      <c r="G1169" s="5" t="str">
        <f t="shared" si="504"/>
        <v>FALSE V</v>
      </c>
      <c r="H1169" s="5" t="b">
        <f t="shared" si="505"/>
        <v>0</v>
      </c>
      <c r="I1169" s="5" t="b">
        <f t="shared" si="506"/>
        <v>0</v>
      </c>
      <c r="J1169" s="5" t="b">
        <f t="shared" si="507"/>
        <v>0</v>
      </c>
      <c r="K1169" s="5" t="str">
        <f t="shared" si="508"/>
        <v>FALSE C</v>
      </c>
      <c r="L1169" s="5" t="str">
        <f t="array" ref="L1169">IFERROR(INDEX(e29_4c,SMALL(IF(($B$9&lt;=e29_raw)*($B$11&gt;=e29_raw),MATCH(ROW(e29_4c),ROW(e29_4c))),ROWS($A$1:A1163)),COLUMN(A1163)),"")</f>
        <v/>
      </c>
      <c r="M1169" s="5" t="b">
        <f t="shared" si="509"/>
        <v>0</v>
      </c>
      <c r="N1169" t="b">
        <f t="shared" si="510"/>
        <v>0</v>
      </c>
      <c r="O1169" t="b">
        <f t="shared" si="511"/>
        <v>0</v>
      </c>
      <c r="P1169" s="5" t="b">
        <f t="shared" si="512"/>
        <v>0</v>
      </c>
      <c r="T1169" t="str">
        <f t="shared" si="488"/>
        <v/>
      </c>
      <c r="U1169" t="str">
        <f t="shared" si="489"/>
        <v/>
      </c>
      <c r="V1169" t="str">
        <f t="shared" si="490"/>
        <v/>
      </c>
      <c r="W1169" t="str">
        <f t="shared" si="491"/>
        <v/>
      </c>
      <c r="X1169" t="str">
        <f t="shared" si="492"/>
        <v/>
      </c>
      <c r="Y1169" t="str">
        <f t="shared" si="493"/>
        <v/>
      </c>
      <c r="Z1169" t="str">
        <f t="shared" si="494"/>
        <v/>
      </c>
      <c r="AA1169" t="str">
        <f t="shared" si="495"/>
        <v/>
      </c>
      <c r="AB1169" t="str">
        <f t="shared" si="496"/>
        <v/>
      </c>
      <c r="AC1169" t="str">
        <f t="shared" si="497"/>
        <v/>
      </c>
      <c r="AD1169" t="str">
        <f t="shared" si="498"/>
        <v/>
      </c>
      <c r="AE1169" t="str">
        <f t="shared" si="499"/>
        <v/>
      </c>
      <c r="AF1169" t="str">
        <f t="shared" si="500"/>
        <v/>
      </c>
      <c r="AG1169" t="str">
        <f t="shared" si="501"/>
        <v/>
      </c>
    </row>
    <row r="1170" spans="3:33" x14ac:dyDescent="0.3">
      <c r="C1170" s="5" t="str">
        <f t="shared" si="502"/>
        <v/>
      </c>
      <c r="D1170" s="5" t="e">
        <f t="shared" si="486"/>
        <v>#N/A</v>
      </c>
      <c r="E1170" s="5" t="b">
        <f t="shared" si="503"/>
        <v>0</v>
      </c>
      <c r="F1170" s="5" t="e">
        <f t="shared" si="487"/>
        <v>#N/A</v>
      </c>
      <c r="G1170" s="5" t="str">
        <f t="shared" si="504"/>
        <v>FALSE V</v>
      </c>
      <c r="H1170" s="5" t="b">
        <f t="shared" si="505"/>
        <v>0</v>
      </c>
      <c r="I1170" s="5" t="b">
        <f t="shared" si="506"/>
        <v>0</v>
      </c>
      <c r="J1170" s="5" t="b">
        <f t="shared" si="507"/>
        <v>0</v>
      </c>
      <c r="K1170" s="5" t="str">
        <f t="shared" si="508"/>
        <v>FALSE C</v>
      </c>
      <c r="L1170" s="5" t="str">
        <f t="array" ref="L1170">IFERROR(INDEX(e29_4c,SMALL(IF(($B$9&lt;=e29_raw)*($B$11&gt;=e29_raw),MATCH(ROW(e29_4c),ROW(e29_4c))),ROWS($A$1:A1164)),COLUMN(A1164)),"")</f>
        <v/>
      </c>
      <c r="M1170" s="5" t="b">
        <f t="shared" si="509"/>
        <v>0</v>
      </c>
      <c r="N1170" t="b">
        <f t="shared" si="510"/>
        <v>0</v>
      </c>
      <c r="O1170" t="b">
        <f t="shared" si="511"/>
        <v>0</v>
      </c>
      <c r="P1170" s="5" t="b">
        <f t="shared" si="512"/>
        <v>0</v>
      </c>
      <c r="T1170" t="str">
        <f t="shared" si="488"/>
        <v/>
      </c>
      <c r="U1170" t="str">
        <f t="shared" si="489"/>
        <v/>
      </c>
      <c r="V1170" t="str">
        <f t="shared" si="490"/>
        <v/>
      </c>
      <c r="W1170" t="str">
        <f t="shared" si="491"/>
        <v/>
      </c>
      <c r="X1170" t="str">
        <f t="shared" si="492"/>
        <v/>
      </c>
      <c r="Y1170" t="str">
        <f t="shared" si="493"/>
        <v/>
      </c>
      <c r="Z1170" t="str">
        <f t="shared" si="494"/>
        <v/>
      </c>
      <c r="AA1170" t="str">
        <f t="shared" si="495"/>
        <v/>
      </c>
      <c r="AB1170" t="str">
        <f t="shared" si="496"/>
        <v/>
      </c>
      <c r="AC1170" t="str">
        <f t="shared" si="497"/>
        <v/>
      </c>
      <c r="AD1170" t="str">
        <f t="shared" si="498"/>
        <v/>
      </c>
      <c r="AE1170" t="str">
        <f t="shared" si="499"/>
        <v/>
      </c>
      <c r="AF1170" t="str">
        <f t="shared" si="500"/>
        <v/>
      </c>
      <c r="AG1170" t="str">
        <f t="shared" si="501"/>
        <v/>
      </c>
    </row>
    <row r="1171" spans="3:33" x14ac:dyDescent="0.3">
      <c r="C1171" s="5" t="str">
        <f t="shared" si="502"/>
        <v/>
      </c>
      <c r="D1171" s="5" t="e">
        <f t="shared" si="486"/>
        <v>#N/A</v>
      </c>
      <c r="E1171" s="5" t="b">
        <f t="shared" si="503"/>
        <v>0</v>
      </c>
      <c r="F1171" s="5" t="e">
        <f t="shared" si="487"/>
        <v>#N/A</v>
      </c>
      <c r="G1171" s="5" t="str">
        <f t="shared" si="504"/>
        <v>FALSE V</v>
      </c>
      <c r="H1171" s="5" t="b">
        <f t="shared" si="505"/>
        <v>0</v>
      </c>
      <c r="I1171" s="5" t="b">
        <f t="shared" si="506"/>
        <v>0</v>
      </c>
      <c r="J1171" s="5" t="b">
        <f t="shared" si="507"/>
        <v>0</v>
      </c>
      <c r="K1171" s="5" t="str">
        <f t="shared" si="508"/>
        <v>FALSE C</v>
      </c>
      <c r="L1171" s="5" t="str">
        <f t="array" ref="L1171">IFERROR(INDEX(e29_4c,SMALL(IF(($B$9&lt;=e29_raw)*($B$11&gt;=e29_raw),MATCH(ROW(e29_4c),ROW(e29_4c))),ROWS($A$1:A1165)),COLUMN(A1165)),"")</f>
        <v/>
      </c>
      <c r="M1171" s="5" t="b">
        <f t="shared" si="509"/>
        <v>0</v>
      </c>
      <c r="N1171" t="b">
        <f t="shared" si="510"/>
        <v>0</v>
      </c>
      <c r="O1171" t="b">
        <f t="shared" si="511"/>
        <v>0</v>
      </c>
      <c r="P1171" s="5" t="b">
        <f t="shared" si="512"/>
        <v>0</v>
      </c>
      <c r="T1171" t="str">
        <f t="shared" si="488"/>
        <v/>
      </c>
      <c r="U1171" t="str">
        <f t="shared" si="489"/>
        <v/>
      </c>
      <c r="V1171" t="str">
        <f t="shared" si="490"/>
        <v/>
      </c>
      <c r="W1171" t="str">
        <f t="shared" si="491"/>
        <v/>
      </c>
      <c r="X1171" t="str">
        <f t="shared" si="492"/>
        <v/>
      </c>
      <c r="Y1171" t="str">
        <f t="shared" si="493"/>
        <v/>
      </c>
      <c r="Z1171" t="str">
        <f t="shared" si="494"/>
        <v/>
      </c>
      <c r="AA1171" t="str">
        <f t="shared" si="495"/>
        <v/>
      </c>
      <c r="AB1171" t="str">
        <f t="shared" si="496"/>
        <v/>
      </c>
      <c r="AC1171" t="str">
        <f t="shared" si="497"/>
        <v/>
      </c>
      <c r="AD1171" t="str">
        <f t="shared" si="498"/>
        <v/>
      </c>
      <c r="AE1171" t="str">
        <f t="shared" si="499"/>
        <v/>
      </c>
      <c r="AF1171" t="str">
        <f t="shared" si="500"/>
        <v/>
      </c>
      <c r="AG1171" t="str">
        <f t="shared" si="501"/>
        <v/>
      </c>
    </row>
    <row r="1172" spans="3:33" x14ac:dyDescent="0.3">
      <c r="C1172" s="5" t="str">
        <f t="shared" si="502"/>
        <v/>
      </c>
      <c r="D1172" s="5" t="e">
        <f t="shared" si="486"/>
        <v>#N/A</v>
      </c>
      <c r="E1172" s="5" t="b">
        <f t="shared" si="503"/>
        <v>0</v>
      </c>
      <c r="F1172" s="5" t="e">
        <f t="shared" si="487"/>
        <v>#N/A</v>
      </c>
      <c r="G1172" s="5" t="str">
        <f t="shared" si="504"/>
        <v>FALSE V</v>
      </c>
      <c r="H1172" s="5" t="b">
        <f t="shared" si="505"/>
        <v>0</v>
      </c>
      <c r="I1172" s="5" t="b">
        <f t="shared" si="506"/>
        <v>0</v>
      </c>
      <c r="J1172" s="5" t="b">
        <f t="shared" si="507"/>
        <v>0</v>
      </c>
      <c r="K1172" s="5" t="str">
        <f t="shared" si="508"/>
        <v>FALSE C</v>
      </c>
      <c r="L1172" s="5" t="str">
        <f t="array" ref="L1172">IFERROR(INDEX(e29_4c,SMALL(IF(($B$9&lt;=e29_raw)*($B$11&gt;=e29_raw),MATCH(ROW(e29_4c),ROW(e29_4c))),ROWS($A$1:A1166)),COLUMN(A1166)),"")</f>
        <v/>
      </c>
      <c r="M1172" s="5" t="b">
        <f t="shared" si="509"/>
        <v>0</v>
      </c>
      <c r="N1172" t="b">
        <f t="shared" si="510"/>
        <v>0</v>
      </c>
      <c r="O1172" t="b">
        <f t="shared" si="511"/>
        <v>0</v>
      </c>
      <c r="P1172" s="5" t="b">
        <f t="shared" si="512"/>
        <v>0</v>
      </c>
      <c r="T1172" t="str">
        <f t="shared" si="488"/>
        <v/>
      </c>
      <c r="U1172" t="str">
        <f t="shared" si="489"/>
        <v/>
      </c>
      <c r="V1172" t="str">
        <f t="shared" si="490"/>
        <v/>
      </c>
      <c r="W1172" t="str">
        <f t="shared" si="491"/>
        <v/>
      </c>
      <c r="X1172" t="str">
        <f t="shared" si="492"/>
        <v/>
      </c>
      <c r="Y1172" t="str">
        <f t="shared" si="493"/>
        <v/>
      </c>
      <c r="Z1172" t="str">
        <f t="shared" si="494"/>
        <v/>
      </c>
      <c r="AA1172" t="str">
        <f t="shared" si="495"/>
        <v/>
      </c>
      <c r="AB1172" t="str">
        <f t="shared" si="496"/>
        <v/>
      </c>
      <c r="AC1172" t="str">
        <f t="shared" si="497"/>
        <v/>
      </c>
      <c r="AD1172" t="str">
        <f t="shared" si="498"/>
        <v/>
      </c>
      <c r="AE1172" t="str">
        <f t="shared" si="499"/>
        <v/>
      </c>
      <c r="AF1172" t="str">
        <f t="shared" si="500"/>
        <v/>
      </c>
      <c r="AG1172" t="str">
        <f t="shared" si="501"/>
        <v/>
      </c>
    </row>
    <row r="1173" spans="3:33" x14ac:dyDescent="0.3">
      <c r="C1173" s="5" t="str">
        <f t="shared" si="502"/>
        <v/>
      </c>
      <c r="D1173" s="5" t="e">
        <f t="shared" si="486"/>
        <v>#N/A</v>
      </c>
      <c r="E1173" s="5" t="b">
        <f t="shared" si="503"/>
        <v>0</v>
      </c>
      <c r="F1173" s="5" t="e">
        <f t="shared" si="487"/>
        <v>#N/A</v>
      </c>
      <c r="G1173" s="5" t="str">
        <f t="shared" si="504"/>
        <v>FALSE V</v>
      </c>
      <c r="H1173" s="5" t="b">
        <f t="shared" si="505"/>
        <v>0</v>
      </c>
      <c r="I1173" s="5" t="b">
        <f t="shared" si="506"/>
        <v>0</v>
      </c>
      <c r="J1173" s="5" t="b">
        <f t="shared" si="507"/>
        <v>0</v>
      </c>
      <c r="K1173" s="5" t="str">
        <f t="shared" si="508"/>
        <v>FALSE C</v>
      </c>
      <c r="L1173" s="5" t="str">
        <f t="array" ref="L1173">IFERROR(INDEX(e29_4c,SMALL(IF(($B$9&lt;=e29_raw)*($B$11&gt;=e29_raw),MATCH(ROW(e29_4c),ROW(e29_4c))),ROWS($A$1:A1167)),COLUMN(A1167)),"")</f>
        <v/>
      </c>
      <c r="M1173" s="5" t="b">
        <f t="shared" si="509"/>
        <v>0</v>
      </c>
      <c r="N1173" t="b">
        <f t="shared" si="510"/>
        <v>0</v>
      </c>
      <c r="O1173" t="b">
        <f t="shared" si="511"/>
        <v>0</v>
      </c>
      <c r="P1173" s="5" t="b">
        <f t="shared" si="512"/>
        <v>0</v>
      </c>
      <c r="T1173" t="str">
        <f t="shared" si="488"/>
        <v/>
      </c>
      <c r="U1173" t="str">
        <f t="shared" si="489"/>
        <v/>
      </c>
      <c r="V1173" t="str">
        <f t="shared" si="490"/>
        <v/>
      </c>
      <c r="W1173" t="str">
        <f t="shared" si="491"/>
        <v/>
      </c>
      <c r="X1173" t="str">
        <f t="shared" si="492"/>
        <v/>
      </c>
      <c r="Y1173" t="str">
        <f t="shared" si="493"/>
        <v/>
      </c>
      <c r="Z1173" t="str">
        <f t="shared" si="494"/>
        <v/>
      </c>
      <c r="AA1173" t="str">
        <f t="shared" si="495"/>
        <v/>
      </c>
      <c r="AB1173" t="str">
        <f t="shared" si="496"/>
        <v/>
      </c>
      <c r="AC1173" t="str">
        <f t="shared" si="497"/>
        <v/>
      </c>
      <c r="AD1173" t="str">
        <f t="shared" si="498"/>
        <v/>
      </c>
      <c r="AE1173" t="str">
        <f t="shared" si="499"/>
        <v/>
      </c>
      <c r="AF1173" t="str">
        <f t="shared" si="500"/>
        <v/>
      </c>
      <c r="AG1173" t="str">
        <f t="shared" si="501"/>
        <v/>
      </c>
    </row>
    <row r="1174" spans="3:33" x14ac:dyDescent="0.3">
      <c r="C1174" s="5" t="str">
        <f t="shared" si="502"/>
        <v/>
      </c>
      <c r="D1174" s="5" t="e">
        <f t="shared" si="486"/>
        <v>#N/A</v>
      </c>
      <c r="E1174" s="5" t="b">
        <f t="shared" si="503"/>
        <v>0</v>
      </c>
      <c r="F1174" s="5" t="e">
        <f t="shared" si="487"/>
        <v>#N/A</v>
      </c>
      <c r="G1174" s="5" t="str">
        <f t="shared" si="504"/>
        <v>FALSE V</v>
      </c>
      <c r="H1174" s="5" t="b">
        <f t="shared" si="505"/>
        <v>0</v>
      </c>
      <c r="I1174" s="5" t="b">
        <f t="shared" si="506"/>
        <v>0</v>
      </c>
      <c r="J1174" s="5" t="b">
        <f t="shared" si="507"/>
        <v>0</v>
      </c>
      <c r="K1174" s="5" t="str">
        <f t="shared" si="508"/>
        <v>FALSE C</v>
      </c>
      <c r="L1174" s="5" t="str">
        <f t="array" ref="L1174">IFERROR(INDEX(e29_4c,SMALL(IF(($B$9&lt;=e29_raw)*($B$11&gt;=e29_raw),MATCH(ROW(e29_4c),ROW(e29_4c))),ROWS($A$1:A1168)),COLUMN(A1168)),"")</f>
        <v/>
      </c>
      <c r="M1174" s="5" t="b">
        <f t="shared" si="509"/>
        <v>0</v>
      </c>
      <c r="N1174" t="b">
        <f t="shared" si="510"/>
        <v>0</v>
      </c>
      <c r="O1174" t="b">
        <f t="shared" si="511"/>
        <v>0</v>
      </c>
      <c r="P1174" s="5" t="b">
        <f t="shared" si="512"/>
        <v>0</v>
      </c>
      <c r="T1174" t="str">
        <f t="shared" si="488"/>
        <v/>
      </c>
      <c r="U1174" t="str">
        <f t="shared" si="489"/>
        <v/>
      </c>
      <c r="V1174" t="str">
        <f t="shared" si="490"/>
        <v/>
      </c>
      <c r="W1174" t="str">
        <f t="shared" si="491"/>
        <v/>
      </c>
      <c r="X1174" t="str">
        <f t="shared" si="492"/>
        <v/>
      </c>
      <c r="Y1174" t="str">
        <f t="shared" si="493"/>
        <v/>
      </c>
      <c r="Z1174" t="str">
        <f t="shared" si="494"/>
        <v/>
      </c>
      <c r="AA1174" t="str">
        <f t="shared" si="495"/>
        <v/>
      </c>
      <c r="AB1174" t="str">
        <f t="shared" si="496"/>
        <v/>
      </c>
      <c r="AC1174" t="str">
        <f t="shared" si="497"/>
        <v/>
      </c>
      <c r="AD1174" t="str">
        <f t="shared" si="498"/>
        <v/>
      </c>
      <c r="AE1174" t="str">
        <f t="shared" si="499"/>
        <v/>
      </c>
      <c r="AF1174" t="str">
        <f t="shared" si="500"/>
        <v/>
      </c>
      <c r="AG1174" t="str">
        <f t="shared" si="501"/>
        <v/>
      </c>
    </row>
    <row r="1175" spans="3:33" x14ac:dyDescent="0.3">
      <c r="C1175" s="5" t="str">
        <f t="shared" si="502"/>
        <v/>
      </c>
      <c r="D1175" s="5" t="e">
        <f t="shared" si="486"/>
        <v>#N/A</v>
      </c>
      <c r="E1175" s="5" t="b">
        <f t="shared" si="503"/>
        <v>0</v>
      </c>
      <c r="F1175" s="5" t="e">
        <f t="shared" si="487"/>
        <v>#N/A</v>
      </c>
      <c r="G1175" s="5" t="str">
        <f t="shared" si="504"/>
        <v>FALSE V</v>
      </c>
      <c r="H1175" s="5" t="b">
        <f t="shared" si="505"/>
        <v>0</v>
      </c>
      <c r="I1175" s="5" t="b">
        <f t="shared" si="506"/>
        <v>0</v>
      </c>
      <c r="J1175" s="5" t="b">
        <f t="shared" si="507"/>
        <v>0</v>
      </c>
      <c r="K1175" s="5" t="str">
        <f t="shared" si="508"/>
        <v>FALSE C</v>
      </c>
      <c r="L1175" s="5" t="str">
        <f t="array" ref="L1175">IFERROR(INDEX(e29_4c,SMALL(IF(($B$9&lt;=e29_raw)*($B$11&gt;=e29_raw),MATCH(ROW(e29_4c),ROW(e29_4c))),ROWS($A$1:A1169)),COLUMN(A1169)),"")</f>
        <v/>
      </c>
      <c r="M1175" s="5" t="b">
        <f t="shared" si="509"/>
        <v>0</v>
      </c>
      <c r="N1175" t="b">
        <f t="shared" si="510"/>
        <v>0</v>
      </c>
      <c r="O1175" t="b">
        <f t="shared" si="511"/>
        <v>0</v>
      </c>
      <c r="P1175" s="5" t="b">
        <f t="shared" si="512"/>
        <v>0</v>
      </c>
      <c r="T1175" t="str">
        <f t="shared" si="488"/>
        <v/>
      </c>
      <c r="U1175" t="str">
        <f t="shared" si="489"/>
        <v/>
      </c>
      <c r="V1175" t="str">
        <f t="shared" si="490"/>
        <v/>
      </c>
      <c r="W1175" t="str">
        <f t="shared" si="491"/>
        <v/>
      </c>
      <c r="X1175" t="str">
        <f t="shared" si="492"/>
        <v/>
      </c>
      <c r="Y1175" t="str">
        <f t="shared" si="493"/>
        <v/>
      </c>
      <c r="Z1175" t="str">
        <f t="shared" si="494"/>
        <v/>
      </c>
      <c r="AA1175" t="str">
        <f t="shared" si="495"/>
        <v/>
      </c>
      <c r="AB1175" t="str">
        <f t="shared" si="496"/>
        <v/>
      </c>
      <c r="AC1175" t="str">
        <f t="shared" si="497"/>
        <v/>
      </c>
      <c r="AD1175" t="str">
        <f t="shared" si="498"/>
        <v/>
      </c>
      <c r="AE1175" t="str">
        <f t="shared" si="499"/>
        <v/>
      </c>
      <c r="AF1175" t="str">
        <f t="shared" si="500"/>
        <v/>
      </c>
      <c r="AG1175" t="str">
        <f t="shared" si="501"/>
        <v/>
      </c>
    </row>
    <row r="1176" spans="3:33" x14ac:dyDescent="0.3">
      <c r="C1176" s="5" t="str">
        <f t="shared" si="502"/>
        <v/>
      </c>
      <c r="D1176" s="5" t="e">
        <f t="shared" si="486"/>
        <v>#N/A</v>
      </c>
      <c r="E1176" s="5" t="b">
        <f t="shared" si="503"/>
        <v>0</v>
      </c>
      <c r="F1176" s="5" t="e">
        <f t="shared" si="487"/>
        <v>#N/A</v>
      </c>
      <c r="G1176" s="5" t="str">
        <f t="shared" si="504"/>
        <v>FALSE V</v>
      </c>
      <c r="H1176" s="5" t="b">
        <f t="shared" si="505"/>
        <v>0</v>
      </c>
      <c r="I1176" s="5" t="b">
        <f t="shared" si="506"/>
        <v>0</v>
      </c>
      <c r="J1176" s="5" t="b">
        <f t="shared" si="507"/>
        <v>0</v>
      </c>
      <c r="K1176" s="5" t="str">
        <f t="shared" si="508"/>
        <v>FALSE C</v>
      </c>
      <c r="L1176" s="5" t="str">
        <f t="array" ref="L1176">IFERROR(INDEX(e29_4c,SMALL(IF(($B$9&lt;=e29_raw)*($B$11&gt;=e29_raw),MATCH(ROW(e29_4c),ROW(e29_4c))),ROWS($A$1:A1170)),COLUMN(A1170)),"")</f>
        <v/>
      </c>
      <c r="M1176" s="5" t="b">
        <f t="shared" si="509"/>
        <v>0</v>
      </c>
      <c r="N1176" t="b">
        <f t="shared" si="510"/>
        <v>0</v>
      </c>
      <c r="O1176" t="b">
        <f t="shared" si="511"/>
        <v>0</v>
      </c>
      <c r="P1176" s="5" t="b">
        <f t="shared" si="512"/>
        <v>0</v>
      </c>
      <c r="T1176" t="str">
        <f t="shared" si="488"/>
        <v/>
      </c>
      <c r="U1176" t="str">
        <f t="shared" si="489"/>
        <v/>
      </c>
      <c r="V1176" t="str">
        <f t="shared" si="490"/>
        <v/>
      </c>
      <c r="W1176" t="str">
        <f t="shared" si="491"/>
        <v/>
      </c>
      <c r="X1176" t="str">
        <f t="shared" si="492"/>
        <v/>
      </c>
      <c r="Y1176" t="str">
        <f t="shared" si="493"/>
        <v/>
      </c>
      <c r="Z1176" t="str">
        <f t="shared" si="494"/>
        <v/>
      </c>
      <c r="AA1176" t="str">
        <f t="shared" si="495"/>
        <v/>
      </c>
      <c r="AB1176" t="str">
        <f t="shared" si="496"/>
        <v/>
      </c>
      <c r="AC1176" t="str">
        <f t="shared" si="497"/>
        <v/>
      </c>
      <c r="AD1176" t="str">
        <f t="shared" si="498"/>
        <v/>
      </c>
      <c r="AE1176" t="str">
        <f t="shared" si="499"/>
        <v/>
      </c>
      <c r="AF1176" t="str">
        <f t="shared" si="500"/>
        <v/>
      </c>
      <c r="AG1176" t="str">
        <f t="shared" si="501"/>
        <v/>
      </c>
    </row>
    <row r="1177" spans="3:33" x14ac:dyDescent="0.3">
      <c r="C1177" s="5" t="str">
        <f t="shared" si="502"/>
        <v/>
      </c>
      <c r="D1177" s="5" t="e">
        <f t="shared" si="486"/>
        <v>#N/A</v>
      </c>
      <c r="E1177" s="5" t="b">
        <f t="shared" si="503"/>
        <v>0</v>
      </c>
      <c r="F1177" s="5" t="e">
        <f t="shared" si="487"/>
        <v>#N/A</v>
      </c>
      <c r="G1177" s="5" t="str">
        <f t="shared" si="504"/>
        <v>FALSE V</v>
      </c>
      <c r="H1177" s="5" t="b">
        <f t="shared" si="505"/>
        <v>0</v>
      </c>
      <c r="I1177" s="5" t="b">
        <f t="shared" si="506"/>
        <v>0</v>
      </c>
      <c r="J1177" s="5" t="b">
        <f t="shared" si="507"/>
        <v>0</v>
      </c>
      <c r="K1177" s="5" t="str">
        <f t="shared" si="508"/>
        <v>FALSE C</v>
      </c>
      <c r="L1177" s="5" t="str">
        <f t="array" ref="L1177">IFERROR(INDEX(e29_4c,SMALL(IF(($B$9&lt;=e29_raw)*($B$11&gt;=e29_raw),MATCH(ROW(e29_4c),ROW(e29_4c))),ROWS($A$1:A1171)),COLUMN(A1171)),"")</f>
        <v/>
      </c>
      <c r="M1177" s="5" t="b">
        <f t="shared" si="509"/>
        <v>0</v>
      </c>
      <c r="N1177" t="b">
        <f t="shared" si="510"/>
        <v>0</v>
      </c>
      <c r="O1177" t="b">
        <f t="shared" si="511"/>
        <v>0</v>
      </c>
      <c r="P1177" s="5" t="b">
        <f t="shared" si="512"/>
        <v>0</v>
      </c>
      <c r="T1177" t="str">
        <f t="shared" si="488"/>
        <v/>
      </c>
      <c r="U1177" t="str">
        <f t="shared" si="489"/>
        <v/>
      </c>
      <c r="V1177" t="str">
        <f t="shared" si="490"/>
        <v/>
      </c>
      <c r="W1177" t="str">
        <f t="shared" si="491"/>
        <v/>
      </c>
      <c r="X1177" t="str">
        <f t="shared" si="492"/>
        <v/>
      </c>
      <c r="Y1177" t="str">
        <f t="shared" si="493"/>
        <v/>
      </c>
      <c r="Z1177" t="str">
        <f t="shared" si="494"/>
        <v/>
      </c>
      <c r="AA1177" t="str">
        <f t="shared" si="495"/>
        <v/>
      </c>
      <c r="AB1177" t="str">
        <f t="shared" si="496"/>
        <v/>
      </c>
      <c r="AC1177" t="str">
        <f t="shared" si="497"/>
        <v/>
      </c>
      <c r="AD1177" t="str">
        <f t="shared" si="498"/>
        <v/>
      </c>
      <c r="AE1177" t="str">
        <f t="shared" si="499"/>
        <v/>
      </c>
      <c r="AF1177" t="str">
        <f t="shared" si="500"/>
        <v/>
      </c>
      <c r="AG1177" t="str">
        <f t="shared" si="501"/>
        <v/>
      </c>
    </row>
    <row r="1178" spans="3:33" x14ac:dyDescent="0.3">
      <c r="C1178" s="5" t="str">
        <f t="shared" si="502"/>
        <v/>
      </c>
      <c r="D1178" s="5" t="e">
        <f t="shared" si="486"/>
        <v>#N/A</v>
      </c>
      <c r="E1178" s="5" t="b">
        <f t="shared" si="503"/>
        <v>0</v>
      </c>
      <c r="F1178" s="5" t="e">
        <f t="shared" si="487"/>
        <v>#N/A</v>
      </c>
      <c r="G1178" s="5" t="str">
        <f t="shared" si="504"/>
        <v>FALSE V</v>
      </c>
      <c r="H1178" s="5" t="b">
        <f t="shared" si="505"/>
        <v>0</v>
      </c>
      <c r="I1178" s="5" t="b">
        <f t="shared" si="506"/>
        <v>0</v>
      </c>
      <c r="J1178" s="5" t="b">
        <f t="shared" si="507"/>
        <v>0</v>
      </c>
      <c r="K1178" s="5" t="str">
        <f t="shared" si="508"/>
        <v>FALSE C</v>
      </c>
      <c r="L1178" s="5" t="str">
        <f t="array" ref="L1178">IFERROR(INDEX(e29_4c,SMALL(IF(($B$9&lt;=e29_raw)*($B$11&gt;=e29_raw),MATCH(ROW(e29_4c),ROW(e29_4c))),ROWS($A$1:A1172)),COLUMN(A1172)),"")</f>
        <v/>
      </c>
      <c r="M1178" s="5" t="b">
        <f t="shared" si="509"/>
        <v>0</v>
      </c>
      <c r="N1178" t="b">
        <f t="shared" si="510"/>
        <v>0</v>
      </c>
      <c r="O1178" t="b">
        <f t="shared" si="511"/>
        <v>0</v>
      </c>
      <c r="P1178" s="5" t="b">
        <f t="shared" si="512"/>
        <v>0</v>
      </c>
      <c r="T1178" t="str">
        <f t="shared" si="488"/>
        <v/>
      </c>
      <c r="U1178" t="str">
        <f t="shared" si="489"/>
        <v/>
      </c>
      <c r="V1178" t="str">
        <f t="shared" si="490"/>
        <v/>
      </c>
      <c r="W1178" t="str">
        <f t="shared" si="491"/>
        <v/>
      </c>
      <c r="X1178" t="str">
        <f t="shared" si="492"/>
        <v/>
      </c>
      <c r="Y1178" t="str">
        <f t="shared" si="493"/>
        <v/>
      </c>
      <c r="Z1178" t="str">
        <f t="shared" si="494"/>
        <v/>
      </c>
      <c r="AA1178" t="str">
        <f t="shared" si="495"/>
        <v/>
      </c>
      <c r="AB1178" t="str">
        <f t="shared" si="496"/>
        <v/>
      </c>
      <c r="AC1178" t="str">
        <f t="shared" si="497"/>
        <v/>
      </c>
      <c r="AD1178" t="str">
        <f t="shared" si="498"/>
        <v/>
      </c>
      <c r="AE1178" t="str">
        <f t="shared" si="499"/>
        <v/>
      </c>
      <c r="AF1178" t="str">
        <f t="shared" si="500"/>
        <v/>
      </c>
      <c r="AG1178" t="str">
        <f t="shared" si="501"/>
        <v/>
      </c>
    </row>
    <row r="1179" spans="3:33" x14ac:dyDescent="0.3">
      <c r="C1179" s="5" t="str">
        <f t="shared" si="502"/>
        <v/>
      </c>
      <c r="D1179" s="5" t="e">
        <f t="shared" si="486"/>
        <v>#N/A</v>
      </c>
      <c r="E1179" s="5" t="b">
        <f t="shared" si="503"/>
        <v>0</v>
      </c>
      <c r="F1179" s="5" t="e">
        <f t="shared" si="487"/>
        <v>#N/A</v>
      </c>
      <c r="G1179" s="5" t="str">
        <f t="shared" si="504"/>
        <v>FALSE V</v>
      </c>
      <c r="H1179" s="5" t="b">
        <f t="shared" si="505"/>
        <v>0</v>
      </c>
      <c r="I1179" s="5" t="b">
        <f t="shared" si="506"/>
        <v>0</v>
      </c>
      <c r="J1179" s="5" t="b">
        <f t="shared" si="507"/>
        <v>0</v>
      </c>
      <c r="K1179" s="5" t="str">
        <f t="shared" si="508"/>
        <v>FALSE C</v>
      </c>
      <c r="L1179" s="5" t="str">
        <f t="array" ref="L1179">IFERROR(INDEX(e29_4c,SMALL(IF(($B$9&lt;=e29_raw)*($B$11&gt;=e29_raw),MATCH(ROW(e29_4c),ROW(e29_4c))),ROWS($A$1:A1173)),COLUMN(A1173)),"")</f>
        <v/>
      </c>
      <c r="M1179" s="5" t="b">
        <f t="shared" si="509"/>
        <v>0</v>
      </c>
      <c r="N1179" t="b">
        <f t="shared" si="510"/>
        <v>0</v>
      </c>
      <c r="O1179" t="b">
        <f t="shared" si="511"/>
        <v>0</v>
      </c>
      <c r="P1179" s="5" t="b">
        <f t="shared" si="512"/>
        <v>0</v>
      </c>
      <c r="T1179" t="str">
        <f t="shared" si="488"/>
        <v/>
      </c>
      <c r="U1179" t="str">
        <f t="shared" si="489"/>
        <v/>
      </c>
      <c r="V1179" t="str">
        <f t="shared" si="490"/>
        <v/>
      </c>
      <c r="W1179" t="str">
        <f t="shared" si="491"/>
        <v/>
      </c>
      <c r="X1179" t="str">
        <f t="shared" si="492"/>
        <v/>
      </c>
      <c r="Y1179" t="str">
        <f t="shared" si="493"/>
        <v/>
      </c>
      <c r="Z1179" t="str">
        <f t="shared" si="494"/>
        <v/>
      </c>
      <c r="AA1179" t="str">
        <f t="shared" si="495"/>
        <v/>
      </c>
      <c r="AB1179" t="str">
        <f t="shared" si="496"/>
        <v/>
      </c>
      <c r="AC1179" t="str">
        <f t="shared" si="497"/>
        <v/>
      </c>
      <c r="AD1179" t="str">
        <f t="shared" si="498"/>
        <v/>
      </c>
      <c r="AE1179" t="str">
        <f t="shared" si="499"/>
        <v/>
      </c>
      <c r="AF1179" t="str">
        <f t="shared" si="500"/>
        <v/>
      </c>
      <c r="AG1179" t="str">
        <f t="shared" si="501"/>
        <v/>
      </c>
    </row>
    <row r="1180" spans="3:33" x14ac:dyDescent="0.3">
      <c r="C1180" s="5" t="str">
        <f t="shared" si="502"/>
        <v/>
      </c>
      <c r="D1180" s="5" t="e">
        <f t="shared" si="486"/>
        <v>#N/A</v>
      </c>
      <c r="E1180" s="5" t="b">
        <f t="shared" si="503"/>
        <v>0</v>
      </c>
      <c r="F1180" s="5" t="e">
        <f t="shared" si="487"/>
        <v>#N/A</v>
      </c>
      <c r="G1180" s="5" t="str">
        <f t="shared" si="504"/>
        <v>FALSE V</v>
      </c>
      <c r="H1180" s="5" t="b">
        <f t="shared" si="505"/>
        <v>0</v>
      </c>
      <c r="I1180" s="5" t="b">
        <f t="shared" si="506"/>
        <v>0</v>
      </c>
      <c r="J1180" s="5" t="b">
        <f t="shared" si="507"/>
        <v>0</v>
      </c>
      <c r="K1180" s="5" t="str">
        <f t="shared" si="508"/>
        <v>FALSE C</v>
      </c>
      <c r="L1180" s="5" t="str">
        <f t="array" ref="L1180">IFERROR(INDEX(e29_4c,SMALL(IF(($B$9&lt;=e29_raw)*($B$11&gt;=e29_raw),MATCH(ROW(e29_4c),ROW(e29_4c))),ROWS($A$1:A1174)),COLUMN(A1174)),"")</f>
        <v/>
      </c>
      <c r="M1180" s="5" t="b">
        <f t="shared" si="509"/>
        <v>0</v>
      </c>
      <c r="N1180" t="b">
        <f t="shared" si="510"/>
        <v>0</v>
      </c>
      <c r="O1180" t="b">
        <f t="shared" si="511"/>
        <v>0</v>
      </c>
      <c r="P1180" s="5" t="b">
        <f t="shared" si="512"/>
        <v>0</v>
      </c>
      <c r="T1180" t="str">
        <f t="shared" si="488"/>
        <v/>
      </c>
      <c r="U1180" t="str">
        <f t="shared" si="489"/>
        <v/>
      </c>
      <c r="V1180" t="str">
        <f t="shared" si="490"/>
        <v/>
      </c>
      <c r="W1180" t="str">
        <f t="shared" si="491"/>
        <v/>
      </c>
      <c r="X1180" t="str">
        <f t="shared" si="492"/>
        <v/>
      </c>
      <c r="Y1180" t="str">
        <f t="shared" si="493"/>
        <v/>
      </c>
      <c r="Z1180" t="str">
        <f t="shared" si="494"/>
        <v/>
      </c>
      <c r="AA1180" t="str">
        <f t="shared" si="495"/>
        <v/>
      </c>
      <c r="AB1180" t="str">
        <f t="shared" si="496"/>
        <v/>
      </c>
      <c r="AC1180" t="str">
        <f t="shared" si="497"/>
        <v/>
      </c>
      <c r="AD1180" t="str">
        <f t="shared" si="498"/>
        <v/>
      </c>
      <c r="AE1180" t="str">
        <f t="shared" si="499"/>
        <v/>
      </c>
      <c r="AF1180" t="str">
        <f t="shared" si="500"/>
        <v/>
      </c>
      <c r="AG1180" t="str">
        <f t="shared" si="501"/>
        <v/>
      </c>
    </row>
    <row r="1181" spans="3:33" x14ac:dyDescent="0.3">
      <c r="C1181" s="5" t="str">
        <f t="shared" si="502"/>
        <v/>
      </c>
      <c r="D1181" s="5" t="e">
        <f t="shared" si="486"/>
        <v>#N/A</v>
      </c>
      <c r="E1181" s="5" t="b">
        <f t="shared" si="503"/>
        <v>0</v>
      </c>
      <c r="F1181" s="5" t="e">
        <f t="shared" si="487"/>
        <v>#N/A</v>
      </c>
      <c r="G1181" s="5" t="str">
        <f t="shared" si="504"/>
        <v>FALSE V</v>
      </c>
      <c r="H1181" s="5" t="b">
        <f t="shared" si="505"/>
        <v>0</v>
      </c>
      <c r="I1181" s="5" t="b">
        <f t="shared" si="506"/>
        <v>0</v>
      </c>
      <c r="J1181" s="5" t="b">
        <f t="shared" si="507"/>
        <v>0</v>
      </c>
      <c r="K1181" s="5" t="str">
        <f t="shared" si="508"/>
        <v>FALSE C</v>
      </c>
      <c r="L1181" s="5" t="str">
        <f t="array" ref="L1181">IFERROR(INDEX(e29_4c,SMALL(IF(($B$9&lt;=e29_raw)*($B$11&gt;=e29_raw),MATCH(ROW(e29_4c),ROW(e29_4c))),ROWS($A$1:A1175)),COLUMN(A1175)),"")</f>
        <v/>
      </c>
      <c r="M1181" s="5" t="b">
        <f t="shared" si="509"/>
        <v>0</v>
      </c>
      <c r="N1181" t="b">
        <f t="shared" si="510"/>
        <v>0</v>
      </c>
      <c r="O1181" t="b">
        <f t="shared" si="511"/>
        <v>0</v>
      </c>
      <c r="P1181" s="5" t="b">
        <f t="shared" si="512"/>
        <v>0</v>
      </c>
      <c r="T1181" t="str">
        <f t="shared" si="488"/>
        <v/>
      </c>
      <c r="U1181" t="str">
        <f t="shared" si="489"/>
        <v/>
      </c>
      <c r="V1181" t="str">
        <f t="shared" si="490"/>
        <v/>
      </c>
      <c r="W1181" t="str">
        <f t="shared" si="491"/>
        <v/>
      </c>
      <c r="X1181" t="str">
        <f t="shared" si="492"/>
        <v/>
      </c>
      <c r="Y1181" t="str">
        <f t="shared" si="493"/>
        <v/>
      </c>
      <c r="Z1181" t="str">
        <f t="shared" si="494"/>
        <v/>
      </c>
      <c r="AA1181" t="str">
        <f t="shared" si="495"/>
        <v/>
      </c>
      <c r="AB1181" t="str">
        <f t="shared" si="496"/>
        <v/>
      </c>
      <c r="AC1181" t="str">
        <f t="shared" si="497"/>
        <v/>
      </c>
      <c r="AD1181" t="str">
        <f t="shared" si="498"/>
        <v/>
      </c>
      <c r="AE1181" t="str">
        <f t="shared" si="499"/>
        <v/>
      </c>
      <c r="AF1181" t="str">
        <f t="shared" si="500"/>
        <v/>
      </c>
      <c r="AG1181" t="str">
        <f t="shared" si="501"/>
        <v/>
      </c>
    </row>
    <row r="1182" spans="3:33" x14ac:dyDescent="0.3">
      <c r="C1182" s="5" t="str">
        <f t="shared" si="502"/>
        <v/>
      </c>
      <c r="D1182" s="5" t="e">
        <f t="shared" si="486"/>
        <v>#N/A</v>
      </c>
      <c r="E1182" s="5" t="b">
        <f t="shared" si="503"/>
        <v>0</v>
      </c>
      <c r="F1182" s="5" t="e">
        <f t="shared" si="487"/>
        <v>#N/A</v>
      </c>
      <c r="G1182" s="5" t="str">
        <f t="shared" si="504"/>
        <v>FALSE V</v>
      </c>
      <c r="H1182" s="5" t="b">
        <f t="shared" si="505"/>
        <v>0</v>
      </c>
      <c r="I1182" s="5" t="b">
        <f t="shared" si="506"/>
        <v>0</v>
      </c>
      <c r="J1182" s="5" t="b">
        <f t="shared" si="507"/>
        <v>0</v>
      </c>
      <c r="K1182" s="5" t="str">
        <f t="shared" si="508"/>
        <v>FALSE C</v>
      </c>
      <c r="L1182" s="5" t="str">
        <f t="array" ref="L1182">IFERROR(INDEX(e29_4c,SMALL(IF(($B$9&lt;=e29_raw)*($B$11&gt;=e29_raw),MATCH(ROW(e29_4c),ROW(e29_4c))),ROWS($A$1:A1176)),COLUMN(A1176)),"")</f>
        <v/>
      </c>
      <c r="M1182" s="5" t="b">
        <f t="shared" si="509"/>
        <v>0</v>
      </c>
      <c r="N1182" t="b">
        <f t="shared" si="510"/>
        <v>0</v>
      </c>
      <c r="O1182" t="b">
        <f t="shared" si="511"/>
        <v>0</v>
      </c>
      <c r="P1182" s="5" t="b">
        <f t="shared" si="512"/>
        <v>0</v>
      </c>
      <c r="T1182" t="str">
        <f t="shared" si="488"/>
        <v/>
      </c>
      <c r="U1182" t="str">
        <f t="shared" si="489"/>
        <v/>
      </c>
      <c r="V1182" t="str">
        <f t="shared" si="490"/>
        <v/>
      </c>
      <c r="W1182" t="str">
        <f t="shared" si="491"/>
        <v/>
      </c>
      <c r="X1182" t="str">
        <f t="shared" si="492"/>
        <v/>
      </c>
      <c r="Y1182" t="str">
        <f t="shared" si="493"/>
        <v/>
      </c>
      <c r="Z1182" t="str">
        <f t="shared" si="494"/>
        <v/>
      </c>
      <c r="AA1182" t="str">
        <f t="shared" si="495"/>
        <v/>
      </c>
      <c r="AB1182" t="str">
        <f t="shared" si="496"/>
        <v/>
      </c>
      <c r="AC1182" t="str">
        <f t="shared" si="497"/>
        <v/>
      </c>
      <c r="AD1182" t="str">
        <f t="shared" si="498"/>
        <v/>
      </c>
      <c r="AE1182" t="str">
        <f t="shared" si="499"/>
        <v/>
      </c>
      <c r="AF1182" t="str">
        <f t="shared" si="500"/>
        <v/>
      </c>
      <c r="AG1182" t="str">
        <f t="shared" si="501"/>
        <v/>
      </c>
    </row>
    <row r="1183" spans="3:33" x14ac:dyDescent="0.3">
      <c r="C1183" s="5" t="str">
        <f t="shared" si="502"/>
        <v/>
      </c>
      <c r="D1183" s="5" t="e">
        <f t="shared" si="486"/>
        <v>#N/A</v>
      </c>
      <c r="E1183" s="5" t="b">
        <f t="shared" si="503"/>
        <v>0</v>
      </c>
      <c r="F1183" s="5" t="e">
        <f t="shared" si="487"/>
        <v>#N/A</v>
      </c>
      <c r="G1183" s="5" t="str">
        <f t="shared" si="504"/>
        <v>FALSE V</v>
      </c>
      <c r="H1183" s="5" t="b">
        <f t="shared" si="505"/>
        <v>0</v>
      </c>
      <c r="I1183" s="5" t="b">
        <f t="shared" si="506"/>
        <v>0</v>
      </c>
      <c r="J1183" s="5" t="b">
        <f t="shared" si="507"/>
        <v>0</v>
      </c>
      <c r="K1183" s="5" t="str">
        <f t="shared" si="508"/>
        <v>FALSE C</v>
      </c>
      <c r="L1183" s="5" t="str">
        <f t="array" ref="L1183">IFERROR(INDEX(e29_4c,SMALL(IF(($B$9&lt;=e29_raw)*($B$11&gt;=e29_raw),MATCH(ROW(e29_4c),ROW(e29_4c))),ROWS($A$1:A1177)),COLUMN(A1177)),"")</f>
        <v/>
      </c>
      <c r="M1183" s="5" t="b">
        <f t="shared" si="509"/>
        <v>0</v>
      </c>
      <c r="N1183" t="b">
        <f t="shared" si="510"/>
        <v>0</v>
      </c>
      <c r="O1183" t="b">
        <f t="shared" si="511"/>
        <v>0</v>
      </c>
      <c r="P1183" s="5" t="b">
        <f t="shared" si="512"/>
        <v>0</v>
      </c>
      <c r="T1183" t="str">
        <f t="shared" si="488"/>
        <v/>
      </c>
      <c r="U1183" t="str">
        <f t="shared" si="489"/>
        <v/>
      </c>
      <c r="V1183" t="str">
        <f t="shared" si="490"/>
        <v/>
      </c>
      <c r="W1183" t="str">
        <f t="shared" si="491"/>
        <v/>
      </c>
      <c r="X1183" t="str">
        <f t="shared" si="492"/>
        <v/>
      </c>
      <c r="Y1183" t="str">
        <f t="shared" si="493"/>
        <v/>
      </c>
      <c r="Z1183" t="str">
        <f t="shared" si="494"/>
        <v/>
      </c>
      <c r="AA1183" t="str">
        <f t="shared" si="495"/>
        <v/>
      </c>
      <c r="AB1183" t="str">
        <f t="shared" si="496"/>
        <v/>
      </c>
      <c r="AC1183" t="str">
        <f t="shared" si="497"/>
        <v/>
      </c>
      <c r="AD1183" t="str">
        <f t="shared" si="498"/>
        <v/>
      </c>
      <c r="AE1183" t="str">
        <f t="shared" si="499"/>
        <v/>
      </c>
      <c r="AF1183" t="str">
        <f t="shared" si="500"/>
        <v/>
      </c>
      <c r="AG1183" t="str">
        <f t="shared" si="501"/>
        <v/>
      </c>
    </row>
    <row r="1184" spans="3:33" x14ac:dyDescent="0.3">
      <c r="C1184" s="5" t="str">
        <f t="shared" si="502"/>
        <v/>
      </c>
      <c r="D1184" s="5" t="e">
        <f t="shared" si="486"/>
        <v>#N/A</v>
      </c>
      <c r="E1184" s="5" t="b">
        <f t="shared" si="503"/>
        <v>0</v>
      </c>
      <c r="F1184" s="5" t="e">
        <f t="shared" si="487"/>
        <v>#N/A</v>
      </c>
      <c r="G1184" s="5" t="str">
        <f t="shared" si="504"/>
        <v>FALSE V</v>
      </c>
      <c r="H1184" s="5" t="b">
        <f t="shared" si="505"/>
        <v>0</v>
      </c>
      <c r="I1184" s="5" t="b">
        <f t="shared" si="506"/>
        <v>0</v>
      </c>
      <c r="J1184" s="5" t="b">
        <f t="shared" si="507"/>
        <v>0</v>
      </c>
      <c r="K1184" s="5" t="str">
        <f t="shared" si="508"/>
        <v>FALSE C</v>
      </c>
      <c r="L1184" s="5" t="str">
        <f t="array" ref="L1184">IFERROR(INDEX(e29_4c,SMALL(IF(($B$9&lt;=e29_raw)*($B$11&gt;=e29_raw),MATCH(ROW(e29_4c),ROW(e29_4c))),ROWS($A$1:A1178)),COLUMN(A1178)),"")</f>
        <v/>
      </c>
      <c r="M1184" s="5" t="b">
        <f t="shared" si="509"/>
        <v>0</v>
      </c>
      <c r="N1184" t="b">
        <f t="shared" si="510"/>
        <v>0</v>
      </c>
      <c r="O1184" t="b">
        <f t="shared" si="511"/>
        <v>0</v>
      </c>
      <c r="P1184" s="5" t="b">
        <f t="shared" si="512"/>
        <v>0</v>
      </c>
      <c r="T1184" t="str">
        <f t="shared" si="488"/>
        <v/>
      </c>
      <c r="U1184" t="str">
        <f t="shared" si="489"/>
        <v/>
      </c>
      <c r="V1184" t="str">
        <f t="shared" si="490"/>
        <v/>
      </c>
      <c r="W1184" t="str">
        <f t="shared" si="491"/>
        <v/>
      </c>
      <c r="X1184" t="str">
        <f t="shared" si="492"/>
        <v/>
      </c>
      <c r="Y1184" t="str">
        <f t="shared" si="493"/>
        <v/>
      </c>
      <c r="Z1184" t="str">
        <f t="shared" si="494"/>
        <v/>
      </c>
      <c r="AA1184" t="str">
        <f t="shared" si="495"/>
        <v/>
      </c>
      <c r="AB1184" t="str">
        <f t="shared" si="496"/>
        <v/>
      </c>
      <c r="AC1184" t="str">
        <f t="shared" si="497"/>
        <v/>
      </c>
      <c r="AD1184" t="str">
        <f t="shared" si="498"/>
        <v/>
      </c>
      <c r="AE1184" t="str">
        <f t="shared" si="499"/>
        <v/>
      </c>
      <c r="AF1184" t="str">
        <f t="shared" si="500"/>
        <v/>
      </c>
      <c r="AG1184" t="str">
        <f t="shared" si="501"/>
        <v/>
      </c>
    </row>
    <row r="1185" spans="3:33" x14ac:dyDescent="0.3">
      <c r="C1185" s="5" t="str">
        <f t="shared" si="502"/>
        <v/>
      </c>
      <c r="D1185" s="5" t="e">
        <f t="shared" si="486"/>
        <v>#N/A</v>
      </c>
      <c r="E1185" s="5" t="b">
        <f t="shared" si="503"/>
        <v>0</v>
      </c>
      <c r="F1185" s="5" t="e">
        <f t="shared" si="487"/>
        <v>#N/A</v>
      </c>
      <c r="G1185" s="5" t="str">
        <f t="shared" si="504"/>
        <v>FALSE V</v>
      </c>
      <c r="H1185" s="5" t="b">
        <f t="shared" si="505"/>
        <v>0</v>
      </c>
      <c r="I1185" s="5" t="b">
        <f t="shared" si="506"/>
        <v>0</v>
      </c>
      <c r="J1185" s="5" t="b">
        <f t="shared" si="507"/>
        <v>0</v>
      </c>
      <c r="K1185" s="5" t="str">
        <f t="shared" si="508"/>
        <v>FALSE C</v>
      </c>
      <c r="L1185" s="5" t="str">
        <f t="array" ref="L1185">IFERROR(INDEX(e29_4c,SMALL(IF(($B$9&lt;=e29_raw)*($B$11&gt;=e29_raw),MATCH(ROW(e29_4c),ROW(e29_4c))),ROWS($A$1:A1179)),COLUMN(A1179)),"")</f>
        <v/>
      </c>
      <c r="M1185" s="5" t="b">
        <f t="shared" si="509"/>
        <v>0</v>
      </c>
      <c r="N1185" t="b">
        <f t="shared" si="510"/>
        <v>0</v>
      </c>
      <c r="O1185" t="b">
        <f t="shared" si="511"/>
        <v>0</v>
      </c>
      <c r="P1185" s="5" t="b">
        <f t="shared" si="512"/>
        <v>0</v>
      </c>
      <c r="T1185" t="str">
        <f t="shared" si="488"/>
        <v/>
      </c>
      <c r="U1185" t="str">
        <f t="shared" si="489"/>
        <v/>
      </c>
      <c r="V1185" t="str">
        <f t="shared" si="490"/>
        <v/>
      </c>
      <c r="W1185" t="str">
        <f t="shared" si="491"/>
        <v/>
      </c>
      <c r="X1185" t="str">
        <f t="shared" si="492"/>
        <v/>
      </c>
      <c r="Y1185" t="str">
        <f t="shared" si="493"/>
        <v/>
      </c>
      <c r="Z1185" t="str">
        <f t="shared" si="494"/>
        <v/>
      </c>
      <c r="AA1185" t="str">
        <f t="shared" si="495"/>
        <v/>
      </c>
      <c r="AB1185" t="str">
        <f t="shared" si="496"/>
        <v/>
      </c>
      <c r="AC1185" t="str">
        <f t="shared" si="497"/>
        <v/>
      </c>
      <c r="AD1185" t="str">
        <f t="shared" si="498"/>
        <v/>
      </c>
      <c r="AE1185" t="str">
        <f t="shared" si="499"/>
        <v/>
      </c>
      <c r="AF1185" t="str">
        <f t="shared" si="500"/>
        <v/>
      </c>
      <c r="AG1185" t="str">
        <f t="shared" si="501"/>
        <v/>
      </c>
    </row>
    <row r="1186" spans="3:33" x14ac:dyDescent="0.3">
      <c r="C1186" s="5" t="str">
        <f t="shared" si="502"/>
        <v/>
      </c>
      <c r="D1186" s="5" t="e">
        <f t="shared" si="486"/>
        <v>#N/A</v>
      </c>
      <c r="E1186" s="5" t="b">
        <f t="shared" si="503"/>
        <v>0</v>
      </c>
      <c r="F1186" s="5" t="e">
        <f t="shared" si="487"/>
        <v>#N/A</v>
      </c>
      <c r="G1186" s="5" t="str">
        <f t="shared" si="504"/>
        <v>FALSE V</v>
      </c>
      <c r="H1186" s="5" t="b">
        <f t="shared" si="505"/>
        <v>0</v>
      </c>
      <c r="I1186" s="5" t="b">
        <f t="shared" si="506"/>
        <v>0</v>
      </c>
      <c r="J1186" s="5" t="b">
        <f t="shared" si="507"/>
        <v>0</v>
      </c>
      <c r="K1186" s="5" t="str">
        <f t="shared" si="508"/>
        <v>FALSE C</v>
      </c>
      <c r="L1186" s="5" t="str">
        <f t="array" ref="L1186">IFERROR(INDEX(e29_4c,SMALL(IF(($B$9&lt;=e29_raw)*($B$11&gt;=e29_raw),MATCH(ROW(e29_4c),ROW(e29_4c))),ROWS($A$1:A1180)),COLUMN(A1180)),"")</f>
        <v/>
      </c>
      <c r="M1186" s="5" t="b">
        <f t="shared" si="509"/>
        <v>0</v>
      </c>
      <c r="N1186" t="b">
        <f t="shared" si="510"/>
        <v>0</v>
      </c>
      <c r="O1186" t="b">
        <f t="shared" si="511"/>
        <v>0</v>
      </c>
      <c r="P1186" s="5" t="b">
        <f t="shared" si="512"/>
        <v>0</v>
      </c>
      <c r="T1186" t="str">
        <f t="shared" si="488"/>
        <v/>
      </c>
      <c r="U1186" t="str">
        <f t="shared" si="489"/>
        <v/>
      </c>
      <c r="V1186" t="str">
        <f t="shared" si="490"/>
        <v/>
      </c>
      <c r="W1186" t="str">
        <f t="shared" si="491"/>
        <v/>
      </c>
      <c r="X1186" t="str">
        <f t="shared" si="492"/>
        <v/>
      </c>
      <c r="Y1186" t="str">
        <f t="shared" si="493"/>
        <v/>
      </c>
      <c r="Z1186" t="str">
        <f t="shared" si="494"/>
        <v/>
      </c>
      <c r="AA1186" t="str">
        <f t="shared" si="495"/>
        <v/>
      </c>
      <c r="AB1186" t="str">
        <f t="shared" si="496"/>
        <v/>
      </c>
      <c r="AC1186" t="str">
        <f t="shared" si="497"/>
        <v/>
      </c>
      <c r="AD1186" t="str">
        <f t="shared" si="498"/>
        <v/>
      </c>
      <c r="AE1186" t="str">
        <f t="shared" si="499"/>
        <v/>
      </c>
      <c r="AF1186" t="str">
        <f t="shared" si="500"/>
        <v/>
      </c>
      <c r="AG1186" t="str">
        <f t="shared" si="501"/>
        <v/>
      </c>
    </row>
    <row r="1187" spans="3:33" x14ac:dyDescent="0.3">
      <c r="C1187" s="5" t="str">
        <f t="shared" si="502"/>
        <v/>
      </c>
      <c r="D1187" s="5" t="e">
        <f t="shared" si="486"/>
        <v>#N/A</v>
      </c>
      <c r="E1187" s="5" t="b">
        <f t="shared" si="503"/>
        <v>0</v>
      </c>
      <c r="F1187" s="5" t="e">
        <f t="shared" si="487"/>
        <v>#N/A</v>
      </c>
      <c r="G1187" s="5" t="str">
        <f t="shared" si="504"/>
        <v>FALSE V</v>
      </c>
      <c r="H1187" s="5" t="b">
        <f t="shared" si="505"/>
        <v>0</v>
      </c>
      <c r="I1187" s="5" t="b">
        <f t="shared" si="506"/>
        <v>0</v>
      </c>
      <c r="J1187" s="5" t="b">
        <f t="shared" si="507"/>
        <v>0</v>
      </c>
      <c r="K1187" s="5" t="str">
        <f t="shared" si="508"/>
        <v>FALSE C</v>
      </c>
      <c r="L1187" s="5" t="str">
        <f t="array" ref="L1187">IFERROR(INDEX(e29_4c,SMALL(IF(($B$9&lt;=e29_raw)*($B$11&gt;=e29_raw),MATCH(ROW(e29_4c),ROW(e29_4c))),ROWS($A$1:A1181)),COLUMN(A1181)),"")</f>
        <v/>
      </c>
      <c r="M1187" s="5" t="b">
        <f t="shared" si="509"/>
        <v>0</v>
      </c>
      <c r="N1187" t="b">
        <f t="shared" si="510"/>
        <v>0</v>
      </c>
      <c r="O1187" t="b">
        <f t="shared" si="511"/>
        <v>0</v>
      </c>
      <c r="P1187" s="5" t="b">
        <f t="shared" si="512"/>
        <v>0</v>
      </c>
      <c r="T1187" t="str">
        <f t="shared" si="488"/>
        <v/>
      </c>
      <c r="U1187" t="str">
        <f t="shared" si="489"/>
        <v/>
      </c>
      <c r="V1187" t="str">
        <f t="shared" si="490"/>
        <v/>
      </c>
      <c r="W1187" t="str">
        <f t="shared" si="491"/>
        <v/>
      </c>
      <c r="X1187" t="str">
        <f t="shared" si="492"/>
        <v/>
      </c>
      <c r="Y1187" t="str">
        <f t="shared" si="493"/>
        <v/>
      </c>
      <c r="Z1187" t="str">
        <f t="shared" si="494"/>
        <v/>
      </c>
      <c r="AA1187" t="str">
        <f t="shared" si="495"/>
        <v/>
      </c>
      <c r="AB1187" t="str">
        <f t="shared" si="496"/>
        <v/>
      </c>
      <c r="AC1187" t="str">
        <f t="shared" si="497"/>
        <v/>
      </c>
      <c r="AD1187" t="str">
        <f t="shared" si="498"/>
        <v/>
      </c>
      <c r="AE1187" t="str">
        <f t="shared" si="499"/>
        <v/>
      </c>
      <c r="AF1187" t="str">
        <f t="shared" si="500"/>
        <v/>
      </c>
      <c r="AG1187" t="str">
        <f t="shared" si="501"/>
        <v/>
      </c>
    </row>
    <row r="1188" spans="3:33" x14ac:dyDescent="0.3">
      <c r="C1188" s="5" t="str">
        <f t="shared" si="502"/>
        <v/>
      </c>
      <c r="D1188" s="5" t="e">
        <f t="shared" si="486"/>
        <v>#N/A</v>
      </c>
      <c r="E1188" s="5" t="b">
        <f t="shared" si="503"/>
        <v>0</v>
      </c>
      <c r="F1188" s="5" t="e">
        <f t="shared" si="487"/>
        <v>#N/A</v>
      </c>
      <c r="G1188" s="5" t="str">
        <f t="shared" si="504"/>
        <v>FALSE V</v>
      </c>
      <c r="H1188" s="5" t="b">
        <f t="shared" si="505"/>
        <v>0</v>
      </c>
      <c r="I1188" s="5" t="b">
        <f t="shared" si="506"/>
        <v>0</v>
      </c>
      <c r="J1188" s="5" t="b">
        <f t="shared" si="507"/>
        <v>0</v>
      </c>
      <c r="K1188" s="5" t="str">
        <f t="shared" si="508"/>
        <v>FALSE C</v>
      </c>
      <c r="L1188" s="5" t="str">
        <f t="array" ref="L1188">IFERROR(INDEX(e29_4c,SMALL(IF(($B$9&lt;=e29_raw)*($B$11&gt;=e29_raw),MATCH(ROW(e29_4c),ROW(e29_4c))),ROWS($A$1:A1182)),COLUMN(A1182)),"")</f>
        <v/>
      </c>
      <c r="M1188" s="5" t="b">
        <f t="shared" si="509"/>
        <v>0</v>
      </c>
      <c r="N1188" t="b">
        <f t="shared" si="510"/>
        <v>0</v>
      </c>
      <c r="O1188" t="b">
        <f t="shared" si="511"/>
        <v>0</v>
      </c>
      <c r="P1188" s="5" t="b">
        <f t="shared" si="512"/>
        <v>0</v>
      </c>
      <c r="T1188" t="str">
        <f t="shared" si="488"/>
        <v/>
      </c>
      <c r="U1188" t="str">
        <f t="shared" si="489"/>
        <v/>
      </c>
      <c r="V1188" t="str">
        <f t="shared" si="490"/>
        <v/>
      </c>
      <c r="W1188" t="str">
        <f t="shared" si="491"/>
        <v/>
      </c>
      <c r="X1188" t="str">
        <f t="shared" si="492"/>
        <v/>
      </c>
      <c r="Y1188" t="str">
        <f t="shared" si="493"/>
        <v/>
      </c>
      <c r="Z1188" t="str">
        <f t="shared" si="494"/>
        <v/>
      </c>
      <c r="AA1188" t="str">
        <f t="shared" si="495"/>
        <v/>
      </c>
      <c r="AB1188" t="str">
        <f t="shared" si="496"/>
        <v/>
      </c>
      <c r="AC1188" t="str">
        <f t="shared" si="497"/>
        <v/>
      </c>
      <c r="AD1188" t="str">
        <f t="shared" si="498"/>
        <v/>
      </c>
      <c r="AE1188" t="str">
        <f t="shared" si="499"/>
        <v/>
      </c>
      <c r="AF1188" t="str">
        <f t="shared" si="500"/>
        <v/>
      </c>
      <c r="AG1188" t="str">
        <f t="shared" si="501"/>
        <v/>
      </c>
    </row>
    <row r="1189" spans="3:33" x14ac:dyDescent="0.3">
      <c r="C1189" s="5" t="str">
        <f t="shared" si="502"/>
        <v/>
      </c>
      <c r="D1189" s="5" t="e">
        <f t="shared" si="486"/>
        <v>#N/A</v>
      </c>
      <c r="E1189" s="5" t="b">
        <f t="shared" si="503"/>
        <v>0</v>
      </c>
      <c r="F1189" s="5" t="e">
        <f t="shared" si="487"/>
        <v>#N/A</v>
      </c>
      <c r="G1189" s="5" t="str">
        <f t="shared" si="504"/>
        <v>FALSE V</v>
      </c>
      <c r="H1189" s="5" t="b">
        <f t="shared" si="505"/>
        <v>0</v>
      </c>
      <c r="I1189" s="5" t="b">
        <f t="shared" si="506"/>
        <v>0</v>
      </c>
      <c r="J1189" s="5" t="b">
        <f t="shared" si="507"/>
        <v>0</v>
      </c>
      <c r="K1189" s="5" t="str">
        <f t="shared" si="508"/>
        <v>FALSE C</v>
      </c>
      <c r="L1189" s="5" t="str">
        <f t="array" ref="L1189">IFERROR(INDEX(e29_4c,SMALL(IF(($B$9&lt;=e29_raw)*($B$11&gt;=e29_raw),MATCH(ROW(e29_4c),ROW(e29_4c))),ROWS($A$1:A1183)),COLUMN(A1183)),"")</f>
        <v/>
      </c>
      <c r="M1189" s="5" t="b">
        <f t="shared" si="509"/>
        <v>0</v>
      </c>
      <c r="N1189" t="b">
        <f t="shared" si="510"/>
        <v>0</v>
      </c>
      <c r="O1189" t="b">
        <f t="shared" si="511"/>
        <v>0</v>
      </c>
      <c r="P1189" s="5" t="b">
        <f t="shared" si="512"/>
        <v>0</v>
      </c>
      <c r="T1189" t="str">
        <f t="shared" si="488"/>
        <v/>
      </c>
      <c r="U1189" t="str">
        <f t="shared" si="489"/>
        <v/>
      </c>
      <c r="V1189" t="str">
        <f t="shared" si="490"/>
        <v/>
      </c>
      <c r="W1189" t="str">
        <f t="shared" si="491"/>
        <v/>
      </c>
      <c r="X1189" t="str">
        <f t="shared" si="492"/>
        <v/>
      </c>
      <c r="Y1189" t="str">
        <f t="shared" si="493"/>
        <v/>
      </c>
      <c r="Z1189" t="str">
        <f t="shared" si="494"/>
        <v/>
      </c>
      <c r="AA1189" t="str">
        <f t="shared" si="495"/>
        <v/>
      </c>
      <c r="AB1189" t="str">
        <f t="shared" si="496"/>
        <v/>
      </c>
      <c r="AC1189" t="str">
        <f t="shared" si="497"/>
        <v/>
      </c>
      <c r="AD1189" t="str">
        <f t="shared" si="498"/>
        <v/>
      </c>
      <c r="AE1189" t="str">
        <f t="shared" si="499"/>
        <v/>
      </c>
      <c r="AF1189" t="str">
        <f t="shared" si="500"/>
        <v/>
      </c>
      <c r="AG1189" t="str">
        <f t="shared" si="501"/>
        <v/>
      </c>
    </row>
    <row r="1190" spans="3:33" x14ac:dyDescent="0.3">
      <c r="C1190" s="5" t="str">
        <f t="shared" si="502"/>
        <v/>
      </c>
      <c r="D1190" s="5" t="e">
        <f t="shared" si="486"/>
        <v>#N/A</v>
      </c>
      <c r="E1190" s="5" t="b">
        <f t="shared" si="503"/>
        <v>0</v>
      </c>
      <c r="F1190" s="5" t="e">
        <f t="shared" si="487"/>
        <v>#N/A</v>
      </c>
      <c r="G1190" s="5" t="str">
        <f t="shared" si="504"/>
        <v>FALSE V</v>
      </c>
      <c r="H1190" s="5" t="b">
        <f t="shared" si="505"/>
        <v>0</v>
      </c>
      <c r="I1190" s="5" t="b">
        <f t="shared" si="506"/>
        <v>0</v>
      </c>
      <c r="J1190" s="5" t="b">
        <f t="shared" si="507"/>
        <v>0</v>
      </c>
      <c r="K1190" s="5" t="str">
        <f t="shared" si="508"/>
        <v>FALSE C</v>
      </c>
      <c r="L1190" s="5" t="str">
        <f t="array" ref="L1190">IFERROR(INDEX(e29_4c,SMALL(IF(($B$9&lt;=e29_raw)*($B$11&gt;=e29_raw),MATCH(ROW(e29_4c),ROW(e29_4c))),ROWS($A$1:A1184)),COLUMN(A1184)),"")</f>
        <v/>
      </c>
      <c r="M1190" s="5" t="b">
        <f t="shared" si="509"/>
        <v>0</v>
      </c>
      <c r="N1190" t="b">
        <f t="shared" si="510"/>
        <v>0</v>
      </c>
      <c r="O1190" t="b">
        <f t="shared" si="511"/>
        <v>0</v>
      </c>
      <c r="P1190" s="5" t="b">
        <f t="shared" si="512"/>
        <v>0</v>
      </c>
      <c r="T1190" t="str">
        <f t="shared" si="488"/>
        <v/>
      </c>
      <c r="U1190" t="str">
        <f t="shared" si="489"/>
        <v/>
      </c>
      <c r="V1190" t="str">
        <f t="shared" si="490"/>
        <v/>
      </c>
      <c r="W1190" t="str">
        <f t="shared" si="491"/>
        <v/>
      </c>
      <c r="X1190" t="str">
        <f t="shared" si="492"/>
        <v/>
      </c>
      <c r="Y1190" t="str">
        <f t="shared" si="493"/>
        <v/>
      </c>
      <c r="Z1190" t="str">
        <f t="shared" si="494"/>
        <v/>
      </c>
      <c r="AA1190" t="str">
        <f t="shared" si="495"/>
        <v/>
      </c>
      <c r="AB1190" t="str">
        <f t="shared" si="496"/>
        <v/>
      </c>
      <c r="AC1190" t="str">
        <f t="shared" si="497"/>
        <v/>
      </c>
      <c r="AD1190" t="str">
        <f t="shared" si="498"/>
        <v/>
      </c>
      <c r="AE1190" t="str">
        <f t="shared" si="499"/>
        <v/>
      </c>
      <c r="AF1190" t="str">
        <f t="shared" si="500"/>
        <v/>
      </c>
      <c r="AG1190" t="str">
        <f t="shared" si="501"/>
        <v/>
      </c>
    </row>
    <row r="1191" spans="3:33" x14ac:dyDescent="0.3">
      <c r="C1191" s="5" t="str">
        <f t="shared" si="502"/>
        <v/>
      </c>
      <c r="D1191" s="5" t="e">
        <f t="shared" si="486"/>
        <v>#N/A</v>
      </c>
      <c r="E1191" s="5" t="b">
        <f t="shared" si="503"/>
        <v>0</v>
      </c>
      <c r="F1191" s="5" t="e">
        <f t="shared" si="487"/>
        <v>#N/A</v>
      </c>
      <c r="G1191" s="5" t="str">
        <f t="shared" si="504"/>
        <v>FALSE V</v>
      </c>
      <c r="H1191" s="5" t="b">
        <f t="shared" si="505"/>
        <v>0</v>
      </c>
      <c r="I1191" s="5" t="b">
        <f t="shared" si="506"/>
        <v>0</v>
      </c>
      <c r="J1191" s="5" t="b">
        <f t="shared" si="507"/>
        <v>0</v>
      </c>
      <c r="K1191" s="5" t="str">
        <f t="shared" si="508"/>
        <v>FALSE C</v>
      </c>
      <c r="L1191" s="5" t="str">
        <f t="array" ref="L1191">IFERROR(INDEX(e29_4c,SMALL(IF(($B$9&lt;=e29_raw)*($B$11&gt;=e29_raw),MATCH(ROW(e29_4c),ROW(e29_4c))),ROWS($A$1:A1185)),COLUMN(A1185)),"")</f>
        <v/>
      </c>
      <c r="M1191" s="5" t="b">
        <f t="shared" si="509"/>
        <v>0</v>
      </c>
      <c r="N1191" t="b">
        <f t="shared" si="510"/>
        <v>0</v>
      </c>
      <c r="O1191" t="b">
        <f t="shared" si="511"/>
        <v>0</v>
      </c>
      <c r="P1191" s="5" t="b">
        <f t="shared" si="512"/>
        <v>0</v>
      </c>
      <c r="T1191" t="str">
        <f t="shared" si="488"/>
        <v/>
      </c>
      <c r="U1191" t="str">
        <f t="shared" si="489"/>
        <v/>
      </c>
      <c r="V1191" t="str">
        <f t="shared" si="490"/>
        <v/>
      </c>
      <c r="W1191" t="str">
        <f t="shared" si="491"/>
        <v/>
      </c>
      <c r="X1191" t="str">
        <f t="shared" si="492"/>
        <v/>
      </c>
      <c r="Y1191" t="str">
        <f t="shared" si="493"/>
        <v/>
      </c>
      <c r="Z1191" t="str">
        <f t="shared" si="494"/>
        <v/>
      </c>
      <c r="AA1191" t="str">
        <f t="shared" si="495"/>
        <v/>
      </c>
      <c r="AB1191" t="str">
        <f t="shared" si="496"/>
        <v/>
      </c>
      <c r="AC1191" t="str">
        <f t="shared" si="497"/>
        <v/>
      </c>
      <c r="AD1191" t="str">
        <f t="shared" si="498"/>
        <v/>
      </c>
      <c r="AE1191" t="str">
        <f t="shared" si="499"/>
        <v/>
      </c>
      <c r="AF1191" t="str">
        <f t="shared" si="500"/>
        <v/>
      </c>
      <c r="AG1191" t="str">
        <f t="shared" si="501"/>
        <v/>
      </c>
    </row>
    <row r="1192" spans="3:33" x14ac:dyDescent="0.3">
      <c r="C1192" s="5" t="str">
        <f t="shared" si="502"/>
        <v/>
      </c>
      <c r="D1192" s="5" t="e">
        <f t="shared" si="486"/>
        <v>#N/A</v>
      </c>
      <c r="E1192" s="5" t="b">
        <f t="shared" si="503"/>
        <v>0</v>
      </c>
      <c r="F1192" s="5" t="e">
        <f t="shared" si="487"/>
        <v>#N/A</v>
      </c>
      <c r="G1192" s="5" t="str">
        <f t="shared" si="504"/>
        <v>FALSE V</v>
      </c>
      <c r="H1192" s="5" t="b">
        <f t="shared" si="505"/>
        <v>0</v>
      </c>
      <c r="I1192" s="5" t="b">
        <f t="shared" si="506"/>
        <v>0</v>
      </c>
      <c r="J1192" s="5" t="b">
        <f t="shared" si="507"/>
        <v>0</v>
      </c>
      <c r="K1192" s="5" t="str">
        <f t="shared" si="508"/>
        <v>FALSE C</v>
      </c>
      <c r="L1192" s="5" t="str">
        <f t="array" ref="L1192">IFERROR(INDEX(e29_4c,SMALL(IF(($B$9&lt;=e29_raw)*($B$11&gt;=e29_raw),MATCH(ROW(e29_4c),ROW(e29_4c))),ROWS($A$1:A1186)),COLUMN(A1186)),"")</f>
        <v/>
      </c>
      <c r="M1192" s="5" t="b">
        <f t="shared" si="509"/>
        <v>0</v>
      </c>
      <c r="N1192" t="b">
        <f t="shared" si="510"/>
        <v>0</v>
      </c>
      <c r="O1192" t="b">
        <f t="shared" si="511"/>
        <v>0</v>
      </c>
      <c r="P1192" s="5" t="b">
        <f t="shared" si="512"/>
        <v>0</v>
      </c>
      <c r="T1192" t="str">
        <f t="shared" si="488"/>
        <v/>
      </c>
      <c r="U1192" t="str">
        <f t="shared" si="489"/>
        <v/>
      </c>
      <c r="V1192" t="str">
        <f t="shared" si="490"/>
        <v/>
      </c>
      <c r="W1192" t="str">
        <f t="shared" si="491"/>
        <v/>
      </c>
      <c r="X1192" t="str">
        <f t="shared" si="492"/>
        <v/>
      </c>
      <c r="Y1192" t="str">
        <f t="shared" si="493"/>
        <v/>
      </c>
      <c r="Z1192" t="str">
        <f t="shared" si="494"/>
        <v/>
      </c>
      <c r="AA1192" t="str">
        <f t="shared" si="495"/>
        <v/>
      </c>
      <c r="AB1192" t="str">
        <f t="shared" si="496"/>
        <v/>
      </c>
      <c r="AC1192" t="str">
        <f t="shared" si="497"/>
        <v/>
      </c>
      <c r="AD1192" t="str">
        <f t="shared" si="498"/>
        <v/>
      </c>
      <c r="AE1192" t="str">
        <f t="shared" si="499"/>
        <v/>
      </c>
      <c r="AF1192" t="str">
        <f t="shared" si="500"/>
        <v/>
      </c>
      <c r="AG1192" t="str">
        <f t="shared" si="501"/>
        <v/>
      </c>
    </row>
    <row r="1193" spans="3:33" x14ac:dyDescent="0.3">
      <c r="C1193" s="5" t="str">
        <f t="shared" si="502"/>
        <v/>
      </c>
      <c r="D1193" s="5" t="e">
        <f t="shared" si="486"/>
        <v>#N/A</v>
      </c>
      <c r="E1193" s="5" t="b">
        <f t="shared" si="503"/>
        <v>0</v>
      </c>
      <c r="F1193" s="5" t="e">
        <f t="shared" si="487"/>
        <v>#N/A</v>
      </c>
      <c r="G1193" s="5" t="str">
        <f t="shared" si="504"/>
        <v>FALSE V</v>
      </c>
      <c r="H1193" s="5" t="b">
        <f t="shared" si="505"/>
        <v>0</v>
      </c>
      <c r="I1193" s="5" t="b">
        <f t="shared" si="506"/>
        <v>0</v>
      </c>
      <c r="J1193" s="5" t="b">
        <f t="shared" si="507"/>
        <v>0</v>
      </c>
      <c r="K1193" s="5" t="str">
        <f t="shared" si="508"/>
        <v>FALSE C</v>
      </c>
      <c r="L1193" s="5" t="str">
        <f t="array" ref="L1193">IFERROR(INDEX(e29_4c,SMALL(IF(($B$9&lt;=e29_raw)*($B$11&gt;=e29_raw),MATCH(ROW(e29_4c),ROW(e29_4c))),ROWS($A$1:A1187)),COLUMN(A1187)),"")</f>
        <v/>
      </c>
      <c r="M1193" s="5" t="b">
        <f t="shared" si="509"/>
        <v>0</v>
      </c>
      <c r="N1193" t="b">
        <f t="shared" si="510"/>
        <v>0</v>
      </c>
      <c r="O1193" t="b">
        <f t="shared" si="511"/>
        <v>0</v>
      </c>
      <c r="P1193" s="5" t="b">
        <f t="shared" si="512"/>
        <v>0</v>
      </c>
      <c r="T1193" t="str">
        <f t="shared" si="488"/>
        <v/>
      </c>
      <c r="U1193" t="str">
        <f t="shared" si="489"/>
        <v/>
      </c>
      <c r="V1193" t="str">
        <f t="shared" si="490"/>
        <v/>
      </c>
      <c r="W1193" t="str">
        <f t="shared" si="491"/>
        <v/>
      </c>
      <c r="X1193" t="str">
        <f t="shared" si="492"/>
        <v/>
      </c>
      <c r="Y1193" t="str">
        <f t="shared" si="493"/>
        <v/>
      </c>
      <c r="Z1193" t="str">
        <f t="shared" si="494"/>
        <v/>
      </c>
      <c r="AA1193" t="str">
        <f t="shared" si="495"/>
        <v/>
      </c>
      <c r="AB1193" t="str">
        <f t="shared" si="496"/>
        <v/>
      </c>
      <c r="AC1193" t="str">
        <f t="shared" si="497"/>
        <v/>
      </c>
      <c r="AD1193" t="str">
        <f t="shared" si="498"/>
        <v/>
      </c>
      <c r="AE1193" t="str">
        <f t="shared" si="499"/>
        <v/>
      </c>
      <c r="AF1193" t="str">
        <f t="shared" si="500"/>
        <v/>
      </c>
      <c r="AG1193" t="str">
        <f t="shared" si="501"/>
        <v/>
      </c>
    </row>
    <row r="1194" spans="3:33" x14ac:dyDescent="0.3">
      <c r="C1194" s="5" t="str">
        <f t="shared" si="502"/>
        <v/>
      </c>
      <c r="D1194" s="5" t="e">
        <f t="shared" si="486"/>
        <v>#N/A</v>
      </c>
      <c r="E1194" s="5" t="b">
        <f t="shared" si="503"/>
        <v>0</v>
      </c>
      <c r="F1194" s="5" t="e">
        <f t="shared" si="487"/>
        <v>#N/A</v>
      </c>
      <c r="G1194" s="5" t="str">
        <f t="shared" si="504"/>
        <v>FALSE V</v>
      </c>
      <c r="H1194" s="5" t="b">
        <f t="shared" si="505"/>
        <v>0</v>
      </c>
      <c r="I1194" s="5" t="b">
        <f t="shared" si="506"/>
        <v>0</v>
      </c>
      <c r="J1194" s="5" t="b">
        <f t="shared" si="507"/>
        <v>0</v>
      </c>
      <c r="K1194" s="5" t="str">
        <f t="shared" si="508"/>
        <v>FALSE C</v>
      </c>
      <c r="L1194" s="5" t="str">
        <f t="array" ref="L1194">IFERROR(INDEX(e29_4c,SMALL(IF(($B$9&lt;=e29_raw)*($B$11&gt;=e29_raw),MATCH(ROW(e29_4c),ROW(e29_4c))),ROWS($A$1:A1188)),COLUMN(A1188)),"")</f>
        <v/>
      </c>
      <c r="M1194" s="5" t="b">
        <f t="shared" si="509"/>
        <v>0</v>
      </c>
      <c r="N1194" t="b">
        <f t="shared" si="510"/>
        <v>0</v>
      </c>
      <c r="O1194" t="b">
        <f t="shared" si="511"/>
        <v>0</v>
      </c>
      <c r="P1194" s="5" t="b">
        <f t="shared" si="512"/>
        <v>0</v>
      </c>
      <c r="T1194" t="str">
        <f t="shared" si="488"/>
        <v/>
      </c>
      <c r="U1194" t="str">
        <f t="shared" si="489"/>
        <v/>
      </c>
      <c r="V1194" t="str">
        <f t="shared" si="490"/>
        <v/>
      </c>
      <c r="W1194" t="str">
        <f t="shared" si="491"/>
        <v/>
      </c>
      <c r="X1194" t="str">
        <f t="shared" si="492"/>
        <v/>
      </c>
      <c r="Y1194" t="str">
        <f t="shared" si="493"/>
        <v/>
      </c>
      <c r="Z1194" t="str">
        <f t="shared" si="494"/>
        <v/>
      </c>
      <c r="AA1194" t="str">
        <f t="shared" si="495"/>
        <v/>
      </c>
      <c r="AB1194" t="str">
        <f t="shared" si="496"/>
        <v/>
      </c>
      <c r="AC1194" t="str">
        <f t="shared" si="497"/>
        <v/>
      </c>
      <c r="AD1194" t="str">
        <f t="shared" si="498"/>
        <v/>
      </c>
      <c r="AE1194" t="str">
        <f t="shared" si="499"/>
        <v/>
      </c>
      <c r="AF1194" t="str">
        <f t="shared" si="500"/>
        <v/>
      </c>
      <c r="AG1194" t="str">
        <f t="shared" si="501"/>
        <v/>
      </c>
    </row>
    <row r="1195" spans="3:33" x14ac:dyDescent="0.3">
      <c r="C1195" s="5" t="str">
        <f t="shared" si="502"/>
        <v/>
      </c>
      <c r="D1195" s="5" t="e">
        <f t="shared" si="486"/>
        <v>#N/A</v>
      </c>
      <c r="E1195" s="5" t="b">
        <f t="shared" si="503"/>
        <v>0</v>
      </c>
      <c r="F1195" s="5" t="e">
        <f t="shared" si="487"/>
        <v>#N/A</v>
      </c>
      <c r="G1195" s="5" t="str">
        <f t="shared" si="504"/>
        <v>FALSE V</v>
      </c>
      <c r="H1195" s="5" t="b">
        <f t="shared" si="505"/>
        <v>0</v>
      </c>
      <c r="I1195" s="5" t="b">
        <f t="shared" si="506"/>
        <v>0</v>
      </c>
      <c r="J1195" s="5" t="b">
        <f t="shared" si="507"/>
        <v>0</v>
      </c>
      <c r="K1195" s="5" t="str">
        <f t="shared" si="508"/>
        <v>FALSE C</v>
      </c>
      <c r="L1195" s="5" t="str">
        <f t="array" ref="L1195">IFERROR(INDEX(e29_4c,SMALL(IF(($B$9&lt;=e29_raw)*($B$11&gt;=e29_raw),MATCH(ROW(e29_4c),ROW(e29_4c))),ROWS($A$1:A1189)),COLUMN(A1189)),"")</f>
        <v/>
      </c>
      <c r="M1195" s="5" t="b">
        <f t="shared" si="509"/>
        <v>0</v>
      </c>
      <c r="N1195" t="b">
        <f t="shared" si="510"/>
        <v>0</v>
      </c>
      <c r="O1195" t="b">
        <f t="shared" si="511"/>
        <v>0</v>
      </c>
      <c r="P1195" s="5" t="b">
        <f t="shared" si="512"/>
        <v>0</v>
      </c>
      <c r="T1195" t="str">
        <f t="shared" si="488"/>
        <v/>
      </c>
      <c r="U1195" t="str">
        <f t="shared" si="489"/>
        <v/>
      </c>
      <c r="V1195" t="str">
        <f t="shared" si="490"/>
        <v/>
      </c>
      <c r="W1195" t="str">
        <f t="shared" si="491"/>
        <v/>
      </c>
      <c r="X1195" t="str">
        <f t="shared" si="492"/>
        <v/>
      </c>
      <c r="Y1195" t="str">
        <f t="shared" si="493"/>
        <v/>
      </c>
      <c r="Z1195" t="str">
        <f t="shared" si="494"/>
        <v/>
      </c>
      <c r="AA1195" t="str">
        <f t="shared" si="495"/>
        <v/>
      </c>
      <c r="AB1195" t="str">
        <f t="shared" si="496"/>
        <v/>
      </c>
      <c r="AC1195" t="str">
        <f t="shared" si="497"/>
        <v/>
      </c>
      <c r="AD1195" t="str">
        <f t="shared" si="498"/>
        <v/>
      </c>
      <c r="AE1195" t="str">
        <f t="shared" si="499"/>
        <v/>
      </c>
      <c r="AF1195" t="str">
        <f t="shared" si="500"/>
        <v/>
      </c>
      <c r="AG1195" t="str">
        <f t="shared" si="501"/>
        <v/>
      </c>
    </row>
    <row r="1196" spans="3:33" x14ac:dyDescent="0.3">
      <c r="C1196" s="5" t="str">
        <f t="shared" si="502"/>
        <v/>
      </c>
      <c r="D1196" s="5" t="e">
        <f t="shared" si="486"/>
        <v>#N/A</v>
      </c>
      <c r="E1196" s="5" t="b">
        <f t="shared" si="503"/>
        <v>0</v>
      </c>
      <c r="F1196" s="5" t="e">
        <f t="shared" si="487"/>
        <v>#N/A</v>
      </c>
      <c r="G1196" s="5" t="str">
        <f t="shared" si="504"/>
        <v>FALSE V</v>
      </c>
      <c r="H1196" s="5" t="b">
        <f t="shared" si="505"/>
        <v>0</v>
      </c>
      <c r="I1196" s="5" t="b">
        <f t="shared" si="506"/>
        <v>0</v>
      </c>
      <c r="J1196" s="5" t="b">
        <f t="shared" si="507"/>
        <v>0</v>
      </c>
      <c r="K1196" s="5" t="str">
        <f t="shared" si="508"/>
        <v>FALSE C</v>
      </c>
      <c r="L1196" s="5" t="str">
        <f t="array" ref="L1196">IFERROR(INDEX(e29_4c,SMALL(IF(($B$9&lt;=e29_raw)*($B$11&gt;=e29_raw),MATCH(ROW(e29_4c),ROW(e29_4c))),ROWS($A$1:A1190)),COLUMN(A1190)),"")</f>
        <v/>
      </c>
      <c r="M1196" s="5" t="b">
        <f t="shared" si="509"/>
        <v>0</v>
      </c>
      <c r="N1196" t="b">
        <f t="shared" si="510"/>
        <v>0</v>
      </c>
      <c r="O1196" t="b">
        <f t="shared" si="511"/>
        <v>0</v>
      </c>
      <c r="P1196" s="5" t="b">
        <f t="shared" si="512"/>
        <v>0</v>
      </c>
      <c r="T1196" t="str">
        <f t="shared" si="488"/>
        <v/>
      </c>
      <c r="U1196" t="str">
        <f t="shared" si="489"/>
        <v/>
      </c>
      <c r="V1196" t="str">
        <f t="shared" si="490"/>
        <v/>
      </c>
      <c r="W1196" t="str">
        <f t="shared" si="491"/>
        <v/>
      </c>
      <c r="X1196" t="str">
        <f t="shared" si="492"/>
        <v/>
      </c>
      <c r="Y1196" t="str">
        <f t="shared" si="493"/>
        <v/>
      </c>
      <c r="Z1196" t="str">
        <f t="shared" si="494"/>
        <v/>
      </c>
      <c r="AA1196" t="str">
        <f t="shared" si="495"/>
        <v/>
      </c>
      <c r="AB1196" t="str">
        <f t="shared" si="496"/>
        <v/>
      </c>
      <c r="AC1196" t="str">
        <f t="shared" si="497"/>
        <v/>
      </c>
      <c r="AD1196" t="str">
        <f t="shared" si="498"/>
        <v/>
      </c>
      <c r="AE1196" t="str">
        <f t="shared" si="499"/>
        <v/>
      </c>
      <c r="AF1196" t="str">
        <f t="shared" si="500"/>
        <v/>
      </c>
      <c r="AG1196" t="str">
        <f t="shared" si="501"/>
        <v/>
      </c>
    </row>
    <row r="1197" spans="3:33" x14ac:dyDescent="0.3">
      <c r="C1197" s="5" t="str">
        <f t="shared" si="502"/>
        <v/>
      </c>
      <c r="D1197" s="5" t="e">
        <f t="shared" si="486"/>
        <v>#N/A</v>
      </c>
      <c r="E1197" s="5" t="b">
        <f t="shared" si="503"/>
        <v>0</v>
      </c>
      <c r="F1197" s="5" t="e">
        <f t="shared" si="487"/>
        <v>#N/A</v>
      </c>
      <c r="G1197" s="5" t="str">
        <f t="shared" si="504"/>
        <v>FALSE V</v>
      </c>
      <c r="H1197" s="5" t="b">
        <f t="shared" si="505"/>
        <v>0</v>
      </c>
      <c r="I1197" s="5" t="b">
        <f t="shared" si="506"/>
        <v>0</v>
      </c>
      <c r="J1197" s="5" t="b">
        <f t="shared" si="507"/>
        <v>0</v>
      </c>
      <c r="K1197" s="5" t="str">
        <f t="shared" si="508"/>
        <v>FALSE C</v>
      </c>
      <c r="L1197" s="5" t="str">
        <f t="array" ref="L1197">IFERROR(INDEX(e29_4c,SMALL(IF(($B$9&lt;=e29_raw)*($B$11&gt;=e29_raw),MATCH(ROW(e29_4c),ROW(e29_4c))),ROWS($A$1:A1191)),COLUMN(A1191)),"")</f>
        <v/>
      </c>
      <c r="M1197" s="5" t="b">
        <f t="shared" si="509"/>
        <v>0</v>
      </c>
      <c r="N1197" t="b">
        <f t="shared" si="510"/>
        <v>0</v>
      </c>
      <c r="O1197" t="b">
        <f t="shared" si="511"/>
        <v>0</v>
      </c>
      <c r="P1197" s="5" t="b">
        <f t="shared" si="512"/>
        <v>0</v>
      </c>
      <c r="T1197" t="str">
        <f t="shared" si="488"/>
        <v/>
      </c>
      <c r="U1197" t="str">
        <f t="shared" si="489"/>
        <v/>
      </c>
      <c r="V1197" t="str">
        <f t="shared" si="490"/>
        <v/>
      </c>
      <c r="W1197" t="str">
        <f t="shared" si="491"/>
        <v/>
      </c>
      <c r="X1197" t="str">
        <f t="shared" si="492"/>
        <v/>
      </c>
      <c r="Y1197" t="str">
        <f t="shared" si="493"/>
        <v/>
      </c>
      <c r="Z1197" t="str">
        <f t="shared" si="494"/>
        <v/>
      </c>
      <c r="AA1197" t="str">
        <f t="shared" si="495"/>
        <v/>
      </c>
      <c r="AB1197" t="str">
        <f t="shared" si="496"/>
        <v/>
      </c>
      <c r="AC1197" t="str">
        <f t="shared" si="497"/>
        <v/>
      </c>
      <c r="AD1197" t="str">
        <f t="shared" si="498"/>
        <v/>
      </c>
      <c r="AE1197" t="str">
        <f t="shared" si="499"/>
        <v/>
      </c>
      <c r="AF1197" t="str">
        <f t="shared" si="500"/>
        <v/>
      </c>
      <c r="AG1197" t="str">
        <f t="shared" si="501"/>
        <v/>
      </c>
    </row>
    <row r="1198" spans="3:33" x14ac:dyDescent="0.3">
      <c r="C1198" s="5" t="str">
        <f t="shared" si="502"/>
        <v/>
      </c>
      <c r="D1198" s="5" t="e">
        <f t="shared" si="486"/>
        <v>#N/A</v>
      </c>
      <c r="E1198" s="5" t="b">
        <f t="shared" si="503"/>
        <v>0</v>
      </c>
      <c r="F1198" s="5" t="e">
        <f t="shared" si="487"/>
        <v>#N/A</v>
      </c>
      <c r="G1198" s="5" t="str">
        <f t="shared" si="504"/>
        <v>FALSE V</v>
      </c>
      <c r="H1198" s="5" t="b">
        <f t="shared" si="505"/>
        <v>0</v>
      </c>
      <c r="I1198" s="5" t="b">
        <f t="shared" si="506"/>
        <v>0</v>
      </c>
      <c r="J1198" s="5" t="b">
        <f t="shared" si="507"/>
        <v>0</v>
      </c>
      <c r="K1198" s="5" t="str">
        <f t="shared" si="508"/>
        <v>FALSE C</v>
      </c>
      <c r="L1198" s="5" t="str">
        <f t="array" ref="L1198">IFERROR(INDEX(e29_4c,SMALL(IF(($B$9&lt;=e29_raw)*($B$11&gt;=e29_raw),MATCH(ROW(e29_4c),ROW(e29_4c))),ROWS($A$1:A1192)),COLUMN(A1192)),"")</f>
        <v/>
      </c>
      <c r="M1198" s="5" t="b">
        <f t="shared" si="509"/>
        <v>0</v>
      </c>
      <c r="N1198" t="b">
        <f t="shared" si="510"/>
        <v>0</v>
      </c>
      <c r="O1198" t="b">
        <f t="shared" si="511"/>
        <v>0</v>
      </c>
      <c r="P1198" s="5" t="b">
        <f t="shared" si="512"/>
        <v>0</v>
      </c>
      <c r="T1198" t="str">
        <f t="shared" si="488"/>
        <v/>
      </c>
      <c r="U1198" t="str">
        <f t="shared" si="489"/>
        <v/>
      </c>
      <c r="V1198" t="str">
        <f t="shared" si="490"/>
        <v/>
      </c>
      <c r="W1198" t="str">
        <f t="shared" si="491"/>
        <v/>
      </c>
      <c r="X1198" t="str">
        <f t="shared" si="492"/>
        <v/>
      </c>
      <c r="Y1198" t="str">
        <f t="shared" si="493"/>
        <v/>
      </c>
      <c r="Z1198" t="str">
        <f t="shared" si="494"/>
        <v/>
      </c>
      <c r="AA1198" t="str">
        <f t="shared" si="495"/>
        <v/>
      </c>
      <c r="AB1198" t="str">
        <f t="shared" si="496"/>
        <v/>
      </c>
      <c r="AC1198" t="str">
        <f t="shared" si="497"/>
        <v/>
      </c>
      <c r="AD1198" t="str">
        <f t="shared" si="498"/>
        <v/>
      </c>
      <c r="AE1198" t="str">
        <f t="shared" si="499"/>
        <v/>
      </c>
      <c r="AF1198" t="str">
        <f t="shared" si="500"/>
        <v/>
      </c>
      <c r="AG1198" t="str">
        <f t="shared" si="501"/>
        <v/>
      </c>
    </row>
    <row r="1199" spans="3:33" x14ac:dyDescent="0.3">
      <c r="C1199" s="5" t="str">
        <f t="shared" si="502"/>
        <v/>
      </c>
      <c r="D1199" s="5" t="e">
        <f t="shared" si="486"/>
        <v>#N/A</v>
      </c>
      <c r="E1199" s="5" t="b">
        <f t="shared" si="503"/>
        <v>0</v>
      </c>
      <c r="F1199" s="5" t="e">
        <f t="shared" si="487"/>
        <v>#N/A</v>
      </c>
      <c r="G1199" s="5" t="str">
        <f t="shared" si="504"/>
        <v>FALSE V</v>
      </c>
      <c r="H1199" s="5" t="b">
        <f t="shared" si="505"/>
        <v>0</v>
      </c>
      <c r="I1199" s="5" t="b">
        <f t="shared" si="506"/>
        <v>0</v>
      </c>
      <c r="J1199" s="5" t="b">
        <f t="shared" si="507"/>
        <v>0</v>
      </c>
      <c r="K1199" s="5" t="str">
        <f t="shared" si="508"/>
        <v>FALSE C</v>
      </c>
      <c r="L1199" s="5" t="str">
        <f t="array" ref="L1199">IFERROR(INDEX(e29_4c,SMALL(IF(($B$9&lt;=e29_raw)*($B$11&gt;=e29_raw),MATCH(ROW(e29_4c),ROW(e29_4c))),ROWS($A$1:A1193)),COLUMN(A1193)),"")</f>
        <v/>
      </c>
      <c r="M1199" s="5" t="b">
        <f t="shared" si="509"/>
        <v>0</v>
      </c>
      <c r="N1199" t="b">
        <f t="shared" si="510"/>
        <v>0</v>
      </c>
      <c r="O1199" t="b">
        <f t="shared" si="511"/>
        <v>0</v>
      </c>
      <c r="P1199" s="5" t="b">
        <f t="shared" si="512"/>
        <v>0</v>
      </c>
      <c r="T1199" t="str">
        <f t="shared" si="488"/>
        <v/>
      </c>
      <c r="U1199" t="str">
        <f t="shared" si="489"/>
        <v/>
      </c>
      <c r="V1199" t="str">
        <f t="shared" si="490"/>
        <v/>
      </c>
      <c r="W1199" t="str">
        <f t="shared" si="491"/>
        <v/>
      </c>
      <c r="X1199" t="str">
        <f t="shared" si="492"/>
        <v/>
      </c>
      <c r="Y1199" t="str">
        <f t="shared" si="493"/>
        <v/>
      </c>
      <c r="Z1199" t="str">
        <f t="shared" si="494"/>
        <v/>
      </c>
      <c r="AA1199" t="str">
        <f t="shared" si="495"/>
        <v/>
      </c>
      <c r="AB1199" t="str">
        <f t="shared" si="496"/>
        <v/>
      </c>
      <c r="AC1199" t="str">
        <f t="shared" si="497"/>
        <v/>
      </c>
      <c r="AD1199" t="str">
        <f t="shared" si="498"/>
        <v/>
      </c>
      <c r="AE1199" t="str">
        <f t="shared" si="499"/>
        <v/>
      </c>
      <c r="AF1199" t="str">
        <f t="shared" si="500"/>
        <v/>
      </c>
      <c r="AG1199" t="str">
        <f t="shared" si="501"/>
        <v/>
      </c>
    </row>
    <row r="1200" spans="3:33" x14ac:dyDescent="0.3">
      <c r="C1200" s="5" t="str">
        <f t="shared" si="502"/>
        <v/>
      </c>
      <c r="D1200" s="5" t="e">
        <f t="shared" si="486"/>
        <v>#N/A</v>
      </c>
      <c r="E1200" s="5" t="b">
        <f t="shared" si="503"/>
        <v>0</v>
      </c>
      <c r="F1200" s="5" t="e">
        <f t="shared" si="487"/>
        <v>#N/A</v>
      </c>
      <c r="G1200" s="5" t="str">
        <f t="shared" si="504"/>
        <v>FALSE V</v>
      </c>
      <c r="H1200" s="5" t="b">
        <f t="shared" si="505"/>
        <v>0</v>
      </c>
      <c r="I1200" s="5" t="b">
        <f t="shared" si="506"/>
        <v>0</v>
      </c>
      <c r="J1200" s="5" t="b">
        <f t="shared" si="507"/>
        <v>0</v>
      </c>
      <c r="K1200" s="5" t="str">
        <f t="shared" si="508"/>
        <v>FALSE C</v>
      </c>
      <c r="L1200" s="5" t="str">
        <f t="array" ref="L1200">IFERROR(INDEX(e29_4c,SMALL(IF(($B$9&lt;=e29_raw)*($B$11&gt;=e29_raw),MATCH(ROW(e29_4c),ROW(e29_4c))),ROWS($A$1:A1194)),COLUMN(A1194)),"")</f>
        <v/>
      </c>
      <c r="M1200" s="5" t="b">
        <f t="shared" si="509"/>
        <v>0</v>
      </c>
      <c r="N1200" t="b">
        <f t="shared" si="510"/>
        <v>0</v>
      </c>
      <c r="O1200" t="b">
        <f t="shared" si="511"/>
        <v>0</v>
      </c>
      <c r="P1200" s="5" t="b">
        <f t="shared" si="512"/>
        <v>0</v>
      </c>
      <c r="T1200" t="str">
        <f t="shared" si="488"/>
        <v/>
      </c>
      <c r="U1200" t="str">
        <f t="shared" si="489"/>
        <v/>
      </c>
      <c r="V1200" t="str">
        <f t="shared" si="490"/>
        <v/>
      </c>
      <c r="W1200" t="str">
        <f t="shared" si="491"/>
        <v/>
      </c>
      <c r="X1200" t="str">
        <f t="shared" si="492"/>
        <v/>
      </c>
      <c r="Y1200" t="str">
        <f t="shared" si="493"/>
        <v/>
      </c>
      <c r="Z1200" t="str">
        <f t="shared" si="494"/>
        <v/>
      </c>
      <c r="AA1200" t="str">
        <f t="shared" si="495"/>
        <v/>
      </c>
      <c r="AB1200" t="str">
        <f t="shared" si="496"/>
        <v/>
      </c>
      <c r="AC1200" t="str">
        <f t="shared" si="497"/>
        <v/>
      </c>
      <c r="AD1200" t="str">
        <f t="shared" si="498"/>
        <v/>
      </c>
      <c r="AE1200" t="str">
        <f t="shared" si="499"/>
        <v/>
      </c>
      <c r="AF1200" t="str">
        <f t="shared" si="500"/>
        <v/>
      </c>
      <c r="AG1200" t="str">
        <f t="shared" si="501"/>
        <v/>
      </c>
    </row>
    <row r="1201" spans="3:33" x14ac:dyDescent="0.3">
      <c r="C1201" s="5" t="str">
        <f t="shared" si="502"/>
        <v/>
      </c>
      <c r="D1201" s="5" t="e">
        <f t="shared" si="486"/>
        <v>#N/A</v>
      </c>
      <c r="E1201" s="5" t="b">
        <f t="shared" si="503"/>
        <v>0</v>
      </c>
      <c r="F1201" s="5" t="e">
        <f t="shared" si="487"/>
        <v>#N/A</v>
      </c>
      <c r="G1201" s="5" t="str">
        <f t="shared" si="504"/>
        <v>FALSE V</v>
      </c>
      <c r="H1201" s="5" t="b">
        <f t="shared" si="505"/>
        <v>0</v>
      </c>
      <c r="I1201" s="5" t="b">
        <f t="shared" si="506"/>
        <v>0</v>
      </c>
      <c r="J1201" s="5" t="b">
        <f t="shared" si="507"/>
        <v>0</v>
      </c>
      <c r="K1201" s="5" t="str">
        <f t="shared" si="508"/>
        <v>FALSE C</v>
      </c>
      <c r="L1201" s="5" t="str">
        <f t="array" ref="L1201">IFERROR(INDEX(e29_4c,SMALL(IF(($B$9&lt;=e29_raw)*($B$11&gt;=e29_raw),MATCH(ROW(e29_4c),ROW(e29_4c))),ROWS($A$1:A1195)),COLUMN(A1195)),"")</f>
        <v/>
      </c>
      <c r="M1201" s="5" t="b">
        <f t="shared" si="509"/>
        <v>0</v>
      </c>
      <c r="N1201" t="b">
        <f t="shared" si="510"/>
        <v>0</v>
      </c>
      <c r="O1201" t="b">
        <f t="shared" si="511"/>
        <v>0</v>
      </c>
      <c r="P1201" s="5" t="b">
        <f t="shared" si="512"/>
        <v>0</v>
      </c>
      <c r="T1201" t="str">
        <f t="shared" si="488"/>
        <v/>
      </c>
      <c r="U1201" t="str">
        <f t="shared" si="489"/>
        <v/>
      </c>
      <c r="V1201" t="str">
        <f t="shared" si="490"/>
        <v/>
      </c>
      <c r="W1201" t="str">
        <f t="shared" si="491"/>
        <v/>
      </c>
      <c r="X1201" t="str">
        <f t="shared" si="492"/>
        <v/>
      </c>
      <c r="Y1201" t="str">
        <f t="shared" si="493"/>
        <v/>
      </c>
      <c r="Z1201" t="str">
        <f t="shared" si="494"/>
        <v/>
      </c>
      <c r="AA1201" t="str">
        <f t="shared" si="495"/>
        <v/>
      </c>
      <c r="AB1201" t="str">
        <f t="shared" si="496"/>
        <v/>
      </c>
      <c r="AC1201" t="str">
        <f t="shared" si="497"/>
        <v/>
      </c>
      <c r="AD1201" t="str">
        <f t="shared" si="498"/>
        <v/>
      </c>
      <c r="AE1201" t="str">
        <f t="shared" si="499"/>
        <v/>
      </c>
      <c r="AF1201" t="str">
        <f t="shared" si="500"/>
        <v/>
      </c>
      <c r="AG1201" t="str">
        <f t="shared" si="501"/>
        <v/>
      </c>
    </row>
    <row r="1202" spans="3:33" x14ac:dyDescent="0.3">
      <c r="C1202" s="5" t="str">
        <f t="shared" si="502"/>
        <v/>
      </c>
      <c r="D1202" s="5" t="e">
        <f t="shared" si="486"/>
        <v>#N/A</v>
      </c>
      <c r="E1202" s="5" t="b">
        <f t="shared" si="503"/>
        <v>0</v>
      </c>
      <c r="F1202" s="5" t="e">
        <f t="shared" si="487"/>
        <v>#N/A</v>
      </c>
      <c r="G1202" s="5" t="str">
        <f t="shared" si="504"/>
        <v>FALSE V</v>
      </c>
      <c r="H1202" s="5" t="b">
        <f t="shared" si="505"/>
        <v>0</v>
      </c>
      <c r="I1202" s="5" t="b">
        <f t="shared" si="506"/>
        <v>0</v>
      </c>
      <c r="J1202" s="5" t="b">
        <f t="shared" si="507"/>
        <v>0</v>
      </c>
      <c r="K1202" s="5" t="str">
        <f t="shared" si="508"/>
        <v>FALSE C</v>
      </c>
      <c r="L1202" s="5" t="str">
        <f t="array" ref="L1202">IFERROR(INDEX(e29_4c,SMALL(IF(($B$9&lt;=e29_raw)*($B$11&gt;=e29_raw),MATCH(ROW(e29_4c),ROW(e29_4c))),ROWS($A$1:A1196)),COLUMN(A1196)),"")</f>
        <v/>
      </c>
      <c r="M1202" s="5" t="b">
        <f t="shared" si="509"/>
        <v>0</v>
      </c>
      <c r="N1202" t="b">
        <f t="shared" si="510"/>
        <v>0</v>
      </c>
      <c r="O1202" t="b">
        <f t="shared" si="511"/>
        <v>0</v>
      </c>
      <c r="P1202" s="5" t="b">
        <f t="shared" si="512"/>
        <v>0</v>
      </c>
      <c r="T1202" t="str">
        <f t="shared" si="488"/>
        <v/>
      </c>
      <c r="U1202" t="str">
        <f t="shared" si="489"/>
        <v/>
      </c>
      <c r="V1202" t="str">
        <f t="shared" si="490"/>
        <v/>
      </c>
      <c r="W1202" t="str">
        <f t="shared" si="491"/>
        <v/>
      </c>
      <c r="X1202" t="str">
        <f t="shared" si="492"/>
        <v/>
      </c>
      <c r="Y1202" t="str">
        <f t="shared" si="493"/>
        <v/>
      </c>
      <c r="Z1202" t="str">
        <f t="shared" si="494"/>
        <v/>
      </c>
      <c r="AA1202" t="str">
        <f t="shared" si="495"/>
        <v/>
      </c>
      <c r="AB1202" t="str">
        <f t="shared" si="496"/>
        <v/>
      </c>
      <c r="AC1202" t="str">
        <f t="shared" si="497"/>
        <v/>
      </c>
      <c r="AD1202" t="str">
        <f t="shared" si="498"/>
        <v/>
      </c>
      <c r="AE1202" t="str">
        <f t="shared" si="499"/>
        <v/>
      </c>
      <c r="AF1202" t="str">
        <f t="shared" si="500"/>
        <v/>
      </c>
      <c r="AG1202" t="str">
        <f t="shared" si="501"/>
        <v/>
      </c>
    </row>
    <row r="1203" spans="3:33" x14ac:dyDescent="0.3">
      <c r="C1203" s="5" t="str">
        <f t="shared" si="502"/>
        <v/>
      </c>
      <c r="D1203" s="5" t="e">
        <f t="shared" si="486"/>
        <v>#N/A</v>
      </c>
      <c r="E1203" s="5" t="b">
        <f t="shared" si="503"/>
        <v>0</v>
      </c>
      <c r="F1203" s="5" t="e">
        <f t="shared" si="487"/>
        <v>#N/A</v>
      </c>
      <c r="G1203" s="5" t="str">
        <f t="shared" si="504"/>
        <v>FALSE V</v>
      </c>
      <c r="H1203" s="5" t="b">
        <f t="shared" si="505"/>
        <v>0</v>
      </c>
      <c r="I1203" s="5" t="b">
        <f t="shared" si="506"/>
        <v>0</v>
      </c>
      <c r="J1203" s="5" t="b">
        <f t="shared" si="507"/>
        <v>0</v>
      </c>
      <c r="K1203" s="5" t="str">
        <f t="shared" si="508"/>
        <v>FALSE C</v>
      </c>
      <c r="L1203" s="5" t="str">
        <f t="array" ref="L1203">IFERROR(INDEX(e29_4c,SMALL(IF(($B$9&lt;=e29_raw)*($B$11&gt;=e29_raw),MATCH(ROW(e29_4c),ROW(e29_4c))),ROWS($A$1:A1197)),COLUMN(A1197)),"")</f>
        <v/>
      </c>
      <c r="M1203" s="5" t="b">
        <f t="shared" si="509"/>
        <v>0</v>
      </c>
      <c r="N1203" t="b">
        <f t="shared" si="510"/>
        <v>0</v>
      </c>
      <c r="O1203" t="b">
        <f t="shared" si="511"/>
        <v>0</v>
      </c>
      <c r="P1203" s="5" t="b">
        <f t="shared" si="512"/>
        <v>0</v>
      </c>
      <c r="T1203" t="str">
        <f t="shared" si="488"/>
        <v/>
      </c>
      <c r="U1203" t="str">
        <f t="shared" si="489"/>
        <v/>
      </c>
      <c r="V1203" t="str">
        <f t="shared" si="490"/>
        <v/>
      </c>
      <c r="W1203" t="str">
        <f t="shared" si="491"/>
        <v/>
      </c>
      <c r="X1203" t="str">
        <f t="shared" si="492"/>
        <v/>
      </c>
      <c r="Y1203" t="str">
        <f t="shared" si="493"/>
        <v/>
      </c>
      <c r="Z1203" t="str">
        <f t="shared" si="494"/>
        <v/>
      </c>
      <c r="AA1203" t="str">
        <f t="shared" si="495"/>
        <v/>
      </c>
      <c r="AB1203" t="str">
        <f t="shared" si="496"/>
        <v/>
      </c>
      <c r="AC1203" t="str">
        <f t="shared" si="497"/>
        <v/>
      </c>
      <c r="AD1203" t="str">
        <f t="shared" si="498"/>
        <v/>
      </c>
      <c r="AE1203" t="str">
        <f t="shared" si="499"/>
        <v/>
      </c>
      <c r="AF1203" t="str">
        <f t="shared" si="500"/>
        <v/>
      </c>
      <c r="AG1203" t="str">
        <f t="shared" si="501"/>
        <v/>
      </c>
    </row>
    <row r="1204" spans="3:33" x14ac:dyDescent="0.3">
      <c r="C1204" s="5" t="str">
        <f t="shared" si="502"/>
        <v/>
      </c>
      <c r="D1204" s="5" t="e">
        <f t="shared" si="486"/>
        <v>#N/A</v>
      </c>
      <c r="E1204" s="5" t="b">
        <f t="shared" si="503"/>
        <v>0</v>
      </c>
      <c r="F1204" s="5" t="e">
        <f t="shared" si="487"/>
        <v>#N/A</v>
      </c>
      <c r="G1204" s="5" t="str">
        <f t="shared" si="504"/>
        <v>FALSE V</v>
      </c>
      <c r="H1204" s="5" t="b">
        <f t="shared" si="505"/>
        <v>0</v>
      </c>
      <c r="I1204" s="5" t="b">
        <f t="shared" si="506"/>
        <v>0</v>
      </c>
      <c r="J1204" s="5" t="b">
        <f t="shared" si="507"/>
        <v>0</v>
      </c>
      <c r="K1204" s="5" t="str">
        <f t="shared" si="508"/>
        <v>FALSE C</v>
      </c>
      <c r="L1204" s="5" t="str">
        <f t="array" ref="L1204">IFERROR(INDEX(e29_4c,SMALL(IF(($B$9&lt;=e29_raw)*($B$11&gt;=e29_raw),MATCH(ROW(e29_4c),ROW(e29_4c))),ROWS($A$1:A1198)),COLUMN(A1198)),"")</f>
        <v/>
      </c>
      <c r="M1204" s="5" t="b">
        <f t="shared" si="509"/>
        <v>0</v>
      </c>
      <c r="N1204" t="b">
        <f t="shared" si="510"/>
        <v>0</v>
      </c>
      <c r="O1204" t="b">
        <f t="shared" si="511"/>
        <v>0</v>
      </c>
      <c r="P1204" s="5" t="b">
        <f t="shared" si="512"/>
        <v>0</v>
      </c>
      <c r="T1204" t="str">
        <f t="shared" si="488"/>
        <v/>
      </c>
      <c r="U1204" t="str">
        <f t="shared" si="489"/>
        <v/>
      </c>
      <c r="V1204" t="str">
        <f t="shared" si="490"/>
        <v/>
      </c>
      <c r="W1204" t="str">
        <f t="shared" si="491"/>
        <v/>
      </c>
      <c r="X1204" t="str">
        <f t="shared" si="492"/>
        <v/>
      </c>
      <c r="Y1204" t="str">
        <f t="shared" si="493"/>
        <v/>
      </c>
      <c r="Z1204" t="str">
        <f t="shared" si="494"/>
        <v/>
      </c>
      <c r="AA1204" t="str">
        <f t="shared" si="495"/>
        <v/>
      </c>
      <c r="AB1204" t="str">
        <f t="shared" si="496"/>
        <v/>
      </c>
      <c r="AC1204" t="str">
        <f t="shared" si="497"/>
        <v/>
      </c>
      <c r="AD1204" t="str">
        <f t="shared" si="498"/>
        <v/>
      </c>
      <c r="AE1204" t="str">
        <f t="shared" si="499"/>
        <v/>
      </c>
      <c r="AF1204" t="str">
        <f t="shared" si="500"/>
        <v/>
      </c>
      <c r="AG1204" t="str">
        <f t="shared" si="501"/>
        <v/>
      </c>
    </row>
    <row r="1205" spans="3:33" x14ac:dyDescent="0.3">
      <c r="C1205" s="5" t="str">
        <f t="shared" si="502"/>
        <v/>
      </c>
      <c r="D1205" s="5" t="e">
        <f t="shared" si="486"/>
        <v>#N/A</v>
      </c>
      <c r="E1205" s="5" t="b">
        <f t="shared" si="503"/>
        <v>0</v>
      </c>
      <c r="F1205" s="5" t="e">
        <f t="shared" si="487"/>
        <v>#N/A</v>
      </c>
      <c r="G1205" s="5" t="str">
        <f t="shared" si="504"/>
        <v>FALSE V</v>
      </c>
      <c r="H1205" s="5" t="b">
        <f t="shared" si="505"/>
        <v>0</v>
      </c>
      <c r="I1205" s="5" t="b">
        <f t="shared" si="506"/>
        <v>0</v>
      </c>
      <c r="J1205" s="5" t="b">
        <f t="shared" si="507"/>
        <v>0</v>
      </c>
      <c r="K1205" s="5" t="str">
        <f t="shared" si="508"/>
        <v>FALSE C</v>
      </c>
      <c r="L1205" s="5" t="str">
        <f t="array" ref="L1205">IFERROR(INDEX(e29_4c,SMALL(IF(($B$9&lt;=e29_raw)*($B$11&gt;=e29_raw),MATCH(ROW(e29_4c),ROW(e29_4c))),ROWS($A$1:A1199)),COLUMN(A1199)),"")</f>
        <v/>
      </c>
      <c r="M1205" s="5" t="b">
        <f t="shared" si="509"/>
        <v>0</v>
      </c>
      <c r="N1205" t="b">
        <f t="shared" si="510"/>
        <v>0</v>
      </c>
      <c r="O1205" t="b">
        <f t="shared" si="511"/>
        <v>0</v>
      </c>
      <c r="P1205" s="5" t="b">
        <f t="shared" si="512"/>
        <v>0</v>
      </c>
      <c r="T1205" t="str">
        <f t="shared" si="488"/>
        <v/>
      </c>
      <c r="U1205" t="str">
        <f t="shared" si="489"/>
        <v/>
      </c>
      <c r="V1205" t="str">
        <f t="shared" si="490"/>
        <v/>
      </c>
      <c r="W1205" t="str">
        <f t="shared" si="491"/>
        <v/>
      </c>
      <c r="X1205" t="str">
        <f t="shared" si="492"/>
        <v/>
      </c>
      <c r="Y1205" t="str">
        <f t="shared" si="493"/>
        <v/>
      </c>
      <c r="Z1205" t="str">
        <f t="shared" si="494"/>
        <v/>
      </c>
      <c r="AA1205" t="str">
        <f t="shared" si="495"/>
        <v/>
      </c>
      <c r="AB1205" t="str">
        <f t="shared" si="496"/>
        <v/>
      </c>
      <c r="AC1205" t="str">
        <f t="shared" si="497"/>
        <v/>
      </c>
      <c r="AD1205" t="str">
        <f t="shared" si="498"/>
        <v/>
      </c>
      <c r="AE1205" t="str">
        <f t="shared" si="499"/>
        <v/>
      </c>
      <c r="AF1205" t="str">
        <f t="shared" si="500"/>
        <v/>
      </c>
      <c r="AG1205" t="str">
        <f t="shared" si="501"/>
        <v/>
      </c>
    </row>
    <row r="1206" spans="3:33" x14ac:dyDescent="0.3">
      <c r="C1206" s="5" t="str">
        <f t="shared" si="502"/>
        <v/>
      </c>
      <c r="D1206" s="5" t="e">
        <f t="shared" si="486"/>
        <v>#N/A</v>
      </c>
      <c r="E1206" s="5" t="b">
        <f t="shared" si="503"/>
        <v>0</v>
      </c>
      <c r="F1206" s="5" t="e">
        <f t="shared" si="487"/>
        <v>#N/A</v>
      </c>
      <c r="G1206" s="5" t="str">
        <f t="shared" si="504"/>
        <v>FALSE V</v>
      </c>
      <c r="H1206" s="5" t="b">
        <f t="shared" si="505"/>
        <v>0</v>
      </c>
      <c r="I1206" s="5" t="b">
        <f t="shared" si="506"/>
        <v>0</v>
      </c>
      <c r="J1206" s="5" t="b">
        <f t="shared" si="507"/>
        <v>0</v>
      </c>
      <c r="K1206" s="5" t="str">
        <f t="shared" si="508"/>
        <v>FALSE C</v>
      </c>
      <c r="L1206" s="5" t="str">
        <f t="array" ref="L1206">IFERROR(INDEX(e29_4c,SMALL(IF(($B$9&lt;=e29_raw)*($B$11&gt;=e29_raw),MATCH(ROW(e29_4c),ROW(e29_4c))),ROWS($A$1:A1200)),COLUMN(A1200)),"")</f>
        <v/>
      </c>
      <c r="M1206" s="5" t="b">
        <f t="shared" si="509"/>
        <v>0</v>
      </c>
      <c r="N1206" t="b">
        <f t="shared" si="510"/>
        <v>0</v>
      </c>
      <c r="O1206" t="b">
        <f t="shared" si="511"/>
        <v>0</v>
      </c>
      <c r="P1206" s="5" t="b">
        <f t="shared" si="512"/>
        <v>0</v>
      </c>
      <c r="T1206" t="str">
        <f t="shared" si="488"/>
        <v/>
      </c>
      <c r="U1206" t="str">
        <f t="shared" si="489"/>
        <v/>
      </c>
      <c r="V1206" t="str">
        <f t="shared" si="490"/>
        <v/>
      </c>
      <c r="W1206" t="str">
        <f t="shared" si="491"/>
        <v/>
      </c>
      <c r="X1206" t="str">
        <f t="shared" si="492"/>
        <v/>
      </c>
      <c r="Y1206" t="str">
        <f t="shared" si="493"/>
        <v/>
      </c>
      <c r="Z1206" t="str">
        <f t="shared" si="494"/>
        <v/>
      </c>
      <c r="AA1206" t="str">
        <f t="shared" si="495"/>
        <v/>
      </c>
      <c r="AB1206" t="str">
        <f t="shared" si="496"/>
        <v/>
      </c>
      <c r="AC1206" t="str">
        <f t="shared" si="497"/>
        <v/>
      </c>
      <c r="AD1206" t="str">
        <f t="shared" si="498"/>
        <v/>
      </c>
      <c r="AE1206" t="str">
        <f t="shared" si="499"/>
        <v/>
      </c>
      <c r="AF1206" t="str">
        <f t="shared" si="500"/>
        <v/>
      </c>
      <c r="AG1206" t="str">
        <f t="shared" si="501"/>
        <v/>
      </c>
    </row>
    <row r="1207" spans="3:33" x14ac:dyDescent="0.3">
      <c r="C1207" s="5" t="str">
        <f t="shared" si="502"/>
        <v/>
      </c>
      <c r="D1207" s="5" t="e">
        <f t="shared" si="486"/>
        <v>#N/A</v>
      </c>
      <c r="E1207" s="5" t="b">
        <f t="shared" si="503"/>
        <v>0</v>
      </c>
      <c r="F1207" s="5" t="e">
        <f t="shared" si="487"/>
        <v>#N/A</v>
      </c>
      <c r="G1207" s="5" t="str">
        <f t="shared" si="504"/>
        <v>FALSE V</v>
      </c>
      <c r="H1207" s="5" t="b">
        <f t="shared" si="505"/>
        <v>0</v>
      </c>
      <c r="I1207" s="5" t="b">
        <f t="shared" si="506"/>
        <v>0</v>
      </c>
      <c r="J1207" s="5" t="b">
        <f t="shared" si="507"/>
        <v>0</v>
      </c>
      <c r="K1207" s="5" t="str">
        <f t="shared" si="508"/>
        <v>FALSE C</v>
      </c>
      <c r="L1207" s="5" t="str">
        <f t="array" ref="L1207">IFERROR(INDEX(e29_4c,SMALL(IF(($B$9&lt;=e29_raw)*($B$11&gt;=e29_raw),MATCH(ROW(e29_4c),ROW(e29_4c))),ROWS($A$1:A1201)),COLUMN(A1201)),"")</f>
        <v/>
      </c>
      <c r="M1207" s="5" t="b">
        <f t="shared" si="509"/>
        <v>0</v>
      </c>
      <c r="N1207" t="b">
        <f t="shared" si="510"/>
        <v>0</v>
      </c>
      <c r="O1207" t="b">
        <f t="shared" si="511"/>
        <v>0</v>
      </c>
      <c r="P1207" s="5" t="b">
        <f t="shared" si="512"/>
        <v>0</v>
      </c>
      <c r="T1207" t="str">
        <f t="shared" si="488"/>
        <v/>
      </c>
      <c r="U1207" t="str">
        <f t="shared" si="489"/>
        <v/>
      </c>
      <c r="V1207" t="str">
        <f t="shared" si="490"/>
        <v/>
      </c>
      <c r="W1207" t="str">
        <f t="shared" si="491"/>
        <v/>
      </c>
      <c r="X1207" t="str">
        <f t="shared" si="492"/>
        <v/>
      </c>
      <c r="Y1207" t="str">
        <f t="shared" si="493"/>
        <v/>
      </c>
      <c r="Z1207" t="str">
        <f t="shared" si="494"/>
        <v/>
      </c>
      <c r="AA1207" t="str">
        <f t="shared" si="495"/>
        <v/>
      </c>
      <c r="AB1207" t="str">
        <f t="shared" si="496"/>
        <v/>
      </c>
      <c r="AC1207" t="str">
        <f t="shared" si="497"/>
        <v/>
      </c>
      <c r="AD1207" t="str">
        <f t="shared" si="498"/>
        <v/>
      </c>
      <c r="AE1207" t="str">
        <f t="shared" si="499"/>
        <v/>
      </c>
      <c r="AF1207" t="str">
        <f t="shared" si="500"/>
        <v/>
      </c>
      <c r="AG1207" t="str">
        <f t="shared" si="501"/>
        <v/>
      </c>
    </row>
    <row r="1208" spans="3:33" x14ac:dyDescent="0.3">
      <c r="C1208" s="5" t="str">
        <f t="shared" si="502"/>
        <v/>
      </c>
      <c r="D1208" s="5" t="e">
        <f t="shared" si="486"/>
        <v>#N/A</v>
      </c>
      <c r="E1208" s="5" t="b">
        <f t="shared" si="503"/>
        <v>0</v>
      </c>
      <c r="F1208" s="5" t="e">
        <f t="shared" si="487"/>
        <v>#N/A</v>
      </c>
      <c r="G1208" s="5" t="str">
        <f t="shared" si="504"/>
        <v>FALSE V</v>
      </c>
      <c r="H1208" s="5" t="b">
        <f t="shared" si="505"/>
        <v>0</v>
      </c>
      <c r="I1208" s="5" t="b">
        <f t="shared" si="506"/>
        <v>0</v>
      </c>
      <c r="J1208" s="5" t="b">
        <f t="shared" si="507"/>
        <v>0</v>
      </c>
      <c r="K1208" s="5" t="str">
        <f t="shared" si="508"/>
        <v>FALSE C</v>
      </c>
      <c r="L1208" s="5" t="str">
        <f t="array" ref="L1208">IFERROR(INDEX(e29_4c,SMALL(IF(($B$9&lt;=e29_raw)*($B$11&gt;=e29_raw),MATCH(ROW(e29_4c),ROW(e29_4c))),ROWS($A$1:A1202)),COLUMN(A1202)),"")</f>
        <v/>
      </c>
      <c r="M1208" s="5" t="b">
        <f t="shared" si="509"/>
        <v>0</v>
      </c>
      <c r="N1208" t="b">
        <f t="shared" si="510"/>
        <v>0</v>
      </c>
      <c r="O1208" t="b">
        <f t="shared" si="511"/>
        <v>0</v>
      </c>
      <c r="P1208" s="5" t="b">
        <f t="shared" si="512"/>
        <v>0</v>
      </c>
      <c r="T1208" t="str">
        <f t="shared" si="488"/>
        <v/>
      </c>
      <c r="U1208" t="str">
        <f t="shared" si="489"/>
        <v/>
      </c>
      <c r="V1208" t="str">
        <f t="shared" si="490"/>
        <v/>
      </c>
      <c r="W1208" t="str">
        <f t="shared" si="491"/>
        <v/>
      </c>
      <c r="X1208" t="str">
        <f t="shared" si="492"/>
        <v/>
      </c>
      <c r="Y1208" t="str">
        <f t="shared" si="493"/>
        <v/>
      </c>
      <c r="Z1208" t="str">
        <f t="shared" si="494"/>
        <v/>
      </c>
      <c r="AA1208" t="str">
        <f t="shared" si="495"/>
        <v/>
      </c>
      <c r="AB1208" t="str">
        <f t="shared" si="496"/>
        <v/>
      </c>
      <c r="AC1208" t="str">
        <f t="shared" si="497"/>
        <v/>
      </c>
      <c r="AD1208" t="str">
        <f t="shared" si="498"/>
        <v/>
      </c>
      <c r="AE1208" t="str">
        <f t="shared" si="499"/>
        <v/>
      </c>
      <c r="AF1208" t="str">
        <f t="shared" si="500"/>
        <v/>
      </c>
      <c r="AG1208" t="str">
        <f t="shared" si="501"/>
        <v/>
      </c>
    </row>
    <row r="1209" spans="3:33" x14ac:dyDescent="0.3">
      <c r="C1209" s="5" t="str">
        <f t="shared" si="502"/>
        <v/>
      </c>
      <c r="D1209" s="5" t="e">
        <f t="shared" si="486"/>
        <v>#N/A</v>
      </c>
      <c r="E1209" s="5" t="b">
        <f t="shared" si="503"/>
        <v>0</v>
      </c>
      <c r="F1209" s="5" t="e">
        <f t="shared" si="487"/>
        <v>#N/A</v>
      </c>
      <c r="G1209" s="5" t="str">
        <f t="shared" si="504"/>
        <v>FALSE V</v>
      </c>
      <c r="H1209" s="5" t="b">
        <f t="shared" si="505"/>
        <v>0</v>
      </c>
      <c r="I1209" s="5" t="b">
        <f t="shared" si="506"/>
        <v>0</v>
      </c>
      <c r="J1209" s="5" t="b">
        <f t="shared" si="507"/>
        <v>0</v>
      </c>
      <c r="K1209" s="5" t="str">
        <f t="shared" si="508"/>
        <v>FALSE C</v>
      </c>
      <c r="L1209" s="5" t="str">
        <f t="array" ref="L1209">IFERROR(INDEX(e29_4c,SMALL(IF(($B$9&lt;=e29_raw)*($B$11&gt;=e29_raw),MATCH(ROW(e29_4c),ROW(e29_4c))),ROWS($A$1:A1203)),COLUMN(A1203)),"")</f>
        <v/>
      </c>
      <c r="M1209" s="5" t="b">
        <f t="shared" si="509"/>
        <v>0</v>
      </c>
      <c r="N1209" t="b">
        <f t="shared" si="510"/>
        <v>0</v>
      </c>
      <c r="O1209" t="b">
        <f t="shared" si="511"/>
        <v>0</v>
      </c>
      <c r="P1209" s="5" t="b">
        <f t="shared" si="512"/>
        <v>0</v>
      </c>
      <c r="T1209" t="str">
        <f t="shared" si="488"/>
        <v/>
      </c>
      <c r="U1209" t="str">
        <f t="shared" si="489"/>
        <v/>
      </c>
      <c r="V1209" t="str">
        <f t="shared" si="490"/>
        <v/>
      </c>
      <c r="W1209" t="str">
        <f t="shared" si="491"/>
        <v/>
      </c>
      <c r="X1209" t="str">
        <f t="shared" si="492"/>
        <v/>
      </c>
      <c r="Y1209" t="str">
        <f t="shared" si="493"/>
        <v/>
      </c>
      <c r="Z1209" t="str">
        <f t="shared" si="494"/>
        <v/>
      </c>
      <c r="AA1209" t="str">
        <f t="shared" si="495"/>
        <v/>
      </c>
      <c r="AB1209" t="str">
        <f t="shared" si="496"/>
        <v/>
      </c>
      <c r="AC1209" t="str">
        <f t="shared" si="497"/>
        <v/>
      </c>
      <c r="AD1209" t="str">
        <f t="shared" si="498"/>
        <v/>
      </c>
      <c r="AE1209" t="str">
        <f t="shared" si="499"/>
        <v/>
      </c>
      <c r="AF1209" t="str">
        <f t="shared" si="500"/>
        <v/>
      </c>
      <c r="AG1209" t="str">
        <f t="shared" si="501"/>
        <v/>
      </c>
    </row>
    <row r="1210" spans="3:33" x14ac:dyDescent="0.3">
      <c r="C1210" s="5" t="str">
        <f t="shared" si="502"/>
        <v/>
      </c>
      <c r="D1210" s="5" t="e">
        <f t="shared" si="486"/>
        <v>#N/A</v>
      </c>
      <c r="E1210" s="5" t="b">
        <f t="shared" si="503"/>
        <v>0</v>
      </c>
      <c r="F1210" s="5" t="e">
        <f t="shared" si="487"/>
        <v>#N/A</v>
      </c>
      <c r="G1210" s="5" t="str">
        <f t="shared" si="504"/>
        <v>FALSE V</v>
      </c>
      <c r="H1210" s="5" t="b">
        <f t="shared" si="505"/>
        <v>0</v>
      </c>
      <c r="I1210" s="5" t="b">
        <f t="shared" si="506"/>
        <v>0</v>
      </c>
      <c r="J1210" s="5" t="b">
        <f t="shared" si="507"/>
        <v>0</v>
      </c>
      <c r="K1210" s="5" t="str">
        <f t="shared" si="508"/>
        <v>FALSE C</v>
      </c>
      <c r="L1210" s="5" t="str">
        <f t="array" ref="L1210">IFERROR(INDEX(e29_4c,SMALL(IF(($B$9&lt;=e29_raw)*($B$11&gt;=e29_raw),MATCH(ROW(e29_4c),ROW(e29_4c))),ROWS($A$1:A1204)),COLUMN(A1204)),"")</f>
        <v/>
      </c>
      <c r="M1210" s="5" t="b">
        <f t="shared" si="509"/>
        <v>0</v>
      </c>
      <c r="N1210" t="b">
        <f t="shared" si="510"/>
        <v>0</v>
      </c>
      <c r="O1210" t="b">
        <f t="shared" si="511"/>
        <v>0</v>
      </c>
      <c r="P1210" s="5" t="b">
        <f t="shared" si="512"/>
        <v>0</v>
      </c>
      <c r="T1210" t="str">
        <f t="shared" si="488"/>
        <v/>
      </c>
      <c r="U1210" t="str">
        <f t="shared" si="489"/>
        <v/>
      </c>
      <c r="V1210" t="str">
        <f t="shared" si="490"/>
        <v/>
      </c>
      <c r="W1210" t="str">
        <f t="shared" si="491"/>
        <v/>
      </c>
      <c r="X1210" t="str">
        <f t="shared" si="492"/>
        <v/>
      </c>
      <c r="Y1210" t="str">
        <f t="shared" si="493"/>
        <v/>
      </c>
      <c r="Z1210" t="str">
        <f t="shared" si="494"/>
        <v/>
      </c>
      <c r="AA1210" t="str">
        <f t="shared" si="495"/>
        <v/>
      </c>
      <c r="AB1210" t="str">
        <f t="shared" si="496"/>
        <v/>
      </c>
      <c r="AC1210" t="str">
        <f t="shared" si="497"/>
        <v/>
      </c>
      <c r="AD1210" t="str">
        <f t="shared" si="498"/>
        <v/>
      </c>
      <c r="AE1210" t="str">
        <f t="shared" si="499"/>
        <v/>
      </c>
      <c r="AF1210" t="str">
        <f t="shared" si="500"/>
        <v/>
      </c>
      <c r="AG1210" t="str">
        <f t="shared" si="501"/>
        <v/>
      </c>
    </row>
    <row r="1211" spans="3:33" x14ac:dyDescent="0.3">
      <c r="C1211" s="5" t="str">
        <f t="shared" si="502"/>
        <v/>
      </c>
      <c r="D1211" s="5" t="e">
        <f t="shared" si="486"/>
        <v>#N/A</v>
      </c>
      <c r="E1211" s="5" t="b">
        <f t="shared" si="503"/>
        <v>0</v>
      </c>
      <c r="F1211" s="5" t="e">
        <f t="shared" si="487"/>
        <v>#N/A</v>
      </c>
      <c r="G1211" s="5" t="str">
        <f t="shared" si="504"/>
        <v>FALSE V</v>
      </c>
      <c r="H1211" s="5" t="b">
        <f t="shared" si="505"/>
        <v>0</v>
      </c>
      <c r="I1211" s="5" t="b">
        <f t="shared" si="506"/>
        <v>0</v>
      </c>
      <c r="J1211" s="5" t="b">
        <f t="shared" si="507"/>
        <v>0</v>
      </c>
      <c r="K1211" s="5" t="str">
        <f t="shared" si="508"/>
        <v>FALSE C</v>
      </c>
      <c r="L1211" s="5" t="str">
        <f t="array" ref="L1211">IFERROR(INDEX(e29_4c,SMALL(IF(($B$9&lt;=e29_raw)*($B$11&gt;=e29_raw),MATCH(ROW(e29_4c),ROW(e29_4c))),ROWS($A$1:A1205)),COLUMN(A1205)),"")</f>
        <v/>
      </c>
      <c r="M1211" s="5" t="b">
        <f t="shared" si="509"/>
        <v>0</v>
      </c>
      <c r="N1211" t="b">
        <f t="shared" si="510"/>
        <v>0</v>
      </c>
      <c r="O1211" t="b">
        <f t="shared" si="511"/>
        <v>0</v>
      </c>
      <c r="P1211" s="5" t="b">
        <f t="shared" si="512"/>
        <v>0</v>
      </c>
      <c r="T1211" t="str">
        <f t="shared" si="488"/>
        <v/>
      </c>
      <c r="U1211" t="str">
        <f t="shared" si="489"/>
        <v/>
      </c>
      <c r="V1211" t="str">
        <f t="shared" si="490"/>
        <v/>
      </c>
      <c r="W1211" t="str">
        <f t="shared" si="491"/>
        <v/>
      </c>
      <c r="X1211" t="str">
        <f t="shared" si="492"/>
        <v/>
      </c>
      <c r="Y1211" t="str">
        <f t="shared" si="493"/>
        <v/>
      </c>
      <c r="Z1211" t="str">
        <f t="shared" si="494"/>
        <v/>
      </c>
      <c r="AA1211" t="str">
        <f t="shared" si="495"/>
        <v/>
      </c>
      <c r="AB1211" t="str">
        <f t="shared" si="496"/>
        <v/>
      </c>
      <c r="AC1211" t="str">
        <f t="shared" si="497"/>
        <v/>
      </c>
      <c r="AD1211" t="str">
        <f t="shared" si="498"/>
        <v/>
      </c>
      <c r="AE1211" t="str">
        <f t="shared" si="499"/>
        <v/>
      </c>
      <c r="AF1211" t="str">
        <f t="shared" si="500"/>
        <v/>
      </c>
      <c r="AG1211" t="str">
        <f t="shared" si="501"/>
        <v/>
      </c>
    </row>
    <row r="1212" spans="3:33" x14ac:dyDescent="0.3">
      <c r="C1212" s="5" t="str">
        <f t="shared" si="502"/>
        <v/>
      </c>
      <c r="D1212" s="5" t="e">
        <f t="shared" si="486"/>
        <v>#N/A</v>
      </c>
      <c r="E1212" s="5" t="b">
        <f t="shared" si="503"/>
        <v>0</v>
      </c>
      <c r="F1212" s="5" t="e">
        <f t="shared" si="487"/>
        <v>#N/A</v>
      </c>
      <c r="G1212" s="5" t="str">
        <f t="shared" si="504"/>
        <v>FALSE V</v>
      </c>
      <c r="H1212" s="5" t="b">
        <f t="shared" si="505"/>
        <v>0</v>
      </c>
      <c r="I1212" s="5" t="b">
        <f t="shared" si="506"/>
        <v>0</v>
      </c>
      <c r="J1212" s="5" t="b">
        <f t="shared" si="507"/>
        <v>0</v>
      </c>
      <c r="K1212" s="5" t="str">
        <f t="shared" si="508"/>
        <v>FALSE C</v>
      </c>
      <c r="L1212" s="5" t="str">
        <f t="array" ref="L1212">IFERROR(INDEX(e29_4c,SMALL(IF(($B$9&lt;=e29_raw)*($B$11&gt;=e29_raw),MATCH(ROW(e29_4c),ROW(e29_4c))),ROWS($A$1:A1206)),COLUMN(A1206)),"")</f>
        <v/>
      </c>
      <c r="M1212" s="5" t="b">
        <f t="shared" si="509"/>
        <v>0</v>
      </c>
      <c r="N1212" t="b">
        <f t="shared" si="510"/>
        <v>0</v>
      </c>
      <c r="O1212" t="b">
        <f t="shared" si="511"/>
        <v>0</v>
      </c>
      <c r="P1212" s="5" t="b">
        <f t="shared" si="512"/>
        <v>0</v>
      </c>
      <c r="T1212" t="str">
        <f t="shared" si="488"/>
        <v/>
      </c>
      <c r="U1212" t="str">
        <f t="shared" si="489"/>
        <v/>
      </c>
      <c r="V1212" t="str">
        <f t="shared" si="490"/>
        <v/>
      </c>
      <c r="W1212" t="str">
        <f t="shared" si="491"/>
        <v/>
      </c>
      <c r="X1212" t="str">
        <f t="shared" si="492"/>
        <v/>
      </c>
      <c r="Y1212" t="str">
        <f t="shared" si="493"/>
        <v/>
      </c>
      <c r="Z1212" t="str">
        <f t="shared" si="494"/>
        <v/>
      </c>
      <c r="AA1212" t="str">
        <f t="shared" si="495"/>
        <v/>
      </c>
      <c r="AB1212" t="str">
        <f t="shared" si="496"/>
        <v/>
      </c>
      <c r="AC1212" t="str">
        <f t="shared" si="497"/>
        <v/>
      </c>
      <c r="AD1212" t="str">
        <f t="shared" si="498"/>
        <v/>
      </c>
      <c r="AE1212" t="str">
        <f t="shared" si="499"/>
        <v/>
      </c>
      <c r="AF1212" t="str">
        <f t="shared" si="500"/>
        <v/>
      </c>
      <c r="AG1212" t="str">
        <f t="shared" si="501"/>
        <v/>
      </c>
    </row>
    <row r="1213" spans="3:33" x14ac:dyDescent="0.3">
      <c r="C1213" s="5" t="str">
        <f t="shared" si="502"/>
        <v/>
      </c>
      <c r="D1213" s="5" t="e">
        <f t="shared" si="486"/>
        <v>#N/A</v>
      </c>
      <c r="E1213" s="5" t="b">
        <f t="shared" si="503"/>
        <v>0</v>
      </c>
      <c r="F1213" s="5" t="e">
        <f t="shared" si="487"/>
        <v>#N/A</v>
      </c>
      <c r="G1213" s="5" t="str">
        <f t="shared" si="504"/>
        <v>FALSE V</v>
      </c>
      <c r="H1213" s="5" t="b">
        <f t="shared" si="505"/>
        <v>0</v>
      </c>
      <c r="I1213" s="5" t="b">
        <f t="shared" si="506"/>
        <v>0</v>
      </c>
      <c r="J1213" s="5" t="b">
        <f t="shared" si="507"/>
        <v>0</v>
      </c>
      <c r="K1213" s="5" t="str">
        <f t="shared" si="508"/>
        <v>FALSE C</v>
      </c>
      <c r="L1213" s="5" t="str">
        <f t="array" ref="L1213">IFERROR(INDEX(e29_4c,SMALL(IF(($B$9&lt;=e29_raw)*($B$11&gt;=e29_raw),MATCH(ROW(e29_4c),ROW(e29_4c))),ROWS($A$1:A1207)),COLUMN(A1207)),"")</f>
        <v/>
      </c>
      <c r="M1213" s="5" t="b">
        <f t="shared" si="509"/>
        <v>0</v>
      </c>
      <c r="N1213" t="b">
        <f t="shared" si="510"/>
        <v>0</v>
      </c>
      <c r="O1213" t="b">
        <f t="shared" si="511"/>
        <v>0</v>
      </c>
      <c r="P1213" s="5" t="b">
        <f t="shared" si="512"/>
        <v>0</v>
      </c>
      <c r="T1213" t="str">
        <f t="shared" si="488"/>
        <v/>
      </c>
      <c r="U1213" t="str">
        <f t="shared" si="489"/>
        <v/>
      </c>
      <c r="V1213" t="str">
        <f t="shared" si="490"/>
        <v/>
      </c>
      <c r="W1213" t="str">
        <f t="shared" si="491"/>
        <v/>
      </c>
      <c r="X1213" t="str">
        <f t="shared" si="492"/>
        <v/>
      </c>
      <c r="Y1213" t="str">
        <f t="shared" si="493"/>
        <v/>
      </c>
      <c r="Z1213" t="str">
        <f t="shared" si="494"/>
        <v/>
      </c>
      <c r="AA1213" t="str">
        <f t="shared" si="495"/>
        <v/>
      </c>
      <c r="AB1213" t="str">
        <f t="shared" si="496"/>
        <v/>
      </c>
      <c r="AC1213" t="str">
        <f t="shared" si="497"/>
        <v/>
      </c>
      <c r="AD1213" t="str">
        <f t="shared" si="498"/>
        <v/>
      </c>
      <c r="AE1213" t="str">
        <f t="shared" si="499"/>
        <v/>
      </c>
      <c r="AF1213" t="str">
        <f t="shared" si="500"/>
        <v/>
      </c>
      <c r="AG1213" t="str">
        <f t="shared" si="501"/>
        <v/>
      </c>
    </row>
    <row r="1214" spans="3:33" x14ac:dyDescent="0.3">
      <c r="C1214" s="5" t="str">
        <f t="shared" si="502"/>
        <v/>
      </c>
      <c r="D1214" s="5" t="e">
        <f t="shared" si="486"/>
        <v>#N/A</v>
      </c>
      <c r="E1214" s="5" t="b">
        <f t="shared" si="503"/>
        <v>0</v>
      </c>
      <c r="F1214" s="5" t="e">
        <f t="shared" si="487"/>
        <v>#N/A</v>
      </c>
      <c r="G1214" s="5" t="str">
        <f t="shared" si="504"/>
        <v>FALSE V</v>
      </c>
      <c r="H1214" s="5" t="b">
        <f t="shared" si="505"/>
        <v>0</v>
      </c>
      <c r="I1214" s="5" t="b">
        <f t="shared" si="506"/>
        <v>0</v>
      </c>
      <c r="J1214" s="5" t="b">
        <f t="shared" si="507"/>
        <v>0</v>
      </c>
      <c r="K1214" s="5" t="str">
        <f t="shared" si="508"/>
        <v>FALSE C</v>
      </c>
      <c r="L1214" s="5" t="str">
        <f t="array" ref="L1214">IFERROR(INDEX(e29_4c,SMALL(IF(($B$9&lt;=e29_raw)*($B$11&gt;=e29_raw),MATCH(ROW(e29_4c),ROW(e29_4c))),ROWS($A$1:A1208)),COLUMN(A1208)),"")</f>
        <v/>
      </c>
      <c r="M1214" s="5" t="b">
        <f t="shared" si="509"/>
        <v>0</v>
      </c>
      <c r="N1214" t="b">
        <f t="shared" si="510"/>
        <v>0</v>
      </c>
      <c r="O1214" t="b">
        <f t="shared" si="511"/>
        <v>0</v>
      </c>
      <c r="P1214" s="5" t="b">
        <f t="shared" si="512"/>
        <v>0</v>
      </c>
      <c r="T1214" t="str">
        <f t="shared" si="488"/>
        <v/>
      </c>
      <c r="U1214" t="str">
        <f t="shared" si="489"/>
        <v/>
      </c>
      <c r="V1214" t="str">
        <f t="shared" si="490"/>
        <v/>
      </c>
      <c r="W1214" t="str">
        <f t="shared" si="491"/>
        <v/>
      </c>
      <c r="X1214" t="str">
        <f t="shared" si="492"/>
        <v/>
      </c>
      <c r="Y1214" t="str">
        <f t="shared" si="493"/>
        <v/>
      </c>
      <c r="Z1214" t="str">
        <f t="shared" si="494"/>
        <v/>
      </c>
      <c r="AA1214" t="str">
        <f t="shared" si="495"/>
        <v/>
      </c>
      <c r="AB1214" t="str">
        <f t="shared" si="496"/>
        <v/>
      </c>
      <c r="AC1214" t="str">
        <f t="shared" si="497"/>
        <v/>
      </c>
      <c r="AD1214" t="str">
        <f t="shared" si="498"/>
        <v/>
      </c>
      <c r="AE1214" t="str">
        <f t="shared" si="499"/>
        <v/>
      </c>
      <c r="AF1214" t="str">
        <f t="shared" si="500"/>
        <v/>
      </c>
      <c r="AG1214" t="str">
        <f t="shared" si="501"/>
        <v/>
      </c>
    </row>
    <row r="1215" spans="3:33" x14ac:dyDescent="0.3">
      <c r="C1215" s="5" t="str">
        <f t="shared" si="502"/>
        <v/>
      </c>
      <c r="D1215" s="5" t="e">
        <f t="shared" si="486"/>
        <v>#N/A</v>
      </c>
      <c r="E1215" s="5" t="b">
        <f t="shared" si="503"/>
        <v>0</v>
      </c>
      <c r="F1215" s="5" t="e">
        <f t="shared" si="487"/>
        <v>#N/A</v>
      </c>
      <c r="G1215" s="5" t="str">
        <f t="shared" si="504"/>
        <v>FALSE V</v>
      </c>
      <c r="H1215" s="5" t="b">
        <f t="shared" si="505"/>
        <v>0</v>
      </c>
      <c r="I1215" s="5" t="b">
        <f t="shared" si="506"/>
        <v>0</v>
      </c>
      <c r="J1215" s="5" t="b">
        <f t="shared" si="507"/>
        <v>0</v>
      </c>
      <c r="K1215" s="5" t="str">
        <f t="shared" si="508"/>
        <v>FALSE C</v>
      </c>
      <c r="L1215" s="5" t="str">
        <f t="array" ref="L1215">IFERROR(INDEX(e29_4c,SMALL(IF(($B$9&lt;=e29_raw)*($B$11&gt;=e29_raw),MATCH(ROW(e29_4c),ROW(e29_4c))),ROWS($A$1:A1209)),COLUMN(A1209)),"")</f>
        <v/>
      </c>
      <c r="M1215" s="5" t="b">
        <f t="shared" si="509"/>
        <v>0</v>
      </c>
      <c r="N1215" t="b">
        <f t="shared" si="510"/>
        <v>0</v>
      </c>
      <c r="O1215" t="b">
        <f t="shared" si="511"/>
        <v>0</v>
      </c>
      <c r="P1215" s="5" t="b">
        <f t="shared" si="512"/>
        <v>0</v>
      </c>
      <c r="T1215" t="str">
        <f t="shared" si="488"/>
        <v/>
      </c>
      <c r="U1215" t="str">
        <f t="shared" si="489"/>
        <v/>
      </c>
      <c r="V1215" t="str">
        <f t="shared" si="490"/>
        <v/>
      </c>
      <c r="W1215" t="str">
        <f t="shared" si="491"/>
        <v/>
      </c>
      <c r="X1215" t="str">
        <f t="shared" si="492"/>
        <v/>
      </c>
      <c r="Y1215" t="str">
        <f t="shared" si="493"/>
        <v/>
      </c>
      <c r="Z1215" t="str">
        <f t="shared" si="494"/>
        <v/>
      </c>
      <c r="AA1215" t="str">
        <f t="shared" si="495"/>
        <v/>
      </c>
      <c r="AB1215" t="str">
        <f t="shared" si="496"/>
        <v/>
      </c>
      <c r="AC1215" t="str">
        <f t="shared" si="497"/>
        <v/>
      </c>
      <c r="AD1215" t="str">
        <f t="shared" si="498"/>
        <v/>
      </c>
      <c r="AE1215" t="str">
        <f t="shared" si="499"/>
        <v/>
      </c>
      <c r="AF1215" t="str">
        <f t="shared" si="500"/>
        <v/>
      </c>
      <c r="AG1215" t="str">
        <f t="shared" si="501"/>
        <v/>
      </c>
    </row>
    <row r="1216" spans="3:33" x14ac:dyDescent="0.3">
      <c r="C1216" s="5" t="str">
        <f t="shared" si="502"/>
        <v/>
      </c>
      <c r="D1216" s="5" t="e">
        <f t="shared" si="486"/>
        <v>#N/A</v>
      </c>
      <c r="E1216" s="5" t="b">
        <f t="shared" si="503"/>
        <v>0</v>
      </c>
      <c r="F1216" s="5" t="e">
        <f t="shared" si="487"/>
        <v>#N/A</v>
      </c>
      <c r="G1216" s="5" t="str">
        <f t="shared" si="504"/>
        <v>FALSE V</v>
      </c>
      <c r="H1216" s="5" t="b">
        <f t="shared" si="505"/>
        <v>0</v>
      </c>
      <c r="I1216" s="5" t="b">
        <f t="shared" si="506"/>
        <v>0</v>
      </c>
      <c r="J1216" s="5" t="b">
        <f t="shared" si="507"/>
        <v>0</v>
      </c>
      <c r="K1216" s="5" t="str">
        <f t="shared" si="508"/>
        <v>FALSE C</v>
      </c>
      <c r="L1216" s="5" t="str">
        <f t="array" ref="L1216">IFERROR(INDEX(e29_4c,SMALL(IF(($B$9&lt;=e29_raw)*($B$11&gt;=e29_raw),MATCH(ROW(e29_4c),ROW(e29_4c))),ROWS($A$1:A1210)),COLUMN(A1210)),"")</f>
        <v/>
      </c>
      <c r="M1216" s="5" t="b">
        <f t="shared" si="509"/>
        <v>0</v>
      </c>
      <c r="N1216" t="b">
        <f t="shared" si="510"/>
        <v>0</v>
      </c>
      <c r="O1216" t="b">
        <f t="shared" si="511"/>
        <v>0</v>
      </c>
      <c r="P1216" s="5" t="b">
        <f t="shared" si="512"/>
        <v>0</v>
      </c>
      <c r="T1216" t="str">
        <f t="shared" si="488"/>
        <v/>
      </c>
      <c r="U1216" t="str">
        <f t="shared" si="489"/>
        <v/>
      </c>
      <c r="V1216" t="str">
        <f t="shared" si="490"/>
        <v/>
      </c>
      <c r="W1216" t="str">
        <f t="shared" si="491"/>
        <v/>
      </c>
      <c r="X1216" t="str">
        <f t="shared" si="492"/>
        <v/>
      </c>
      <c r="Y1216" t="str">
        <f t="shared" si="493"/>
        <v/>
      </c>
      <c r="Z1216" t="str">
        <f t="shared" si="494"/>
        <v/>
      </c>
      <c r="AA1216" t="str">
        <f t="shared" si="495"/>
        <v/>
      </c>
      <c r="AB1216" t="str">
        <f t="shared" si="496"/>
        <v/>
      </c>
      <c r="AC1216" t="str">
        <f t="shared" si="497"/>
        <v/>
      </c>
      <c r="AD1216" t="str">
        <f t="shared" si="498"/>
        <v/>
      </c>
      <c r="AE1216" t="str">
        <f t="shared" si="499"/>
        <v/>
      </c>
      <c r="AF1216" t="str">
        <f t="shared" si="500"/>
        <v/>
      </c>
      <c r="AG1216" t="str">
        <f t="shared" si="501"/>
        <v/>
      </c>
    </row>
    <row r="1217" spans="3:33" x14ac:dyDescent="0.3">
      <c r="C1217" s="5" t="str">
        <f t="shared" si="502"/>
        <v/>
      </c>
      <c r="D1217" s="5" t="e">
        <f t="shared" si="486"/>
        <v>#N/A</v>
      </c>
      <c r="E1217" s="5" t="b">
        <f t="shared" si="503"/>
        <v>0</v>
      </c>
      <c r="F1217" s="5" t="e">
        <f t="shared" si="487"/>
        <v>#N/A</v>
      </c>
      <c r="G1217" s="5" t="str">
        <f t="shared" si="504"/>
        <v>FALSE V</v>
      </c>
      <c r="H1217" s="5" t="b">
        <f t="shared" si="505"/>
        <v>0</v>
      </c>
      <c r="I1217" s="5" t="b">
        <f t="shared" si="506"/>
        <v>0</v>
      </c>
      <c r="J1217" s="5" t="b">
        <f t="shared" si="507"/>
        <v>0</v>
      </c>
      <c r="K1217" s="5" t="str">
        <f t="shared" si="508"/>
        <v>FALSE C</v>
      </c>
      <c r="L1217" s="5" t="str">
        <f t="array" ref="L1217">IFERROR(INDEX(e29_4c,SMALL(IF(($B$9&lt;=e29_raw)*($B$11&gt;=e29_raw),MATCH(ROW(e29_4c),ROW(e29_4c))),ROWS($A$1:A1211)),COLUMN(A1211)),"")</f>
        <v/>
      </c>
      <c r="M1217" s="5" t="b">
        <f t="shared" si="509"/>
        <v>0</v>
      </c>
      <c r="N1217" t="b">
        <f t="shared" si="510"/>
        <v>0</v>
      </c>
      <c r="O1217" t="b">
        <f t="shared" si="511"/>
        <v>0</v>
      </c>
      <c r="P1217" s="5" t="b">
        <f t="shared" si="512"/>
        <v>0</v>
      </c>
      <c r="T1217" t="str">
        <f t="shared" si="488"/>
        <v/>
      </c>
      <c r="U1217" t="str">
        <f t="shared" si="489"/>
        <v/>
      </c>
      <c r="V1217" t="str">
        <f t="shared" si="490"/>
        <v/>
      </c>
      <c r="W1217" t="str">
        <f t="shared" si="491"/>
        <v/>
      </c>
      <c r="X1217" t="str">
        <f t="shared" si="492"/>
        <v/>
      </c>
      <c r="Y1217" t="str">
        <f t="shared" si="493"/>
        <v/>
      </c>
      <c r="Z1217" t="str">
        <f t="shared" si="494"/>
        <v/>
      </c>
      <c r="AA1217" t="str">
        <f t="shared" si="495"/>
        <v/>
      </c>
      <c r="AB1217" t="str">
        <f t="shared" si="496"/>
        <v/>
      </c>
      <c r="AC1217" t="str">
        <f t="shared" si="497"/>
        <v/>
      </c>
      <c r="AD1217" t="str">
        <f t="shared" si="498"/>
        <v/>
      </c>
      <c r="AE1217" t="str">
        <f t="shared" si="499"/>
        <v/>
      </c>
      <c r="AF1217" t="str">
        <f t="shared" si="500"/>
        <v/>
      </c>
      <c r="AG1217" t="str">
        <f t="shared" si="501"/>
        <v/>
      </c>
    </row>
    <row r="1218" spans="3:33" x14ac:dyDescent="0.3">
      <c r="C1218" s="5" t="str">
        <f t="shared" si="502"/>
        <v/>
      </c>
      <c r="D1218" s="5" t="e">
        <f t="shared" si="486"/>
        <v>#N/A</v>
      </c>
      <c r="E1218" s="5" t="b">
        <f t="shared" si="503"/>
        <v>0</v>
      </c>
      <c r="F1218" s="5" t="e">
        <f t="shared" si="487"/>
        <v>#N/A</v>
      </c>
      <c r="G1218" s="5" t="str">
        <f t="shared" si="504"/>
        <v>FALSE V</v>
      </c>
      <c r="H1218" s="5" t="b">
        <f t="shared" si="505"/>
        <v>0</v>
      </c>
      <c r="I1218" s="5" t="b">
        <f t="shared" si="506"/>
        <v>0</v>
      </c>
      <c r="J1218" s="5" t="b">
        <f t="shared" si="507"/>
        <v>0</v>
      </c>
      <c r="K1218" s="5" t="str">
        <f t="shared" si="508"/>
        <v>FALSE C</v>
      </c>
      <c r="L1218" s="5" t="str">
        <f t="array" ref="L1218">IFERROR(INDEX(e29_4c,SMALL(IF(($B$9&lt;=e29_raw)*($B$11&gt;=e29_raw),MATCH(ROW(e29_4c),ROW(e29_4c))),ROWS($A$1:A1212)),COLUMN(A1212)),"")</f>
        <v/>
      </c>
      <c r="M1218" s="5" t="b">
        <f t="shared" si="509"/>
        <v>0</v>
      </c>
      <c r="N1218" t="b">
        <f t="shared" si="510"/>
        <v>0</v>
      </c>
      <c r="O1218" t="b">
        <f t="shared" si="511"/>
        <v>0</v>
      </c>
      <c r="P1218" s="5" t="b">
        <f t="shared" si="512"/>
        <v>0</v>
      </c>
      <c r="T1218" t="str">
        <f t="shared" si="488"/>
        <v/>
      </c>
      <c r="U1218" t="str">
        <f t="shared" si="489"/>
        <v/>
      </c>
      <c r="V1218" t="str">
        <f t="shared" si="490"/>
        <v/>
      </c>
      <c r="W1218" t="str">
        <f t="shared" si="491"/>
        <v/>
      </c>
      <c r="X1218" t="str">
        <f t="shared" si="492"/>
        <v/>
      </c>
      <c r="Y1218" t="str">
        <f t="shared" si="493"/>
        <v/>
      </c>
      <c r="Z1218" t="str">
        <f t="shared" si="494"/>
        <v/>
      </c>
      <c r="AA1218" t="str">
        <f t="shared" si="495"/>
        <v/>
      </c>
      <c r="AB1218" t="str">
        <f t="shared" si="496"/>
        <v/>
      </c>
      <c r="AC1218" t="str">
        <f t="shared" si="497"/>
        <v/>
      </c>
      <c r="AD1218" t="str">
        <f t="shared" si="498"/>
        <v/>
      </c>
      <c r="AE1218" t="str">
        <f t="shared" si="499"/>
        <v/>
      </c>
      <c r="AF1218" t="str">
        <f t="shared" si="500"/>
        <v/>
      </c>
      <c r="AG1218" t="str">
        <f t="shared" si="501"/>
        <v/>
      </c>
    </row>
    <row r="1219" spans="3:33" x14ac:dyDescent="0.3">
      <c r="C1219" s="5" t="str">
        <f t="shared" si="502"/>
        <v/>
      </c>
      <c r="D1219" s="5" t="e">
        <f t="shared" si="486"/>
        <v>#N/A</v>
      </c>
      <c r="E1219" s="5" t="b">
        <f t="shared" si="503"/>
        <v>0</v>
      </c>
      <c r="F1219" s="5" t="e">
        <f t="shared" si="487"/>
        <v>#N/A</v>
      </c>
      <c r="G1219" s="5" t="str">
        <f t="shared" si="504"/>
        <v>FALSE V</v>
      </c>
      <c r="H1219" s="5" t="b">
        <f t="shared" si="505"/>
        <v>0</v>
      </c>
      <c r="I1219" s="5" t="b">
        <f t="shared" si="506"/>
        <v>0</v>
      </c>
      <c r="J1219" s="5" t="b">
        <f t="shared" si="507"/>
        <v>0</v>
      </c>
      <c r="K1219" s="5" t="str">
        <f t="shared" si="508"/>
        <v>FALSE C</v>
      </c>
      <c r="L1219" s="5" t="str">
        <f t="array" ref="L1219">IFERROR(INDEX(e29_4c,SMALL(IF(($B$9&lt;=e29_raw)*($B$11&gt;=e29_raw),MATCH(ROW(e29_4c),ROW(e29_4c))),ROWS($A$1:A1213)),COLUMN(A1213)),"")</f>
        <v/>
      </c>
      <c r="M1219" s="5" t="b">
        <f t="shared" si="509"/>
        <v>0</v>
      </c>
      <c r="N1219" t="b">
        <f t="shared" si="510"/>
        <v>0</v>
      </c>
      <c r="O1219" t="b">
        <f t="shared" si="511"/>
        <v>0</v>
      </c>
      <c r="P1219" s="5" t="b">
        <f t="shared" si="512"/>
        <v>0</v>
      </c>
      <c r="T1219" t="str">
        <f t="shared" si="488"/>
        <v/>
      </c>
      <c r="U1219" t="str">
        <f t="shared" si="489"/>
        <v/>
      </c>
      <c r="V1219" t="str">
        <f t="shared" si="490"/>
        <v/>
      </c>
      <c r="W1219" t="str">
        <f t="shared" si="491"/>
        <v/>
      </c>
      <c r="X1219" t="str">
        <f t="shared" si="492"/>
        <v/>
      </c>
      <c r="Y1219" t="str">
        <f t="shared" si="493"/>
        <v/>
      </c>
      <c r="Z1219" t="str">
        <f t="shared" si="494"/>
        <v/>
      </c>
      <c r="AA1219" t="str">
        <f t="shared" si="495"/>
        <v/>
      </c>
      <c r="AB1219" t="str">
        <f t="shared" si="496"/>
        <v/>
      </c>
      <c r="AC1219" t="str">
        <f t="shared" si="497"/>
        <v/>
      </c>
      <c r="AD1219" t="str">
        <f t="shared" si="498"/>
        <v/>
      </c>
      <c r="AE1219" t="str">
        <f t="shared" si="499"/>
        <v/>
      </c>
      <c r="AF1219" t="str">
        <f t="shared" si="500"/>
        <v/>
      </c>
      <c r="AG1219" t="str">
        <f t="shared" si="501"/>
        <v/>
      </c>
    </row>
    <row r="1220" spans="3:33" x14ac:dyDescent="0.3">
      <c r="C1220" s="5" t="str">
        <f t="shared" si="502"/>
        <v/>
      </c>
      <c r="D1220" s="5" t="e">
        <f t="shared" si="486"/>
        <v>#N/A</v>
      </c>
      <c r="E1220" s="5" t="b">
        <f t="shared" si="503"/>
        <v>0</v>
      </c>
      <c r="F1220" s="5" t="e">
        <f t="shared" si="487"/>
        <v>#N/A</v>
      </c>
      <c r="G1220" s="5" t="str">
        <f t="shared" si="504"/>
        <v>FALSE V</v>
      </c>
      <c r="H1220" s="5" t="b">
        <f t="shared" si="505"/>
        <v>0</v>
      </c>
      <c r="I1220" s="5" t="b">
        <f t="shared" si="506"/>
        <v>0</v>
      </c>
      <c r="J1220" s="5" t="b">
        <f t="shared" si="507"/>
        <v>0</v>
      </c>
      <c r="K1220" s="5" t="str">
        <f t="shared" si="508"/>
        <v>FALSE C</v>
      </c>
      <c r="L1220" s="5" t="str">
        <f t="array" ref="L1220">IFERROR(INDEX(e29_4c,SMALL(IF(($B$9&lt;=e29_raw)*($B$11&gt;=e29_raw),MATCH(ROW(e29_4c),ROW(e29_4c))),ROWS($A$1:A1214)),COLUMN(A1214)),"")</f>
        <v/>
      </c>
      <c r="M1220" s="5" t="b">
        <f t="shared" si="509"/>
        <v>0</v>
      </c>
      <c r="N1220" t="b">
        <f t="shared" si="510"/>
        <v>0</v>
      </c>
      <c r="O1220" t="b">
        <f t="shared" si="511"/>
        <v>0</v>
      </c>
      <c r="P1220" s="5" t="b">
        <f t="shared" si="512"/>
        <v>0</v>
      </c>
      <c r="T1220" t="str">
        <f t="shared" si="488"/>
        <v/>
      </c>
      <c r="U1220" t="str">
        <f t="shared" si="489"/>
        <v/>
      </c>
      <c r="V1220" t="str">
        <f t="shared" si="490"/>
        <v/>
      </c>
      <c r="W1220" t="str">
        <f t="shared" si="491"/>
        <v/>
      </c>
      <c r="X1220" t="str">
        <f t="shared" si="492"/>
        <v/>
      </c>
      <c r="Y1220" t="str">
        <f t="shared" si="493"/>
        <v/>
      </c>
      <c r="Z1220" t="str">
        <f t="shared" si="494"/>
        <v/>
      </c>
      <c r="AA1220" t="str">
        <f t="shared" si="495"/>
        <v/>
      </c>
      <c r="AB1220" t="str">
        <f t="shared" si="496"/>
        <v/>
      </c>
      <c r="AC1220" t="str">
        <f t="shared" si="497"/>
        <v/>
      </c>
      <c r="AD1220" t="str">
        <f t="shared" si="498"/>
        <v/>
      </c>
      <c r="AE1220" t="str">
        <f t="shared" si="499"/>
        <v/>
      </c>
      <c r="AF1220" t="str">
        <f t="shared" si="500"/>
        <v/>
      </c>
      <c r="AG1220" t="str">
        <f t="shared" si="501"/>
        <v/>
      </c>
    </row>
    <row r="1221" spans="3:33" x14ac:dyDescent="0.3">
      <c r="C1221" s="5" t="str">
        <f t="shared" si="502"/>
        <v/>
      </c>
      <c r="D1221" s="5" t="e">
        <f t="shared" si="486"/>
        <v>#N/A</v>
      </c>
      <c r="E1221" s="5" t="b">
        <f t="shared" si="503"/>
        <v>0</v>
      </c>
      <c r="F1221" s="5" t="e">
        <f t="shared" si="487"/>
        <v>#N/A</v>
      </c>
      <c r="G1221" s="5" t="str">
        <f t="shared" si="504"/>
        <v>FALSE V</v>
      </c>
      <c r="H1221" s="5" t="b">
        <f t="shared" si="505"/>
        <v>0</v>
      </c>
      <c r="I1221" s="5" t="b">
        <f t="shared" si="506"/>
        <v>0</v>
      </c>
      <c r="J1221" s="5" t="b">
        <f t="shared" si="507"/>
        <v>0</v>
      </c>
      <c r="K1221" s="5" t="str">
        <f t="shared" si="508"/>
        <v>FALSE C</v>
      </c>
      <c r="L1221" s="5" t="str">
        <f t="array" ref="L1221">IFERROR(INDEX(e29_4c,SMALL(IF(($B$9&lt;=e29_raw)*($B$11&gt;=e29_raw),MATCH(ROW(e29_4c),ROW(e29_4c))),ROWS($A$1:A1215)),COLUMN(A1215)),"")</f>
        <v/>
      </c>
      <c r="M1221" s="5" t="b">
        <f t="shared" si="509"/>
        <v>0</v>
      </c>
      <c r="N1221" t="b">
        <f t="shared" si="510"/>
        <v>0</v>
      </c>
      <c r="O1221" t="b">
        <f t="shared" si="511"/>
        <v>0</v>
      </c>
      <c r="P1221" s="5" t="b">
        <f t="shared" si="512"/>
        <v>0</v>
      </c>
      <c r="T1221" t="str">
        <f t="shared" si="488"/>
        <v/>
      </c>
      <c r="U1221" t="str">
        <f t="shared" si="489"/>
        <v/>
      </c>
      <c r="V1221" t="str">
        <f t="shared" si="490"/>
        <v/>
      </c>
      <c r="W1221" t="str">
        <f t="shared" si="491"/>
        <v/>
      </c>
      <c r="X1221" t="str">
        <f t="shared" si="492"/>
        <v/>
      </c>
      <c r="Y1221" t="str">
        <f t="shared" si="493"/>
        <v/>
      </c>
      <c r="Z1221" t="str">
        <f t="shared" si="494"/>
        <v/>
      </c>
      <c r="AA1221" t="str">
        <f t="shared" si="495"/>
        <v/>
      </c>
      <c r="AB1221" t="str">
        <f t="shared" si="496"/>
        <v/>
      </c>
      <c r="AC1221" t="str">
        <f t="shared" si="497"/>
        <v/>
      </c>
      <c r="AD1221" t="str">
        <f t="shared" si="498"/>
        <v/>
      </c>
      <c r="AE1221" t="str">
        <f t="shared" si="499"/>
        <v/>
      </c>
      <c r="AF1221" t="str">
        <f t="shared" si="500"/>
        <v/>
      </c>
      <c r="AG1221" t="str">
        <f t="shared" si="501"/>
        <v/>
      </c>
    </row>
    <row r="1222" spans="3:33" x14ac:dyDescent="0.3">
      <c r="C1222" s="5" t="str">
        <f t="shared" si="502"/>
        <v/>
      </c>
      <c r="D1222" s="5" t="e">
        <f t="shared" si="486"/>
        <v>#N/A</v>
      </c>
      <c r="E1222" s="5" t="b">
        <f t="shared" si="503"/>
        <v>0</v>
      </c>
      <c r="F1222" s="5" t="e">
        <f t="shared" si="487"/>
        <v>#N/A</v>
      </c>
      <c r="G1222" s="5" t="str">
        <f t="shared" si="504"/>
        <v>FALSE V</v>
      </c>
      <c r="H1222" s="5" t="b">
        <f t="shared" si="505"/>
        <v>0</v>
      </c>
      <c r="I1222" s="5" t="b">
        <f t="shared" si="506"/>
        <v>0</v>
      </c>
      <c r="J1222" s="5" t="b">
        <f t="shared" si="507"/>
        <v>0</v>
      </c>
      <c r="K1222" s="5" t="str">
        <f t="shared" si="508"/>
        <v>FALSE C</v>
      </c>
      <c r="L1222" s="5" t="str">
        <f t="array" ref="L1222">IFERROR(INDEX(e29_4c,SMALL(IF(($B$9&lt;=e29_raw)*($B$11&gt;=e29_raw),MATCH(ROW(e29_4c),ROW(e29_4c))),ROWS($A$1:A1216)),COLUMN(A1216)),"")</f>
        <v/>
      </c>
      <c r="M1222" s="5" t="b">
        <f t="shared" si="509"/>
        <v>0</v>
      </c>
      <c r="N1222" t="b">
        <f t="shared" si="510"/>
        <v>0</v>
      </c>
      <c r="O1222" t="b">
        <f t="shared" si="511"/>
        <v>0</v>
      </c>
      <c r="P1222" s="5" t="b">
        <f t="shared" si="512"/>
        <v>0</v>
      </c>
      <c r="T1222" t="str">
        <f t="shared" si="488"/>
        <v/>
      </c>
      <c r="U1222" t="str">
        <f t="shared" si="489"/>
        <v/>
      </c>
      <c r="V1222" t="str">
        <f t="shared" si="490"/>
        <v/>
      </c>
      <c r="W1222" t="str">
        <f t="shared" si="491"/>
        <v/>
      </c>
      <c r="X1222" t="str">
        <f t="shared" si="492"/>
        <v/>
      </c>
      <c r="Y1222" t="str">
        <f t="shared" si="493"/>
        <v/>
      </c>
      <c r="Z1222" t="str">
        <f t="shared" si="494"/>
        <v/>
      </c>
      <c r="AA1222" t="str">
        <f t="shared" si="495"/>
        <v/>
      </c>
      <c r="AB1222" t="str">
        <f t="shared" si="496"/>
        <v/>
      </c>
      <c r="AC1222" t="str">
        <f t="shared" si="497"/>
        <v/>
      </c>
      <c r="AD1222" t="str">
        <f t="shared" si="498"/>
        <v/>
      </c>
      <c r="AE1222" t="str">
        <f t="shared" si="499"/>
        <v/>
      </c>
      <c r="AF1222" t="str">
        <f t="shared" si="500"/>
        <v/>
      </c>
      <c r="AG1222" t="str">
        <f t="shared" si="501"/>
        <v/>
      </c>
    </row>
    <row r="1223" spans="3:33" x14ac:dyDescent="0.3">
      <c r="C1223" s="5" t="str">
        <f t="shared" si="502"/>
        <v/>
      </c>
      <c r="D1223" s="5" t="e">
        <f t="shared" ref="D1223:D1286" si="513">INDEX(e29_value,MATCH(L1223,e29_4c,0))&amp;" "&amp;INDEX(e29_sym,MATCH(L1223,e29_4c,0))</f>
        <v>#N/A</v>
      </c>
      <c r="E1223" s="5" t="b">
        <f t="shared" si="503"/>
        <v>0</v>
      </c>
      <c r="F1223" s="5" t="e">
        <f t="shared" ref="F1223:F1286" si="514">MIN($B$17,ROUND(SQRT(($B$30*INDEX(e29_raw,MATCH(L1223,e29_4c,0)))),1))&amp;" V"</f>
        <v>#N/A</v>
      </c>
      <c r="G1223" s="5" t="str">
        <f t="shared" si="504"/>
        <v>FALSE V</v>
      </c>
      <c r="H1223" s="5" t="b">
        <f t="shared" si="505"/>
        <v>0</v>
      </c>
      <c r="I1223" s="5" t="b">
        <f t="shared" si="506"/>
        <v>0</v>
      </c>
      <c r="J1223" s="5" t="b">
        <f t="shared" si="507"/>
        <v>0</v>
      </c>
      <c r="K1223" s="5" t="str">
        <f t="shared" si="508"/>
        <v>FALSE C</v>
      </c>
      <c r="L1223" s="5" t="str">
        <f t="array" ref="L1223">IFERROR(INDEX(e29_4c,SMALL(IF(($B$9&lt;=e29_raw)*($B$11&gt;=e29_raw),MATCH(ROW(e29_4c),ROW(e29_4c))),ROWS($A$1:A1217)),COLUMN(A1217)),"")</f>
        <v/>
      </c>
      <c r="M1223" s="5" t="b">
        <f t="shared" si="509"/>
        <v>0</v>
      </c>
      <c r="N1223" t="b">
        <f t="shared" si="510"/>
        <v>0</v>
      </c>
      <c r="O1223" t="b">
        <f t="shared" si="511"/>
        <v>0</v>
      </c>
      <c r="P1223" s="5" t="b">
        <f t="shared" si="512"/>
        <v>0</v>
      </c>
      <c r="T1223" t="str">
        <f t="shared" ref="T1223:T1286" si="515">IF($L1223&lt;&gt;"",C$6&amp;" '"&amp;C1223&amp;"';","")</f>
        <v/>
      </c>
      <c r="U1223" t="str">
        <f t="shared" ref="U1223:U1286" si="516">IF($L1223&lt;&gt;"",D$6&amp;" '"&amp;D1223&amp;"';","")</f>
        <v/>
      </c>
      <c r="V1223" t="str">
        <f t="shared" ref="V1223:V1286" si="517">IF($L1223&lt;&gt;"",E$6&amp;" '"&amp;E1223&amp;"';","")</f>
        <v/>
      </c>
      <c r="W1223" t="str">
        <f t="shared" ref="W1223:W1286" si="518">IF($L1223&lt;&gt;"",F$6&amp;" '"&amp;F1223&amp;"';","")</f>
        <v/>
      </c>
      <c r="X1223" t="str">
        <f t="shared" ref="X1223:X1286" si="519">IF($L1223&lt;&gt;"",G$6&amp;" '"&amp;G1223&amp;"';","")</f>
        <v/>
      </c>
      <c r="Y1223" t="str">
        <f t="shared" ref="Y1223:Y1286" si="520">IF($L1223&lt;&gt;"",H$6&amp;" '"&amp;H1223&amp;"';","")</f>
        <v/>
      </c>
      <c r="Z1223" t="str">
        <f t="shared" ref="Z1223:Z1286" si="521">IF($L1223&lt;&gt;"",I$6&amp;" '"&amp;I1223&amp;"';","")</f>
        <v/>
      </c>
      <c r="AA1223" t="str">
        <f t="shared" ref="AA1223:AA1286" si="522">IF($L1223&lt;&gt;"",J$6&amp;" '"&amp;J1223&amp;"';","")</f>
        <v/>
      </c>
      <c r="AB1223" t="str">
        <f t="shared" ref="AB1223:AB1286" si="523">IF($L1223&lt;&gt;"",K$6&amp;" '"&amp;K1223&amp;"';","")</f>
        <v/>
      </c>
      <c r="AC1223" t="str">
        <f t="shared" ref="AC1223:AC1286" si="524">IF($L1223&lt;&gt;"",L$6&amp;" '"&amp;L1223&amp;"';","")</f>
        <v/>
      </c>
      <c r="AD1223" t="str">
        <f t="shared" ref="AD1223:AD1286" si="525">IF($L1223&lt;&gt;"",M$6&amp;" '"&amp;M1223&amp;"';","")</f>
        <v/>
      </c>
      <c r="AE1223" t="str">
        <f t="shared" ref="AE1223:AE1286" si="526">IF($L1223&lt;&gt;"",N$6&amp;" '"&amp;N1223&amp;"';","")</f>
        <v/>
      </c>
      <c r="AF1223" t="str">
        <f t="shared" ref="AF1223:AF1286" si="527">IF($L1223&lt;&gt;"",O$6&amp;" '"&amp;O1223&amp;"';","")</f>
        <v/>
      </c>
      <c r="AG1223" t="str">
        <f t="shared" ref="AG1223:AG1286" si="528">IF($L1223&lt;&gt;"",P$6&amp;" '"&amp;P1223&amp;"';","")</f>
        <v/>
      </c>
    </row>
    <row r="1224" spans="3:33" x14ac:dyDescent="0.3">
      <c r="C1224" s="5" t="str">
        <f t="shared" ref="C1224:C1287" si="529">IF($L1224&lt;&gt;"","R"&amp;J1224,"")</f>
        <v/>
      </c>
      <c r="D1224" s="5" t="e">
        <f t="shared" si="513"/>
        <v>#N/A</v>
      </c>
      <c r="E1224" s="5" t="b">
        <f t="shared" ref="E1224:E1287" si="530">IF($L1224&lt;&gt;"",$B$21)</f>
        <v>0</v>
      </c>
      <c r="F1224" s="5" t="e">
        <f t="shared" si="514"/>
        <v>#N/A</v>
      </c>
      <c r="G1224" s="5" t="str">
        <f t="shared" ref="G1224:G1287" si="531">IF($L1224&lt;&gt;"",$B$19)&amp;" V"</f>
        <v>FALSE V</v>
      </c>
      <c r="H1224" s="5" t="b">
        <f t="shared" ref="H1224:H1287" si="532">IF($L1224&lt;&gt;"",$B$15)</f>
        <v>0</v>
      </c>
      <c r="I1224" s="5" t="b">
        <f t="shared" ref="I1224:I1287" si="533">IF($L1224&lt;&gt;"",$B$23)</f>
        <v>0</v>
      </c>
      <c r="J1224" s="5" t="b">
        <f t="shared" ref="J1224:J1287" si="534">IF($L1224&lt;&gt;"",$B$13)</f>
        <v>0</v>
      </c>
      <c r="K1224" s="5" t="str">
        <f t="shared" ref="K1224:K1287" si="535">IF($L1224&lt;&gt;"",$B$25)&amp;" C"</f>
        <v>FALSE C</v>
      </c>
      <c r="L1224" s="5" t="str">
        <f t="array" ref="L1224">IFERROR(INDEX(e29_4c,SMALL(IF(($B$9&lt;=e29_raw)*($B$11&gt;=e29_raw),MATCH(ROW(e29_4c),ROW(e29_4c))),ROWS($A$1:A1218)),COLUMN(A1218)),"")</f>
        <v/>
      </c>
      <c r="M1224" s="5" t="b">
        <f t="shared" ref="M1224:M1287" si="536">IF($L1224&lt;&gt;"",$B$27)</f>
        <v>0</v>
      </c>
      <c r="N1224" t="b">
        <f t="shared" ref="N1224:N1287" si="537">IF(L1224&lt;&gt;"",$A$9)</f>
        <v>0</v>
      </c>
      <c r="O1224" t="b">
        <f t="shared" ref="O1224:O1287" si="538">IF($L1224&lt;&gt;"","Panasonic")</f>
        <v>0</v>
      </c>
      <c r="P1224" s="5" t="b">
        <f t="shared" ref="P1224:P1287" si="539">IF($L1224&lt;&gt;"","ERJ"&amp;$B$6&amp;$B$34&amp;L1224)</f>
        <v>0</v>
      </c>
      <c r="T1224" t="str">
        <f t="shared" si="515"/>
        <v/>
      </c>
      <c r="U1224" t="str">
        <f t="shared" si="516"/>
        <v/>
      </c>
      <c r="V1224" t="str">
        <f t="shared" si="517"/>
        <v/>
      </c>
      <c r="W1224" t="str">
        <f t="shared" si="518"/>
        <v/>
      </c>
      <c r="X1224" t="str">
        <f t="shared" si="519"/>
        <v/>
      </c>
      <c r="Y1224" t="str">
        <f t="shared" si="520"/>
        <v/>
      </c>
      <c r="Z1224" t="str">
        <f t="shared" si="521"/>
        <v/>
      </c>
      <c r="AA1224" t="str">
        <f t="shared" si="522"/>
        <v/>
      </c>
      <c r="AB1224" t="str">
        <f t="shared" si="523"/>
        <v/>
      </c>
      <c r="AC1224" t="str">
        <f t="shared" si="524"/>
        <v/>
      </c>
      <c r="AD1224" t="str">
        <f t="shared" si="525"/>
        <v/>
      </c>
      <c r="AE1224" t="str">
        <f t="shared" si="526"/>
        <v/>
      </c>
      <c r="AF1224" t="str">
        <f t="shared" si="527"/>
        <v/>
      </c>
      <c r="AG1224" t="str">
        <f t="shared" si="528"/>
        <v/>
      </c>
    </row>
    <row r="1225" spans="3:33" x14ac:dyDescent="0.3">
      <c r="C1225" s="5" t="str">
        <f t="shared" si="529"/>
        <v/>
      </c>
      <c r="D1225" s="5" t="e">
        <f t="shared" si="513"/>
        <v>#N/A</v>
      </c>
      <c r="E1225" s="5" t="b">
        <f t="shared" si="530"/>
        <v>0</v>
      </c>
      <c r="F1225" s="5" t="e">
        <f t="shared" si="514"/>
        <v>#N/A</v>
      </c>
      <c r="G1225" s="5" t="str">
        <f t="shared" si="531"/>
        <v>FALSE V</v>
      </c>
      <c r="H1225" s="5" t="b">
        <f t="shared" si="532"/>
        <v>0</v>
      </c>
      <c r="I1225" s="5" t="b">
        <f t="shared" si="533"/>
        <v>0</v>
      </c>
      <c r="J1225" s="5" t="b">
        <f t="shared" si="534"/>
        <v>0</v>
      </c>
      <c r="K1225" s="5" t="str">
        <f t="shared" si="535"/>
        <v>FALSE C</v>
      </c>
      <c r="L1225" s="5" t="str">
        <f t="array" ref="L1225">IFERROR(INDEX(e29_4c,SMALL(IF(($B$9&lt;=e29_raw)*($B$11&gt;=e29_raw),MATCH(ROW(e29_4c),ROW(e29_4c))),ROWS($A$1:A1219)),COLUMN(A1219)),"")</f>
        <v/>
      </c>
      <c r="M1225" s="5" t="b">
        <f t="shared" si="536"/>
        <v>0</v>
      </c>
      <c r="N1225" t="b">
        <f t="shared" si="537"/>
        <v>0</v>
      </c>
      <c r="O1225" t="b">
        <f t="shared" si="538"/>
        <v>0</v>
      </c>
      <c r="P1225" s="5" t="b">
        <f t="shared" si="539"/>
        <v>0</v>
      </c>
      <c r="T1225" t="str">
        <f t="shared" si="515"/>
        <v/>
      </c>
      <c r="U1225" t="str">
        <f t="shared" si="516"/>
        <v/>
      </c>
      <c r="V1225" t="str">
        <f t="shared" si="517"/>
        <v/>
      </c>
      <c r="W1225" t="str">
        <f t="shared" si="518"/>
        <v/>
      </c>
      <c r="X1225" t="str">
        <f t="shared" si="519"/>
        <v/>
      </c>
      <c r="Y1225" t="str">
        <f t="shared" si="520"/>
        <v/>
      </c>
      <c r="Z1225" t="str">
        <f t="shared" si="521"/>
        <v/>
      </c>
      <c r="AA1225" t="str">
        <f t="shared" si="522"/>
        <v/>
      </c>
      <c r="AB1225" t="str">
        <f t="shared" si="523"/>
        <v/>
      </c>
      <c r="AC1225" t="str">
        <f t="shared" si="524"/>
        <v/>
      </c>
      <c r="AD1225" t="str">
        <f t="shared" si="525"/>
        <v/>
      </c>
      <c r="AE1225" t="str">
        <f t="shared" si="526"/>
        <v/>
      </c>
      <c r="AF1225" t="str">
        <f t="shared" si="527"/>
        <v/>
      </c>
      <c r="AG1225" t="str">
        <f t="shared" si="528"/>
        <v/>
      </c>
    </row>
    <row r="1226" spans="3:33" x14ac:dyDescent="0.3">
      <c r="C1226" s="5" t="str">
        <f t="shared" si="529"/>
        <v/>
      </c>
      <c r="D1226" s="5" t="e">
        <f t="shared" si="513"/>
        <v>#N/A</v>
      </c>
      <c r="E1226" s="5" t="b">
        <f t="shared" si="530"/>
        <v>0</v>
      </c>
      <c r="F1226" s="5" t="e">
        <f t="shared" si="514"/>
        <v>#N/A</v>
      </c>
      <c r="G1226" s="5" t="str">
        <f t="shared" si="531"/>
        <v>FALSE V</v>
      </c>
      <c r="H1226" s="5" t="b">
        <f t="shared" si="532"/>
        <v>0</v>
      </c>
      <c r="I1226" s="5" t="b">
        <f t="shared" si="533"/>
        <v>0</v>
      </c>
      <c r="J1226" s="5" t="b">
        <f t="shared" si="534"/>
        <v>0</v>
      </c>
      <c r="K1226" s="5" t="str">
        <f t="shared" si="535"/>
        <v>FALSE C</v>
      </c>
      <c r="L1226" s="5" t="str">
        <f t="array" ref="L1226">IFERROR(INDEX(e29_4c,SMALL(IF(($B$9&lt;=e29_raw)*($B$11&gt;=e29_raw),MATCH(ROW(e29_4c),ROW(e29_4c))),ROWS($A$1:A1220)),COLUMN(A1220)),"")</f>
        <v/>
      </c>
      <c r="M1226" s="5" t="b">
        <f t="shared" si="536"/>
        <v>0</v>
      </c>
      <c r="N1226" t="b">
        <f t="shared" si="537"/>
        <v>0</v>
      </c>
      <c r="O1226" t="b">
        <f t="shared" si="538"/>
        <v>0</v>
      </c>
      <c r="P1226" s="5" t="b">
        <f t="shared" si="539"/>
        <v>0</v>
      </c>
      <c r="T1226" t="str">
        <f t="shared" si="515"/>
        <v/>
      </c>
      <c r="U1226" t="str">
        <f t="shared" si="516"/>
        <v/>
      </c>
      <c r="V1226" t="str">
        <f t="shared" si="517"/>
        <v/>
      </c>
      <c r="W1226" t="str">
        <f t="shared" si="518"/>
        <v/>
      </c>
      <c r="X1226" t="str">
        <f t="shared" si="519"/>
        <v/>
      </c>
      <c r="Y1226" t="str">
        <f t="shared" si="520"/>
        <v/>
      </c>
      <c r="Z1226" t="str">
        <f t="shared" si="521"/>
        <v/>
      </c>
      <c r="AA1226" t="str">
        <f t="shared" si="522"/>
        <v/>
      </c>
      <c r="AB1226" t="str">
        <f t="shared" si="523"/>
        <v/>
      </c>
      <c r="AC1226" t="str">
        <f t="shared" si="524"/>
        <v/>
      </c>
      <c r="AD1226" t="str">
        <f t="shared" si="525"/>
        <v/>
      </c>
      <c r="AE1226" t="str">
        <f t="shared" si="526"/>
        <v/>
      </c>
      <c r="AF1226" t="str">
        <f t="shared" si="527"/>
        <v/>
      </c>
      <c r="AG1226" t="str">
        <f t="shared" si="528"/>
        <v/>
      </c>
    </row>
    <row r="1227" spans="3:33" x14ac:dyDescent="0.3">
      <c r="C1227" s="5" t="str">
        <f t="shared" si="529"/>
        <v/>
      </c>
      <c r="D1227" s="5" t="e">
        <f t="shared" si="513"/>
        <v>#N/A</v>
      </c>
      <c r="E1227" s="5" t="b">
        <f t="shared" si="530"/>
        <v>0</v>
      </c>
      <c r="F1227" s="5" t="e">
        <f t="shared" si="514"/>
        <v>#N/A</v>
      </c>
      <c r="G1227" s="5" t="str">
        <f t="shared" si="531"/>
        <v>FALSE V</v>
      </c>
      <c r="H1227" s="5" t="b">
        <f t="shared" si="532"/>
        <v>0</v>
      </c>
      <c r="I1227" s="5" t="b">
        <f t="shared" si="533"/>
        <v>0</v>
      </c>
      <c r="J1227" s="5" t="b">
        <f t="shared" si="534"/>
        <v>0</v>
      </c>
      <c r="K1227" s="5" t="str">
        <f t="shared" si="535"/>
        <v>FALSE C</v>
      </c>
      <c r="L1227" s="5" t="str">
        <f t="array" ref="L1227">IFERROR(INDEX(e29_4c,SMALL(IF(($B$9&lt;=e29_raw)*($B$11&gt;=e29_raw),MATCH(ROW(e29_4c),ROW(e29_4c))),ROWS($A$1:A1221)),COLUMN(A1221)),"")</f>
        <v/>
      </c>
      <c r="M1227" s="5" t="b">
        <f t="shared" si="536"/>
        <v>0</v>
      </c>
      <c r="N1227" t="b">
        <f t="shared" si="537"/>
        <v>0</v>
      </c>
      <c r="O1227" t="b">
        <f t="shared" si="538"/>
        <v>0</v>
      </c>
      <c r="P1227" s="5" t="b">
        <f t="shared" si="539"/>
        <v>0</v>
      </c>
      <c r="T1227" t="str">
        <f t="shared" si="515"/>
        <v/>
      </c>
      <c r="U1227" t="str">
        <f t="shared" si="516"/>
        <v/>
      </c>
      <c r="V1227" t="str">
        <f t="shared" si="517"/>
        <v/>
      </c>
      <c r="W1227" t="str">
        <f t="shared" si="518"/>
        <v/>
      </c>
      <c r="X1227" t="str">
        <f t="shared" si="519"/>
        <v/>
      </c>
      <c r="Y1227" t="str">
        <f t="shared" si="520"/>
        <v/>
      </c>
      <c r="Z1227" t="str">
        <f t="shared" si="521"/>
        <v/>
      </c>
      <c r="AA1227" t="str">
        <f t="shared" si="522"/>
        <v/>
      </c>
      <c r="AB1227" t="str">
        <f t="shared" si="523"/>
        <v/>
      </c>
      <c r="AC1227" t="str">
        <f t="shared" si="524"/>
        <v/>
      </c>
      <c r="AD1227" t="str">
        <f t="shared" si="525"/>
        <v/>
      </c>
      <c r="AE1227" t="str">
        <f t="shared" si="526"/>
        <v/>
      </c>
      <c r="AF1227" t="str">
        <f t="shared" si="527"/>
        <v/>
      </c>
      <c r="AG1227" t="str">
        <f t="shared" si="528"/>
        <v/>
      </c>
    </row>
    <row r="1228" spans="3:33" x14ac:dyDescent="0.3">
      <c r="C1228" s="5" t="str">
        <f t="shared" si="529"/>
        <v/>
      </c>
      <c r="D1228" s="5" t="e">
        <f t="shared" si="513"/>
        <v>#N/A</v>
      </c>
      <c r="E1228" s="5" t="b">
        <f t="shared" si="530"/>
        <v>0</v>
      </c>
      <c r="F1228" s="5" t="e">
        <f t="shared" si="514"/>
        <v>#N/A</v>
      </c>
      <c r="G1228" s="5" t="str">
        <f t="shared" si="531"/>
        <v>FALSE V</v>
      </c>
      <c r="H1228" s="5" t="b">
        <f t="shared" si="532"/>
        <v>0</v>
      </c>
      <c r="I1228" s="5" t="b">
        <f t="shared" si="533"/>
        <v>0</v>
      </c>
      <c r="J1228" s="5" t="b">
        <f t="shared" si="534"/>
        <v>0</v>
      </c>
      <c r="K1228" s="5" t="str">
        <f t="shared" si="535"/>
        <v>FALSE C</v>
      </c>
      <c r="L1228" s="5" t="str">
        <f t="array" ref="L1228">IFERROR(INDEX(e29_4c,SMALL(IF(($B$9&lt;=e29_raw)*($B$11&gt;=e29_raw),MATCH(ROW(e29_4c),ROW(e29_4c))),ROWS($A$1:A1222)),COLUMN(A1222)),"")</f>
        <v/>
      </c>
      <c r="M1228" s="5" t="b">
        <f t="shared" si="536"/>
        <v>0</v>
      </c>
      <c r="N1228" t="b">
        <f t="shared" si="537"/>
        <v>0</v>
      </c>
      <c r="O1228" t="b">
        <f t="shared" si="538"/>
        <v>0</v>
      </c>
      <c r="P1228" s="5" t="b">
        <f t="shared" si="539"/>
        <v>0</v>
      </c>
      <c r="T1228" t="str">
        <f t="shared" si="515"/>
        <v/>
      </c>
      <c r="U1228" t="str">
        <f t="shared" si="516"/>
        <v/>
      </c>
      <c r="V1228" t="str">
        <f t="shared" si="517"/>
        <v/>
      </c>
      <c r="W1228" t="str">
        <f t="shared" si="518"/>
        <v/>
      </c>
      <c r="X1228" t="str">
        <f t="shared" si="519"/>
        <v/>
      </c>
      <c r="Y1228" t="str">
        <f t="shared" si="520"/>
        <v/>
      </c>
      <c r="Z1228" t="str">
        <f t="shared" si="521"/>
        <v/>
      </c>
      <c r="AA1228" t="str">
        <f t="shared" si="522"/>
        <v/>
      </c>
      <c r="AB1228" t="str">
        <f t="shared" si="523"/>
        <v/>
      </c>
      <c r="AC1228" t="str">
        <f t="shared" si="524"/>
        <v/>
      </c>
      <c r="AD1228" t="str">
        <f t="shared" si="525"/>
        <v/>
      </c>
      <c r="AE1228" t="str">
        <f t="shared" si="526"/>
        <v/>
      </c>
      <c r="AF1228" t="str">
        <f t="shared" si="527"/>
        <v/>
      </c>
      <c r="AG1228" t="str">
        <f t="shared" si="528"/>
        <v/>
      </c>
    </row>
    <row r="1229" spans="3:33" x14ac:dyDescent="0.3">
      <c r="C1229" s="5" t="str">
        <f t="shared" si="529"/>
        <v/>
      </c>
      <c r="D1229" s="5" t="e">
        <f t="shared" si="513"/>
        <v>#N/A</v>
      </c>
      <c r="E1229" s="5" t="b">
        <f t="shared" si="530"/>
        <v>0</v>
      </c>
      <c r="F1229" s="5" t="e">
        <f t="shared" si="514"/>
        <v>#N/A</v>
      </c>
      <c r="G1229" s="5" t="str">
        <f t="shared" si="531"/>
        <v>FALSE V</v>
      </c>
      <c r="H1229" s="5" t="b">
        <f t="shared" si="532"/>
        <v>0</v>
      </c>
      <c r="I1229" s="5" t="b">
        <f t="shared" si="533"/>
        <v>0</v>
      </c>
      <c r="J1229" s="5" t="b">
        <f t="shared" si="534"/>
        <v>0</v>
      </c>
      <c r="K1229" s="5" t="str">
        <f t="shared" si="535"/>
        <v>FALSE C</v>
      </c>
      <c r="L1229" s="5" t="str">
        <f t="array" ref="L1229">IFERROR(INDEX(e29_4c,SMALL(IF(($B$9&lt;=e29_raw)*($B$11&gt;=e29_raw),MATCH(ROW(e29_4c),ROW(e29_4c))),ROWS($A$1:A1223)),COLUMN(A1223)),"")</f>
        <v/>
      </c>
      <c r="M1229" s="5" t="b">
        <f t="shared" si="536"/>
        <v>0</v>
      </c>
      <c r="N1229" t="b">
        <f t="shared" si="537"/>
        <v>0</v>
      </c>
      <c r="O1229" t="b">
        <f t="shared" si="538"/>
        <v>0</v>
      </c>
      <c r="P1229" s="5" t="b">
        <f t="shared" si="539"/>
        <v>0</v>
      </c>
      <c r="T1229" t="str">
        <f t="shared" si="515"/>
        <v/>
      </c>
      <c r="U1229" t="str">
        <f t="shared" si="516"/>
        <v/>
      </c>
      <c r="V1229" t="str">
        <f t="shared" si="517"/>
        <v/>
      </c>
      <c r="W1229" t="str">
        <f t="shared" si="518"/>
        <v/>
      </c>
      <c r="X1229" t="str">
        <f t="shared" si="519"/>
        <v/>
      </c>
      <c r="Y1229" t="str">
        <f t="shared" si="520"/>
        <v/>
      </c>
      <c r="Z1229" t="str">
        <f t="shared" si="521"/>
        <v/>
      </c>
      <c r="AA1229" t="str">
        <f t="shared" si="522"/>
        <v/>
      </c>
      <c r="AB1229" t="str">
        <f t="shared" si="523"/>
        <v/>
      </c>
      <c r="AC1229" t="str">
        <f t="shared" si="524"/>
        <v/>
      </c>
      <c r="AD1229" t="str">
        <f t="shared" si="525"/>
        <v/>
      </c>
      <c r="AE1229" t="str">
        <f t="shared" si="526"/>
        <v/>
      </c>
      <c r="AF1229" t="str">
        <f t="shared" si="527"/>
        <v/>
      </c>
      <c r="AG1229" t="str">
        <f t="shared" si="528"/>
        <v/>
      </c>
    </row>
    <row r="1230" spans="3:33" x14ac:dyDescent="0.3">
      <c r="C1230" s="5" t="str">
        <f t="shared" si="529"/>
        <v/>
      </c>
      <c r="D1230" s="5" t="e">
        <f t="shared" si="513"/>
        <v>#N/A</v>
      </c>
      <c r="E1230" s="5" t="b">
        <f t="shared" si="530"/>
        <v>0</v>
      </c>
      <c r="F1230" s="5" t="e">
        <f t="shared" si="514"/>
        <v>#N/A</v>
      </c>
      <c r="G1230" s="5" t="str">
        <f t="shared" si="531"/>
        <v>FALSE V</v>
      </c>
      <c r="H1230" s="5" t="b">
        <f t="shared" si="532"/>
        <v>0</v>
      </c>
      <c r="I1230" s="5" t="b">
        <f t="shared" si="533"/>
        <v>0</v>
      </c>
      <c r="J1230" s="5" t="b">
        <f t="shared" si="534"/>
        <v>0</v>
      </c>
      <c r="K1230" s="5" t="str">
        <f t="shared" si="535"/>
        <v>FALSE C</v>
      </c>
      <c r="L1230" s="5" t="str">
        <f t="array" ref="L1230">IFERROR(INDEX(e29_4c,SMALL(IF(($B$9&lt;=e29_raw)*($B$11&gt;=e29_raw),MATCH(ROW(e29_4c),ROW(e29_4c))),ROWS($A$1:A1224)),COLUMN(A1224)),"")</f>
        <v/>
      </c>
      <c r="M1230" s="5" t="b">
        <f t="shared" si="536"/>
        <v>0</v>
      </c>
      <c r="N1230" t="b">
        <f t="shared" si="537"/>
        <v>0</v>
      </c>
      <c r="O1230" t="b">
        <f t="shared" si="538"/>
        <v>0</v>
      </c>
      <c r="P1230" s="5" t="b">
        <f t="shared" si="539"/>
        <v>0</v>
      </c>
      <c r="T1230" t="str">
        <f t="shared" si="515"/>
        <v/>
      </c>
      <c r="U1230" t="str">
        <f t="shared" si="516"/>
        <v/>
      </c>
      <c r="V1230" t="str">
        <f t="shared" si="517"/>
        <v/>
      </c>
      <c r="W1230" t="str">
        <f t="shared" si="518"/>
        <v/>
      </c>
      <c r="X1230" t="str">
        <f t="shared" si="519"/>
        <v/>
      </c>
      <c r="Y1230" t="str">
        <f t="shared" si="520"/>
        <v/>
      </c>
      <c r="Z1230" t="str">
        <f t="shared" si="521"/>
        <v/>
      </c>
      <c r="AA1230" t="str">
        <f t="shared" si="522"/>
        <v/>
      </c>
      <c r="AB1230" t="str">
        <f t="shared" si="523"/>
        <v/>
      </c>
      <c r="AC1230" t="str">
        <f t="shared" si="524"/>
        <v/>
      </c>
      <c r="AD1230" t="str">
        <f t="shared" si="525"/>
        <v/>
      </c>
      <c r="AE1230" t="str">
        <f t="shared" si="526"/>
        <v/>
      </c>
      <c r="AF1230" t="str">
        <f t="shared" si="527"/>
        <v/>
      </c>
      <c r="AG1230" t="str">
        <f t="shared" si="528"/>
        <v/>
      </c>
    </row>
    <row r="1231" spans="3:33" x14ac:dyDescent="0.3">
      <c r="C1231" s="5" t="str">
        <f t="shared" si="529"/>
        <v/>
      </c>
      <c r="D1231" s="5" t="e">
        <f t="shared" si="513"/>
        <v>#N/A</v>
      </c>
      <c r="E1231" s="5" t="b">
        <f t="shared" si="530"/>
        <v>0</v>
      </c>
      <c r="F1231" s="5" t="e">
        <f t="shared" si="514"/>
        <v>#N/A</v>
      </c>
      <c r="G1231" s="5" t="str">
        <f t="shared" si="531"/>
        <v>FALSE V</v>
      </c>
      <c r="H1231" s="5" t="b">
        <f t="shared" si="532"/>
        <v>0</v>
      </c>
      <c r="I1231" s="5" t="b">
        <f t="shared" si="533"/>
        <v>0</v>
      </c>
      <c r="J1231" s="5" t="b">
        <f t="shared" si="534"/>
        <v>0</v>
      </c>
      <c r="K1231" s="5" t="str">
        <f t="shared" si="535"/>
        <v>FALSE C</v>
      </c>
      <c r="L1231" s="5" t="str">
        <f t="array" ref="L1231">IFERROR(INDEX(e29_4c,SMALL(IF(($B$9&lt;=e29_raw)*($B$11&gt;=e29_raw),MATCH(ROW(e29_4c),ROW(e29_4c))),ROWS($A$1:A1225)),COLUMN(A1225)),"")</f>
        <v/>
      </c>
      <c r="M1231" s="5" t="b">
        <f t="shared" si="536"/>
        <v>0</v>
      </c>
      <c r="N1231" t="b">
        <f t="shared" si="537"/>
        <v>0</v>
      </c>
      <c r="O1231" t="b">
        <f t="shared" si="538"/>
        <v>0</v>
      </c>
      <c r="P1231" s="5" t="b">
        <f t="shared" si="539"/>
        <v>0</v>
      </c>
      <c r="T1231" t="str">
        <f t="shared" si="515"/>
        <v/>
      </c>
      <c r="U1231" t="str">
        <f t="shared" si="516"/>
        <v/>
      </c>
      <c r="V1231" t="str">
        <f t="shared" si="517"/>
        <v/>
      </c>
      <c r="W1231" t="str">
        <f t="shared" si="518"/>
        <v/>
      </c>
      <c r="X1231" t="str">
        <f t="shared" si="519"/>
        <v/>
      </c>
      <c r="Y1231" t="str">
        <f t="shared" si="520"/>
        <v/>
      </c>
      <c r="Z1231" t="str">
        <f t="shared" si="521"/>
        <v/>
      </c>
      <c r="AA1231" t="str">
        <f t="shared" si="522"/>
        <v/>
      </c>
      <c r="AB1231" t="str">
        <f t="shared" si="523"/>
        <v/>
      </c>
      <c r="AC1231" t="str">
        <f t="shared" si="524"/>
        <v/>
      </c>
      <c r="AD1231" t="str">
        <f t="shared" si="525"/>
        <v/>
      </c>
      <c r="AE1231" t="str">
        <f t="shared" si="526"/>
        <v/>
      </c>
      <c r="AF1231" t="str">
        <f t="shared" si="527"/>
        <v/>
      </c>
      <c r="AG1231" t="str">
        <f t="shared" si="528"/>
        <v/>
      </c>
    </row>
    <row r="1232" spans="3:33" x14ac:dyDescent="0.3">
      <c r="C1232" s="5" t="str">
        <f t="shared" si="529"/>
        <v/>
      </c>
      <c r="D1232" s="5" t="e">
        <f t="shared" si="513"/>
        <v>#N/A</v>
      </c>
      <c r="E1232" s="5" t="b">
        <f t="shared" si="530"/>
        <v>0</v>
      </c>
      <c r="F1232" s="5" t="e">
        <f t="shared" si="514"/>
        <v>#N/A</v>
      </c>
      <c r="G1232" s="5" t="str">
        <f t="shared" si="531"/>
        <v>FALSE V</v>
      </c>
      <c r="H1232" s="5" t="b">
        <f t="shared" si="532"/>
        <v>0</v>
      </c>
      <c r="I1232" s="5" t="b">
        <f t="shared" si="533"/>
        <v>0</v>
      </c>
      <c r="J1232" s="5" t="b">
        <f t="shared" si="534"/>
        <v>0</v>
      </c>
      <c r="K1232" s="5" t="str">
        <f t="shared" si="535"/>
        <v>FALSE C</v>
      </c>
      <c r="L1232" s="5" t="str">
        <f t="array" ref="L1232">IFERROR(INDEX(e29_4c,SMALL(IF(($B$9&lt;=e29_raw)*($B$11&gt;=e29_raw),MATCH(ROW(e29_4c),ROW(e29_4c))),ROWS($A$1:A1226)),COLUMN(A1226)),"")</f>
        <v/>
      </c>
      <c r="M1232" s="5" t="b">
        <f t="shared" si="536"/>
        <v>0</v>
      </c>
      <c r="N1232" t="b">
        <f t="shared" si="537"/>
        <v>0</v>
      </c>
      <c r="O1232" t="b">
        <f t="shared" si="538"/>
        <v>0</v>
      </c>
      <c r="P1232" s="5" t="b">
        <f t="shared" si="539"/>
        <v>0</v>
      </c>
      <c r="T1232" t="str">
        <f t="shared" si="515"/>
        <v/>
      </c>
      <c r="U1232" t="str">
        <f t="shared" si="516"/>
        <v/>
      </c>
      <c r="V1232" t="str">
        <f t="shared" si="517"/>
        <v/>
      </c>
      <c r="W1232" t="str">
        <f t="shared" si="518"/>
        <v/>
      </c>
      <c r="X1232" t="str">
        <f t="shared" si="519"/>
        <v/>
      </c>
      <c r="Y1232" t="str">
        <f t="shared" si="520"/>
        <v/>
      </c>
      <c r="Z1232" t="str">
        <f t="shared" si="521"/>
        <v/>
      </c>
      <c r="AA1232" t="str">
        <f t="shared" si="522"/>
        <v/>
      </c>
      <c r="AB1232" t="str">
        <f t="shared" si="523"/>
        <v/>
      </c>
      <c r="AC1232" t="str">
        <f t="shared" si="524"/>
        <v/>
      </c>
      <c r="AD1232" t="str">
        <f t="shared" si="525"/>
        <v/>
      </c>
      <c r="AE1232" t="str">
        <f t="shared" si="526"/>
        <v/>
      </c>
      <c r="AF1232" t="str">
        <f t="shared" si="527"/>
        <v/>
      </c>
      <c r="AG1232" t="str">
        <f t="shared" si="528"/>
        <v/>
      </c>
    </row>
    <row r="1233" spans="3:33" x14ac:dyDescent="0.3">
      <c r="C1233" s="5" t="str">
        <f t="shared" si="529"/>
        <v/>
      </c>
      <c r="D1233" s="5" t="e">
        <f t="shared" si="513"/>
        <v>#N/A</v>
      </c>
      <c r="E1233" s="5" t="b">
        <f t="shared" si="530"/>
        <v>0</v>
      </c>
      <c r="F1233" s="5" t="e">
        <f t="shared" si="514"/>
        <v>#N/A</v>
      </c>
      <c r="G1233" s="5" t="str">
        <f t="shared" si="531"/>
        <v>FALSE V</v>
      </c>
      <c r="H1233" s="5" t="b">
        <f t="shared" si="532"/>
        <v>0</v>
      </c>
      <c r="I1233" s="5" t="b">
        <f t="shared" si="533"/>
        <v>0</v>
      </c>
      <c r="J1233" s="5" t="b">
        <f t="shared" si="534"/>
        <v>0</v>
      </c>
      <c r="K1233" s="5" t="str">
        <f t="shared" si="535"/>
        <v>FALSE C</v>
      </c>
      <c r="L1233" s="5" t="str">
        <f t="array" ref="L1233">IFERROR(INDEX(e29_4c,SMALL(IF(($B$9&lt;=e29_raw)*($B$11&gt;=e29_raw),MATCH(ROW(e29_4c),ROW(e29_4c))),ROWS($A$1:A1227)),COLUMN(A1227)),"")</f>
        <v/>
      </c>
      <c r="M1233" s="5" t="b">
        <f t="shared" si="536"/>
        <v>0</v>
      </c>
      <c r="N1233" t="b">
        <f t="shared" si="537"/>
        <v>0</v>
      </c>
      <c r="O1233" t="b">
        <f t="shared" si="538"/>
        <v>0</v>
      </c>
      <c r="P1233" s="5" t="b">
        <f t="shared" si="539"/>
        <v>0</v>
      </c>
      <c r="T1233" t="str">
        <f t="shared" si="515"/>
        <v/>
      </c>
      <c r="U1233" t="str">
        <f t="shared" si="516"/>
        <v/>
      </c>
      <c r="V1233" t="str">
        <f t="shared" si="517"/>
        <v/>
      </c>
      <c r="W1233" t="str">
        <f t="shared" si="518"/>
        <v/>
      </c>
      <c r="X1233" t="str">
        <f t="shared" si="519"/>
        <v/>
      </c>
      <c r="Y1233" t="str">
        <f t="shared" si="520"/>
        <v/>
      </c>
      <c r="Z1233" t="str">
        <f t="shared" si="521"/>
        <v/>
      </c>
      <c r="AA1233" t="str">
        <f t="shared" si="522"/>
        <v/>
      </c>
      <c r="AB1233" t="str">
        <f t="shared" si="523"/>
        <v/>
      </c>
      <c r="AC1233" t="str">
        <f t="shared" si="524"/>
        <v/>
      </c>
      <c r="AD1233" t="str">
        <f t="shared" si="525"/>
        <v/>
      </c>
      <c r="AE1233" t="str">
        <f t="shared" si="526"/>
        <v/>
      </c>
      <c r="AF1233" t="str">
        <f t="shared" si="527"/>
        <v/>
      </c>
      <c r="AG1233" t="str">
        <f t="shared" si="528"/>
        <v/>
      </c>
    </row>
    <row r="1234" spans="3:33" x14ac:dyDescent="0.3">
      <c r="C1234" s="5" t="str">
        <f t="shared" si="529"/>
        <v/>
      </c>
      <c r="D1234" s="5" t="e">
        <f t="shared" si="513"/>
        <v>#N/A</v>
      </c>
      <c r="E1234" s="5" t="b">
        <f t="shared" si="530"/>
        <v>0</v>
      </c>
      <c r="F1234" s="5" t="e">
        <f t="shared" si="514"/>
        <v>#N/A</v>
      </c>
      <c r="G1234" s="5" t="str">
        <f t="shared" si="531"/>
        <v>FALSE V</v>
      </c>
      <c r="H1234" s="5" t="b">
        <f t="shared" si="532"/>
        <v>0</v>
      </c>
      <c r="I1234" s="5" t="b">
        <f t="shared" si="533"/>
        <v>0</v>
      </c>
      <c r="J1234" s="5" t="b">
        <f t="shared" si="534"/>
        <v>0</v>
      </c>
      <c r="K1234" s="5" t="str">
        <f t="shared" si="535"/>
        <v>FALSE C</v>
      </c>
      <c r="L1234" s="5" t="str">
        <f t="array" ref="L1234">IFERROR(INDEX(e29_4c,SMALL(IF(($B$9&lt;=e29_raw)*($B$11&gt;=e29_raw),MATCH(ROW(e29_4c),ROW(e29_4c))),ROWS($A$1:A1228)),COLUMN(A1228)),"")</f>
        <v/>
      </c>
      <c r="M1234" s="5" t="b">
        <f t="shared" si="536"/>
        <v>0</v>
      </c>
      <c r="N1234" t="b">
        <f t="shared" si="537"/>
        <v>0</v>
      </c>
      <c r="O1234" t="b">
        <f t="shared" si="538"/>
        <v>0</v>
      </c>
      <c r="P1234" s="5" t="b">
        <f t="shared" si="539"/>
        <v>0</v>
      </c>
      <c r="T1234" t="str">
        <f t="shared" si="515"/>
        <v/>
      </c>
      <c r="U1234" t="str">
        <f t="shared" si="516"/>
        <v/>
      </c>
      <c r="V1234" t="str">
        <f t="shared" si="517"/>
        <v/>
      </c>
      <c r="W1234" t="str">
        <f t="shared" si="518"/>
        <v/>
      </c>
      <c r="X1234" t="str">
        <f t="shared" si="519"/>
        <v/>
      </c>
      <c r="Y1234" t="str">
        <f t="shared" si="520"/>
        <v/>
      </c>
      <c r="Z1234" t="str">
        <f t="shared" si="521"/>
        <v/>
      </c>
      <c r="AA1234" t="str">
        <f t="shared" si="522"/>
        <v/>
      </c>
      <c r="AB1234" t="str">
        <f t="shared" si="523"/>
        <v/>
      </c>
      <c r="AC1234" t="str">
        <f t="shared" si="524"/>
        <v/>
      </c>
      <c r="AD1234" t="str">
        <f t="shared" si="525"/>
        <v/>
      </c>
      <c r="AE1234" t="str">
        <f t="shared" si="526"/>
        <v/>
      </c>
      <c r="AF1234" t="str">
        <f t="shared" si="527"/>
        <v/>
      </c>
      <c r="AG1234" t="str">
        <f t="shared" si="528"/>
        <v/>
      </c>
    </row>
    <row r="1235" spans="3:33" x14ac:dyDescent="0.3">
      <c r="C1235" s="5" t="str">
        <f t="shared" si="529"/>
        <v/>
      </c>
      <c r="D1235" s="5" t="e">
        <f t="shared" si="513"/>
        <v>#N/A</v>
      </c>
      <c r="E1235" s="5" t="b">
        <f t="shared" si="530"/>
        <v>0</v>
      </c>
      <c r="F1235" s="5" t="e">
        <f t="shared" si="514"/>
        <v>#N/A</v>
      </c>
      <c r="G1235" s="5" t="str">
        <f t="shared" si="531"/>
        <v>FALSE V</v>
      </c>
      <c r="H1235" s="5" t="b">
        <f t="shared" si="532"/>
        <v>0</v>
      </c>
      <c r="I1235" s="5" t="b">
        <f t="shared" si="533"/>
        <v>0</v>
      </c>
      <c r="J1235" s="5" t="b">
        <f t="shared" si="534"/>
        <v>0</v>
      </c>
      <c r="K1235" s="5" t="str">
        <f t="shared" si="535"/>
        <v>FALSE C</v>
      </c>
      <c r="L1235" s="5" t="str">
        <f t="array" ref="L1235">IFERROR(INDEX(e29_4c,SMALL(IF(($B$9&lt;=e29_raw)*($B$11&gt;=e29_raw),MATCH(ROW(e29_4c),ROW(e29_4c))),ROWS($A$1:A1229)),COLUMN(A1229)),"")</f>
        <v/>
      </c>
      <c r="M1235" s="5" t="b">
        <f t="shared" si="536"/>
        <v>0</v>
      </c>
      <c r="N1235" t="b">
        <f t="shared" si="537"/>
        <v>0</v>
      </c>
      <c r="O1235" t="b">
        <f t="shared" si="538"/>
        <v>0</v>
      </c>
      <c r="P1235" s="5" t="b">
        <f t="shared" si="539"/>
        <v>0</v>
      </c>
      <c r="T1235" t="str">
        <f t="shared" si="515"/>
        <v/>
      </c>
      <c r="U1235" t="str">
        <f t="shared" si="516"/>
        <v/>
      </c>
      <c r="V1235" t="str">
        <f t="shared" si="517"/>
        <v/>
      </c>
      <c r="W1235" t="str">
        <f t="shared" si="518"/>
        <v/>
      </c>
      <c r="X1235" t="str">
        <f t="shared" si="519"/>
        <v/>
      </c>
      <c r="Y1235" t="str">
        <f t="shared" si="520"/>
        <v/>
      </c>
      <c r="Z1235" t="str">
        <f t="shared" si="521"/>
        <v/>
      </c>
      <c r="AA1235" t="str">
        <f t="shared" si="522"/>
        <v/>
      </c>
      <c r="AB1235" t="str">
        <f t="shared" si="523"/>
        <v/>
      </c>
      <c r="AC1235" t="str">
        <f t="shared" si="524"/>
        <v/>
      </c>
      <c r="AD1235" t="str">
        <f t="shared" si="525"/>
        <v/>
      </c>
      <c r="AE1235" t="str">
        <f t="shared" si="526"/>
        <v/>
      </c>
      <c r="AF1235" t="str">
        <f t="shared" si="527"/>
        <v/>
      </c>
      <c r="AG1235" t="str">
        <f t="shared" si="528"/>
        <v/>
      </c>
    </row>
    <row r="1236" spans="3:33" x14ac:dyDescent="0.3">
      <c r="C1236" s="5" t="str">
        <f t="shared" si="529"/>
        <v/>
      </c>
      <c r="D1236" s="5" t="e">
        <f t="shared" si="513"/>
        <v>#N/A</v>
      </c>
      <c r="E1236" s="5" t="b">
        <f t="shared" si="530"/>
        <v>0</v>
      </c>
      <c r="F1236" s="5" t="e">
        <f t="shared" si="514"/>
        <v>#N/A</v>
      </c>
      <c r="G1236" s="5" t="str">
        <f t="shared" si="531"/>
        <v>FALSE V</v>
      </c>
      <c r="H1236" s="5" t="b">
        <f t="shared" si="532"/>
        <v>0</v>
      </c>
      <c r="I1236" s="5" t="b">
        <f t="shared" si="533"/>
        <v>0</v>
      </c>
      <c r="J1236" s="5" t="b">
        <f t="shared" si="534"/>
        <v>0</v>
      </c>
      <c r="K1236" s="5" t="str">
        <f t="shared" si="535"/>
        <v>FALSE C</v>
      </c>
      <c r="L1236" s="5" t="str">
        <f t="array" ref="L1236">IFERROR(INDEX(e29_4c,SMALL(IF(($B$9&lt;=e29_raw)*($B$11&gt;=e29_raw),MATCH(ROW(e29_4c),ROW(e29_4c))),ROWS($A$1:A1230)),COLUMN(A1230)),"")</f>
        <v/>
      </c>
      <c r="M1236" s="5" t="b">
        <f t="shared" si="536"/>
        <v>0</v>
      </c>
      <c r="N1236" t="b">
        <f t="shared" si="537"/>
        <v>0</v>
      </c>
      <c r="O1236" t="b">
        <f t="shared" si="538"/>
        <v>0</v>
      </c>
      <c r="P1236" s="5" t="b">
        <f t="shared" si="539"/>
        <v>0</v>
      </c>
      <c r="T1236" t="str">
        <f t="shared" si="515"/>
        <v/>
      </c>
      <c r="U1236" t="str">
        <f t="shared" si="516"/>
        <v/>
      </c>
      <c r="V1236" t="str">
        <f t="shared" si="517"/>
        <v/>
      </c>
      <c r="W1236" t="str">
        <f t="shared" si="518"/>
        <v/>
      </c>
      <c r="X1236" t="str">
        <f t="shared" si="519"/>
        <v/>
      </c>
      <c r="Y1236" t="str">
        <f t="shared" si="520"/>
        <v/>
      </c>
      <c r="Z1236" t="str">
        <f t="shared" si="521"/>
        <v/>
      </c>
      <c r="AA1236" t="str">
        <f t="shared" si="522"/>
        <v/>
      </c>
      <c r="AB1236" t="str">
        <f t="shared" si="523"/>
        <v/>
      </c>
      <c r="AC1236" t="str">
        <f t="shared" si="524"/>
        <v/>
      </c>
      <c r="AD1236" t="str">
        <f t="shared" si="525"/>
        <v/>
      </c>
      <c r="AE1236" t="str">
        <f t="shared" si="526"/>
        <v/>
      </c>
      <c r="AF1236" t="str">
        <f t="shared" si="527"/>
        <v/>
      </c>
      <c r="AG1236" t="str">
        <f t="shared" si="528"/>
        <v/>
      </c>
    </row>
    <row r="1237" spans="3:33" x14ac:dyDescent="0.3">
      <c r="C1237" s="5" t="str">
        <f t="shared" si="529"/>
        <v/>
      </c>
      <c r="D1237" s="5" t="e">
        <f t="shared" si="513"/>
        <v>#N/A</v>
      </c>
      <c r="E1237" s="5" t="b">
        <f t="shared" si="530"/>
        <v>0</v>
      </c>
      <c r="F1237" s="5" t="e">
        <f t="shared" si="514"/>
        <v>#N/A</v>
      </c>
      <c r="G1237" s="5" t="str">
        <f t="shared" si="531"/>
        <v>FALSE V</v>
      </c>
      <c r="H1237" s="5" t="b">
        <f t="shared" si="532"/>
        <v>0</v>
      </c>
      <c r="I1237" s="5" t="b">
        <f t="shared" si="533"/>
        <v>0</v>
      </c>
      <c r="J1237" s="5" t="b">
        <f t="shared" si="534"/>
        <v>0</v>
      </c>
      <c r="K1237" s="5" t="str">
        <f t="shared" si="535"/>
        <v>FALSE C</v>
      </c>
      <c r="L1237" s="5" t="str">
        <f t="array" ref="L1237">IFERROR(INDEX(e29_4c,SMALL(IF(($B$9&lt;=e29_raw)*($B$11&gt;=e29_raw),MATCH(ROW(e29_4c),ROW(e29_4c))),ROWS($A$1:A1231)),COLUMN(A1231)),"")</f>
        <v/>
      </c>
      <c r="M1237" s="5" t="b">
        <f t="shared" si="536"/>
        <v>0</v>
      </c>
      <c r="N1237" t="b">
        <f t="shared" si="537"/>
        <v>0</v>
      </c>
      <c r="O1237" t="b">
        <f t="shared" si="538"/>
        <v>0</v>
      </c>
      <c r="P1237" s="5" t="b">
        <f t="shared" si="539"/>
        <v>0</v>
      </c>
      <c r="T1237" t="str">
        <f t="shared" si="515"/>
        <v/>
      </c>
      <c r="U1237" t="str">
        <f t="shared" si="516"/>
        <v/>
      </c>
      <c r="V1237" t="str">
        <f t="shared" si="517"/>
        <v/>
      </c>
      <c r="W1237" t="str">
        <f t="shared" si="518"/>
        <v/>
      </c>
      <c r="X1237" t="str">
        <f t="shared" si="519"/>
        <v/>
      </c>
      <c r="Y1237" t="str">
        <f t="shared" si="520"/>
        <v/>
      </c>
      <c r="Z1237" t="str">
        <f t="shared" si="521"/>
        <v/>
      </c>
      <c r="AA1237" t="str">
        <f t="shared" si="522"/>
        <v/>
      </c>
      <c r="AB1237" t="str">
        <f t="shared" si="523"/>
        <v/>
      </c>
      <c r="AC1237" t="str">
        <f t="shared" si="524"/>
        <v/>
      </c>
      <c r="AD1237" t="str">
        <f t="shared" si="525"/>
        <v/>
      </c>
      <c r="AE1237" t="str">
        <f t="shared" si="526"/>
        <v/>
      </c>
      <c r="AF1237" t="str">
        <f t="shared" si="527"/>
        <v/>
      </c>
      <c r="AG1237" t="str">
        <f t="shared" si="528"/>
        <v/>
      </c>
    </row>
    <row r="1238" spans="3:33" x14ac:dyDescent="0.3">
      <c r="C1238" s="5" t="str">
        <f t="shared" si="529"/>
        <v/>
      </c>
      <c r="D1238" s="5" t="e">
        <f t="shared" si="513"/>
        <v>#N/A</v>
      </c>
      <c r="E1238" s="5" t="b">
        <f t="shared" si="530"/>
        <v>0</v>
      </c>
      <c r="F1238" s="5" t="e">
        <f t="shared" si="514"/>
        <v>#N/A</v>
      </c>
      <c r="G1238" s="5" t="str">
        <f t="shared" si="531"/>
        <v>FALSE V</v>
      </c>
      <c r="H1238" s="5" t="b">
        <f t="shared" si="532"/>
        <v>0</v>
      </c>
      <c r="I1238" s="5" t="b">
        <f t="shared" si="533"/>
        <v>0</v>
      </c>
      <c r="J1238" s="5" t="b">
        <f t="shared" si="534"/>
        <v>0</v>
      </c>
      <c r="K1238" s="5" t="str">
        <f t="shared" si="535"/>
        <v>FALSE C</v>
      </c>
      <c r="L1238" s="5" t="str">
        <f t="array" ref="L1238">IFERROR(INDEX(e29_4c,SMALL(IF(($B$9&lt;=e29_raw)*($B$11&gt;=e29_raw),MATCH(ROW(e29_4c),ROW(e29_4c))),ROWS($A$1:A1232)),COLUMN(A1232)),"")</f>
        <v/>
      </c>
      <c r="M1238" s="5" t="b">
        <f t="shared" si="536"/>
        <v>0</v>
      </c>
      <c r="N1238" t="b">
        <f t="shared" si="537"/>
        <v>0</v>
      </c>
      <c r="O1238" t="b">
        <f t="shared" si="538"/>
        <v>0</v>
      </c>
      <c r="P1238" s="5" t="b">
        <f t="shared" si="539"/>
        <v>0</v>
      </c>
      <c r="T1238" t="str">
        <f t="shared" si="515"/>
        <v/>
      </c>
      <c r="U1238" t="str">
        <f t="shared" si="516"/>
        <v/>
      </c>
      <c r="V1238" t="str">
        <f t="shared" si="517"/>
        <v/>
      </c>
      <c r="W1238" t="str">
        <f t="shared" si="518"/>
        <v/>
      </c>
      <c r="X1238" t="str">
        <f t="shared" si="519"/>
        <v/>
      </c>
      <c r="Y1238" t="str">
        <f t="shared" si="520"/>
        <v/>
      </c>
      <c r="Z1238" t="str">
        <f t="shared" si="521"/>
        <v/>
      </c>
      <c r="AA1238" t="str">
        <f t="shared" si="522"/>
        <v/>
      </c>
      <c r="AB1238" t="str">
        <f t="shared" si="523"/>
        <v/>
      </c>
      <c r="AC1238" t="str">
        <f t="shared" si="524"/>
        <v/>
      </c>
      <c r="AD1238" t="str">
        <f t="shared" si="525"/>
        <v/>
      </c>
      <c r="AE1238" t="str">
        <f t="shared" si="526"/>
        <v/>
      </c>
      <c r="AF1238" t="str">
        <f t="shared" si="527"/>
        <v/>
      </c>
      <c r="AG1238" t="str">
        <f t="shared" si="528"/>
        <v/>
      </c>
    </row>
    <row r="1239" spans="3:33" x14ac:dyDescent="0.3">
      <c r="C1239" s="5" t="str">
        <f t="shared" si="529"/>
        <v/>
      </c>
      <c r="D1239" s="5" t="e">
        <f t="shared" si="513"/>
        <v>#N/A</v>
      </c>
      <c r="E1239" s="5" t="b">
        <f t="shared" si="530"/>
        <v>0</v>
      </c>
      <c r="F1239" s="5" t="e">
        <f t="shared" si="514"/>
        <v>#N/A</v>
      </c>
      <c r="G1239" s="5" t="str">
        <f t="shared" si="531"/>
        <v>FALSE V</v>
      </c>
      <c r="H1239" s="5" t="b">
        <f t="shared" si="532"/>
        <v>0</v>
      </c>
      <c r="I1239" s="5" t="b">
        <f t="shared" si="533"/>
        <v>0</v>
      </c>
      <c r="J1239" s="5" t="b">
        <f t="shared" si="534"/>
        <v>0</v>
      </c>
      <c r="K1239" s="5" t="str">
        <f t="shared" si="535"/>
        <v>FALSE C</v>
      </c>
      <c r="L1239" s="5" t="str">
        <f t="array" ref="L1239">IFERROR(INDEX(e29_4c,SMALL(IF(($B$9&lt;=e29_raw)*($B$11&gt;=e29_raw),MATCH(ROW(e29_4c),ROW(e29_4c))),ROWS($A$1:A1233)),COLUMN(A1233)),"")</f>
        <v/>
      </c>
      <c r="M1239" s="5" t="b">
        <f t="shared" si="536"/>
        <v>0</v>
      </c>
      <c r="N1239" t="b">
        <f t="shared" si="537"/>
        <v>0</v>
      </c>
      <c r="O1239" t="b">
        <f t="shared" si="538"/>
        <v>0</v>
      </c>
      <c r="P1239" s="5" t="b">
        <f t="shared" si="539"/>
        <v>0</v>
      </c>
      <c r="T1239" t="str">
        <f t="shared" si="515"/>
        <v/>
      </c>
      <c r="U1239" t="str">
        <f t="shared" si="516"/>
        <v/>
      </c>
      <c r="V1239" t="str">
        <f t="shared" si="517"/>
        <v/>
      </c>
      <c r="W1239" t="str">
        <f t="shared" si="518"/>
        <v/>
      </c>
      <c r="X1239" t="str">
        <f t="shared" si="519"/>
        <v/>
      </c>
      <c r="Y1239" t="str">
        <f t="shared" si="520"/>
        <v/>
      </c>
      <c r="Z1239" t="str">
        <f t="shared" si="521"/>
        <v/>
      </c>
      <c r="AA1239" t="str">
        <f t="shared" si="522"/>
        <v/>
      </c>
      <c r="AB1239" t="str">
        <f t="shared" si="523"/>
        <v/>
      </c>
      <c r="AC1239" t="str">
        <f t="shared" si="524"/>
        <v/>
      </c>
      <c r="AD1239" t="str">
        <f t="shared" si="525"/>
        <v/>
      </c>
      <c r="AE1239" t="str">
        <f t="shared" si="526"/>
        <v/>
      </c>
      <c r="AF1239" t="str">
        <f t="shared" si="527"/>
        <v/>
      </c>
      <c r="AG1239" t="str">
        <f t="shared" si="528"/>
        <v/>
      </c>
    </row>
    <row r="1240" spans="3:33" x14ac:dyDescent="0.3">
      <c r="C1240" s="5" t="str">
        <f t="shared" si="529"/>
        <v/>
      </c>
      <c r="D1240" s="5" t="e">
        <f t="shared" si="513"/>
        <v>#N/A</v>
      </c>
      <c r="E1240" s="5" t="b">
        <f t="shared" si="530"/>
        <v>0</v>
      </c>
      <c r="F1240" s="5" t="e">
        <f t="shared" si="514"/>
        <v>#N/A</v>
      </c>
      <c r="G1240" s="5" t="str">
        <f t="shared" si="531"/>
        <v>FALSE V</v>
      </c>
      <c r="H1240" s="5" t="b">
        <f t="shared" si="532"/>
        <v>0</v>
      </c>
      <c r="I1240" s="5" t="b">
        <f t="shared" si="533"/>
        <v>0</v>
      </c>
      <c r="J1240" s="5" t="b">
        <f t="shared" si="534"/>
        <v>0</v>
      </c>
      <c r="K1240" s="5" t="str">
        <f t="shared" si="535"/>
        <v>FALSE C</v>
      </c>
      <c r="L1240" s="5" t="str">
        <f t="array" ref="L1240">IFERROR(INDEX(e29_4c,SMALL(IF(($B$9&lt;=e29_raw)*($B$11&gt;=e29_raw),MATCH(ROW(e29_4c),ROW(e29_4c))),ROWS($A$1:A1234)),COLUMN(A1234)),"")</f>
        <v/>
      </c>
      <c r="M1240" s="5" t="b">
        <f t="shared" si="536"/>
        <v>0</v>
      </c>
      <c r="N1240" t="b">
        <f t="shared" si="537"/>
        <v>0</v>
      </c>
      <c r="O1240" t="b">
        <f t="shared" si="538"/>
        <v>0</v>
      </c>
      <c r="P1240" s="5" t="b">
        <f t="shared" si="539"/>
        <v>0</v>
      </c>
      <c r="T1240" t="str">
        <f t="shared" si="515"/>
        <v/>
      </c>
      <c r="U1240" t="str">
        <f t="shared" si="516"/>
        <v/>
      </c>
      <c r="V1240" t="str">
        <f t="shared" si="517"/>
        <v/>
      </c>
      <c r="W1240" t="str">
        <f t="shared" si="518"/>
        <v/>
      </c>
      <c r="X1240" t="str">
        <f t="shared" si="519"/>
        <v/>
      </c>
      <c r="Y1240" t="str">
        <f t="shared" si="520"/>
        <v/>
      </c>
      <c r="Z1240" t="str">
        <f t="shared" si="521"/>
        <v/>
      </c>
      <c r="AA1240" t="str">
        <f t="shared" si="522"/>
        <v/>
      </c>
      <c r="AB1240" t="str">
        <f t="shared" si="523"/>
        <v/>
      </c>
      <c r="AC1240" t="str">
        <f t="shared" si="524"/>
        <v/>
      </c>
      <c r="AD1240" t="str">
        <f t="shared" si="525"/>
        <v/>
      </c>
      <c r="AE1240" t="str">
        <f t="shared" si="526"/>
        <v/>
      </c>
      <c r="AF1240" t="str">
        <f t="shared" si="527"/>
        <v/>
      </c>
      <c r="AG1240" t="str">
        <f t="shared" si="528"/>
        <v/>
      </c>
    </row>
    <row r="1241" spans="3:33" x14ac:dyDescent="0.3">
      <c r="C1241" s="5" t="str">
        <f t="shared" si="529"/>
        <v/>
      </c>
      <c r="D1241" s="5" t="e">
        <f t="shared" si="513"/>
        <v>#N/A</v>
      </c>
      <c r="E1241" s="5" t="b">
        <f t="shared" si="530"/>
        <v>0</v>
      </c>
      <c r="F1241" s="5" t="e">
        <f t="shared" si="514"/>
        <v>#N/A</v>
      </c>
      <c r="G1241" s="5" t="str">
        <f t="shared" si="531"/>
        <v>FALSE V</v>
      </c>
      <c r="H1241" s="5" t="b">
        <f t="shared" si="532"/>
        <v>0</v>
      </c>
      <c r="I1241" s="5" t="b">
        <f t="shared" si="533"/>
        <v>0</v>
      </c>
      <c r="J1241" s="5" t="b">
        <f t="shared" si="534"/>
        <v>0</v>
      </c>
      <c r="K1241" s="5" t="str">
        <f t="shared" si="535"/>
        <v>FALSE C</v>
      </c>
      <c r="L1241" s="5" t="str">
        <f t="array" ref="L1241">IFERROR(INDEX(e29_4c,SMALL(IF(($B$9&lt;=e29_raw)*($B$11&gt;=e29_raw),MATCH(ROW(e29_4c),ROW(e29_4c))),ROWS($A$1:A1235)),COLUMN(A1235)),"")</f>
        <v/>
      </c>
      <c r="M1241" s="5" t="b">
        <f t="shared" si="536"/>
        <v>0</v>
      </c>
      <c r="N1241" t="b">
        <f t="shared" si="537"/>
        <v>0</v>
      </c>
      <c r="O1241" t="b">
        <f t="shared" si="538"/>
        <v>0</v>
      </c>
      <c r="P1241" s="5" t="b">
        <f t="shared" si="539"/>
        <v>0</v>
      </c>
      <c r="T1241" t="str">
        <f t="shared" si="515"/>
        <v/>
      </c>
      <c r="U1241" t="str">
        <f t="shared" si="516"/>
        <v/>
      </c>
      <c r="V1241" t="str">
        <f t="shared" si="517"/>
        <v/>
      </c>
      <c r="W1241" t="str">
        <f t="shared" si="518"/>
        <v/>
      </c>
      <c r="X1241" t="str">
        <f t="shared" si="519"/>
        <v/>
      </c>
      <c r="Y1241" t="str">
        <f t="shared" si="520"/>
        <v/>
      </c>
      <c r="Z1241" t="str">
        <f t="shared" si="521"/>
        <v/>
      </c>
      <c r="AA1241" t="str">
        <f t="shared" si="522"/>
        <v/>
      </c>
      <c r="AB1241" t="str">
        <f t="shared" si="523"/>
        <v/>
      </c>
      <c r="AC1241" t="str">
        <f t="shared" si="524"/>
        <v/>
      </c>
      <c r="AD1241" t="str">
        <f t="shared" si="525"/>
        <v/>
      </c>
      <c r="AE1241" t="str">
        <f t="shared" si="526"/>
        <v/>
      </c>
      <c r="AF1241" t="str">
        <f t="shared" si="527"/>
        <v/>
      </c>
      <c r="AG1241" t="str">
        <f t="shared" si="528"/>
        <v/>
      </c>
    </row>
    <row r="1242" spans="3:33" x14ac:dyDescent="0.3">
      <c r="C1242" s="5" t="str">
        <f t="shared" si="529"/>
        <v/>
      </c>
      <c r="D1242" s="5" t="e">
        <f t="shared" si="513"/>
        <v>#N/A</v>
      </c>
      <c r="E1242" s="5" t="b">
        <f t="shared" si="530"/>
        <v>0</v>
      </c>
      <c r="F1242" s="5" t="e">
        <f t="shared" si="514"/>
        <v>#N/A</v>
      </c>
      <c r="G1242" s="5" t="str">
        <f t="shared" si="531"/>
        <v>FALSE V</v>
      </c>
      <c r="H1242" s="5" t="b">
        <f t="shared" si="532"/>
        <v>0</v>
      </c>
      <c r="I1242" s="5" t="b">
        <f t="shared" si="533"/>
        <v>0</v>
      </c>
      <c r="J1242" s="5" t="b">
        <f t="shared" si="534"/>
        <v>0</v>
      </c>
      <c r="K1242" s="5" t="str">
        <f t="shared" si="535"/>
        <v>FALSE C</v>
      </c>
      <c r="L1242" s="5" t="str">
        <f t="array" ref="L1242">IFERROR(INDEX(e29_4c,SMALL(IF(($B$9&lt;=e29_raw)*($B$11&gt;=e29_raw),MATCH(ROW(e29_4c),ROW(e29_4c))),ROWS($A$1:A1236)),COLUMN(A1236)),"")</f>
        <v/>
      </c>
      <c r="M1242" s="5" t="b">
        <f t="shared" si="536"/>
        <v>0</v>
      </c>
      <c r="N1242" t="b">
        <f t="shared" si="537"/>
        <v>0</v>
      </c>
      <c r="O1242" t="b">
        <f t="shared" si="538"/>
        <v>0</v>
      </c>
      <c r="P1242" s="5" t="b">
        <f t="shared" si="539"/>
        <v>0</v>
      </c>
      <c r="T1242" t="str">
        <f t="shared" si="515"/>
        <v/>
      </c>
      <c r="U1242" t="str">
        <f t="shared" si="516"/>
        <v/>
      </c>
      <c r="V1242" t="str">
        <f t="shared" si="517"/>
        <v/>
      </c>
      <c r="W1242" t="str">
        <f t="shared" si="518"/>
        <v/>
      </c>
      <c r="X1242" t="str">
        <f t="shared" si="519"/>
        <v/>
      </c>
      <c r="Y1242" t="str">
        <f t="shared" si="520"/>
        <v/>
      </c>
      <c r="Z1242" t="str">
        <f t="shared" si="521"/>
        <v/>
      </c>
      <c r="AA1242" t="str">
        <f t="shared" si="522"/>
        <v/>
      </c>
      <c r="AB1242" t="str">
        <f t="shared" si="523"/>
        <v/>
      </c>
      <c r="AC1242" t="str">
        <f t="shared" si="524"/>
        <v/>
      </c>
      <c r="AD1242" t="str">
        <f t="shared" si="525"/>
        <v/>
      </c>
      <c r="AE1242" t="str">
        <f t="shared" si="526"/>
        <v/>
      </c>
      <c r="AF1242" t="str">
        <f t="shared" si="527"/>
        <v/>
      </c>
      <c r="AG1242" t="str">
        <f t="shared" si="528"/>
        <v/>
      </c>
    </row>
    <row r="1243" spans="3:33" x14ac:dyDescent="0.3">
      <c r="C1243" s="5" t="str">
        <f t="shared" si="529"/>
        <v/>
      </c>
      <c r="D1243" s="5" t="e">
        <f t="shared" si="513"/>
        <v>#N/A</v>
      </c>
      <c r="E1243" s="5" t="b">
        <f t="shared" si="530"/>
        <v>0</v>
      </c>
      <c r="F1243" s="5" t="e">
        <f t="shared" si="514"/>
        <v>#N/A</v>
      </c>
      <c r="G1243" s="5" t="str">
        <f t="shared" si="531"/>
        <v>FALSE V</v>
      </c>
      <c r="H1243" s="5" t="b">
        <f t="shared" si="532"/>
        <v>0</v>
      </c>
      <c r="I1243" s="5" t="b">
        <f t="shared" si="533"/>
        <v>0</v>
      </c>
      <c r="J1243" s="5" t="b">
        <f t="shared" si="534"/>
        <v>0</v>
      </c>
      <c r="K1243" s="5" t="str">
        <f t="shared" si="535"/>
        <v>FALSE C</v>
      </c>
      <c r="L1243" s="5" t="str">
        <f t="array" ref="L1243">IFERROR(INDEX(e29_4c,SMALL(IF(($B$9&lt;=e29_raw)*($B$11&gt;=e29_raw),MATCH(ROW(e29_4c),ROW(e29_4c))),ROWS($A$1:A1237)),COLUMN(A1237)),"")</f>
        <v/>
      </c>
      <c r="M1243" s="5" t="b">
        <f t="shared" si="536"/>
        <v>0</v>
      </c>
      <c r="N1243" t="b">
        <f t="shared" si="537"/>
        <v>0</v>
      </c>
      <c r="O1243" t="b">
        <f t="shared" si="538"/>
        <v>0</v>
      </c>
      <c r="P1243" s="5" t="b">
        <f t="shared" si="539"/>
        <v>0</v>
      </c>
      <c r="T1243" t="str">
        <f t="shared" si="515"/>
        <v/>
      </c>
      <c r="U1243" t="str">
        <f t="shared" si="516"/>
        <v/>
      </c>
      <c r="V1243" t="str">
        <f t="shared" si="517"/>
        <v/>
      </c>
      <c r="W1243" t="str">
        <f t="shared" si="518"/>
        <v/>
      </c>
      <c r="X1243" t="str">
        <f t="shared" si="519"/>
        <v/>
      </c>
      <c r="Y1243" t="str">
        <f t="shared" si="520"/>
        <v/>
      </c>
      <c r="Z1243" t="str">
        <f t="shared" si="521"/>
        <v/>
      </c>
      <c r="AA1243" t="str">
        <f t="shared" si="522"/>
        <v/>
      </c>
      <c r="AB1243" t="str">
        <f t="shared" si="523"/>
        <v/>
      </c>
      <c r="AC1243" t="str">
        <f t="shared" si="524"/>
        <v/>
      </c>
      <c r="AD1243" t="str">
        <f t="shared" si="525"/>
        <v/>
      </c>
      <c r="AE1243" t="str">
        <f t="shared" si="526"/>
        <v/>
      </c>
      <c r="AF1243" t="str">
        <f t="shared" si="527"/>
        <v/>
      </c>
      <c r="AG1243" t="str">
        <f t="shared" si="528"/>
        <v/>
      </c>
    </row>
    <row r="1244" spans="3:33" x14ac:dyDescent="0.3">
      <c r="C1244" s="5" t="str">
        <f t="shared" si="529"/>
        <v/>
      </c>
      <c r="D1244" s="5" t="e">
        <f t="shared" si="513"/>
        <v>#N/A</v>
      </c>
      <c r="E1244" s="5" t="b">
        <f t="shared" si="530"/>
        <v>0</v>
      </c>
      <c r="F1244" s="5" t="e">
        <f t="shared" si="514"/>
        <v>#N/A</v>
      </c>
      <c r="G1244" s="5" t="str">
        <f t="shared" si="531"/>
        <v>FALSE V</v>
      </c>
      <c r="H1244" s="5" t="b">
        <f t="shared" si="532"/>
        <v>0</v>
      </c>
      <c r="I1244" s="5" t="b">
        <f t="shared" si="533"/>
        <v>0</v>
      </c>
      <c r="J1244" s="5" t="b">
        <f t="shared" si="534"/>
        <v>0</v>
      </c>
      <c r="K1244" s="5" t="str">
        <f t="shared" si="535"/>
        <v>FALSE C</v>
      </c>
      <c r="L1244" s="5" t="str">
        <f t="array" ref="L1244">IFERROR(INDEX(e29_4c,SMALL(IF(($B$9&lt;=e29_raw)*($B$11&gt;=e29_raw),MATCH(ROW(e29_4c),ROW(e29_4c))),ROWS($A$1:A1238)),COLUMN(A1238)),"")</f>
        <v/>
      </c>
      <c r="M1244" s="5" t="b">
        <f t="shared" si="536"/>
        <v>0</v>
      </c>
      <c r="N1244" t="b">
        <f t="shared" si="537"/>
        <v>0</v>
      </c>
      <c r="O1244" t="b">
        <f t="shared" si="538"/>
        <v>0</v>
      </c>
      <c r="P1244" s="5" t="b">
        <f t="shared" si="539"/>
        <v>0</v>
      </c>
      <c r="T1244" t="str">
        <f t="shared" si="515"/>
        <v/>
      </c>
      <c r="U1244" t="str">
        <f t="shared" si="516"/>
        <v/>
      </c>
      <c r="V1244" t="str">
        <f t="shared" si="517"/>
        <v/>
      </c>
      <c r="W1244" t="str">
        <f t="shared" si="518"/>
        <v/>
      </c>
      <c r="X1244" t="str">
        <f t="shared" si="519"/>
        <v/>
      </c>
      <c r="Y1244" t="str">
        <f t="shared" si="520"/>
        <v/>
      </c>
      <c r="Z1244" t="str">
        <f t="shared" si="521"/>
        <v/>
      </c>
      <c r="AA1244" t="str">
        <f t="shared" si="522"/>
        <v/>
      </c>
      <c r="AB1244" t="str">
        <f t="shared" si="523"/>
        <v/>
      </c>
      <c r="AC1244" t="str">
        <f t="shared" si="524"/>
        <v/>
      </c>
      <c r="AD1244" t="str">
        <f t="shared" si="525"/>
        <v/>
      </c>
      <c r="AE1244" t="str">
        <f t="shared" si="526"/>
        <v/>
      </c>
      <c r="AF1244" t="str">
        <f t="shared" si="527"/>
        <v/>
      </c>
      <c r="AG1244" t="str">
        <f t="shared" si="528"/>
        <v/>
      </c>
    </row>
    <row r="1245" spans="3:33" x14ac:dyDescent="0.3">
      <c r="C1245" s="5" t="str">
        <f t="shared" si="529"/>
        <v/>
      </c>
      <c r="D1245" s="5" t="e">
        <f t="shared" si="513"/>
        <v>#N/A</v>
      </c>
      <c r="E1245" s="5" t="b">
        <f t="shared" si="530"/>
        <v>0</v>
      </c>
      <c r="F1245" s="5" t="e">
        <f t="shared" si="514"/>
        <v>#N/A</v>
      </c>
      <c r="G1245" s="5" t="str">
        <f t="shared" si="531"/>
        <v>FALSE V</v>
      </c>
      <c r="H1245" s="5" t="b">
        <f t="shared" si="532"/>
        <v>0</v>
      </c>
      <c r="I1245" s="5" t="b">
        <f t="shared" si="533"/>
        <v>0</v>
      </c>
      <c r="J1245" s="5" t="b">
        <f t="shared" si="534"/>
        <v>0</v>
      </c>
      <c r="K1245" s="5" t="str">
        <f t="shared" si="535"/>
        <v>FALSE C</v>
      </c>
      <c r="L1245" s="5" t="str">
        <f t="array" ref="L1245">IFERROR(INDEX(e29_4c,SMALL(IF(($B$9&lt;=e29_raw)*($B$11&gt;=e29_raw),MATCH(ROW(e29_4c),ROW(e29_4c))),ROWS($A$1:A1239)),COLUMN(A1239)),"")</f>
        <v/>
      </c>
      <c r="M1245" s="5" t="b">
        <f t="shared" si="536"/>
        <v>0</v>
      </c>
      <c r="N1245" t="b">
        <f t="shared" si="537"/>
        <v>0</v>
      </c>
      <c r="O1245" t="b">
        <f t="shared" si="538"/>
        <v>0</v>
      </c>
      <c r="P1245" s="5" t="b">
        <f t="shared" si="539"/>
        <v>0</v>
      </c>
      <c r="T1245" t="str">
        <f t="shared" si="515"/>
        <v/>
      </c>
      <c r="U1245" t="str">
        <f t="shared" si="516"/>
        <v/>
      </c>
      <c r="V1245" t="str">
        <f t="shared" si="517"/>
        <v/>
      </c>
      <c r="W1245" t="str">
        <f t="shared" si="518"/>
        <v/>
      </c>
      <c r="X1245" t="str">
        <f t="shared" si="519"/>
        <v/>
      </c>
      <c r="Y1245" t="str">
        <f t="shared" si="520"/>
        <v/>
      </c>
      <c r="Z1245" t="str">
        <f t="shared" si="521"/>
        <v/>
      </c>
      <c r="AA1245" t="str">
        <f t="shared" si="522"/>
        <v/>
      </c>
      <c r="AB1245" t="str">
        <f t="shared" si="523"/>
        <v/>
      </c>
      <c r="AC1245" t="str">
        <f t="shared" si="524"/>
        <v/>
      </c>
      <c r="AD1245" t="str">
        <f t="shared" si="525"/>
        <v/>
      </c>
      <c r="AE1245" t="str">
        <f t="shared" si="526"/>
        <v/>
      </c>
      <c r="AF1245" t="str">
        <f t="shared" si="527"/>
        <v/>
      </c>
      <c r="AG1245" t="str">
        <f t="shared" si="528"/>
        <v/>
      </c>
    </row>
    <row r="1246" spans="3:33" x14ac:dyDescent="0.3">
      <c r="C1246" s="5" t="str">
        <f t="shared" si="529"/>
        <v/>
      </c>
      <c r="D1246" s="5" t="e">
        <f t="shared" si="513"/>
        <v>#N/A</v>
      </c>
      <c r="E1246" s="5" t="b">
        <f t="shared" si="530"/>
        <v>0</v>
      </c>
      <c r="F1246" s="5" t="e">
        <f t="shared" si="514"/>
        <v>#N/A</v>
      </c>
      <c r="G1246" s="5" t="str">
        <f t="shared" si="531"/>
        <v>FALSE V</v>
      </c>
      <c r="H1246" s="5" t="b">
        <f t="shared" si="532"/>
        <v>0</v>
      </c>
      <c r="I1246" s="5" t="b">
        <f t="shared" si="533"/>
        <v>0</v>
      </c>
      <c r="J1246" s="5" t="b">
        <f t="shared" si="534"/>
        <v>0</v>
      </c>
      <c r="K1246" s="5" t="str">
        <f t="shared" si="535"/>
        <v>FALSE C</v>
      </c>
      <c r="L1246" s="5" t="str">
        <f t="array" ref="L1246">IFERROR(INDEX(e29_4c,SMALL(IF(($B$9&lt;=e29_raw)*($B$11&gt;=e29_raw),MATCH(ROW(e29_4c),ROW(e29_4c))),ROWS($A$1:A1240)),COLUMN(A1240)),"")</f>
        <v/>
      </c>
      <c r="M1246" s="5" t="b">
        <f t="shared" si="536"/>
        <v>0</v>
      </c>
      <c r="N1246" t="b">
        <f t="shared" si="537"/>
        <v>0</v>
      </c>
      <c r="O1246" t="b">
        <f t="shared" si="538"/>
        <v>0</v>
      </c>
      <c r="P1246" s="5" t="b">
        <f t="shared" si="539"/>
        <v>0</v>
      </c>
      <c r="T1246" t="str">
        <f t="shared" si="515"/>
        <v/>
      </c>
      <c r="U1246" t="str">
        <f t="shared" si="516"/>
        <v/>
      </c>
      <c r="V1246" t="str">
        <f t="shared" si="517"/>
        <v/>
      </c>
      <c r="W1246" t="str">
        <f t="shared" si="518"/>
        <v/>
      </c>
      <c r="X1246" t="str">
        <f t="shared" si="519"/>
        <v/>
      </c>
      <c r="Y1246" t="str">
        <f t="shared" si="520"/>
        <v/>
      </c>
      <c r="Z1246" t="str">
        <f t="shared" si="521"/>
        <v/>
      </c>
      <c r="AA1246" t="str">
        <f t="shared" si="522"/>
        <v/>
      </c>
      <c r="AB1246" t="str">
        <f t="shared" si="523"/>
        <v/>
      </c>
      <c r="AC1246" t="str">
        <f t="shared" si="524"/>
        <v/>
      </c>
      <c r="AD1246" t="str">
        <f t="shared" si="525"/>
        <v/>
      </c>
      <c r="AE1246" t="str">
        <f t="shared" si="526"/>
        <v/>
      </c>
      <c r="AF1246" t="str">
        <f t="shared" si="527"/>
        <v/>
      </c>
      <c r="AG1246" t="str">
        <f t="shared" si="528"/>
        <v/>
      </c>
    </row>
    <row r="1247" spans="3:33" x14ac:dyDescent="0.3">
      <c r="C1247" s="5" t="str">
        <f t="shared" si="529"/>
        <v/>
      </c>
      <c r="D1247" s="5" t="e">
        <f t="shared" si="513"/>
        <v>#N/A</v>
      </c>
      <c r="E1247" s="5" t="b">
        <f t="shared" si="530"/>
        <v>0</v>
      </c>
      <c r="F1247" s="5" t="e">
        <f t="shared" si="514"/>
        <v>#N/A</v>
      </c>
      <c r="G1247" s="5" t="str">
        <f t="shared" si="531"/>
        <v>FALSE V</v>
      </c>
      <c r="H1247" s="5" t="b">
        <f t="shared" si="532"/>
        <v>0</v>
      </c>
      <c r="I1247" s="5" t="b">
        <f t="shared" si="533"/>
        <v>0</v>
      </c>
      <c r="J1247" s="5" t="b">
        <f t="shared" si="534"/>
        <v>0</v>
      </c>
      <c r="K1247" s="5" t="str">
        <f t="shared" si="535"/>
        <v>FALSE C</v>
      </c>
      <c r="L1247" s="5" t="str">
        <f t="array" ref="L1247">IFERROR(INDEX(e29_4c,SMALL(IF(($B$9&lt;=e29_raw)*($B$11&gt;=e29_raw),MATCH(ROW(e29_4c),ROW(e29_4c))),ROWS($A$1:A1241)),COLUMN(A1241)),"")</f>
        <v/>
      </c>
      <c r="M1247" s="5" t="b">
        <f t="shared" si="536"/>
        <v>0</v>
      </c>
      <c r="N1247" t="b">
        <f t="shared" si="537"/>
        <v>0</v>
      </c>
      <c r="O1247" t="b">
        <f t="shared" si="538"/>
        <v>0</v>
      </c>
      <c r="P1247" s="5" t="b">
        <f t="shared" si="539"/>
        <v>0</v>
      </c>
      <c r="T1247" t="str">
        <f t="shared" si="515"/>
        <v/>
      </c>
      <c r="U1247" t="str">
        <f t="shared" si="516"/>
        <v/>
      </c>
      <c r="V1247" t="str">
        <f t="shared" si="517"/>
        <v/>
      </c>
      <c r="W1247" t="str">
        <f t="shared" si="518"/>
        <v/>
      </c>
      <c r="X1247" t="str">
        <f t="shared" si="519"/>
        <v/>
      </c>
      <c r="Y1247" t="str">
        <f t="shared" si="520"/>
        <v/>
      </c>
      <c r="Z1247" t="str">
        <f t="shared" si="521"/>
        <v/>
      </c>
      <c r="AA1247" t="str">
        <f t="shared" si="522"/>
        <v/>
      </c>
      <c r="AB1247" t="str">
        <f t="shared" si="523"/>
        <v/>
      </c>
      <c r="AC1247" t="str">
        <f t="shared" si="524"/>
        <v/>
      </c>
      <c r="AD1247" t="str">
        <f t="shared" si="525"/>
        <v/>
      </c>
      <c r="AE1247" t="str">
        <f t="shared" si="526"/>
        <v/>
      </c>
      <c r="AF1247" t="str">
        <f t="shared" si="527"/>
        <v/>
      </c>
      <c r="AG1247" t="str">
        <f t="shared" si="528"/>
        <v/>
      </c>
    </row>
    <row r="1248" spans="3:33" x14ac:dyDescent="0.3">
      <c r="C1248" s="5" t="str">
        <f t="shared" si="529"/>
        <v/>
      </c>
      <c r="D1248" s="5" t="e">
        <f t="shared" si="513"/>
        <v>#N/A</v>
      </c>
      <c r="E1248" s="5" t="b">
        <f t="shared" si="530"/>
        <v>0</v>
      </c>
      <c r="F1248" s="5" t="e">
        <f t="shared" si="514"/>
        <v>#N/A</v>
      </c>
      <c r="G1248" s="5" t="str">
        <f t="shared" si="531"/>
        <v>FALSE V</v>
      </c>
      <c r="H1248" s="5" t="b">
        <f t="shared" si="532"/>
        <v>0</v>
      </c>
      <c r="I1248" s="5" t="b">
        <f t="shared" si="533"/>
        <v>0</v>
      </c>
      <c r="J1248" s="5" t="b">
        <f t="shared" si="534"/>
        <v>0</v>
      </c>
      <c r="K1248" s="5" t="str">
        <f t="shared" si="535"/>
        <v>FALSE C</v>
      </c>
      <c r="L1248" s="5" t="str">
        <f t="array" ref="L1248">IFERROR(INDEX(e29_4c,SMALL(IF(($B$9&lt;=e29_raw)*($B$11&gt;=e29_raw),MATCH(ROW(e29_4c),ROW(e29_4c))),ROWS($A$1:A1242)),COLUMN(A1242)),"")</f>
        <v/>
      </c>
      <c r="M1248" s="5" t="b">
        <f t="shared" si="536"/>
        <v>0</v>
      </c>
      <c r="N1248" t="b">
        <f t="shared" si="537"/>
        <v>0</v>
      </c>
      <c r="O1248" t="b">
        <f t="shared" si="538"/>
        <v>0</v>
      </c>
      <c r="P1248" s="5" t="b">
        <f t="shared" si="539"/>
        <v>0</v>
      </c>
      <c r="T1248" t="str">
        <f t="shared" si="515"/>
        <v/>
      </c>
      <c r="U1248" t="str">
        <f t="shared" si="516"/>
        <v/>
      </c>
      <c r="V1248" t="str">
        <f t="shared" si="517"/>
        <v/>
      </c>
      <c r="W1248" t="str">
        <f t="shared" si="518"/>
        <v/>
      </c>
      <c r="X1248" t="str">
        <f t="shared" si="519"/>
        <v/>
      </c>
      <c r="Y1248" t="str">
        <f t="shared" si="520"/>
        <v/>
      </c>
      <c r="Z1248" t="str">
        <f t="shared" si="521"/>
        <v/>
      </c>
      <c r="AA1248" t="str">
        <f t="shared" si="522"/>
        <v/>
      </c>
      <c r="AB1248" t="str">
        <f t="shared" si="523"/>
        <v/>
      </c>
      <c r="AC1248" t="str">
        <f t="shared" si="524"/>
        <v/>
      </c>
      <c r="AD1248" t="str">
        <f t="shared" si="525"/>
        <v/>
      </c>
      <c r="AE1248" t="str">
        <f t="shared" si="526"/>
        <v/>
      </c>
      <c r="AF1248" t="str">
        <f t="shared" si="527"/>
        <v/>
      </c>
      <c r="AG1248" t="str">
        <f t="shared" si="528"/>
        <v/>
      </c>
    </row>
    <row r="1249" spans="3:33" x14ac:dyDescent="0.3">
      <c r="C1249" s="5" t="str">
        <f t="shared" si="529"/>
        <v/>
      </c>
      <c r="D1249" s="5" t="e">
        <f t="shared" si="513"/>
        <v>#N/A</v>
      </c>
      <c r="E1249" s="5" t="b">
        <f t="shared" si="530"/>
        <v>0</v>
      </c>
      <c r="F1249" s="5" t="e">
        <f t="shared" si="514"/>
        <v>#N/A</v>
      </c>
      <c r="G1249" s="5" t="str">
        <f t="shared" si="531"/>
        <v>FALSE V</v>
      </c>
      <c r="H1249" s="5" t="b">
        <f t="shared" si="532"/>
        <v>0</v>
      </c>
      <c r="I1249" s="5" t="b">
        <f t="shared" si="533"/>
        <v>0</v>
      </c>
      <c r="J1249" s="5" t="b">
        <f t="shared" si="534"/>
        <v>0</v>
      </c>
      <c r="K1249" s="5" t="str">
        <f t="shared" si="535"/>
        <v>FALSE C</v>
      </c>
      <c r="L1249" s="5" t="str">
        <f t="array" ref="L1249">IFERROR(INDEX(e29_4c,SMALL(IF(($B$9&lt;=e29_raw)*($B$11&gt;=e29_raw),MATCH(ROW(e29_4c),ROW(e29_4c))),ROWS($A$1:A1243)),COLUMN(A1243)),"")</f>
        <v/>
      </c>
      <c r="M1249" s="5" t="b">
        <f t="shared" si="536"/>
        <v>0</v>
      </c>
      <c r="N1249" t="b">
        <f t="shared" si="537"/>
        <v>0</v>
      </c>
      <c r="O1249" t="b">
        <f t="shared" si="538"/>
        <v>0</v>
      </c>
      <c r="P1249" s="5" t="b">
        <f t="shared" si="539"/>
        <v>0</v>
      </c>
      <c r="T1249" t="str">
        <f t="shared" si="515"/>
        <v/>
      </c>
      <c r="U1249" t="str">
        <f t="shared" si="516"/>
        <v/>
      </c>
      <c r="V1249" t="str">
        <f t="shared" si="517"/>
        <v/>
      </c>
      <c r="W1249" t="str">
        <f t="shared" si="518"/>
        <v/>
      </c>
      <c r="X1249" t="str">
        <f t="shared" si="519"/>
        <v/>
      </c>
      <c r="Y1249" t="str">
        <f t="shared" si="520"/>
        <v/>
      </c>
      <c r="Z1249" t="str">
        <f t="shared" si="521"/>
        <v/>
      </c>
      <c r="AA1249" t="str">
        <f t="shared" si="522"/>
        <v/>
      </c>
      <c r="AB1249" t="str">
        <f t="shared" si="523"/>
        <v/>
      </c>
      <c r="AC1249" t="str">
        <f t="shared" si="524"/>
        <v/>
      </c>
      <c r="AD1249" t="str">
        <f t="shared" si="525"/>
        <v/>
      </c>
      <c r="AE1249" t="str">
        <f t="shared" si="526"/>
        <v/>
      </c>
      <c r="AF1249" t="str">
        <f t="shared" si="527"/>
        <v/>
      </c>
      <c r="AG1249" t="str">
        <f t="shared" si="528"/>
        <v/>
      </c>
    </row>
    <row r="1250" spans="3:33" x14ac:dyDescent="0.3">
      <c r="C1250" s="5" t="str">
        <f t="shared" si="529"/>
        <v/>
      </c>
      <c r="D1250" s="5" t="e">
        <f t="shared" si="513"/>
        <v>#N/A</v>
      </c>
      <c r="E1250" s="5" t="b">
        <f t="shared" si="530"/>
        <v>0</v>
      </c>
      <c r="F1250" s="5" t="e">
        <f t="shared" si="514"/>
        <v>#N/A</v>
      </c>
      <c r="G1250" s="5" t="str">
        <f t="shared" si="531"/>
        <v>FALSE V</v>
      </c>
      <c r="H1250" s="5" t="b">
        <f t="shared" si="532"/>
        <v>0</v>
      </c>
      <c r="I1250" s="5" t="b">
        <f t="shared" si="533"/>
        <v>0</v>
      </c>
      <c r="J1250" s="5" t="b">
        <f t="shared" si="534"/>
        <v>0</v>
      </c>
      <c r="K1250" s="5" t="str">
        <f t="shared" si="535"/>
        <v>FALSE C</v>
      </c>
      <c r="L1250" s="5" t="str">
        <f t="array" ref="L1250">IFERROR(INDEX(e29_4c,SMALL(IF(($B$9&lt;=e29_raw)*($B$11&gt;=e29_raw),MATCH(ROW(e29_4c),ROW(e29_4c))),ROWS($A$1:A1244)),COLUMN(A1244)),"")</f>
        <v/>
      </c>
      <c r="M1250" s="5" t="b">
        <f t="shared" si="536"/>
        <v>0</v>
      </c>
      <c r="N1250" t="b">
        <f t="shared" si="537"/>
        <v>0</v>
      </c>
      <c r="O1250" t="b">
        <f t="shared" si="538"/>
        <v>0</v>
      </c>
      <c r="P1250" s="5" t="b">
        <f t="shared" si="539"/>
        <v>0</v>
      </c>
      <c r="T1250" t="str">
        <f t="shared" si="515"/>
        <v/>
      </c>
      <c r="U1250" t="str">
        <f t="shared" si="516"/>
        <v/>
      </c>
      <c r="V1250" t="str">
        <f t="shared" si="517"/>
        <v/>
      </c>
      <c r="W1250" t="str">
        <f t="shared" si="518"/>
        <v/>
      </c>
      <c r="X1250" t="str">
        <f t="shared" si="519"/>
        <v/>
      </c>
      <c r="Y1250" t="str">
        <f t="shared" si="520"/>
        <v/>
      </c>
      <c r="Z1250" t="str">
        <f t="shared" si="521"/>
        <v/>
      </c>
      <c r="AA1250" t="str">
        <f t="shared" si="522"/>
        <v/>
      </c>
      <c r="AB1250" t="str">
        <f t="shared" si="523"/>
        <v/>
      </c>
      <c r="AC1250" t="str">
        <f t="shared" si="524"/>
        <v/>
      </c>
      <c r="AD1250" t="str">
        <f t="shared" si="525"/>
        <v/>
      </c>
      <c r="AE1250" t="str">
        <f t="shared" si="526"/>
        <v/>
      </c>
      <c r="AF1250" t="str">
        <f t="shared" si="527"/>
        <v/>
      </c>
      <c r="AG1250" t="str">
        <f t="shared" si="528"/>
        <v/>
      </c>
    </row>
    <row r="1251" spans="3:33" x14ac:dyDescent="0.3">
      <c r="C1251" s="5" t="str">
        <f t="shared" si="529"/>
        <v/>
      </c>
      <c r="D1251" s="5" t="e">
        <f t="shared" si="513"/>
        <v>#N/A</v>
      </c>
      <c r="E1251" s="5" t="b">
        <f t="shared" si="530"/>
        <v>0</v>
      </c>
      <c r="F1251" s="5" t="e">
        <f t="shared" si="514"/>
        <v>#N/A</v>
      </c>
      <c r="G1251" s="5" t="str">
        <f t="shared" si="531"/>
        <v>FALSE V</v>
      </c>
      <c r="H1251" s="5" t="b">
        <f t="shared" si="532"/>
        <v>0</v>
      </c>
      <c r="I1251" s="5" t="b">
        <f t="shared" si="533"/>
        <v>0</v>
      </c>
      <c r="J1251" s="5" t="b">
        <f t="shared" si="534"/>
        <v>0</v>
      </c>
      <c r="K1251" s="5" t="str">
        <f t="shared" si="535"/>
        <v>FALSE C</v>
      </c>
      <c r="L1251" s="5" t="str">
        <f t="array" ref="L1251">IFERROR(INDEX(e29_4c,SMALL(IF(($B$9&lt;=e29_raw)*($B$11&gt;=e29_raw),MATCH(ROW(e29_4c),ROW(e29_4c))),ROWS($A$1:A1245)),COLUMN(A1245)),"")</f>
        <v/>
      </c>
      <c r="M1251" s="5" t="b">
        <f t="shared" si="536"/>
        <v>0</v>
      </c>
      <c r="N1251" t="b">
        <f t="shared" si="537"/>
        <v>0</v>
      </c>
      <c r="O1251" t="b">
        <f t="shared" si="538"/>
        <v>0</v>
      </c>
      <c r="P1251" s="5" t="b">
        <f t="shared" si="539"/>
        <v>0</v>
      </c>
      <c r="T1251" t="str">
        <f t="shared" si="515"/>
        <v/>
      </c>
      <c r="U1251" t="str">
        <f t="shared" si="516"/>
        <v/>
      </c>
      <c r="V1251" t="str">
        <f t="shared" si="517"/>
        <v/>
      </c>
      <c r="W1251" t="str">
        <f t="shared" si="518"/>
        <v/>
      </c>
      <c r="X1251" t="str">
        <f t="shared" si="519"/>
        <v/>
      </c>
      <c r="Y1251" t="str">
        <f t="shared" si="520"/>
        <v/>
      </c>
      <c r="Z1251" t="str">
        <f t="shared" si="521"/>
        <v/>
      </c>
      <c r="AA1251" t="str">
        <f t="shared" si="522"/>
        <v/>
      </c>
      <c r="AB1251" t="str">
        <f t="shared" si="523"/>
        <v/>
      </c>
      <c r="AC1251" t="str">
        <f t="shared" si="524"/>
        <v/>
      </c>
      <c r="AD1251" t="str">
        <f t="shared" si="525"/>
        <v/>
      </c>
      <c r="AE1251" t="str">
        <f t="shared" si="526"/>
        <v/>
      </c>
      <c r="AF1251" t="str">
        <f t="shared" si="527"/>
        <v/>
      </c>
      <c r="AG1251" t="str">
        <f t="shared" si="528"/>
        <v/>
      </c>
    </row>
    <row r="1252" spans="3:33" x14ac:dyDescent="0.3">
      <c r="C1252" s="5" t="str">
        <f t="shared" si="529"/>
        <v/>
      </c>
      <c r="D1252" s="5" t="e">
        <f t="shared" si="513"/>
        <v>#N/A</v>
      </c>
      <c r="E1252" s="5" t="b">
        <f t="shared" si="530"/>
        <v>0</v>
      </c>
      <c r="F1252" s="5" t="e">
        <f t="shared" si="514"/>
        <v>#N/A</v>
      </c>
      <c r="G1252" s="5" t="str">
        <f t="shared" si="531"/>
        <v>FALSE V</v>
      </c>
      <c r="H1252" s="5" t="b">
        <f t="shared" si="532"/>
        <v>0</v>
      </c>
      <c r="I1252" s="5" t="b">
        <f t="shared" si="533"/>
        <v>0</v>
      </c>
      <c r="J1252" s="5" t="b">
        <f t="shared" si="534"/>
        <v>0</v>
      </c>
      <c r="K1252" s="5" t="str">
        <f t="shared" si="535"/>
        <v>FALSE C</v>
      </c>
      <c r="L1252" s="5" t="str">
        <f t="array" ref="L1252">IFERROR(INDEX(e29_4c,SMALL(IF(($B$9&lt;=e29_raw)*($B$11&gt;=e29_raw),MATCH(ROW(e29_4c),ROW(e29_4c))),ROWS($A$1:A1246)),COLUMN(A1246)),"")</f>
        <v/>
      </c>
      <c r="M1252" s="5" t="b">
        <f t="shared" si="536"/>
        <v>0</v>
      </c>
      <c r="N1252" t="b">
        <f t="shared" si="537"/>
        <v>0</v>
      </c>
      <c r="O1252" t="b">
        <f t="shared" si="538"/>
        <v>0</v>
      </c>
      <c r="P1252" s="5" t="b">
        <f t="shared" si="539"/>
        <v>0</v>
      </c>
      <c r="T1252" t="str">
        <f t="shared" si="515"/>
        <v/>
      </c>
      <c r="U1252" t="str">
        <f t="shared" si="516"/>
        <v/>
      </c>
      <c r="V1252" t="str">
        <f t="shared" si="517"/>
        <v/>
      </c>
      <c r="W1252" t="str">
        <f t="shared" si="518"/>
        <v/>
      </c>
      <c r="X1252" t="str">
        <f t="shared" si="519"/>
        <v/>
      </c>
      <c r="Y1252" t="str">
        <f t="shared" si="520"/>
        <v/>
      </c>
      <c r="Z1252" t="str">
        <f t="shared" si="521"/>
        <v/>
      </c>
      <c r="AA1252" t="str">
        <f t="shared" si="522"/>
        <v/>
      </c>
      <c r="AB1252" t="str">
        <f t="shared" si="523"/>
        <v/>
      </c>
      <c r="AC1252" t="str">
        <f t="shared" si="524"/>
        <v/>
      </c>
      <c r="AD1252" t="str">
        <f t="shared" si="525"/>
        <v/>
      </c>
      <c r="AE1252" t="str">
        <f t="shared" si="526"/>
        <v/>
      </c>
      <c r="AF1252" t="str">
        <f t="shared" si="527"/>
        <v/>
      </c>
      <c r="AG1252" t="str">
        <f t="shared" si="528"/>
        <v/>
      </c>
    </row>
    <row r="1253" spans="3:33" x14ac:dyDescent="0.3">
      <c r="C1253" s="5" t="str">
        <f t="shared" si="529"/>
        <v/>
      </c>
      <c r="D1253" s="5" t="e">
        <f t="shared" si="513"/>
        <v>#N/A</v>
      </c>
      <c r="E1253" s="5" t="b">
        <f t="shared" si="530"/>
        <v>0</v>
      </c>
      <c r="F1253" s="5" t="e">
        <f t="shared" si="514"/>
        <v>#N/A</v>
      </c>
      <c r="G1253" s="5" t="str">
        <f t="shared" si="531"/>
        <v>FALSE V</v>
      </c>
      <c r="H1253" s="5" t="b">
        <f t="shared" si="532"/>
        <v>0</v>
      </c>
      <c r="I1253" s="5" t="b">
        <f t="shared" si="533"/>
        <v>0</v>
      </c>
      <c r="J1253" s="5" t="b">
        <f t="shared" si="534"/>
        <v>0</v>
      </c>
      <c r="K1253" s="5" t="str">
        <f t="shared" si="535"/>
        <v>FALSE C</v>
      </c>
      <c r="L1253" s="5" t="str">
        <f t="array" ref="L1253">IFERROR(INDEX(e29_4c,SMALL(IF(($B$9&lt;=e29_raw)*($B$11&gt;=e29_raw),MATCH(ROW(e29_4c),ROW(e29_4c))),ROWS($A$1:A1247)),COLUMN(A1247)),"")</f>
        <v/>
      </c>
      <c r="M1253" s="5" t="b">
        <f t="shared" si="536"/>
        <v>0</v>
      </c>
      <c r="N1253" t="b">
        <f t="shared" si="537"/>
        <v>0</v>
      </c>
      <c r="O1253" t="b">
        <f t="shared" si="538"/>
        <v>0</v>
      </c>
      <c r="P1253" s="5" t="b">
        <f t="shared" si="539"/>
        <v>0</v>
      </c>
      <c r="T1253" t="str">
        <f t="shared" si="515"/>
        <v/>
      </c>
      <c r="U1253" t="str">
        <f t="shared" si="516"/>
        <v/>
      </c>
      <c r="V1253" t="str">
        <f t="shared" si="517"/>
        <v/>
      </c>
      <c r="W1253" t="str">
        <f t="shared" si="518"/>
        <v/>
      </c>
      <c r="X1253" t="str">
        <f t="shared" si="519"/>
        <v/>
      </c>
      <c r="Y1253" t="str">
        <f t="shared" si="520"/>
        <v/>
      </c>
      <c r="Z1253" t="str">
        <f t="shared" si="521"/>
        <v/>
      </c>
      <c r="AA1253" t="str">
        <f t="shared" si="522"/>
        <v/>
      </c>
      <c r="AB1253" t="str">
        <f t="shared" si="523"/>
        <v/>
      </c>
      <c r="AC1253" t="str">
        <f t="shared" si="524"/>
        <v/>
      </c>
      <c r="AD1253" t="str">
        <f t="shared" si="525"/>
        <v/>
      </c>
      <c r="AE1253" t="str">
        <f t="shared" si="526"/>
        <v/>
      </c>
      <c r="AF1253" t="str">
        <f t="shared" si="527"/>
        <v/>
      </c>
      <c r="AG1253" t="str">
        <f t="shared" si="528"/>
        <v/>
      </c>
    </row>
    <row r="1254" spans="3:33" x14ac:dyDescent="0.3">
      <c r="C1254" s="5" t="str">
        <f t="shared" si="529"/>
        <v/>
      </c>
      <c r="D1254" s="5" t="e">
        <f t="shared" si="513"/>
        <v>#N/A</v>
      </c>
      <c r="E1254" s="5" t="b">
        <f t="shared" si="530"/>
        <v>0</v>
      </c>
      <c r="F1254" s="5" t="e">
        <f t="shared" si="514"/>
        <v>#N/A</v>
      </c>
      <c r="G1254" s="5" t="str">
        <f t="shared" si="531"/>
        <v>FALSE V</v>
      </c>
      <c r="H1254" s="5" t="b">
        <f t="shared" si="532"/>
        <v>0</v>
      </c>
      <c r="I1254" s="5" t="b">
        <f t="shared" si="533"/>
        <v>0</v>
      </c>
      <c r="J1254" s="5" t="b">
        <f t="shared" si="534"/>
        <v>0</v>
      </c>
      <c r="K1254" s="5" t="str">
        <f t="shared" si="535"/>
        <v>FALSE C</v>
      </c>
      <c r="L1254" s="5" t="str">
        <f t="array" ref="L1254">IFERROR(INDEX(e29_4c,SMALL(IF(($B$9&lt;=e29_raw)*($B$11&gt;=e29_raw),MATCH(ROW(e29_4c),ROW(e29_4c))),ROWS($A$1:A1248)),COLUMN(A1248)),"")</f>
        <v/>
      </c>
      <c r="M1254" s="5" t="b">
        <f t="shared" si="536"/>
        <v>0</v>
      </c>
      <c r="N1254" t="b">
        <f t="shared" si="537"/>
        <v>0</v>
      </c>
      <c r="O1254" t="b">
        <f t="shared" si="538"/>
        <v>0</v>
      </c>
      <c r="P1254" s="5" t="b">
        <f t="shared" si="539"/>
        <v>0</v>
      </c>
      <c r="T1254" t="str">
        <f t="shared" si="515"/>
        <v/>
      </c>
      <c r="U1254" t="str">
        <f t="shared" si="516"/>
        <v/>
      </c>
      <c r="V1254" t="str">
        <f t="shared" si="517"/>
        <v/>
      </c>
      <c r="W1254" t="str">
        <f t="shared" si="518"/>
        <v/>
      </c>
      <c r="X1254" t="str">
        <f t="shared" si="519"/>
        <v/>
      </c>
      <c r="Y1254" t="str">
        <f t="shared" si="520"/>
        <v/>
      </c>
      <c r="Z1254" t="str">
        <f t="shared" si="521"/>
        <v/>
      </c>
      <c r="AA1254" t="str">
        <f t="shared" si="522"/>
        <v/>
      </c>
      <c r="AB1254" t="str">
        <f t="shared" si="523"/>
        <v/>
      </c>
      <c r="AC1254" t="str">
        <f t="shared" si="524"/>
        <v/>
      </c>
      <c r="AD1254" t="str">
        <f t="shared" si="525"/>
        <v/>
      </c>
      <c r="AE1254" t="str">
        <f t="shared" si="526"/>
        <v/>
      </c>
      <c r="AF1254" t="str">
        <f t="shared" si="527"/>
        <v/>
      </c>
      <c r="AG1254" t="str">
        <f t="shared" si="528"/>
        <v/>
      </c>
    </row>
    <row r="1255" spans="3:33" x14ac:dyDescent="0.3">
      <c r="C1255" s="5" t="str">
        <f t="shared" si="529"/>
        <v/>
      </c>
      <c r="D1255" s="5" t="e">
        <f t="shared" si="513"/>
        <v>#N/A</v>
      </c>
      <c r="E1255" s="5" t="b">
        <f t="shared" si="530"/>
        <v>0</v>
      </c>
      <c r="F1255" s="5" t="e">
        <f t="shared" si="514"/>
        <v>#N/A</v>
      </c>
      <c r="G1255" s="5" t="str">
        <f t="shared" si="531"/>
        <v>FALSE V</v>
      </c>
      <c r="H1255" s="5" t="b">
        <f t="shared" si="532"/>
        <v>0</v>
      </c>
      <c r="I1255" s="5" t="b">
        <f t="shared" si="533"/>
        <v>0</v>
      </c>
      <c r="J1255" s="5" t="b">
        <f t="shared" si="534"/>
        <v>0</v>
      </c>
      <c r="K1255" s="5" t="str">
        <f t="shared" si="535"/>
        <v>FALSE C</v>
      </c>
      <c r="L1255" s="5" t="str">
        <f t="array" ref="L1255">IFERROR(INDEX(e29_4c,SMALL(IF(($B$9&lt;=e29_raw)*($B$11&gt;=e29_raw),MATCH(ROW(e29_4c),ROW(e29_4c))),ROWS($A$1:A1249)),COLUMN(A1249)),"")</f>
        <v/>
      </c>
      <c r="M1255" s="5" t="b">
        <f t="shared" si="536"/>
        <v>0</v>
      </c>
      <c r="N1255" t="b">
        <f t="shared" si="537"/>
        <v>0</v>
      </c>
      <c r="O1255" t="b">
        <f t="shared" si="538"/>
        <v>0</v>
      </c>
      <c r="P1255" s="5" t="b">
        <f t="shared" si="539"/>
        <v>0</v>
      </c>
      <c r="T1255" t="str">
        <f t="shared" si="515"/>
        <v/>
      </c>
      <c r="U1255" t="str">
        <f t="shared" si="516"/>
        <v/>
      </c>
      <c r="V1255" t="str">
        <f t="shared" si="517"/>
        <v/>
      </c>
      <c r="W1255" t="str">
        <f t="shared" si="518"/>
        <v/>
      </c>
      <c r="X1255" t="str">
        <f t="shared" si="519"/>
        <v/>
      </c>
      <c r="Y1255" t="str">
        <f t="shared" si="520"/>
        <v/>
      </c>
      <c r="Z1255" t="str">
        <f t="shared" si="521"/>
        <v/>
      </c>
      <c r="AA1255" t="str">
        <f t="shared" si="522"/>
        <v/>
      </c>
      <c r="AB1255" t="str">
        <f t="shared" si="523"/>
        <v/>
      </c>
      <c r="AC1255" t="str">
        <f t="shared" si="524"/>
        <v/>
      </c>
      <c r="AD1255" t="str">
        <f t="shared" si="525"/>
        <v/>
      </c>
      <c r="AE1255" t="str">
        <f t="shared" si="526"/>
        <v/>
      </c>
      <c r="AF1255" t="str">
        <f t="shared" si="527"/>
        <v/>
      </c>
      <c r="AG1255" t="str">
        <f t="shared" si="528"/>
        <v/>
      </c>
    </row>
    <row r="1256" spans="3:33" x14ac:dyDescent="0.3">
      <c r="C1256" s="5" t="str">
        <f t="shared" si="529"/>
        <v/>
      </c>
      <c r="D1256" s="5" t="e">
        <f t="shared" si="513"/>
        <v>#N/A</v>
      </c>
      <c r="E1256" s="5" t="b">
        <f t="shared" si="530"/>
        <v>0</v>
      </c>
      <c r="F1256" s="5" t="e">
        <f t="shared" si="514"/>
        <v>#N/A</v>
      </c>
      <c r="G1256" s="5" t="str">
        <f t="shared" si="531"/>
        <v>FALSE V</v>
      </c>
      <c r="H1256" s="5" t="b">
        <f t="shared" si="532"/>
        <v>0</v>
      </c>
      <c r="I1256" s="5" t="b">
        <f t="shared" si="533"/>
        <v>0</v>
      </c>
      <c r="J1256" s="5" t="b">
        <f t="shared" si="534"/>
        <v>0</v>
      </c>
      <c r="K1256" s="5" t="str">
        <f t="shared" si="535"/>
        <v>FALSE C</v>
      </c>
      <c r="L1256" s="5" t="str">
        <f t="array" ref="L1256">IFERROR(INDEX(e29_4c,SMALL(IF(($B$9&lt;=e29_raw)*($B$11&gt;=e29_raw),MATCH(ROW(e29_4c),ROW(e29_4c))),ROWS($A$1:A1250)),COLUMN(A1250)),"")</f>
        <v/>
      </c>
      <c r="M1256" s="5" t="b">
        <f t="shared" si="536"/>
        <v>0</v>
      </c>
      <c r="N1256" t="b">
        <f t="shared" si="537"/>
        <v>0</v>
      </c>
      <c r="O1256" t="b">
        <f t="shared" si="538"/>
        <v>0</v>
      </c>
      <c r="P1256" s="5" t="b">
        <f t="shared" si="539"/>
        <v>0</v>
      </c>
      <c r="T1256" t="str">
        <f t="shared" si="515"/>
        <v/>
      </c>
      <c r="U1256" t="str">
        <f t="shared" si="516"/>
        <v/>
      </c>
      <c r="V1256" t="str">
        <f t="shared" si="517"/>
        <v/>
      </c>
      <c r="W1256" t="str">
        <f t="shared" si="518"/>
        <v/>
      </c>
      <c r="X1256" t="str">
        <f t="shared" si="519"/>
        <v/>
      </c>
      <c r="Y1256" t="str">
        <f t="shared" si="520"/>
        <v/>
      </c>
      <c r="Z1256" t="str">
        <f t="shared" si="521"/>
        <v/>
      </c>
      <c r="AA1256" t="str">
        <f t="shared" si="522"/>
        <v/>
      </c>
      <c r="AB1256" t="str">
        <f t="shared" si="523"/>
        <v/>
      </c>
      <c r="AC1256" t="str">
        <f t="shared" si="524"/>
        <v/>
      </c>
      <c r="AD1256" t="str">
        <f t="shared" si="525"/>
        <v/>
      </c>
      <c r="AE1256" t="str">
        <f t="shared" si="526"/>
        <v/>
      </c>
      <c r="AF1256" t="str">
        <f t="shared" si="527"/>
        <v/>
      </c>
      <c r="AG1256" t="str">
        <f t="shared" si="528"/>
        <v/>
      </c>
    </row>
    <row r="1257" spans="3:33" x14ac:dyDescent="0.3">
      <c r="C1257" s="5" t="str">
        <f t="shared" si="529"/>
        <v/>
      </c>
      <c r="D1257" s="5" t="e">
        <f t="shared" si="513"/>
        <v>#N/A</v>
      </c>
      <c r="E1257" s="5" t="b">
        <f t="shared" si="530"/>
        <v>0</v>
      </c>
      <c r="F1257" s="5" t="e">
        <f t="shared" si="514"/>
        <v>#N/A</v>
      </c>
      <c r="G1257" s="5" t="str">
        <f t="shared" si="531"/>
        <v>FALSE V</v>
      </c>
      <c r="H1257" s="5" t="b">
        <f t="shared" si="532"/>
        <v>0</v>
      </c>
      <c r="I1257" s="5" t="b">
        <f t="shared" si="533"/>
        <v>0</v>
      </c>
      <c r="J1257" s="5" t="b">
        <f t="shared" si="534"/>
        <v>0</v>
      </c>
      <c r="K1257" s="5" t="str">
        <f t="shared" si="535"/>
        <v>FALSE C</v>
      </c>
      <c r="L1257" s="5" t="str">
        <f t="array" ref="L1257">IFERROR(INDEX(e29_4c,SMALL(IF(($B$9&lt;=e29_raw)*($B$11&gt;=e29_raw),MATCH(ROW(e29_4c),ROW(e29_4c))),ROWS($A$1:A1251)),COLUMN(A1251)),"")</f>
        <v/>
      </c>
      <c r="M1257" s="5" t="b">
        <f t="shared" si="536"/>
        <v>0</v>
      </c>
      <c r="N1257" t="b">
        <f t="shared" si="537"/>
        <v>0</v>
      </c>
      <c r="O1257" t="b">
        <f t="shared" si="538"/>
        <v>0</v>
      </c>
      <c r="P1257" s="5" t="b">
        <f t="shared" si="539"/>
        <v>0</v>
      </c>
      <c r="T1257" t="str">
        <f t="shared" si="515"/>
        <v/>
      </c>
      <c r="U1257" t="str">
        <f t="shared" si="516"/>
        <v/>
      </c>
      <c r="V1257" t="str">
        <f t="shared" si="517"/>
        <v/>
      </c>
      <c r="W1257" t="str">
        <f t="shared" si="518"/>
        <v/>
      </c>
      <c r="X1257" t="str">
        <f t="shared" si="519"/>
        <v/>
      </c>
      <c r="Y1257" t="str">
        <f t="shared" si="520"/>
        <v/>
      </c>
      <c r="Z1257" t="str">
        <f t="shared" si="521"/>
        <v/>
      </c>
      <c r="AA1257" t="str">
        <f t="shared" si="522"/>
        <v/>
      </c>
      <c r="AB1257" t="str">
        <f t="shared" si="523"/>
        <v/>
      </c>
      <c r="AC1257" t="str">
        <f t="shared" si="524"/>
        <v/>
      </c>
      <c r="AD1257" t="str">
        <f t="shared" si="525"/>
        <v/>
      </c>
      <c r="AE1257" t="str">
        <f t="shared" si="526"/>
        <v/>
      </c>
      <c r="AF1257" t="str">
        <f t="shared" si="527"/>
        <v/>
      </c>
      <c r="AG1257" t="str">
        <f t="shared" si="528"/>
        <v/>
      </c>
    </row>
    <row r="1258" spans="3:33" x14ac:dyDescent="0.3">
      <c r="C1258" s="5" t="str">
        <f t="shared" si="529"/>
        <v/>
      </c>
      <c r="D1258" s="5" t="e">
        <f t="shared" si="513"/>
        <v>#N/A</v>
      </c>
      <c r="E1258" s="5" t="b">
        <f t="shared" si="530"/>
        <v>0</v>
      </c>
      <c r="F1258" s="5" t="e">
        <f t="shared" si="514"/>
        <v>#N/A</v>
      </c>
      <c r="G1258" s="5" t="str">
        <f t="shared" si="531"/>
        <v>FALSE V</v>
      </c>
      <c r="H1258" s="5" t="b">
        <f t="shared" si="532"/>
        <v>0</v>
      </c>
      <c r="I1258" s="5" t="b">
        <f t="shared" si="533"/>
        <v>0</v>
      </c>
      <c r="J1258" s="5" t="b">
        <f t="shared" si="534"/>
        <v>0</v>
      </c>
      <c r="K1258" s="5" t="str">
        <f t="shared" si="535"/>
        <v>FALSE C</v>
      </c>
      <c r="L1258" s="5" t="str">
        <f t="array" ref="L1258">IFERROR(INDEX(e29_4c,SMALL(IF(($B$9&lt;=e29_raw)*($B$11&gt;=e29_raw),MATCH(ROW(e29_4c),ROW(e29_4c))),ROWS($A$1:A1252)),COLUMN(A1252)),"")</f>
        <v/>
      </c>
      <c r="M1258" s="5" t="b">
        <f t="shared" si="536"/>
        <v>0</v>
      </c>
      <c r="N1258" t="b">
        <f t="shared" si="537"/>
        <v>0</v>
      </c>
      <c r="O1258" t="b">
        <f t="shared" si="538"/>
        <v>0</v>
      </c>
      <c r="P1258" s="5" t="b">
        <f t="shared" si="539"/>
        <v>0</v>
      </c>
      <c r="T1258" t="str">
        <f t="shared" si="515"/>
        <v/>
      </c>
      <c r="U1258" t="str">
        <f t="shared" si="516"/>
        <v/>
      </c>
      <c r="V1258" t="str">
        <f t="shared" si="517"/>
        <v/>
      </c>
      <c r="W1258" t="str">
        <f t="shared" si="518"/>
        <v/>
      </c>
      <c r="X1258" t="str">
        <f t="shared" si="519"/>
        <v/>
      </c>
      <c r="Y1258" t="str">
        <f t="shared" si="520"/>
        <v/>
      </c>
      <c r="Z1258" t="str">
        <f t="shared" si="521"/>
        <v/>
      </c>
      <c r="AA1258" t="str">
        <f t="shared" si="522"/>
        <v/>
      </c>
      <c r="AB1258" t="str">
        <f t="shared" si="523"/>
        <v/>
      </c>
      <c r="AC1258" t="str">
        <f t="shared" si="524"/>
        <v/>
      </c>
      <c r="AD1258" t="str">
        <f t="shared" si="525"/>
        <v/>
      </c>
      <c r="AE1258" t="str">
        <f t="shared" si="526"/>
        <v/>
      </c>
      <c r="AF1258" t="str">
        <f t="shared" si="527"/>
        <v/>
      </c>
      <c r="AG1258" t="str">
        <f t="shared" si="528"/>
        <v/>
      </c>
    </row>
    <row r="1259" spans="3:33" x14ac:dyDescent="0.3">
      <c r="C1259" s="5" t="str">
        <f t="shared" si="529"/>
        <v/>
      </c>
      <c r="D1259" s="5" t="e">
        <f t="shared" si="513"/>
        <v>#N/A</v>
      </c>
      <c r="E1259" s="5" t="b">
        <f t="shared" si="530"/>
        <v>0</v>
      </c>
      <c r="F1259" s="5" t="e">
        <f t="shared" si="514"/>
        <v>#N/A</v>
      </c>
      <c r="G1259" s="5" t="str">
        <f t="shared" si="531"/>
        <v>FALSE V</v>
      </c>
      <c r="H1259" s="5" t="b">
        <f t="shared" si="532"/>
        <v>0</v>
      </c>
      <c r="I1259" s="5" t="b">
        <f t="shared" si="533"/>
        <v>0</v>
      </c>
      <c r="J1259" s="5" t="b">
        <f t="shared" si="534"/>
        <v>0</v>
      </c>
      <c r="K1259" s="5" t="str">
        <f t="shared" si="535"/>
        <v>FALSE C</v>
      </c>
      <c r="L1259" s="5" t="str">
        <f t="array" ref="L1259">IFERROR(INDEX(e29_4c,SMALL(IF(($B$9&lt;=e29_raw)*($B$11&gt;=e29_raw),MATCH(ROW(e29_4c),ROW(e29_4c))),ROWS($A$1:A1253)),COLUMN(A1253)),"")</f>
        <v/>
      </c>
      <c r="M1259" s="5" t="b">
        <f t="shared" si="536"/>
        <v>0</v>
      </c>
      <c r="N1259" t="b">
        <f t="shared" si="537"/>
        <v>0</v>
      </c>
      <c r="O1259" t="b">
        <f t="shared" si="538"/>
        <v>0</v>
      </c>
      <c r="P1259" s="5" t="b">
        <f t="shared" si="539"/>
        <v>0</v>
      </c>
      <c r="T1259" t="str">
        <f t="shared" si="515"/>
        <v/>
      </c>
      <c r="U1259" t="str">
        <f t="shared" si="516"/>
        <v/>
      </c>
      <c r="V1259" t="str">
        <f t="shared" si="517"/>
        <v/>
      </c>
      <c r="W1259" t="str">
        <f t="shared" si="518"/>
        <v/>
      </c>
      <c r="X1259" t="str">
        <f t="shared" si="519"/>
        <v/>
      </c>
      <c r="Y1259" t="str">
        <f t="shared" si="520"/>
        <v/>
      </c>
      <c r="Z1259" t="str">
        <f t="shared" si="521"/>
        <v/>
      </c>
      <c r="AA1259" t="str">
        <f t="shared" si="522"/>
        <v/>
      </c>
      <c r="AB1259" t="str">
        <f t="shared" si="523"/>
        <v/>
      </c>
      <c r="AC1259" t="str">
        <f t="shared" si="524"/>
        <v/>
      </c>
      <c r="AD1259" t="str">
        <f t="shared" si="525"/>
        <v/>
      </c>
      <c r="AE1259" t="str">
        <f t="shared" si="526"/>
        <v/>
      </c>
      <c r="AF1259" t="str">
        <f t="shared" si="527"/>
        <v/>
      </c>
      <c r="AG1259" t="str">
        <f t="shared" si="528"/>
        <v/>
      </c>
    </row>
    <row r="1260" spans="3:33" x14ac:dyDescent="0.3">
      <c r="C1260" s="5" t="str">
        <f t="shared" si="529"/>
        <v/>
      </c>
      <c r="D1260" s="5" t="e">
        <f t="shared" si="513"/>
        <v>#N/A</v>
      </c>
      <c r="E1260" s="5" t="b">
        <f t="shared" si="530"/>
        <v>0</v>
      </c>
      <c r="F1260" s="5" t="e">
        <f t="shared" si="514"/>
        <v>#N/A</v>
      </c>
      <c r="G1260" s="5" t="str">
        <f t="shared" si="531"/>
        <v>FALSE V</v>
      </c>
      <c r="H1260" s="5" t="b">
        <f t="shared" si="532"/>
        <v>0</v>
      </c>
      <c r="I1260" s="5" t="b">
        <f t="shared" si="533"/>
        <v>0</v>
      </c>
      <c r="J1260" s="5" t="b">
        <f t="shared" si="534"/>
        <v>0</v>
      </c>
      <c r="K1260" s="5" t="str">
        <f t="shared" si="535"/>
        <v>FALSE C</v>
      </c>
      <c r="L1260" s="5" t="str">
        <f t="array" ref="L1260">IFERROR(INDEX(e29_4c,SMALL(IF(($B$9&lt;=e29_raw)*($B$11&gt;=e29_raw),MATCH(ROW(e29_4c),ROW(e29_4c))),ROWS($A$1:A1254)),COLUMN(A1254)),"")</f>
        <v/>
      </c>
      <c r="M1260" s="5" t="b">
        <f t="shared" si="536"/>
        <v>0</v>
      </c>
      <c r="N1260" t="b">
        <f t="shared" si="537"/>
        <v>0</v>
      </c>
      <c r="O1260" t="b">
        <f t="shared" si="538"/>
        <v>0</v>
      </c>
      <c r="P1260" s="5" t="b">
        <f t="shared" si="539"/>
        <v>0</v>
      </c>
      <c r="T1260" t="str">
        <f t="shared" si="515"/>
        <v/>
      </c>
      <c r="U1260" t="str">
        <f t="shared" si="516"/>
        <v/>
      </c>
      <c r="V1260" t="str">
        <f t="shared" si="517"/>
        <v/>
      </c>
      <c r="W1260" t="str">
        <f t="shared" si="518"/>
        <v/>
      </c>
      <c r="X1260" t="str">
        <f t="shared" si="519"/>
        <v/>
      </c>
      <c r="Y1260" t="str">
        <f t="shared" si="520"/>
        <v/>
      </c>
      <c r="Z1260" t="str">
        <f t="shared" si="521"/>
        <v/>
      </c>
      <c r="AA1260" t="str">
        <f t="shared" si="522"/>
        <v/>
      </c>
      <c r="AB1260" t="str">
        <f t="shared" si="523"/>
        <v/>
      </c>
      <c r="AC1260" t="str">
        <f t="shared" si="524"/>
        <v/>
      </c>
      <c r="AD1260" t="str">
        <f t="shared" si="525"/>
        <v/>
      </c>
      <c r="AE1260" t="str">
        <f t="shared" si="526"/>
        <v/>
      </c>
      <c r="AF1260" t="str">
        <f t="shared" si="527"/>
        <v/>
      </c>
      <c r="AG1260" t="str">
        <f t="shared" si="528"/>
        <v/>
      </c>
    </row>
    <row r="1261" spans="3:33" x14ac:dyDescent="0.3">
      <c r="C1261" s="5" t="str">
        <f t="shared" si="529"/>
        <v/>
      </c>
      <c r="D1261" s="5" t="e">
        <f t="shared" si="513"/>
        <v>#N/A</v>
      </c>
      <c r="E1261" s="5" t="b">
        <f t="shared" si="530"/>
        <v>0</v>
      </c>
      <c r="F1261" s="5" t="e">
        <f t="shared" si="514"/>
        <v>#N/A</v>
      </c>
      <c r="G1261" s="5" t="str">
        <f t="shared" si="531"/>
        <v>FALSE V</v>
      </c>
      <c r="H1261" s="5" t="b">
        <f t="shared" si="532"/>
        <v>0</v>
      </c>
      <c r="I1261" s="5" t="b">
        <f t="shared" si="533"/>
        <v>0</v>
      </c>
      <c r="J1261" s="5" t="b">
        <f t="shared" si="534"/>
        <v>0</v>
      </c>
      <c r="K1261" s="5" t="str">
        <f t="shared" si="535"/>
        <v>FALSE C</v>
      </c>
      <c r="L1261" s="5" t="str">
        <f t="array" ref="L1261">IFERROR(INDEX(e29_4c,SMALL(IF(($B$9&lt;=e29_raw)*($B$11&gt;=e29_raw),MATCH(ROW(e29_4c),ROW(e29_4c))),ROWS($A$1:A1255)),COLUMN(A1255)),"")</f>
        <v/>
      </c>
      <c r="M1261" s="5" t="b">
        <f t="shared" si="536"/>
        <v>0</v>
      </c>
      <c r="N1261" t="b">
        <f t="shared" si="537"/>
        <v>0</v>
      </c>
      <c r="O1261" t="b">
        <f t="shared" si="538"/>
        <v>0</v>
      </c>
      <c r="P1261" s="5" t="b">
        <f t="shared" si="539"/>
        <v>0</v>
      </c>
      <c r="T1261" t="str">
        <f t="shared" si="515"/>
        <v/>
      </c>
      <c r="U1261" t="str">
        <f t="shared" si="516"/>
        <v/>
      </c>
      <c r="V1261" t="str">
        <f t="shared" si="517"/>
        <v/>
      </c>
      <c r="W1261" t="str">
        <f t="shared" si="518"/>
        <v/>
      </c>
      <c r="X1261" t="str">
        <f t="shared" si="519"/>
        <v/>
      </c>
      <c r="Y1261" t="str">
        <f t="shared" si="520"/>
        <v/>
      </c>
      <c r="Z1261" t="str">
        <f t="shared" si="521"/>
        <v/>
      </c>
      <c r="AA1261" t="str">
        <f t="shared" si="522"/>
        <v/>
      </c>
      <c r="AB1261" t="str">
        <f t="shared" si="523"/>
        <v/>
      </c>
      <c r="AC1261" t="str">
        <f t="shared" si="524"/>
        <v/>
      </c>
      <c r="AD1261" t="str">
        <f t="shared" si="525"/>
        <v/>
      </c>
      <c r="AE1261" t="str">
        <f t="shared" si="526"/>
        <v/>
      </c>
      <c r="AF1261" t="str">
        <f t="shared" si="527"/>
        <v/>
      </c>
      <c r="AG1261" t="str">
        <f t="shared" si="528"/>
        <v/>
      </c>
    </row>
    <row r="1262" spans="3:33" x14ac:dyDescent="0.3">
      <c r="C1262" s="5" t="str">
        <f t="shared" si="529"/>
        <v/>
      </c>
      <c r="D1262" s="5" t="e">
        <f t="shared" si="513"/>
        <v>#N/A</v>
      </c>
      <c r="E1262" s="5" t="b">
        <f t="shared" si="530"/>
        <v>0</v>
      </c>
      <c r="F1262" s="5" t="e">
        <f t="shared" si="514"/>
        <v>#N/A</v>
      </c>
      <c r="G1262" s="5" t="str">
        <f t="shared" si="531"/>
        <v>FALSE V</v>
      </c>
      <c r="H1262" s="5" t="b">
        <f t="shared" si="532"/>
        <v>0</v>
      </c>
      <c r="I1262" s="5" t="b">
        <f t="shared" si="533"/>
        <v>0</v>
      </c>
      <c r="J1262" s="5" t="b">
        <f t="shared" si="534"/>
        <v>0</v>
      </c>
      <c r="K1262" s="5" t="str">
        <f t="shared" si="535"/>
        <v>FALSE C</v>
      </c>
      <c r="L1262" s="5" t="str">
        <f t="array" ref="L1262">IFERROR(INDEX(e29_4c,SMALL(IF(($B$9&lt;=e29_raw)*($B$11&gt;=e29_raw),MATCH(ROW(e29_4c),ROW(e29_4c))),ROWS($A$1:A1256)),COLUMN(A1256)),"")</f>
        <v/>
      </c>
      <c r="M1262" s="5" t="b">
        <f t="shared" si="536"/>
        <v>0</v>
      </c>
      <c r="N1262" t="b">
        <f t="shared" si="537"/>
        <v>0</v>
      </c>
      <c r="O1262" t="b">
        <f t="shared" si="538"/>
        <v>0</v>
      </c>
      <c r="P1262" s="5" t="b">
        <f t="shared" si="539"/>
        <v>0</v>
      </c>
      <c r="T1262" t="str">
        <f t="shared" si="515"/>
        <v/>
      </c>
      <c r="U1262" t="str">
        <f t="shared" si="516"/>
        <v/>
      </c>
      <c r="V1262" t="str">
        <f t="shared" si="517"/>
        <v/>
      </c>
      <c r="W1262" t="str">
        <f t="shared" si="518"/>
        <v/>
      </c>
      <c r="X1262" t="str">
        <f t="shared" si="519"/>
        <v/>
      </c>
      <c r="Y1262" t="str">
        <f t="shared" si="520"/>
        <v/>
      </c>
      <c r="Z1262" t="str">
        <f t="shared" si="521"/>
        <v/>
      </c>
      <c r="AA1262" t="str">
        <f t="shared" si="522"/>
        <v/>
      </c>
      <c r="AB1262" t="str">
        <f t="shared" si="523"/>
        <v/>
      </c>
      <c r="AC1262" t="str">
        <f t="shared" si="524"/>
        <v/>
      </c>
      <c r="AD1262" t="str">
        <f t="shared" si="525"/>
        <v/>
      </c>
      <c r="AE1262" t="str">
        <f t="shared" si="526"/>
        <v/>
      </c>
      <c r="AF1262" t="str">
        <f t="shared" si="527"/>
        <v/>
      </c>
      <c r="AG1262" t="str">
        <f t="shared" si="528"/>
        <v/>
      </c>
    </row>
    <row r="1263" spans="3:33" x14ac:dyDescent="0.3">
      <c r="C1263" s="5" t="str">
        <f t="shared" si="529"/>
        <v/>
      </c>
      <c r="D1263" s="5" t="e">
        <f t="shared" si="513"/>
        <v>#N/A</v>
      </c>
      <c r="E1263" s="5" t="b">
        <f t="shared" si="530"/>
        <v>0</v>
      </c>
      <c r="F1263" s="5" t="e">
        <f t="shared" si="514"/>
        <v>#N/A</v>
      </c>
      <c r="G1263" s="5" t="str">
        <f t="shared" si="531"/>
        <v>FALSE V</v>
      </c>
      <c r="H1263" s="5" t="b">
        <f t="shared" si="532"/>
        <v>0</v>
      </c>
      <c r="I1263" s="5" t="b">
        <f t="shared" si="533"/>
        <v>0</v>
      </c>
      <c r="J1263" s="5" t="b">
        <f t="shared" si="534"/>
        <v>0</v>
      </c>
      <c r="K1263" s="5" t="str">
        <f t="shared" si="535"/>
        <v>FALSE C</v>
      </c>
      <c r="L1263" s="5" t="str">
        <f t="array" ref="L1263">IFERROR(INDEX(e29_4c,SMALL(IF(($B$9&lt;=e29_raw)*($B$11&gt;=e29_raw),MATCH(ROW(e29_4c),ROW(e29_4c))),ROWS($A$1:A1257)),COLUMN(A1257)),"")</f>
        <v/>
      </c>
      <c r="M1263" s="5" t="b">
        <f t="shared" si="536"/>
        <v>0</v>
      </c>
      <c r="N1263" t="b">
        <f t="shared" si="537"/>
        <v>0</v>
      </c>
      <c r="O1263" t="b">
        <f t="shared" si="538"/>
        <v>0</v>
      </c>
      <c r="P1263" s="5" t="b">
        <f t="shared" si="539"/>
        <v>0</v>
      </c>
      <c r="T1263" t="str">
        <f t="shared" si="515"/>
        <v/>
      </c>
      <c r="U1263" t="str">
        <f t="shared" si="516"/>
        <v/>
      </c>
      <c r="V1263" t="str">
        <f t="shared" si="517"/>
        <v/>
      </c>
      <c r="W1263" t="str">
        <f t="shared" si="518"/>
        <v/>
      </c>
      <c r="X1263" t="str">
        <f t="shared" si="519"/>
        <v/>
      </c>
      <c r="Y1263" t="str">
        <f t="shared" si="520"/>
        <v/>
      </c>
      <c r="Z1263" t="str">
        <f t="shared" si="521"/>
        <v/>
      </c>
      <c r="AA1263" t="str">
        <f t="shared" si="522"/>
        <v/>
      </c>
      <c r="AB1263" t="str">
        <f t="shared" si="523"/>
        <v/>
      </c>
      <c r="AC1263" t="str">
        <f t="shared" si="524"/>
        <v/>
      </c>
      <c r="AD1263" t="str">
        <f t="shared" si="525"/>
        <v/>
      </c>
      <c r="AE1263" t="str">
        <f t="shared" si="526"/>
        <v/>
      </c>
      <c r="AF1263" t="str">
        <f t="shared" si="527"/>
        <v/>
      </c>
      <c r="AG1263" t="str">
        <f t="shared" si="528"/>
        <v/>
      </c>
    </row>
    <row r="1264" spans="3:33" x14ac:dyDescent="0.3">
      <c r="C1264" s="5" t="str">
        <f t="shared" si="529"/>
        <v/>
      </c>
      <c r="D1264" s="5" t="e">
        <f t="shared" si="513"/>
        <v>#N/A</v>
      </c>
      <c r="E1264" s="5" t="b">
        <f t="shared" si="530"/>
        <v>0</v>
      </c>
      <c r="F1264" s="5" t="e">
        <f t="shared" si="514"/>
        <v>#N/A</v>
      </c>
      <c r="G1264" s="5" t="str">
        <f t="shared" si="531"/>
        <v>FALSE V</v>
      </c>
      <c r="H1264" s="5" t="b">
        <f t="shared" si="532"/>
        <v>0</v>
      </c>
      <c r="I1264" s="5" t="b">
        <f t="shared" si="533"/>
        <v>0</v>
      </c>
      <c r="J1264" s="5" t="b">
        <f t="shared" si="534"/>
        <v>0</v>
      </c>
      <c r="K1264" s="5" t="str">
        <f t="shared" si="535"/>
        <v>FALSE C</v>
      </c>
      <c r="L1264" s="5" t="str">
        <f t="array" ref="L1264">IFERROR(INDEX(e29_4c,SMALL(IF(($B$9&lt;=e29_raw)*($B$11&gt;=e29_raw),MATCH(ROW(e29_4c),ROW(e29_4c))),ROWS($A$1:A1258)),COLUMN(A1258)),"")</f>
        <v/>
      </c>
      <c r="M1264" s="5" t="b">
        <f t="shared" si="536"/>
        <v>0</v>
      </c>
      <c r="N1264" t="b">
        <f t="shared" si="537"/>
        <v>0</v>
      </c>
      <c r="O1264" t="b">
        <f t="shared" si="538"/>
        <v>0</v>
      </c>
      <c r="P1264" s="5" t="b">
        <f t="shared" si="539"/>
        <v>0</v>
      </c>
      <c r="T1264" t="str">
        <f t="shared" si="515"/>
        <v/>
      </c>
      <c r="U1264" t="str">
        <f t="shared" si="516"/>
        <v/>
      </c>
      <c r="V1264" t="str">
        <f t="shared" si="517"/>
        <v/>
      </c>
      <c r="W1264" t="str">
        <f t="shared" si="518"/>
        <v/>
      </c>
      <c r="X1264" t="str">
        <f t="shared" si="519"/>
        <v/>
      </c>
      <c r="Y1264" t="str">
        <f t="shared" si="520"/>
        <v/>
      </c>
      <c r="Z1264" t="str">
        <f t="shared" si="521"/>
        <v/>
      </c>
      <c r="AA1264" t="str">
        <f t="shared" si="522"/>
        <v/>
      </c>
      <c r="AB1264" t="str">
        <f t="shared" si="523"/>
        <v/>
      </c>
      <c r="AC1264" t="str">
        <f t="shared" si="524"/>
        <v/>
      </c>
      <c r="AD1264" t="str">
        <f t="shared" si="525"/>
        <v/>
      </c>
      <c r="AE1264" t="str">
        <f t="shared" si="526"/>
        <v/>
      </c>
      <c r="AF1264" t="str">
        <f t="shared" si="527"/>
        <v/>
      </c>
      <c r="AG1264" t="str">
        <f t="shared" si="528"/>
        <v/>
      </c>
    </row>
    <row r="1265" spans="3:33" x14ac:dyDescent="0.3">
      <c r="C1265" s="5" t="str">
        <f t="shared" si="529"/>
        <v/>
      </c>
      <c r="D1265" s="5" t="e">
        <f t="shared" si="513"/>
        <v>#N/A</v>
      </c>
      <c r="E1265" s="5" t="b">
        <f t="shared" si="530"/>
        <v>0</v>
      </c>
      <c r="F1265" s="5" t="e">
        <f t="shared" si="514"/>
        <v>#N/A</v>
      </c>
      <c r="G1265" s="5" t="str">
        <f t="shared" si="531"/>
        <v>FALSE V</v>
      </c>
      <c r="H1265" s="5" t="b">
        <f t="shared" si="532"/>
        <v>0</v>
      </c>
      <c r="I1265" s="5" t="b">
        <f t="shared" si="533"/>
        <v>0</v>
      </c>
      <c r="J1265" s="5" t="b">
        <f t="shared" si="534"/>
        <v>0</v>
      </c>
      <c r="K1265" s="5" t="str">
        <f t="shared" si="535"/>
        <v>FALSE C</v>
      </c>
      <c r="L1265" s="5" t="str">
        <f t="array" ref="L1265">IFERROR(INDEX(e29_4c,SMALL(IF(($B$9&lt;=e29_raw)*($B$11&gt;=e29_raw),MATCH(ROW(e29_4c),ROW(e29_4c))),ROWS($A$1:A1259)),COLUMN(A1259)),"")</f>
        <v/>
      </c>
      <c r="M1265" s="5" t="b">
        <f t="shared" si="536"/>
        <v>0</v>
      </c>
      <c r="N1265" t="b">
        <f t="shared" si="537"/>
        <v>0</v>
      </c>
      <c r="O1265" t="b">
        <f t="shared" si="538"/>
        <v>0</v>
      </c>
      <c r="P1265" s="5" t="b">
        <f t="shared" si="539"/>
        <v>0</v>
      </c>
      <c r="T1265" t="str">
        <f t="shared" si="515"/>
        <v/>
      </c>
      <c r="U1265" t="str">
        <f t="shared" si="516"/>
        <v/>
      </c>
      <c r="V1265" t="str">
        <f t="shared" si="517"/>
        <v/>
      </c>
      <c r="W1265" t="str">
        <f t="shared" si="518"/>
        <v/>
      </c>
      <c r="X1265" t="str">
        <f t="shared" si="519"/>
        <v/>
      </c>
      <c r="Y1265" t="str">
        <f t="shared" si="520"/>
        <v/>
      </c>
      <c r="Z1265" t="str">
        <f t="shared" si="521"/>
        <v/>
      </c>
      <c r="AA1265" t="str">
        <f t="shared" si="522"/>
        <v/>
      </c>
      <c r="AB1265" t="str">
        <f t="shared" si="523"/>
        <v/>
      </c>
      <c r="AC1265" t="str">
        <f t="shared" si="524"/>
        <v/>
      </c>
      <c r="AD1265" t="str">
        <f t="shared" si="525"/>
        <v/>
      </c>
      <c r="AE1265" t="str">
        <f t="shared" si="526"/>
        <v/>
      </c>
      <c r="AF1265" t="str">
        <f t="shared" si="527"/>
        <v/>
      </c>
      <c r="AG1265" t="str">
        <f t="shared" si="528"/>
        <v/>
      </c>
    </row>
    <row r="1266" spans="3:33" x14ac:dyDescent="0.3">
      <c r="C1266" s="5" t="str">
        <f t="shared" si="529"/>
        <v/>
      </c>
      <c r="D1266" s="5" t="e">
        <f t="shared" si="513"/>
        <v>#N/A</v>
      </c>
      <c r="E1266" s="5" t="b">
        <f t="shared" si="530"/>
        <v>0</v>
      </c>
      <c r="F1266" s="5" t="e">
        <f t="shared" si="514"/>
        <v>#N/A</v>
      </c>
      <c r="G1266" s="5" t="str">
        <f t="shared" si="531"/>
        <v>FALSE V</v>
      </c>
      <c r="H1266" s="5" t="b">
        <f t="shared" si="532"/>
        <v>0</v>
      </c>
      <c r="I1266" s="5" t="b">
        <f t="shared" si="533"/>
        <v>0</v>
      </c>
      <c r="J1266" s="5" t="b">
        <f t="shared" si="534"/>
        <v>0</v>
      </c>
      <c r="K1266" s="5" t="str">
        <f t="shared" si="535"/>
        <v>FALSE C</v>
      </c>
      <c r="L1266" s="5" t="str">
        <f t="array" ref="L1266">IFERROR(INDEX(e29_4c,SMALL(IF(($B$9&lt;=e29_raw)*($B$11&gt;=e29_raw),MATCH(ROW(e29_4c),ROW(e29_4c))),ROWS($A$1:A1260)),COLUMN(A1260)),"")</f>
        <v/>
      </c>
      <c r="M1266" s="5" t="b">
        <f t="shared" si="536"/>
        <v>0</v>
      </c>
      <c r="N1266" t="b">
        <f t="shared" si="537"/>
        <v>0</v>
      </c>
      <c r="O1266" t="b">
        <f t="shared" si="538"/>
        <v>0</v>
      </c>
      <c r="P1266" s="5" t="b">
        <f t="shared" si="539"/>
        <v>0</v>
      </c>
      <c r="T1266" t="str">
        <f t="shared" si="515"/>
        <v/>
      </c>
      <c r="U1266" t="str">
        <f t="shared" si="516"/>
        <v/>
      </c>
      <c r="V1266" t="str">
        <f t="shared" si="517"/>
        <v/>
      </c>
      <c r="W1266" t="str">
        <f t="shared" si="518"/>
        <v/>
      </c>
      <c r="X1266" t="str">
        <f t="shared" si="519"/>
        <v/>
      </c>
      <c r="Y1266" t="str">
        <f t="shared" si="520"/>
        <v/>
      </c>
      <c r="Z1266" t="str">
        <f t="shared" si="521"/>
        <v/>
      </c>
      <c r="AA1266" t="str">
        <f t="shared" si="522"/>
        <v/>
      </c>
      <c r="AB1266" t="str">
        <f t="shared" si="523"/>
        <v/>
      </c>
      <c r="AC1266" t="str">
        <f t="shared" si="524"/>
        <v/>
      </c>
      <c r="AD1266" t="str">
        <f t="shared" si="525"/>
        <v/>
      </c>
      <c r="AE1266" t="str">
        <f t="shared" si="526"/>
        <v/>
      </c>
      <c r="AF1266" t="str">
        <f t="shared" si="527"/>
        <v/>
      </c>
      <c r="AG1266" t="str">
        <f t="shared" si="528"/>
        <v/>
      </c>
    </row>
    <row r="1267" spans="3:33" x14ac:dyDescent="0.3">
      <c r="C1267" s="5" t="str">
        <f t="shared" si="529"/>
        <v/>
      </c>
      <c r="D1267" s="5" t="e">
        <f t="shared" si="513"/>
        <v>#N/A</v>
      </c>
      <c r="E1267" s="5" t="b">
        <f t="shared" si="530"/>
        <v>0</v>
      </c>
      <c r="F1267" s="5" t="e">
        <f t="shared" si="514"/>
        <v>#N/A</v>
      </c>
      <c r="G1267" s="5" t="str">
        <f t="shared" si="531"/>
        <v>FALSE V</v>
      </c>
      <c r="H1267" s="5" t="b">
        <f t="shared" si="532"/>
        <v>0</v>
      </c>
      <c r="I1267" s="5" t="b">
        <f t="shared" si="533"/>
        <v>0</v>
      </c>
      <c r="J1267" s="5" t="b">
        <f t="shared" si="534"/>
        <v>0</v>
      </c>
      <c r="K1267" s="5" t="str">
        <f t="shared" si="535"/>
        <v>FALSE C</v>
      </c>
      <c r="L1267" s="5" t="str">
        <f t="array" ref="L1267">IFERROR(INDEX(e29_4c,SMALL(IF(($B$9&lt;=e29_raw)*($B$11&gt;=e29_raw),MATCH(ROW(e29_4c),ROW(e29_4c))),ROWS($A$1:A1261)),COLUMN(A1261)),"")</f>
        <v/>
      </c>
      <c r="M1267" s="5" t="b">
        <f t="shared" si="536"/>
        <v>0</v>
      </c>
      <c r="N1267" t="b">
        <f t="shared" si="537"/>
        <v>0</v>
      </c>
      <c r="O1267" t="b">
        <f t="shared" si="538"/>
        <v>0</v>
      </c>
      <c r="P1267" s="5" t="b">
        <f t="shared" si="539"/>
        <v>0</v>
      </c>
      <c r="T1267" t="str">
        <f t="shared" si="515"/>
        <v/>
      </c>
      <c r="U1267" t="str">
        <f t="shared" si="516"/>
        <v/>
      </c>
      <c r="V1267" t="str">
        <f t="shared" si="517"/>
        <v/>
      </c>
      <c r="W1267" t="str">
        <f t="shared" si="518"/>
        <v/>
      </c>
      <c r="X1267" t="str">
        <f t="shared" si="519"/>
        <v/>
      </c>
      <c r="Y1267" t="str">
        <f t="shared" si="520"/>
        <v/>
      </c>
      <c r="Z1267" t="str">
        <f t="shared" si="521"/>
        <v/>
      </c>
      <c r="AA1267" t="str">
        <f t="shared" si="522"/>
        <v/>
      </c>
      <c r="AB1267" t="str">
        <f t="shared" si="523"/>
        <v/>
      </c>
      <c r="AC1267" t="str">
        <f t="shared" si="524"/>
        <v/>
      </c>
      <c r="AD1267" t="str">
        <f t="shared" si="525"/>
        <v/>
      </c>
      <c r="AE1267" t="str">
        <f t="shared" si="526"/>
        <v/>
      </c>
      <c r="AF1267" t="str">
        <f t="shared" si="527"/>
        <v/>
      </c>
      <c r="AG1267" t="str">
        <f t="shared" si="528"/>
        <v/>
      </c>
    </row>
    <row r="1268" spans="3:33" x14ac:dyDescent="0.3">
      <c r="C1268" s="5" t="str">
        <f t="shared" si="529"/>
        <v/>
      </c>
      <c r="D1268" s="5" t="e">
        <f t="shared" si="513"/>
        <v>#N/A</v>
      </c>
      <c r="E1268" s="5" t="b">
        <f t="shared" si="530"/>
        <v>0</v>
      </c>
      <c r="F1268" s="5" t="e">
        <f t="shared" si="514"/>
        <v>#N/A</v>
      </c>
      <c r="G1268" s="5" t="str">
        <f t="shared" si="531"/>
        <v>FALSE V</v>
      </c>
      <c r="H1268" s="5" t="b">
        <f t="shared" si="532"/>
        <v>0</v>
      </c>
      <c r="I1268" s="5" t="b">
        <f t="shared" si="533"/>
        <v>0</v>
      </c>
      <c r="J1268" s="5" t="b">
        <f t="shared" si="534"/>
        <v>0</v>
      </c>
      <c r="K1268" s="5" t="str">
        <f t="shared" si="535"/>
        <v>FALSE C</v>
      </c>
      <c r="L1268" s="5" t="str">
        <f t="array" ref="L1268">IFERROR(INDEX(e29_4c,SMALL(IF(($B$9&lt;=e29_raw)*($B$11&gt;=e29_raw),MATCH(ROW(e29_4c),ROW(e29_4c))),ROWS($A$1:A1262)),COLUMN(A1262)),"")</f>
        <v/>
      </c>
      <c r="M1268" s="5" t="b">
        <f t="shared" si="536"/>
        <v>0</v>
      </c>
      <c r="N1268" t="b">
        <f t="shared" si="537"/>
        <v>0</v>
      </c>
      <c r="O1268" t="b">
        <f t="shared" si="538"/>
        <v>0</v>
      </c>
      <c r="P1268" s="5" t="b">
        <f t="shared" si="539"/>
        <v>0</v>
      </c>
      <c r="T1268" t="str">
        <f t="shared" si="515"/>
        <v/>
      </c>
      <c r="U1268" t="str">
        <f t="shared" si="516"/>
        <v/>
      </c>
      <c r="V1268" t="str">
        <f t="shared" si="517"/>
        <v/>
      </c>
      <c r="W1268" t="str">
        <f t="shared" si="518"/>
        <v/>
      </c>
      <c r="X1268" t="str">
        <f t="shared" si="519"/>
        <v/>
      </c>
      <c r="Y1268" t="str">
        <f t="shared" si="520"/>
        <v/>
      </c>
      <c r="Z1268" t="str">
        <f t="shared" si="521"/>
        <v/>
      </c>
      <c r="AA1268" t="str">
        <f t="shared" si="522"/>
        <v/>
      </c>
      <c r="AB1268" t="str">
        <f t="shared" si="523"/>
        <v/>
      </c>
      <c r="AC1268" t="str">
        <f t="shared" si="524"/>
        <v/>
      </c>
      <c r="AD1268" t="str">
        <f t="shared" si="525"/>
        <v/>
      </c>
      <c r="AE1268" t="str">
        <f t="shared" si="526"/>
        <v/>
      </c>
      <c r="AF1268" t="str">
        <f t="shared" si="527"/>
        <v/>
      </c>
      <c r="AG1268" t="str">
        <f t="shared" si="528"/>
        <v/>
      </c>
    </row>
    <row r="1269" spans="3:33" x14ac:dyDescent="0.3">
      <c r="C1269" s="5" t="str">
        <f t="shared" si="529"/>
        <v/>
      </c>
      <c r="D1269" s="5" t="e">
        <f t="shared" si="513"/>
        <v>#N/A</v>
      </c>
      <c r="E1269" s="5" t="b">
        <f t="shared" si="530"/>
        <v>0</v>
      </c>
      <c r="F1269" s="5" t="e">
        <f t="shared" si="514"/>
        <v>#N/A</v>
      </c>
      <c r="G1269" s="5" t="str">
        <f t="shared" si="531"/>
        <v>FALSE V</v>
      </c>
      <c r="H1269" s="5" t="b">
        <f t="shared" si="532"/>
        <v>0</v>
      </c>
      <c r="I1269" s="5" t="b">
        <f t="shared" si="533"/>
        <v>0</v>
      </c>
      <c r="J1269" s="5" t="b">
        <f t="shared" si="534"/>
        <v>0</v>
      </c>
      <c r="K1269" s="5" t="str">
        <f t="shared" si="535"/>
        <v>FALSE C</v>
      </c>
      <c r="L1269" s="5" t="str">
        <f t="array" ref="L1269">IFERROR(INDEX(e29_4c,SMALL(IF(($B$9&lt;=e29_raw)*($B$11&gt;=e29_raw),MATCH(ROW(e29_4c),ROW(e29_4c))),ROWS($A$1:A1263)),COLUMN(A1263)),"")</f>
        <v/>
      </c>
      <c r="M1269" s="5" t="b">
        <f t="shared" si="536"/>
        <v>0</v>
      </c>
      <c r="N1269" t="b">
        <f t="shared" si="537"/>
        <v>0</v>
      </c>
      <c r="O1269" t="b">
        <f t="shared" si="538"/>
        <v>0</v>
      </c>
      <c r="P1269" s="5" t="b">
        <f t="shared" si="539"/>
        <v>0</v>
      </c>
      <c r="T1269" t="str">
        <f t="shared" si="515"/>
        <v/>
      </c>
      <c r="U1269" t="str">
        <f t="shared" si="516"/>
        <v/>
      </c>
      <c r="V1269" t="str">
        <f t="shared" si="517"/>
        <v/>
      </c>
      <c r="W1269" t="str">
        <f t="shared" si="518"/>
        <v/>
      </c>
      <c r="X1269" t="str">
        <f t="shared" si="519"/>
        <v/>
      </c>
      <c r="Y1269" t="str">
        <f t="shared" si="520"/>
        <v/>
      </c>
      <c r="Z1269" t="str">
        <f t="shared" si="521"/>
        <v/>
      </c>
      <c r="AA1269" t="str">
        <f t="shared" si="522"/>
        <v/>
      </c>
      <c r="AB1269" t="str">
        <f t="shared" si="523"/>
        <v/>
      </c>
      <c r="AC1269" t="str">
        <f t="shared" si="524"/>
        <v/>
      </c>
      <c r="AD1269" t="str">
        <f t="shared" si="525"/>
        <v/>
      </c>
      <c r="AE1269" t="str">
        <f t="shared" si="526"/>
        <v/>
      </c>
      <c r="AF1269" t="str">
        <f t="shared" si="527"/>
        <v/>
      </c>
      <c r="AG1269" t="str">
        <f t="shared" si="528"/>
        <v/>
      </c>
    </row>
    <row r="1270" spans="3:33" x14ac:dyDescent="0.3">
      <c r="C1270" s="5" t="str">
        <f t="shared" si="529"/>
        <v/>
      </c>
      <c r="D1270" s="5" t="e">
        <f t="shared" si="513"/>
        <v>#N/A</v>
      </c>
      <c r="E1270" s="5" t="b">
        <f t="shared" si="530"/>
        <v>0</v>
      </c>
      <c r="F1270" s="5" t="e">
        <f t="shared" si="514"/>
        <v>#N/A</v>
      </c>
      <c r="G1270" s="5" t="str">
        <f t="shared" si="531"/>
        <v>FALSE V</v>
      </c>
      <c r="H1270" s="5" t="b">
        <f t="shared" si="532"/>
        <v>0</v>
      </c>
      <c r="I1270" s="5" t="b">
        <f t="shared" si="533"/>
        <v>0</v>
      </c>
      <c r="J1270" s="5" t="b">
        <f t="shared" si="534"/>
        <v>0</v>
      </c>
      <c r="K1270" s="5" t="str">
        <f t="shared" si="535"/>
        <v>FALSE C</v>
      </c>
      <c r="L1270" s="5" t="str">
        <f t="array" ref="L1270">IFERROR(INDEX(e29_4c,SMALL(IF(($B$9&lt;=e29_raw)*($B$11&gt;=e29_raw),MATCH(ROW(e29_4c),ROW(e29_4c))),ROWS($A$1:A1264)),COLUMN(A1264)),"")</f>
        <v/>
      </c>
      <c r="M1270" s="5" t="b">
        <f t="shared" si="536"/>
        <v>0</v>
      </c>
      <c r="N1270" t="b">
        <f t="shared" si="537"/>
        <v>0</v>
      </c>
      <c r="O1270" t="b">
        <f t="shared" si="538"/>
        <v>0</v>
      </c>
      <c r="P1270" s="5" t="b">
        <f t="shared" si="539"/>
        <v>0</v>
      </c>
      <c r="T1270" t="str">
        <f t="shared" si="515"/>
        <v/>
      </c>
      <c r="U1270" t="str">
        <f t="shared" si="516"/>
        <v/>
      </c>
      <c r="V1270" t="str">
        <f t="shared" si="517"/>
        <v/>
      </c>
      <c r="W1270" t="str">
        <f t="shared" si="518"/>
        <v/>
      </c>
      <c r="X1270" t="str">
        <f t="shared" si="519"/>
        <v/>
      </c>
      <c r="Y1270" t="str">
        <f t="shared" si="520"/>
        <v/>
      </c>
      <c r="Z1270" t="str">
        <f t="shared" si="521"/>
        <v/>
      </c>
      <c r="AA1270" t="str">
        <f t="shared" si="522"/>
        <v/>
      </c>
      <c r="AB1270" t="str">
        <f t="shared" si="523"/>
        <v/>
      </c>
      <c r="AC1270" t="str">
        <f t="shared" si="524"/>
        <v/>
      </c>
      <c r="AD1270" t="str">
        <f t="shared" si="525"/>
        <v/>
      </c>
      <c r="AE1270" t="str">
        <f t="shared" si="526"/>
        <v/>
      </c>
      <c r="AF1270" t="str">
        <f t="shared" si="527"/>
        <v/>
      </c>
      <c r="AG1270" t="str">
        <f t="shared" si="528"/>
        <v/>
      </c>
    </row>
    <row r="1271" spans="3:33" x14ac:dyDescent="0.3">
      <c r="C1271" s="5" t="str">
        <f t="shared" si="529"/>
        <v/>
      </c>
      <c r="D1271" s="5" t="e">
        <f t="shared" si="513"/>
        <v>#N/A</v>
      </c>
      <c r="E1271" s="5" t="b">
        <f t="shared" si="530"/>
        <v>0</v>
      </c>
      <c r="F1271" s="5" t="e">
        <f t="shared" si="514"/>
        <v>#N/A</v>
      </c>
      <c r="G1271" s="5" t="str">
        <f t="shared" si="531"/>
        <v>FALSE V</v>
      </c>
      <c r="H1271" s="5" t="b">
        <f t="shared" si="532"/>
        <v>0</v>
      </c>
      <c r="I1271" s="5" t="b">
        <f t="shared" si="533"/>
        <v>0</v>
      </c>
      <c r="J1271" s="5" t="b">
        <f t="shared" si="534"/>
        <v>0</v>
      </c>
      <c r="K1271" s="5" t="str">
        <f t="shared" si="535"/>
        <v>FALSE C</v>
      </c>
      <c r="L1271" s="5" t="str">
        <f t="array" ref="L1271">IFERROR(INDEX(e29_4c,SMALL(IF(($B$9&lt;=e29_raw)*($B$11&gt;=e29_raw),MATCH(ROW(e29_4c),ROW(e29_4c))),ROWS($A$1:A1265)),COLUMN(A1265)),"")</f>
        <v/>
      </c>
      <c r="M1271" s="5" t="b">
        <f t="shared" si="536"/>
        <v>0</v>
      </c>
      <c r="N1271" t="b">
        <f t="shared" si="537"/>
        <v>0</v>
      </c>
      <c r="O1271" t="b">
        <f t="shared" si="538"/>
        <v>0</v>
      </c>
      <c r="P1271" s="5" t="b">
        <f t="shared" si="539"/>
        <v>0</v>
      </c>
      <c r="T1271" t="str">
        <f t="shared" si="515"/>
        <v/>
      </c>
      <c r="U1271" t="str">
        <f t="shared" si="516"/>
        <v/>
      </c>
      <c r="V1271" t="str">
        <f t="shared" si="517"/>
        <v/>
      </c>
      <c r="W1271" t="str">
        <f t="shared" si="518"/>
        <v/>
      </c>
      <c r="X1271" t="str">
        <f t="shared" si="519"/>
        <v/>
      </c>
      <c r="Y1271" t="str">
        <f t="shared" si="520"/>
        <v/>
      </c>
      <c r="Z1271" t="str">
        <f t="shared" si="521"/>
        <v/>
      </c>
      <c r="AA1271" t="str">
        <f t="shared" si="522"/>
        <v/>
      </c>
      <c r="AB1271" t="str">
        <f t="shared" si="523"/>
        <v/>
      </c>
      <c r="AC1271" t="str">
        <f t="shared" si="524"/>
        <v/>
      </c>
      <c r="AD1271" t="str">
        <f t="shared" si="525"/>
        <v/>
      </c>
      <c r="AE1271" t="str">
        <f t="shared" si="526"/>
        <v/>
      </c>
      <c r="AF1271" t="str">
        <f t="shared" si="527"/>
        <v/>
      </c>
      <c r="AG1271" t="str">
        <f t="shared" si="528"/>
        <v/>
      </c>
    </row>
    <row r="1272" spans="3:33" x14ac:dyDescent="0.3">
      <c r="C1272" s="5" t="str">
        <f t="shared" si="529"/>
        <v/>
      </c>
      <c r="D1272" s="5" t="e">
        <f t="shared" si="513"/>
        <v>#N/A</v>
      </c>
      <c r="E1272" s="5" t="b">
        <f t="shared" si="530"/>
        <v>0</v>
      </c>
      <c r="F1272" s="5" t="e">
        <f t="shared" si="514"/>
        <v>#N/A</v>
      </c>
      <c r="G1272" s="5" t="str">
        <f t="shared" si="531"/>
        <v>FALSE V</v>
      </c>
      <c r="H1272" s="5" t="b">
        <f t="shared" si="532"/>
        <v>0</v>
      </c>
      <c r="I1272" s="5" t="b">
        <f t="shared" si="533"/>
        <v>0</v>
      </c>
      <c r="J1272" s="5" t="b">
        <f t="shared" si="534"/>
        <v>0</v>
      </c>
      <c r="K1272" s="5" t="str">
        <f t="shared" si="535"/>
        <v>FALSE C</v>
      </c>
      <c r="L1272" s="5" t="str">
        <f t="array" ref="L1272">IFERROR(INDEX(e29_4c,SMALL(IF(($B$9&lt;=e29_raw)*($B$11&gt;=e29_raw),MATCH(ROW(e29_4c),ROW(e29_4c))),ROWS($A$1:A1266)),COLUMN(A1266)),"")</f>
        <v/>
      </c>
      <c r="M1272" s="5" t="b">
        <f t="shared" si="536"/>
        <v>0</v>
      </c>
      <c r="N1272" t="b">
        <f t="shared" si="537"/>
        <v>0</v>
      </c>
      <c r="O1272" t="b">
        <f t="shared" si="538"/>
        <v>0</v>
      </c>
      <c r="P1272" s="5" t="b">
        <f t="shared" si="539"/>
        <v>0</v>
      </c>
      <c r="T1272" t="str">
        <f t="shared" si="515"/>
        <v/>
      </c>
      <c r="U1272" t="str">
        <f t="shared" si="516"/>
        <v/>
      </c>
      <c r="V1272" t="str">
        <f t="shared" si="517"/>
        <v/>
      </c>
      <c r="W1272" t="str">
        <f t="shared" si="518"/>
        <v/>
      </c>
      <c r="X1272" t="str">
        <f t="shared" si="519"/>
        <v/>
      </c>
      <c r="Y1272" t="str">
        <f t="shared" si="520"/>
        <v/>
      </c>
      <c r="Z1272" t="str">
        <f t="shared" si="521"/>
        <v/>
      </c>
      <c r="AA1272" t="str">
        <f t="shared" si="522"/>
        <v/>
      </c>
      <c r="AB1272" t="str">
        <f t="shared" si="523"/>
        <v/>
      </c>
      <c r="AC1272" t="str">
        <f t="shared" si="524"/>
        <v/>
      </c>
      <c r="AD1272" t="str">
        <f t="shared" si="525"/>
        <v/>
      </c>
      <c r="AE1272" t="str">
        <f t="shared" si="526"/>
        <v/>
      </c>
      <c r="AF1272" t="str">
        <f t="shared" si="527"/>
        <v/>
      </c>
      <c r="AG1272" t="str">
        <f t="shared" si="528"/>
        <v/>
      </c>
    </row>
    <row r="1273" spans="3:33" x14ac:dyDescent="0.3">
      <c r="C1273" s="5" t="str">
        <f t="shared" si="529"/>
        <v/>
      </c>
      <c r="D1273" s="5" t="e">
        <f t="shared" si="513"/>
        <v>#N/A</v>
      </c>
      <c r="E1273" s="5" t="b">
        <f t="shared" si="530"/>
        <v>0</v>
      </c>
      <c r="F1273" s="5" t="e">
        <f t="shared" si="514"/>
        <v>#N/A</v>
      </c>
      <c r="G1273" s="5" t="str">
        <f t="shared" si="531"/>
        <v>FALSE V</v>
      </c>
      <c r="H1273" s="5" t="b">
        <f t="shared" si="532"/>
        <v>0</v>
      </c>
      <c r="I1273" s="5" t="b">
        <f t="shared" si="533"/>
        <v>0</v>
      </c>
      <c r="J1273" s="5" t="b">
        <f t="shared" si="534"/>
        <v>0</v>
      </c>
      <c r="K1273" s="5" t="str">
        <f t="shared" si="535"/>
        <v>FALSE C</v>
      </c>
      <c r="L1273" s="5" t="str">
        <f t="array" ref="L1273">IFERROR(INDEX(e29_4c,SMALL(IF(($B$9&lt;=e29_raw)*($B$11&gt;=e29_raw),MATCH(ROW(e29_4c),ROW(e29_4c))),ROWS($A$1:A1267)),COLUMN(A1267)),"")</f>
        <v/>
      </c>
      <c r="M1273" s="5" t="b">
        <f t="shared" si="536"/>
        <v>0</v>
      </c>
      <c r="N1273" t="b">
        <f t="shared" si="537"/>
        <v>0</v>
      </c>
      <c r="O1273" t="b">
        <f t="shared" si="538"/>
        <v>0</v>
      </c>
      <c r="P1273" s="5" t="b">
        <f t="shared" si="539"/>
        <v>0</v>
      </c>
      <c r="T1273" t="str">
        <f t="shared" si="515"/>
        <v/>
      </c>
      <c r="U1273" t="str">
        <f t="shared" si="516"/>
        <v/>
      </c>
      <c r="V1273" t="str">
        <f t="shared" si="517"/>
        <v/>
      </c>
      <c r="W1273" t="str">
        <f t="shared" si="518"/>
        <v/>
      </c>
      <c r="X1273" t="str">
        <f t="shared" si="519"/>
        <v/>
      </c>
      <c r="Y1273" t="str">
        <f t="shared" si="520"/>
        <v/>
      </c>
      <c r="Z1273" t="str">
        <f t="shared" si="521"/>
        <v/>
      </c>
      <c r="AA1273" t="str">
        <f t="shared" si="522"/>
        <v/>
      </c>
      <c r="AB1273" t="str">
        <f t="shared" si="523"/>
        <v/>
      </c>
      <c r="AC1273" t="str">
        <f t="shared" si="524"/>
        <v/>
      </c>
      <c r="AD1273" t="str">
        <f t="shared" si="525"/>
        <v/>
      </c>
      <c r="AE1273" t="str">
        <f t="shared" si="526"/>
        <v/>
      </c>
      <c r="AF1273" t="str">
        <f t="shared" si="527"/>
        <v/>
      </c>
      <c r="AG1273" t="str">
        <f t="shared" si="528"/>
        <v/>
      </c>
    </row>
    <row r="1274" spans="3:33" x14ac:dyDescent="0.3">
      <c r="C1274" s="5" t="str">
        <f t="shared" si="529"/>
        <v/>
      </c>
      <c r="D1274" s="5" t="e">
        <f t="shared" si="513"/>
        <v>#N/A</v>
      </c>
      <c r="E1274" s="5" t="b">
        <f t="shared" si="530"/>
        <v>0</v>
      </c>
      <c r="F1274" s="5" t="e">
        <f t="shared" si="514"/>
        <v>#N/A</v>
      </c>
      <c r="G1274" s="5" t="str">
        <f t="shared" si="531"/>
        <v>FALSE V</v>
      </c>
      <c r="H1274" s="5" t="b">
        <f t="shared" si="532"/>
        <v>0</v>
      </c>
      <c r="I1274" s="5" t="b">
        <f t="shared" si="533"/>
        <v>0</v>
      </c>
      <c r="J1274" s="5" t="b">
        <f t="shared" si="534"/>
        <v>0</v>
      </c>
      <c r="K1274" s="5" t="str">
        <f t="shared" si="535"/>
        <v>FALSE C</v>
      </c>
      <c r="L1274" s="5" t="str">
        <f t="array" ref="L1274">IFERROR(INDEX(e29_4c,SMALL(IF(($B$9&lt;=e29_raw)*($B$11&gt;=e29_raw),MATCH(ROW(e29_4c),ROW(e29_4c))),ROWS($A$1:A1268)),COLUMN(A1268)),"")</f>
        <v/>
      </c>
      <c r="M1274" s="5" t="b">
        <f t="shared" si="536"/>
        <v>0</v>
      </c>
      <c r="N1274" t="b">
        <f t="shared" si="537"/>
        <v>0</v>
      </c>
      <c r="O1274" t="b">
        <f t="shared" si="538"/>
        <v>0</v>
      </c>
      <c r="P1274" s="5" t="b">
        <f t="shared" si="539"/>
        <v>0</v>
      </c>
      <c r="T1274" t="str">
        <f t="shared" si="515"/>
        <v/>
      </c>
      <c r="U1274" t="str">
        <f t="shared" si="516"/>
        <v/>
      </c>
      <c r="V1274" t="str">
        <f t="shared" si="517"/>
        <v/>
      </c>
      <c r="W1274" t="str">
        <f t="shared" si="518"/>
        <v/>
      </c>
      <c r="X1274" t="str">
        <f t="shared" si="519"/>
        <v/>
      </c>
      <c r="Y1274" t="str">
        <f t="shared" si="520"/>
        <v/>
      </c>
      <c r="Z1274" t="str">
        <f t="shared" si="521"/>
        <v/>
      </c>
      <c r="AA1274" t="str">
        <f t="shared" si="522"/>
        <v/>
      </c>
      <c r="AB1274" t="str">
        <f t="shared" si="523"/>
        <v/>
      </c>
      <c r="AC1274" t="str">
        <f t="shared" si="524"/>
        <v/>
      </c>
      <c r="AD1274" t="str">
        <f t="shared" si="525"/>
        <v/>
      </c>
      <c r="AE1274" t="str">
        <f t="shared" si="526"/>
        <v/>
      </c>
      <c r="AF1274" t="str">
        <f t="shared" si="527"/>
        <v/>
      </c>
      <c r="AG1274" t="str">
        <f t="shared" si="528"/>
        <v/>
      </c>
    </row>
    <row r="1275" spans="3:33" x14ac:dyDescent="0.3">
      <c r="C1275" s="5" t="str">
        <f t="shared" si="529"/>
        <v/>
      </c>
      <c r="D1275" s="5" t="e">
        <f t="shared" si="513"/>
        <v>#N/A</v>
      </c>
      <c r="E1275" s="5" t="b">
        <f t="shared" si="530"/>
        <v>0</v>
      </c>
      <c r="F1275" s="5" t="e">
        <f t="shared" si="514"/>
        <v>#N/A</v>
      </c>
      <c r="G1275" s="5" t="str">
        <f t="shared" si="531"/>
        <v>FALSE V</v>
      </c>
      <c r="H1275" s="5" t="b">
        <f t="shared" si="532"/>
        <v>0</v>
      </c>
      <c r="I1275" s="5" t="b">
        <f t="shared" si="533"/>
        <v>0</v>
      </c>
      <c r="J1275" s="5" t="b">
        <f t="shared" si="534"/>
        <v>0</v>
      </c>
      <c r="K1275" s="5" t="str">
        <f t="shared" si="535"/>
        <v>FALSE C</v>
      </c>
      <c r="L1275" s="5" t="str">
        <f t="array" ref="L1275">IFERROR(INDEX(e29_4c,SMALL(IF(($B$9&lt;=e29_raw)*($B$11&gt;=e29_raw),MATCH(ROW(e29_4c),ROW(e29_4c))),ROWS($A$1:A1269)),COLUMN(A1269)),"")</f>
        <v/>
      </c>
      <c r="M1275" s="5" t="b">
        <f t="shared" si="536"/>
        <v>0</v>
      </c>
      <c r="N1275" t="b">
        <f t="shared" si="537"/>
        <v>0</v>
      </c>
      <c r="O1275" t="b">
        <f t="shared" si="538"/>
        <v>0</v>
      </c>
      <c r="P1275" s="5" t="b">
        <f t="shared" si="539"/>
        <v>0</v>
      </c>
      <c r="T1275" t="str">
        <f t="shared" si="515"/>
        <v/>
      </c>
      <c r="U1275" t="str">
        <f t="shared" si="516"/>
        <v/>
      </c>
      <c r="V1275" t="str">
        <f t="shared" si="517"/>
        <v/>
      </c>
      <c r="W1275" t="str">
        <f t="shared" si="518"/>
        <v/>
      </c>
      <c r="X1275" t="str">
        <f t="shared" si="519"/>
        <v/>
      </c>
      <c r="Y1275" t="str">
        <f t="shared" si="520"/>
        <v/>
      </c>
      <c r="Z1275" t="str">
        <f t="shared" si="521"/>
        <v/>
      </c>
      <c r="AA1275" t="str">
        <f t="shared" si="522"/>
        <v/>
      </c>
      <c r="AB1275" t="str">
        <f t="shared" si="523"/>
        <v/>
      </c>
      <c r="AC1275" t="str">
        <f t="shared" si="524"/>
        <v/>
      </c>
      <c r="AD1275" t="str">
        <f t="shared" si="525"/>
        <v/>
      </c>
      <c r="AE1275" t="str">
        <f t="shared" si="526"/>
        <v/>
      </c>
      <c r="AF1275" t="str">
        <f t="shared" si="527"/>
        <v/>
      </c>
      <c r="AG1275" t="str">
        <f t="shared" si="528"/>
        <v/>
      </c>
    </row>
    <row r="1276" spans="3:33" x14ac:dyDescent="0.3">
      <c r="C1276" s="5" t="str">
        <f t="shared" si="529"/>
        <v/>
      </c>
      <c r="D1276" s="5" t="e">
        <f t="shared" si="513"/>
        <v>#N/A</v>
      </c>
      <c r="E1276" s="5" t="b">
        <f t="shared" si="530"/>
        <v>0</v>
      </c>
      <c r="F1276" s="5" t="e">
        <f t="shared" si="514"/>
        <v>#N/A</v>
      </c>
      <c r="G1276" s="5" t="str">
        <f t="shared" si="531"/>
        <v>FALSE V</v>
      </c>
      <c r="H1276" s="5" t="b">
        <f t="shared" si="532"/>
        <v>0</v>
      </c>
      <c r="I1276" s="5" t="b">
        <f t="shared" si="533"/>
        <v>0</v>
      </c>
      <c r="J1276" s="5" t="b">
        <f t="shared" si="534"/>
        <v>0</v>
      </c>
      <c r="K1276" s="5" t="str">
        <f t="shared" si="535"/>
        <v>FALSE C</v>
      </c>
      <c r="L1276" s="5" t="str">
        <f t="array" ref="L1276">IFERROR(INDEX(e29_4c,SMALL(IF(($B$9&lt;=e29_raw)*($B$11&gt;=e29_raw),MATCH(ROW(e29_4c),ROW(e29_4c))),ROWS($A$1:A1270)),COLUMN(A1270)),"")</f>
        <v/>
      </c>
      <c r="M1276" s="5" t="b">
        <f t="shared" si="536"/>
        <v>0</v>
      </c>
      <c r="N1276" t="b">
        <f t="shared" si="537"/>
        <v>0</v>
      </c>
      <c r="O1276" t="b">
        <f t="shared" si="538"/>
        <v>0</v>
      </c>
      <c r="P1276" s="5" t="b">
        <f t="shared" si="539"/>
        <v>0</v>
      </c>
      <c r="T1276" t="str">
        <f t="shared" si="515"/>
        <v/>
      </c>
      <c r="U1276" t="str">
        <f t="shared" si="516"/>
        <v/>
      </c>
      <c r="V1276" t="str">
        <f t="shared" si="517"/>
        <v/>
      </c>
      <c r="W1276" t="str">
        <f t="shared" si="518"/>
        <v/>
      </c>
      <c r="X1276" t="str">
        <f t="shared" si="519"/>
        <v/>
      </c>
      <c r="Y1276" t="str">
        <f t="shared" si="520"/>
        <v/>
      </c>
      <c r="Z1276" t="str">
        <f t="shared" si="521"/>
        <v/>
      </c>
      <c r="AA1276" t="str">
        <f t="shared" si="522"/>
        <v/>
      </c>
      <c r="AB1276" t="str">
        <f t="shared" si="523"/>
        <v/>
      </c>
      <c r="AC1276" t="str">
        <f t="shared" si="524"/>
        <v/>
      </c>
      <c r="AD1276" t="str">
        <f t="shared" si="525"/>
        <v/>
      </c>
      <c r="AE1276" t="str">
        <f t="shared" si="526"/>
        <v/>
      </c>
      <c r="AF1276" t="str">
        <f t="shared" si="527"/>
        <v/>
      </c>
      <c r="AG1276" t="str">
        <f t="shared" si="528"/>
        <v/>
      </c>
    </row>
    <row r="1277" spans="3:33" x14ac:dyDescent="0.3">
      <c r="C1277" s="5" t="str">
        <f t="shared" si="529"/>
        <v/>
      </c>
      <c r="D1277" s="5" t="e">
        <f t="shared" si="513"/>
        <v>#N/A</v>
      </c>
      <c r="E1277" s="5" t="b">
        <f t="shared" si="530"/>
        <v>0</v>
      </c>
      <c r="F1277" s="5" t="e">
        <f t="shared" si="514"/>
        <v>#N/A</v>
      </c>
      <c r="G1277" s="5" t="str">
        <f t="shared" si="531"/>
        <v>FALSE V</v>
      </c>
      <c r="H1277" s="5" t="b">
        <f t="shared" si="532"/>
        <v>0</v>
      </c>
      <c r="I1277" s="5" t="b">
        <f t="shared" si="533"/>
        <v>0</v>
      </c>
      <c r="J1277" s="5" t="b">
        <f t="shared" si="534"/>
        <v>0</v>
      </c>
      <c r="K1277" s="5" t="str">
        <f t="shared" si="535"/>
        <v>FALSE C</v>
      </c>
      <c r="L1277" s="5" t="str">
        <f t="array" ref="L1277">IFERROR(INDEX(e29_4c,SMALL(IF(($B$9&lt;=e29_raw)*($B$11&gt;=e29_raw),MATCH(ROW(e29_4c),ROW(e29_4c))),ROWS($A$1:A1271)),COLUMN(A1271)),"")</f>
        <v/>
      </c>
      <c r="M1277" s="5" t="b">
        <f t="shared" si="536"/>
        <v>0</v>
      </c>
      <c r="N1277" t="b">
        <f t="shared" si="537"/>
        <v>0</v>
      </c>
      <c r="O1277" t="b">
        <f t="shared" si="538"/>
        <v>0</v>
      </c>
      <c r="P1277" s="5" t="b">
        <f t="shared" si="539"/>
        <v>0</v>
      </c>
      <c r="T1277" t="str">
        <f t="shared" si="515"/>
        <v/>
      </c>
      <c r="U1277" t="str">
        <f t="shared" si="516"/>
        <v/>
      </c>
      <c r="V1277" t="str">
        <f t="shared" si="517"/>
        <v/>
      </c>
      <c r="W1277" t="str">
        <f t="shared" si="518"/>
        <v/>
      </c>
      <c r="X1277" t="str">
        <f t="shared" si="519"/>
        <v/>
      </c>
      <c r="Y1277" t="str">
        <f t="shared" si="520"/>
        <v/>
      </c>
      <c r="Z1277" t="str">
        <f t="shared" si="521"/>
        <v/>
      </c>
      <c r="AA1277" t="str">
        <f t="shared" si="522"/>
        <v/>
      </c>
      <c r="AB1277" t="str">
        <f t="shared" si="523"/>
        <v/>
      </c>
      <c r="AC1277" t="str">
        <f t="shared" si="524"/>
        <v/>
      </c>
      <c r="AD1277" t="str">
        <f t="shared" si="525"/>
        <v/>
      </c>
      <c r="AE1277" t="str">
        <f t="shared" si="526"/>
        <v/>
      </c>
      <c r="AF1277" t="str">
        <f t="shared" si="527"/>
        <v/>
      </c>
      <c r="AG1277" t="str">
        <f t="shared" si="528"/>
        <v/>
      </c>
    </row>
    <row r="1278" spans="3:33" x14ac:dyDescent="0.3">
      <c r="C1278" s="5" t="str">
        <f t="shared" si="529"/>
        <v/>
      </c>
      <c r="D1278" s="5" t="e">
        <f t="shared" si="513"/>
        <v>#N/A</v>
      </c>
      <c r="E1278" s="5" t="b">
        <f t="shared" si="530"/>
        <v>0</v>
      </c>
      <c r="F1278" s="5" t="e">
        <f t="shared" si="514"/>
        <v>#N/A</v>
      </c>
      <c r="G1278" s="5" t="str">
        <f t="shared" si="531"/>
        <v>FALSE V</v>
      </c>
      <c r="H1278" s="5" t="b">
        <f t="shared" si="532"/>
        <v>0</v>
      </c>
      <c r="I1278" s="5" t="b">
        <f t="shared" si="533"/>
        <v>0</v>
      </c>
      <c r="J1278" s="5" t="b">
        <f t="shared" si="534"/>
        <v>0</v>
      </c>
      <c r="K1278" s="5" t="str">
        <f t="shared" si="535"/>
        <v>FALSE C</v>
      </c>
      <c r="L1278" s="5" t="str">
        <f t="array" ref="L1278">IFERROR(INDEX(e29_4c,SMALL(IF(($B$9&lt;=e29_raw)*($B$11&gt;=e29_raw),MATCH(ROW(e29_4c),ROW(e29_4c))),ROWS($A$1:A1272)),COLUMN(A1272)),"")</f>
        <v/>
      </c>
      <c r="M1278" s="5" t="b">
        <f t="shared" si="536"/>
        <v>0</v>
      </c>
      <c r="N1278" t="b">
        <f t="shared" si="537"/>
        <v>0</v>
      </c>
      <c r="O1278" t="b">
        <f t="shared" si="538"/>
        <v>0</v>
      </c>
      <c r="P1278" s="5" t="b">
        <f t="shared" si="539"/>
        <v>0</v>
      </c>
      <c r="T1278" t="str">
        <f t="shared" si="515"/>
        <v/>
      </c>
      <c r="U1278" t="str">
        <f t="shared" si="516"/>
        <v/>
      </c>
      <c r="V1278" t="str">
        <f t="shared" si="517"/>
        <v/>
      </c>
      <c r="W1278" t="str">
        <f t="shared" si="518"/>
        <v/>
      </c>
      <c r="X1278" t="str">
        <f t="shared" si="519"/>
        <v/>
      </c>
      <c r="Y1278" t="str">
        <f t="shared" si="520"/>
        <v/>
      </c>
      <c r="Z1278" t="str">
        <f t="shared" si="521"/>
        <v/>
      </c>
      <c r="AA1278" t="str">
        <f t="shared" si="522"/>
        <v/>
      </c>
      <c r="AB1278" t="str">
        <f t="shared" si="523"/>
        <v/>
      </c>
      <c r="AC1278" t="str">
        <f t="shared" si="524"/>
        <v/>
      </c>
      <c r="AD1278" t="str">
        <f t="shared" si="525"/>
        <v/>
      </c>
      <c r="AE1278" t="str">
        <f t="shared" si="526"/>
        <v/>
      </c>
      <c r="AF1278" t="str">
        <f t="shared" si="527"/>
        <v/>
      </c>
      <c r="AG1278" t="str">
        <f t="shared" si="528"/>
        <v/>
      </c>
    </row>
    <row r="1279" spans="3:33" x14ac:dyDescent="0.3">
      <c r="C1279" s="5" t="str">
        <f t="shared" si="529"/>
        <v/>
      </c>
      <c r="D1279" s="5" t="e">
        <f t="shared" si="513"/>
        <v>#N/A</v>
      </c>
      <c r="E1279" s="5" t="b">
        <f t="shared" si="530"/>
        <v>0</v>
      </c>
      <c r="F1279" s="5" t="e">
        <f t="shared" si="514"/>
        <v>#N/A</v>
      </c>
      <c r="G1279" s="5" t="str">
        <f t="shared" si="531"/>
        <v>FALSE V</v>
      </c>
      <c r="H1279" s="5" t="b">
        <f t="shared" si="532"/>
        <v>0</v>
      </c>
      <c r="I1279" s="5" t="b">
        <f t="shared" si="533"/>
        <v>0</v>
      </c>
      <c r="J1279" s="5" t="b">
        <f t="shared" si="534"/>
        <v>0</v>
      </c>
      <c r="K1279" s="5" t="str">
        <f t="shared" si="535"/>
        <v>FALSE C</v>
      </c>
      <c r="L1279" s="5" t="str">
        <f t="array" ref="L1279">IFERROR(INDEX(e29_4c,SMALL(IF(($B$9&lt;=e29_raw)*($B$11&gt;=e29_raw),MATCH(ROW(e29_4c),ROW(e29_4c))),ROWS($A$1:A1273)),COLUMN(A1273)),"")</f>
        <v/>
      </c>
      <c r="M1279" s="5" t="b">
        <f t="shared" si="536"/>
        <v>0</v>
      </c>
      <c r="N1279" t="b">
        <f t="shared" si="537"/>
        <v>0</v>
      </c>
      <c r="O1279" t="b">
        <f t="shared" si="538"/>
        <v>0</v>
      </c>
      <c r="P1279" s="5" t="b">
        <f t="shared" si="539"/>
        <v>0</v>
      </c>
      <c r="T1279" t="str">
        <f t="shared" si="515"/>
        <v/>
      </c>
      <c r="U1279" t="str">
        <f t="shared" si="516"/>
        <v/>
      </c>
      <c r="V1279" t="str">
        <f t="shared" si="517"/>
        <v/>
      </c>
      <c r="W1279" t="str">
        <f t="shared" si="518"/>
        <v/>
      </c>
      <c r="X1279" t="str">
        <f t="shared" si="519"/>
        <v/>
      </c>
      <c r="Y1279" t="str">
        <f t="shared" si="520"/>
        <v/>
      </c>
      <c r="Z1279" t="str">
        <f t="shared" si="521"/>
        <v/>
      </c>
      <c r="AA1279" t="str">
        <f t="shared" si="522"/>
        <v/>
      </c>
      <c r="AB1279" t="str">
        <f t="shared" si="523"/>
        <v/>
      </c>
      <c r="AC1279" t="str">
        <f t="shared" si="524"/>
        <v/>
      </c>
      <c r="AD1279" t="str">
        <f t="shared" si="525"/>
        <v/>
      </c>
      <c r="AE1279" t="str">
        <f t="shared" si="526"/>
        <v/>
      </c>
      <c r="AF1279" t="str">
        <f t="shared" si="527"/>
        <v/>
      </c>
      <c r="AG1279" t="str">
        <f t="shared" si="528"/>
        <v/>
      </c>
    </row>
    <row r="1280" spans="3:33" x14ac:dyDescent="0.3">
      <c r="C1280" s="5" t="str">
        <f t="shared" si="529"/>
        <v/>
      </c>
      <c r="D1280" s="5" t="e">
        <f t="shared" si="513"/>
        <v>#N/A</v>
      </c>
      <c r="E1280" s="5" t="b">
        <f t="shared" si="530"/>
        <v>0</v>
      </c>
      <c r="F1280" s="5" t="e">
        <f t="shared" si="514"/>
        <v>#N/A</v>
      </c>
      <c r="G1280" s="5" t="str">
        <f t="shared" si="531"/>
        <v>FALSE V</v>
      </c>
      <c r="H1280" s="5" t="b">
        <f t="shared" si="532"/>
        <v>0</v>
      </c>
      <c r="I1280" s="5" t="b">
        <f t="shared" si="533"/>
        <v>0</v>
      </c>
      <c r="J1280" s="5" t="b">
        <f t="shared" si="534"/>
        <v>0</v>
      </c>
      <c r="K1280" s="5" t="str">
        <f t="shared" si="535"/>
        <v>FALSE C</v>
      </c>
      <c r="L1280" s="5" t="str">
        <f t="array" ref="L1280">IFERROR(INDEX(e29_4c,SMALL(IF(($B$9&lt;=e29_raw)*($B$11&gt;=e29_raw),MATCH(ROW(e29_4c),ROW(e29_4c))),ROWS($A$1:A1274)),COLUMN(A1274)),"")</f>
        <v/>
      </c>
      <c r="M1280" s="5" t="b">
        <f t="shared" si="536"/>
        <v>0</v>
      </c>
      <c r="N1280" t="b">
        <f t="shared" si="537"/>
        <v>0</v>
      </c>
      <c r="O1280" t="b">
        <f t="shared" si="538"/>
        <v>0</v>
      </c>
      <c r="P1280" s="5" t="b">
        <f t="shared" si="539"/>
        <v>0</v>
      </c>
      <c r="T1280" t="str">
        <f t="shared" si="515"/>
        <v/>
      </c>
      <c r="U1280" t="str">
        <f t="shared" si="516"/>
        <v/>
      </c>
      <c r="V1280" t="str">
        <f t="shared" si="517"/>
        <v/>
      </c>
      <c r="W1280" t="str">
        <f t="shared" si="518"/>
        <v/>
      </c>
      <c r="X1280" t="str">
        <f t="shared" si="519"/>
        <v/>
      </c>
      <c r="Y1280" t="str">
        <f t="shared" si="520"/>
        <v/>
      </c>
      <c r="Z1280" t="str">
        <f t="shared" si="521"/>
        <v/>
      </c>
      <c r="AA1280" t="str">
        <f t="shared" si="522"/>
        <v/>
      </c>
      <c r="AB1280" t="str">
        <f t="shared" si="523"/>
        <v/>
      </c>
      <c r="AC1280" t="str">
        <f t="shared" si="524"/>
        <v/>
      </c>
      <c r="AD1280" t="str">
        <f t="shared" si="525"/>
        <v/>
      </c>
      <c r="AE1280" t="str">
        <f t="shared" si="526"/>
        <v/>
      </c>
      <c r="AF1280" t="str">
        <f t="shared" si="527"/>
        <v/>
      </c>
      <c r="AG1280" t="str">
        <f t="shared" si="528"/>
        <v/>
      </c>
    </row>
    <row r="1281" spans="3:33" x14ac:dyDescent="0.3">
      <c r="C1281" s="5" t="str">
        <f t="shared" si="529"/>
        <v/>
      </c>
      <c r="D1281" s="5" t="e">
        <f t="shared" si="513"/>
        <v>#N/A</v>
      </c>
      <c r="E1281" s="5" t="b">
        <f t="shared" si="530"/>
        <v>0</v>
      </c>
      <c r="F1281" s="5" t="e">
        <f t="shared" si="514"/>
        <v>#N/A</v>
      </c>
      <c r="G1281" s="5" t="str">
        <f t="shared" si="531"/>
        <v>FALSE V</v>
      </c>
      <c r="H1281" s="5" t="b">
        <f t="shared" si="532"/>
        <v>0</v>
      </c>
      <c r="I1281" s="5" t="b">
        <f t="shared" si="533"/>
        <v>0</v>
      </c>
      <c r="J1281" s="5" t="b">
        <f t="shared" si="534"/>
        <v>0</v>
      </c>
      <c r="K1281" s="5" t="str">
        <f t="shared" si="535"/>
        <v>FALSE C</v>
      </c>
      <c r="L1281" s="5" t="str">
        <f t="array" ref="L1281">IFERROR(INDEX(e29_4c,SMALL(IF(($B$9&lt;=e29_raw)*($B$11&gt;=e29_raw),MATCH(ROW(e29_4c),ROW(e29_4c))),ROWS($A$1:A1275)),COLUMN(A1275)),"")</f>
        <v/>
      </c>
      <c r="M1281" s="5" t="b">
        <f t="shared" si="536"/>
        <v>0</v>
      </c>
      <c r="N1281" t="b">
        <f t="shared" si="537"/>
        <v>0</v>
      </c>
      <c r="O1281" t="b">
        <f t="shared" si="538"/>
        <v>0</v>
      </c>
      <c r="P1281" s="5" t="b">
        <f t="shared" si="539"/>
        <v>0</v>
      </c>
      <c r="T1281" t="str">
        <f t="shared" si="515"/>
        <v/>
      </c>
      <c r="U1281" t="str">
        <f t="shared" si="516"/>
        <v/>
      </c>
      <c r="V1281" t="str">
        <f t="shared" si="517"/>
        <v/>
      </c>
      <c r="W1281" t="str">
        <f t="shared" si="518"/>
        <v/>
      </c>
      <c r="X1281" t="str">
        <f t="shared" si="519"/>
        <v/>
      </c>
      <c r="Y1281" t="str">
        <f t="shared" si="520"/>
        <v/>
      </c>
      <c r="Z1281" t="str">
        <f t="shared" si="521"/>
        <v/>
      </c>
      <c r="AA1281" t="str">
        <f t="shared" si="522"/>
        <v/>
      </c>
      <c r="AB1281" t="str">
        <f t="shared" si="523"/>
        <v/>
      </c>
      <c r="AC1281" t="str">
        <f t="shared" si="524"/>
        <v/>
      </c>
      <c r="AD1281" t="str">
        <f t="shared" si="525"/>
        <v/>
      </c>
      <c r="AE1281" t="str">
        <f t="shared" si="526"/>
        <v/>
      </c>
      <c r="AF1281" t="str">
        <f t="shared" si="527"/>
        <v/>
      </c>
      <c r="AG1281" t="str">
        <f t="shared" si="528"/>
        <v/>
      </c>
    </row>
    <row r="1282" spans="3:33" x14ac:dyDescent="0.3">
      <c r="C1282" s="5" t="str">
        <f t="shared" si="529"/>
        <v/>
      </c>
      <c r="D1282" s="5" t="e">
        <f t="shared" si="513"/>
        <v>#N/A</v>
      </c>
      <c r="E1282" s="5" t="b">
        <f t="shared" si="530"/>
        <v>0</v>
      </c>
      <c r="F1282" s="5" t="e">
        <f t="shared" si="514"/>
        <v>#N/A</v>
      </c>
      <c r="G1282" s="5" t="str">
        <f t="shared" si="531"/>
        <v>FALSE V</v>
      </c>
      <c r="H1282" s="5" t="b">
        <f t="shared" si="532"/>
        <v>0</v>
      </c>
      <c r="I1282" s="5" t="b">
        <f t="shared" si="533"/>
        <v>0</v>
      </c>
      <c r="J1282" s="5" t="b">
        <f t="shared" si="534"/>
        <v>0</v>
      </c>
      <c r="K1282" s="5" t="str">
        <f t="shared" si="535"/>
        <v>FALSE C</v>
      </c>
      <c r="L1282" s="5" t="str">
        <f t="array" ref="L1282">IFERROR(INDEX(e29_4c,SMALL(IF(($B$9&lt;=e29_raw)*($B$11&gt;=e29_raw),MATCH(ROW(e29_4c),ROW(e29_4c))),ROWS($A$1:A1276)),COLUMN(A1276)),"")</f>
        <v/>
      </c>
      <c r="M1282" s="5" t="b">
        <f t="shared" si="536"/>
        <v>0</v>
      </c>
      <c r="N1282" t="b">
        <f t="shared" si="537"/>
        <v>0</v>
      </c>
      <c r="O1282" t="b">
        <f t="shared" si="538"/>
        <v>0</v>
      </c>
      <c r="P1282" s="5" t="b">
        <f t="shared" si="539"/>
        <v>0</v>
      </c>
      <c r="T1282" t="str">
        <f t="shared" si="515"/>
        <v/>
      </c>
      <c r="U1282" t="str">
        <f t="shared" si="516"/>
        <v/>
      </c>
      <c r="V1282" t="str">
        <f t="shared" si="517"/>
        <v/>
      </c>
      <c r="W1282" t="str">
        <f t="shared" si="518"/>
        <v/>
      </c>
      <c r="X1282" t="str">
        <f t="shared" si="519"/>
        <v/>
      </c>
      <c r="Y1282" t="str">
        <f t="shared" si="520"/>
        <v/>
      </c>
      <c r="Z1282" t="str">
        <f t="shared" si="521"/>
        <v/>
      </c>
      <c r="AA1282" t="str">
        <f t="shared" si="522"/>
        <v/>
      </c>
      <c r="AB1282" t="str">
        <f t="shared" si="523"/>
        <v/>
      </c>
      <c r="AC1282" t="str">
        <f t="shared" si="524"/>
        <v/>
      </c>
      <c r="AD1282" t="str">
        <f t="shared" si="525"/>
        <v/>
      </c>
      <c r="AE1282" t="str">
        <f t="shared" si="526"/>
        <v/>
      </c>
      <c r="AF1282" t="str">
        <f t="shared" si="527"/>
        <v/>
      </c>
      <c r="AG1282" t="str">
        <f t="shared" si="528"/>
        <v/>
      </c>
    </row>
    <row r="1283" spans="3:33" x14ac:dyDescent="0.3">
      <c r="C1283" s="5" t="str">
        <f t="shared" si="529"/>
        <v/>
      </c>
      <c r="D1283" s="5" t="e">
        <f t="shared" si="513"/>
        <v>#N/A</v>
      </c>
      <c r="E1283" s="5" t="b">
        <f t="shared" si="530"/>
        <v>0</v>
      </c>
      <c r="F1283" s="5" t="e">
        <f t="shared" si="514"/>
        <v>#N/A</v>
      </c>
      <c r="G1283" s="5" t="str">
        <f t="shared" si="531"/>
        <v>FALSE V</v>
      </c>
      <c r="H1283" s="5" t="b">
        <f t="shared" si="532"/>
        <v>0</v>
      </c>
      <c r="I1283" s="5" t="b">
        <f t="shared" si="533"/>
        <v>0</v>
      </c>
      <c r="J1283" s="5" t="b">
        <f t="shared" si="534"/>
        <v>0</v>
      </c>
      <c r="K1283" s="5" t="str">
        <f t="shared" si="535"/>
        <v>FALSE C</v>
      </c>
      <c r="L1283" s="5" t="str">
        <f t="array" ref="L1283">IFERROR(INDEX(e29_4c,SMALL(IF(($B$9&lt;=e29_raw)*($B$11&gt;=e29_raw),MATCH(ROW(e29_4c),ROW(e29_4c))),ROWS($A$1:A1277)),COLUMN(A1277)),"")</f>
        <v/>
      </c>
      <c r="M1283" s="5" t="b">
        <f t="shared" si="536"/>
        <v>0</v>
      </c>
      <c r="N1283" t="b">
        <f t="shared" si="537"/>
        <v>0</v>
      </c>
      <c r="O1283" t="b">
        <f t="shared" si="538"/>
        <v>0</v>
      </c>
      <c r="P1283" s="5" t="b">
        <f t="shared" si="539"/>
        <v>0</v>
      </c>
      <c r="T1283" t="str">
        <f t="shared" si="515"/>
        <v/>
      </c>
      <c r="U1283" t="str">
        <f t="shared" si="516"/>
        <v/>
      </c>
      <c r="V1283" t="str">
        <f t="shared" si="517"/>
        <v/>
      </c>
      <c r="W1283" t="str">
        <f t="shared" si="518"/>
        <v/>
      </c>
      <c r="X1283" t="str">
        <f t="shared" si="519"/>
        <v/>
      </c>
      <c r="Y1283" t="str">
        <f t="shared" si="520"/>
        <v/>
      </c>
      <c r="Z1283" t="str">
        <f t="shared" si="521"/>
        <v/>
      </c>
      <c r="AA1283" t="str">
        <f t="shared" si="522"/>
        <v/>
      </c>
      <c r="AB1283" t="str">
        <f t="shared" si="523"/>
        <v/>
      </c>
      <c r="AC1283" t="str">
        <f t="shared" si="524"/>
        <v/>
      </c>
      <c r="AD1283" t="str">
        <f t="shared" si="525"/>
        <v/>
      </c>
      <c r="AE1283" t="str">
        <f t="shared" si="526"/>
        <v/>
      </c>
      <c r="AF1283" t="str">
        <f t="shared" si="527"/>
        <v/>
      </c>
      <c r="AG1283" t="str">
        <f t="shared" si="528"/>
        <v/>
      </c>
    </row>
    <row r="1284" spans="3:33" x14ac:dyDescent="0.3">
      <c r="C1284" s="5" t="str">
        <f t="shared" si="529"/>
        <v/>
      </c>
      <c r="D1284" s="5" t="e">
        <f t="shared" si="513"/>
        <v>#N/A</v>
      </c>
      <c r="E1284" s="5" t="b">
        <f t="shared" si="530"/>
        <v>0</v>
      </c>
      <c r="F1284" s="5" t="e">
        <f t="shared" si="514"/>
        <v>#N/A</v>
      </c>
      <c r="G1284" s="5" t="str">
        <f t="shared" si="531"/>
        <v>FALSE V</v>
      </c>
      <c r="H1284" s="5" t="b">
        <f t="shared" si="532"/>
        <v>0</v>
      </c>
      <c r="I1284" s="5" t="b">
        <f t="shared" si="533"/>
        <v>0</v>
      </c>
      <c r="J1284" s="5" t="b">
        <f t="shared" si="534"/>
        <v>0</v>
      </c>
      <c r="K1284" s="5" t="str">
        <f t="shared" si="535"/>
        <v>FALSE C</v>
      </c>
      <c r="L1284" s="5" t="str">
        <f t="array" ref="L1284">IFERROR(INDEX(e29_4c,SMALL(IF(($B$9&lt;=e29_raw)*($B$11&gt;=e29_raw),MATCH(ROW(e29_4c),ROW(e29_4c))),ROWS($A$1:A1278)),COLUMN(A1278)),"")</f>
        <v/>
      </c>
      <c r="M1284" s="5" t="b">
        <f t="shared" si="536"/>
        <v>0</v>
      </c>
      <c r="N1284" t="b">
        <f t="shared" si="537"/>
        <v>0</v>
      </c>
      <c r="O1284" t="b">
        <f t="shared" si="538"/>
        <v>0</v>
      </c>
      <c r="P1284" s="5" t="b">
        <f t="shared" si="539"/>
        <v>0</v>
      </c>
      <c r="T1284" t="str">
        <f t="shared" si="515"/>
        <v/>
      </c>
      <c r="U1284" t="str">
        <f t="shared" si="516"/>
        <v/>
      </c>
      <c r="V1284" t="str">
        <f t="shared" si="517"/>
        <v/>
      </c>
      <c r="W1284" t="str">
        <f t="shared" si="518"/>
        <v/>
      </c>
      <c r="X1284" t="str">
        <f t="shared" si="519"/>
        <v/>
      </c>
      <c r="Y1284" t="str">
        <f t="shared" si="520"/>
        <v/>
      </c>
      <c r="Z1284" t="str">
        <f t="shared" si="521"/>
        <v/>
      </c>
      <c r="AA1284" t="str">
        <f t="shared" si="522"/>
        <v/>
      </c>
      <c r="AB1284" t="str">
        <f t="shared" si="523"/>
        <v/>
      </c>
      <c r="AC1284" t="str">
        <f t="shared" si="524"/>
        <v/>
      </c>
      <c r="AD1284" t="str">
        <f t="shared" si="525"/>
        <v/>
      </c>
      <c r="AE1284" t="str">
        <f t="shared" si="526"/>
        <v/>
      </c>
      <c r="AF1284" t="str">
        <f t="shared" si="527"/>
        <v/>
      </c>
      <c r="AG1284" t="str">
        <f t="shared" si="528"/>
        <v/>
      </c>
    </row>
    <row r="1285" spans="3:33" x14ac:dyDescent="0.3">
      <c r="C1285" s="5" t="str">
        <f t="shared" si="529"/>
        <v/>
      </c>
      <c r="D1285" s="5" t="e">
        <f t="shared" si="513"/>
        <v>#N/A</v>
      </c>
      <c r="E1285" s="5" t="b">
        <f t="shared" si="530"/>
        <v>0</v>
      </c>
      <c r="F1285" s="5" t="e">
        <f t="shared" si="514"/>
        <v>#N/A</v>
      </c>
      <c r="G1285" s="5" t="str">
        <f t="shared" si="531"/>
        <v>FALSE V</v>
      </c>
      <c r="H1285" s="5" t="b">
        <f t="shared" si="532"/>
        <v>0</v>
      </c>
      <c r="I1285" s="5" t="b">
        <f t="shared" si="533"/>
        <v>0</v>
      </c>
      <c r="J1285" s="5" t="b">
        <f t="shared" si="534"/>
        <v>0</v>
      </c>
      <c r="K1285" s="5" t="str">
        <f t="shared" si="535"/>
        <v>FALSE C</v>
      </c>
      <c r="L1285" s="5" t="str">
        <f t="array" ref="L1285">IFERROR(INDEX(e29_4c,SMALL(IF(($B$9&lt;=e29_raw)*($B$11&gt;=e29_raw),MATCH(ROW(e29_4c),ROW(e29_4c))),ROWS($A$1:A1279)),COLUMN(A1279)),"")</f>
        <v/>
      </c>
      <c r="M1285" s="5" t="b">
        <f t="shared" si="536"/>
        <v>0</v>
      </c>
      <c r="N1285" t="b">
        <f t="shared" si="537"/>
        <v>0</v>
      </c>
      <c r="O1285" t="b">
        <f t="shared" si="538"/>
        <v>0</v>
      </c>
      <c r="P1285" s="5" t="b">
        <f t="shared" si="539"/>
        <v>0</v>
      </c>
      <c r="T1285" t="str">
        <f t="shared" si="515"/>
        <v/>
      </c>
      <c r="U1285" t="str">
        <f t="shared" si="516"/>
        <v/>
      </c>
      <c r="V1285" t="str">
        <f t="shared" si="517"/>
        <v/>
      </c>
      <c r="W1285" t="str">
        <f t="shared" si="518"/>
        <v/>
      </c>
      <c r="X1285" t="str">
        <f t="shared" si="519"/>
        <v/>
      </c>
      <c r="Y1285" t="str">
        <f t="shared" si="520"/>
        <v/>
      </c>
      <c r="Z1285" t="str">
        <f t="shared" si="521"/>
        <v/>
      </c>
      <c r="AA1285" t="str">
        <f t="shared" si="522"/>
        <v/>
      </c>
      <c r="AB1285" t="str">
        <f t="shared" si="523"/>
        <v/>
      </c>
      <c r="AC1285" t="str">
        <f t="shared" si="524"/>
        <v/>
      </c>
      <c r="AD1285" t="str">
        <f t="shared" si="525"/>
        <v/>
      </c>
      <c r="AE1285" t="str">
        <f t="shared" si="526"/>
        <v/>
      </c>
      <c r="AF1285" t="str">
        <f t="shared" si="527"/>
        <v/>
      </c>
      <c r="AG1285" t="str">
        <f t="shared" si="528"/>
        <v/>
      </c>
    </row>
    <row r="1286" spans="3:33" x14ac:dyDescent="0.3">
      <c r="C1286" s="5" t="str">
        <f t="shared" si="529"/>
        <v/>
      </c>
      <c r="D1286" s="5" t="e">
        <f t="shared" si="513"/>
        <v>#N/A</v>
      </c>
      <c r="E1286" s="5" t="b">
        <f t="shared" si="530"/>
        <v>0</v>
      </c>
      <c r="F1286" s="5" t="e">
        <f t="shared" si="514"/>
        <v>#N/A</v>
      </c>
      <c r="G1286" s="5" t="str">
        <f t="shared" si="531"/>
        <v>FALSE V</v>
      </c>
      <c r="H1286" s="5" t="b">
        <f t="shared" si="532"/>
        <v>0</v>
      </c>
      <c r="I1286" s="5" t="b">
        <f t="shared" si="533"/>
        <v>0</v>
      </c>
      <c r="J1286" s="5" t="b">
        <f t="shared" si="534"/>
        <v>0</v>
      </c>
      <c r="K1286" s="5" t="str">
        <f t="shared" si="535"/>
        <v>FALSE C</v>
      </c>
      <c r="L1286" s="5" t="str">
        <f t="array" ref="L1286">IFERROR(INDEX(e29_4c,SMALL(IF(($B$9&lt;=e29_raw)*($B$11&gt;=e29_raw),MATCH(ROW(e29_4c),ROW(e29_4c))),ROWS($A$1:A1280)),COLUMN(A1280)),"")</f>
        <v/>
      </c>
      <c r="M1286" s="5" t="b">
        <f t="shared" si="536"/>
        <v>0</v>
      </c>
      <c r="N1286" t="b">
        <f t="shared" si="537"/>
        <v>0</v>
      </c>
      <c r="O1286" t="b">
        <f t="shared" si="538"/>
        <v>0</v>
      </c>
      <c r="P1286" s="5" t="b">
        <f t="shared" si="539"/>
        <v>0</v>
      </c>
      <c r="T1286" t="str">
        <f t="shared" si="515"/>
        <v/>
      </c>
      <c r="U1286" t="str">
        <f t="shared" si="516"/>
        <v/>
      </c>
      <c r="V1286" t="str">
        <f t="shared" si="517"/>
        <v/>
      </c>
      <c r="W1286" t="str">
        <f t="shared" si="518"/>
        <v/>
      </c>
      <c r="X1286" t="str">
        <f t="shared" si="519"/>
        <v/>
      </c>
      <c r="Y1286" t="str">
        <f t="shared" si="520"/>
        <v/>
      </c>
      <c r="Z1286" t="str">
        <f t="shared" si="521"/>
        <v/>
      </c>
      <c r="AA1286" t="str">
        <f t="shared" si="522"/>
        <v/>
      </c>
      <c r="AB1286" t="str">
        <f t="shared" si="523"/>
        <v/>
      </c>
      <c r="AC1286" t="str">
        <f t="shared" si="524"/>
        <v/>
      </c>
      <c r="AD1286" t="str">
        <f t="shared" si="525"/>
        <v/>
      </c>
      <c r="AE1286" t="str">
        <f t="shared" si="526"/>
        <v/>
      </c>
      <c r="AF1286" t="str">
        <f t="shared" si="527"/>
        <v/>
      </c>
      <c r="AG1286" t="str">
        <f t="shared" si="528"/>
        <v/>
      </c>
    </row>
    <row r="1287" spans="3:33" x14ac:dyDescent="0.3">
      <c r="C1287" s="5" t="str">
        <f t="shared" si="529"/>
        <v/>
      </c>
      <c r="D1287" s="5" t="e">
        <f t="shared" ref="D1287:D1350" si="540">INDEX(e29_value,MATCH(L1287,e29_4c,0))&amp;" "&amp;INDEX(e29_sym,MATCH(L1287,e29_4c,0))</f>
        <v>#N/A</v>
      </c>
      <c r="E1287" s="5" t="b">
        <f t="shared" si="530"/>
        <v>0</v>
      </c>
      <c r="F1287" s="5" t="e">
        <f t="shared" ref="F1287:F1350" si="541">MIN($B$17,ROUND(SQRT(($B$30*INDEX(e29_raw,MATCH(L1287,e29_4c,0)))),1))&amp;" V"</f>
        <v>#N/A</v>
      </c>
      <c r="G1287" s="5" t="str">
        <f t="shared" si="531"/>
        <v>FALSE V</v>
      </c>
      <c r="H1287" s="5" t="b">
        <f t="shared" si="532"/>
        <v>0</v>
      </c>
      <c r="I1287" s="5" t="b">
        <f t="shared" si="533"/>
        <v>0</v>
      </c>
      <c r="J1287" s="5" t="b">
        <f t="shared" si="534"/>
        <v>0</v>
      </c>
      <c r="K1287" s="5" t="str">
        <f t="shared" si="535"/>
        <v>FALSE C</v>
      </c>
      <c r="L1287" s="5" t="str">
        <f t="array" ref="L1287">IFERROR(INDEX(e29_4c,SMALL(IF(($B$9&lt;=e29_raw)*($B$11&gt;=e29_raw),MATCH(ROW(e29_4c),ROW(e29_4c))),ROWS($A$1:A1281)),COLUMN(A1281)),"")</f>
        <v/>
      </c>
      <c r="M1287" s="5" t="b">
        <f t="shared" si="536"/>
        <v>0</v>
      </c>
      <c r="N1287" t="b">
        <f t="shared" si="537"/>
        <v>0</v>
      </c>
      <c r="O1287" t="b">
        <f t="shared" si="538"/>
        <v>0</v>
      </c>
      <c r="P1287" s="5" t="b">
        <f t="shared" si="539"/>
        <v>0</v>
      </c>
      <c r="T1287" t="str">
        <f t="shared" ref="T1287:T1350" si="542">IF($L1287&lt;&gt;"",C$6&amp;" '"&amp;C1287&amp;"';","")</f>
        <v/>
      </c>
      <c r="U1287" t="str">
        <f t="shared" ref="U1287:U1350" si="543">IF($L1287&lt;&gt;"",D$6&amp;" '"&amp;D1287&amp;"';","")</f>
        <v/>
      </c>
      <c r="V1287" t="str">
        <f t="shared" ref="V1287:V1350" si="544">IF($L1287&lt;&gt;"",E$6&amp;" '"&amp;E1287&amp;"';","")</f>
        <v/>
      </c>
      <c r="W1287" t="str">
        <f t="shared" ref="W1287:W1350" si="545">IF($L1287&lt;&gt;"",F$6&amp;" '"&amp;F1287&amp;"';","")</f>
        <v/>
      </c>
      <c r="X1287" t="str">
        <f t="shared" ref="X1287:X1350" si="546">IF($L1287&lt;&gt;"",G$6&amp;" '"&amp;G1287&amp;"';","")</f>
        <v/>
      </c>
      <c r="Y1287" t="str">
        <f t="shared" ref="Y1287:Y1350" si="547">IF($L1287&lt;&gt;"",H$6&amp;" '"&amp;H1287&amp;"';","")</f>
        <v/>
      </c>
      <c r="Z1287" t="str">
        <f t="shared" ref="Z1287:Z1350" si="548">IF($L1287&lt;&gt;"",I$6&amp;" '"&amp;I1287&amp;"';","")</f>
        <v/>
      </c>
      <c r="AA1287" t="str">
        <f t="shared" ref="AA1287:AA1350" si="549">IF($L1287&lt;&gt;"",J$6&amp;" '"&amp;J1287&amp;"';","")</f>
        <v/>
      </c>
      <c r="AB1287" t="str">
        <f t="shared" ref="AB1287:AB1350" si="550">IF($L1287&lt;&gt;"",K$6&amp;" '"&amp;K1287&amp;"';","")</f>
        <v/>
      </c>
      <c r="AC1287" t="str">
        <f t="shared" ref="AC1287:AC1350" si="551">IF($L1287&lt;&gt;"",L$6&amp;" '"&amp;L1287&amp;"';","")</f>
        <v/>
      </c>
      <c r="AD1287" t="str">
        <f t="shared" ref="AD1287:AD1350" si="552">IF($L1287&lt;&gt;"",M$6&amp;" '"&amp;M1287&amp;"';","")</f>
        <v/>
      </c>
      <c r="AE1287" t="str">
        <f t="shared" ref="AE1287:AE1350" si="553">IF($L1287&lt;&gt;"",N$6&amp;" '"&amp;N1287&amp;"';","")</f>
        <v/>
      </c>
      <c r="AF1287" t="str">
        <f t="shared" ref="AF1287:AF1350" si="554">IF($L1287&lt;&gt;"",O$6&amp;" '"&amp;O1287&amp;"';","")</f>
        <v/>
      </c>
      <c r="AG1287" t="str">
        <f t="shared" ref="AG1287:AG1350" si="555">IF($L1287&lt;&gt;"",P$6&amp;" '"&amp;P1287&amp;"';","")</f>
        <v/>
      </c>
    </row>
    <row r="1288" spans="3:33" x14ac:dyDescent="0.3">
      <c r="C1288" s="5" t="str">
        <f t="shared" ref="C1288:C1351" si="556">IF($L1288&lt;&gt;"","R"&amp;J1288,"")</f>
        <v/>
      </c>
      <c r="D1288" s="5" t="e">
        <f t="shared" si="540"/>
        <v>#N/A</v>
      </c>
      <c r="E1288" s="5" t="b">
        <f t="shared" ref="E1288:E1351" si="557">IF($L1288&lt;&gt;"",$B$21)</f>
        <v>0</v>
      </c>
      <c r="F1288" s="5" t="e">
        <f t="shared" si="541"/>
        <v>#N/A</v>
      </c>
      <c r="G1288" s="5" t="str">
        <f t="shared" ref="G1288:G1351" si="558">IF($L1288&lt;&gt;"",$B$19)&amp;" V"</f>
        <v>FALSE V</v>
      </c>
      <c r="H1288" s="5" t="b">
        <f t="shared" ref="H1288:H1351" si="559">IF($L1288&lt;&gt;"",$B$15)</f>
        <v>0</v>
      </c>
      <c r="I1288" s="5" t="b">
        <f t="shared" ref="I1288:I1351" si="560">IF($L1288&lt;&gt;"",$B$23)</f>
        <v>0</v>
      </c>
      <c r="J1288" s="5" t="b">
        <f t="shared" ref="J1288:J1351" si="561">IF($L1288&lt;&gt;"",$B$13)</f>
        <v>0</v>
      </c>
      <c r="K1288" s="5" t="str">
        <f t="shared" ref="K1288:K1351" si="562">IF($L1288&lt;&gt;"",$B$25)&amp;" C"</f>
        <v>FALSE C</v>
      </c>
      <c r="L1288" s="5" t="str">
        <f t="array" ref="L1288">IFERROR(INDEX(e29_4c,SMALL(IF(($B$9&lt;=e29_raw)*($B$11&gt;=e29_raw),MATCH(ROW(e29_4c),ROW(e29_4c))),ROWS($A$1:A1282)),COLUMN(A1282)),"")</f>
        <v/>
      </c>
      <c r="M1288" s="5" t="b">
        <f t="shared" ref="M1288:M1351" si="563">IF($L1288&lt;&gt;"",$B$27)</f>
        <v>0</v>
      </c>
      <c r="N1288" t="b">
        <f t="shared" ref="N1288:N1351" si="564">IF(L1288&lt;&gt;"",$A$9)</f>
        <v>0</v>
      </c>
      <c r="O1288" t="b">
        <f t="shared" ref="O1288:O1351" si="565">IF($L1288&lt;&gt;"","Panasonic")</f>
        <v>0</v>
      </c>
      <c r="P1288" s="5" t="b">
        <f t="shared" ref="P1288:P1351" si="566">IF($L1288&lt;&gt;"","ERJ"&amp;$B$6&amp;$B$34&amp;L1288)</f>
        <v>0</v>
      </c>
      <c r="T1288" t="str">
        <f t="shared" si="542"/>
        <v/>
      </c>
      <c r="U1288" t="str">
        <f t="shared" si="543"/>
        <v/>
      </c>
      <c r="V1288" t="str">
        <f t="shared" si="544"/>
        <v/>
      </c>
      <c r="W1288" t="str">
        <f t="shared" si="545"/>
        <v/>
      </c>
      <c r="X1288" t="str">
        <f t="shared" si="546"/>
        <v/>
      </c>
      <c r="Y1288" t="str">
        <f t="shared" si="547"/>
        <v/>
      </c>
      <c r="Z1288" t="str">
        <f t="shared" si="548"/>
        <v/>
      </c>
      <c r="AA1288" t="str">
        <f t="shared" si="549"/>
        <v/>
      </c>
      <c r="AB1288" t="str">
        <f t="shared" si="550"/>
        <v/>
      </c>
      <c r="AC1288" t="str">
        <f t="shared" si="551"/>
        <v/>
      </c>
      <c r="AD1288" t="str">
        <f t="shared" si="552"/>
        <v/>
      </c>
      <c r="AE1288" t="str">
        <f t="shared" si="553"/>
        <v/>
      </c>
      <c r="AF1288" t="str">
        <f t="shared" si="554"/>
        <v/>
      </c>
      <c r="AG1288" t="str">
        <f t="shared" si="555"/>
        <v/>
      </c>
    </row>
    <row r="1289" spans="3:33" x14ac:dyDescent="0.3">
      <c r="C1289" s="5" t="str">
        <f t="shared" si="556"/>
        <v/>
      </c>
      <c r="D1289" s="5" t="e">
        <f t="shared" si="540"/>
        <v>#N/A</v>
      </c>
      <c r="E1289" s="5" t="b">
        <f t="shared" si="557"/>
        <v>0</v>
      </c>
      <c r="F1289" s="5" t="e">
        <f t="shared" si="541"/>
        <v>#N/A</v>
      </c>
      <c r="G1289" s="5" t="str">
        <f t="shared" si="558"/>
        <v>FALSE V</v>
      </c>
      <c r="H1289" s="5" t="b">
        <f t="shared" si="559"/>
        <v>0</v>
      </c>
      <c r="I1289" s="5" t="b">
        <f t="shared" si="560"/>
        <v>0</v>
      </c>
      <c r="J1289" s="5" t="b">
        <f t="shared" si="561"/>
        <v>0</v>
      </c>
      <c r="K1289" s="5" t="str">
        <f t="shared" si="562"/>
        <v>FALSE C</v>
      </c>
      <c r="L1289" s="5" t="str">
        <f t="array" ref="L1289">IFERROR(INDEX(e29_4c,SMALL(IF(($B$9&lt;=e29_raw)*($B$11&gt;=e29_raw),MATCH(ROW(e29_4c),ROW(e29_4c))),ROWS($A$1:A1283)),COLUMN(A1283)),"")</f>
        <v/>
      </c>
      <c r="M1289" s="5" t="b">
        <f t="shared" si="563"/>
        <v>0</v>
      </c>
      <c r="N1289" t="b">
        <f t="shared" si="564"/>
        <v>0</v>
      </c>
      <c r="O1289" t="b">
        <f t="shared" si="565"/>
        <v>0</v>
      </c>
      <c r="P1289" s="5" t="b">
        <f t="shared" si="566"/>
        <v>0</v>
      </c>
      <c r="T1289" t="str">
        <f t="shared" si="542"/>
        <v/>
      </c>
      <c r="U1289" t="str">
        <f t="shared" si="543"/>
        <v/>
      </c>
      <c r="V1289" t="str">
        <f t="shared" si="544"/>
        <v/>
      </c>
      <c r="W1289" t="str">
        <f t="shared" si="545"/>
        <v/>
      </c>
      <c r="X1289" t="str">
        <f t="shared" si="546"/>
        <v/>
      </c>
      <c r="Y1289" t="str">
        <f t="shared" si="547"/>
        <v/>
      </c>
      <c r="Z1289" t="str">
        <f t="shared" si="548"/>
        <v/>
      </c>
      <c r="AA1289" t="str">
        <f t="shared" si="549"/>
        <v/>
      </c>
      <c r="AB1289" t="str">
        <f t="shared" si="550"/>
        <v/>
      </c>
      <c r="AC1289" t="str">
        <f t="shared" si="551"/>
        <v/>
      </c>
      <c r="AD1289" t="str">
        <f t="shared" si="552"/>
        <v/>
      </c>
      <c r="AE1289" t="str">
        <f t="shared" si="553"/>
        <v/>
      </c>
      <c r="AF1289" t="str">
        <f t="shared" si="554"/>
        <v/>
      </c>
      <c r="AG1289" t="str">
        <f t="shared" si="555"/>
        <v/>
      </c>
    </row>
    <row r="1290" spans="3:33" x14ac:dyDescent="0.3">
      <c r="C1290" s="5" t="str">
        <f t="shared" si="556"/>
        <v/>
      </c>
      <c r="D1290" s="5" t="e">
        <f t="shared" si="540"/>
        <v>#N/A</v>
      </c>
      <c r="E1290" s="5" t="b">
        <f t="shared" si="557"/>
        <v>0</v>
      </c>
      <c r="F1290" s="5" t="e">
        <f t="shared" si="541"/>
        <v>#N/A</v>
      </c>
      <c r="G1290" s="5" t="str">
        <f t="shared" si="558"/>
        <v>FALSE V</v>
      </c>
      <c r="H1290" s="5" t="b">
        <f t="shared" si="559"/>
        <v>0</v>
      </c>
      <c r="I1290" s="5" t="b">
        <f t="shared" si="560"/>
        <v>0</v>
      </c>
      <c r="J1290" s="5" t="b">
        <f t="shared" si="561"/>
        <v>0</v>
      </c>
      <c r="K1290" s="5" t="str">
        <f t="shared" si="562"/>
        <v>FALSE C</v>
      </c>
      <c r="L1290" s="5" t="str">
        <f t="array" ref="L1290">IFERROR(INDEX(e29_4c,SMALL(IF(($B$9&lt;=e29_raw)*($B$11&gt;=e29_raw),MATCH(ROW(e29_4c),ROW(e29_4c))),ROWS($A$1:A1284)),COLUMN(A1284)),"")</f>
        <v/>
      </c>
      <c r="M1290" s="5" t="b">
        <f t="shared" si="563"/>
        <v>0</v>
      </c>
      <c r="N1290" t="b">
        <f t="shared" si="564"/>
        <v>0</v>
      </c>
      <c r="O1290" t="b">
        <f t="shared" si="565"/>
        <v>0</v>
      </c>
      <c r="P1290" s="5" t="b">
        <f t="shared" si="566"/>
        <v>0</v>
      </c>
      <c r="T1290" t="str">
        <f t="shared" si="542"/>
        <v/>
      </c>
      <c r="U1290" t="str">
        <f t="shared" si="543"/>
        <v/>
      </c>
      <c r="V1290" t="str">
        <f t="shared" si="544"/>
        <v/>
      </c>
      <c r="W1290" t="str">
        <f t="shared" si="545"/>
        <v/>
      </c>
      <c r="X1290" t="str">
        <f t="shared" si="546"/>
        <v/>
      </c>
      <c r="Y1290" t="str">
        <f t="shared" si="547"/>
        <v/>
      </c>
      <c r="Z1290" t="str">
        <f t="shared" si="548"/>
        <v/>
      </c>
      <c r="AA1290" t="str">
        <f t="shared" si="549"/>
        <v/>
      </c>
      <c r="AB1290" t="str">
        <f t="shared" si="550"/>
        <v/>
      </c>
      <c r="AC1290" t="str">
        <f t="shared" si="551"/>
        <v/>
      </c>
      <c r="AD1290" t="str">
        <f t="shared" si="552"/>
        <v/>
      </c>
      <c r="AE1290" t="str">
        <f t="shared" si="553"/>
        <v/>
      </c>
      <c r="AF1290" t="str">
        <f t="shared" si="554"/>
        <v/>
      </c>
      <c r="AG1290" t="str">
        <f t="shared" si="555"/>
        <v/>
      </c>
    </row>
    <row r="1291" spans="3:33" x14ac:dyDescent="0.3">
      <c r="C1291" s="5" t="str">
        <f t="shared" si="556"/>
        <v/>
      </c>
      <c r="D1291" s="5" t="e">
        <f t="shared" si="540"/>
        <v>#N/A</v>
      </c>
      <c r="E1291" s="5" t="b">
        <f t="shared" si="557"/>
        <v>0</v>
      </c>
      <c r="F1291" s="5" t="e">
        <f t="shared" si="541"/>
        <v>#N/A</v>
      </c>
      <c r="G1291" s="5" t="str">
        <f t="shared" si="558"/>
        <v>FALSE V</v>
      </c>
      <c r="H1291" s="5" t="b">
        <f t="shared" si="559"/>
        <v>0</v>
      </c>
      <c r="I1291" s="5" t="b">
        <f t="shared" si="560"/>
        <v>0</v>
      </c>
      <c r="J1291" s="5" t="b">
        <f t="shared" si="561"/>
        <v>0</v>
      </c>
      <c r="K1291" s="5" t="str">
        <f t="shared" si="562"/>
        <v>FALSE C</v>
      </c>
      <c r="L1291" s="5" t="str">
        <f t="array" ref="L1291">IFERROR(INDEX(e29_4c,SMALL(IF(($B$9&lt;=e29_raw)*($B$11&gt;=e29_raw),MATCH(ROW(e29_4c),ROW(e29_4c))),ROWS($A$1:A1285)),COLUMN(A1285)),"")</f>
        <v/>
      </c>
      <c r="M1291" s="5" t="b">
        <f t="shared" si="563"/>
        <v>0</v>
      </c>
      <c r="N1291" t="b">
        <f t="shared" si="564"/>
        <v>0</v>
      </c>
      <c r="O1291" t="b">
        <f t="shared" si="565"/>
        <v>0</v>
      </c>
      <c r="P1291" s="5" t="b">
        <f t="shared" si="566"/>
        <v>0</v>
      </c>
      <c r="T1291" t="str">
        <f t="shared" si="542"/>
        <v/>
      </c>
      <c r="U1291" t="str">
        <f t="shared" si="543"/>
        <v/>
      </c>
      <c r="V1291" t="str">
        <f t="shared" si="544"/>
        <v/>
      </c>
      <c r="W1291" t="str">
        <f t="shared" si="545"/>
        <v/>
      </c>
      <c r="X1291" t="str">
        <f t="shared" si="546"/>
        <v/>
      </c>
      <c r="Y1291" t="str">
        <f t="shared" si="547"/>
        <v/>
      </c>
      <c r="Z1291" t="str">
        <f t="shared" si="548"/>
        <v/>
      </c>
      <c r="AA1291" t="str">
        <f t="shared" si="549"/>
        <v/>
      </c>
      <c r="AB1291" t="str">
        <f t="shared" si="550"/>
        <v/>
      </c>
      <c r="AC1291" t="str">
        <f t="shared" si="551"/>
        <v/>
      </c>
      <c r="AD1291" t="str">
        <f t="shared" si="552"/>
        <v/>
      </c>
      <c r="AE1291" t="str">
        <f t="shared" si="553"/>
        <v/>
      </c>
      <c r="AF1291" t="str">
        <f t="shared" si="554"/>
        <v/>
      </c>
      <c r="AG1291" t="str">
        <f t="shared" si="555"/>
        <v/>
      </c>
    </row>
    <row r="1292" spans="3:33" x14ac:dyDescent="0.3">
      <c r="C1292" s="5" t="str">
        <f t="shared" si="556"/>
        <v/>
      </c>
      <c r="D1292" s="5" t="e">
        <f t="shared" si="540"/>
        <v>#N/A</v>
      </c>
      <c r="E1292" s="5" t="b">
        <f t="shared" si="557"/>
        <v>0</v>
      </c>
      <c r="F1292" s="5" t="e">
        <f t="shared" si="541"/>
        <v>#N/A</v>
      </c>
      <c r="G1292" s="5" t="str">
        <f t="shared" si="558"/>
        <v>FALSE V</v>
      </c>
      <c r="H1292" s="5" t="b">
        <f t="shared" si="559"/>
        <v>0</v>
      </c>
      <c r="I1292" s="5" t="b">
        <f t="shared" si="560"/>
        <v>0</v>
      </c>
      <c r="J1292" s="5" t="b">
        <f t="shared" si="561"/>
        <v>0</v>
      </c>
      <c r="K1292" s="5" t="str">
        <f t="shared" si="562"/>
        <v>FALSE C</v>
      </c>
      <c r="L1292" s="5" t="str">
        <f t="array" ref="L1292">IFERROR(INDEX(e29_4c,SMALL(IF(($B$9&lt;=e29_raw)*($B$11&gt;=e29_raw),MATCH(ROW(e29_4c),ROW(e29_4c))),ROWS($A$1:A1286)),COLUMN(A1286)),"")</f>
        <v/>
      </c>
      <c r="M1292" s="5" t="b">
        <f t="shared" si="563"/>
        <v>0</v>
      </c>
      <c r="N1292" t="b">
        <f t="shared" si="564"/>
        <v>0</v>
      </c>
      <c r="O1292" t="b">
        <f t="shared" si="565"/>
        <v>0</v>
      </c>
      <c r="P1292" s="5" t="b">
        <f t="shared" si="566"/>
        <v>0</v>
      </c>
      <c r="T1292" t="str">
        <f t="shared" si="542"/>
        <v/>
      </c>
      <c r="U1292" t="str">
        <f t="shared" si="543"/>
        <v/>
      </c>
      <c r="V1292" t="str">
        <f t="shared" si="544"/>
        <v/>
      </c>
      <c r="W1292" t="str">
        <f t="shared" si="545"/>
        <v/>
      </c>
      <c r="X1292" t="str">
        <f t="shared" si="546"/>
        <v/>
      </c>
      <c r="Y1292" t="str">
        <f t="shared" si="547"/>
        <v/>
      </c>
      <c r="Z1292" t="str">
        <f t="shared" si="548"/>
        <v/>
      </c>
      <c r="AA1292" t="str">
        <f t="shared" si="549"/>
        <v/>
      </c>
      <c r="AB1292" t="str">
        <f t="shared" si="550"/>
        <v/>
      </c>
      <c r="AC1292" t="str">
        <f t="shared" si="551"/>
        <v/>
      </c>
      <c r="AD1292" t="str">
        <f t="shared" si="552"/>
        <v/>
      </c>
      <c r="AE1292" t="str">
        <f t="shared" si="553"/>
        <v/>
      </c>
      <c r="AF1292" t="str">
        <f t="shared" si="554"/>
        <v/>
      </c>
      <c r="AG1292" t="str">
        <f t="shared" si="555"/>
        <v/>
      </c>
    </row>
    <row r="1293" spans="3:33" x14ac:dyDescent="0.3">
      <c r="C1293" s="5" t="str">
        <f t="shared" si="556"/>
        <v/>
      </c>
      <c r="D1293" s="5" t="e">
        <f t="shared" si="540"/>
        <v>#N/A</v>
      </c>
      <c r="E1293" s="5" t="b">
        <f t="shared" si="557"/>
        <v>0</v>
      </c>
      <c r="F1293" s="5" t="e">
        <f t="shared" si="541"/>
        <v>#N/A</v>
      </c>
      <c r="G1293" s="5" t="str">
        <f t="shared" si="558"/>
        <v>FALSE V</v>
      </c>
      <c r="H1293" s="5" t="b">
        <f t="shared" si="559"/>
        <v>0</v>
      </c>
      <c r="I1293" s="5" t="b">
        <f t="shared" si="560"/>
        <v>0</v>
      </c>
      <c r="J1293" s="5" t="b">
        <f t="shared" si="561"/>
        <v>0</v>
      </c>
      <c r="K1293" s="5" t="str">
        <f t="shared" si="562"/>
        <v>FALSE C</v>
      </c>
      <c r="L1293" s="5" t="str">
        <f t="array" ref="L1293">IFERROR(INDEX(e29_4c,SMALL(IF(($B$9&lt;=e29_raw)*($B$11&gt;=e29_raw),MATCH(ROW(e29_4c),ROW(e29_4c))),ROWS($A$1:A1287)),COLUMN(A1287)),"")</f>
        <v/>
      </c>
      <c r="M1293" s="5" t="b">
        <f t="shared" si="563"/>
        <v>0</v>
      </c>
      <c r="N1293" t="b">
        <f t="shared" si="564"/>
        <v>0</v>
      </c>
      <c r="O1293" t="b">
        <f t="shared" si="565"/>
        <v>0</v>
      </c>
      <c r="P1293" s="5" t="b">
        <f t="shared" si="566"/>
        <v>0</v>
      </c>
      <c r="T1293" t="str">
        <f t="shared" si="542"/>
        <v/>
      </c>
      <c r="U1293" t="str">
        <f t="shared" si="543"/>
        <v/>
      </c>
      <c r="V1293" t="str">
        <f t="shared" si="544"/>
        <v/>
      </c>
      <c r="W1293" t="str">
        <f t="shared" si="545"/>
        <v/>
      </c>
      <c r="X1293" t="str">
        <f t="shared" si="546"/>
        <v/>
      </c>
      <c r="Y1293" t="str">
        <f t="shared" si="547"/>
        <v/>
      </c>
      <c r="Z1293" t="str">
        <f t="shared" si="548"/>
        <v/>
      </c>
      <c r="AA1293" t="str">
        <f t="shared" si="549"/>
        <v/>
      </c>
      <c r="AB1293" t="str">
        <f t="shared" si="550"/>
        <v/>
      </c>
      <c r="AC1293" t="str">
        <f t="shared" si="551"/>
        <v/>
      </c>
      <c r="AD1293" t="str">
        <f t="shared" si="552"/>
        <v/>
      </c>
      <c r="AE1293" t="str">
        <f t="shared" si="553"/>
        <v/>
      </c>
      <c r="AF1293" t="str">
        <f t="shared" si="554"/>
        <v/>
      </c>
      <c r="AG1293" t="str">
        <f t="shared" si="555"/>
        <v/>
      </c>
    </row>
    <row r="1294" spans="3:33" x14ac:dyDescent="0.3">
      <c r="C1294" s="5" t="str">
        <f t="shared" si="556"/>
        <v/>
      </c>
      <c r="D1294" s="5" t="e">
        <f t="shared" si="540"/>
        <v>#N/A</v>
      </c>
      <c r="E1294" s="5" t="b">
        <f t="shared" si="557"/>
        <v>0</v>
      </c>
      <c r="F1294" s="5" t="e">
        <f t="shared" si="541"/>
        <v>#N/A</v>
      </c>
      <c r="G1294" s="5" t="str">
        <f t="shared" si="558"/>
        <v>FALSE V</v>
      </c>
      <c r="H1294" s="5" t="b">
        <f t="shared" si="559"/>
        <v>0</v>
      </c>
      <c r="I1294" s="5" t="b">
        <f t="shared" si="560"/>
        <v>0</v>
      </c>
      <c r="J1294" s="5" t="b">
        <f t="shared" si="561"/>
        <v>0</v>
      </c>
      <c r="K1294" s="5" t="str">
        <f t="shared" si="562"/>
        <v>FALSE C</v>
      </c>
      <c r="L1294" s="5" t="str">
        <f t="array" ref="L1294">IFERROR(INDEX(e29_4c,SMALL(IF(($B$9&lt;=e29_raw)*($B$11&gt;=e29_raw),MATCH(ROW(e29_4c),ROW(e29_4c))),ROWS($A$1:A1288)),COLUMN(A1288)),"")</f>
        <v/>
      </c>
      <c r="M1294" s="5" t="b">
        <f t="shared" si="563"/>
        <v>0</v>
      </c>
      <c r="N1294" t="b">
        <f t="shared" si="564"/>
        <v>0</v>
      </c>
      <c r="O1294" t="b">
        <f t="shared" si="565"/>
        <v>0</v>
      </c>
      <c r="P1294" s="5" t="b">
        <f t="shared" si="566"/>
        <v>0</v>
      </c>
      <c r="T1294" t="str">
        <f t="shared" si="542"/>
        <v/>
      </c>
      <c r="U1294" t="str">
        <f t="shared" si="543"/>
        <v/>
      </c>
      <c r="V1294" t="str">
        <f t="shared" si="544"/>
        <v/>
      </c>
      <c r="W1294" t="str">
        <f t="shared" si="545"/>
        <v/>
      </c>
      <c r="X1294" t="str">
        <f t="shared" si="546"/>
        <v/>
      </c>
      <c r="Y1294" t="str">
        <f t="shared" si="547"/>
        <v/>
      </c>
      <c r="Z1294" t="str">
        <f t="shared" si="548"/>
        <v/>
      </c>
      <c r="AA1294" t="str">
        <f t="shared" si="549"/>
        <v/>
      </c>
      <c r="AB1294" t="str">
        <f t="shared" si="550"/>
        <v/>
      </c>
      <c r="AC1294" t="str">
        <f t="shared" si="551"/>
        <v/>
      </c>
      <c r="AD1294" t="str">
        <f t="shared" si="552"/>
        <v/>
      </c>
      <c r="AE1294" t="str">
        <f t="shared" si="553"/>
        <v/>
      </c>
      <c r="AF1294" t="str">
        <f t="shared" si="554"/>
        <v/>
      </c>
      <c r="AG1294" t="str">
        <f t="shared" si="555"/>
        <v/>
      </c>
    </row>
    <row r="1295" spans="3:33" x14ac:dyDescent="0.3">
      <c r="C1295" s="5" t="str">
        <f t="shared" si="556"/>
        <v/>
      </c>
      <c r="D1295" s="5" t="e">
        <f t="shared" si="540"/>
        <v>#N/A</v>
      </c>
      <c r="E1295" s="5" t="b">
        <f t="shared" si="557"/>
        <v>0</v>
      </c>
      <c r="F1295" s="5" t="e">
        <f t="shared" si="541"/>
        <v>#N/A</v>
      </c>
      <c r="G1295" s="5" t="str">
        <f t="shared" si="558"/>
        <v>FALSE V</v>
      </c>
      <c r="H1295" s="5" t="b">
        <f t="shared" si="559"/>
        <v>0</v>
      </c>
      <c r="I1295" s="5" t="b">
        <f t="shared" si="560"/>
        <v>0</v>
      </c>
      <c r="J1295" s="5" t="b">
        <f t="shared" si="561"/>
        <v>0</v>
      </c>
      <c r="K1295" s="5" t="str">
        <f t="shared" si="562"/>
        <v>FALSE C</v>
      </c>
      <c r="L1295" s="5" t="str">
        <f t="array" ref="L1295">IFERROR(INDEX(e29_4c,SMALL(IF(($B$9&lt;=e29_raw)*($B$11&gt;=e29_raw),MATCH(ROW(e29_4c),ROW(e29_4c))),ROWS($A$1:A1289)),COLUMN(A1289)),"")</f>
        <v/>
      </c>
      <c r="M1295" s="5" t="b">
        <f t="shared" si="563"/>
        <v>0</v>
      </c>
      <c r="N1295" t="b">
        <f t="shared" si="564"/>
        <v>0</v>
      </c>
      <c r="O1295" t="b">
        <f t="shared" si="565"/>
        <v>0</v>
      </c>
      <c r="P1295" s="5" t="b">
        <f t="shared" si="566"/>
        <v>0</v>
      </c>
      <c r="T1295" t="str">
        <f t="shared" si="542"/>
        <v/>
      </c>
      <c r="U1295" t="str">
        <f t="shared" si="543"/>
        <v/>
      </c>
      <c r="V1295" t="str">
        <f t="shared" si="544"/>
        <v/>
      </c>
      <c r="W1295" t="str">
        <f t="shared" si="545"/>
        <v/>
      </c>
      <c r="X1295" t="str">
        <f t="shared" si="546"/>
        <v/>
      </c>
      <c r="Y1295" t="str">
        <f t="shared" si="547"/>
        <v/>
      </c>
      <c r="Z1295" t="str">
        <f t="shared" si="548"/>
        <v/>
      </c>
      <c r="AA1295" t="str">
        <f t="shared" si="549"/>
        <v/>
      </c>
      <c r="AB1295" t="str">
        <f t="shared" si="550"/>
        <v/>
      </c>
      <c r="AC1295" t="str">
        <f t="shared" si="551"/>
        <v/>
      </c>
      <c r="AD1295" t="str">
        <f t="shared" si="552"/>
        <v/>
      </c>
      <c r="AE1295" t="str">
        <f t="shared" si="553"/>
        <v/>
      </c>
      <c r="AF1295" t="str">
        <f t="shared" si="554"/>
        <v/>
      </c>
      <c r="AG1295" t="str">
        <f t="shared" si="555"/>
        <v/>
      </c>
    </row>
    <row r="1296" spans="3:33" x14ac:dyDescent="0.3">
      <c r="C1296" s="5" t="str">
        <f t="shared" si="556"/>
        <v/>
      </c>
      <c r="D1296" s="5" t="e">
        <f t="shared" si="540"/>
        <v>#N/A</v>
      </c>
      <c r="E1296" s="5" t="b">
        <f t="shared" si="557"/>
        <v>0</v>
      </c>
      <c r="F1296" s="5" t="e">
        <f t="shared" si="541"/>
        <v>#N/A</v>
      </c>
      <c r="G1296" s="5" t="str">
        <f t="shared" si="558"/>
        <v>FALSE V</v>
      </c>
      <c r="H1296" s="5" t="b">
        <f t="shared" si="559"/>
        <v>0</v>
      </c>
      <c r="I1296" s="5" t="b">
        <f t="shared" si="560"/>
        <v>0</v>
      </c>
      <c r="J1296" s="5" t="b">
        <f t="shared" si="561"/>
        <v>0</v>
      </c>
      <c r="K1296" s="5" t="str">
        <f t="shared" si="562"/>
        <v>FALSE C</v>
      </c>
      <c r="L1296" s="5" t="str">
        <f t="array" ref="L1296">IFERROR(INDEX(e29_4c,SMALL(IF(($B$9&lt;=e29_raw)*($B$11&gt;=e29_raw),MATCH(ROW(e29_4c),ROW(e29_4c))),ROWS($A$1:A1290)),COLUMN(A1290)),"")</f>
        <v/>
      </c>
      <c r="M1296" s="5" t="b">
        <f t="shared" si="563"/>
        <v>0</v>
      </c>
      <c r="N1296" t="b">
        <f t="shared" si="564"/>
        <v>0</v>
      </c>
      <c r="O1296" t="b">
        <f t="shared" si="565"/>
        <v>0</v>
      </c>
      <c r="P1296" s="5" t="b">
        <f t="shared" si="566"/>
        <v>0</v>
      </c>
      <c r="T1296" t="str">
        <f t="shared" si="542"/>
        <v/>
      </c>
      <c r="U1296" t="str">
        <f t="shared" si="543"/>
        <v/>
      </c>
      <c r="V1296" t="str">
        <f t="shared" si="544"/>
        <v/>
      </c>
      <c r="W1296" t="str">
        <f t="shared" si="545"/>
        <v/>
      </c>
      <c r="X1296" t="str">
        <f t="shared" si="546"/>
        <v/>
      </c>
      <c r="Y1296" t="str">
        <f t="shared" si="547"/>
        <v/>
      </c>
      <c r="Z1296" t="str">
        <f t="shared" si="548"/>
        <v/>
      </c>
      <c r="AA1296" t="str">
        <f t="shared" si="549"/>
        <v/>
      </c>
      <c r="AB1296" t="str">
        <f t="shared" si="550"/>
        <v/>
      </c>
      <c r="AC1296" t="str">
        <f t="shared" si="551"/>
        <v/>
      </c>
      <c r="AD1296" t="str">
        <f t="shared" si="552"/>
        <v/>
      </c>
      <c r="AE1296" t="str">
        <f t="shared" si="553"/>
        <v/>
      </c>
      <c r="AF1296" t="str">
        <f t="shared" si="554"/>
        <v/>
      </c>
      <c r="AG1296" t="str">
        <f t="shared" si="555"/>
        <v/>
      </c>
    </row>
    <row r="1297" spans="3:33" x14ac:dyDescent="0.3">
      <c r="C1297" s="5" t="str">
        <f t="shared" si="556"/>
        <v/>
      </c>
      <c r="D1297" s="5" t="e">
        <f t="shared" si="540"/>
        <v>#N/A</v>
      </c>
      <c r="E1297" s="5" t="b">
        <f t="shared" si="557"/>
        <v>0</v>
      </c>
      <c r="F1297" s="5" t="e">
        <f t="shared" si="541"/>
        <v>#N/A</v>
      </c>
      <c r="G1297" s="5" t="str">
        <f t="shared" si="558"/>
        <v>FALSE V</v>
      </c>
      <c r="H1297" s="5" t="b">
        <f t="shared" si="559"/>
        <v>0</v>
      </c>
      <c r="I1297" s="5" t="b">
        <f t="shared" si="560"/>
        <v>0</v>
      </c>
      <c r="J1297" s="5" t="b">
        <f t="shared" si="561"/>
        <v>0</v>
      </c>
      <c r="K1297" s="5" t="str">
        <f t="shared" si="562"/>
        <v>FALSE C</v>
      </c>
      <c r="L1297" s="5" t="str">
        <f t="array" ref="L1297">IFERROR(INDEX(e29_4c,SMALL(IF(($B$9&lt;=e29_raw)*($B$11&gt;=e29_raw),MATCH(ROW(e29_4c),ROW(e29_4c))),ROWS($A$1:A1291)),COLUMN(A1291)),"")</f>
        <v/>
      </c>
      <c r="M1297" s="5" t="b">
        <f t="shared" si="563"/>
        <v>0</v>
      </c>
      <c r="N1297" t="b">
        <f t="shared" si="564"/>
        <v>0</v>
      </c>
      <c r="O1297" t="b">
        <f t="shared" si="565"/>
        <v>0</v>
      </c>
      <c r="P1297" s="5" t="b">
        <f t="shared" si="566"/>
        <v>0</v>
      </c>
      <c r="T1297" t="str">
        <f t="shared" si="542"/>
        <v/>
      </c>
      <c r="U1297" t="str">
        <f t="shared" si="543"/>
        <v/>
      </c>
      <c r="V1297" t="str">
        <f t="shared" si="544"/>
        <v/>
      </c>
      <c r="W1297" t="str">
        <f t="shared" si="545"/>
        <v/>
      </c>
      <c r="X1297" t="str">
        <f t="shared" si="546"/>
        <v/>
      </c>
      <c r="Y1297" t="str">
        <f t="shared" si="547"/>
        <v/>
      </c>
      <c r="Z1297" t="str">
        <f t="shared" si="548"/>
        <v/>
      </c>
      <c r="AA1297" t="str">
        <f t="shared" si="549"/>
        <v/>
      </c>
      <c r="AB1297" t="str">
        <f t="shared" si="550"/>
        <v/>
      </c>
      <c r="AC1297" t="str">
        <f t="shared" si="551"/>
        <v/>
      </c>
      <c r="AD1297" t="str">
        <f t="shared" si="552"/>
        <v/>
      </c>
      <c r="AE1297" t="str">
        <f t="shared" si="553"/>
        <v/>
      </c>
      <c r="AF1297" t="str">
        <f t="shared" si="554"/>
        <v/>
      </c>
      <c r="AG1297" t="str">
        <f t="shared" si="555"/>
        <v/>
      </c>
    </row>
    <row r="1298" spans="3:33" x14ac:dyDescent="0.3">
      <c r="C1298" s="5" t="str">
        <f t="shared" si="556"/>
        <v/>
      </c>
      <c r="D1298" s="5" t="e">
        <f t="shared" si="540"/>
        <v>#N/A</v>
      </c>
      <c r="E1298" s="5" t="b">
        <f t="shared" si="557"/>
        <v>0</v>
      </c>
      <c r="F1298" s="5" t="e">
        <f t="shared" si="541"/>
        <v>#N/A</v>
      </c>
      <c r="G1298" s="5" t="str">
        <f t="shared" si="558"/>
        <v>FALSE V</v>
      </c>
      <c r="H1298" s="5" t="b">
        <f t="shared" si="559"/>
        <v>0</v>
      </c>
      <c r="I1298" s="5" t="b">
        <f t="shared" si="560"/>
        <v>0</v>
      </c>
      <c r="J1298" s="5" t="b">
        <f t="shared" si="561"/>
        <v>0</v>
      </c>
      <c r="K1298" s="5" t="str">
        <f t="shared" si="562"/>
        <v>FALSE C</v>
      </c>
      <c r="L1298" s="5" t="str">
        <f t="array" ref="L1298">IFERROR(INDEX(e29_4c,SMALL(IF(($B$9&lt;=e29_raw)*($B$11&gt;=e29_raw),MATCH(ROW(e29_4c),ROW(e29_4c))),ROWS($A$1:A1292)),COLUMN(A1292)),"")</f>
        <v/>
      </c>
      <c r="M1298" s="5" t="b">
        <f t="shared" si="563"/>
        <v>0</v>
      </c>
      <c r="N1298" t="b">
        <f t="shared" si="564"/>
        <v>0</v>
      </c>
      <c r="O1298" t="b">
        <f t="shared" si="565"/>
        <v>0</v>
      </c>
      <c r="P1298" s="5" t="b">
        <f t="shared" si="566"/>
        <v>0</v>
      </c>
      <c r="T1298" t="str">
        <f t="shared" si="542"/>
        <v/>
      </c>
      <c r="U1298" t="str">
        <f t="shared" si="543"/>
        <v/>
      </c>
      <c r="V1298" t="str">
        <f t="shared" si="544"/>
        <v/>
      </c>
      <c r="W1298" t="str">
        <f t="shared" si="545"/>
        <v/>
      </c>
      <c r="X1298" t="str">
        <f t="shared" si="546"/>
        <v/>
      </c>
      <c r="Y1298" t="str">
        <f t="shared" si="547"/>
        <v/>
      </c>
      <c r="Z1298" t="str">
        <f t="shared" si="548"/>
        <v/>
      </c>
      <c r="AA1298" t="str">
        <f t="shared" si="549"/>
        <v/>
      </c>
      <c r="AB1298" t="str">
        <f t="shared" si="550"/>
        <v/>
      </c>
      <c r="AC1298" t="str">
        <f t="shared" si="551"/>
        <v/>
      </c>
      <c r="AD1298" t="str">
        <f t="shared" si="552"/>
        <v/>
      </c>
      <c r="AE1298" t="str">
        <f t="shared" si="553"/>
        <v/>
      </c>
      <c r="AF1298" t="str">
        <f t="shared" si="554"/>
        <v/>
      </c>
      <c r="AG1298" t="str">
        <f t="shared" si="555"/>
        <v/>
      </c>
    </row>
    <row r="1299" spans="3:33" x14ac:dyDescent="0.3">
      <c r="C1299" s="5" t="str">
        <f t="shared" si="556"/>
        <v/>
      </c>
      <c r="D1299" s="5" t="e">
        <f t="shared" si="540"/>
        <v>#N/A</v>
      </c>
      <c r="E1299" s="5" t="b">
        <f t="shared" si="557"/>
        <v>0</v>
      </c>
      <c r="F1299" s="5" t="e">
        <f t="shared" si="541"/>
        <v>#N/A</v>
      </c>
      <c r="G1299" s="5" t="str">
        <f t="shared" si="558"/>
        <v>FALSE V</v>
      </c>
      <c r="H1299" s="5" t="b">
        <f t="shared" si="559"/>
        <v>0</v>
      </c>
      <c r="I1299" s="5" t="b">
        <f t="shared" si="560"/>
        <v>0</v>
      </c>
      <c r="J1299" s="5" t="b">
        <f t="shared" si="561"/>
        <v>0</v>
      </c>
      <c r="K1299" s="5" t="str">
        <f t="shared" si="562"/>
        <v>FALSE C</v>
      </c>
      <c r="L1299" s="5" t="str">
        <f t="array" ref="L1299">IFERROR(INDEX(e29_4c,SMALL(IF(($B$9&lt;=e29_raw)*($B$11&gt;=e29_raw),MATCH(ROW(e29_4c),ROW(e29_4c))),ROWS($A$1:A1293)),COLUMN(A1293)),"")</f>
        <v/>
      </c>
      <c r="M1299" s="5" t="b">
        <f t="shared" si="563"/>
        <v>0</v>
      </c>
      <c r="N1299" t="b">
        <f t="shared" si="564"/>
        <v>0</v>
      </c>
      <c r="O1299" t="b">
        <f t="shared" si="565"/>
        <v>0</v>
      </c>
      <c r="P1299" s="5" t="b">
        <f t="shared" si="566"/>
        <v>0</v>
      </c>
      <c r="T1299" t="str">
        <f t="shared" si="542"/>
        <v/>
      </c>
      <c r="U1299" t="str">
        <f t="shared" si="543"/>
        <v/>
      </c>
      <c r="V1299" t="str">
        <f t="shared" si="544"/>
        <v/>
      </c>
      <c r="W1299" t="str">
        <f t="shared" si="545"/>
        <v/>
      </c>
      <c r="X1299" t="str">
        <f t="shared" si="546"/>
        <v/>
      </c>
      <c r="Y1299" t="str">
        <f t="shared" si="547"/>
        <v/>
      </c>
      <c r="Z1299" t="str">
        <f t="shared" si="548"/>
        <v/>
      </c>
      <c r="AA1299" t="str">
        <f t="shared" si="549"/>
        <v/>
      </c>
      <c r="AB1299" t="str">
        <f t="shared" si="550"/>
        <v/>
      </c>
      <c r="AC1299" t="str">
        <f t="shared" si="551"/>
        <v/>
      </c>
      <c r="AD1299" t="str">
        <f t="shared" si="552"/>
        <v/>
      </c>
      <c r="AE1299" t="str">
        <f t="shared" si="553"/>
        <v/>
      </c>
      <c r="AF1299" t="str">
        <f t="shared" si="554"/>
        <v/>
      </c>
      <c r="AG1299" t="str">
        <f t="shared" si="555"/>
        <v/>
      </c>
    </row>
    <row r="1300" spans="3:33" x14ac:dyDescent="0.3">
      <c r="C1300" s="5" t="str">
        <f t="shared" si="556"/>
        <v/>
      </c>
      <c r="D1300" s="5" t="e">
        <f t="shared" si="540"/>
        <v>#N/A</v>
      </c>
      <c r="E1300" s="5" t="b">
        <f t="shared" si="557"/>
        <v>0</v>
      </c>
      <c r="F1300" s="5" t="e">
        <f t="shared" si="541"/>
        <v>#N/A</v>
      </c>
      <c r="G1300" s="5" t="str">
        <f t="shared" si="558"/>
        <v>FALSE V</v>
      </c>
      <c r="H1300" s="5" t="b">
        <f t="shared" si="559"/>
        <v>0</v>
      </c>
      <c r="I1300" s="5" t="b">
        <f t="shared" si="560"/>
        <v>0</v>
      </c>
      <c r="J1300" s="5" t="b">
        <f t="shared" si="561"/>
        <v>0</v>
      </c>
      <c r="K1300" s="5" t="str">
        <f t="shared" si="562"/>
        <v>FALSE C</v>
      </c>
      <c r="L1300" s="5" t="str">
        <f t="array" ref="L1300">IFERROR(INDEX(e29_4c,SMALL(IF(($B$9&lt;=e29_raw)*($B$11&gt;=e29_raw),MATCH(ROW(e29_4c),ROW(e29_4c))),ROWS($A$1:A1294)),COLUMN(A1294)),"")</f>
        <v/>
      </c>
      <c r="M1300" s="5" t="b">
        <f t="shared" si="563"/>
        <v>0</v>
      </c>
      <c r="N1300" t="b">
        <f t="shared" si="564"/>
        <v>0</v>
      </c>
      <c r="O1300" t="b">
        <f t="shared" si="565"/>
        <v>0</v>
      </c>
      <c r="P1300" s="5" t="b">
        <f t="shared" si="566"/>
        <v>0</v>
      </c>
      <c r="T1300" t="str">
        <f t="shared" si="542"/>
        <v/>
      </c>
      <c r="U1300" t="str">
        <f t="shared" si="543"/>
        <v/>
      </c>
      <c r="V1300" t="str">
        <f t="shared" si="544"/>
        <v/>
      </c>
      <c r="W1300" t="str">
        <f t="shared" si="545"/>
        <v/>
      </c>
      <c r="X1300" t="str">
        <f t="shared" si="546"/>
        <v/>
      </c>
      <c r="Y1300" t="str">
        <f t="shared" si="547"/>
        <v/>
      </c>
      <c r="Z1300" t="str">
        <f t="shared" si="548"/>
        <v/>
      </c>
      <c r="AA1300" t="str">
        <f t="shared" si="549"/>
        <v/>
      </c>
      <c r="AB1300" t="str">
        <f t="shared" si="550"/>
        <v/>
      </c>
      <c r="AC1300" t="str">
        <f t="shared" si="551"/>
        <v/>
      </c>
      <c r="AD1300" t="str">
        <f t="shared" si="552"/>
        <v/>
      </c>
      <c r="AE1300" t="str">
        <f t="shared" si="553"/>
        <v/>
      </c>
      <c r="AF1300" t="str">
        <f t="shared" si="554"/>
        <v/>
      </c>
      <c r="AG1300" t="str">
        <f t="shared" si="555"/>
        <v/>
      </c>
    </row>
    <row r="1301" spans="3:33" x14ac:dyDescent="0.3">
      <c r="C1301" s="5" t="str">
        <f t="shared" si="556"/>
        <v/>
      </c>
      <c r="D1301" s="5" t="e">
        <f t="shared" si="540"/>
        <v>#N/A</v>
      </c>
      <c r="E1301" s="5" t="b">
        <f t="shared" si="557"/>
        <v>0</v>
      </c>
      <c r="F1301" s="5" t="e">
        <f t="shared" si="541"/>
        <v>#N/A</v>
      </c>
      <c r="G1301" s="5" t="str">
        <f t="shared" si="558"/>
        <v>FALSE V</v>
      </c>
      <c r="H1301" s="5" t="b">
        <f t="shared" si="559"/>
        <v>0</v>
      </c>
      <c r="I1301" s="5" t="b">
        <f t="shared" si="560"/>
        <v>0</v>
      </c>
      <c r="J1301" s="5" t="b">
        <f t="shared" si="561"/>
        <v>0</v>
      </c>
      <c r="K1301" s="5" t="str">
        <f t="shared" si="562"/>
        <v>FALSE C</v>
      </c>
      <c r="L1301" s="5" t="str">
        <f t="array" ref="L1301">IFERROR(INDEX(e29_4c,SMALL(IF(($B$9&lt;=e29_raw)*($B$11&gt;=e29_raw),MATCH(ROW(e29_4c),ROW(e29_4c))),ROWS($A$1:A1295)),COLUMN(A1295)),"")</f>
        <v/>
      </c>
      <c r="M1301" s="5" t="b">
        <f t="shared" si="563"/>
        <v>0</v>
      </c>
      <c r="N1301" t="b">
        <f t="shared" si="564"/>
        <v>0</v>
      </c>
      <c r="O1301" t="b">
        <f t="shared" si="565"/>
        <v>0</v>
      </c>
      <c r="P1301" s="5" t="b">
        <f t="shared" si="566"/>
        <v>0</v>
      </c>
      <c r="T1301" t="str">
        <f t="shared" si="542"/>
        <v/>
      </c>
      <c r="U1301" t="str">
        <f t="shared" si="543"/>
        <v/>
      </c>
      <c r="V1301" t="str">
        <f t="shared" si="544"/>
        <v/>
      </c>
      <c r="W1301" t="str">
        <f t="shared" si="545"/>
        <v/>
      </c>
      <c r="X1301" t="str">
        <f t="shared" si="546"/>
        <v/>
      </c>
      <c r="Y1301" t="str">
        <f t="shared" si="547"/>
        <v/>
      </c>
      <c r="Z1301" t="str">
        <f t="shared" si="548"/>
        <v/>
      </c>
      <c r="AA1301" t="str">
        <f t="shared" si="549"/>
        <v/>
      </c>
      <c r="AB1301" t="str">
        <f t="shared" si="550"/>
        <v/>
      </c>
      <c r="AC1301" t="str">
        <f t="shared" si="551"/>
        <v/>
      </c>
      <c r="AD1301" t="str">
        <f t="shared" si="552"/>
        <v/>
      </c>
      <c r="AE1301" t="str">
        <f t="shared" si="553"/>
        <v/>
      </c>
      <c r="AF1301" t="str">
        <f t="shared" si="554"/>
        <v/>
      </c>
      <c r="AG1301" t="str">
        <f t="shared" si="555"/>
        <v/>
      </c>
    </row>
    <row r="1302" spans="3:33" x14ac:dyDescent="0.3">
      <c r="C1302" s="5" t="str">
        <f t="shared" si="556"/>
        <v/>
      </c>
      <c r="D1302" s="5" t="e">
        <f t="shared" si="540"/>
        <v>#N/A</v>
      </c>
      <c r="E1302" s="5" t="b">
        <f t="shared" si="557"/>
        <v>0</v>
      </c>
      <c r="F1302" s="5" t="e">
        <f t="shared" si="541"/>
        <v>#N/A</v>
      </c>
      <c r="G1302" s="5" t="str">
        <f t="shared" si="558"/>
        <v>FALSE V</v>
      </c>
      <c r="H1302" s="5" t="b">
        <f t="shared" si="559"/>
        <v>0</v>
      </c>
      <c r="I1302" s="5" t="b">
        <f t="shared" si="560"/>
        <v>0</v>
      </c>
      <c r="J1302" s="5" t="b">
        <f t="shared" si="561"/>
        <v>0</v>
      </c>
      <c r="K1302" s="5" t="str">
        <f t="shared" si="562"/>
        <v>FALSE C</v>
      </c>
      <c r="L1302" s="5" t="str">
        <f t="array" ref="L1302">IFERROR(INDEX(e29_4c,SMALL(IF(($B$9&lt;=e29_raw)*($B$11&gt;=e29_raw),MATCH(ROW(e29_4c),ROW(e29_4c))),ROWS($A$1:A1296)),COLUMN(A1296)),"")</f>
        <v/>
      </c>
      <c r="M1302" s="5" t="b">
        <f t="shared" si="563"/>
        <v>0</v>
      </c>
      <c r="N1302" t="b">
        <f t="shared" si="564"/>
        <v>0</v>
      </c>
      <c r="O1302" t="b">
        <f t="shared" si="565"/>
        <v>0</v>
      </c>
      <c r="P1302" s="5" t="b">
        <f t="shared" si="566"/>
        <v>0</v>
      </c>
      <c r="T1302" t="str">
        <f t="shared" si="542"/>
        <v/>
      </c>
      <c r="U1302" t="str">
        <f t="shared" si="543"/>
        <v/>
      </c>
      <c r="V1302" t="str">
        <f t="shared" si="544"/>
        <v/>
      </c>
      <c r="W1302" t="str">
        <f t="shared" si="545"/>
        <v/>
      </c>
      <c r="X1302" t="str">
        <f t="shared" si="546"/>
        <v/>
      </c>
      <c r="Y1302" t="str">
        <f t="shared" si="547"/>
        <v/>
      </c>
      <c r="Z1302" t="str">
        <f t="shared" si="548"/>
        <v/>
      </c>
      <c r="AA1302" t="str">
        <f t="shared" si="549"/>
        <v/>
      </c>
      <c r="AB1302" t="str">
        <f t="shared" si="550"/>
        <v/>
      </c>
      <c r="AC1302" t="str">
        <f t="shared" si="551"/>
        <v/>
      </c>
      <c r="AD1302" t="str">
        <f t="shared" si="552"/>
        <v/>
      </c>
      <c r="AE1302" t="str">
        <f t="shared" si="553"/>
        <v/>
      </c>
      <c r="AF1302" t="str">
        <f t="shared" si="554"/>
        <v/>
      </c>
      <c r="AG1302" t="str">
        <f t="shared" si="555"/>
        <v/>
      </c>
    </row>
    <row r="1303" spans="3:33" x14ac:dyDescent="0.3">
      <c r="C1303" s="5" t="str">
        <f t="shared" si="556"/>
        <v/>
      </c>
      <c r="D1303" s="5" t="e">
        <f t="shared" si="540"/>
        <v>#N/A</v>
      </c>
      <c r="E1303" s="5" t="b">
        <f t="shared" si="557"/>
        <v>0</v>
      </c>
      <c r="F1303" s="5" t="e">
        <f t="shared" si="541"/>
        <v>#N/A</v>
      </c>
      <c r="G1303" s="5" t="str">
        <f t="shared" si="558"/>
        <v>FALSE V</v>
      </c>
      <c r="H1303" s="5" t="b">
        <f t="shared" si="559"/>
        <v>0</v>
      </c>
      <c r="I1303" s="5" t="b">
        <f t="shared" si="560"/>
        <v>0</v>
      </c>
      <c r="J1303" s="5" t="b">
        <f t="shared" si="561"/>
        <v>0</v>
      </c>
      <c r="K1303" s="5" t="str">
        <f t="shared" si="562"/>
        <v>FALSE C</v>
      </c>
      <c r="L1303" s="5" t="str">
        <f t="array" ref="L1303">IFERROR(INDEX(e29_4c,SMALL(IF(($B$9&lt;=e29_raw)*($B$11&gt;=e29_raw),MATCH(ROW(e29_4c),ROW(e29_4c))),ROWS($A$1:A1297)),COLUMN(A1297)),"")</f>
        <v/>
      </c>
      <c r="M1303" s="5" t="b">
        <f t="shared" si="563"/>
        <v>0</v>
      </c>
      <c r="N1303" t="b">
        <f t="shared" si="564"/>
        <v>0</v>
      </c>
      <c r="O1303" t="b">
        <f t="shared" si="565"/>
        <v>0</v>
      </c>
      <c r="P1303" s="5" t="b">
        <f t="shared" si="566"/>
        <v>0</v>
      </c>
      <c r="T1303" t="str">
        <f t="shared" si="542"/>
        <v/>
      </c>
      <c r="U1303" t="str">
        <f t="shared" si="543"/>
        <v/>
      </c>
      <c r="V1303" t="str">
        <f t="shared" si="544"/>
        <v/>
      </c>
      <c r="W1303" t="str">
        <f t="shared" si="545"/>
        <v/>
      </c>
      <c r="X1303" t="str">
        <f t="shared" si="546"/>
        <v/>
      </c>
      <c r="Y1303" t="str">
        <f t="shared" si="547"/>
        <v/>
      </c>
      <c r="Z1303" t="str">
        <f t="shared" si="548"/>
        <v/>
      </c>
      <c r="AA1303" t="str">
        <f t="shared" si="549"/>
        <v/>
      </c>
      <c r="AB1303" t="str">
        <f t="shared" si="550"/>
        <v/>
      </c>
      <c r="AC1303" t="str">
        <f t="shared" si="551"/>
        <v/>
      </c>
      <c r="AD1303" t="str">
        <f t="shared" si="552"/>
        <v/>
      </c>
      <c r="AE1303" t="str">
        <f t="shared" si="553"/>
        <v/>
      </c>
      <c r="AF1303" t="str">
        <f t="shared" si="554"/>
        <v/>
      </c>
      <c r="AG1303" t="str">
        <f t="shared" si="555"/>
        <v/>
      </c>
    </row>
    <row r="1304" spans="3:33" x14ac:dyDescent="0.3">
      <c r="C1304" s="5" t="str">
        <f t="shared" si="556"/>
        <v/>
      </c>
      <c r="D1304" s="5" t="e">
        <f t="shared" si="540"/>
        <v>#N/A</v>
      </c>
      <c r="E1304" s="5" t="b">
        <f t="shared" si="557"/>
        <v>0</v>
      </c>
      <c r="F1304" s="5" t="e">
        <f t="shared" si="541"/>
        <v>#N/A</v>
      </c>
      <c r="G1304" s="5" t="str">
        <f t="shared" si="558"/>
        <v>FALSE V</v>
      </c>
      <c r="H1304" s="5" t="b">
        <f t="shared" si="559"/>
        <v>0</v>
      </c>
      <c r="I1304" s="5" t="b">
        <f t="shared" si="560"/>
        <v>0</v>
      </c>
      <c r="J1304" s="5" t="b">
        <f t="shared" si="561"/>
        <v>0</v>
      </c>
      <c r="K1304" s="5" t="str">
        <f t="shared" si="562"/>
        <v>FALSE C</v>
      </c>
      <c r="L1304" s="5" t="str">
        <f t="array" ref="L1304">IFERROR(INDEX(e29_4c,SMALL(IF(($B$9&lt;=e29_raw)*($B$11&gt;=e29_raw),MATCH(ROW(e29_4c),ROW(e29_4c))),ROWS($A$1:A1298)),COLUMN(A1298)),"")</f>
        <v/>
      </c>
      <c r="M1304" s="5" t="b">
        <f t="shared" si="563"/>
        <v>0</v>
      </c>
      <c r="N1304" t="b">
        <f t="shared" si="564"/>
        <v>0</v>
      </c>
      <c r="O1304" t="b">
        <f t="shared" si="565"/>
        <v>0</v>
      </c>
      <c r="P1304" s="5" t="b">
        <f t="shared" si="566"/>
        <v>0</v>
      </c>
      <c r="T1304" t="str">
        <f t="shared" si="542"/>
        <v/>
      </c>
      <c r="U1304" t="str">
        <f t="shared" si="543"/>
        <v/>
      </c>
      <c r="V1304" t="str">
        <f t="shared" si="544"/>
        <v/>
      </c>
      <c r="W1304" t="str">
        <f t="shared" si="545"/>
        <v/>
      </c>
      <c r="X1304" t="str">
        <f t="shared" si="546"/>
        <v/>
      </c>
      <c r="Y1304" t="str">
        <f t="shared" si="547"/>
        <v/>
      </c>
      <c r="Z1304" t="str">
        <f t="shared" si="548"/>
        <v/>
      </c>
      <c r="AA1304" t="str">
        <f t="shared" si="549"/>
        <v/>
      </c>
      <c r="AB1304" t="str">
        <f t="shared" si="550"/>
        <v/>
      </c>
      <c r="AC1304" t="str">
        <f t="shared" si="551"/>
        <v/>
      </c>
      <c r="AD1304" t="str">
        <f t="shared" si="552"/>
        <v/>
      </c>
      <c r="AE1304" t="str">
        <f t="shared" si="553"/>
        <v/>
      </c>
      <c r="AF1304" t="str">
        <f t="shared" si="554"/>
        <v/>
      </c>
      <c r="AG1304" t="str">
        <f t="shared" si="555"/>
        <v/>
      </c>
    </row>
    <row r="1305" spans="3:33" x14ac:dyDescent="0.3">
      <c r="C1305" s="5" t="str">
        <f t="shared" si="556"/>
        <v/>
      </c>
      <c r="D1305" s="5" t="e">
        <f t="shared" si="540"/>
        <v>#N/A</v>
      </c>
      <c r="E1305" s="5" t="b">
        <f t="shared" si="557"/>
        <v>0</v>
      </c>
      <c r="F1305" s="5" t="e">
        <f t="shared" si="541"/>
        <v>#N/A</v>
      </c>
      <c r="G1305" s="5" t="str">
        <f t="shared" si="558"/>
        <v>FALSE V</v>
      </c>
      <c r="H1305" s="5" t="b">
        <f t="shared" si="559"/>
        <v>0</v>
      </c>
      <c r="I1305" s="5" t="b">
        <f t="shared" si="560"/>
        <v>0</v>
      </c>
      <c r="J1305" s="5" t="b">
        <f t="shared" si="561"/>
        <v>0</v>
      </c>
      <c r="K1305" s="5" t="str">
        <f t="shared" si="562"/>
        <v>FALSE C</v>
      </c>
      <c r="L1305" s="5" t="str">
        <f t="array" ref="L1305">IFERROR(INDEX(e29_4c,SMALL(IF(($B$9&lt;=e29_raw)*($B$11&gt;=e29_raw),MATCH(ROW(e29_4c),ROW(e29_4c))),ROWS($A$1:A1299)),COLUMN(A1299)),"")</f>
        <v/>
      </c>
      <c r="M1305" s="5" t="b">
        <f t="shared" si="563"/>
        <v>0</v>
      </c>
      <c r="N1305" t="b">
        <f t="shared" si="564"/>
        <v>0</v>
      </c>
      <c r="O1305" t="b">
        <f t="shared" si="565"/>
        <v>0</v>
      </c>
      <c r="P1305" s="5" t="b">
        <f t="shared" si="566"/>
        <v>0</v>
      </c>
      <c r="T1305" t="str">
        <f t="shared" si="542"/>
        <v/>
      </c>
      <c r="U1305" t="str">
        <f t="shared" si="543"/>
        <v/>
      </c>
      <c r="V1305" t="str">
        <f t="shared" si="544"/>
        <v/>
      </c>
      <c r="W1305" t="str">
        <f t="shared" si="545"/>
        <v/>
      </c>
      <c r="X1305" t="str">
        <f t="shared" si="546"/>
        <v/>
      </c>
      <c r="Y1305" t="str">
        <f t="shared" si="547"/>
        <v/>
      </c>
      <c r="Z1305" t="str">
        <f t="shared" si="548"/>
        <v/>
      </c>
      <c r="AA1305" t="str">
        <f t="shared" si="549"/>
        <v/>
      </c>
      <c r="AB1305" t="str">
        <f t="shared" si="550"/>
        <v/>
      </c>
      <c r="AC1305" t="str">
        <f t="shared" si="551"/>
        <v/>
      </c>
      <c r="AD1305" t="str">
        <f t="shared" si="552"/>
        <v/>
      </c>
      <c r="AE1305" t="str">
        <f t="shared" si="553"/>
        <v/>
      </c>
      <c r="AF1305" t="str">
        <f t="shared" si="554"/>
        <v/>
      </c>
      <c r="AG1305" t="str">
        <f t="shared" si="555"/>
        <v/>
      </c>
    </row>
    <row r="1306" spans="3:33" x14ac:dyDescent="0.3">
      <c r="C1306" s="5" t="str">
        <f t="shared" si="556"/>
        <v/>
      </c>
      <c r="D1306" s="5" t="e">
        <f t="shared" si="540"/>
        <v>#N/A</v>
      </c>
      <c r="E1306" s="5" t="b">
        <f t="shared" si="557"/>
        <v>0</v>
      </c>
      <c r="F1306" s="5" t="e">
        <f t="shared" si="541"/>
        <v>#N/A</v>
      </c>
      <c r="G1306" s="5" t="str">
        <f t="shared" si="558"/>
        <v>FALSE V</v>
      </c>
      <c r="H1306" s="5" t="b">
        <f t="shared" si="559"/>
        <v>0</v>
      </c>
      <c r="I1306" s="5" t="b">
        <f t="shared" si="560"/>
        <v>0</v>
      </c>
      <c r="J1306" s="5" t="b">
        <f t="shared" si="561"/>
        <v>0</v>
      </c>
      <c r="K1306" s="5" t="str">
        <f t="shared" si="562"/>
        <v>FALSE C</v>
      </c>
      <c r="L1306" s="5" t="str">
        <f t="array" ref="L1306">IFERROR(INDEX(e29_4c,SMALL(IF(($B$9&lt;=e29_raw)*($B$11&gt;=e29_raw),MATCH(ROW(e29_4c),ROW(e29_4c))),ROWS($A$1:A1300)),COLUMN(A1300)),"")</f>
        <v/>
      </c>
      <c r="M1306" s="5" t="b">
        <f t="shared" si="563"/>
        <v>0</v>
      </c>
      <c r="N1306" t="b">
        <f t="shared" si="564"/>
        <v>0</v>
      </c>
      <c r="O1306" t="b">
        <f t="shared" si="565"/>
        <v>0</v>
      </c>
      <c r="P1306" s="5" t="b">
        <f t="shared" si="566"/>
        <v>0</v>
      </c>
      <c r="T1306" t="str">
        <f t="shared" si="542"/>
        <v/>
      </c>
      <c r="U1306" t="str">
        <f t="shared" si="543"/>
        <v/>
      </c>
      <c r="V1306" t="str">
        <f t="shared" si="544"/>
        <v/>
      </c>
      <c r="W1306" t="str">
        <f t="shared" si="545"/>
        <v/>
      </c>
      <c r="X1306" t="str">
        <f t="shared" si="546"/>
        <v/>
      </c>
      <c r="Y1306" t="str">
        <f t="shared" si="547"/>
        <v/>
      </c>
      <c r="Z1306" t="str">
        <f t="shared" si="548"/>
        <v/>
      </c>
      <c r="AA1306" t="str">
        <f t="shared" si="549"/>
        <v/>
      </c>
      <c r="AB1306" t="str">
        <f t="shared" si="550"/>
        <v/>
      </c>
      <c r="AC1306" t="str">
        <f t="shared" si="551"/>
        <v/>
      </c>
      <c r="AD1306" t="str">
        <f t="shared" si="552"/>
        <v/>
      </c>
      <c r="AE1306" t="str">
        <f t="shared" si="553"/>
        <v/>
      </c>
      <c r="AF1306" t="str">
        <f t="shared" si="554"/>
        <v/>
      </c>
      <c r="AG1306" t="str">
        <f t="shared" si="555"/>
        <v/>
      </c>
    </row>
    <row r="1307" spans="3:33" x14ac:dyDescent="0.3">
      <c r="C1307" s="5" t="str">
        <f t="shared" si="556"/>
        <v/>
      </c>
      <c r="D1307" s="5" t="e">
        <f t="shared" si="540"/>
        <v>#N/A</v>
      </c>
      <c r="E1307" s="5" t="b">
        <f t="shared" si="557"/>
        <v>0</v>
      </c>
      <c r="F1307" s="5" t="e">
        <f t="shared" si="541"/>
        <v>#N/A</v>
      </c>
      <c r="G1307" s="5" t="str">
        <f t="shared" si="558"/>
        <v>FALSE V</v>
      </c>
      <c r="H1307" s="5" t="b">
        <f t="shared" si="559"/>
        <v>0</v>
      </c>
      <c r="I1307" s="5" t="b">
        <f t="shared" si="560"/>
        <v>0</v>
      </c>
      <c r="J1307" s="5" t="b">
        <f t="shared" si="561"/>
        <v>0</v>
      </c>
      <c r="K1307" s="5" t="str">
        <f t="shared" si="562"/>
        <v>FALSE C</v>
      </c>
      <c r="L1307" s="5" t="str">
        <f t="array" ref="L1307">IFERROR(INDEX(e29_4c,SMALL(IF(($B$9&lt;=e29_raw)*($B$11&gt;=e29_raw),MATCH(ROW(e29_4c),ROW(e29_4c))),ROWS($A$1:A1301)),COLUMN(A1301)),"")</f>
        <v/>
      </c>
      <c r="M1307" s="5" t="b">
        <f t="shared" si="563"/>
        <v>0</v>
      </c>
      <c r="N1307" t="b">
        <f t="shared" si="564"/>
        <v>0</v>
      </c>
      <c r="O1307" t="b">
        <f t="shared" si="565"/>
        <v>0</v>
      </c>
      <c r="P1307" s="5" t="b">
        <f t="shared" si="566"/>
        <v>0</v>
      </c>
      <c r="T1307" t="str">
        <f t="shared" si="542"/>
        <v/>
      </c>
      <c r="U1307" t="str">
        <f t="shared" si="543"/>
        <v/>
      </c>
      <c r="V1307" t="str">
        <f t="shared" si="544"/>
        <v/>
      </c>
      <c r="W1307" t="str">
        <f t="shared" si="545"/>
        <v/>
      </c>
      <c r="X1307" t="str">
        <f t="shared" si="546"/>
        <v/>
      </c>
      <c r="Y1307" t="str">
        <f t="shared" si="547"/>
        <v/>
      </c>
      <c r="Z1307" t="str">
        <f t="shared" si="548"/>
        <v/>
      </c>
      <c r="AA1307" t="str">
        <f t="shared" si="549"/>
        <v/>
      </c>
      <c r="AB1307" t="str">
        <f t="shared" si="550"/>
        <v/>
      </c>
      <c r="AC1307" t="str">
        <f t="shared" si="551"/>
        <v/>
      </c>
      <c r="AD1307" t="str">
        <f t="shared" si="552"/>
        <v/>
      </c>
      <c r="AE1307" t="str">
        <f t="shared" si="553"/>
        <v/>
      </c>
      <c r="AF1307" t="str">
        <f t="shared" si="554"/>
        <v/>
      </c>
      <c r="AG1307" t="str">
        <f t="shared" si="555"/>
        <v/>
      </c>
    </row>
    <row r="1308" spans="3:33" x14ac:dyDescent="0.3">
      <c r="C1308" s="5" t="str">
        <f t="shared" si="556"/>
        <v/>
      </c>
      <c r="D1308" s="5" t="e">
        <f t="shared" si="540"/>
        <v>#N/A</v>
      </c>
      <c r="E1308" s="5" t="b">
        <f t="shared" si="557"/>
        <v>0</v>
      </c>
      <c r="F1308" s="5" t="e">
        <f t="shared" si="541"/>
        <v>#N/A</v>
      </c>
      <c r="G1308" s="5" t="str">
        <f t="shared" si="558"/>
        <v>FALSE V</v>
      </c>
      <c r="H1308" s="5" t="b">
        <f t="shared" si="559"/>
        <v>0</v>
      </c>
      <c r="I1308" s="5" t="b">
        <f t="shared" si="560"/>
        <v>0</v>
      </c>
      <c r="J1308" s="5" t="b">
        <f t="shared" si="561"/>
        <v>0</v>
      </c>
      <c r="K1308" s="5" t="str">
        <f t="shared" si="562"/>
        <v>FALSE C</v>
      </c>
      <c r="L1308" s="5" t="str">
        <f t="array" ref="L1308">IFERROR(INDEX(e29_4c,SMALL(IF(($B$9&lt;=e29_raw)*($B$11&gt;=e29_raw),MATCH(ROW(e29_4c),ROW(e29_4c))),ROWS($A$1:A1302)),COLUMN(A1302)),"")</f>
        <v/>
      </c>
      <c r="M1308" s="5" t="b">
        <f t="shared" si="563"/>
        <v>0</v>
      </c>
      <c r="N1308" t="b">
        <f t="shared" si="564"/>
        <v>0</v>
      </c>
      <c r="O1308" t="b">
        <f t="shared" si="565"/>
        <v>0</v>
      </c>
      <c r="P1308" s="5" t="b">
        <f t="shared" si="566"/>
        <v>0</v>
      </c>
      <c r="T1308" t="str">
        <f t="shared" si="542"/>
        <v/>
      </c>
      <c r="U1308" t="str">
        <f t="shared" si="543"/>
        <v/>
      </c>
      <c r="V1308" t="str">
        <f t="shared" si="544"/>
        <v/>
      </c>
      <c r="W1308" t="str">
        <f t="shared" si="545"/>
        <v/>
      </c>
      <c r="X1308" t="str">
        <f t="shared" si="546"/>
        <v/>
      </c>
      <c r="Y1308" t="str">
        <f t="shared" si="547"/>
        <v/>
      </c>
      <c r="Z1308" t="str">
        <f t="shared" si="548"/>
        <v/>
      </c>
      <c r="AA1308" t="str">
        <f t="shared" si="549"/>
        <v/>
      </c>
      <c r="AB1308" t="str">
        <f t="shared" si="550"/>
        <v/>
      </c>
      <c r="AC1308" t="str">
        <f t="shared" si="551"/>
        <v/>
      </c>
      <c r="AD1308" t="str">
        <f t="shared" si="552"/>
        <v/>
      </c>
      <c r="AE1308" t="str">
        <f t="shared" si="553"/>
        <v/>
      </c>
      <c r="AF1308" t="str">
        <f t="shared" si="554"/>
        <v/>
      </c>
      <c r="AG1308" t="str">
        <f t="shared" si="555"/>
        <v/>
      </c>
    </row>
    <row r="1309" spans="3:33" x14ac:dyDescent="0.3">
      <c r="C1309" s="5" t="str">
        <f t="shared" si="556"/>
        <v/>
      </c>
      <c r="D1309" s="5" t="e">
        <f t="shared" si="540"/>
        <v>#N/A</v>
      </c>
      <c r="E1309" s="5" t="b">
        <f t="shared" si="557"/>
        <v>0</v>
      </c>
      <c r="F1309" s="5" t="e">
        <f t="shared" si="541"/>
        <v>#N/A</v>
      </c>
      <c r="G1309" s="5" t="str">
        <f t="shared" si="558"/>
        <v>FALSE V</v>
      </c>
      <c r="H1309" s="5" t="b">
        <f t="shared" si="559"/>
        <v>0</v>
      </c>
      <c r="I1309" s="5" t="b">
        <f t="shared" si="560"/>
        <v>0</v>
      </c>
      <c r="J1309" s="5" t="b">
        <f t="shared" si="561"/>
        <v>0</v>
      </c>
      <c r="K1309" s="5" t="str">
        <f t="shared" si="562"/>
        <v>FALSE C</v>
      </c>
      <c r="L1309" s="5" t="str">
        <f t="array" ref="L1309">IFERROR(INDEX(e29_4c,SMALL(IF(($B$9&lt;=e29_raw)*($B$11&gt;=e29_raw),MATCH(ROW(e29_4c),ROW(e29_4c))),ROWS($A$1:A1303)),COLUMN(A1303)),"")</f>
        <v/>
      </c>
      <c r="M1309" s="5" t="b">
        <f t="shared" si="563"/>
        <v>0</v>
      </c>
      <c r="N1309" t="b">
        <f t="shared" si="564"/>
        <v>0</v>
      </c>
      <c r="O1309" t="b">
        <f t="shared" si="565"/>
        <v>0</v>
      </c>
      <c r="P1309" s="5" t="b">
        <f t="shared" si="566"/>
        <v>0</v>
      </c>
      <c r="T1309" t="str">
        <f t="shared" si="542"/>
        <v/>
      </c>
      <c r="U1309" t="str">
        <f t="shared" si="543"/>
        <v/>
      </c>
      <c r="V1309" t="str">
        <f t="shared" si="544"/>
        <v/>
      </c>
      <c r="W1309" t="str">
        <f t="shared" si="545"/>
        <v/>
      </c>
      <c r="X1309" t="str">
        <f t="shared" si="546"/>
        <v/>
      </c>
      <c r="Y1309" t="str">
        <f t="shared" si="547"/>
        <v/>
      </c>
      <c r="Z1309" t="str">
        <f t="shared" si="548"/>
        <v/>
      </c>
      <c r="AA1309" t="str">
        <f t="shared" si="549"/>
        <v/>
      </c>
      <c r="AB1309" t="str">
        <f t="shared" si="550"/>
        <v/>
      </c>
      <c r="AC1309" t="str">
        <f t="shared" si="551"/>
        <v/>
      </c>
      <c r="AD1309" t="str">
        <f t="shared" si="552"/>
        <v/>
      </c>
      <c r="AE1309" t="str">
        <f t="shared" si="553"/>
        <v/>
      </c>
      <c r="AF1309" t="str">
        <f t="shared" si="554"/>
        <v/>
      </c>
      <c r="AG1309" t="str">
        <f t="shared" si="555"/>
        <v/>
      </c>
    </row>
    <row r="1310" spans="3:33" x14ac:dyDescent="0.3">
      <c r="C1310" s="5" t="str">
        <f t="shared" si="556"/>
        <v/>
      </c>
      <c r="D1310" s="5" t="e">
        <f t="shared" si="540"/>
        <v>#N/A</v>
      </c>
      <c r="E1310" s="5" t="b">
        <f t="shared" si="557"/>
        <v>0</v>
      </c>
      <c r="F1310" s="5" t="e">
        <f t="shared" si="541"/>
        <v>#N/A</v>
      </c>
      <c r="G1310" s="5" t="str">
        <f t="shared" si="558"/>
        <v>FALSE V</v>
      </c>
      <c r="H1310" s="5" t="b">
        <f t="shared" si="559"/>
        <v>0</v>
      </c>
      <c r="I1310" s="5" t="b">
        <f t="shared" si="560"/>
        <v>0</v>
      </c>
      <c r="J1310" s="5" t="b">
        <f t="shared" si="561"/>
        <v>0</v>
      </c>
      <c r="K1310" s="5" t="str">
        <f t="shared" si="562"/>
        <v>FALSE C</v>
      </c>
      <c r="L1310" s="5" t="str">
        <f t="array" ref="L1310">IFERROR(INDEX(e29_4c,SMALL(IF(($B$9&lt;=e29_raw)*($B$11&gt;=e29_raw),MATCH(ROW(e29_4c),ROW(e29_4c))),ROWS($A$1:A1304)),COLUMN(A1304)),"")</f>
        <v/>
      </c>
      <c r="M1310" s="5" t="b">
        <f t="shared" si="563"/>
        <v>0</v>
      </c>
      <c r="N1310" t="b">
        <f t="shared" si="564"/>
        <v>0</v>
      </c>
      <c r="O1310" t="b">
        <f t="shared" si="565"/>
        <v>0</v>
      </c>
      <c r="P1310" s="5" t="b">
        <f t="shared" si="566"/>
        <v>0</v>
      </c>
      <c r="T1310" t="str">
        <f t="shared" si="542"/>
        <v/>
      </c>
      <c r="U1310" t="str">
        <f t="shared" si="543"/>
        <v/>
      </c>
      <c r="V1310" t="str">
        <f t="shared" si="544"/>
        <v/>
      </c>
      <c r="W1310" t="str">
        <f t="shared" si="545"/>
        <v/>
      </c>
      <c r="X1310" t="str">
        <f t="shared" si="546"/>
        <v/>
      </c>
      <c r="Y1310" t="str">
        <f t="shared" si="547"/>
        <v/>
      </c>
      <c r="Z1310" t="str">
        <f t="shared" si="548"/>
        <v/>
      </c>
      <c r="AA1310" t="str">
        <f t="shared" si="549"/>
        <v/>
      </c>
      <c r="AB1310" t="str">
        <f t="shared" si="550"/>
        <v/>
      </c>
      <c r="AC1310" t="str">
        <f t="shared" si="551"/>
        <v/>
      </c>
      <c r="AD1310" t="str">
        <f t="shared" si="552"/>
        <v/>
      </c>
      <c r="AE1310" t="str">
        <f t="shared" si="553"/>
        <v/>
      </c>
      <c r="AF1310" t="str">
        <f t="shared" si="554"/>
        <v/>
      </c>
      <c r="AG1310" t="str">
        <f t="shared" si="555"/>
        <v/>
      </c>
    </row>
    <row r="1311" spans="3:33" x14ac:dyDescent="0.3">
      <c r="C1311" s="5" t="str">
        <f t="shared" si="556"/>
        <v/>
      </c>
      <c r="D1311" s="5" t="e">
        <f t="shared" si="540"/>
        <v>#N/A</v>
      </c>
      <c r="E1311" s="5" t="b">
        <f t="shared" si="557"/>
        <v>0</v>
      </c>
      <c r="F1311" s="5" t="e">
        <f t="shared" si="541"/>
        <v>#N/A</v>
      </c>
      <c r="G1311" s="5" t="str">
        <f t="shared" si="558"/>
        <v>FALSE V</v>
      </c>
      <c r="H1311" s="5" t="b">
        <f t="shared" si="559"/>
        <v>0</v>
      </c>
      <c r="I1311" s="5" t="b">
        <f t="shared" si="560"/>
        <v>0</v>
      </c>
      <c r="J1311" s="5" t="b">
        <f t="shared" si="561"/>
        <v>0</v>
      </c>
      <c r="K1311" s="5" t="str">
        <f t="shared" si="562"/>
        <v>FALSE C</v>
      </c>
      <c r="L1311" s="5" t="str">
        <f t="array" ref="L1311">IFERROR(INDEX(e29_4c,SMALL(IF(($B$9&lt;=e29_raw)*($B$11&gt;=e29_raw),MATCH(ROW(e29_4c),ROW(e29_4c))),ROWS($A$1:A1305)),COLUMN(A1305)),"")</f>
        <v/>
      </c>
      <c r="M1311" s="5" t="b">
        <f t="shared" si="563"/>
        <v>0</v>
      </c>
      <c r="N1311" t="b">
        <f t="shared" si="564"/>
        <v>0</v>
      </c>
      <c r="O1311" t="b">
        <f t="shared" si="565"/>
        <v>0</v>
      </c>
      <c r="P1311" s="5" t="b">
        <f t="shared" si="566"/>
        <v>0</v>
      </c>
      <c r="T1311" t="str">
        <f t="shared" si="542"/>
        <v/>
      </c>
      <c r="U1311" t="str">
        <f t="shared" si="543"/>
        <v/>
      </c>
      <c r="V1311" t="str">
        <f t="shared" si="544"/>
        <v/>
      </c>
      <c r="W1311" t="str">
        <f t="shared" si="545"/>
        <v/>
      </c>
      <c r="X1311" t="str">
        <f t="shared" si="546"/>
        <v/>
      </c>
      <c r="Y1311" t="str">
        <f t="shared" si="547"/>
        <v/>
      </c>
      <c r="Z1311" t="str">
        <f t="shared" si="548"/>
        <v/>
      </c>
      <c r="AA1311" t="str">
        <f t="shared" si="549"/>
        <v/>
      </c>
      <c r="AB1311" t="str">
        <f t="shared" si="550"/>
        <v/>
      </c>
      <c r="AC1311" t="str">
        <f t="shared" si="551"/>
        <v/>
      </c>
      <c r="AD1311" t="str">
        <f t="shared" si="552"/>
        <v/>
      </c>
      <c r="AE1311" t="str">
        <f t="shared" si="553"/>
        <v/>
      </c>
      <c r="AF1311" t="str">
        <f t="shared" si="554"/>
        <v/>
      </c>
      <c r="AG1311" t="str">
        <f t="shared" si="555"/>
        <v/>
      </c>
    </row>
    <row r="1312" spans="3:33" x14ac:dyDescent="0.3">
      <c r="C1312" s="5" t="str">
        <f t="shared" si="556"/>
        <v/>
      </c>
      <c r="D1312" s="5" t="e">
        <f t="shared" si="540"/>
        <v>#N/A</v>
      </c>
      <c r="E1312" s="5" t="b">
        <f t="shared" si="557"/>
        <v>0</v>
      </c>
      <c r="F1312" s="5" t="e">
        <f t="shared" si="541"/>
        <v>#N/A</v>
      </c>
      <c r="G1312" s="5" t="str">
        <f t="shared" si="558"/>
        <v>FALSE V</v>
      </c>
      <c r="H1312" s="5" t="b">
        <f t="shared" si="559"/>
        <v>0</v>
      </c>
      <c r="I1312" s="5" t="b">
        <f t="shared" si="560"/>
        <v>0</v>
      </c>
      <c r="J1312" s="5" t="b">
        <f t="shared" si="561"/>
        <v>0</v>
      </c>
      <c r="K1312" s="5" t="str">
        <f t="shared" si="562"/>
        <v>FALSE C</v>
      </c>
      <c r="L1312" s="5" t="str">
        <f t="array" ref="L1312">IFERROR(INDEX(e29_4c,SMALL(IF(($B$9&lt;=e29_raw)*($B$11&gt;=e29_raw),MATCH(ROW(e29_4c),ROW(e29_4c))),ROWS($A$1:A1306)),COLUMN(A1306)),"")</f>
        <v/>
      </c>
      <c r="M1312" s="5" t="b">
        <f t="shared" si="563"/>
        <v>0</v>
      </c>
      <c r="N1312" t="b">
        <f t="shared" si="564"/>
        <v>0</v>
      </c>
      <c r="O1312" t="b">
        <f t="shared" si="565"/>
        <v>0</v>
      </c>
      <c r="P1312" s="5" t="b">
        <f t="shared" si="566"/>
        <v>0</v>
      </c>
      <c r="T1312" t="str">
        <f t="shared" si="542"/>
        <v/>
      </c>
      <c r="U1312" t="str">
        <f t="shared" si="543"/>
        <v/>
      </c>
      <c r="V1312" t="str">
        <f t="shared" si="544"/>
        <v/>
      </c>
      <c r="W1312" t="str">
        <f t="shared" si="545"/>
        <v/>
      </c>
      <c r="X1312" t="str">
        <f t="shared" si="546"/>
        <v/>
      </c>
      <c r="Y1312" t="str">
        <f t="shared" si="547"/>
        <v/>
      </c>
      <c r="Z1312" t="str">
        <f t="shared" si="548"/>
        <v/>
      </c>
      <c r="AA1312" t="str">
        <f t="shared" si="549"/>
        <v/>
      </c>
      <c r="AB1312" t="str">
        <f t="shared" si="550"/>
        <v/>
      </c>
      <c r="AC1312" t="str">
        <f t="shared" si="551"/>
        <v/>
      </c>
      <c r="AD1312" t="str">
        <f t="shared" si="552"/>
        <v/>
      </c>
      <c r="AE1312" t="str">
        <f t="shared" si="553"/>
        <v/>
      </c>
      <c r="AF1312" t="str">
        <f t="shared" si="554"/>
        <v/>
      </c>
      <c r="AG1312" t="str">
        <f t="shared" si="555"/>
        <v/>
      </c>
    </row>
    <row r="1313" spans="3:33" x14ac:dyDescent="0.3">
      <c r="C1313" s="5" t="str">
        <f t="shared" si="556"/>
        <v/>
      </c>
      <c r="D1313" s="5" t="e">
        <f t="shared" si="540"/>
        <v>#N/A</v>
      </c>
      <c r="E1313" s="5" t="b">
        <f t="shared" si="557"/>
        <v>0</v>
      </c>
      <c r="F1313" s="5" t="e">
        <f t="shared" si="541"/>
        <v>#N/A</v>
      </c>
      <c r="G1313" s="5" t="str">
        <f t="shared" si="558"/>
        <v>FALSE V</v>
      </c>
      <c r="H1313" s="5" t="b">
        <f t="shared" si="559"/>
        <v>0</v>
      </c>
      <c r="I1313" s="5" t="b">
        <f t="shared" si="560"/>
        <v>0</v>
      </c>
      <c r="J1313" s="5" t="b">
        <f t="shared" si="561"/>
        <v>0</v>
      </c>
      <c r="K1313" s="5" t="str">
        <f t="shared" si="562"/>
        <v>FALSE C</v>
      </c>
      <c r="L1313" s="5" t="str">
        <f t="array" ref="L1313">IFERROR(INDEX(e29_4c,SMALL(IF(($B$9&lt;=e29_raw)*($B$11&gt;=e29_raw),MATCH(ROW(e29_4c),ROW(e29_4c))),ROWS($A$1:A1307)),COLUMN(A1307)),"")</f>
        <v/>
      </c>
      <c r="M1313" s="5" t="b">
        <f t="shared" si="563"/>
        <v>0</v>
      </c>
      <c r="N1313" t="b">
        <f t="shared" si="564"/>
        <v>0</v>
      </c>
      <c r="O1313" t="b">
        <f t="shared" si="565"/>
        <v>0</v>
      </c>
      <c r="P1313" s="5" t="b">
        <f t="shared" si="566"/>
        <v>0</v>
      </c>
      <c r="T1313" t="str">
        <f t="shared" si="542"/>
        <v/>
      </c>
      <c r="U1313" t="str">
        <f t="shared" si="543"/>
        <v/>
      </c>
      <c r="V1313" t="str">
        <f t="shared" si="544"/>
        <v/>
      </c>
      <c r="W1313" t="str">
        <f t="shared" si="545"/>
        <v/>
      </c>
      <c r="X1313" t="str">
        <f t="shared" si="546"/>
        <v/>
      </c>
      <c r="Y1313" t="str">
        <f t="shared" si="547"/>
        <v/>
      </c>
      <c r="Z1313" t="str">
        <f t="shared" si="548"/>
        <v/>
      </c>
      <c r="AA1313" t="str">
        <f t="shared" si="549"/>
        <v/>
      </c>
      <c r="AB1313" t="str">
        <f t="shared" si="550"/>
        <v/>
      </c>
      <c r="AC1313" t="str">
        <f t="shared" si="551"/>
        <v/>
      </c>
      <c r="AD1313" t="str">
        <f t="shared" si="552"/>
        <v/>
      </c>
      <c r="AE1313" t="str">
        <f t="shared" si="553"/>
        <v/>
      </c>
      <c r="AF1313" t="str">
        <f t="shared" si="554"/>
        <v/>
      </c>
      <c r="AG1313" t="str">
        <f t="shared" si="555"/>
        <v/>
      </c>
    </row>
    <row r="1314" spans="3:33" x14ac:dyDescent="0.3">
      <c r="C1314" s="5" t="str">
        <f t="shared" si="556"/>
        <v/>
      </c>
      <c r="D1314" s="5" t="e">
        <f t="shared" si="540"/>
        <v>#N/A</v>
      </c>
      <c r="E1314" s="5" t="b">
        <f t="shared" si="557"/>
        <v>0</v>
      </c>
      <c r="F1314" s="5" t="e">
        <f t="shared" si="541"/>
        <v>#N/A</v>
      </c>
      <c r="G1314" s="5" t="str">
        <f t="shared" si="558"/>
        <v>FALSE V</v>
      </c>
      <c r="H1314" s="5" t="b">
        <f t="shared" si="559"/>
        <v>0</v>
      </c>
      <c r="I1314" s="5" t="b">
        <f t="shared" si="560"/>
        <v>0</v>
      </c>
      <c r="J1314" s="5" t="b">
        <f t="shared" si="561"/>
        <v>0</v>
      </c>
      <c r="K1314" s="5" t="str">
        <f t="shared" si="562"/>
        <v>FALSE C</v>
      </c>
      <c r="L1314" s="5" t="str">
        <f t="array" ref="L1314">IFERROR(INDEX(e29_4c,SMALL(IF(($B$9&lt;=e29_raw)*($B$11&gt;=e29_raw),MATCH(ROW(e29_4c),ROW(e29_4c))),ROWS($A$1:A1308)),COLUMN(A1308)),"")</f>
        <v/>
      </c>
      <c r="M1314" s="5" t="b">
        <f t="shared" si="563"/>
        <v>0</v>
      </c>
      <c r="N1314" t="b">
        <f t="shared" si="564"/>
        <v>0</v>
      </c>
      <c r="O1314" t="b">
        <f t="shared" si="565"/>
        <v>0</v>
      </c>
      <c r="P1314" s="5" t="b">
        <f t="shared" si="566"/>
        <v>0</v>
      </c>
      <c r="T1314" t="str">
        <f t="shared" si="542"/>
        <v/>
      </c>
      <c r="U1314" t="str">
        <f t="shared" si="543"/>
        <v/>
      </c>
      <c r="V1314" t="str">
        <f t="shared" si="544"/>
        <v/>
      </c>
      <c r="W1314" t="str">
        <f t="shared" si="545"/>
        <v/>
      </c>
      <c r="X1314" t="str">
        <f t="shared" si="546"/>
        <v/>
      </c>
      <c r="Y1314" t="str">
        <f t="shared" si="547"/>
        <v/>
      </c>
      <c r="Z1314" t="str">
        <f t="shared" si="548"/>
        <v/>
      </c>
      <c r="AA1314" t="str">
        <f t="shared" si="549"/>
        <v/>
      </c>
      <c r="AB1314" t="str">
        <f t="shared" si="550"/>
        <v/>
      </c>
      <c r="AC1314" t="str">
        <f t="shared" si="551"/>
        <v/>
      </c>
      <c r="AD1314" t="str">
        <f t="shared" si="552"/>
        <v/>
      </c>
      <c r="AE1314" t="str">
        <f t="shared" si="553"/>
        <v/>
      </c>
      <c r="AF1314" t="str">
        <f t="shared" si="554"/>
        <v/>
      </c>
      <c r="AG1314" t="str">
        <f t="shared" si="555"/>
        <v/>
      </c>
    </row>
    <row r="1315" spans="3:33" x14ac:dyDescent="0.3">
      <c r="C1315" s="5" t="str">
        <f t="shared" si="556"/>
        <v/>
      </c>
      <c r="D1315" s="5" t="e">
        <f t="shared" si="540"/>
        <v>#N/A</v>
      </c>
      <c r="E1315" s="5" t="b">
        <f t="shared" si="557"/>
        <v>0</v>
      </c>
      <c r="F1315" s="5" t="e">
        <f t="shared" si="541"/>
        <v>#N/A</v>
      </c>
      <c r="G1315" s="5" t="str">
        <f t="shared" si="558"/>
        <v>FALSE V</v>
      </c>
      <c r="H1315" s="5" t="b">
        <f t="shared" si="559"/>
        <v>0</v>
      </c>
      <c r="I1315" s="5" t="b">
        <f t="shared" si="560"/>
        <v>0</v>
      </c>
      <c r="J1315" s="5" t="b">
        <f t="shared" si="561"/>
        <v>0</v>
      </c>
      <c r="K1315" s="5" t="str">
        <f t="shared" si="562"/>
        <v>FALSE C</v>
      </c>
      <c r="L1315" s="5" t="str">
        <f t="array" ref="L1315">IFERROR(INDEX(e29_4c,SMALL(IF(($B$9&lt;=e29_raw)*($B$11&gt;=e29_raw),MATCH(ROW(e29_4c),ROW(e29_4c))),ROWS($A$1:A1309)),COLUMN(A1309)),"")</f>
        <v/>
      </c>
      <c r="M1315" s="5" t="b">
        <f t="shared" si="563"/>
        <v>0</v>
      </c>
      <c r="N1315" t="b">
        <f t="shared" si="564"/>
        <v>0</v>
      </c>
      <c r="O1315" t="b">
        <f t="shared" si="565"/>
        <v>0</v>
      </c>
      <c r="P1315" s="5" t="b">
        <f t="shared" si="566"/>
        <v>0</v>
      </c>
      <c r="T1315" t="str">
        <f t="shared" si="542"/>
        <v/>
      </c>
      <c r="U1315" t="str">
        <f t="shared" si="543"/>
        <v/>
      </c>
      <c r="V1315" t="str">
        <f t="shared" si="544"/>
        <v/>
      </c>
      <c r="W1315" t="str">
        <f t="shared" si="545"/>
        <v/>
      </c>
      <c r="X1315" t="str">
        <f t="shared" si="546"/>
        <v/>
      </c>
      <c r="Y1315" t="str">
        <f t="shared" si="547"/>
        <v/>
      </c>
      <c r="Z1315" t="str">
        <f t="shared" si="548"/>
        <v/>
      </c>
      <c r="AA1315" t="str">
        <f t="shared" si="549"/>
        <v/>
      </c>
      <c r="AB1315" t="str">
        <f t="shared" si="550"/>
        <v/>
      </c>
      <c r="AC1315" t="str">
        <f t="shared" si="551"/>
        <v/>
      </c>
      <c r="AD1315" t="str">
        <f t="shared" si="552"/>
        <v/>
      </c>
      <c r="AE1315" t="str">
        <f t="shared" si="553"/>
        <v/>
      </c>
      <c r="AF1315" t="str">
        <f t="shared" si="554"/>
        <v/>
      </c>
      <c r="AG1315" t="str">
        <f t="shared" si="555"/>
        <v/>
      </c>
    </row>
    <row r="1316" spans="3:33" x14ac:dyDescent="0.3">
      <c r="C1316" s="5" t="str">
        <f t="shared" si="556"/>
        <v/>
      </c>
      <c r="D1316" s="5" t="e">
        <f t="shared" si="540"/>
        <v>#N/A</v>
      </c>
      <c r="E1316" s="5" t="b">
        <f t="shared" si="557"/>
        <v>0</v>
      </c>
      <c r="F1316" s="5" t="e">
        <f t="shared" si="541"/>
        <v>#N/A</v>
      </c>
      <c r="G1316" s="5" t="str">
        <f t="shared" si="558"/>
        <v>FALSE V</v>
      </c>
      <c r="H1316" s="5" t="b">
        <f t="shared" si="559"/>
        <v>0</v>
      </c>
      <c r="I1316" s="5" t="b">
        <f t="shared" si="560"/>
        <v>0</v>
      </c>
      <c r="J1316" s="5" t="b">
        <f t="shared" si="561"/>
        <v>0</v>
      </c>
      <c r="K1316" s="5" t="str">
        <f t="shared" si="562"/>
        <v>FALSE C</v>
      </c>
      <c r="L1316" s="5" t="str">
        <f t="array" ref="L1316">IFERROR(INDEX(e29_4c,SMALL(IF(($B$9&lt;=e29_raw)*($B$11&gt;=e29_raw),MATCH(ROW(e29_4c),ROW(e29_4c))),ROWS($A$1:A1310)),COLUMN(A1310)),"")</f>
        <v/>
      </c>
      <c r="M1316" s="5" t="b">
        <f t="shared" si="563"/>
        <v>0</v>
      </c>
      <c r="N1316" t="b">
        <f t="shared" si="564"/>
        <v>0</v>
      </c>
      <c r="O1316" t="b">
        <f t="shared" si="565"/>
        <v>0</v>
      </c>
      <c r="P1316" s="5" t="b">
        <f t="shared" si="566"/>
        <v>0</v>
      </c>
      <c r="T1316" t="str">
        <f t="shared" si="542"/>
        <v/>
      </c>
      <c r="U1316" t="str">
        <f t="shared" si="543"/>
        <v/>
      </c>
      <c r="V1316" t="str">
        <f t="shared" si="544"/>
        <v/>
      </c>
      <c r="W1316" t="str">
        <f t="shared" si="545"/>
        <v/>
      </c>
      <c r="X1316" t="str">
        <f t="shared" si="546"/>
        <v/>
      </c>
      <c r="Y1316" t="str">
        <f t="shared" si="547"/>
        <v/>
      </c>
      <c r="Z1316" t="str">
        <f t="shared" si="548"/>
        <v/>
      </c>
      <c r="AA1316" t="str">
        <f t="shared" si="549"/>
        <v/>
      </c>
      <c r="AB1316" t="str">
        <f t="shared" si="550"/>
        <v/>
      </c>
      <c r="AC1316" t="str">
        <f t="shared" si="551"/>
        <v/>
      </c>
      <c r="AD1316" t="str">
        <f t="shared" si="552"/>
        <v/>
      </c>
      <c r="AE1316" t="str">
        <f t="shared" si="553"/>
        <v/>
      </c>
      <c r="AF1316" t="str">
        <f t="shared" si="554"/>
        <v/>
      </c>
      <c r="AG1316" t="str">
        <f t="shared" si="555"/>
        <v/>
      </c>
    </row>
    <row r="1317" spans="3:33" x14ac:dyDescent="0.3">
      <c r="C1317" s="5" t="str">
        <f t="shared" si="556"/>
        <v/>
      </c>
      <c r="D1317" s="5" t="e">
        <f t="shared" si="540"/>
        <v>#N/A</v>
      </c>
      <c r="E1317" s="5" t="b">
        <f t="shared" si="557"/>
        <v>0</v>
      </c>
      <c r="F1317" s="5" t="e">
        <f t="shared" si="541"/>
        <v>#N/A</v>
      </c>
      <c r="G1317" s="5" t="str">
        <f t="shared" si="558"/>
        <v>FALSE V</v>
      </c>
      <c r="H1317" s="5" t="b">
        <f t="shared" si="559"/>
        <v>0</v>
      </c>
      <c r="I1317" s="5" t="b">
        <f t="shared" si="560"/>
        <v>0</v>
      </c>
      <c r="J1317" s="5" t="b">
        <f t="shared" si="561"/>
        <v>0</v>
      </c>
      <c r="K1317" s="5" t="str">
        <f t="shared" si="562"/>
        <v>FALSE C</v>
      </c>
      <c r="L1317" s="5" t="str">
        <f t="array" ref="L1317">IFERROR(INDEX(e29_4c,SMALL(IF(($B$9&lt;=e29_raw)*($B$11&gt;=e29_raw),MATCH(ROW(e29_4c),ROW(e29_4c))),ROWS($A$1:A1311)),COLUMN(A1311)),"")</f>
        <v/>
      </c>
      <c r="M1317" s="5" t="b">
        <f t="shared" si="563"/>
        <v>0</v>
      </c>
      <c r="N1317" t="b">
        <f t="shared" si="564"/>
        <v>0</v>
      </c>
      <c r="O1317" t="b">
        <f t="shared" si="565"/>
        <v>0</v>
      </c>
      <c r="P1317" s="5" t="b">
        <f t="shared" si="566"/>
        <v>0</v>
      </c>
      <c r="T1317" t="str">
        <f t="shared" si="542"/>
        <v/>
      </c>
      <c r="U1317" t="str">
        <f t="shared" si="543"/>
        <v/>
      </c>
      <c r="V1317" t="str">
        <f t="shared" si="544"/>
        <v/>
      </c>
      <c r="W1317" t="str">
        <f t="shared" si="545"/>
        <v/>
      </c>
      <c r="X1317" t="str">
        <f t="shared" si="546"/>
        <v/>
      </c>
      <c r="Y1317" t="str">
        <f t="shared" si="547"/>
        <v/>
      </c>
      <c r="Z1317" t="str">
        <f t="shared" si="548"/>
        <v/>
      </c>
      <c r="AA1317" t="str">
        <f t="shared" si="549"/>
        <v/>
      </c>
      <c r="AB1317" t="str">
        <f t="shared" si="550"/>
        <v/>
      </c>
      <c r="AC1317" t="str">
        <f t="shared" si="551"/>
        <v/>
      </c>
      <c r="AD1317" t="str">
        <f t="shared" si="552"/>
        <v/>
      </c>
      <c r="AE1317" t="str">
        <f t="shared" si="553"/>
        <v/>
      </c>
      <c r="AF1317" t="str">
        <f t="shared" si="554"/>
        <v/>
      </c>
      <c r="AG1317" t="str">
        <f t="shared" si="555"/>
        <v/>
      </c>
    </row>
    <row r="1318" spans="3:33" x14ac:dyDescent="0.3">
      <c r="C1318" s="5" t="str">
        <f t="shared" si="556"/>
        <v/>
      </c>
      <c r="D1318" s="5" t="e">
        <f t="shared" si="540"/>
        <v>#N/A</v>
      </c>
      <c r="E1318" s="5" t="b">
        <f t="shared" si="557"/>
        <v>0</v>
      </c>
      <c r="F1318" s="5" t="e">
        <f t="shared" si="541"/>
        <v>#N/A</v>
      </c>
      <c r="G1318" s="5" t="str">
        <f t="shared" si="558"/>
        <v>FALSE V</v>
      </c>
      <c r="H1318" s="5" t="b">
        <f t="shared" si="559"/>
        <v>0</v>
      </c>
      <c r="I1318" s="5" t="b">
        <f t="shared" si="560"/>
        <v>0</v>
      </c>
      <c r="J1318" s="5" t="b">
        <f t="shared" si="561"/>
        <v>0</v>
      </c>
      <c r="K1318" s="5" t="str">
        <f t="shared" si="562"/>
        <v>FALSE C</v>
      </c>
      <c r="L1318" s="5" t="str">
        <f t="array" ref="L1318">IFERROR(INDEX(e29_4c,SMALL(IF(($B$9&lt;=e29_raw)*($B$11&gt;=e29_raw),MATCH(ROW(e29_4c),ROW(e29_4c))),ROWS($A$1:A1312)),COLUMN(A1312)),"")</f>
        <v/>
      </c>
      <c r="M1318" s="5" t="b">
        <f t="shared" si="563"/>
        <v>0</v>
      </c>
      <c r="N1318" t="b">
        <f t="shared" si="564"/>
        <v>0</v>
      </c>
      <c r="O1318" t="b">
        <f t="shared" si="565"/>
        <v>0</v>
      </c>
      <c r="P1318" s="5" t="b">
        <f t="shared" si="566"/>
        <v>0</v>
      </c>
      <c r="T1318" t="str">
        <f t="shared" si="542"/>
        <v/>
      </c>
      <c r="U1318" t="str">
        <f t="shared" si="543"/>
        <v/>
      </c>
      <c r="V1318" t="str">
        <f t="shared" si="544"/>
        <v/>
      </c>
      <c r="W1318" t="str">
        <f t="shared" si="545"/>
        <v/>
      </c>
      <c r="X1318" t="str">
        <f t="shared" si="546"/>
        <v/>
      </c>
      <c r="Y1318" t="str">
        <f t="shared" si="547"/>
        <v/>
      </c>
      <c r="Z1318" t="str">
        <f t="shared" si="548"/>
        <v/>
      </c>
      <c r="AA1318" t="str">
        <f t="shared" si="549"/>
        <v/>
      </c>
      <c r="AB1318" t="str">
        <f t="shared" si="550"/>
        <v/>
      </c>
      <c r="AC1318" t="str">
        <f t="shared" si="551"/>
        <v/>
      </c>
      <c r="AD1318" t="str">
        <f t="shared" si="552"/>
        <v/>
      </c>
      <c r="AE1318" t="str">
        <f t="shared" si="553"/>
        <v/>
      </c>
      <c r="AF1318" t="str">
        <f t="shared" si="554"/>
        <v/>
      </c>
      <c r="AG1318" t="str">
        <f t="shared" si="555"/>
        <v/>
      </c>
    </row>
    <row r="1319" spans="3:33" x14ac:dyDescent="0.3">
      <c r="C1319" s="5" t="str">
        <f t="shared" si="556"/>
        <v/>
      </c>
      <c r="D1319" s="5" t="e">
        <f t="shared" si="540"/>
        <v>#N/A</v>
      </c>
      <c r="E1319" s="5" t="b">
        <f t="shared" si="557"/>
        <v>0</v>
      </c>
      <c r="F1319" s="5" t="e">
        <f t="shared" si="541"/>
        <v>#N/A</v>
      </c>
      <c r="G1319" s="5" t="str">
        <f t="shared" si="558"/>
        <v>FALSE V</v>
      </c>
      <c r="H1319" s="5" t="b">
        <f t="shared" si="559"/>
        <v>0</v>
      </c>
      <c r="I1319" s="5" t="b">
        <f t="shared" si="560"/>
        <v>0</v>
      </c>
      <c r="J1319" s="5" t="b">
        <f t="shared" si="561"/>
        <v>0</v>
      </c>
      <c r="K1319" s="5" t="str">
        <f t="shared" si="562"/>
        <v>FALSE C</v>
      </c>
      <c r="L1319" s="5" t="str">
        <f t="array" ref="L1319">IFERROR(INDEX(e29_4c,SMALL(IF(($B$9&lt;=e29_raw)*($B$11&gt;=e29_raw),MATCH(ROW(e29_4c),ROW(e29_4c))),ROWS($A$1:A1313)),COLUMN(A1313)),"")</f>
        <v/>
      </c>
      <c r="M1319" s="5" t="b">
        <f t="shared" si="563"/>
        <v>0</v>
      </c>
      <c r="N1319" t="b">
        <f t="shared" si="564"/>
        <v>0</v>
      </c>
      <c r="O1319" t="b">
        <f t="shared" si="565"/>
        <v>0</v>
      </c>
      <c r="P1319" s="5" t="b">
        <f t="shared" si="566"/>
        <v>0</v>
      </c>
      <c r="T1319" t="str">
        <f t="shared" si="542"/>
        <v/>
      </c>
      <c r="U1319" t="str">
        <f t="shared" si="543"/>
        <v/>
      </c>
      <c r="V1319" t="str">
        <f t="shared" si="544"/>
        <v/>
      </c>
      <c r="W1319" t="str">
        <f t="shared" si="545"/>
        <v/>
      </c>
      <c r="X1319" t="str">
        <f t="shared" si="546"/>
        <v/>
      </c>
      <c r="Y1319" t="str">
        <f t="shared" si="547"/>
        <v/>
      </c>
      <c r="Z1319" t="str">
        <f t="shared" si="548"/>
        <v/>
      </c>
      <c r="AA1319" t="str">
        <f t="shared" si="549"/>
        <v/>
      </c>
      <c r="AB1319" t="str">
        <f t="shared" si="550"/>
        <v/>
      </c>
      <c r="AC1319" t="str">
        <f t="shared" si="551"/>
        <v/>
      </c>
      <c r="AD1319" t="str">
        <f t="shared" si="552"/>
        <v/>
      </c>
      <c r="AE1319" t="str">
        <f t="shared" si="553"/>
        <v/>
      </c>
      <c r="AF1319" t="str">
        <f t="shared" si="554"/>
        <v/>
      </c>
      <c r="AG1319" t="str">
        <f t="shared" si="555"/>
        <v/>
      </c>
    </row>
    <row r="1320" spans="3:33" x14ac:dyDescent="0.3">
      <c r="C1320" s="5" t="str">
        <f t="shared" si="556"/>
        <v/>
      </c>
      <c r="D1320" s="5" t="e">
        <f t="shared" si="540"/>
        <v>#N/A</v>
      </c>
      <c r="E1320" s="5" t="b">
        <f t="shared" si="557"/>
        <v>0</v>
      </c>
      <c r="F1320" s="5" t="e">
        <f t="shared" si="541"/>
        <v>#N/A</v>
      </c>
      <c r="G1320" s="5" t="str">
        <f t="shared" si="558"/>
        <v>FALSE V</v>
      </c>
      <c r="H1320" s="5" t="b">
        <f t="shared" si="559"/>
        <v>0</v>
      </c>
      <c r="I1320" s="5" t="b">
        <f t="shared" si="560"/>
        <v>0</v>
      </c>
      <c r="J1320" s="5" t="b">
        <f t="shared" si="561"/>
        <v>0</v>
      </c>
      <c r="K1320" s="5" t="str">
        <f t="shared" si="562"/>
        <v>FALSE C</v>
      </c>
      <c r="L1320" s="5" t="str">
        <f t="array" ref="L1320">IFERROR(INDEX(e29_4c,SMALL(IF(($B$9&lt;=e29_raw)*($B$11&gt;=e29_raw),MATCH(ROW(e29_4c),ROW(e29_4c))),ROWS($A$1:A1314)),COLUMN(A1314)),"")</f>
        <v/>
      </c>
      <c r="M1320" s="5" t="b">
        <f t="shared" si="563"/>
        <v>0</v>
      </c>
      <c r="N1320" t="b">
        <f t="shared" si="564"/>
        <v>0</v>
      </c>
      <c r="O1320" t="b">
        <f t="shared" si="565"/>
        <v>0</v>
      </c>
      <c r="P1320" s="5" t="b">
        <f t="shared" si="566"/>
        <v>0</v>
      </c>
      <c r="T1320" t="str">
        <f t="shared" si="542"/>
        <v/>
      </c>
      <c r="U1320" t="str">
        <f t="shared" si="543"/>
        <v/>
      </c>
      <c r="V1320" t="str">
        <f t="shared" si="544"/>
        <v/>
      </c>
      <c r="W1320" t="str">
        <f t="shared" si="545"/>
        <v/>
      </c>
      <c r="X1320" t="str">
        <f t="shared" si="546"/>
        <v/>
      </c>
      <c r="Y1320" t="str">
        <f t="shared" si="547"/>
        <v/>
      </c>
      <c r="Z1320" t="str">
        <f t="shared" si="548"/>
        <v/>
      </c>
      <c r="AA1320" t="str">
        <f t="shared" si="549"/>
        <v/>
      </c>
      <c r="AB1320" t="str">
        <f t="shared" si="550"/>
        <v/>
      </c>
      <c r="AC1320" t="str">
        <f t="shared" si="551"/>
        <v/>
      </c>
      <c r="AD1320" t="str">
        <f t="shared" si="552"/>
        <v/>
      </c>
      <c r="AE1320" t="str">
        <f t="shared" si="553"/>
        <v/>
      </c>
      <c r="AF1320" t="str">
        <f t="shared" si="554"/>
        <v/>
      </c>
      <c r="AG1320" t="str">
        <f t="shared" si="555"/>
        <v/>
      </c>
    </row>
    <row r="1321" spans="3:33" x14ac:dyDescent="0.3">
      <c r="C1321" s="5" t="str">
        <f t="shared" si="556"/>
        <v/>
      </c>
      <c r="D1321" s="5" t="e">
        <f t="shared" si="540"/>
        <v>#N/A</v>
      </c>
      <c r="E1321" s="5" t="b">
        <f t="shared" si="557"/>
        <v>0</v>
      </c>
      <c r="F1321" s="5" t="e">
        <f t="shared" si="541"/>
        <v>#N/A</v>
      </c>
      <c r="G1321" s="5" t="str">
        <f t="shared" si="558"/>
        <v>FALSE V</v>
      </c>
      <c r="H1321" s="5" t="b">
        <f t="shared" si="559"/>
        <v>0</v>
      </c>
      <c r="I1321" s="5" t="b">
        <f t="shared" si="560"/>
        <v>0</v>
      </c>
      <c r="J1321" s="5" t="b">
        <f t="shared" si="561"/>
        <v>0</v>
      </c>
      <c r="K1321" s="5" t="str">
        <f t="shared" si="562"/>
        <v>FALSE C</v>
      </c>
      <c r="L1321" s="5" t="str">
        <f t="array" ref="L1321">IFERROR(INDEX(e29_4c,SMALL(IF(($B$9&lt;=e29_raw)*($B$11&gt;=e29_raw),MATCH(ROW(e29_4c),ROW(e29_4c))),ROWS($A$1:A1315)),COLUMN(A1315)),"")</f>
        <v/>
      </c>
      <c r="M1321" s="5" t="b">
        <f t="shared" si="563"/>
        <v>0</v>
      </c>
      <c r="N1321" t="b">
        <f t="shared" si="564"/>
        <v>0</v>
      </c>
      <c r="O1321" t="b">
        <f t="shared" si="565"/>
        <v>0</v>
      </c>
      <c r="P1321" s="5" t="b">
        <f t="shared" si="566"/>
        <v>0</v>
      </c>
      <c r="T1321" t="str">
        <f t="shared" si="542"/>
        <v/>
      </c>
      <c r="U1321" t="str">
        <f t="shared" si="543"/>
        <v/>
      </c>
      <c r="V1321" t="str">
        <f t="shared" si="544"/>
        <v/>
      </c>
      <c r="W1321" t="str">
        <f t="shared" si="545"/>
        <v/>
      </c>
      <c r="X1321" t="str">
        <f t="shared" si="546"/>
        <v/>
      </c>
      <c r="Y1321" t="str">
        <f t="shared" si="547"/>
        <v/>
      </c>
      <c r="Z1321" t="str">
        <f t="shared" si="548"/>
        <v/>
      </c>
      <c r="AA1321" t="str">
        <f t="shared" si="549"/>
        <v/>
      </c>
      <c r="AB1321" t="str">
        <f t="shared" si="550"/>
        <v/>
      </c>
      <c r="AC1321" t="str">
        <f t="shared" si="551"/>
        <v/>
      </c>
      <c r="AD1321" t="str">
        <f t="shared" si="552"/>
        <v/>
      </c>
      <c r="AE1321" t="str">
        <f t="shared" si="553"/>
        <v/>
      </c>
      <c r="AF1321" t="str">
        <f t="shared" si="554"/>
        <v/>
      </c>
      <c r="AG1321" t="str">
        <f t="shared" si="555"/>
        <v/>
      </c>
    </row>
    <row r="1322" spans="3:33" x14ac:dyDescent="0.3">
      <c r="C1322" s="5" t="str">
        <f t="shared" si="556"/>
        <v/>
      </c>
      <c r="D1322" s="5" t="e">
        <f t="shared" si="540"/>
        <v>#N/A</v>
      </c>
      <c r="E1322" s="5" t="b">
        <f t="shared" si="557"/>
        <v>0</v>
      </c>
      <c r="F1322" s="5" t="e">
        <f t="shared" si="541"/>
        <v>#N/A</v>
      </c>
      <c r="G1322" s="5" t="str">
        <f t="shared" si="558"/>
        <v>FALSE V</v>
      </c>
      <c r="H1322" s="5" t="b">
        <f t="shared" si="559"/>
        <v>0</v>
      </c>
      <c r="I1322" s="5" t="b">
        <f t="shared" si="560"/>
        <v>0</v>
      </c>
      <c r="J1322" s="5" t="b">
        <f t="shared" si="561"/>
        <v>0</v>
      </c>
      <c r="K1322" s="5" t="str">
        <f t="shared" si="562"/>
        <v>FALSE C</v>
      </c>
      <c r="L1322" s="5" t="str">
        <f t="array" ref="L1322">IFERROR(INDEX(e29_4c,SMALL(IF(($B$9&lt;=e29_raw)*($B$11&gt;=e29_raw),MATCH(ROW(e29_4c),ROW(e29_4c))),ROWS($A$1:A1316)),COLUMN(A1316)),"")</f>
        <v/>
      </c>
      <c r="M1322" s="5" t="b">
        <f t="shared" si="563"/>
        <v>0</v>
      </c>
      <c r="N1322" t="b">
        <f t="shared" si="564"/>
        <v>0</v>
      </c>
      <c r="O1322" t="b">
        <f t="shared" si="565"/>
        <v>0</v>
      </c>
      <c r="P1322" s="5" t="b">
        <f t="shared" si="566"/>
        <v>0</v>
      </c>
      <c r="T1322" t="str">
        <f t="shared" si="542"/>
        <v/>
      </c>
      <c r="U1322" t="str">
        <f t="shared" si="543"/>
        <v/>
      </c>
      <c r="V1322" t="str">
        <f t="shared" si="544"/>
        <v/>
      </c>
      <c r="W1322" t="str">
        <f t="shared" si="545"/>
        <v/>
      </c>
      <c r="X1322" t="str">
        <f t="shared" si="546"/>
        <v/>
      </c>
      <c r="Y1322" t="str">
        <f t="shared" si="547"/>
        <v/>
      </c>
      <c r="Z1322" t="str">
        <f t="shared" si="548"/>
        <v/>
      </c>
      <c r="AA1322" t="str">
        <f t="shared" si="549"/>
        <v/>
      </c>
      <c r="AB1322" t="str">
        <f t="shared" si="550"/>
        <v/>
      </c>
      <c r="AC1322" t="str">
        <f t="shared" si="551"/>
        <v/>
      </c>
      <c r="AD1322" t="str">
        <f t="shared" si="552"/>
        <v/>
      </c>
      <c r="AE1322" t="str">
        <f t="shared" si="553"/>
        <v/>
      </c>
      <c r="AF1322" t="str">
        <f t="shared" si="554"/>
        <v/>
      </c>
      <c r="AG1322" t="str">
        <f t="shared" si="555"/>
        <v/>
      </c>
    </row>
    <row r="1323" spans="3:33" x14ac:dyDescent="0.3">
      <c r="C1323" s="5" t="str">
        <f t="shared" si="556"/>
        <v/>
      </c>
      <c r="D1323" s="5" t="e">
        <f t="shared" si="540"/>
        <v>#N/A</v>
      </c>
      <c r="E1323" s="5" t="b">
        <f t="shared" si="557"/>
        <v>0</v>
      </c>
      <c r="F1323" s="5" t="e">
        <f t="shared" si="541"/>
        <v>#N/A</v>
      </c>
      <c r="G1323" s="5" t="str">
        <f t="shared" si="558"/>
        <v>FALSE V</v>
      </c>
      <c r="H1323" s="5" t="b">
        <f t="shared" si="559"/>
        <v>0</v>
      </c>
      <c r="I1323" s="5" t="b">
        <f t="shared" si="560"/>
        <v>0</v>
      </c>
      <c r="J1323" s="5" t="b">
        <f t="shared" si="561"/>
        <v>0</v>
      </c>
      <c r="K1323" s="5" t="str">
        <f t="shared" si="562"/>
        <v>FALSE C</v>
      </c>
      <c r="L1323" s="5" t="str">
        <f t="array" ref="L1323">IFERROR(INDEX(e29_4c,SMALL(IF(($B$9&lt;=e29_raw)*($B$11&gt;=e29_raw),MATCH(ROW(e29_4c),ROW(e29_4c))),ROWS($A$1:A1317)),COLUMN(A1317)),"")</f>
        <v/>
      </c>
      <c r="M1323" s="5" t="b">
        <f t="shared" si="563"/>
        <v>0</v>
      </c>
      <c r="N1323" t="b">
        <f t="shared" si="564"/>
        <v>0</v>
      </c>
      <c r="O1323" t="b">
        <f t="shared" si="565"/>
        <v>0</v>
      </c>
      <c r="P1323" s="5" t="b">
        <f t="shared" si="566"/>
        <v>0</v>
      </c>
      <c r="T1323" t="str">
        <f t="shared" si="542"/>
        <v/>
      </c>
      <c r="U1323" t="str">
        <f t="shared" si="543"/>
        <v/>
      </c>
      <c r="V1323" t="str">
        <f t="shared" si="544"/>
        <v/>
      </c>
      <c r="W1323" t="str">
        <f t="shared" si="545"/>
        <v/>
      </c>
      <c r="X1323" t="str">
        <f t="shared" si="546"/>
        <v/>
      </c>
      <c r="Y1323" t="str">
        <f t="shared" si="547"/>
        <v/>
      </c>
      <c r="Z1323" t="str">
        <f t="shared" si="548"/>
        <v/>
      </c>
      <c r="AA1323" t="str">
        <f t="shared" si="549"/>
        <v/>
      </c>
      <c r="AB1323" t="str">
        <f t="shared" si="550"/>
        <v/>
      </c>
      <c r="AC1323" t="str">
        <f t="shared" si="551"/>
        <v/>
      </c>
      <c r="AD1323" t="str">
        <f t="shared" si="552"/>
        <v/>
      </c>
      <c r="AE1323" t="str">
        <f t="shared" si="553"/>
        <v/>
      </c>
      <c r="AF1323" t="str">
        <f t="shared" si="554"/>
        <v/>
      </c>
      <c r="AG1323" t="str">
        <f t="shared" si="555"/>
        <v/>
      </c>
    </row>
    <row r="1324" spans="3:33" x14ac:dyDescent="0.3">
      <c r="C1324" s="5" t="str">
        <f t="shared" si="556"/>
        <v/>
      </c>
      <c r="D1324" s="5" t="e">
        <f t="shared" si="540"/>
        <v>#N/A</v>
      </c>
      <c r="E1324" s="5" t="b">
        <f t="shared" si="557"/>
        <v>0</v>
      </c>
      <c r="F1324" s="5" t="e">
        <f t="shared" si="541"/>
        <v>#N/A</v>
      </c>
      <c r="G1324" s="5" t="str">
        <f t="shared" si="558"/>
        <v>FALSE V</v>
      </c>
      <c r="H1324" s="5" t="b">
        <f t="shared" si="559"/>
        <v>0</v>
      </c>
      <c r="I1324" s="5" t="b">
        <f t="shared" si="560"/>
        <v>0</v>
      </c>
      <c r="J1324" s="5" t="b">
        <f t="shared" si="561"/>
        <v>0</v>
      </c>
      <c r="K1324" s="5" t="str">
        <f t="shared" si="562"/>
        <v>FALSE C</v>
      </c>
      <c r="L1324" s="5" t="str">
        <f t="array" ref="L1324">IFERROR(INDEX(e29_4c,SMALL(IF(($B$9&lt;=e29_raw)*($B$11&gt;=e29_raw),MATCH(ROW(e29_4c),ROW(e29_4c))),ROWS($A$1:A1318)),COLUMN(A1318)),"")</f>
        <v/>
      </c>
      <c r="M1324" s="5" t="b">
        <f t="shared" si="563"/>
        <v>0</v>
      </c>
      <c r="N1324" t="b">
        <f t="shared" si="564"/>
        <v>0</v>
      </c>
      <c r="O1324" t="b">
        <f t="shared" si="565"/>
        <v>0</v>
      </c>
      <c r="P1324" s="5" t="b">
        <f t="shared" si="566"/>
        <v>0</v>
      </c>
      <c r="T1324" t="str">
        <f t="shared" si="542"/>
        <v/>
      </c>
      <c r="U1324" t="str">
        <f t="shared" si="543"/>
        <v/>
      </c>
      <c r="V1324" t="str">
        <f t="shared" si="544"/>
        <v/>
      </c>
      <c r="W1324" t="str">
        <f t="shared" si="545"/>
        <v/>
      </c>
      <c r="X1324" t="str">
        <f t="shared" si="546"/>
        <v/>
      </c>
      <c r="Y1324" t="str">
        <f t="shared" si="547"/>
        <v/>
      </c>
      <c r="Z1324" t="str">
        <f t="shared" si="548"/>
        <v/>
      </c>
      <c r="AA1324" t="str">
        <f t="shared" si="549"/>
        <v/>
      </c>
      <c r="AB1324" t="str">
        <f t="shared" si="550"/>
        <v/>
      </c>
      <c r="AC1324" t="str">
        <f t="shared" si="551"/>
        <v/>
      </c>
      <c r="AD1324" t="str">
        <f t="shared" si="552"/>
        <v/>
      </c>
      <c r="AE1324" t="str">
        <f t="shared" si="553"/>
        <v/>
      </c>
      <c r="AF1324" t="str">
        <f t="shared" si="554"/>
        <v/>
      </c>
      <c r="AG1324" t="str">
        <f t="shared" si="555"/>
        <v/>
      </c>
    </row>
    <row r="1325" spans="3:33" x14ac:dyDescent="0.3">
      <c r="C1325" s="5" t="str">
        <f t="shared" si="556"/>
        <v/>
      </c>
      <c r="D1325" s="5" t="e">
        <f t="shared" si="540"/>
        <v>#N/A</v>
      </c>
      <c r="E1325" s="5" t="b">
        <f t="shared" si="557"/>
        <v>0</v>
      </c>
      <c r="F1325" s="5" t="e">
        <f t="shared" si="541"/>
        <v>#N/A</v>
      </c>
      <c r="G1325" s="5" t="str">
        <f t="shared" si="558"/>
        <v>FALSE V</v>
      </c>
      <c r="H1325" s="5" t="b">
        <f t="shared" si="559"/>
        <v>0</v>
      </c>
      <c r="I1325" s="5" t="b">
        <f t="shared" si="560"/>
        <v>0</v>
      </c>
      <c r="J1325" s="5" t="b">
        <f t="shared" si="561"/>
        <v>0</v>
      </c>
      <c r="K1325" s="5" t="str">
        <f t="shared" si="562"/>
        <v>FALSE C</v>
      </c>
      <c r="L1325" s="5" t="str">
        <f t="array" ref="L1325">IFERROR(INDEX(e29_4c,SMALL(IF(($B$9&lt;=e29_raw)*($B$11&gt;=e29_raw),MATCH(ROW(e29_4c),ROW(e29_4c))),ROWS($A$1:A1319)),COLUMN(A1319)),"")</f>
        <v/>
      </c>
      <c r="M1325" s="5" t="b">
        <f t="shared" si="563"/>
        <v>0</v>
      </c>
      <c r="N1325" t="b">
        <f t="shared" si="564"/>
        <v>0</v>
      </c>
      <c r="O1325" t="b">
        <f t="shared" si="565"/>
        <v>0</v>
      </c>
      <c r="P1325" s="5" t="b">
        <f t="shared" si="566"/>
        <v>0</v>
      </c>
      <c r="T1325" t="str">
        <f t="shared" si="542"/>
        <v/>
      </c>
      <c r="U1325" t="str">
        <f t="shared" si="543"/>
        <v/>
      </c>
      <c r="V1325" t="str">
        <f t="shared" si="544"/>
        <v/>
      </c>
      <c r="W1325" t="str">
        <f t="shared" si="545"/>
        <v/>
      </c>
      <c r="X1325" t="str">
        <f t="shared" si="546"/>
        <v/>
      </c>
      <c r="Y1325" t="str">
        <f t="shared" si="547"/>
        <v/>
      </c>
      <c r="Z1325" t="str">
        <f t="shared" si="548"/>
        <v/>
      </c>
      <c r="AA1325" t="str">
        <f t="shared" si="549"/>
        <v/>
      </c>
      <c r="AB1325" t="str">
        <f t="shared" si="550"/>
        <v/>
      </c>
      <c r="AC1325" t="str">
        <f t="shared" si="551"/>
        <v/>
      </c>
      <c r="AD1325" t="str">
        <f t="shared" si="552"/>
        <v/>
      </c>
      <c r="AE1325" t="str">
        <f t="shared" si="553"/>
        <v/>
      </c>
      <c r="AF1325" t="str">
        <f t="shared" si="554"/>
        <v/>
      </c>
      <c r="AG1325" t="str">
        <f t="shared" si="555"/>
        <v/>
      </c>
    </row>
    <row r="1326" spans="3:33" x14ac:dyDescent="0.3">
      <c r="C1326" s="5" t="str">
        <f t="shared" si="556"/>
        <v/>
      </c>
      <c r="D1326" s="5" t="e">
        <f t="shared" si="540"/>
        <v>#N/A</v>
      </c>
      <c r="E1326" s="5" t="b">
        <f t="shared" si="557"/>
        <v>0</v>
      </c>
      <c r="F1326" s="5" t="e">
        <f t="shared" si="541"/>
        <v>#N/A</v>
      </c>
      <c r="G1326" s="5" t="str">
        <f t="shared" si="558"/>
        <v>FALSE V</v>
      </c>
      <c r="H1326" s="5" t="b">
        <f t="shared" si="559"/>
        <v>0</v>
      </c>
      <c r="I1326" s="5" t="b">
        <f t="shared" si="560"/>
        <v>0</v>
      </c>
      <c r="J1326" s="5" t="b">
        <f t="shared" si="561"/>
        <v>0</v>
      </c>
      <c r="K1326" s="5" t="str">
        <f t="shared" si="562"/>
        <v>FALSE C</v>
      </c>
      <c r="L1326" s="5" t="str">
        <f t="array" ref="L1326">IFERROR(INDEX(e29_4c,SMALL(IF(($B$9&lt;=e29_raw)*($B$11&gt;=e29_raw),MATCH(ROW(e29_4c),ROW(e29_4c))),ROWS($A$1:A1320)),COLUMN(A1320)),"")</f>
        <v/>
      </c>
      <c r="M1326" s="5" t="b">
        <f t="shared" si="563"/>
        <v>0</v>
      </c>
      <c r="N1326" t="b">
        <f t="shared" si="564"/>
        <v>0</v>
      </c>
      <c r="O1326" t="b">
        <f t="shared" si="565"/>
        <v>0</v>
      </c>
      <c r="P1326" s="5" t="b">
        <f t="shared" si="566"/>
        <v>0</v>
      </c>
      <c r="T1326" t="str">
        <f t="shared" si="542"/>
        <v/>
      </c>
      <c r="U1326" t="str">
        <f t="shared" si="543"/>
        <v/>
      </c>
      <c r="V1326" t="str">
        <f t="shared" si="544"/>
        <v/>
      </c>
      <c r="W1326" t="str">
        <f t="shared" si="545"/>
        <v/>
      </c>
      <c r="X1326" t="str">
        <f t="shared" si="546"/>
        <v/>
      </c>
      <c r="Y1326" t="str">
        <f t="shared" si="547"/>
        <v/>
      </c>
      <c r="Z1326" t="str">
        <f t="shared" si="548"/>
        <v/>
      </c>
      <c r="AA1326" t="str">
        <f t="shared" si="549"/>
        <v/>
      </c>
      <c r="AB1326" t="str">
        <f t="shared" si="550"/>
        <v/>
      </c>
      <c r="AC1326" t="str">
        <f t="shared" si="551"/>
        <v/>
      </c>
      <c r="AD1326" t="str">
        <f t="shared" si="552"/>
        <v/>
      </c>
      <c r="AE1326" t="str">
        <f t="shared" si="553"/>
        <v/>
      </c>
      <c r="AF1326" t="str">
        <f t="shared" si="554"/>
        <v/>
      </c>
      <c r="AG1326" t="str">
        <f t="shared" si="555"/>
        <v/>
      </c>
    </row>
    <row r="1327" spans="3:33" x14ac:dyDescent="0.3">
      <c r="C1327" s="5" t="str">
        <f t="shared" si="556"/>
        <v/>
      </c>
      <c r="D1327" s="5" t="e">
        <f t="shared" si="540"/>
        <v>#N/A</v>
      </c>
      <c r="E1327" s="5" t="b">
        <f t="shared" si="557"/>
        <v>0</v>
      </c>
      <c r="F1327" s="5" t="e">
        <f t="shared" si="541"/>
        <v>#N/A</v>
      </c>
      <c r="G1327" s="5" t="str">
        <f t="shared" si="558"/>
        <v>FALSE V</v>
      </c>
      <c r="H1327" s="5" t="b">
        <f t="shared" si="559"/>
        <v>0</v>
      </c>
      <c r="I1327" s="5" t="b">
        <f t="shared" si="560"/>
        <v>0</v>
      </c>
      <c r="J1327" s="5" t="b">
        <f t="shared" si="561"/>
        <v>0</v>
      </c>
      <c r="K1327" s="5" t="str">
        <f t="shared" si="562"/>
        <v>FALSE C</v>
      </c>
      <c r="L1327" s="5" t="str">
        <f t="array" ref="L1327">IFERROR(INDEX(e29_4c,SMALL(IF(($B$9&lt;=e29_raw)*($B$11&gt;=e29_raw),MATCH(ROW(e29_4c),ROW(e29_4c))),ROWS($A$1:A1321)),COLUMN(A1321)),"")</f>
        <v/>
      </c>
      <c r="M1327" s="5" t="b">
        <f t="shared" si="563"/>
        <v>0</v>
      </c>
      <c r="N1327" t="b">
        <f t="shared" si="564"/>
        <v>0</v>
      </c>
      <c r="O1327" t="b">
        <f t="shared" si="565"/>
        <v>0</v>
      </c>
      <c r="P1327" s="5" t="b">
        <f t="shared" si="566"/>
        <v>0</v>
      </c>
      <c r="T1327" t="str">
        <f t="shared" si="542"/>
        <v/>
      </c>
      <c r="U1327" t="str">
        <f t="shared" si="543"/>
        <v/>
      </c>
      <c r="V1327" t="str">
        <f t="shared" si="544"/>
        <v/>
      </c>
      <c r="W1327" t="str">
        <f t="shared" si="545"/>
        <v/>
      </c>
      <c r="X1327" t="str">
        <f t="shared" si="546"/>
        <v/>
      </c>
      <c r="Y1327" t="str">
        <f t="shared" si="547"/>
        <v/>
      </c>
      <c r="Z1327" t="str">
        <f t="shared" si="548"/>
        <v/>
      </c>
      <c r="AA1327" t="str">
        <f t="shared" si="549"/>
        <v/>
      </c>
      <c r="AB1327" t="str">
        <f t="shared" si="550"/>
        <v/>
      </c>
      <c r="AC1327" t="str">
        <f t="shared" si="551"/>
        <v/>
      </c>
      <c r="AD1327" t="str">
        <f t="shared" si="552"/>
        <v/>
      </c>
      <c r="AE1327" t="str">
        <f t="shared" si="553"/>
        <v/>
      </c>
      <c r="AF1327" t="str">
        <f t="shared" si="554"/>
        <v/>
      </c>
      <c r="AG1327" t="str">
        <f t="shared" si="555"/>
        <v/>
      </c>
    </row>
    <row r="1328" spans="3:33" x14ac:dyDescent="0.3">
      <c r="C1328" s="5" t="str">
        <f t="shared" si="556"/>
        <v/>
      </c>
      <c r="D1328" s="5" t="e">
        <f t="shared" si="540"/>
        <v>#N/A</v>
      </c>
      <c r="E1328" s="5" t="b">
        <f t="shared" si="557"/>
        <v>0</v>
      </c>
      <c r="F1328" s="5" t="e">
        <f t="shared" si="541"/>
        <v>#N/A</v>
      </c>
      <c r="G1328" s="5" t="str">
        <f t="shared" si="558"/>
        <v>FALSE V</v>
      </c>
      <c r="H1328" s="5" t="b">
        <f t="shared" si="559"/>
        <v>0</v>
      </c>
      <c r="I1328" s="5" t="b">
        <f t="shared" si="560"/>
        <v>0</v>
      </c>
      <c r="J1328" s="5" t="b">
        <f t="shared" si="561"/>
        <v>0</v>
      </c>
      <c r="K1328" s="5" t="str">
        <f t="shared" si="562"/>
        <v>FALSE C</v>
      </c>
      <c r="L1328" s="5" t="str">
        <f t="array" ref="L1328">IFERROR(INDEX(e29_4c,SMALL(IF(($B$9&lt;=e29_raw)*($B$11&gt;=e29_raw),MATCH(ROW(e29_4c),ROW(e29_4c))),ROWS($A$1:A1322)),COLUMN(A1322)),"")</f>
        <v/>
      </c>
      <c r="M1328" s="5" t="b">
        <f t="shared" si="563"/>
        <v>0</v>
      </c>
      <c r="N1328" t="b">
        <f t="shared" si="564"/>
        <v>0</v>
      </c>
      <c r="O1328" t="b">
        <f t="shared" si="565"/>
        <v>0</v>
      </c>
      <c r="P1328" s="5" t="b">
        <f t="shared" si="566"/>
        <v>0</v>
      </c>
      <c r="T1328" t="str">
        <f t="shared" si="542"/>
        <v/>
      </c>
      <c r="U1328" t="str">
        <f t="shared" si="543"/>
        <v/>
      </c>
      <c r="V1328" t="str">
        <f t="shared" si="544"/>
        <v/>
      </c>
      <c r="W1328" t="str">
        <f t="shared" si="545"/>
        <v/>
      </c>
      <c r="X1328" t="str">
        <f t="shared" si="546"/>
        <v/>
      </c>
      <c r="Y1328" t="str">
        <f t="shared" si="547"/>
        <v/>
      </c>
      <c r="Z1328" t="str">
        <f t="shared" si="548"/>
        <v/>
      </c>
      <c r="AA1328" t="str">
        <f t="shared" si="549"/>
        <v/>
      </c>
      <c r="AB1328" t="str">
        <f t="shared" si="550"/>
        <v/>
      </c>
      <c r="AC1328" t="str">
        <f t="shared" si="551"/>
        <v/>
      </c>
      <c r="AD1328" t="str">
        <f t="shared" si="552"/>
        <v/>
      </c>
      <c r="AE1328" t="str">
        <f t="shared" si="553"/>
        <v/>
      </c>
      <c r="AF1328" t="str">
        <f t="shared" si="554"/>
        <v/>
      </c>
      <c r="AG1328" t="str">
        <f t="shared" si="555"/>
        <v/>
      </c>
    </row>
    <row r="1329" spans="3:33" x14ac:dyDescent="0.3">
      <c r="C1329" s="5" t="str">
        <f t="shared" si="556"/>
        <v/>
      </c>
      <c r="D1329" s="5" t="e">
        <f t="shared" si="540"/>
        <v>#N/A</v>
      </c>
      <c r="E1329" s="5" t="b">
        <f t="shared" si="557"/>
        <v>0</v>
      </c>
      <c r="F1329" s="5" t="e">
        <f t="shared" si="541"/>
        <v>#N/A</v>
      </c>
      <c r="G1329" s="5" t="str">
        <f t="shared" si="558"/>
        <v>FALSE V</v>
      </c>
      <c r="H1329" s="5" t="b">
        <f t="shared" si="559"/>
        <v>0</v>
      </c>
      <c r="I1329" s="5" t="b">
        <f t="shared" si="560"/>
        <v>0</v>
      </c>
      <c r="J1329" s="5" t="b">
        <f t="shared" si="561"/>
        <v>0</v>
      </c>
      <c r="K1329" s="5" t="str">
        <f t="shared" si="562"/>
        <v>FALSE C</v>
      </c>
      <c r="L1329" s="5" t="str">
        <f t="array" ref="L1329">IFERROR(INDEX(e29_4c,SMALL(IF(($B$9&lt;=e29_raw)*($B$11&gt;=e29_raw),MATCH(ROW(e29_4c),ROW(e29_4c))),ROWS($A$1:A1323)),COLUMN(A1323)),"")</f>
        <v/>
      </c>
      <c r="M1329" s="5" t="b">
        <f t="shared" si="563"/>
        <v>0</v>
      </c>
      <c r="N1329" t="b">
        <f t="shared" si="564"/>
        <v>0</v>
      </c>
      <c r="O1329" t="b">
        <f t="shared" si="565"/>
        <v>0</v>
      </c>
      <c r="P1329" s="5" t="b">
        <f t="shared" si="566"/>
        <v>0</v>
      </c>
      <c r="T1329" t="str">
        <f t="shared" si="542"/>
        <v/>
      </c>
      <c r="U1329" t="str">
        <f t="shared" si="543"/>
        <v/>
      </c>
      <c r="V1329" t="str">
        <f t="shared" si="544"/>
        <v/>
      </c>
      <c r="W1329" t="str">
        <f t="shared" si="545"/>
        <v/>
      </c>
      <c r="X1329" t="str">
        <f t="shared" si="546"/>
        <v/>
      </c>
      <c r="Y1329" t="str">
        <f t="shared" si="547"/>
        <v/>
      </c>
      <c r="Z1329" t="str">
        <f t="shared" si="548"/>
        <v/>
      </c>
      <c r="AA1329" t="str">
        <f t="shared" si="549"/>
        <v/>
      </c>
      <c r="AB1329" t="str">
        <f t="shared" si="550"/>
        <v/>
      </c>
      <c r="AC1329" t="str">
        <f t="shared" si="551"/>
        <v/>
      </c>
      <c r="AD1329" t="str">
        <f t="shared" si="552"/>
        <v/>
      </c>
      <c r="AE1329" t="str">
        <f t="shared" si="553"/>
        <v/>
      </c>
      <c r="AF1329" t="str">
        <f t="shared" si="554"/>
        <v/>
      </c>
      <c r="AG1329" t="str">
        <f t="shared" si="555"/>
        <v/>
      </c>
    </row>
    <row r="1330" spans="3:33" x14ac:dyDescent="0.3">
      <c r="C1330" s="5" t="str">
        <f t="shared" si="556"/>
        <v/>
      </c>
      <c r="D1330" s="5" t="e">
        <f t="shared" si="540"/>
        <v>#N/A</v>
      </c>
      <c r="E1330" s="5" t="b">
        <f t="shared" si="557"/>
        <v>0</v>
      </c>
      <c r="F1330" s="5" t="e">
        <f t="shared" si="541"/>
        <v>#N/A</v>
      </c>
      <c r="G1330" s="5" t="str">
        <f t="shared" si="558"/>
        <v>FALSE V</v>
      </c>
      <c r="H1330" s="5" t="b">
        <f t="shared" si="559"/>
        <v>0</v>
      </c>
      <c r="I1330" s="5" t="b">
        <f t="shared" si="560"/>
        <v>0</v>
      </c>
      <c r="J1330" s="5" t="b">
        <f t="shared" si="561"/>
        <v>0</v>
      </c>
      <c r="K1330" s="5" t="str">
        <f t="shared" si="562"/>
        <v>FALSE C</v>
      </c>
      <c r="L1330" s="5" t="str">
        <f t="array" ref="L1330">IFERROR(INDEX(e29_4c,SMALL(IF(($B$9&lt;=e29_raw)*($B$11&gt;=e29_raw),MATCH(ROW(e29_4c),ROW(e29_4c))),ROWS($A$1:A1324)),COLUMN(A1324)),"")</f>
        <v/>
      </c>
      <c r="M1330" s="5" t="b">
        <f t="shared" si="563"/>
        <v>0</v>
      </c>
      <c r="N1330" t="b">
        <f t="shared" si="564"/>
        <v>0</v>
      </c>
      <c r="O1330" t="b">
        <f t="shared" si="565"/>
        <v>0</v>
      </c>
      <c r="P1330" s="5" t="b">
        <f t="shared" si="566"/>
        <v>0</v>
      </c>
      <c r="T1330" t="str">
        <f t="shared" si="542"/>
        <v/>
      </c>
      <c r="U1330" t="str">
        <f t="shared" si="543"/>
        <v/>
      </c>
      <c r="V1330" t="str">
        <f t="shared" si="544"/>
        <v/>
      </c>
      <c r="W1330" t="str">
        <f t="shared" si="545"/>
        <v/>
      </c>
      <c r="X1330" t="str">
        <f t="shared" si="546"/>
        <v/>
      </c>
      <c r="Y1330" t="str">
        <f t="shared" si="547"/>
        <v/>
      </c>
      <c r="Z1330" t="str">
        <f t="shared" si="548"/>
        <v/>
      </c>
      <c r="AA1330" t="str">
        <f t="shared" si="549"/>
        <v/>
      </c>
      <c r="AB1330" t="str">
        <f t="shared" si="550"/>
        <v/>
      </c>
      <c r="AC1330" t="str">
        <f t="shared" si="551"/>
        <v/>
      </c>
      <c r="AD1330" t="str">
        <f t="shared" si="552"/>
        <v/>
      </c>
      <c r="AE1330" t="str">
        <f t="shared" si="553"/>
        <v/>
      </c>
      <c r="AF1330" t="str">
        <f t="shared" si="554"/>
        <v/>
      </c>
      <c r="AG1330" t="str">
        <f t="shared" si="555"/>
        <v/>
      </c>
    </row>
    <row r="1331" spans="3:33" x14ac:dyDescent="0.3">
      <c r="C1331" s="5" t="str">
        <f t="shared" si="556"/>
        <v/>
      </c>
      <c r="D1331" s="5" t="e">
        <f t="shared" si="540"/>
        <v>#N/A</v>
      </c>
      <c r="E1331" s="5" t="b">
        <f t="shared" si="557"/>
        <v>0</v>
      </c>
      <c r="F1331" s="5" t="e">
        <f t="shared" si="541"/>
        <v>#N/A</v>
      </c>
      <c r="G1331" s="5" t="str">
        <f t="shared" si="558"/>
        <v>FALSE V</v>
      </c>
      <c r="H1331" s="5" t="b">
        <f t="shared" si="559"/>
        <v>0</v>
      </c>
      <c r="I1331" s="5" t="b">
        <f t="shared" si="560"/>
        <v>0</v>
      </c>
      <c r="J1331" s="5" t="b">
        <f t="shared" si="561"/>
        <v>0</v>
      </c>
      <c r="K1331" s="5" t="str">
        <f t="shared" si="562"/>
        <v>FALSE C</v>
      </c>
      <c r="L1331" s="5" t="str">
        <f t="array" ref="L1331">IFERROR(INDEX(e29_4c,SMALL(IF(($B$9&lt;=e29_raw)*($B$11&gt;=e29_raw),MATCH(ROW(e29_4c),ROW(e29_4c))),ROWS($A$1:A1325)),COLUMN(A1325)),"")</f>
        <v/>
      </c>
      <c r="M1331" s="5" t="b">
        <f t="shared" si="563"/>
        <v>0</v>
      </c>
      <c r="N1331" t="b">
        <f t="shared" si="564"/>
        <v>0</v>
      </c>
      <c r="O1331" t="b">
        <f t="shared" si="565"/>
        <v>0</v>
      </c>
      <c r="P1331" s="5" t="b">
        <f t="shared" si="566"/>
        <v>0</v>
      </c>
      <c r="T1331" t="str">
        <f t="shared" si="542"/>
        <v/>
      </c>
      <c r="U1331" t="str">
        <f t="shared" si="543"/>
        <v/>
      </c>
      <c r="V1331" t="str">
        <f t="shared" si="544"/>
        <v/>
      </c>
      <c r="W1331" t="str">
        <f t="shared" si="545"/>
        <v/>
      </c>
      <c r="X1331" t="str">
        <f t="shared" si="546"/>
        <v/>
      </c>
      <c r="Y1331" t="str">
        <f t="shared" si="547"/>
        <v/>
      </c>
      <c r="Z1331" t="str">
        <f t="shared" si="548"/>
        <v/>
      </c>
      <c r="AA1331" t="str">
        <f t="shared" si="549"/>
        <v/>
      </c>
      <c r="AB1331" t="str">
        <f t="shared" si="550"/>
        <v/>
      </c>
      <c r="AC1331" t="str">
        <f t="shared" si="551"/>
        <v/>
      </c>
      <c r="AD1331" t="str">
        <f t="shared" si="552"/>
        <v/>
      </c>
      <c r="AE1331" t="str">
        <f t="shared" si="553"/>
        <v/>
      </c>
      <c r="AF1331" t="str">
        <f t="shared" si="554"/>
        <v/>
      </c>
      <c r="AG1331" t="str">
        <f t="shared" si="555"/>
        <v/>
      </c>
    </row>
    <row r="1332" spans="3:33" x14ac:dyDescent="0.3">
      <c r="C1332" s="5" t="str">
        <f t="shared" si="556"/>
        <v/>
      </c>
      <c r="D1332" s="5" t="e">
        <f t="shared" si="540"/>
        <v>#N/A</v>
      </c>
      <c r="E1332" s="5" t="b">
        <f t="shared" si="557"/>
        <v>0</v>
      </c>
      <c r="F1332" s="5" t="e">
        <f t="shared" si="541"/>
        <v>#N/A</v>
      </c>
      <c r="G1332" s="5" t="str">
        <f t="shared" si="558"/>
        <v>FALSE V</v>
      </c>
      <c r="H1332" s="5" t="b">
        <f t="shared" si="559"/>
        <v>0</v>
      </c>
      <c r="I1332" s="5" t="b">
        <f t="shared" si="560"/>
        <v>0</v>
      </c>
      <c r="J1332" s="5" t="b">
        <f t="shared" si="561"/>
        <v>0</v>
      </c>
      <c r="K1332" s="5" t="str">
        <f t="shared" si="562"/>
        <v>FALSE C</v>
      </c>
      <c r="L1332" s="5" t="str">
        <f t="array" ref="L1332">IFERROR(INDEX(e29_4c,SMALL(IF(($B$9&lt;=e29_raw)*($B$11&gt;=e29_raw),MATCH(ROW(e29_4c),ROW(e29_4c))),ROWS($A$1:A1326)),COLUMN(A1326)),"")</f>
        <v/>
      </c>
      <c r="M1332" s="5" t="b">
        <f t="shared" si="563"/>
        <v>0</v>
      </c>
      <c r="N1332" t="b">
        <f t="shared" si="564"/>
        <v>0</v>
      </c>
      <c r="O1332" t="b">
        <f t="shared" si="565"/>
        <v>0</v>
      </c>
      <c r="P1332" s="5" t="b">
        <f t="shared" si="566"/>
        <v>0</v>
      </c>
      <c r="T1332" t="str">
        <f t="shared" si="542"/>
        <v/>
      </c>
      <c r="U1332" t="str">
        <f t="shared" si="543"/>
        <v/>
      </c>
      <c r="V1332" t="str">
        <f t="shared" si="544"/>
        <v/>
      </c>
      <c r="W1332" t="str">
        <f t="shared" si="545"/>
        <v/>
      </c>
      <c r="X1332" t="str">
        <f t="shared" si="546"/>
        <v/>
      </c>
      <c r="Y1332" t="str">
        <f t="shared" si="547"/>
        <v/>
      </c>
      <c r="Z1332" t="str">
        <f t="shared" si="548"/>
        <v/>
      </c>
      <c r="AA1332" t="str">
        <f t="shared" si="549"/>
        <v/>
      </c>
      <c r="AB1332" t="str">
        <f t="shared" si="550"/>
        <v/>
      </c>
      <c r="AC1332" t="str">
        <f t="shared" si="551"/>
        <v/>
      </c>
      <c r="AD1332" t="str">
        <f t="shared" si="552"/>
        <v/>
      </c>
      <c r="AE1332" t="str">
        <f t="shared" si="553"/>
        <v/>
      </c>
      <c r="AF1332" t="str">
        <f t="shared" si="554"/>
        <v/>
      </c>
      <c r="AG1332" t="str">
        <f t="shared" si="555"/>
        <v/>
      </c>
    </row>
    <row r="1333" spans="3:33" x14ac:dyDescent="0.3">
      <c r="C1333" s="5" t="str">
        <f t="shared" si="556"/>
        <v/>
      </c>
      <c r="D1333" s="5" t="e">
        <f t="shared" si="540"/>
        <v>#N/A</v>
      </c>
      <c r="E1333" s="5" t="b">
        <f t="shared" si="557"/>
        <v>0</v>
      </c>
      <c r="F1333" s="5" t="e">
        <f t="shared" si="541"/>
        <v>#N/A</v>
      </c>
      <c r="G1333" s="5" t="str">
        <f t="shared" si="558"/>
        <v>FALSE V</v>
      </c>
      <c r="H1333" s="5" t="b">
        <f t="shared" si="559"/>
        <v>0</v>
      </c>
      <c r="I1333" s="5" t="b">
        <f t="shared" si="560"/>
        <v>0</v>
      </c>
      <c r="J1333" s="5" t="b">
        <f t="shared" si="561"/>
        <v>0</v>
      </c>
      <c r="K1333" s="5" t="str">
        <f t="shared" si="562"/>
        <v>FALSE C</v>
      </c>
      <c r="L1333" s="5" t="str">
        <f t="array" ref="L1333">IFERROR(INDEX(e29_4c,SMALL(IF(($B$9&lt;=e29_raw)*($B$11&gt;=e29_raw),MATCH(ROW(e29_4c),ROW(e29_4c))),ROWS($A$1:A1327)),COLUMN(A1327)),"")</f>
        <v/>
      </c>
      <c r="M1333" s="5" t="b">
        <f t="shared" si="563"/>
        <v>0</v>
      </c>
      <c r="N1333" t="b">
        <f t="shared" si="564"/>
        <v>0</v>
      </c>
      <c r="O1333" t="b">
        <f t="shared" si="565"/>
        <v>0</v>
      </c>
      <c r="P1333" s="5" t="b">
        <f t="shared" si="566"/>
        <v>0</v>
      </c>
      <c r="T1333" t="str">
        <f t="shared" si="542"/>
        <v/>
      </c>
      <c r="U1333" t="str">
        <f t="shared" si="543"/>
        <v/>
      </c>
      <c r="V1333" t="str">
        <f t="shared" si="544"/>
        <v/>
      </c>
      <c r="W1333" t="str">
        <f t="shared" si="545"/>
        <v/>
      </c>
      <c r="X1333" t="str">
        <f t="shared" si="546"/>
        <v/>
      </c>
      <c r="Y1333" t="str">
        <f t="shared" si="547"/>
        <v/>
      </c>
      <c r="Z1333" t="str">
        <f t="shared" si="548"/>
        <v/>
      </c>
      <c r="AA1333" t="str">
        <f t="shared" si="549"/>
        <v/>
      </c>
      <c r="AB1333" t="str">
        <f t="shared" si="550"/>
        <v/>
      </c>
      <c r="AC1333" t="str">
        <f t="shared" si="551"/>
        <v/>
      </c>
      <c r="AD1333" t="str">
        <f t="shared" si="552"/>
        <v/>
      </c>
      <c r="AE1333" t="str">
        <f t="shared" si="553"/>
        <v/>
      </c>
      <c r="AF1333" t="str">
        <f t="shared" si="554"/>
        <v/>
      </c>
      <c r="AG1333" t="str">
        <f t="shared" si="555"/>
        <v/>
      </c>
    </row>
    <row r="1334" spans="3:33" x14ac:dyDescent="0.3">
      <c r="C1334" s="5" t="str">
        <f t="shared" si="556"/>
        <v/>
      </c>
      <c r="D1334" s="5" t="e">
        <f t="shared" si="540"/>
        <v>#N/A</v>
      </c>
      <c r="E1334" s="5" t="b">
        <f t="shared" si="557"/>
        <v>0</v>
      </c>
      <c r="F1334" s="5" t="e">
        <f t="shared" si="541"/>
        <v>#N/A</v>
      </c>
      <c r="G1334" s="5" t="str">
        <f t="shared" si="558"/>
        <v>FALSE V</v>
      </c>
      <c r="H1334" s="5" t="b">
        <f t="shared" si="559"/>
        <v>0</v>
      </c>
      <c r="I1334" s="5" t="b">
        <f t="shared" si="560"/>
        <v>0</v>
      </c>
      <c r="J1334" s="5" t="b">
        <f t="shared" si="561"/>
        <v>0</v>
      </c>
      <c r="K1334" s="5" t="str">
        <f t="shared" si="562"/>
        <v>FALSE C</v>
      </c>
      <c r="L1334" s="5" t="str">
        <f t="array" ref="L1334">IFERROR(INDEX(e29_4c,SMALL(IF(($B$9&lt;=e29_raw)*($B$11&gt;=e29_raw),MATCH(ROW(e29_4c),ROW(e29_4c))),ROWS($A$1:A1328)),COLUMN(A1328)),"")</f>
        <v/>
      </c>
      <c r="M1334" s="5" t="b">
        <f t="shared" si="563"/>
        <v>0</v>
      </c>
      <c r="N1334" t="b">
        <f t="shared" si="564"/>
        <v>0</v>
      </c>
      <c r="O1334" t="b">
        <f t="shared" si="565"/>
        <v>0</v>
      </c>
      <c r="P1334" s="5" t="b">
        <f t="shared" si="566"/>
        <v>0</v>
      </c>
      <c r="T1334" t="str">
        <f t="shared" si="542"/>
        <v/>
      </c>
      <c r="U1334" t="str">
        <f t="shared" si="543"/>
        <v/>
      </c>
      <c r="V1334" t="str">
        <f t="shared" si="544"/>
        <v/>
      </c>
      <c r="W1334" t="str">
        <f t="shared" si="545"/>
        <v/>
      </c>
      <c r="X1334" t="str">
        <f t="shared" si="546"/>
        <v/>
      </c>
      <c r="Y1334" t="str">
        <f t="shared" si="547"/>
        <v/>
      </c>
      <c r="Z1334" t="str">
        <f t="shared" si="548"/>
        <v/>
      </c>
      <c r="AA1334" t="str">
        <f t="shared" si="549"/>
        <v/>
      </c>
      <c r="AB1334" t="str">
        <f t="shared" si="550"/>
        <v/>
      </c>
      <c r="AC1334" t="str">
        <f t="shared" si="551"/>
        <v/>
      </c>
      <c r="AD1334" t="str">
        <f t="shared" si="552"/>
        <v/>
      </c>
      <c r="AE1334" t="str">
        <f t="shared" si="553"/>
        <v/>
      </c>
      <c r="AF1334" t="str">
        <f t="shared" si="554"/>
        <v/>
      </c>
      <c r="AG1334" t="str">
        <f t="shared" si="555"/>
        <v/>
      </c>
    </row>
    <row r="1335" spans="3:33" x14ac:dyDescent="0.3">
      <c r="C1335" s="5" t="str">
        <f t="shared" si="556"/>
        <v/>
      </c>
      <c r="D1335" s="5" t="e">
        <f t="shared" si="540"/>
        <v>#N/A</v>
      </c>
      <c r="E1335" s="5" t="b">
        <f t="shared" si="557"/>
        <v>0</v>
      </c>
      <c r="F1335" s="5" t="e">
        <f t="shared" si="541"/>
        <v>#N/A</v>
      </c>
      <c r="G1335" s="5" t="str">
        <f t="shared" si="558"/>
        <v>FALSE V</v>
      </c>
      <c r="H1335" s="5" t="b">
        <f t="shared" si="559"/>
        <v>0</v>
      </c>
      <c r="I1335" s="5" t="b">
        <f t="shared" si="560"/>
        <v>0</v>
      </c>
      <c r="J1335" s="5" t="b">
        <f t="shared" si="561"/>
        <v>0</v>
      </c>
      <c r="K1335" s="5" t="str">
        <f t="shared" si="562"/>
        <v>FALSE C</v>
      </c>
      <c r="L1335" s="5" t="str">
        <f t="array" ref="L1335">IFERROR(INDEX(e29_4c,SMALL(IF(($B$9&lt;=e29_raw)*($B$11&gt;=e29_raw),MATCH(ROW(e29_4c),ROW(e29_4c))),ROWS($A$1:A1329)),COLUMN(A1329)),"")</f>
        <v/>
      </c>
      <c r="M1335" s="5" t="b">
        <f t="shared" si="563"/>
        <v>0</v>
      </c>
      <c r="N1335" t="b">
        <f t="shared" si="564"/>
        <v>0</v>
      </c>
      <c r="O1335" t="b">
        <f t="shared" si="565"/>
        <v>0</v>
      </c>
      <c r="P1335" s="5" t="b">
        <f t="shared" si="566"/>
        <v>0</v>
      </c>
      <c r="T1335" t="str">
        <f t="shared" si="542"/>
        <v/>
      </c>
      <c r="U1335" t="str">
        <f t="shared" si="543"/>
        <v/>
      </c>
      <c r="V1335" t="str">
        <f t="shared" si="544"/>
        <v/>
      </c>
      <c r="W1335" t="str">
        <f t="shared" si="545"/>
        <v/>
      </c>
      <c r="X1335" t="str">
        <f t="shared" si="546"/>
        <v/>
      </c>
      <c r="Y1335" t="str">
        <f t="shared" si="547"/>
        <v/>
      </c>
      <c r="Z1335" t="str">
        <f t="shared" si="548"/>
        <v/>
      </c>
      <c r="AA1335" t="str">
        <f t="shared" si="549"/>
        <v/>
      </c>
      <c r="AB1335" t="str">
        <f t="shared" si="550"/>
        <v/>
      </c>
      <c r="AC1335" t="str">
        <f t="shared" si="551"/>
        <v/>
      </c>
      <c r="AD1335" t="str">
        <f t="shared" si="552"/>
        <v/>
      </c>
      <c r="AE1335" t="str">
        <f t="shared" si="553"/>
        <v/>
      </c>
      <c r="AF1335" t="str">
        <f t="shared" si="554"/>
        <v/>
      </c>
      <c r="AG1335" t="str">
        <f t="shared" si="555"/>
        <v/>
      </c>
    </row>
    <row r="1336" spans="3:33" x14ac:dyDescent="0.3">
      <c r="C1336" s="5" t="str">
        <f t="shared" si="556"/>
        <v/>
      </c>
      <c r="D1336" s="5" t="e">
        <f t="shared" si="540"/>
        <v>#N/A</v>
      </c>
      <c r="E1336" s="5" t="b">
        <f t="shared" si="557"/>
        <v>0</v>
      </c>
      <c r="F1336" s="5" t="e">
        <f t="shared" si="541"/>
        <v>#N/A</v>
      </c>
      <c r="G1336" s="5" t="str">
        <f t="shared" si="558"/>
        <v>FALSE V</v>
      </c>
      <c r="H1336" s="5" t="b">
        <f t="shared" si="559"/>
        <v>0</v>
      </c>
      <c r="I1336" s="5" t="b">
        <f t="shared" si="560"/>
        <v>0</v>
      </c>
      <c r="J1336" s="5" t="b">
        <f t="shared" si="561"/>
        <v>0</v>
      </c>
      <c r="K1336" s="5" t="str">
        <f t="shared" si="562"/>
        <v>FALSE C</v>
      </c>
      <c r="L1336" s="5" t="str">
        <f t="array" ref="L1336">IFERROR(INDEX(e29_4c,SMALL(IF(($B$9&lt;=e29_raw)*($B$11&gt;=e29_raw),MATCH(ROW(e29_4c),ROW(e29_4c))),ROWS($A$1:A1330)),COLUMN(A1330)),"")</f>
        <v/>
      </c>
      <c r="M1336" s="5" t="b">
        <f t="shared" si="563"/>
        <v>0</v>
      </c>
      <c r="N1336" t="b">
        <f t="shared" si="564"/>
        <v>0</v>
      </c>
      <c r="O1336" t="b">
        <f t="shared" si="565"/>
        <v>0</v>
      </c>
      <c r="P1336" s="5" t="b">
        <f t="shared" si="566"/>
        <v>0</v>
      </c>
      <c r="T1336" t="str">
        <f t="shared" si="542"/>
        <v/>
      </c>
      <c r="U1336" t="str">
        <f t="shared" si="543"/>
        <v/>
      </c>
      <c r="V1336" t="str">
        <f t="shared" si="544"/>
        <v/>
      </c>
      <c r="W1336" t="str">
        <f t="shared" si="545"/>
        <v/>
      </c>
      <c r="X1336" t="str">
        <f t="shared" si="546"/>
        <v/>
      </c>
      <c r="Y1336" t="str">
        <f t="shared" si="547"/>
        <v/>
      </c>
      <c r="Z1336" t="str">
        <f t="shared" si="548"/>
        <v/>
      </c>
      <c r="AA1336" t="str">
        <f t="shared" si="549"/>
        <v/>
      </c>
      <c r="AB1336" t="str">
        <f t="shared" si="550"/>
        <v/>
      </c>
      <c r="AC1336" t="str">
        <f t="shared" si="551"/>
        <v/>
      </c>
      <c r="AD1336" t="str">
        <f t="shared" si="552"/>
        <v/>
      </c>
      <c r="AE1336" t="str">
        <f t="shared" si="553"/>
        <v/>
      </c>
      <c r="AF1336" t="str">
        <f t="shared" si="554"/>
        <v/>
      </c>
      <c r="AG1336" t="str">
        <f t="shared" si="555"/>
        <v/>
      </c>
    </row>
    <row r="1337" spans="3:33" x14ac:dyDescent="0.3">
      <c r="C1337" s="5" t="str">
        <f t="shared" si="556"/>
        <v/>
      </c>
      <c r="D1337" s="5" t="e">
        <f t="shared" si="540"/>
        <v>#N/A</v>
      </c>
      <c r="E1337" s="5" t="b">
        <f t="shared" si="557"/>
        <v>0</v>
      </c>
      <c r="F1337" s="5" t="e">
        <f t="shared" si="541"/>
        <v>#N/A</v>
      </c>
      <c r="G1337" s="5" t="str">
        <f t="shared" si="558"/>
        <v>FALSE V</v>
      </c>
      <c r="H1337" s="5" t="b">
        <f t="shared" si="559"/>
        <v>0</v>
      </c>
      <c r="I1337" s="5" t="b">
        <f t="shared" si="560"/>
        <v>0</v>
      </c>
      <c r="J1337" s="5" t="b">
        <f t="shared" si="561"/>
        <v>0</v>
      </c>
      <c r="K1337" s="5" t="str">
        <f t="shared" si="562"/>
        <v>FALSE C</v>
      </c>
      <c r="L1337" s="5" t="str">
        <f t="array" ref="L1337">IFERROR(INDEX(e29_4c,SMALL(IF(($B$9&lt;=e29_raw)*($B$11&gt;=e29_raw),MATCH(ROW(e29_4c),ROW(e29_4c))),ROWS($A$1:A1331)),COLUMN(A1331)),"")</f>
        <v/>
      </c>
      <c r="M1337" s="5" t="b">
        <f t="shared" si="563"/>
        <v>0</v>
      </c>
      <c r="N1337" t="b">
        <f t="shared" si="564"/>
        <v>0</v>
      </c>
      <c r="O1337" t="b">
        <f t="shared" si="565"/>
        <v>0</v>
      </c>
      <c r="P1337" s="5" t="b">
        <f t="shared" si="566"/>
        <v>0</v>
      </c>
      <c r="T1337" t="str">
        <f t="shared" si="542"/>
        <v/>
      </c>
      <c r="U1337" t="str">
        <f t="shared" si="543"/>
        <v/>
      </c>
      <c r="V1337" t="str">
        <f t="shared" si="544"/>
        <v/>
      </c>
      <c r="W1337" t="str">
        <f t="shared" si="545"/>
        <v/>
      </c>
      <c r="X1337" t="str">
        <f t="shared" si="546"/>
        <v/>
      </c>
      <c r="Y1337" t="str">
        <f t="shared" si="547"/>
        <v/>
      </c>
      <c r="Z1337" t="str">
        <f t="shared" si="548"/>
        <v/>
      </c>
      <c r="AA1337" t="str">
        <f t="shared" si="549"/>
        <v/>
      </c>
      <c r="AB1337" t="str">
        <f t="shared" si="550"/>
        <v/>
      </c>
      <c r="AC1337" t="str">
        <f t="shared" si="551"/>
        <v/>
      </c>
      <c r="AD1337" t="str">
        <f t="shared" si="552"/>
        <v/>
      </c>
      <c r="AE1337" t="str">
        <f t="shared" si="553"/>
        <v/>
      </c>
      <c r="AF1337" t="str">
        <f t="shared" si="554"/>
        <v/>
      </c>
      <c r="AG1337" t="str">
        <f t="shared" si="555"/>
        <v/>
      </c>
    </row>
    <row r="1338" spans="3:33" x14ac:dyDescent="0.3">
      <c r="C1338" s="5" t="str">
        <f t="shared" si="556"/>
        <v/>
      </c>
      <c r="D1338" s="5" t="e">
        <f t="shared" si="540"/>
        <v>#N/A</v>
      </c>
      <c r="E1338" s="5" t="b">
        <f t="shared" si="557"/>
        <v>0</v>
      </c>
      <c r="F1338" s="5" t="e">
        <f t="shared" si="541"/>
        <v>#N/A</v>
      </c>
      <c r="G1338" s="5" t="str">
        <f t="shared" si="558"/>
        <v>FALSE V</v>
      </c>
      <c r="H1338" s="5" t="b">
        <f t="shared" si="559"/>
        <v>0</v>
      </c>
      <c r="I1338" s="5" t="b">
        <f t="shared" si="560"/>
        <v>0</v>
      </c>
      <c r="J1338" s="5" t="b">
        <f t="shared" si="561"/>
        <v>0</v>
      </c>
      <c r="K1338" s="5" t="str">
        <f t="shared" si="562"/>
        <v>FALSE C</v>
      </c>
      <c r="L1338" s="5" t="str">
        <f t="array" ref="L1338">IFERROR(INDEX(e29_4c,SMALL(IF(($B$9&lt;=e29_raw)*($B$11&gt;=e29_raw),MATCH(ROW(e29_4c),ROW(e29_4c))),ROWS($A$1:A1332)),COLUMN(A1332)),"")</f>
        <v/>
      </c>
      <c r="M1338" s="5" t="b">
        <f t="shared" si="563"/>
        <v>0</v>
      </c>
      <c r="N1338" t="b">
        <f t="shared" si="564"/>
        <v>0</v>
      </c>
      <c r="O1338" t="b">
        <f t="shared" si="565"/>
        <v>0</v>
      </c>
      <c r="P1338" s="5" t="b">
        <f t="shared" si="566"/>
        <v>0</v>
      </c>
      <c r="T1338" t="str">
        <f t="shared" si="542"/>
        <v/>
      </c>
      <c r="U1338" t="str">
        <f t="shared" si="543"/>
        <v/>
      </c>
      <c r="V1338" t="str">
        <f t="shared" si="544"/>
        <v/>
      </c>
      <c r="W1338" t="str">
        <f t="shared" si="545"/>
        <v/>
      </c>
      <c r="X1338" t="str">
        <f t="shared" si="546"/>
        <v/>
      </c>
      <c r="Y1338" t="str">
        <f t="shared" si="547"/>
        <v/>
      </c>
      <c r="Z1338" t="str">
        <f t="shared" si="548"/>
        <v/>
      </c>
      <c r="AA1338" t="str">
        <f t="shared" si="549"/>
        <v/>
      </c>
      <c r="AB1338" t="str">
        <f t="shared" si="550"/>
        <v/>
      </c>
      <c r="AC1338" t="str">
        <f t="shared" si="551"/>
        <v/>
      </c>
      <c r="AD1338" t="str">
        <f t="shared" si="552"/>
        <v/>
      </c>
      <c r="AE1338" t="str">
        <f t="shared" si="553"/>
        <v/>
      </c>
      <c r="AF1338" t="str">
        <f t="shared" si="554"/>
        <v/>
      </c>
      <c r="AG1338" t="str">
        <f t="shared" si="555"/>
        <v/>
      </c>
    </row>
    <row r="1339" spans="3:33" x14ac:dyDescent="0.3">
      <c r="C1339" s="5" t="str">
        <f t="shared" si="556"/>
        <v/>
      </c>
      <c r="D1339" s="5" t="e">
        <f t="shared" si="540"/>
        <v>#N/A</v>
      </c>
      <c r="E1339" s="5" t="b">
        <f t="shared" si="557"/>
        <v>0</v>
      </c>
      <c r="F1339" s="5" t="e">
        <f t="shared" si="541"/>
        <v>#N/A</v>
      </c>
      <c r="G1339" s="5" t="str">
        <f t="shared" si="558"/>
        <v>FALSE V</v>
      </c>
      <c r="H1339" s="5" t="b">
        <f t="shared" si="559"/>
        <v>0</v>
      </c>
      <c r="I1339" s="5" t="b">
        <f t="shared" si="560"/>
        <v>0</v>
      </c>
      <c r="J1339" s="5" t="b">
        <f t="shared" si="561"/>
        <v>0</v>
      </c>
      <c r="K1339" s="5" t="str">
        <f t="shared" si="562"/>
        <v>FALSE C</v>
      </c>
      <c r="L1339" s="5" t="str">
        <f t="array" ref="L1339">IFERROR(INDEX(e29_4c,SMALL(IF(($B$9&lt;=e29_raw)*($B$11&gt;=e29_raw),MATCH(ROW(e29_4c),ROW(e29_4c))),ROWS($A$1:A1333)),COLUMN(A1333)),"")</f>
        <v/>
      </c>
      <c r="M1339" s="5" t="b">
        <f t="shared" si="563"/>
        <v>0</v>
      </c>
      <c r="N1339" t="b">
        <f t="shared" si="564"/>
        <v>0</v>
      </c>
      <c r="O1339" t="b">
        <f t="shared" si="565"/>
        <v>0</v>
      </c>
      <c r="P1339" s="5" t="b">
        <f t="shared" si="566"/>
        <v>0</v>
      </c>
      <c r="T1339" t="str">
        <f t="shared" si="542"/>
        <v/>
      </c>
      <c r="U1339" t="str">
        <f t="shared" si="543"/>
        <v/>
      </c>
      <c r="V1339" t="str">
        <f t="shared" si="544"/>
        <v/>
      </c>
      <c r="W1339" t="str">
        <f t="shared" si="545"/>
        <v/>
      </c>
      <c r="X1339" t="str">
        <f t="shared" si="546"/>
        <v/>
      </c>
      <c r="Y1339" t="str">
        <f t="shared" si="547"/>
        <v/>
      </c>
      <c r="Z1339" t="str">
        <f t="shared" si="548"/>
        <v/>
      </c>
      <c r="AA1339" t="str">
        <f t="shared" si="549"/>
        <v/>
      </c>
      <c r="AB1339" t="str">
        <f t="shared" si="550"/>
        <v/>
      </c>
      <c r="AC1339" t="str">
        <f t="shared" si="551"/>
        <v/>
      </c>
      <c r="AD1339" t="str">
        <f t="shared" si="552"/>
        <v/>
      </c>
      <c r="AE1339" t="str">
        <f t="shared" si="553"/>
        <v/>
      </c>
      <c r="AF1339" t="str">
        <f t="shared" si="554"/>
        <v/>
      </c>
      <c r="AG1339" t="str">
        <f t="shared" si="555"/>
        <v/>
      </c>
    </row>
    <row r="1340" spans="3:33" x14ac:dyDescent="0.3">
      <c r="C1340" s="5" t="str">
        <f t="shared" si="556"/>
        <v/>
      </c>
      <c r="D1340" s="5" t="e">
        <f t="shared" si="540"/>
        <v>#N/A</v>
      </c>
      <c r="E1340" s="5" t="b">
        <f t="shared" si="557"/>
        <v>0</v>
      </c>
      <c r="F1340" s="5" t="e">
        <f t="shared" si="541"/>
        <v>#N/A</v>
      </c>
      <c r="G1340" s="5" t="str">
        <f t="shared" si="558"/>
        <v>FALSE V</v>
      </c>
      <c r="H1340" s="5" t="b">
        <f t="shared" si="559"/>
        <v>0</v>
      </c>
      <c r="I1340" s="5" t="b">
        <f t="shared" si="560"/>
        <v>0</v>
      </c>
      <c r="J1340" s="5" t="b">
        <f t="shared" si="561"/>
        <v>0</v>
      </c>
      <c r="K1340" s="5" t="str">
        <f t="shared" si="562"/>
        <v>FALSE C</v>
      </c>
      <c r="L1340" s="5" t="str">
        <f t="array" ref="L1340">IFERROR(INDEX(e29_4c,SMALL(IF(($B$9&lt;=e29_raw)*($B$11&gt;=e29_raw),MATCH(ROW(e29_4c),ROW(e29_4c))),ROWS($A$1:A1334)),COLUMN(A1334)),"")</f>
        <v/>
      </c>
      <c r="M1340" s="5" t="b">
        <f t="shared" si="563"/>
        <v>0</v>
      </c>
      <c r="N1340" t="b">
        <f t="shared" si="564"/>
        <v>0</v>
      </c>
      <c r="O1340" t="b">
        <f t="shared" si="565"/>
        <v>0</v>
      </c>
      <c r="P1340" s="5" t="b">
        <f t="shared" si="566"/>
        <v>0</v>
      </c>
      <c r="T1340" t="str">
        <f t="shared" si="542"/>
        <v/>
      </c>
      <c r="U1340" t="str">
        <f t="shared" si="543"/>
        <v/>
      </c>
      <c r="V1340" t="str">
        <f t="shared" si="544"/>
        <v/>
      </c>
      <c r="W1340" t="str">
        <f t="shared" si="545"/>
        <v/>
      </c>
      <c r="X1340" t="str">
        <f t="shared" si="546"/>
        <v/>
      </c>
      <c r="Y1340" t="str">
        <f t="shared" si="547"/>
        <v/>
      </c>
      <c r="Z1340" t="str">
        <f t="shared" si="548"/>
        <v/>
      </c>
      <c r="AA1340" t="str">
        <f t="shared" si="549"/>
        <v/>
      </c>
      <c r="AB1340" t="str">
        <f t="shared" si="550"/>
        <v/>
      </c>
      <c r="AC1340" t="str">
        <f t="shared" si="551"/>
        <v/>
      </c>
      <c r="AD1340" t="str">
        <f t="shared" si="552"/>
        <v/>
      </c>
      <c r="AE1340" t="str">
        <f t="shared" si="553"/>
        <v/>
      </c>
      <c r="AF1340" t="str">
        <f t="shared" si="554"/>
        <v/>
      </c>
      <c r="AG1340" t="str">
        <f t="shared" si="555"/>
        <v/>
      </c>
    </row>
    <row r="1341" spans="3:33" x14ac:dyDescent="0.3">
      <c r="C1341" s="5" t="str">
        <f t="shared" si="556"/>
        <v/>
      </c>
      <c r="D1341" s="5" t="e">
        <f t="shared" si="540"/>
        <v>#N/A</v>
      </c>
      <c r="E1341" s="5" t="b">
        <f t="shared" si="557"/>
        <v>0</v>
      </c>
      <c r="F1341" s="5" t="e">
        <f t="shared" si="541"/>
        <v>#N/A</v>
      </c>
      <c r="G1341" s="5" t="str">
        <f t="shared" si="558"/>
        <v>FALSE V</v>
      </c>
      <c r="H1341" s="5" t="b">
        <f t="shared" si="559"/>
        <v>0</v>
      </c>
      <c r="I1341" s="5" t="b">
        <f t="shared" si="560"/>
        <v>0</v>
      </c>
      <c r="J1341" s="5" t="b">
        <f t="shared" si="561"/>
        <v>0</v>
      </c>
      <c r="K1341" s="5" t="str">
        <f t="shared" si="562"/>
        <v>FALSE C</v>
      </c>
      <c r="L1341" s="5" t="str">
        <f t="array" ref="L1341">IFERROR(INDEX(e29_4c,SMALL(IF(($B$9&lt;=e29_raw)*($B$11&gt;=e29_raw),MATCH(ROW(e29_4c),ROW(e29_4c))),ROWS($A$1:A1335)),COLUMN(A1335)),"")</f>
        <v/>
      </c>
      <c r="M1341" s="5" t="b">
        <f t="shared" si="563"/>
        <v>0</v>
      </c>
      <c r="N1341" t="b">
        <f t="shared" si="564"/>
        <v>0</v>
      </c>
      <c r="O1341" t="b">
        <f t="shared" si="565"/>
        <v>0</v>
      </c>
      <c r="P1341" s="5" t="b">
        <f t="shared" si="566"/>
        <v>0</v>
      </c>
      <c r="T1341" t="str">
        <f t="shared" si="542"/>
        <v/>
      </c>
      <c r="U1341" t="str">
        <f t="shared" si="543"/>
        <v/>
      </c>
      <c r="V1341" t="str">
        <f t="shared" si="544"/>
        <v/>
      </c>
      <c r="W1341" t="str">
        <f t="shared" si="545"/>
        <v/>
      </c>
      <c r="X1341" t="str">
        <f t="shared" si="546"/>
        <v/>
      </c>
      <c r="Y1341" t="str">
        <f t="shared" si="547"/>
        <v/>
      </c>
      <c r="Z1341" t="str">
        <f t="shared" si="548"/>
        <v/>
      </c>
      <c r="AA1341" t="str">
        <f t="shared" si="549"/>
        <v/>
      </c>
      <c r="AB1341" t="str">
        <f t="shared" si="550"/>
        <v/>
      </c>
      <c r="AC1341" t="str">
        <f t="shared" si="551"/>
        <v/>
      </c>
      <c r="AD1341" t="str">
        <f t="shared" si="552"/>
        <v/>
      </c>
      <c r="AE1341" t="str">
        <f t="shared" si="553"/>
        <v/>
      </c>
      <c r="AF1341" t="str">
        <f t="shared" si="554"/>
        <v/>
      </c>
      <c r="AG1341" t="str">
        <f t="shared" si="555"/>
        <v/>
      </c>
    </row>
    <row r="1342" spans="3:33" x14ac:dyDescent="0.3">
      <c r="C1342" s="5" t="str">
        <f t="shared" si="556"/>
        <v/>
      </c>
      <c r="D1342" s="5" t="e">
        <f t="shared" si="540"/>
        <v>#N/A</v>
      </c>
      <c r="E1342" s="5" t="b">
        <f t="shared" si="557"/>
        <v>0</v>
      </c>
      <c r="F1342" s="5" t="e">
        <f t="shared" si="541"/>
        <v>#N/A</v>
      </c>
      <c r="G1342" s="5" t="str">
        <f t="shared" si="558"/>
        <v>FALSE V</v>
      </c>
      <c r="H1342" s="5" t="b">
        <f t="shared" si="559"/>
        <v>0</v>
      </c>
      <c r="I1342" s="5" t="b">
        <f t="shared" si="560"/>
        <v>0</v>
      </c>
      <c r="J1342" s="5" t="b">
        <f t="shared" si="561"/>
        <v>0</v>
      </c>
      <c r="K1342" s="5" t="str">
        <f t="shared" si="562"/>
        <v>FALSE C</v>
      </c>
      <c r="L1342" s="5" t="str">
        <f t="array" ref="L1342">IFERROR(INDEX(e29_4c,SMALL(IF(($B$9&lt;=e29_raw)*($B$11&gt;=e29_raw),MATCH(ROW(e29_4c),ROW(e29_4c))),ROWS($A$1:A1336)),COLUMN(A1336)),"")</f>
        <v/>
      </c>
      <c r="M1342" s="5" t="b">
        <f t="shared" si="563"/>
        <v>0</v>
      </c>
      <c r="N1342" t="b">
        <f t="shared" si="564"/>
        <v>0</v>
      </c>
      <c r="O1342" t="b">
        <f t="shared" si="565"/>
        <v>0</v>
      </c>
      <c r="P1342" s="5" t="b">
        <f t="shared" si="566"/>
        <v>0</v>
      </c>
      <c r="T1342" t="str">
        <f t="shared" si="542"/>
        <v/>
      </c>
      <c r="U1342" t="str">
        <f t="shared" si="543"/>
        <v/>
      </c>
      <c r="V1342" t="str">
        <f t="shared" si="544"/>
        <v/>
      </c>
      <c r="W1342" t="str">
        <f t="shared" si="545"/>
        <v/>
      </c>
      <c r="X1342" t="str">
        <f t="shared" si="546"/>
        <v/>
      </c>
      <c r="Y1342" t="str">
        <f t="shared" si="547"/>
        <v/>
      </c>
      <c r="Z1342" t="str">
        <f t="shared" si="548"/>
        <v/>
      </c>
      <c r="AA1342" t="str">
        <f t="shared" si="549"/>
        <v/>
      </c>
      <c r="AB1342" t="str">
        <f t="shared" si="550"/>
        <v/>
      </c>
      <c r="AC1342" t="str">
        <f t="shared" si="551"/>
        <v/>
      </c>
      <c r="AD1342" t="str">
        <f t="shared" si="552"/>
        <v/>
      </c>
      <c r="AE1342" t="str">
        <f t="shared" si="553"/>
        <v/>
      </c>
      <c r="AF1342" t="str">
        <f t="shared" si="554"/>
        <v/>
      </c>
      <c r="AG1342" t="str">
        <f t="shared" si="555"/>
        <v/>
      </c>
    </row>
    <row r="1343" spans="3:33" x14ac:dyDescent="0.3">
      <c r="C1343" s="5" t="str">
        <f t="shared" si="556"/>
        <v/>
      </c>
      <c r="D1343" s="5" t="e">
        <f t="shared" si="540"/>
        <v>#N/A</v>
      </c>
      <c r="E1343" s="5" t="b">
        <f t="shared" si="557"/>
        <v>0</v>
      </c>
      <c r="F1343" s="5" t="e">
        <f t="shared" si="541"/>
        <v>#N/A</v>
      </c>
      <c r="G1343" s="5" t="str">
        <f t="shared" si="558"/>
        <v>FALSE V</v>
      </c>
      <c r="H1343" s="5" t="b">
        <f t="shared" si="559"/>
        <v>0</v>
      </c>
      <c r="I1343" s="5" t="b">
        <f t="shared" si="560"/>
        <v>0</v>
      </c>
      <c r="J1343" s="5" t="b">
        <f t="shared" si="561"/>
        <v>0</v>
      </c>
      <c r="K1343" s="5" t="str">
        <f t="shared" si="562"/>
        <v>FALSE C</v>
      </c>
      <c r="L1343" s="5" t="str">
        <f t="array" ref="L1343">IFERROR(INDEX(e29_4c,SMALL(IF(($B$9&lt;=e29_raw)*($B$11&gt;=e29_raw),MATCH(ROW(e29_4c),ROW(e29_4c))),ROWS($A$1:A1337)),COLUMN(A1337)),"")</f>
        <v/>
      </c>
      <c r="M1343" s="5" t="b">
        <f t="shared" si="563"/>
        <v>0</v>
      </c>
      <c r="N1343" t="b">
        <f t="shared" si="564"/>
        <v>0</v>
      </c>
      <c r="O1343" t="b">
        <f t="shared" si="565"/>
        <v>0</v>
      </c>
      <c r="P1343" s="5" t="b">
        <f t="shared" si="566"/>
        <v>0</v>
      </c>
      <c r="T1343" t="str">
        <f t="shared" si="542"/>
        <v/>
      </c>
      <c r="U1343" t="str">
        <f t="shared" si="543"/>
        <v/>
      </c>
      <c r="V1343" t="str">
        <f t="shared" si="544"/>
        <v/>
      </c>
      <c r="W1343" t="str">
        <f t="shared" si="545"/>
        <v/>
      </c>
      <c r="X1343" t="str">
        <f t="shared" si="546"/>
        <v/>
      </c>
      <c r="Y1343" t="str">
        <f t="shared" si="547"/>
        <v/>
      </c>
      <c r="Z1343" t="str">
        <f t="shared" si="548"/>
        <v/>
      </c>
      <c r="AA1343" t="str">
        <f t="shared" si="549"/>
        <v/>
      </c>
      <c r="AB1343" t="str">
        <f t="shared" si="550"/>
        <v/>
      </c>
      <c r="AC1343" t="str">
        <f t="shared" si="551"/>
        <v/>
      </c>
      <c r="AD1343" t="str">
        <f t="shared" si="552"/>
        <v/>
      </c>
      <c r="AE1343" t="str">
        <f t="shared" si="553"/>
        <v/>
      </c>
      <c r="AF1343" t="str">
        <f t="shared" si="554"/>
        <v/>
      </c>
      <c r="AG1343" t="str">
        <f t="shared" si="555"/>
        <v/>
      </c>
    </row>
    <row r="1344" spans="3:33" x14ac:dyDescent="0.3">
      <c r="C1344" s="5" t="str">
        <f t="shared" si="556"/>
        <v/>
      </c>
      <c r="D1344" s="5" t="e">
        <f t="shared" si="540"/>
        <v>#N/A</v>
      </c>
      <c r="E1344" s="5" t="b">
        <f t="shared" si="557"/>
        <v>0</v>
      </c>
      <c r="F1344" s="5" t="e">
        <f t="shared" si="541"/>
        <v>#N/A</v>
      </c>
      <c r="G1344" s="5" t="str">
        <f t="shared" si="558"/>
        <v>FALSE V</v>
      </c>
      <c r="H1344" s="5" t="b">
        <f t="shared" si="559"/>
        <v>0</v>
      </c>
      <c r="I1344" s="5" t="b">
        <f t="shared" si="560"/>
        <v>0</v>
      </c>
      <c r="J1344" s="5" t="b">
        <f t="shared" si="561"/>
        <v>0</v>
      </c>
      <c r="K1344" s="5" t="str">
        <f t="shared" si="562"/>
        <v>FALSE C</v>
      </c>
      <c r="L1344" s="5" t="str">
        <f t="array" ref="L1344">IFERROR(INDEX(e29_4c,SMALL(IF(($B$9&lt;=e29_raw)*($B$11&gt;=e29_raw),MATCH(ROW(e29_4c),ROW(e29_4c))),ROWS($A$1:A1338)),COLUMN(A1338)),"")</f>
        <v/>
      </c>
      <c r="M1344" s="5" t="b">
        <f t="shared" si="563"/>
        <v>0</v>
      </c>
      <c r="N1344" t="b">
        <f t="shared" si="564"/>
        <v>0</v>
      </c>
      <c r="O1344" t="b">
        <f t="shared" si="565"/>
        <v>0</v>
      </c>
      <c r="P1344" s="5" t="b">
        <f t="shared" si="566"/>
        <v>0</v>
      </c>
      <c r="T1344" t="str">
        <f t="shared" si="542"/>
        <v/>
      </c>
      <c r="U1344" t="str">
        <f t="shared" si="543"/>
        <v/>
      </c>
      <c r="V1344" t="str">
        <f t="shared" si="544"/>
        <v/>
      </c>
      <c r="W1344" t="str">
        <f t="shared" si="545"/>
        <v/>
      </c>
      <c r="X1344" t="str">
        <f t="shared" si="546"/>
        <v/>
      </c>
      <c r="Y1344" t="str">
        <f t="shared" si="547"/>
        <v/>
      </c>
      <c r="Z1344" t="str">
        <f t="shared" si="548"/>
        <v/>
      </c>
      <c r="AA1344" t="str">
        <f t="shared" si="549"/>
        <v/>
      </c>
      <c r="AB1344" t="str">
        <f t="shared" si="550"/>
        <v/>
      </c>
      <c r="AC1344" t="str">
        <f t="shared" si="551"/>
        <v/>
      </c>
      <c r="AD1344" t="str">
        <f t="shared" si="552"/>
        <v/>
      </c>
      <c r="AE1344" t="str">
        <f t="shared" si="553"/>
        <v/>
      </c>
      <c r="AF1344" t="str">
        <f t="shared" si="554"/>
        <v/>
      </c>
      <c r="AG1344" t="str">
        <f t="shared" si="555"/>
        <v/>
      </c>
    </row>
    <row r="1345" spans="3:33" x14ac:dyDescent="0.3">
      <c r="C1345" s="5" t="str">
        <f t="shared" si="556"/>
        <v/>
      </c>
      <c r="D1345" s="5" t="e">
        <f t="shared" si="540"/>
        <v>#N/A</v>
      </c>
      <c r="E1345" s="5" t="b">
        <f t="shared" si="557"/>
        <v>0</v>
      </c>
      <c r="F1345" s="5" t="e">
        <f t="shared" si="541"/>
        <v>#N/A</v>
      </c>
      <c r="G1345" s="5" t="str">
        <f t="shared" si="558"/>
        <v>FALSE V</v>
      </c>
      <c r="H1345" s="5" t="b">
        <f t="shared" si="559"/>
        <v>0</v>
      </c>
      <c r="I1345" s="5" t="b">
        <f t="shared" si="560"/>
        <v>0</v>
      </c>
      <c r="J1345" s="5" t="b">
        <f t="shared" si="561"/>
        <v>0</v>
      </c>
      <c r="K1345" s="5" t="str">
        <f t="shared" si="562"/>
        <v>FALSE C</v>
      </c>
      <c r="L1345" s="5" t="str">
        <f t="array" ref="L1345">IFERROR(INDEX(e29_4c,SMALL(IF(($B$9&lt;=e29_raw)*($B$11&gt;=e29_raw),MATCH(ROW(e29_4c),ROW(e29_4c))),ROWS($A$1:A1339)),COLUMN(A1339)),"")</f>
        <v/>
      </c>
      <c r="M1345" s="5" t="b">
        <f t="shared" si="563"/>
        <v>0</v>
      </c>
      <c r="N1345" t="b">
        <f t="shared" si="564"/>
        <v>0</v>
      </c>
      <c r="O1345" t="b">
        <f t="shared" si="565"/>
        <v>0</v>
      </c>
      <c r="P1345" s="5" t="b">
        <f t="shared" si="566"/>
        <v>0</v>
      </c>
      <c r="T1345" t="str">
        <f t="shared" si="542"/>
        <v/>
      </c>
      <c r="U1345" t="str">
        <f t="shared" si="543"/>
        <v/>
      </c>
      <c r="V1345" t="str">
        <f t="shared" si="544"/>
        <v/>
      </c>
      <c r="W1345" t="str">
        <f t="shared" si="545"/>
        <v/>
      </c>
      <c r="X1345" t="str">
        <f t="shared" si="546"/>
        <v/>
      </c>
      <c r="Y1345" t="str">
        <f t="shared" si="547"/>
        <v/>
      </c>
      <c r="Z1345" t="str">
        <f t="shared" si="548"/>
        <v/>
      </c>
      <c r="AA1345" t="str">
        <f t="shared" si="549"/>
        <v/>
      </c>
      <c r="AB1345" t="str">
        <f t="shared" si="550"/>
        <v/>
      </c>
      <c r="AC1345" t="str">
        <f t="shared" si="551"/>
        <v/>
      </c>
      <c r="AD1345" t="str">
        <f t="shared" si="552"/>
        <v/>
      </c>
      <c r="AE1345" t="str">
        <f t="shared" si="553"/>
        <v/>
      </c>
      <c r="AF1345" t="str">
        <f t="shared" si="554"/>
        <v/>
      </c>
      <c r="AG1345" t="str">
        <f t="shared" si="555"/>
        <v/>
      </c>
    </row>
    <row r="1346" spans="3:33" x14ac:dyDescent="0.3">
      <c r="C1346" s="5" t="str">
        <f t="shared" si="556"/>
        <v/>
      </c>
      <c r="D1346" s="5" t="e">
        <f t="shared" si="540"/>
        <v>#N/A</v>
      </c>
      <c r="E1346" s="5" t="b">
        <f t="shared" si="557"/>
        <v>0</v>
      </c>
      <c r="F1346" s="5" t="e">
        <f t="shared" si="541"/>
        <v>#N/A</v>
      </c>
      <c r="G1346" s="5" t="str">
        <f t="shared" si="558"/>
        <v>FALSE V</v>
      </c>
      <c r="H1346" s="5" t="b">
        <f t="shared" si="559"/>
        <v>0</v>
      </c>
      <c r="I1346" s="5" t="b">
        <f t="shared" si="560"/>
        <v>0</v>
      </c>
      <c r="J1346" s="5" t="b">
        <f t="shared" si="561"/>
        <v>0</v>
      </c>
      <c r="K1346" s="5" t="str">
        <f t="shared" si="562"/>
        <v>FALSE C</v>
      </c>
      <c r="L1346" s="5" t="str">
        <f t="array" ref="L1346">IFERROR(INDEX(e29_4c,SMALL(IF(($B$9&lt;=e29_raw)*($B$11&gt;=e29_raw),MATCH(ROW(e29_4c),ROW(e29_4c))),ROWS($A$1:A1340)),COLUMN(A1340)),"")</f>
        <v/>
      </c>
      <c r="M1346" s="5" t="b">
        <f t="shared" si="563"/>
        <v>0</v>
      </c>
      <c r="N1346" t="b">
        <f t="shared" si="564"/>
        <v>0</v>
      </c>
      <c r="O1346" t="b">
        <f t="shared" si="565"/>
        <v>0</v>
      </c>
      <c r="P1346" s="5" t="b">
        <f t="shared" si="566"/>
        <v>0</v>
      </c>
      <c r="T1346" t="str">
        <f t="shared" si="542"/>
        <v/>
      </c>
      <c r="U1346" t="str">
        <f t="shared" si="543"/>
        <v/>
      </c>
      <c r="V1346" t="str">
        <f t="shared" si="544"/>
        <v/>
      </c>
      <c r="W1346" t="str">
        <f t="shared" si="545"/>
        <v/>
      </c>
      <c r="X1346" t="str">
        <f t="shared" si="546"/>
        <v/>
      </c>
      <c r="Y1346" t="str">
        <f t="shared" si="547"/>
        <v/>
      </c>
      <c r="Z1346" t="str">
        <f t="shared" si="548"/>
        <v/>
      </c>
      <c r="AA1346" t="str">
        <f t="shared" si="549"/>
        <v/>
      </c>
      <c r="AB1346" t="str">
        <f t="shared" si="550"/>
        <v/>
      </c>
      <c r="AC1346" t="str">
        <f t="shared" si="551"/>
        <v/>
      </c>
      <c r="AD1346" t="str">
        <f t="shared" si="552"/>
        <v/>
      </c>
      <c r="AE1346" t="str">
        <f t="shared" si="553"/>
        <v/>
      </c>
      <c r="AF1346" t="str">
        <f t="shared" si="554"/>
        <v/>
      </c>
      <c r="AG1346" t="str">
        <f t="shared" si="555"/>
        <v/>
      </c>
    </row>
    <row r="1347" spans="3:33" x14ac:dyDescent="0.3">
      <c r="C1347" s="5" t="str">
        <f t="shared" si="556"/>
        <v/>
      </c>
      <c r="D1347" s="5" t="e">
        <f t="shared" si="540"/>
        <v>#N/A</v>
      </c>
      <c r="E1347" s="5" t="b">
        <f t="shared" si="557"/>
        <v>0</v>
      </c>
      <c r="F1347" s="5" t="e">
        <f t="shared" si="541"/>
        <v>#N/A</v>
      </c>
      <c r="G1347" s="5" t="str">
        <f t="shared" si="558"/>
        <v>FALSE V</v>
      </c>
      <c r="H1347" s="5" t="b">
        <f t="shared" si="559"/>
        <v>0</v>
      </c>
      <c r="I1347" s="5" t="b">
        <f t="shared" si="560"/>
        <v>0</v>
      </c>
      <c r="J1347" s="5" t="b">
        <f t="shared" si="561"/>
        <v>0</v>
      </c>
      <c r="K1347" s="5" t="str">
        <f t="shared" si="562"/>
        <v>FALSE C</v>
      </c>
      <c r="L1347" s="5" t="str">
        <f t="array" ref="L1347">IFERROR(INDEX(e29_4c,SMALL(IF(($B$9&lt;=e29_raw)*($B$11&gt;=e29_raw),MATCH(ROW(e29_4c),ROW(e29_4c))),ROWS($A$1:A1341)),COLUMN(A1341)),"")</f>
        <v/>
      </c>
      <c r="M1347" s="5" t="b">
        <f t="shared" si="563"/>
        <v>0</v>
      </c>
      <c r="N1347" t="b">
        <f t="shared" si="564"/>
        <v>0</v>
      </c>
      <c r="O1347" t="b">
        <f t="shared" si="565"/>
        <v>0</v>
      </c>
      <c r="P1347" s="5" t="b">
        <f t="shared" si="566"/>
        <v>0</v>
      </c>
      <c r="T1347" t="str">
        <f t="shared" si="542"/>
        <v/>
      </c>
      <c r="U1347" t="str">
        <f t="shared" si="543"/>
        <v/>
      </c>
      <c r="V1347" t="str">
        <f t="shared" si="544"/>
        <v/>
      </c>
      <c r="W1347" t="str">
        <f t="shared" si="545"/>
        <v/>
      </c>
      <c r="X1347" t="str">
        <f t="shared" si="546"/>
        <v/>
      </c>
      <c r="Y1347" t="str">
        <f t="shared" si="547"/>
        <v/>
      </c>
      <c r="Z1347" t="str">
        <f t="shared" si="548"/>
        <v/>
      </c>
      <c r="AA1347" t="str">
        <f t="shared" si="549"/>
        <v/>
      </c>
      <c r="AB1347" t="str">
        <f t="shared" si="550"/>
        <v/>
      </c>
      <c r="AC1347" t="str">
        <f t="shared" si="551"/>
        <v/>
      </c>
      <c r="AD1347" t="str">
        <f t="shared" si="552"/>
        <v/>
      </c>
      <c r="AE1347" t="str">
        <f t="shared" si="553"/>
        <v/>
      </c>
      <c r="AF1347" t="str">
        <f t="shared" si="554"/>
        <v/>
      </c>
      <c r="AG1347" t="str">
        <f t="shared" si="555"/>
        <v/>
      </c>
    </row>
    <row r="1348" spans="3:33" x14ac:dyDescent="0.3">
      <c r="C1348" s="5" t="str">
        <f t="shared" si="556"/>
        <v/>
      </c>
      <c r="D1348" s="5" t="e">
        <f t="shared" si="540"/>
        <v>#N/A</v>
      </c>
      <c r="E1348" s="5" t="b">
        <f t="shared" si="557"/>
        <v>0</v>
      </c>
      <c r="F1348" s="5" t="e">
        <f t="shared" si="541"/>
        <v>#N/A</v>
      </c>
      <c r="G1348" s="5" t="str">
        <f t="shared" si="558"/>
        <v>FALSE V</v>
      </c>
      <c r="H1348" s="5" t="b">
        <f t="shared" si="559"/>
        <v>0</v>
      </c>
      <c r="I1348" s="5" t="b">
        <f t="shared" si="560"/>
        <v>0</v>
      </c>
      <c r="J1348" s="5" t="b">
        <f t="shared" si="561"/>
        <v>0</v>
      </c>
      <c r="K1348" s="5" t="str">
        <f t="shared" si="562"/>
        <v>FALSE C</v>
      </c>
      <c r="L1348" s="5" t="str">
        <f t="array" ref="L1348">IFERROR(INDEX(e29_4c,SMALL(IF(($B$9&lt;=e29_raw)*($B$11&gt;=e29_raw),MATCH(ROW(e29_4c),ROW(e29_4c))),ROWS($A$1:A1342)),COLUMN(A1342)),"")</f>
        <v/>
      </c>
      <c r="M1348" s="5" t="b">
        <f t="shared" si="563"/>
        <v>0</v>
      </c>
      <c r="N1348" t="b">
        <f t="shared" si="564"/>
        <v>0</v>
      </c>
      <c r="O1348" t="b">
        <f t="shared" si="565"/>
        <v>0</v>
      </c>
      <c r="P1348" s="5" t="b">
        <f t="shared" si="566"/>
        <v>0</v>
      </c>
      <c r="T1348" t="str">
        <f t="shared" si="542"/>
        <v/>
      </c>
      <c r="U1348" t="str">
        <f t="shared" si="543"/>
        <v/>
      </c>
      <c r="V1348" t="str">
        <f t="shared" si="544"/>
        <v/>
      </c>
      <c r="W1348" t="str">
        <f t="shared" si="545"/>
        <v/>
      </c>
      <c r="X1348" t="str">
        <f t="shared" si="546"/>
        <v/>
      </c>
      <c r="Y1348" t="str">
        <f t="shared" si="547"/>
        <v/>
      </c>
      <c r="Z1348" t="str">
        <f t="shared" si="548"/>
        <v/>
      </c>
      <c r="AA1348" t="str">
        <f t="shared" si="549"/>
        <v/>
      </c>
      <c r="AB1348" t="str">
        <f t="shared" si="550"/>
        <v/>
      </c>
      <c r="AC1348" t="str">
        <f t="shared" si="551"/>
        <v/>
      </c>
      <c r="AD1348" t="str">
        <f t="shared" si="552"/>
        <v/>
      </c>
      <c r="AE1348" t="str">
        <f t="shared" si="553"/>
        <v/>
      </c>
      <c r="AF1348" t="str">
        <f t="shared" si="554"/>
        <v/>
      </c>
      <c r="AG1348" t="str">
        <f t="shared" si="555"/>
        <v/>
      </c>
    </row>
    <row r="1349" spans="3:33" x14ac:dyDescent="0.3">
      <c r="C1349" s="5" t="str">
        <f t="shared" si="556"/>
        <v/>
      </c>
      <c r="D1349" s="5" t="e">
        <f t="shared" si="540"/>
        <v>#N/A</v>
      </c>
      <c r="E1349" s="5" t="b">
        <f t="shared" si="557"/>
        <v>0</v>
      </c>
      <c r="F1349" s="5" t="e">
        <f t="shared" si="541"/>
        <v>#N/A</v>
      </c>
      <c r="G1349" s="5" t="str">
        <f t="shared" si="558"/>
        <v>FALSE V</v>
      </c>
      <c r="H1349" s="5" t="b">
        <f t="shared" si="559"/>
        <v>0</v>
      </c>
      <c r="I1349" s="5" t="b">
        <f t="shared" si="560"/>
        <v>0</v>
      </c>
      <c r="J1349" s="5" t="b">
        <f t="shared" si="561"/>
        <v>0</v>
      </c>
      <c r="K1349" s="5" t="str">
        <f t="shared" si="562"/>
        <v>FALSE C</v>
      </c>
      <c r="L1349" s="5" t="str">
        <f t="array" ref="L1349">IFERROR(INDEX(e29_4c,SMALL(IF(($B$9&lt;=e29_raw)*($B$11&gt;=e29_raw),MATCH(ROW(e29_4c),ROW(e29_4c))),ROWS($A$1:A1343)),COLUMN(A1343)),"")</f>
        <v/>
      </c>
      <c r="M1349" s="5" t="b">
        <f t="shared" si="563"/>
        <v>0</v>
      </c>
      <c r="N1349" t="b">
        <f t="shared" si="564"/>
        <v>0</v>
      </c>
      <c r="O1349" t="b">
        <f t="shared" si="565"/>
        <v>0</v>
      </c>
      <c r="P1349" s="5" t="b">
        <f t="shared" si="566"/>
        <v>0</v>
      </c>
      <c r="T1349" t="str">
        <f t="shared" si="542"/>
        <v/>
      </c>
      <c r="U1349" t="str">
        <f t="shared" si="543"/>
        <v/>
      </c>
      <c r="V1349" t="str">
        <f t="shared" si="544"/>
        <v/>
      </c>
      <c r="W1349" t="str">
        <f t="shared" si="545"/>
        <v/>
      </c>
      <c r="X1349" t="str">
        <f t="shared" si="546"/>
        <v/>
      </c>
      <c r="Y1349" t="str">
        <f t="shared" si="547"/>
        <v/>
      </c>
      <c r="Z1349" t="str">
        <f t="shared" si="548"/>
        <v/>
      </c>
      <c r="AA1349" t="str">
        <f t="shared" si="549"/>
        <v/>
      </c>
      <c r="AB1349" t="str">
        <f t="shared" si="550"/>
        <v/>
      </c>
      <c r="AC1349" t="str">
        <f t="shared" si="551"/>
        <v/>
      </c>
      <c r="AD1349" t="str">
        <f t="shared" si="552"/>
        <v/>
      </c>
      <c r="AE1349" t="str">
        <f t="shared" si="553"/>
        <v/>
      </c>
      <c r="AF1349" t="str">
        <f t="shared" si="554"/>
        <v/>
      </c>
      <c r="AG1349" t="str">
        <f t="shared" si="555"/>
        <v/>
      </c>
    </row>
    <row r="1350" spans="3:33" x14ac:dyDescent="0.3">
      <c r="C1350" s="5" t="str">
        <f t="shared" si="556"/>
        <v/>
      </c>
      <c r="D1350" s="5" t="e">
        <f t="shared" si="540"/>
        <v>#N/A</v>
      </c>
      <c r="E1350" s="5" t="b">
        <f t="shared" si="557"/>
        <v>0</v>
      </c>
      <c r="F1350" s="5" t="e">
        <f t="shared" si="541"/>
        <v>#N/A</v>
      </c>
      <c r="G1350" s="5" t="str">
        <f t="shared" si="558"/>
        <v>FALSE V</v>
      </c>
      <c r="H1350" s="5" t="b">
        <f t="shared" si="559"/>
        <v>0</v>
      </c>
      <c r="I1350" s="5" t="b">
        <f t="shared" si="560"/>
        <v>0</v>
      </c>
      <c r="J1350" s="5" t="b">
        <f t="shared" si="561"/>
        <v>0</v>
      </c>
      <c r="K1350" s="5" t="str">
        <f t="shared" si="562"/>
        <v>FALSE C</v>
      </c>
      <c r="L1350" s="5" t="str">
        <f t="array" ref="L1350">IFERROR(INDEX(e29_4c,SMALL(IF(($B$9&lt;=e29_raw)*($B$11&gt;=e29_raw),MATCH(ROW(e29_4c),ROW(e29_4c))),ROWS($A$1:A1344)),COLUMN(A1344)),"")</f>
        <v/>
      </c>
      <c r="M1350" s="5" t="b">
        <f t="shared" si="563"/>
        <v>0</v>
      </c>
      <c r="N1350" t="b">
        <f t="shared" si="564"/>
        <v>0</v>
      </c>
      <c r="O1350" t="b">
        <f t="shared" si="565"/>
        <v>0</v>
      </c>
      <c r="P1350" s="5" t="b">
        <f t="shared" si="566"/>
        <v>0</v>
      </c>
      <c r="T1350" t="str">
        <f t="shared" si="542"/>
        <v/>
      </c>
      <c r="U1350" t="str">
        <f t="shared" si="543"/>
        <v/>
      </c>
      <c r="V1350" t="str">
        <f t="shared" si="544"/>
        <v/>
      </c>
      <c r="W1350" t="str">
        <f t="shared" si="545"/>
        <v/>
      </c>
      <c r="X1350" t="str">
        <f t="shared" si="546"/>
        <v/>
      </c>
      <c r="Y1350" t="str">
        <f t="shared" si="547"/>
        <v/>
      </c>
      <c r="Z1350" t="str">
        <f t="shared" si="548"/>
        <v/>
      </c>
      <c r="AA1350" t="str">
        <f t="shared" si="549"/>
        <v/>
      </c>
      <c r="AB1350" t="str">
        <f t="shared" si="550"/>
        <v/>
      </c>
      <c r="AC1350" t="str">
        <f t="shared" si="551"/>
        <v/>
      </c>
      <c r="AD1350" t="str">
        <f t="shared" si="552"/>
        <v/>
      </c>
      <c r="AE1350" t="str">
        <f t="shared" si="553"/>
        <v/>
      </c>
      <c r="AF1350" t="str">
        <f t="shared" si="554"/>
        <v/>
      </c>
      <c r="AG1350" t="str">
        <f t="shared" si="555"/>
        <v/>
      </c>
    </row>
    <row r="1351" spans="3:33" x14ac:dyDescent="0.3">
      <c r="C1351" s="5" t="str">
        <f t="shared" si="556"/>
        <v/>
      </c>
      <c r="D1351" s="5" t="e">
        <f t="shared" ref="D1351:D1414" si="567">INDEX(e29_value,MATCH(L1351,e29_4c,0))&amp;" "&amp;INDEX(e29_sym,MATCH(L1351,e29_4c,0))</f>
        <v>#N/A</v>
      </c>
      <c r="E1351" s="5" t="b">
        <f t="shared" si="557"/>
        <v>0</v>
      </c>
      <c r="F1351" s="5" t="e">
        <f t="shared" ref="F1351:F1414" si="568">MIN($B$17,ROUND(SQRT(($B$30*INDEX(e29_raw,MATCH(L1351,e29_4c,0)))),1))&amp;" V"</f>
        <v>#N/A</v>
      </c>
      <c r="G1351" s="5" t="str">
        <f t="shared" si="558"/>
        <v>FALSE V</v>
      </c>
      <c r="H1351" s="5" t="b">
        <f t="shared" si="559"/>
        <v>0</v>
      </c>
      <c r="I1351" s="5" t="b">
        <f t="shared" si="560"/>
        <v>0</v>
      </c>
      <c r="J1351" s="5" t="b">
        <f t="shared" si="561"/>
        <v>0</v>
      </c>
      <c r="K1351" s="5" t="str">
        <f t="shared" si="562"/>
        <v>FALSE C</v>
      </c>
      <c r="L1351" s="5" t="str">
        <f t="array" ref="L1351">IFERROR(INDEX(e29_4c,SMALL(IF(($B$9&lt;=e29_raw)*($B$11&gt;=e29_raw),MATCH(ROW(e29_4c),ROW(e29_4c))),ROWS($A$1:A1345)),COLUMN(A1345)),"")</f>
        <v/>
      </c>
      <c r="M1351" s="5" t="b">
        <f t="shared" si="563"/>
        <v>0</v>
      </c>
      <c r="N1351" t="b">
        <f t="shared" si="564"/>
        <v>0</v>
      </c>
      <c r="O1351" t="b">
        <f t="shared" si="565"/>
        <v>0</v>
      </c>
      <c r="P1351" s="5" t="b">
        <f t="shared" si="566"/>
        <v>0</v>
      </c>
      <c r="T1351" t="str">
        <f t="shared" ref="T1351:T1414" si="569">IF($L1351&lt;&gt;"",C$6&amp;" '"&amp;C1351&amp;"';","")</f>
        <v/>
      </c>
      <c r="U1351" t="str">
        <f t="shared" ref="U1351:U1414" si="570">IF($L1351&lt;&gt;"",D$6&amp;" '"&amp;D1351&amp;"';","")</f>
        <v/>
      </c>
      <c r="V1351" t="str">
        <f t="shared" ref="V1351:V1414" si="571">IF($L1351&lt;&gt;"",E$6&amp;" '"&amp;E1351&amp;"';","")</f>
        <v/>
      </c>
      <c r="W1351" t="str">
        <f t="shared" ref="W1351:W1414" si="572">IF($L1351&lt;&gt;"",F$6&amp;" '"&amp;F1351&amp;"';","")</f>
        <v/>
      </c>
      <c r="X1351" t="str">
        <f t="shared" ref="X1351:X1414" si="573">IF($L1351&lt;&gt;"",G$6&amp;" '"&amp;G1351&amp;"';","")</f>
        <v/>
      </c>
      <c r="Y1351" t="str">
        <f t="shared" ref="Y1351:Y1414" si="574">IF($L1351&lt;&gt;"",H$6&amp;" '"&amp;H1351&amp;"';","")</f>
        <v/>
      </c>
      <c r="Z1351" t="str">
        <f t="shared" ref="Z1351:Z1414" si="575">IF($L1351&lt;&gt;"",I$6&amp;" '"&amp;I1351&amp;"';","")</f>
        <v/>
      </c>
      <c r="AA1351" t="str">
        <f t="shared" ref="AA1351:AA1414" si="576">IF($L1351&lt;&gt;"",J$6&amp;" '"&amp;J1351&amp;"';","")</f>
        <v/>
      </c>
      <c r="AB1351" t="str">
        <f t="shared" ref="AB1351:AB1414" si="577">IF($L1351&lt;&gt;"",K$6&amp;" '"&amp;K1351&amp;"';","")</f>
        <v/>
      </c>
      <c r="AC1351" t="str">
        <f t="shared" ref="AC1351:AC1414" si="578">IF($L1351&lt;&gt;"",L$6&amp;" '"&amp;L1351&amp;"';","")</f>
        <v/>
      </c>
      <c r="AD1351" t="str">
        <f t="shared" ref="AD1351:AD1414" si="579">IF($L1351&lt;&gt;"",M$6&amp;" '"&amp;M1351&amp;"';","")</f>
        <v/>
      </c>
      <c r="AE1351" t="str">
        <f t="shared" ref="AE1351:AE1414" si="580">IF($L1351&lt;&gt;"",N$6&amp;" '"&amp;N1351&amp;"';","")</f>
        <v/>
      </c>
      <c r="AF1351" t="str">
        <f t="shared" ref="AF1351:AF1414" si="581">IF($L1351&lt;&gt;"",O$6&amp;" '"&amp;O1351&amp;"';","")</f>
        <v/>
      </c>
      <c r="AG1351" t="str">
        <f t="shared" ref="AG1351:AG1414" si="582">IF($L1351&lt;&gt;"",P$6&amp;" '"&amp;P1351&amp;"';","")</f>
        <v/>
      </c>
    </row>
    <row r="1352" spans="3:33" x14ac:dyDescent="0.3">
      <c r="C1352" s="5" t="str">
        <f t="shared" ref="C1352:C1415" si="583">IF($L1352&lt;&gt;"","R"&amp;J1352,"")</f>
        <v/>
      </c>
      <c r="D1352" s="5" t="e">
        <f t="shared" si="567"/>
        <v>#N/A</v>
      </c>
      <c r="E1352" s="5" t="b">
        <f t="shared" ref="E1352:E1415" si="584">IF($L1352&lt;&gt;"",$B$21)</f>
        <v>0</v>
      </c>
      <c r="F1352" s="5" t="e">
        <f t="shared" si="568"/>
        <v>#N/A</v>
      </c>
      <c r="G1352" s="5" t="str">
        <f t="shared" ref="G1352:G1415" si="585">IF($L1352&lt;&gt;"",$B$19)&amp;" V"</f>
        <v>FALSE V</v>
      </c>
      <c r="H1352" s="5" t="b">
        <f t="shared" ref="H1352:H1415" si="586">IF($L1352&lt;&gt;"",$B$15)</f>
        <v>0</v>
      </c>
      <c r="I1352" s="5" t="b">
        <f t="shared" ref="I1352:I1415" si="587">IF($L1352&lt;&gt;"",$B$23)</f>
        <v>0</v>
      </c>
      <c r="J1352" s="5" t="b">
        <f t="shared" ref="J1352:J1415" si="588">IF($L1352&lt;&gt;"",$B$13)</f>
        <v>0</v>
      </c>
      <c r="K1352" s="5" t="str">
        <f t="shared" ref="K1352:K1415" si="589">IF($L1352&lt;&gt;"",$B$25)&amp;" C"</f>
        <v>FALSE C</v>
      </c>
      <c r="L1352" s="5" t="str">
        <f t="array" ref="L1352">IFERROR(INDEX(e29_4c,SMALL(IF(($B$9&lt;=e29_raw)*($B$11&gt;=e29_raw),MATCH(ROW(e29_4c),ROW(e29_4c))),ROWS($A$1:A1346)),COLUMN(A1346)),"")</f>
        <v/>
      </c>
      <c r="M1352" s="5" t="b">
        <f t="shared" ref="M1352:M1415" si="590">IF($L1352&lt;&gt;"",$B$27)</f>
        <v>0</v>
      </c>
      <c r="N1352" t="b">
        <f t="shared" ref="N1352:N1415" si="591">IF(L1352&lt;&gt;"",$A$9)</f>
        <v>0</v>
      </c>
      <c r="O1352" t="b">
        <f t="shared" ref="O1352:O1415" si="592">IF($L1352&lt;&gt;"","Panasonic")</f>
        <v>0</v>
      </c>
      <c r="P1352" s="5" t="b">
        <f t="shared" ref="P1352:P1415" si="593">IF($L1352&lt;&gt;"","ERJ"&amp;$B$6&amp;$B$34&amp;L1352)</f>
        <v>0</v>
      </c>
      <c r="T1352" t="str">
        <f t="shared" si="569"/>
        <v/>
      </c>
      <c r="U1352" t="str">
        <f t="shared" si="570"/>
        <v/>
      </c>
      <c r="V1352" t="str">
        <f t="shared" si="571"/>
        <v/>
      </c>
      <c r="W1352" t="str">
        <f t="shared" si="572"/>
        <v/>
      </c>
      <c r="X1352" t="str">
        <f t="shared" si="573"/>
        <v/>
      </c>
      <c r="Y1352" t="str">
        <f t="shared" si="574"/>
        <v/>
      </c>
      <c r="Z1352" t="str">
        <f t="shared" si="575"/>
        <v/>
      </c>
      <c r="AA1352" t="str">
        <f t="shared" si="576"/>
        <v/>
      </c>
      <c r="AB1352" t="str">
        <f t="shared" si="577"/>
        <v/>
      </c>
      <c r="AC1352" t="str">
        <f t="shared" si="578"/>
        <v/>
      </c>
      <c r="AD1352" t="str">
        <f t="shared" si="579"/>
        <v/>
      </c>
      <c r="AE1352" t="str">
        <f t="shared" si="580"/>
        <v/>
      </c>
      <c r="AF1352" t="str">
        <f t="shared" si="581"/>
        <v/>
      </c>
      <c r="AG1352" t="str">
        <f t="shared" si="582"/>
        <v/>
      </c>
    </row>
    <row r="1353" spans="3:33" x14ac:dyDescent="0.3">
      <c r="C1353" s="5" t="str">
        <f t="shared" si="583"/>
        <v/>
      </c>
      <c r="D1353" s="5" t="e">
        <f t="shared" si="567"/>
        <v>#N/A</v>
      </c>
      <c r="E1353" s="5" t="b">
        <f t="shared" si="584"/>
        <v>0</v>
      </c>
      <c r="F1353" s="5" t="e">
        <f t="shared" si="568"/>
        <v>#N/A</v>
      </c>
      <c r="G1353" s="5" t="str">
        <f t="shared" si="585"/>
        <v>FALSE V</v>
      </c>
      <c r="H1353" s="5" t="b">
        <f t="shared" si="586"/>
        <v>0</v>
      </c>
      <c r="I1353" s="5" t="b">
        <f t="shared" si="587"/>
        <v>0</v>
      </c>
      <c r="J1353" s="5" t="b">
        <f t="shared" si="588"/>
        <v>0</v>
      </c>
      <c r="K1353" s="5" t="str">
        <f t="shared" si="589"/>
        <v>FALSE C</v>
      </c>
      <c r="L1353" s="5" t="str">
        <f t="array" ref="L1353">IFERROR(INDEX(e29_4c,SMALL(IF(($B$9&lt;=e29_raw)*($B$11&gt;=e29_raw),MATCH(ROW(e29_4c),ROW(e29_4c))),ROWS($A$1:A1347)),COLUMN(A1347)),"")</f>
        <v/>
      </c>
      <c r="M1353" s="5" t="b">
        <f t="shared" si="590"/>
        <v>0</v>
      </c>
      <c r="N1353" t="b">
        <f t="shared" si="591"/>
        <v>0</v>
      </c>
      <c r="O1353" t="b">
        <f t="shared" si="592"/>
        <v>0</v>
      </c>
      <c r="P1353" s="5" t="b">
        <f t="shared" si="593"/>
        <v>0</v>
      </c>
      <c r="T1353" t="str">
        <f t="shared" si="569"/>
        <v/>
      </c>
      <c r="U1353" t="str">
        <f t="shared" si="570"/>
        <v/>
      </c>
      <c r="V1353" t="str">
        <f t="shared" si="571"/>
        <v/>
      </c>
      <c r="W1353" t="str">
        <f t="shared" si="572"/>
        <v/>
      </c>
      <c r="X1353" t="str">
        <f t="shared" si="573"/>
        <v/>
      </c>
      <c r="Y1353" t="str">
        <f t="shared" si="574"/>
        <v/>
      </c>
      <c r="Z1353" t="str">
        <f t="shared" si="575"/>
        <v/>
      </c>
      <c r="AA1353" t="str">
        <f t="shared" si="576"/>
        <v/>
      </c>
      <c r="AB1353" t="str">
        <f t="shared" si="577"/>
        <v/>
      </c>
      <c r="AC1353" t="str">
        <f t="shared" si="578"/>
        <v/>
      </c>
      <c r="AD1353" t="str">
        <f t="shared" si="579"/>
        <v/>
      </c>
      <c r="AE1353" t="str">
        <f t="shared" si="580"/>
        <v/>
      </c>
      <c r="AF1353" t="str">
        <f t="shared" si="581"/>
        <v/>
      </c>
      <c r="AG1353" t="str">
        <f t="shared" si="582"/>
        <v/>
      </c>
    </row>
    <row r="1354" spans="3:33" x14ac:dyDescent="0.3">
      <c r="C1354" s="5" t="str">
        <f t="shared" si="583"/>
        <v/>
      </c>
      <c r="D1354" s="5" t="e">
        <f t="shared" si="567"/>
        <v>#N/A</v>
      </c>
      <c r="E1354" s="5" t="b">
        <f t="shared" si="584"/>
        <v>0</v>
      </c>
      <c r="F1354" s="5" t="e">
        <f t="shared" si="568"/>
        <v>#N/A</v>
      </c>
      <c r="G1354" s="5" t="str">
        <f t="shared" si="585"/>
        <v>FALSE V</v>
      </c>
      <c r="H1354" s="5" t="b">
        <f t="shared" si="586"/>
        <v>0</v>
      </c>
      <c r="I1354" s="5" t="b">
        <f t="shared" si="587"/>
        <v>0</v>
      </c>
      <c r="J1354" s="5" t="b">
        <f t="shared" si="588"/>
        <v>0</v>
      </c>
      <c r="K1354" s="5" t="str">
        <f t="shared" si="589"/>
        <v>FALSE C</v>
      </c>
      <c r="L1354" s="5" t="str">
        <f t="array" ref="L1354">IFERROR(INDEX(e29_4c,SMALL(IF(($B$9&lt;=e29_raw)*($B$11&gt;=e29_raw),MATCH(ROW(e29_4c),ROW(e29_4c))),ROWS($A$1:A1348)),COLUMN(A1348)),"")</f>
        <v/>
      </c>
      <c r="M1354" s="5" t="b">
        <f t="shared" si="590"/>
        <v>0</v>
      </c>
      <c r="N1354" t="b">
        <f t="shared" si="591"/>
        <v>0</v>
      </c>
      <c r="O1354" t="b">
        <f t="shared" si="592"/>
        <v>0</v>
      </c>
      <c r="P1354" s="5" t="b">
        <f t="shared" si="593"/>
        <v>0</v>
      </c>
      <c r="T1354" t="str">
        <f t="shared" si="569"/>
        <v/>
      </c>
      <c r="U1354" t="str">
        <f t="shared" si="570"/>
        <v/>
      </c>
      <c r="V1354" t="str">
        <f t="shared" si="571"/>
        <v/>
      </c>
      <c r="W1354" t="str">
        <f t="shared" si="572"/>
        <v/>
      </c>
      <c r="X1354" t="str">
        <f t="shared" si="573"/>
        <v/>
      </c>
      <c r="Y1354" t="str">
        <f t="shared" si="574"/>
        <v/>
      </c>
      <c r="Z1354" t="str">
        <f t="shared" si="575"/>
        <v/>
      </c>
      <c r="AA1354" t="str">
        <f t="shared" si="576"/>
        <v/>
      </c>
      <c r="AB1354" t="str">
        <f t="shared" si="577"/>
        <v/>
      </c>
      <c r="AC1354" t="str">
        <f t="shared" si="578"/>
        <v/>
      </c>
      <c r="AD1354" t="str">
        <f t="shared" si="579"/>
        <v/>
      </c>
      <c r="AE1354" t="str">
        <f t="shared" si="580"/>
        <v/>
      </c>
      <c r="AF1354" t="str">
        <f t="shared" si="581"/>
        <v/>
      </c>
      <c r="AG1354" t="str">
        <f t="shared" si="582"/>
        <v/>
      </c>
    </row>
    <row r="1355" spans="3:33" x14ac:dyDescent="0.3">
      <c r="C1355" s="5" t="str">
        <f t="shared" si="583"/>
        <v/>
      </c>
      <c r="D1355" s="5" t="e">
        <f t="shared" si="567"/>
        <v>#N/A</v>
      </c>
      <c r="E1355" s="5" t="b">
        <f t="shared" si="584"/>
        <v>0</v>
      </c>
      <c r="F1355" s="5" t="e">
        <f t="shared" si="568"/>
        <v>#N/A</v>
      </c>
      <c r="G1355" s="5" t="str">
        <f t="shared" si="585"/>
        <v>FALSE V</v>
      </c>
      <c r="H1355" s="5" t="b">
        <f t="shared" si="586"/>
        <v>0</v>
      </c>
      <c r="I1355" s="5" t="b">
        <f t="shared" si="587"/>
        <v>0</v>
      </c>
      <c r="J1355" s="5" t="b">
        <f t="shared" si="588"/>
        <v>0</v>
      </c>
      <c r="K1355" s="5" t="str">
        <f t="shared" si="589"/>
        <v>FALSE C</v>
      </c>
      <c r="L1355" s="5" t="str">
        <f t="array" ref="L1355">IFERROR(INDEX(e29_4c,SMALL(IF(($B$9&lt;=e29_raw)*($B$11&gt;=e29_raw),MATCH(ROW(e29_4c),ROW(e29_4c))),ROWS($A$1:A1349)),COLUMN(A1349)),"")</f>
        <v/>
      </c>
      <c r="M1355" s="5" t="b">
        <f t="shared" si="590"/>
        <v>0</v>
      </c>
      <c r="N1355" t="b">
        <f t="shared" si="591"/>
        <v>0</v>
      </c>
      <c r="O1355" t="b">
        <f t="shared" si="592"/>
        <v>0</v>
      </c>
      <c r="P1355" s="5" t="b">
        <f t="shared" si="593"/>
        <v>0</v>
      </c>
      <c r="T1355" t="str">
        <f t="shared" si="569"/>
        <v/>
      </c>
      <c r="U1355" t="str">
        <f t="shared" si="570"/>
        <v/>
      </c>
      <c r="V1355" t="str">
        <f t="shared" si="571"/>
        <v/>
      </c>
      <c r="W1355" t="str">
        <f t="shared" si="572"/>
        <v/>
      </c>
      <c r="X1355" t="str">
        <f t="shared" si="573"/>
        <v/>
      </c>
      <c r="Y1355" t="str">
        <f t="shared" si="574"/>
        <v/>
      </c>
      <c r="Z1355" t="str">
        <f t="shared" si="575"/>
        <v/>
      </c>
      <c r="AA1355" t="str">
        <f t="shared" si="576"/>
        <v/>
      </c>
      <c r="AB1355" t="str">
        <f t="shared" si="577"/>
        <v/>
      </c>
      <c r="AC1355" t="str">
        <f t="shared" si="578"/>
        <v/>
      </c>
      <c r="AD1355" t="str">
        <f t="shared" si="579"/>
        <v/>
      </c>
      <c r="AE1355" t="str">
        <f t="shared" si="580"/>
        <v/>
      </c>
      <c r="AF1355" t="str">
        <f t="shared" si="581"/>
        <v/>
      </c>
      <c r="AG1355" t="str">
        <f t="shared" si="582"/>
        <v/>
      </c>
    </row>
    <row r="1356" spans="3:33" x14ac:dyDescent="0.3">
      <c r="C1356" s="5" t="str">
        <f t="shared" si="583"/>
        <v/>
      </c>
      <c r="D1356" s="5" t="e">
        <f t="shared" si="567"/>
        <v>#N/A</v>
      </c>
      <c r="E1356" s="5" t="b">
        <f t="shared" si="584"/>
        <v>0</v>
      </c>
      <c r="F1356" s="5" t="e">
        <f t="shared" si="568"/>
        <v>#N/A</v>
      </c>
      <c r="G1356" s="5" t="str">
        <f t="shared" si="585"/>
        <v>FALSE V</v>
      </c>
      <c r="H1356" s="5" t="b">
        <f t="shared" si="586"/>
        <v>0</v>
      </c>
      <c r="I1356" s="5" t="b">
        <f t="shared" si="587"/>
        <v>0</v>
      </c>
      <c r="J1356" s="5" t="b">
        <f t="shared" si="588"/>
        <v>0</v>
      </c>
      <c r="K1356" s="5" t="str">
        <f t="shared" si="589"/>
        <v>FALSE C</v>
      </c>
      <c r="L1356" s="5" t="str">
        <f t="array" ref="L1356">IFERROR(INDEX(e29_4c,SMALL(IF(($B$9&lt;=e29_raw)*($B$11&gt;=e29_raw),MATCH(ROW(e29_4c),ROW(e29_4c))),ROWS($A$1:A1350)),COLUMN(A1350)),"")</f>
        <v/>
      </c>
      <c r="M1356" s="5" t="b">
        <f t="shared" si="590"/>
        <v>0</v>
      </c>
      <c r="N1356" t="b">
        <f t="shared" si="591"/>
        <v>0</v>
      </c>
      <c r="O1356" t="b">
        <f t="shared" si="592"/>
        <v>0</v>
      </c>
      <c r="P1356" s="5" t="b">
        <f t="shared" si="593"/>
        <v>0</v>
      </c>
      <c r="T1356" t="str">
        <f t="shared" si="569"/>
        <v/>
      </c>
      <c r="U1356" t="str">
        <f t="shared" si="570"/>
        <v/>
      </c>
      <c r="V1356" t="str">
        <f t="shared" si="571"/>
        <v/>
      </c>
      <c r="W1356" t="str">
        <f t="shared" si="572"/>
        <v/>
      </c>
      <c r="X1356" t="str">
        <f t="shared" si="573"/>
        <v/>
      </c>
      <c r="Y1356" t="str">
        <f t="shared" si="574"/>
        <v/>
      </c>
      <c r="Z1356" t="str">
        <f t="shared" si="575"/>
        <v/>
      </c>
      <c r="AA1356" t="str">
        <f t="shared" si="576"/>
        <v/>
      </c>
      <c r="AB1356" t="str">
        <f t="shared" si="577"/>
        <v/>
      </c>
      <c r="AC1356" t="str">
        <f t="shared" si="578"/>
        <v/>
      </c>
      <c r="AD1356" t="str">
        <f t="shared" si="579"/>
        <v/>
      </c>
      <c r="AE1356" t="str">
        <f t="shared" si="580"/>
        <v/>
      </c>
      <c r="AF1356" t="str">
        <f t="shared" si="581"/>
        <v/>
      </c>
      <c r="AG1356" t="str">
        <f t="shared" si="582"/>
        <v/>
      </c>
    </row>
    <row r="1357" spans="3:33" x14ac:dyDescent="0.3">
      <c r="C1357" s="5" t="str">
        <f t="shared" si="583"/>
        <v/>
      </c>
      <c r="D1357" s="5" t="e">
        <f t="shared" si="567"/>
        <v>#N/A</v>
      </c>
      <c r="E1357" s="5" t="b">
        <f t="shared" si="584"/>
        <v>0</v>
      </c>
      <c r="F1357" s="5" t="e">
        <f t="shared" si="568"/>
        <v>#N/A</v>
      </c>
      <c r="G1357" s="5" t="str">
        <f t="shared" si="585"/>
        <v>FALSE V</v>
      </c>
      <c r="H1357" s="5" t="b">
        <f t="shared" si="586"/>
        <v>0</v>
      </c>
      <c r="I1357" s="5" t="b">
        <f t="shared" si="587"/>
        <v>0</v>
      </c>
      <c r="J1357" s="5" t="b">
        <f t="shared" si="588"/>
        <v>0</v>
      </c>
      <c r="K1357" s="5" t="str">
        <f t="shared" si="589"/>
        <v>FALSE C</v>
      </c>
      <c r="L1357" s="5" t="str">
        <f t="array" ref="L1357">IFERROR(INDEX(e29_4c,SMALL(IF(($B$9&lt;=e29_raw)*($B$11&gt;=e29_raw),MATCH(ROW(e29_4c),ROW(e29_4c))),ROWS($A$1:A1351)),COLUMN(A1351)),"")</f>
        <v/>
      </c>
      <c r="M1357" s="5" t="b">
        <f t="shared" si="590"/>
        <v>0</v>
      </c>
      <c r="N1357" t="b">
        <f t="shared" si="591"/>
        <v>0</v>
      </c>
      <c r="O1357" t="b">
        <f t="shared" si="592"/>
        <v>0</v>
      </c>
      <c r="P1357" s="5" t="b">
        <f t="shared" si="593"/>
        <v>0</v>
      </c>
      <c r="T1357" t="str">
        <f t="shared" si="569"/>
        <v/>
      </c>
      <c r="U1357" t="str">
        <f t="shared" si="570"/>
        <v/>
      </c>
      <c r="V1357" t="str">
        <f t="shared" si="571"/>
        <v/>
      </c>
      <c r="W1357" t="str">
        <f t="shared" si="572"/>
        <v/>
      </c>
      <c r="X1357" t="str">
        <f t="shared" si="573"/>
        <v/>
      </c>
      <c r="Y1357" t="str">
        <f t="shared" si="574"/>
        <v/>
      </c>
      <c r="Z1357" t="str">
        <f t="shared" si="575"/>
        <v/>
      </c>
      <c r="AA1357" t="str">
        <f t="shared" si="576"/>
        <v/>
      </c>
      <c r="AB1357" t="str">
        <f t="shared" si="577"/>
        <v/>
      </c>
      <c r="AC1357" t="str">
        <f t="shared" si="578"/>
        <v/>
      </c>
      <c r="AD1357" t="str">
        <f t="shared" si="579"/>
        <v/>
      </c>
      <c r="AE1357" t="str">
        <f t="shared" si="580"/>
        <v/>
      </c>
      <c r="AF1357" t="str">
        <f t="shared" si="581"/>
        <v/>
      </c>
      <c r="AG1357" t="str">
        <f t="shared" si="582"/>
        <v/>
      </c>
    </row>
    <row r="1358" spans="3:33" x14ac:dyDescent="0.3">
      <c r="C1358" s="5" t="str">
        <f t="shared" si="583"/>
        <v/>
      </c>
      <c r="D1358" s="5" t="e">
        <f t="shared" si="567"/>
        <v>#N/A</v>
      </c>
      <c r="E1358" s="5" t="b">
        <f t="shared" si="584"/>
        <v>0</v>
      </c>
      <c r="F1358" s="5" t="e">
        <f t="shared" si="568"/>
        <v>#N/A</v>
      </c>
      <c r="G1358" s="5" t="str">
        <f t="shared" si="585"/>
        <v>FALSE V</v>
      </c>
      <c r="H1358" s="5" t="b">
        <f t="shared" si="586"/>
        <v>0</v>
      </c>
      <c r="I1358" s="5" t="b">
        <f t="shared" si="587"/>
        <v>0</v>
      </c>
      <c r="J1358" s="5" t="b">
        <f t="shared" si="588"/>
        <v>0</v>
      </c>
      <c r="K1358" s="5" t="str">
        <f t="shared" si="589"/>
        <v>FALSE C</v>
      </c>
      <c r="L1358" s="5" t="str">
        <f t="array" ref="L1358">IFERROR(INDEX(e29_4c,SMALL(IF(($B$9&lt;=e29_raw)*($B$11&gt;=e29_raw),MATCH(ROW(e29_4c),ROW(e29_4c))),ROWS($A$1:A1352)),COLUMN(A1352)),"")</f>
        <v/>
      </c>
      <c r="M1358" s="5" t="b">
        <f t="shared" si="590"/>
        <v>0</v>
      </c>
      <c r="N1358" t="b">
        <f t="shared" si="591"/>
        <v>0</v>
      </c>
      <c r="O1358" t="b">
        <f t="shared" si="592"/>
        <v>0</v>
      </c>
      <c r="P1358" s="5" t="b">
        <f t="shared" si="593"/>
        <v>0</v>
      </c>
      <c r="T1358" t="str">
        <f t="shared" si="569"/>
        <v/>
      </c>
      <c r="U1358" t="str">
        <f t="shared" si="570"/>
        <v/>
      </c>
      <c r="V1358" t="str">
        <f t="shared" si="571"/>
        <v/>
      </c>
      <c r="W1358" t="str">
        <f t="shared" si="572"/>
        <v/>
      </c>
      <c r="X1358" t="str">
        <f t="shared" si="573"/>
        <v/>
      </c>
      <c r="Y1358" t="str">
        <f t="shared" si="574"/>
        <v/>
      </c>
      <c r="Z1358" t="str">
        <f t="shared" si="575"/>
        <v/>
      </c>
      <c r="AA1358" t="str">
        <f t="shared" si="576"/>
        <v/>
      </c>
      <c r="AB1358" t="str">
        <f t="shared" si="577"/>
        <v/>
      </c>
      <c r="AC1358" t="str">
        <f t="shared" si="578"/>
        <v/>
      </c>
      <c r="AD1358" t="str">
        <f t="shared" si="579"/>
        <v/>
      </c>
      <c r="AE1358" t="str">
        <f t="shared" si="580"/>
        <v/>
      </c>
      <c r="AF1358" t="str">
        <f t="shared" si="581"/>
        <v/>
      </c>
      <c r="AG1358" t="str">
        <f t="shared" si="582"/>
        <v/>
      </c>
    </row>
    <row r="1359" spans="3:33" x14ac:dyDescent="0.3">
      <c r="C1359" s="5" t="str">
        <f t="shared" si="583"/>
        <v/>
      </c>
      <c r="D1359" s="5" t="e">
        <f t="shared" si="567"/>
        <v>#N/A</v>
      </c>
      <c r="E1359" s="5" t="b">
        <f t="shared" si="584"/>
        <v>0</v>
      </c>
      <c r="F1359" s="5" t="e">
        <f t="shared" si="568"/>
        <v>#N/A</v>
      </c>
      <c r="G1359" s="5" t="str">
        <f t="shared" si="585"/>
        <v>FALSE V</v>
      </c>
      <c r="H1359" s="5" t="b">
        <f t="shared" si="586"/>
        <v>0</v>
      </c>
      <c r="I1359" s="5" t="b">
        <f t="shared" si="587"/>
        <v>0</v>
      </c>
      <c r="J1359" s="5" t="b">
        <f t="shared" si="588"/>
        <v>0</v>
      </c>
      <c r="K1359" s="5" t="str">
        <f t="shared" si="589"/>
        <v>FALSE C</v>
      </c>
      <c r="L1359" s="5" t="str">
        <f t="array" ref="L1359">IFERROR(INDEX(e29_4c,SMALL(IF(($B$9&lt;=e29_raw)*($B$11&gt;=e29_raw),MATCH(ROW(e29_4c),ROW(e29_4c))),ROWS($A$1:A1353)),COLUMN(A1353)),"")</f>
        <v/>
      </c>
      <c r="M1359" s="5" t="b">
        <f t="shared" si="590"/>
        <v>0</v>
      </c>
      <c r="N1359" t="b">
        <f t="shared" si="591"/>
        <v>0</v>
      </c>
      <c r="O1359" t="b">
        <f t="shared" si="592"/>
        <v>0</v>
      </c>
      <c r="P1359" s="5" t="b">
        <f t="shared" si="593"/>
        <v>0</v>
      </c>
      <c r="T1359" t="str">
        <f t="shared" si="569"/>
        <v/>
      </c>
      <c r="U1359" t="str">
        <f t="shared" si="570"/>
        <v/>
      </c>
      <c r="V1359" t="str">
        <f t="shared" si="571"/>
        <v/>
      </c>
      <c r="W1359" t="str">
        <f t="shared" si="572"/>
        <v/>
      </c>
      <c r="X1359" t="str">
        <f t="shared" si="573"/>
        <v/>
      </c>
      <c r="Y1359" t="str">
        <f t="shared" si="574"/>
        <v/>
      </c>
      <c r="Z1359" t="str">
        <f t="shared" si="575"/>
        <v/>
      </c>
      <c r="AA1359" t="str">
        <f t="shared" si="576"/>
        <v/>
      </c>
      <c r="AB1359" t="str">
        <f t="shared" si="577"/>
        <v/>
      </c>
      <c r="AC1359" t="str">
        <f t="shared" si="578"/>
        <v/>
      </c>
      <c r="AD1359" t="str">
        <f t="shared" si="579"/>
        <v/>
      </c>
      <c r="AE1359" t="str">
        <f t="shared" si="580"/>
        <v/>
      </c>
      <c r="AF1359" t="str">
        <f t="shared" si="581"/>
        <v/>
      </c>
      <c r="AG1359" t="str">
        <f t="shared" si="582"/>
        <v/>
      </c>
    </row>
    <row r="1360" spans="3:33" x14ac:dyDescent="0.3">
      <c r="C1360" s="5" t="str">
        <f t="shared" si="583"/>
        <v/>
      </c>
      <c r="D1360" s="5" t="e">
        <f t="shared" si="567"/>
        <v>#N/A</v>
      </c>
      <c r="E1360" s="5" t="b">
        <f t="shared" si="584"/>
        <v>0</v>
      </c>
      <c r="F1360" s="5" t="e">
        <f t="shared" si="568"/>
        <v>#N/A</v>
      </c>
      <c r="G1360" s="5" t="str">
        <f t="shared" si="585"/>
        <v>FALSE V</v>
      </c>
      <c r="H1360" s="5" t="b">
        <f t="shared" si="586"/>
        <v>0</v>
      </c>
      <c r="I1360" s="5" t="b">
        <f t="shared" si="587"/>
        <v>0</v>
      </c>
      <c r="J1360" s="5" t="b">
        <f t="shared" si="588"/>
        <v>0</v>
      </c>
      <c r="K1360" s="5" t="str">
        <f t="shared" si="589"/>
        <v>FALSE C</v>
      </c>
      <c r="L1360" s="5" t="str">
        <f t="array" ref="L1360">IFERROR(INDEX(e29_4c,SMALL(IF(($B$9&lt;=e29_raw)*($B$11&gt;=e29_raw),MATCH(ROW(e29_4c),ROW(e29_4c))),ROWS($A$1:A1354)),COLUMN(A1354)),"")</f>
        <v/>
      </c>
      <c r="M1360" s="5" t="b">
        <f t="shared" si="590"/>
        <v>0</v>
      </c>
      <c r="N1360" t="b">
        <f t="shared" si="591"/>
        <v>0</v>
      </c>
      <c r="O1360" t="b">
        <f t="shared" si="592"/>
        <v>0</v>
      </c>
      <c r="P1360" s="5" t="b">
        <f t="shared" si="593"/>
        <v>0</v>
      </c>
      <c r="T1360" t="str">
        <f t="shared" si="569"/>
        <v/>
      </c>
      <c r="U1360" t="str">
        <f t="shared" si="570"/>
        <v/>
      </c>
      <c r="V1360" t="str">
        <f t="shared" si="571"/>
        <v/>
      </c>
      <c r="W1360" t="str">
        <f t="shared" si="572"/>
        <v/>
      </c>
      <c r="X1360" t="str">
        <f t="shared" si="573"/>
        <v/>
      </c>
      <c r="Y1360" t="str">
        <f t="shared" si="574"/>
        <v/>
      </c>
      <c r="Z1360" t="str">
        <f t="shared" si="575"/>
        <v/>
      </c>
      <c r="AA1360" t="str">
        <f t="shared" si="576"/>
        <v/>
      </c>
      <c r="AB1360" t="str">
        <f t="shared" si="577"/>
        <v/>
      </c>
      <c r="AC1360" t="str">
        <f t="shared" si="578"/>
        <v/>
      </c>
      <c r="AD1360" t="str">
        <f t="shared" si="579"/>
        <v/>
      </c>
      <c r="AE1360" t="str">
        <f t="shared" si="580"/>
        <v/>
      </c>
      <c r="AF1360" t="str">
        <f t="shared" si="581"/>
        <v/>
      </c>
      <c r="AG1360" t="str">
        <f t="shared" si="582"/>
        <v/>
      </c>
    </row>
    <row r="1361" spans="3:33" x14ac:dyDescent="0.3">
      <c r="C1361" s="5" t="str">
        <f t="shared" si="583"/>
        <v/>
      </c>
      <c r="D1361" s="5" t="e">
        <f t="shared" si="567"/>
        <v>#N/A</v>
      </c>
      <c r="E1361" s="5" t="b">
        <f t="shared" si="584"/>
        <v>0</v>
      </c>
      <c r="F1361" s="5" t="e">
        <f t="shared" si="568"/>
        <v>#N/A</v>
      </c>
      <c r="G1361" s="5" t="str">
        <f t="shared" si="585"/>
        <v>FALSE V</v>
      </c>
      <c r="H1361" s="5" t="b">
        <f t="shared" si="586"/>
        <v>0</v>
      </c>
      <c r="I1361" s="5" t="b">
        <f t="shared" si="587"/>
        <v>0</v>
      </c>
      <c r="J1361" s="5" t="b">
        <f t="shared" si="588"/>
        <v>0</v>
      </c>
      <c r="K1361" s="5" t="str">
        <f t="shared" si="589"/>
        <v>FALSE C</v>
      </c>
      <c r="L1361" s="5" t="str">
        <f t="array" ref="L1361">IFERROR(INDEX(e29_4c,SMALL(IF(($B$9&lt;=e29_raw)*($B$11&gt;=e29_raw),MATCH(ROW(e29_4c),ROW(e29_4c))),ROWS($A$1:A1355)),COLUMN(A1355)),"")</f>
        <v/>
      </c>
      <c r="M1361" s="5" t="b">
        <f t="shared" si="590"/>
        <v>0</v>
      </c>
      <c r="N1361" t="b">
        <f t="shared" si="591"/>
        <v>0</v>
      </c>
      <c r="O1361" t="b">
        <f t="shared" si="592"/>
        <v>0</v>
      </c>
      <c r="P1361" s="5" t="b">
        <f t="shared" si="593"/>
        <v>0</v>
      </c>
      <c r="T1361" t="str">
        <f t="shared" si="569"/>
        <v/>
      </c>
      <c r="U1361" t="str">
        <f t="shared" si="570"/>
        <v/>
      </c>
      <c r="V1361" t="str">
        <f t="shared" si="571"/>
        <v/>
      </c>
      <c r="W1361" t="str">
        <f t="shared" si="572"/>
        <v/>
      </c>
      <c r="X1361" t="str">
        <f t="shared" si="573"/>
        <v/>
      </c>
      <c r="Y1361" t="str">
        <f t="shared" si="574"/>
        <v/>
      </c>
      <c r="Z1361" t="str">
        <f t="shared" si="575"/>
        <v/>
      </c>
      <c r="AA1361" t="str">
        <f t="shared" si="576"/>
        <v/>
      </c>
      <c r="AB1361" t="str">
        <f t="shared" si="577"/>
        <v/>
      </c>
      <c r="AC1361" t="str">
        <f t="shared" si="578"/>
        <v/>
      </c>
      <c r="AD1361" t="str">
        <f t="shared" si="579"/>
        <v/>
      </c>
      <c r="AE1361" t="str">
        <f t="shared" si="580"/>
        <v/>
      </c>
      <c r="AF1361" t="str">
        <f t="shared" si="581"/>
        <v/>
      </c>
      <c r="AG1361" t="str">
        <f t="shared" si="582"/>
        <v/>
      </c>
    </row>
    <row r="1362" spans="3:33" x14ac:dyDescent="0.3">
      <c r="C1362" s="5" t="str">
        <f t="shared" si="583"/>
        <v/>
      </c>
      <c r="D1362" s="5" t="e">
        <f t="shared" si="567"/>
        <v>#N/A</v>
      </c>
      <c r="E1362" s="5" t="b">
        <f t="shared" si="584"/>
        <v>0</v>
      </c>
      <c r="F1362" s="5" t="e">
        <f t="shared" si="568"/>
        <v>#N/A</v>
      </c>
      <c r="G1362" s="5" t="str">
        <f t="shared" si="585"/>
        <v>FALSE V</v>
      </c>
      <c r="H1362" s="5" t="b">
        <f t="shared" si="586"/>
        <v>0</v>
      </c>
      <c r="I1362" s="5" t="b">
        <f t="shared" si="587"/>
        <v>0</v>
      </c>
      <c r="J1362" s="5" t="b">
        <f t="shared" si="588"/>
        <v>0</v>
      </c>
      <c r="K1362" s="5" t="str">
        <f t="shared" si="589"/>
        <v>FALSE C</v>
      </c>
      <c r="L1362" s="5" t="str">
        <f t="array" ref="L1362">IFERROR(INDEX(e29_4c,SMALL(IF(($B$9&lt;=e29_raw)*($B$11&gt;=e29_raw),MATCH(ROW(e29_4c),ROW(e29_4c))),ROWS($A$1:A1356)),COLUMN(A1356)),"")</f>
        <v/>
      </c>
      <c r="M1362" s="5" t="b">
        <f t="shared" si="590"/>
        <v>0</v>
      </c>
      <c r="N1362" t="b">
        <f t="shared" si="591"/>
        <v>0</v>
      </c>
      <c r="O1362" t="b">
        <f t="shared" si="592"/>
        <v>0</v>
      </c>
      <c r="P1362" s="5" t="b">
        <f t="shared" si="593"/>
        <v>0</v>
      </c>
      <c r="T1362" t="str">
        <f t="shared" si="569"/>
        <v/>
      </c>
      <c r="U1362" t="str">
        <f t="shared" si="570"/>
        <v/>
      </c>
      <c r="V1362" t="str">
        <f t="shared" si="571"/>
        <v/>
      </c>
      <c r="W1362" t="str">
        <f t="shared" si="572"/>
        <v/>
      </c>
      <c r="X1362" t="str">
        <f t="shared" si="573"/>
        <v/>
      </c>
      <c r="Y1362" t="str">
        <f t="shared" si="574"/>
        <v/>
      </c>
      <c r="Z1362" t="str">
        <f t="shared" si="575"/>
        <v/>
      </c>
      <c r="AA1362" t="str">
        <f t="shared" si="576"/>
        <v/>
      </c>
      <c r="AB1362" t="str">
        <f t="shared" si="577"/>
        <v/>
      </c>
      <c r="AC1362" t="str">
        <f t="shared" si="578"/>
        <v/>
      </c>
      <c r="AD1362" t="str">
        <f t="shared" si="579"/>
        <v/>
      </c>
      <c r="AE1362" t="str">
        <f t="shared" si="580"/>
        <v/>
      </c>
      <c r="AF1362" t="str">
        <f t="shared" si="581"/>
        <v/>
      </c>
      <c r="AG1362" t="str">
        <f t="shared" si="582"/>
        <v/>
      </c>
    </row>
    <row r="1363" spans="3:33" x14ac:dyDescent="0.3">
      <c r="C1363" s="5" t="str">
        <f t="shared" si="583"/>
        <v/>
      </c>
      <c r="D1363" s="5" t="e">
        <f t="shared" si="567"/>
        <v>#N/A</v>
      </c>
      <c r="E1363" s="5" t="b">
        <f t="shared" si="584"/>
        <v>0</v>
      </c>
      <c r="F1363" s="5" t="e">
        <f t="shared" si="568"/>
        <v>#N/A</v>
      </c>
      <c r="G1363" s="5" t="str">
        <f t="shared" si="585"/>
        <v>FALSE V</v>
      </c>
      <c r="H1363" s="5" t="b">
        <f t="shared" si="586"/>
        <v>0</v>
      </c>
      <c r="I1363" s="5" t="b">
        <f t="shared" si="587"/>
        <v>0</v>
      </c>
      <c r="J1363" s="5" t="b">
        <f t="shared" si="588"/>
        <v>0</v>
      </c>
      <c r="K1363" s="5" t="str">
        <f t="shared" si="589"/>
        <v>FALSE C</v>
      </c>
      <c r="L1363" s="5" t="str">
        <f t="array" ref="L1363">IFERROR(INDEX(e29_4c,SMALL(IF(($B$9&lt;=e29_raw)*($B$11&gt;=e29_raw),MATCH(ROW(e29_4c),ROW(e29_4c))),ROWS($A$1:A1357)),COLUMN(A1357)),"")</f>
        <v/>
      </c>
      <c r="M1363" s="5" t="b">
        <f t="shared" si="590"/>
        <v>0</v>
      </c>
      <c r="N1363" t="b">
        <f t="shared" si="591"/>
        <v>0</v>
      </c>
      <c r="O1363" t="b">
        <f t="shared" si="592"/>
        <v>0</v>
      </c>
      <c r="P1363" s="5" t="b">
        <f t="shared" si="593"/>
        <v>0</v>
      </c>
      <c r="T1363" t="str">
        <f t="shared" si="569"/>
        <v/>
      </c>
      <c r="U1363" t="str">
        <f t="shared" si="570"/>
        <v/>
      </c>
      <c r="V1363" t="str">
        <f t="shared" si="571"/>
        <v/>
      </c>
      <c r="W1363" t="str">
        <f t="shared" si="572"/>
        <v/>
      </c>
      <c r="X1363" t="str">
        <f t="shared" si="573"/>
        <v/>
      </c>
      <c r="Y1363" t="str">
        <f t="shared" si="574"/>
        <v/>
      </c>
      <c r="Z1363" t="str">
        <f t="shared" si="575"/>
        <v/>
      </c>
      <c r="AA1363" t="str">
        <f t="shared" si="576"/>
        <v/>
      </c>
      <c r="AB1363" t="str">
        <f t="shared" si="577"/>
        <v/>
      </c>
      <c r="AC1363" t="str">
        <f t="shared" si="578"/>
        <v/>
      </c>
      <c r="AD1363" t="str">
        <f t="shared" si="579"/>
        <v/>
      </c>
      <c r="AE1363" t="str">
        <f t="shared" si="580"/>
        <v/>
      </c>
      <c r="AF1363" t="str">
        <f t="shared" si="581"/>
        <v/>
      </c>
      <c r="AG1363" t="str">
        <f t="shared" si="582"/>
        <v/>
      </c>
    </row>
    <row r="1364" spans="3:33" x14ac:dyDescent="0.3">
      <c r="C1364" s="5" t="str">
        <f t="shared" si="583"/>
        <v/>
      </c>
      <c r="D1364" s="5" t="e">
        <f t="shared" si="567"/>
        <v>#N/A</v>
      </c>
      <c r="E1364" s="5" t="b">
        <f t="shared" si="584"/>
        <v>0</v>
      </c>
      <c r="F1364" s="5" t="e">
        <f t="shared" si="568"/>
        <v>#N/A</v>
      </c>
      <c r="G1364" s="5" t="str">
        <f t="shared" si="585"/>
        <v>FALSE V</v>
      </c>
      <c r="H1364" s="5" t="b">
        <f t="shared" si="586"/>
        <v>0</v>
      </c>
      <c r="I1364" s="5" t="b">
        <f t="shared" si="587"/>
        <v>0</v>
      </c>
      <c r="J1364" s="5" t="b">
        <f t="shared" si="588"/>
        <v>0</v>
      </c>
      <c r="K1364" s="5" t="str">
        <f t="shared" si="589"/>
        <v>FALSE C</v>
      </c>
      <c r="L1364" s="5" t="str">
        <f t="array" ref="L1364">IFERROR(INDEX(e29_4c,SMALL(IF(($B$9&lt;=e29_raw)*($B$11&gt;=e29_raw),MATCH(ROW(e29_4c),ROW(e29_4c))),ROWS($A$1:A1358)),COLUMN(A1358)),"")</f>
        <v/>
      </c>
      <c r="M1364" s="5" t="b">
        <f t="shared" si="590"/>
        <v>0</v>
      </c>
      <c r="N1364" t="b">
        <f t="shared" si="591"/>
        <v>0</v>
      </c>
      <c r="O1364" t="b">
        <f t="shared" si="592"/>
        <v>0</v>
      </c>
      <c r="P1364" s="5" t="b">
        <f t="shared" si="593"/>
        <v>0</v>
      </c>
      <c r="T1364" t="str">
        <f t="shared" si="569"/>
        <v/>
      </c>
      <c r="U1364" t="str">
        <f t="shared" si="570"/>
        <v/>
      </c>
      <c r="V1364" t="str">
        <f t="shared" si="571"/>
        <v/>
      </c>
      <c r="W1364" t="str">
        <f t="shared" si="572"/>
        <v/>
      </c>
      <c r="X1364" t="str">
        <f t="shared" si="573"/>
        <v/>
      </c>
      <c r="Y1364" t="str">
        <f t="shared" si="574"/>
        <v/>
      </c>
      <c r="Z1364" t="str">
        <f t="shared" si="575"/>
        <v/>
      </c>
      <c r="AA1364" t="str">
        <f t="shared" si="576"/>
        <v/>
      </c>
      <c r="AB1364" t="str">
        <f t="shared" si="577"/>
        <v/>
      </c>
      <c r="AC1364" t="str">
        <f t="shared" si="578"/>
        <v/>
      </c>
      <c r="AD1364" t="str">
        <f t="shared" si="579"/>
        <v/>
      </c>
      <c r="AE1364" t="str">
        <f t="shared" si="580"/>
        <v/>
      </c>
      <c r="AF1364" t="str">
        <f t="shared" si="581"/>
        <v/>
      </c>
      <c r="AG1364" t="str">
        <f t="shared" si="582"/>
        <v/>
      </c>
    </row>
    <row r="1365" spans="3:33" x14ac:dyDescent="0.3">
      <c r="C1365" s="5" t="str">
        <f t="shared" si="583"/>
        <v/>
      </c>
      <c r="D1365" s="5" t="e">
        <f t="shared" si="567"/>
        <v>#N/A</v>
      </c>
      <c r="E1365" s="5" t="b">
        <f t="shared" si="584"/>
        <v>0</v>
      </c>
      <c r="F1365" s="5" t="e">
        <f t="shared" si="568"/>
        <v>#N/A</v>
      </c>
      <c r="G1365" s="5" t="str">
        <f t="shared" si="585"/>
        <v>FALSE V</v>
      </c>
      <c r="H1365" s="5" t="b">
        <f t="shared" si="586"/>
        <v>0</v>
      </c>
      <c r="I1365" s="5" t="b">
        <f t="shared" si="587"/>
        <v>0</v>
      </c>
      <c r="J1365" s="5" t="b">
        <f t="shared" si="588"/>
        <v>0</v>
      </c>
      <c r="K1365" s="5" t="str">
        <f t="shared" si="589"/>
        <v>FALSE C</v>
      </c>
      <c r="L1365" s="5" t="str">
        <f t="array" ref="L1365">IFERROR(INDEX(e29_4c,SMALL(IF(($B$9&lt;=e29_raw)*($B$11&gt;=e29_raw),MATCH(ROW(e29_4c),ROW(e29_4c))),ROWS($A$1:A1359)),COLUMN(A1359)),"")</f>
        <v/>
      </c>
      <c r="M1365" s="5" t="b">
        <f t="shared" si="590"/>
        <v>0</v>
      </c>
      <c r="N1365" t="b">
        <f t="shared" si="591"/>
        <v>0</v>
      </c>
      <c r="O1365" t="b">
        <f t="shared" si="592"/>
        <v>0</v>
      </c>
      <c r="P1365" s="5" t="b">
        <f t="shared" si="593"/>
        <v>0</v>
      </c>
      <c r="T1365" t="str">
        <f t="shared" si="569"/>
        <v/>
      </c>
      <c r="U1365" t="str">
        <f t="shared" si="570"/>
        <v/>
      </c>
      <c r="V1365" t="str">
        <f t="shared" si="571"/>
        <v/>
      </c>
      <c r="W1365" t="str">
        <f t="shared" si="572"/>
        <v/>
      </c>
      <c r="X1365" t="str">
        <f t="shared" si="573"/>
        <v/>
      </c>
      <c r="Y1365" t="str">
        <f t="shared" si="574"/>
        <v/>
      </c>
      <c r="Z1365" t="str">
        <f t="shared" si="575"/>
        <v/>
      </c>
      <c r="AA1365" t="str">
        <f t="shared" si="576"/>
        <v/>
      </c>
      <c r="AB1365" t="str">
        <f t="shared" si="577"/>
        <v/>
      </c>
      <c r="AC1365" t="str">
        <f t="shared" si="578"/>
        <v/>
      </c>
      <c r="AD1365" t="str">
        <f t="shared" si="579"/>
        <v/>
      </c>
      <c r="AE1365" t="str">
        <f t="shared" si="580"/>
        <v/>
      </c>
      <c r="AF1365" t="str">
        <f t="shared" si="581"/>
        <v/>
      </c>
      <c r="AG1365" t="str">
        <f t="shared" si="582"/>
        <v/>
      </c>
    </row>
    <row r="1366" spans="3:33" x14ac:dyDescent="0.3">
      <c r="C1366" s="5" t="str">
        <f t="shared" si="583"/>
        <v/>
      </c>
      <c r="D1366" s="5" t="e">
        <f t="shared" si="567"/>
        <v>#N/A</v>
      </c>
      <c r="E1366" s="5" t="b">
        <f t="shared" si="584"/>
        <v>0</v>
      </c>
      <c r="F1366" s="5" t="e">
        <f t="shared" si="568"/>
        <v>#N/A</v>
      </c>
      <c r="G1366" s="5" t="str">
        <f t="shared" si="585"/>
        <v>FALSE V</v>
      </c>
      <c r="H1366" s="5" t="b">
        <f t="shared" si="586"/>
        <v>0</v>
      </c>
      <c r="I1366" s="5" t="b">
        <f t="shared" si="587"/>
        <v>0</v>
      </c>
      <c r="J1366" s="5" t="b">
        <f t="shared" si="588"/>
        <v>0</v>
      </c>
      <c r="K1366" s="5" t="str">
        <f t="shared" si="589"/>
        <v>FALSE C</v>
      </c>
      <c r="L1366" s="5" t="str">
        <f t="array" ref="L1366">IFERROR(INDEX(e29_4c,SMALL(IF(($B$9&lt;=e29_raw)*($B$11&gt;=e29_raw),MATCH(ROW(e29_4c),ROW(e29_4c))),ROWS($A$1:A1360)),COLUMN(A1360)),"")</f>
        <v/>
      </c>
      <c r="M1366" s="5" t="b">
        <f t="shared" si="590"/>
        <v>0</v>
      </c>
      <c r="N1366" t="b">
        <f t="shared" si="591"/>
        <v>0</v>
      </c>
      <c r="O1366" t="b">
        <f t="shared" si="592"/>
        <v>0</v>
      </c>
      <c r="P1366" s="5" t="b">
        <f t="shared" si="593"/>
        <v>0</v>
      </c>
      <c r="T1366" t="str">
        <f t="shared" si="569"/>
        <v/>
      </c>
      <c r="U1366" t="str">
        <f t="shared" si="570"/>
        <v/>
      </c>
      <c r="V1366" t="str">
        <f t="shared" si="571"/>
        <v/>
      </c>
      <c r="W1366" t="str">
        <f t="shared" si="572"/>
        <v/>
      </c>
      <c r="X1366" t="str">
        <f t="shared" si="573"/>
        <v/>
      </c>
      <c r="Y1366" t="str">
        <f t="shared" si="574"/>
        <v/>
      </c>
      <c r="Z1366" t="str">
        <f t="shared" si="575"/>
        <v/>
      </c>
      <c r="AA1366" t="str">
        <f t="shared" si="576"/>
        <v/>
      </c>
      <c r="AB1366" t="str">
        <f t="shared" si="577"/>
        <v/>
      </c>
      <c r="AC1366" t="str">
        <f t="shared" si="578"/>
        <v/>
      </c>
      <c r="AD1366" t="str">
        <f t="shared" si="579"/>
        <v/>
      </c>
      <c r="AE1366" t="str">
        <f t="shared" si="580"/>
        <v/>
      </c>
      <c r="AF1366" t="str">
        <f t="shared" si="581"/>
        <v/>
      </c>
      <c r="AG1366" t="str">
        <f t="shared" si="582"/>
        <v/>
      </c>
    </row>
    <row r="1367" spans="3:33" x14ac:dyDescent="0.3">
      <c r="C1367" s="5" t="str">
        <f t="shared" si="583"/>
        <v/>
      </c>
      <c r="D1367" s="5" t="e">
        <f t="shared" si="567"/>
        <v>#N/A</v>
      </c>
      <c r="E1367" s="5" t="b">
        <f t="shared" si="584"/>
        <v>0</v>
      </c>
      <c r="F1367" s="5" t="e">
        <f t="shared" si="568"/>
        <v>#N/A</v>
      </c>
      <c r="G1367" s="5" t="str">
        <f t="shared" si="585"/>
        <v>FALSE V</v>
      </c>
      <c r="H1367" s="5" t="b">
        <f t="shared" si="586"/>
        <v>0</v>
      </c>
      <c r="I1367" s="5" t="b">
        <f t="shared" si="587"/>
        <v>0</v>
      </c>
      <c r="J1367" s="5" t="b">
        <f t="shared" si="588"/>
        <v>0</v>
      </c>
      <c r="K1367" s="5" t="str">
        <f t="shared" si="589"/>
        <v>FALSE C</v>
      </c>
      <c r="L1367" s="5" t="str">
        <f t="array" ref="L1367">IFERROR(INDEX(e29_4c,SMALL(IF(($B$9&lt;=e29_raw)*($B$11&gt;=e29_raw),MATCH(ROW(e29_4c),ROW(e29_4c))),ROWS($A$1:A1361)),COLUMN(A1361)),"")</f>
        <v/>
      </c>
      <c r="M1367" s="5" t="b">
        <f t="shared" si="590"/>
        <v>0</v>
      </c>
      <c r="N1367" t="b">
        <f t="shared" si="591"/>
        <v>0</v>
      </c>
      <c r="O1367" t="b">
        <f t="shared" si="592"/>
        <v>0</v>
      </c>
      <c r="P1367" s="5" t="b">
        <f t="shared" si="593"/>
        <v>0</v>
      </c>
      <c r="T1367" t="str">
        <f t="shared" si="569"/>
        <v/>
      </c>
      <c r="U1367" t="str">
        <f t="shared" si="570"/>
        <v/>
      </c>
      <c r="V1367" t="str">
        <f t="shared" si="571"/>
        <v/>
      </c>
      <c r="W1367" t="str">
        <f t="shared" si="572"/>
        <v/>
      </c>
      <c r="X1367" t="str">
        <f t="shared" si="573"/>
        <v/>
      </c>
      <c r="Y1367" t="str">
        <f t="shared" si="574"/>
        <v/>
      </c>
      <c r="Z1367" t="str">
        <f t="shared" si="575"/>
        <v/>
      </c>
      <c r="AA1367" t="str">
        <f t="shared" si="576"/>
        <v/>
      </c>
      <c r="AB1367" t="str">
        <f t="shared" si="577"/>
        <v/>
      </c>
      <c r="AC1367" t="str">
        <f t="shared" si="578"/>
        <v/>
      </c>
      <c r="AD1367" t="str">
        <f t="shared" si="579"/>
        <v/>
      </c>
      <c r="AE1367" t="str">
        <f t="shared" si="580"/>
        <v/>
      </c>
      <c r="AF1367" t="str">
        <f t="shared" si="581"/>
        <v/>
      </c>
      <c r="AG1367" t="str">
        <f t="shared" si="582"/>
        <v/>
      </c>
    </row>
    <row r="1368" spans="3:33" x14ac:dyDescent="0.3">
      <c r="C1368" s="5" t="str">
        <f t="shared" si="583"/>
        <v/>
      </c>
      <c r="D1368" s="5" t="e">
        <f t="shared" si="567"/>
        <v>#N/A</v>
      </c>
      <c r="E1368" s="5" t="b">
        <f t="shared" si="584"/>
        <v>0</v>
      </c>
      <c r="F1368" s="5" t="e">
        <f t="shared" si="568"/>
        <v>#N/A</v>
      </c>
      <c r="G1368" s="5" t="str">
        <f t="shared" si="585"/>
        <v>FALSE V</v>
      </c>
      <c r="H1368" s="5" t="b">
        <f t="shared" si="586"/>
        <v>0</v>
      </c>
      <c r="I1368" s="5" t="b">
        <f t="shared" si="587"/>
        <v>0</v>
      </c>
      <c r="J1368" s="5" t="b">
        <f t="shared" si="588"/>
        <v>0</v>
      </c>
      <c r="K1368" s="5" t="str">
        <f t="shared" si="589"/>
        <v>FALSE C</v>
      </c>
      <c r="L1368" s="5" t="str">
        <f t="array" ref="L1368">IFERROR(INDEX(e29_4c,SMALL(IF(($B$9&lt;=e29_raw)*($B$11&gt;=e29_raw),MATCH(ROW(e29_4c),ROW(e29_4c))),ROWS($A$1:A1362)),COLUMN(A1362)),"")</f>
        <v/>
      </c>
      <c r="M1368" s="5" t="b">
        <f t="shared" si="590"/>
        <v>0</v>
      </c>
      <c r="N1368" t="b">
        <f t="shared" si="591"/>
        <v>0</v>
      </c>
      <c r="O1368" t="b">
        <f t="shared" si="592"/>
        <v>0</v>
      </c>
      <c r="P1368" s="5" t="b">
        <f t="shared" si="593"/>
        <v>0</v>
      </c>
      <c r="T1368" t="str">
        <f t="shared" si="569"/>
        <v/>
      </c>
      <c r="U1368" t="str">
        <f t="shared" si="570"/>
        <v/>
      </c>
      <c r="V1368" t="str">
        <f t="shared" si="571"/>
        <v/>
      </c>
      <c r="W1368" t="str">
        <f t="shared" si="572"/>
        <v/>
      </c>
      <c r="X1368" t="str">
        <f t="shared" si="573"/>
        <v/>
      </c>
      <c r="Y1368" t="str">
        <f t="shared" si="574"/>
        <v/>
      </c>
      <c r="Z1368" t="str">
        <f t="shared" si="575"/>
        <v/>
      </c>
      <c r="AA1368" t="str">
        <f t="shared" si="576"/>
        <v/>
      </c>
      <c r="AB1368" t="str">
        <f t="shared" si="577"/>
        <v/>
      </c>
      <c r="AC1368" t="str">
        <f t="shared" si="578"/>
        <v/>
      </c>
      <c r="AD1368" t="str">
        <f t="shared" si="579"/>
        <v/>
      </c>
      <c r="AE1368" t="str">
        <f t="shared" si="580"/>
        <v/>
      </c>
      <c r="AF1368" t="str">
        <f t="shared" si="581"/>
        <v/>
      </c>
      <c r="AG1368" t="str">
        <f t="shared" si="582"/>
        <v/>
      </c>
    </row>
    <row r="1369" spans="3:33" x14ac:dyDescent="0.3">
      <c r="C1369" s="5" t="str">
        <f t="shared" si="583"/>
        <v/>
      </c>
      <c r="D1369" s="5" t="e">
        <f t="shared" si="567"/>
        <v>#N/A</v>
      </c>
      <c r="E1369" s="5" t="b">
        <f t="shared" si="584"/>
        <v>0</v>
      </c>
      <c r="F1369" s="5" t="e">
        <f t="shared" si="568"/>
        <v>#N/A</v>
      </c>
      <c r="G1369" s="5" t="str">
        <f t="shared" si="585"/>
        <v>FALSE V</v>
      </c>
      <c r="H1369" s="5" t="b">
        <f t="shared" si="586"/>
        <v>0</v>
      </c>
      <c r="I1369" s="5" t="b">
        <f t="shared" si="587"/>
        <v>0</v>
      </c>
      <c r="J1369" s="5" t="b">
        <f t="shared" si="588"/>
        <v>0</v>
      </c>
      <c r="K1369" s="5" t="str">
        <f t="shared" si="589"/>
        <v>FALSE C</v>
      </c>
      <c r="L1369" s="5" t="str">
        <f t="array" ref="L1369">IFERROR(INDEX(e29_4c,SMALL(IF(($B$9&lt;=e29_raw)*($B$11&gt;=e29_raw),MATCH(ROW(e29_4c),ROW(e29_4c))),ROWS($A$1:A1363)),COLUMN(A1363)),"")</f>
        <v/>
      </c>
      <c r="M1369" s="5" t="b">
        <f t="shared" si="590"/>
        <v>0</v>
      </c>
      <c r="N1369" t="b">
        <f t="shared" si="591"/>
        <v>0</v>
      </c>
      <c r="O1369" t="b">
        <f t="shared" si="592"/>
        <v>0</v>
      </c>
      <c r="P1369" s="5" t="b">
        <f t="shared" si="593"/>
        <v>0</v>
      </c>
      <c r="T1369" t="str">
        <f t="shared" si="569"/>
        <v/>
      </c>
      <c r="U1369" t="str">
        <f t="shared" si="570"/>
        <v/>
      </c>
      <c r="V1369" t="str">
        <f t="shared" si="571"/>
        <v/>
      </c>
      <c r="W1369" t="str">
        <f t="shared" si="572"/>
        <v/>
      </c>
      <c r="X1369" t="str">
        <f t="shared" si="573"/>
        <v/>
      </c>
      <c r="Y1369" t="str">
        <f t="shared" si="574"/>
        <v/>
      </c>
      <c r="Z1369" t="str">
        <f t="shared" si="575"/>
        <v/>
      </c>
      <c r="AA1369" t="str">
        <f t="shared" si="576"/>
        <v/>
      </c>
      <c r="AB1369" t="str">
        <f t="shared" si="577"/>
        <v/>
      </c>
      <c r="AC1369" t="str">
        <f t="shared" si="578"/>
        <v/>
      </c>
      <c r="AD1369" t="str">
        <f t="shared" si="579"/>
        <v/>
      </c>
      <c r="AE1369" t="str">
        <f t="shared" si="580"/>
        <v/>
      </c>
      <c r="AF1369" t="str">
        <f t="shared" si="581"/>
        <v/>
      </c>
      <c r="AG1369" t="str">
        <f t="shared" si="582"/>
        <v/>
      </c>
    </row>
    <row r="1370" spans="3:33" x14ac:dyDescent="0.3">
      <c r="C1370" s="5" t="str">
        <f t="shared" si="583"/>
        <v/>
      </c>
      <c r="D1370" s="5" t="e">
        <f t="shared" si="567"/>
        <v>#N/A</v>
      </c>
      <c r="E1370" s="5" t="b">
        <f t="shared" si="584"/>
        <v>0</v>
      </c>
      <c r="F1370" s="5" t="e">
        <f t="shared" si="568"/>
        <v>#N/A</v>
      </c>
      <c r="G1370" s="5" t="str">
        <f t="shared" si="585"/>
        <v>FALSE V</v>
      </c>
      <c r="H1370" s="5" t="b">
        <f t="shared" si="586"/>
        <v>0</v>
      </c>
      <c r="I1370" s="5" t="b">
        <f t="shared" si="587"/>
        <v>0</v>
      </c>
      <c r="J1370" s="5" t="b">
        <f t="shared" si="588"/>
        <v>0</v>
      </c>
      <c r="K1370" s="5" t="str">
        <f t="shared" si="589"/>
        <v>FALSE C</v>
      </c>
      <c r="L1370" s="5" t="str">
        <f t="array" ref="L1370">IFERROR(INDEX(e29_4c,SMALL(IF(($B$9&lt;=e29_raw)*($B$11&gt;=e29_raw),MATCH(ROW(e29_4c),ROW(e29_4c))),ROWS($A$1:A1364)),COLUMN(A1364)),"")</f>
        <v/>
      </c>
      <c r="M1370" s="5" t="b">
        <f t="shared" si="590"/>
        <v>0</v>
      </c>
      <c r="N1370" t="b">
        <f t="shared" si="591"/>
        <v>0</v>
      </c>
      <c r="O1370" t="b">
        <f t="shared" si="592"/>
        <v>0</v>
      </c>
      <c r="P1370" s="5" t="b">
        <f t="shared" si="593"/>
        <v>0</v>
      </c>
      <c r="T1370" t="str">
        <f t="shared" si="569"/>
        <v/>
      </c>
      <c r="U1370" t="str">
        <f t="shared" si="570"/>
        <v/>
      </c>
      <c r="V1370" t="str">
        <f t="shared" si="571"/>
        <v/>
      </c>
      <c r="W1370" t="str">
        <f t="shared" si="572"/>
        <v/>
      </c>
      <c r="X1370" t="str">
        <f t="shared" si="573"/>
        <v/>
      </c>
      <c r="Y1370" t="str">
        <f t="shared" si="574"/>
        <v/>
      </c>
      <c r="Z1370" t="str">
        <f t="shared" si="575"/>
        <v/>
      </c>
      <c r="AA1370" t="str">
        <f t="shared" si="576"/>
        <v/>
      </c>
      <c r="AB1370" t="str">
        <f t="shared" si="577"/>
        <v/>
      </c>
      <c r="AC1370" t="str">
        <f t="shared" si="578"/>
        <v/>
      </c>
      <c r="AD1370" t="str">
        <f t="shared" si="579"/>
        <v/>
      </c>
      <c r="AE1370" t="str">
        <f t="shared" si="580"/>
        <v/>
      </c>
      <c r="AF1370" t="str">
        <f t="shared" si="581"/>
        <v/>
      </c>
      <c r="AG1370" t="str">
        <f t="shared" si="582"/>
        <v/>
      </c>
    </row>
    <row r="1371" spans="3:33" x14ac:dyDescent="0.3">
      <c r="C1371" s="5" t="str">
        <f t="shared" si="583"/>
        <v/>
      </c>
      <c r="D1371" s="5" t="e">
        <f t="shared" si="567"/>
        <v>#N/A</v>
      </c>
      <c r="E1371" s="5" t="b">
        <f t="shared" si="584"/>
        <v>0</v>
      </c>
      <c r="F1371" s="5" t="e">
        <f t="shared" si="568"/>
        <v>#N/A</v>
      </c>
      <c r="G1371" s="5" t="str">
        <f t="shared" si="585"/>
        <v>FALSE V</v>
      </c>
      <c r="H1371" s="5" t="b">
        <f t="shared" si="586"/>
        <v>0</v>
      </c>
      <c r="I1371" s="5" t="b">
        <f t="shared" si="587"/>
        <v>0</v>
      </c>
      <c r="J1371" s="5" t="b">
        <f t="shared" si="588"/>
        <v>0</v>
      </c>
      <c r="K1371" s="5" t="str">
        <f t="shared" si="589"/>
        <v>FALSE C</v>
      </c>
      <c r="L1371" s="5" t="str">
        <f t="array" ref="L1371">IFERROR(INDEX(e29_4c,SMALL(IF(($B$9&lt;=e29_raw)*($B$11&gt;=e29_raw),MATCH(ROW(e29_4c),ROW(e29_4c))),ROWS($A$1:A1365)),COLUMN(A1365)),"")</f>
        <v/>
      </c>
      <c r="M1371" s="5" t="b">
        <f t="shared" si="590"/>
        <v>0</v>
      </c>
      <c r="N1371" t="b">
        <f t="shared" si="591"/>
        <v>0</v>
      </c>
      <c r="O1371" t="b">
        <f t="shared" si="592"/>
        <v>0</v>
      </c>
      <c r="P1371" s="5" t="b">
        <f t="shared" si="593"/>
        <v>0</v>
      </c>
      <c r="T1371" t="str">
        <f t="shared" si="569"/>
        <v/>
      </c>
      <c r="U1371" t="str">
        <f t="shared" si="570"/>
        <v/>
      </c>
      <c r="V1371" t="str">
        <f t="shared" si="571"/>
        <v/>
      </c>
      <c r="W1371" t="str">
        <f t="shared" si="572"/>
        <v/>
      </c>
      <c r="X1371" t="str">
        <f t="shared" si="573"/>
        <v/>
      </c>
      <c r="Y1371" t="str">
        <f t="shared" si="574"/>
        <v/>
      </c>
      <c r="Z1371" t="str">
        <f t="shared" si="575"/>
        <v/>
      </c>
      <c r="AA1371" t="str">
        <f t="shared" si="576"/>
        <v/>
      </c>
      <c r="AB1371" t="str">
        <f t="shared" si="577"/>
        <v/>
      </c>
      <c r="AC1371" t="str">
        <f t="shared" si="578"/>
        <v/>
      </c>
      <c r="AD1371" t="str">
        <f t="shared" si="579"/>
        <v/>
      </c>
      <c r="AE1371" t="str">
        <f t="shared" si="580"/>
        <v/>
      </c>
      <c r="AF1371" t="str">
        <f t="shared" si="581"/>
        <v/>
      </c>
      <c r="AG1371" t="str">
        <f t="shared" si="582"/>
        <v/>
      </c>
    </row>
    <row r="1372" spans="3:33" x14ac:dyDescent="0.3">
      <c r="C1372" s="5" t="str">
        <f t="shared" si="583"/>
        <v/>
      </c>
      <c r="D1372" s="5" t="e">
        <f t="shared" si="567"/>
        <v>#N/A</v>
      </c>
      <c r="E1372" s="5" t="b">
        <f t="shared" si="584"/>
        <v>0</v>
      </c>
      <c r="F1372" s="5" t="e">
        <f t="shared" si="568"/>
        <v>#N/A</v>
      </c>
      <c r="G1372" s="5" t="str">
        <f t="shared" si="585"/>
        <v>FALSE V</v>
      </c>
      <c r="H1372" s="5" t="b">
        <f t="shared" si="586"/>
        <v>0</v>
      </c>
      <c r="I1372" s="5" t="b">
        <f t="shared" si="587"/>
        <v>0</v>
      </c>
      <c r="J1372" s="5" t="b">
        <f t="shared" si="588"/>
        <v>0</v>
      </c>
      <c r="K1372" s="5" t="str">
        <f t="shared" si="589"/>
        <v>FALSE C</v>
      </c>
      <c r="L1372" s="5" t="str">
        <f t="array" ref="L1372">IFERROR(INDEX(e29_4c,SMALL(IF(($B$9&lt;=e29_raw)*($B$11&gt;=e29_raw),MATCH(ROW(e29_4c),ROW(e29_4c))),ROWS($A$1:A1366)),COLUMN(A1366)),"")</f>
        <v/>
      </c>
      <c r="M1372" s="5" t="b">
        <f t="shared" si="590"/>
        <v>0</v>
      </c>
      <c r="N1372" t="b">
        <f t="shared" si="591"/>
        <v>0</v>
      </c>
      <c r="O1372" t="b">
        <f t="shared" si="592"/>
        <v>0</v>
      </c>
      <c r="P1372" s="5" t="b">
        <f t="shared" si="593"/>
        <v>0</v>
      </c>
      <c r="T1372" t="str">
        <f t="shared" si="569"/>
        <v/>
      </c>
      <c r="U1372" t="str">
        <f t="shared" si="570"/>
        <v/>
      </c>
      <c r="V1372" t="str">
        <f t="shared" si="571"/>
        <v/>
      </c>
      <c r="W1372" t="str">
        <f t="shared" si="572"/>
        <v/>
      </c>
      <c r="X1372" t="str">
        <f t="shared" si="573"/>
        <v/>
      </c>
      <c r="Y1372" t="str">
        <f t="shared" si="574"/>
        <v/>
      </c>
      <c r="Z1372" t="str">
        <f t="shared" si="575"/>
        <v/>
      </c>
      <c r="AA1372" t="str">
        <f t="shared" si="576"/>
        <v/>
      </c>
      <c r="AB1372" t="str">
        <f t="shared" si="577"/>
        <v/>
      </c>
      <c r="AC1372" t="str">
        <f t="shared" si="578"/>
        <v/>
      </c>
      <c r="AD1372" t="str">
        <f t="shared" si="579"/>
        <v/>
      </c>
      <c r="AE1372" t="str">
        <f t="shared" si="580"/>
        <v/>
      </c>
      <c r="AF1372" t="str">
        <f t="shared" si="581"/>
        <v/>
      </c>
      <c r="AG1372" t="str">
        <f t="shared" si="582"/>
        <v/>
      </c>
    </row>
    <row r="1373" spans="3:33" x14ac:dyDescent="0.3">
      <c r="C1373" s="5" t="str">
        <f t="shared" si="583"/>
        <v/>
      </c>
      <c r="D1373" s="5" t="e">
        <f t="shared" si="567"/>
        <v>#N/A</v>
      </c>
      <c r="E1373" s="5" t="b">
        <f t="shared" si="584"/>
        <v>0</v>
      </c>
      <c r="F1373" s="5" t="e">
        <f t="shared" si="568"/>
        <v>#N/A</v>
      </c>
      <c r="G1373" s="5" t="str">
        <f t="shared" si="585"/>
        <v>FALSE V</v>
      </c>
      <c r="H1373" s="5" t="b">
        <f t="shared" si="586"/>
        <v>0</v>
      </c>
      <c r="I1373" s="5" t="b">
        <f t="shared" si="587"/>
        <v>0</v>
      </c>
      <c r="J1373" s="5" t="b">
        <f t="shared" si="588"/>
        <v>0</v>
      </c>
      <c r="K1373" s="5" t="str">
        <f t="shared" si="589"/>
        <v>FALSE C</v>
      </c>
      <c r="L1373" s="5" t="str">
        <f t="array" ref="L1373">IFERROR(INDEX(e29_4c,SMALL(IF(($B$9&lt;=e29_raw)*($B$11&gt;=e29_raw),MATCH(ROW(e29_4c),ROW(e29_4c))),ROWS($A$1:A1367)),COLUMN(A1367)),"")</f>
        <v/>
      </c>
      <c r="M1373" s="5" t="b">
        <f t="shared" si="590"/>
        <v>0</v>
      </c>
      <c r="N1373" t="b">
        <f t="shared" si="591"/>
        <v>0</v>
      </c>
      <c r="O1373" t="b">
        <f t="shared" si="592"/>
        <v>0</v>
      </c>
      <c r="P1373" s="5" t="b">
        <f t="shared" si="593"/>
        <v>0</v>
      </c>
      <c r="T1373" t="str">
        <f t="shared" si="569"/>
        <v/>
      </c>
      <c r="U1373" t="str">
        <f t="shared" si="570"/>
        <v/>
      </c>
      <c r="V1373" t="str">
        <f t="shared" si="571"/>
        <v/>
      </c>
      <c r="W1373" t="str">
        <f t="shared" si="572"/>
        <v/>
      </c>
      <c r="X1373" t="str">
        <f t="shared" si="573"/>
        <v/>
      </c>
      <c r="Y1373" t="str">
        <f t="shared" si="574"/>
        <v/>
      </c>
      <c r="Z1373" t="str">
        <f t="shared" si="575"/>
        <v/>
      </c>
      <c r="AA1373" t="str">
        <f t="shared" si="576"/>
        <v/>
      </c>
      <c r="AB1373" t="str">
        <f t="shared" si="577"/>
        <v/>
      </c>
      <c r="AC1373" t="str">
        <f t="shared" si="578"/>
        <v/>
      </c>
      <c r="AD1373" t="str">
        <f t="shared" si="579"/>
        <v/>
      </c>
      <c r="AE1373" t="str">
        <f t="shared" si="580"/>
        <v/>
      </c>
      <c r="AF1373" t="str">
        <f t="shared" si="581"/>
        <v/>
      </c>
      <c r="AG1373" t="str">
        <f t="shared" si="582"/>
        <v/>
      </c>
    </row>
    <row r="1374" spans="3:33" x14ac:dyDescent="0.3">
      <c r="C1374" s="5" t="str">
        <f t="shared" si="583"/>
        <v/>
      </c>
      <c r="D1374" s="5" t="e">
        <f t="shared" si="567"/>
        <v>#N/A</v>
      </c>
      <c r="E1374" s="5" t="b">
        <f t="shared" si="584"/>
        <v>0</v>
      </c>
      <c r="F1374" s="5" t="e">
        <f t="shared" si="568"/>
        <v>#N/A</v>
      </c>
      <c r="G1374" s="5" t="str">
        <f t="shared" si="585"/>
        <v>FALSE V</v>
      </c>
      <c r="H1374" s="5" t="b">
        <f t="shared" si="586"/>
        <v>0</v>
      </c>
      <c r="I1374" s="5" t="b">
        <f t="shared" si="587"/>
        <v>0</v>
      </c>
      <c r="J1374" s="5" t="b">
        <f t="shared" si="588"/>
        <v>0</v>
      </c>
      <c r="K1374" s="5" t="str">
        <f t="shared" si="589"/>
        <v>FALSE C</v>
      </c>
      <c r="L1374" s="5" t="str">
        <f t="array" ref="L1374">IFERROR(INDEX(e29_4c,SMALL(IF(($B$9&lt;=e29_raw)*($B$11&gt;=e29_raw),MATCH(ROW(e29_4c),ROW(e29_4c))),ROWS($A$1:A1368)),COLUMN(A1368)),"")</f>
        <v/>
      </c>
      <c r="M1374" s="5" t="b">
        <f t="shared" si="590"/>
        <v>0</v>
      </c>
      <c r="N1374" t="b">
        <f t="shared" si="591"/>
        <v>0</v>
      </c>
      <c r="O1374" t="b">
        <f t="shared" si="592"/>
        <v>0</v>
      </c>
      <c r="P1374" s="5" t="b">
        <f t="shared" si="593"/>
        <v>0</v>
      </c>
      <c r="T1374" t="str">
        <f t="shared" si="569"/>
        <v/>
      </c>
      <c r="U1374" t="str">
        <f t="shared" si="570"/>
        <v/>
      </c>
      <c r="V1374" t="str">
        <f t="shared" si="571"/>
        <v/>
      </c>
      <c r="W1374" t="str">
        <f t="shared" si="572"/>
        <v/>
      </c>
      <c r="X1374" t="str">
        <f t="shared" si="573"/>
        <v/>
      </c>
      <c r="Y1374" t="str">
        <f t="shared" si="574"/>
        <v/>
      </c>
      <c r="Z1374" t="str">
        <f t="shared" si="575"/>
        <v/>
      </c>
      <c r="AA1374" t="str">
        <f t="shared" si="576"/>
        <v/>
      </c>
      <c r="AB1374" t="str">
        <f t="shared" si="577"/>
        <v/>
      </c>
      <c r="AC1374" t="str">
        <f t="shared" si="578"/>
        <v/>
      </c>
      <c r="AD1374" t="str">
        <f t="shared" si="579"/>
        <v/>
      </c>
      <c r="AE1374" t="str">
        <f t="shared" si="580"/>
        <v/>
      </c>
      <c r="AF1374" t="str">
        <f t="shared" si="581"/>
        <v/>
      </c>
      <c r="AG1374" t="str">
        <f t="shared" si="582"/>
        <v/>
      </c>
    </row>
    <row r="1375" spans="3:33" x14ac:dyDescent="0.3">
      <c r="C1375" s="5" t="str">
        <f t="shared" si="583"/>
        <v/>
      </c>
      <c r="D1375" s="5" t="e">
        <f t="shared" si="567"/>
        <v>#N/A</v>
      </c>
      <c r="E1375" s="5" t="b">
        <f t="shared" si="584"/>
        <v>0</v>
      </c>
      <c r="F1375" s="5" t="e">
        <f t="shared" si="568"/>
        <v>#N/A</v>
      </c>
      <c r="G1375" s="5" t="str">
        <f t="shared" si="585"/>
        <v>FALSE V</v>
      </c>
      <c r="H1375" s="5" t="b">
        <f t="shared" si="586"/>
        <v>0</v>
      </c>
      <c r="I1375" s="5" t="b">
        <f t="shared" si="587"/>
        <v>0</v>
      </c>
      <c r="J1375" s="5" t="b">
        <f t="shared" si="588"/>
        <v>0</v>
      </c>
      <c r="K1375" s="5" t="str">
        <f t="shared" si="589"/>
        <v>FALSE C</v>
      </c>
      <c r="L1375" s="5" t="str">
        <f t="array" ref="L1375">IFERROR(INDEX(e29_4c,SMALL(IF(($B$9&lt;=e29_raw)*($B$11&gt;=e29_raw),MATCH(ROW(e29_4c),ROW(e29_4c))),ROWS($A$1:A1369)),COLUMN(A1369)),"")</f>
        <v/>
      </c>
      <c r="M1375" s="5" t="b">
        <f t="shared" si="590"/>
        <v>0</v>
      </c>
      <c r="N1375" t="b">
        <f t="shared" si="591"/>
        <v>0</v>
      </c>
      <c r="O1375" t="b">
        <f t="shared" si="592"/>
        <v>0</v>
      </c>
      <c r="P1375" s="5" t="b">
        <f t="shared" si="593"/>
        <v>0</v>
      </c>
      <c r="T1375" t="str">
        <f t="shared" si="569"/>
        <v/>
      </c>
      <c r="U1375" t="str">
        <f t="shared" si="570"/>
        <v/>
      </c>
      <c r="V1375" t="str">
        <f t="shared" si="571"/>
        <v/>
      </c>
      <c r="W1375" t="str">
        <f t="shared" si="572"/>
        <v/>
      </c>
      <c r="X1375" t="str">
        <f t="shared" si="573"/>
        <v/>
      </c>
      <c r="Y1375" t="str">
        <f t="shared" si="574"/>
        <v/>
      </c>
      <c r="Z1375" t="str">
        <f t="shared" si="575"/>
        <v/>
      </c>
      <c r="AA1375" t="str">
        <f t="shared" si="576"/>
        <v/>
      </c>
      <c r="AB1375" t="str">
        <f t="shared" si="577"/>
        <v/>
      </c>
      <c r="AC1375" t="str">
        <f t="shared" si="578"/>
        <v/>
      </c>
      <c r="AD1375" t="str">
        <f t="shared" si="579"/>
        <v/>
      </c>
      <c r="AE1375" t="str">
        <f t="shared" si="580"/>
        <v/>
      </c>
      <c r="AF1375" t="str">
        <f t="shared" si="581"/>
        <v/>
      </c>
      <c r="AG1375" t="str">
        <f t="shared" si="582"/>
        <v/>
      </c>
    </row>
    <row r="1376" spans="3:33" x14ac:dyDescent="0.3">
      <c r="C1376" s="5" t="str">
        <f t="shared" si="583"/>
        <v/>
      </c>
      <c r="D1376" s="5" t="e">
        <f t="shared" si="567"/>
        <v>#N/A</v>
      </c>
      <c r="E1376" s="5" t="b">
        <f t="shared" si="584"/>
        <v>0</v>
      </c>
      <c r="F1376" s="5" t="e">
        <f t="shared" si="568"/>
        <v>#N/A</v>
      </c>
      <c r="G1376" s="5" t="str">
        <f t="shared" si="585"/>
        <v>FALSE V</v>
      </c>
      <c r="H1376" s="5" t="b">
        <f t="shared" si="586"/>
        <v>0</v>
      </c>
      <c r="I1376" s="5" t="b">
        <f t="shared" si="587"/>
        <v>0</v>
      </c>
      <c r="J1376" s="5" t="b">
        <f t="shared" si="588"/>
        <v>0</v>
      </c>
      <c r="K1376" s="5" t="str">
        <f t="shared" si="589"/>
        <v>FALSE C</v>
      </c>
      <c r="L1376" s="5" t="str">
        <f t="array" ref="L1376">IFERROR(INDEX(e29_4c,SMALL(IF(($B$9&lt;=e29_raw)*($B$11&gt;=e29_raw),MATCH(ROW(e29_4c),ROW(e29_4c))),ROWS($A$1:A1370)),COLUMN(A1370)),"")</f>
        <v/>
      </c>
      <c r="M1376" s="5" t="b">
        <f t="shared" si="590"/>
        <v>0</v>
      </c>
      <c r="N1376" t="b">
        <f t="shared" si="591"/>
        <v>0</v>
      </c>
      <c r="O1376" t="b">
        <f t="shared" si="592"/>
        <v>0</v>
      </c>
      <c r="P1376" s="5" t="b">
        <f t="shared" si="593"/>
        <v>0</v>
      </c>
      <c r="T1376" t="str">
        <f t="shared" si="569"/>
        <v/>
      </c>
      <c r="U1376" t="str">
        <f t="shared" si="570"/>
        <v/>
      </c>
      <c r="V1376" t="str">
        <f t="shared" si="571"/>
        <v/>
      </c>
      <c r="W1376" t="str">
        <f t="shared" si="572"/>
        <v/>
      </c>
      <c r="X1376" t="str">
        <f t="shared" si="573"/>
        <v/>
      </c>
      <c r="Y1376" t="str">
        <f t="shared" si="574"/>
        <v/>
      </c>
      <c r="Z1376" t="str">
        <f t="shared" si="575"/>
        <v/>
      </c>
      <c r="AA1376" t="str">
        <f t="shared" si="576"/>
        <v/>
      </c>
      <c r="AB1376" t="str">
        <f t="shared" si="577"/>
        <v/>
      </c>
      <c r="AC1376" t="str">
        <f t="shared" si="578"/>
        <v/>
      </c>
      <c r="AD1376" t="str">
        <f t="shared" si="579"/>
        <v/>
      </c>
      <c r="AE1376" t="str">
        <f t="shared" si="580"/>
        <v/>
      </c>
      <c r="AF1376" t="str">
        <f t="shared" si="581"/>
        <v/>
      </c>
      <c r="AG1376" t="str">
        <f t="shared" si="582"/>
        <v/>
      </c>
    </row>
    <row r="1377" spans="3:33" x14ac:dyDescent="0.3">
      <c r="C1377" s="5" t="str">
        <f t="shared" si="583"/>
        <v/>
      </c>
      <c r="D1377" s="5" t="e">
        <f t="shared" si="567"/>
        <v>#N/A</v>
      </c>
      <c r="E1377" s="5" t="b">
        <f t="shared" si="584"/>
        <v>0</v>
      </c>
      <c r="F1377" s="5" t="e">
        <f t="shared" si="568"/>
        <v>#N/A</v>
      </c>
      <c r="G1377" s="5" t="str">
        <f t="shared" si="585"/>
        <v>FALSE V</v>
      </c>
      <c r="H1377" s="5" t="b">
        <f t="shared" si="586"/>
        <v>0</v>
      </c>
      <c r="I1377" s="5" t="b">
        <f t="shared" si="587"/>
        <v>0</v>
      </c>
      <c r="J1377" s="5" t="b">
        <f t="shared" si="588"/>
        <v>0</v>
      </c>
      <c r="K1377" s="5" t="str">
        <f t="shared" si="589"/>
        <v>FALSE C</v>
      </c>
      <c r="L1377" s="5" t="str">
        <f t="array" ref="L1377">IFERROR(INDEX(e29_4c,SMALL(IF(($B$9&lt;=e29_raw)*($B$11&gt;=e29_raw),MATCH(ROW(e29_4c),ROW(e29_4c))),ROWS($A$1:A1371)),COLUMN(A1371)),"")</f>
        <v/>
      </c>
      <c r="M1377" s="5" t="b">
        <f t="shared" si="590"/>
        <v>0</v>
      </c>
      <c r="N1377" t="b">
        <f t="shared" si="591"/>
        <v>0</v>
      </c>
      <c r="O1377" t="b">
        <f t="shared" si="592"/>
        <v>0</v>
      </c>
      <c r="P1377" s="5" t="b">
        <f t="shared" si="593"/>
        <v>0</v>
      </c>
      <c r="T1377" t="str">
        <f t="shared" si="569"/>
        <v/>
      </c>
      <c r="U1377" t="str">
        <f t="shared" si="570"/>
        <v/>
      </c>
      <c r="V1377" t="str">
        <f t="shared" si="571"/>
        <v/>
      </c>
      <c r="W1377" t="str">
        <f t="shared" si="572"/>
        <v/>
      </c>
      <c r="X1377" t="str">
        <f t="shared" si="573"/>
        <v/>
      </c>
      <c r="Y1377" t="str">
        <f t="shared" si="574"/>
        <v/>
      </c>
      <c r="Z1377" t="str">
        <f t="shared" si="575"/>
        <v/>
      </c>
      <c r="AA1377" t="str">
        <f t="shared" si="576"/>
        <v/>
      </c>
      <c r="AB1377" t="str">
        <f t="shared" si="577"/>
        <v/>
      </c>
      <c r="AC1377" t="str">
        <f t="shared" si="578"/>
        <v/>
      </c>
      <c r="AD1377" t="str">
        <f t="shared" si="579"/>
        <v/>
      </c>
      <c r="AE1377" t="str">
        <f t="shared" si="580"/>
        <v/>
      </c>
      <c r="AF1377" t="str">
        <f t="shared" si="581"/>
        <v/>
      </c>
      <c r="AG1377" t="str">
        <f t="shared" si="582"/>
        <v/>
      </c>
    </row>
    <row r="1378" spans="3:33" x14ac:dyDescent="0.3">
      <c r="C1378" s="5" t="str">
        <f t="shared" si="583"/>
        <v/>
      </c>
      <c r="D1378" s="5" t="e">
        <f t="shared" si="567"/>
        <v>#N/A</v>
      </c>
      <c r="E1378" s="5" t="b">
        <f t="shared" si="584"/>
        <v>0</v>
      </c>
      <c r="F1378" s="5" t="e">
        <f t="shared" si="568"/>
        <v>#N/A</v>
      </c>
      <c r="G1378" s="5" t="str">
        <f t="shared" si="585"/>
        <v>FALSE V</v>
      </c>
      <c r="H1378" s="5" t="b">
        <f t="shared" si="586"/>
        <v>0</v>
      </c>
      <c r="I1378" s="5" t="b">
        <f t="shared" si="587"/>
        <v>0</v>
      </c>
      <c r="J1378" s="5" t="b">
        <f t="shared" si="588"/>
        <v>0</v>
      </c>
      <c r="K1378" s="5" t="str">
        <f t="shared" si="589"/>
        <v>FALSE C</v>
      </c>
      <c r="L1378" s="5" t="str">
        <f t="array" ref="L1378">IFERROR(INDEX(e29_4c,SMALL(IF(($B$9&lt;=e29_raw)*($B$11&gt;=e29_raw),MATCH(ROW(e29_4c),ROW(e29_4c))),ROWS($A$1:A1372)),COLUMN(A1372)),"")</f>
        <v/>
      </c>
      <c r="M1378" s="5" t="b">
        <f t="shared" si="590"/>
        <v>0</v>
      </c>
      <c r="N1378" t="b">
        <f t="shared" si="591"/>
        <v>0</v>
      </c>
      <c r="O1378" t="b">
        <f t="shared" si="592"/>
        <v>0</v>
      </c>
      <c r="P1378" s="5" t="b">
        <f t="shared" si="593"/>
        <v>0</v>
      </c>
      <c r="T1378" t="str">
        <f t="shared" si="569"/>
        <v/>
      </c>
      <c r="U1378" t="str">
        <f t="shared" si="570"/>
        <v/>
      </c>
      <c r="V1378" t="str">
        <f t="shared" si="571"/>
        <v/>
      </c>
      <c r="W1378" t="str">
        <f t="shared" si="572"/>
        <v/>
      </c>
      <c r="X1378" t="str">
        <f t="shared" si="573"/>
        <v/>
      </c>
      <c r="Y1378" t="str">
        <f t="shared" si="574"/>
        <v/>
      </c>
      <c r="Z1378" t="str">
        <f t="shared" si="575"/>
        <v/>
      </c>
      <c r="AA1378" t="str">
        <f t="shared" si="576"/>
        <v/>
      </c>
      <c r="AB1378" t="str">
        <f t="shared" si="577"/>
        <v/>
      </c>
      <c r="AC1378" t="str">
        <f t="shared" si="578"/>
        <v/>
      </c>
      <c r="AD1378" t="str">
        <f t="shared" si="579"/>
        <v/>
      </c>
      <c r="AE1378" t="str">
        <f t="shared" si="580"/>
        <v/>
      </c>
      <c r="AF1378" t="str">
        <f t="shared" si="581"/>
        <v/>
      </c>
      <c r="AG1378" t="str">
        <f t="shared" si="582"/>
        <v/>
      </c>
    </row>
    <row r="1379" spans="3:33" x14ac:dyDescent="0.3">
      <c r="C1379" s="5" t="str">
        <f t="shared" si="583"/>
        <v/>
      </c>
      <c r="D1379" s="5" t="e">
        <f t="shared" si="567"/>
        <v>#N/A</v>
      </c>
      <c r="E1379" s="5" t="b">
        <f t="shared" si="584"/>
        <v>0</v>
      </c>
      <c r="F1379" s="5" t="e">
        <f t="shared" si="568"/>
        <v>#N/A</v>
      </c>
      <c r="G1379" s="5" t="str">
        <f t="shared" si="585"/>
        <v>FALSE V</v>
      </c>
      <c r="H1379" s="5" t="b">
        <f t="shared" si="586"/>
        <v>0</v>
      </c>
      <c r="I1379" s="5" t="b">
        <f t="shared" si="587"/>
        <v>0</v>
      </c>
      <c r="J1379" s="5" t="b">
        <f t="shared" si="588"/>
        <v>0</v>
      </c>
      <c r="K1379" s="5" t="str">
        <f t="shared" si="589"/>
        <v>FALSE C</v>
      </c>
      <c r="L1379" s="5" t="str">
        <f t="array" ref="L1379">IFERROR(INDEX(e29_4c,SMALL(IF(($B$9&lt;=e29_raw)*($B$11&gt;=e29_raw),MATCH(ROW(e29_4c),ROW(e29_4c))),ROWS($A$1:A1373)),COLUMN(A1373)),"")</f>
        <v/>
      </c>
      <c r="M1379" s="5" t="b">
        <f t="shared" si="590"/>
        <v>0</v>
      </c>
      <c r="N1379" t="b">
        <f t="shared" si="591"/>
        <v>0</v>
      </c>
      <c r="O1379" t="b">
        <f t="shared" si="592"/>
        <v>0</v>
      </c>
      <c r="P1379" s="5" t="b">
        <f t="shared" si="593"/>
        <v>0</v>
      </c>
      <c r="T1379" t="str">
        <f t="shared" si="569"/>
        <v/>
      </c>
      <c r="U1379" t="str">
        <f t="shared" si="570"/>
        <v/>
      </c>
      <c r="V1379" t="str">
        <f t="shared" si="571"/>
        <v/>
      </c>
      <c r="W1379" t="str">
        <f t="shared" si="572"/>
        <v/>
      </c>
      <c r="X1379" t="str">
        <f t="shared" si="573"/>
        <v/>
      </c>
      <c r="Y1379" t="str">
        <f t="shared" si="574"/>
        <v/>
      </c>
      <c r="Z1379" t="str">
        <f t="shared" si="575"/>
        <v/>
      </c>
      <c r="AA1379" t="str">
        <f t="shared" si="576"/>
        <v/>
      </c>
      <c r="AB1379" t="str">
        <f t="shared" si="577"/>
        <v/>
      </c>
      <c r="AC1379" t="str">
        <f t="shared" si="578"/>
        <v/>
      </c>
      <c r="AD1379" t="str">
        <f t="shared" si="579"/>
        <v/>
      </c>
      <c r="AE1379" t="str">
        <f t="shared" si="580"/>
        <v/>
      </c>
      <c r="AF1379" t="str">
        <f t="shared" si="581"/>
        <v/>
      </c>
      <c r="AG1379" t="str">
        <f t="shared" si="582"/>
        <v/>
      </c>
    </row>
    <row r="1380" spans="3:33" x14ac:dyDescent="0.3">
      <c r="C1380" s="5" t="str">
        <f t="shared" si="583"/>
        <v/>
      </c>
      <c r="D1380" s="5" t="e">
        <f t="shared" si="567"/>
        <v>#N/A</v>
      </c>
      <c r="E1380" s="5" t="b">
        <f t="shared" si="584"/>
        <v>0</v>
      </c>
      <c r="F1380" s="5" t="e">
        <f t="shared" si="568"/>
        <v>#N/A</v>
      </c>
      <c r="G1380" s="5" t="str">
        <f t="shared" si="585"/>
        <v>FALSE V</v>
      </c>
      <c r="H1380" s="5" t="b">
        <f t="shared" si="586"/>
        <v>0</v>
      </c>
      <c r="I1380" s="5" t="b">
        <f t="shared" si="587"/>
        <v>0</v>
      </c>
      <c r="J1380" s="5" t="b">
        <f t="shared" si="588"/>
        <v>0</v>
      </c>
      <c r="K1380" s="5" t="str">
        <f t="shared" si="589"/>
        <v>FALSE C</v>
      </c>
      <c r="L1380" s="5" t="str">
        <f t="array" ref="L1380">IFERROR(INDEX(e29_4c,SMALL(IF(($B$9&lt;=e29_raw)*($B$11&gt;=e29_raw),MATCH(ROW(e29_4c),ROW(e29_4c))),ROWS($A$1:A1374)),COLUMN(A1374)),"")</f>
        <v/>
      </c>
      <c r="M1380" s="5" t="b">
        <f t="shared" si="590"/>
        <v>0</v>
      </c>
      <c r="N1380" t="b">
        <f t="shared" si="591"/>
        <v>0</v>
      </c>
      <c r="O1380" t="b">
        <f t="shared" si="592"/>
        <v>0</v>
      </c>
      <c r="P1380" s="5" t="b">
        <f t="shared" si="593"/>
        <v>0</v>
      </c>
      <c r="T1380" t="str">
        <f t="shared" si="569"/>
        <v/>
      </c>
      <c r="U1380" t="str">
        <f t="shared" si="570"/>
        <v/>
      </c>
      <c r="V1380" t="str">
        <f t="shared" si="571"/>
        <v/>
      </c>
      <c r="W1380" t="str">
        <f t="shared" si="572"/>
        <v/>
      </c>
      <c r="X1380" t="str">
        <f t="shared" si="573"/>
        <v/>
      </c>
      <c r="Y1380" t="str">
        <f t="shared" si="574"/>
        <v/>
      </c>
      <c r="Z1380" t="str">
        <f t="shared" si="575"/>
        <v/>
      </c>
      <c r="AA1380" t="str">
        <f t="shared" si="576"/>
        <v/>
      </c>
      <c r="AB1380" t="str">
        <f t="shared" si="577"/>
        <v/>
      </c>
      <c r="AC1380" t="str">
        <f t="shared" si="578"/>
        <v/>
      </c>
      <c r="AD1380" t="str">
        <f t="shared" si="579"/>
        <v/>
      </c>
      <c r="AE1380" t="str">
        <f t="shared" si="580"/>
        <v/>
      </c>
      <c r="AF1380" t="str">
        <f t="shared" si="581"/>
        <v/>
      </c>
      <c r="AG1380" t="str">
        <f t="shared" si="582"/>
        <v/>
      </c>
    </row>
    <row r="1381" spans="3:33" x14ac:dyDescent="0.3">
      <c r="C1381" s="5" t="str">
        <f t="shared" si="583"/>
        <v/>
      </c>
      <c r="D1381" s="5" t="e">
        <f t="shared" si="567"/>
        <v>#N/A</v>
      </c>
      <c r="E1381" s="5" t="b">
        <f t="shared" si="584"/>
        <v>0</v>
      </c>
      <c r="F1381" s="5" t="e">
        <f t="shared" si="568"/>
        <v>#N/A</v>
      </c>
      <c r="G1381" s="5" t="str">
        <f t="shared" si="585"/>
        <v>FALSE V</v>
      </c>
      <c r="H1381" s="5" t="b">
        <f t="shared" si="586"/>
        <v>0</v>
      </c>
      <c r="I1381" s="5" t="b">
        <f t="shared" si="587"/>
        <v>0</v>
      </c>
      <c r="J1381" s="5" t="b">
        <f t="shared" si="588"/>
        <v>0</v>
      </c>
      <c r="K1381" s="5" t="str">
        <f t="shared" si="589"/>
        <v>FALSE C</v>
      </c>
      <c r="L1381" s="5" t="str">
        <f t="array" ref="L1381">IFERROR(INDEX(e29_4c,SMALL(IF(($B$9&lt;=e29_raw)*($B$11&gt;=e29_raw),MATCH(ROW(e29_4c),ROW(e29_4c))),ROWS($A$1:A1375)),COLUMN(A1375)),"")</f>
        <v/>
      </c>
      <c r="M1381" s="5" t="b">
        <f t="shared" si="590"/>
        <v>0</v>
      </c>
      <c r="N1381" t="b">
        <f t="shared" si="591"/>
        <v>0</v>
      </c>
      <c r="O1381" t="b">
        <f t="shared" si="592"/>
        <v>0</v>
      </c>
      <c r="P1381" s="5" t="b">
        <f t="shared" si="593"/>
        <v>0</v>
      </c>
      <c r="T1381" t="str">
        <f t="shared" si="569"/>
        <v/>
      </c>
      <c r="U1381" t="str">
        <f t="shared" si="570"/>
        <v/>
      </c>
      <c r="V1381" t="str">
        <f t="shared" si="571"/>
        <v/>
      </c>
      <c r="W1381" t="str">
        <f t="shared" si="572"/>
        <v/>
      </c>
      <c r="X1381" t="str">
        <f t="shared" si="573"/>
        <v/>
      </c>
      <c r="Y1381" t="str">
        <f t="shared" si="574"/>
        <v/>
      </c>
      <c r="Z1381" t="str">
        <f t="shared" si="575"/>
        <v/>
      </c>
      <c r="AA1381" t="str">
        <f t="shared" si="576"/>
        <v/>
      </c>
      <c r="AB1381" t="str">
        <f t="shared" si="577"/>
        <v/>
      </c>
      <c r="AC1381" t="str">
        <f t="shared" si="578"/>
        <v/>
      </c>
      <c r="AD1381" t="str">
        <f t="shared" si="579"/>
        <v/>
      </c>
      <c r="AE1381" t="str">
        <f t="shared" si="580"/>
        <v/>
      </c>
      <c r="AF1381" t="str">
        <f t="shared" si="581"/>
        <v/>
      </c>
      <c r="AG1381" t="str">
        <f t="shared" si="582"/>
        <v/>
      </c>
    </row>
    <row r="1382" spans="3:33" x14ac:dyDescent="0.3">
      <c r="C1382" s="5" t="str">
        <f t="shared" si="583"/>
        <v/>
      </c>
      <c r="D1382" s="5" t="e">
        <f t="shared" si="567"/>
        <v>#N/A</v>
      </c>
      <c r="E1382" s="5" t="b">
        <f t="shared" si="584"/>
        <v>0</v>
      </c>
      <c r="F1382" s="5" t="e">
        <f t="shared" si="568"/>
        <v>#N/A</v>
      </c>
      <c r="G1382" s="5" t="str">
        <f t="shared" si="585"/>
        <v>FALSE V</v>
      </c>
      <c r="H1382" s="5" t="b">
        <f t="shared" si="586"/>
        <v>0</v>
      </c>
      <c r="I1382" s="5" t="b">
        <f t="shared" si="587"/>
        <v>0</v>
      </c>
      <c r="J1382" s="5" t="b">
        <f t="shared" si="588"/>
        <v>0</v>
      </c>
      <c r="K1382" s="5" t="str">
        <f t="shared" si="589"/>
        <v>FALSE C</v>
      </c>
      <c r="L1382" s="5" t="str">
        <f t="array" ref="L1382">IFERROR(INDEX(e29_4c,SMALL(IF(($B$9&lt;=e29_raw)*($B$11&gt;=e29_raw),MATCH(ROW(e29_4c),ROW(e29_4c))),ROWS($A$1:A1376)),COLUMN(A1376)),"")</f>
        <v/>
      </c>
      <c r="M1382" s="5" t="b">
        <f t="shared" si="590"/>
        <v>0</v>
      </c>
      <c r="N1382" t="b">
        <f t="shared" si="591"/>
        <v>0</v>
      </c>
      <c r="O1382" t="b">
        <f t="shared" si="592"/>
        <v>0</v>
      </c>
      <c r="P1382" s="5" t="b">
        <f t="shared" si="593"/>
        <v>0</v>
      </c>
      <c r="T1382" t="str">
        <f t="shared" si="569"/>
        <v/>
      </c>
      <c r="U1382" t="str">
        <f t="shared" si="570"/>
        <v/>
      </c>
      <c r="V1382" t="str">
        <f t="shared" si="571"/>
        <v/>
      </c>
      <c r="W1382" t="str">
        <f t="shared" si="572"/>
        <v/>
      </c>
      <c r="X1382" t="str">
        <f t="shared" si="573"/>
        <v/>
      </c>
      <c r="Y1382" t="str">
        <f t="shared" si="574"/>
        <v/>
      </c>
      <c r="Z1382" t="str">
        <f t="shared" si="575"/>
        <v/>
      </c>
      <c r="AA1382" t="str">
        <f t="shared" si="576"/>
        <v/>
      </c>
      <c r="AB1382" t="str">
        <f t="shared" si="577"/>
        <v/>
      </c>
      <c r="AC1382" t="str">
        <f t="shared" si="578"/>
        <v/>
      </c>
      <c r="AD1382" t="str">
        <f t="shared" si="579"/>
        <v/>
      </c>
      <c r="AE1382" t="str">
        <f t="shared" si="580"/>
        <v/>
      </c>
      <c r="AF1382" t="str">
        <f t="shared" si="581"/>
        <v/>
      </c>
      <c r="AG1382" t="str">
        <f t="shared" si="582"/>
        <v/>
      </c>
    </row>
    <row r="1383" spans="3:33" x14ac:dyDescent="0.3">
      <c r="C1383" s="5" t="str">
        <f t="shared" si="583"/>
        <v/>
      </c>
      <c r="D1383" s="5" t="e">
        <f t="shared" si="567"/>
        <v>#N/A</v>
      </c>
      <c r="E1383" s="5" t="b">
        <f t="shared" si="584"/>
        <v>0</v>
      </c>
      <c r="F1383" s="5" t="e">
        <f t="shared" si="568"/>
        <v>#N/A</v>
      </c>
      <c r="G1383" s="5" t="str">
        <f t="shared" si="585"/>
        <v>FALSE V</v>
      </c>
      <c r="H1383" s="5" t="b">
        <f t="shared" si="586"/>
        <v>0</v>
      </c>
      <c r="I1383" s="5" t="b">
        <f t="shared" si="587"/>
        <v>0</v>
      </c>
      <c r="J1383" s="5" t="b">
        <f t="shared" si="588"/>
        <v>0</v>
      </c>
      <c r="K1383" s="5" t="str">
        <f t="shared" si="589"/>
        <v>FALSE C</v>
      </c>
      <c r="L1383" s="5" t="str">
        <f t="array" ref="L1383">IFERROR(INDEX(e29_4c,SMALL(IF(($B$9&lt;=e29_raw)*($B$11&gt;=e29_raw),MATCH(ROW(e29_4c),ROW(e29_4c))),ROWS($A$1:A1377)),COLUMN(A1377)),"")</f>
        <v/>
      </c>
      <c r="M1383" s="5" t="b">
        <f t="shared" si="590"/>
        <v>0</v>
      </c>
      <c r="N1383" t="b">
        <f t="shared" si="591"/>
        <v>0</v>
      </c>
      <c r="O1383" t="b">
        <f t="shared" si="592"/>
        <v>0</v>
      </c>
      <c r="P1383" s="5" t="b">
        <f t="shared" si="593"/>
        <v>0</v>
      </c>
      <c r="T1383" t="str">
        <f t="shared" si="569"/>
        <v/>
      </c>
      <c r="U1383" t="str">
        <f t="shared" si="570"/>
        <v/>
      </c>
      <c r="V1383" t="str">
        <f t="shared" si="571"/>
        <v/>
      </c>
      <c r="W1383" t="str">
        <f t="shared" si="572"/>
        <v/>
      </c>
      <c r="X1383" t="str">
        <f t="shared" si="573"/>
        <v/>
      </c>
      <c r="Y1383" t="str">
        <f t="shared" si="574"/>
        <v/>
      </c>
      <c r="Z1383" t="str">
        <f t="shared" si="575"/>
        <v/>
      </c>
      <c r="AA1383" t="str">
        <f t="shared" si="576"/>
        <v/>
      </c>
      <c r="AB1383" t="str">
        <f t="shared" si="577"/>
        <v/>
      </c>
      <c r="AC1383" t="str">
        <f t="shared" si="578"/>
        <v/>
      </c>
      <c r="AD1383" t="str">
        <f t="shared" si="579"/>
        <v/>
      </c>
      <c r="AE1383" t="str">
        <f t="shared" si="580"/>
        <v/>
      </c>
      <c r="AF1383" t="str">
        <f t="shared" si="581"/>
        <v/>
      </c>
      <c r="AG1383" t="str">
        <f t="shared" si="582"/>
        <v/>
      </c>
    </row>
    <row r="1384" spans="3:33" x14ac:dyDescent="0.3">
      <c r="C1384" s="5" t="str">
        <f t="shared" si="583"/>
        <v/>
      </c>
      <c r="D1384" s="5" t="e">
        <f t="shared" si="567"/>
        <v>#N/A</v>
      </c>
      <c r="E1384" s="5" t="b">
        <f t="shared" si="584"/>
        <v>0</v>
      </c>
      <c r="F1384" s="5" t="e">
        <f t="shared" si="568"/>
        <v>#N/A</v>
      </c>
      <c r="G1384" s="5" t="str">
        <f t="shared" si="585"/>
        <v>FALSE V</v>
      </c>
      <c r="H1384" s="5" t="b">
        <f t="shared" si="586"/>
        <v>0</v>
      </c>
      <c r="I1384" s="5" t="b">
        <f t="shared" si="587"/>
        <v>0</v>
      </c>
      <c r="J1384" s="5" t="b">
        <f t="shared" si="588"/>
        <v>0</v>
      </c>
      <c r="K1384" s="5" t="str">
        <f t="shared" si="589"/>
        <v>FALSE C</v>
      </c>
      <c r="L1384" s="5" t="str">
        <f t="array" ref="L1384">IFERROR(INDEX(e29_4c,SMALL(IF(($B$9&lt;=e29_raw)*($B$11&gt;=e29_raw),MATCH(ROW(e29_4c),ROW(e29_4c))),ROWS($A$1:A1378)),COLUMN(A1378)),"")</f>
        <v/>
      </c>
      <c r="M1384" s="5" t="b">
        <f t="shared" si="590"/>
        <v>0</v>
      </c>
      <c r="N1384" t="b">
        <f t="shared" si="591"/>
        <v>0</v>
      </c>
      <c r="O1384" t="b">
        <f t="shared" si="592"/>
        <v>0</v>
      </c>
      <c r="P1384" s="5" t="b">
        <f t="shared" si="593"/>
        <v>0</v>
      </c>
      <c r="T1384" t="str">
        <f t="shared" si="569"/>
        <v/>
      </c>
      <c r="U1384" t="str">
        <f t="shared" si="570"/>
        <v/>
      </c>
      <c r="V1384" t="str">
        <f t="shared" si="571"/>
        <v/>
      </c>
      <c r="W1384" t="str">
        <f t="shared" si="572"/>
        <v/>
      </c>
      <c r="X1384" t="str">
        <f t="shared" si="573"/>
        <v/>
      </c>
      <c r="Y1384" t="str">
        <f t="shared" si="574"/>
        <v/>
      </c>
      <c r="Z1384" t="str">
        <f t="shared" si="575"/>
        <v/>
      </c>
      <c r="AA1384" t="str">
        <f t="shared" si="576"/>
        <v/>
      </c>
      <c r="AB1384" t="str">
        <f t="shared" si="577"/>
        <v/>
      </c>
      <c r="AC1384" t="str">
        <f t="shared" si="578"/>
        <v/>
      </c>
      <c r="AD1384" t="str">
        <f t="shared" si="579"/>
        <v/>
      </c>
      <c r="AE1384" t="str">
        <f t="shared" si="580"/>
        <v/>
      </c>
      <c r="AF1384" t="str">
        <f t="shared" si="581"/>
        <v/>
      </c>
      <c r="AG1384" t="str">
        <f t="shared" si="582"/>
        <v/>
      </c>
    </row>
    <row r="1385" spans="3:33" x14ac:dyDescent="0.3">
      <c r="C1385" s="5" t="str">
        <f t="shared" si="583"/>
        <v/>
      </c>
      <c r="D1385" s="5" t="e">
        <f t="shared" si="567"/>
        <v>#N/A</v>
      </c>
      <c r="E1385" s="5" t="b">
        <f t="shared" si="584"/>
        <v>0</v>
      </c>
      <c r="F1385" s="5" t="e">
        <f t="shared" si="568"/>
        <v>#N/A</v>
      </c>
      <c r="G1385" s="5" t="str">
        <f t="shared" si="585"/>
        <v>FALSE V</v>
      </c>
      <c r="H1385" s="5" t="b">
        <f t="shared" si="586"/>
        <v>0</v>
      </c>
      <c r="I1385" s="5" t="b">
        <f t="shared" si="587"/>
        <v>0</v>
      </c>
      <c r="J1385" s="5" t="b">
        <f t="shared" si="588"/>
        <v>0</v>
      </c>
      <c r="K1385" s="5" t="str">
        <f t="shared" si="589"/>
        <v>FALSE C</v>
      </c>
      <c r="L1385" s="5" t="str">
        <f t="array" ref="L1385">IFERROR(INDEX(e29_4c,SMALL(IF(($B$9&lt;=e29_raw)*($B$11&gt;=e29_raw),MATCH(ROW(e29_4c),ROW(e29_4c))),ROWS($A$1:A1379)),COLUMN(A1379)),"")</f>
        <v/>
      </c>
      <c r="M1385" s="5" t="b">
        <f t="shared" si="590"/>
        <v>0</v>
      </c>
      <c r="N1385" t="b">
        <f t="shared" si="591"/>
        <v>0</v>
      </c>
      <c r="O1385" t="b">
        <f t="shared" si="592"/>
        <v>0</v>
      </c>
      <c r="P1385" s="5" t="b">
        <f t="shared" si="593"/>
        <v>0</v>
      </c>
      <c r="T1385" t="str">
        <f t="shared" si="569"/>
        <v/>
      </c>
      <c r="U1385" t="str">
        <f t="shared" si="570"/>
        <v/>
      </c>
      <c r="V1385" t="str">
        <f t="shared" si="571"/>
        <v/>
      </c>
      <c r="W1385" t="str">
        <f t="shared" si="572"/>
        <v/>
      </c>
      <c r="X1385" t="str">
        <f t="shared" si="573"/>
        <v/>
      </c>
      <c r="Y1385" t="str">
        <f t="shared" si="574"/>
        <v/>
      </c>
      <c r="Z1385" t="str">
        <f t="shared" si="575"/>
        <v/>
      </c>
      <c r="AA1385" t="str">
        <f t="shared" si="576"/>
        <v/>
      </c>
      <c r="AB1385" t="str">
        <f t="shared" si="577"/>
        <v/>
      </c>
      <c r="AC1385" t="str">
        <f t="shared" si="578"/>
        <v/>
      </c>
      <c r="AD1385" t="str">
        <f t="shared" si="579"/>
        <v/>
      </c>
      <c r="AE1385" t="str">
        <f t="shared" si="580"/>
        <v/>
      </c>
      <c r="AF1385" t="str">
        <f t="shared" si="581"/>
        <v/>
      </c>
      <c r="AG1385" t="str">
        <f t="shared" si="582"/>
        <v/>
      </c>
    </row>
    <row r="1386" spans="3:33" x14ac:dyDescent="0.3">
      <c r="C1386" s="5" t="str">
        <f t="shared" si="583"/>
        <v/>
      </c>
      <c r="D1386" s="5" t="e">
        <f t="shared" si="567"/>
        <v>#N/A</v>
      </c>
      <c r="E1386" s="5" t="b">
        <f t="shared" si="584"/>
        <v>0</v>
      </c>
      <c r="F1386" s="5" t="e">
        <f t="shared" si="568"/>
        <v>#N/A</v>
      </c>
      <c r="G1386" s="5" t="str">
        <f t="shared" si="585"/>
        <v>FALSE V</v>
      </c>
      <c r="H1386" s="5" t="b">
        <f t="shared" si="586"/>
        <v>0</v>
      </c>
      <c r="I1386" s="5" t="b">
        <f t="shared" si="587"/>
        <v>0</v>
      </c>
      <c r="J1386" s="5" t="b">
        <f t="shared" si="588"/>
        <v>0</v>
      </c>
      <c r="K1386" s="5" t="str">
        <f t="shared" si="589"/>
        <v>FALSE C</v>
      </c>
      <c r="L1386" s="5" t="str">
        <f t="array" ref="L1386">IFERROR(INDEX(e29_4c,SMALL(IF(($B$9&lt;=e29_raw)*($B$11&gt;=e29_raw),MATCH(ROW(e29_4c),ROW(e29_4c))),ROWS($A$1:A1380)),COLUMN(A1380)),"")</f>
        <v/>
      </c>
      <c r="M1386" s="5" t="b">
        <f t="shared" si="590"/>
        <v>0</v>
      </c>
      <c r="N1386" t="b">
        <f t="shared" si="591"/>
        <v>0</v>
      </c>
      <c r="O1386" t="b">
        <f t="shared" si="592"/>
        <v>0</v>
      </c>
      <c r="P1386" s="5" t="b">
        <f t="shared" si="593"/>
        <v>0</v>
      </c>
      <c r="T1386" t="str">
        <f t="shared" si="569"/>
        <v/>
      </c>
      <c r="U1386" t="str">
        <f t="shared" si="570"/>
        <v/>
      </c>
      <c r="V1386" t="str">
        <f t="shared" si="571"/>
        <v/>
      </c>
      <c r="W1386" t="str">
        <f t="shared" si="572"/>
        <v/>
      </c>
      <c r="X1386" t="str">
        <f t="shared" si="573"/>
        <v/>
      </c>
      <c r="Y1386" t="str">
        <f t="shared" si="574"/>
        <v/>
      </c>
      <c r="Z1386" t="str">
        <f t="shared" si="575"/>
        <v/>
      </c>
      <c r="AA1386" t="str">
        <f t="shared" si="576"/>
        <v/>
      </c>
      <c r="AB1386" t="str">
        <f t="shared" si="577"/>
        <v/>
      </c>
      <c r="AC1386" t="str">
        <f t="shared" si="578"/>
        <v/>
      </c>
      <c r="AD1386" t="str">
        <f t="shared" si="579"/>
        <v/>
      </c>
      <c r="AE1386" t="str">
        <f t="shared" si="580"/>
        <v/>
      </c>
      <c r="AF1386" t="str">
        <f t="shared" si="581"/>
        <v/>
      </c>
      <c r="AG1386" t="str">
        <f t="shared" si="582"/>
        <v/>
      </c>
    </row>
    <row r="1387" spans="3:33" x14ac:dyDescent="0.3">
      <c r="C1387" s="5" t="str">
        <f t="shared" si="583"/>
        <v/>
      </c>
      <c r="D1387" s="5" t="e">
        <f t="shared" si="567"/>
        <v>#N/A</v>
      </c>
      <c r="E1387" s="5" t="b">
        <f t="shared" si="584"/>
        <v>0</v>
      </c>
      <c r="F1387" s="5" t="e">
        <f t="shared" si="568"/>
        <v>#N/A</v>
      </c>
      <c r="G1387" s="5" t="str">
        <f t="shared" si="585"/>
        <v>FALSE V</v>
      </c>
      <c r="H1387" s="5" t="b">
        <f t="shared" si="586"/>
        <v>0</v>
      </c>
      <c r="I1387" s="5" t="b">
        <f t="shared" si="587"/>
        <v>0</v>
      </c>
      <c r="J1387" s="5" t="b">
        <f t="shared" si="588"/>
        <v>0</v>
      </c>
      <c r="K1387" s="5" t="str">
        <f t="shared" si="589"/>
        <v>FALSE C</v>
      </c>
      <c r="L1387" s="5" t="str">
        <f t="array" ref="L1387">IFERROR(INDEX(e29_4c,SMALL(IF(($B$9&lt;=e29_raw)*($B$11&gt;=e29_raw),MATCH(ROW(e29_4c),ROW(e29_4c))),ROWS($A$1:A1381)),COLUMN(A1381)),"")</f>
        <v/>
      </c>
      <c r="M1387" s="5" t="b">
        <f t="shared" si="590"/>
        <v>0</v>
      </c>
      <c r="N1387" t="b">
        <f t="shared" si="591"/>
        <v>0</v>
      </c>
      <c r="O1387" t="b">
        <f t="shared" si="592"/>
        <v>0</v>
      </c>
      <c r="P1387" s="5" t="b">
        <f t="shared" si="593"/>
        <v>0</v>
      </c>
      <c r="T1387" t="str">
        <f t="shared" si="569"/>
        <v/>
      </c>
      <c r="U1387" t="str">
        <f t="shared" si="570"/>
        <v/>
      </c>
      <c r="V1387" t="str">
        <f t="shared" si="571"/>
        <v/>
      </c>
      <c r="W1387" t="str">
        <f t="shared" si="572"/>
        <v/>
      </c>
      <c r="X1387" t="str">
        <f t="shared" si="573"/>
        <v/>
      </c>
      <c r="Y1387" t="str">
        <f t="shared" si="574"/>
        <v/>
      </c>
      <c r="Z1387" t="str">
        <f t="shared" si="575"/>
        <v/>
      </c>
      <c r="AA1387" t="str">
        <f t="shared" si="576"/>
        <v/>
      </c>
      <c r="AB1387" t="str">
        <f t="shared" si="577"/>
        <v/>
      </c>
      <c r="AC1387" t="str">
        <f t="shared" si="578"/>
        <v/>
      </c>
      <c r="AD1387" t="str">
        <f t="shared" si="579"/>
        <v/>
      </c>
      <c r="AE1387" t="str">
        <f t="shared" si="580"/>
        <v/>
      </c>
      <c r="AF1387" t="str">
        <f t="shared" si="581"/>
        <v/>
      </c>
      <c r="AG1387" t="str">
        <f t="shared" si="582"/>
        <v/>
      </c>
    </row>
    <row r="1388" spans="3:33" x14ac:dyDescent="0.3">
      <c r="C1388" s="5" t="str">
        <f t="shared" si="583"/>
        <v/>
      </c>
      <c r="D1388" s="5" t="e">
        <f t="shared" si="567"/>
        <v>#N/A</v>
      </c>
      <c r="E1388" s="5" t="b">
        <f t="shared" si="584"/>
        <v>0</v>
      </c>
      <c r="F1388" s="5" t="e">
        <f t="shared" si="568"/>
        <v>#N/A</v>
      </c>
      <c r="G1388" s="5" t="str">
        <f t="shared" si="585"/>
        <v>FALSE V</v>
      </c>
      <c r="H1388" s="5" t="b">
        <f t="shared" si="586"/>
        <v>0</v>
      </c>
      <c r="I1388" s="5" t="b">
        <f t="shared" si="587"/>
        <v>0</v>
      </c>
      <c r="J1388" s="5" t="b">
        <f t="shared" si="588"/>
        <v>0</v>
      </c>
      <c r="K1388" s="5" t="str">
        <f t="shared" si="589"/>
        <v>FALSE C</v>
      </c>
      <c r="L1388" s="5" t="str">
        <f t="array" ref="L1388">IFERROR(INDEX(e29_4c,SMALL(IF(($B$9&lt;=e29_raw)*($B$11&gt;=e29_raw),MATCH(ROW(e29_4c),ROW(e29_4c))),ROWS($A$1:A1382)),COLUMN(A1382)),"")</f>
        <v/>
      </c>
      <c r="M1388" s="5" t="b">
        <f t="shared" si="590"/>
        <v>0</v>
      </c>
      <c r="N1388" t="b">
        <f t="shared" si="591"/>
        <v>0</v>
      </c>
      <c r="O1388" t="b">
        <f t="shared" si="592"/>
        <v>0</v>
      </c>
      <c r="P1388" s="5" t="b">
        <f t="shared" si="593"/>
        <v>0</v>
      </c>
      <c r="T1388" t="str">
        <f t="shared" si="569"/>
        <v/>
      </c>
      <c r="U1388" t="str">
        <f t="shared" si="570"/>
        <v/>
      </c>
      <c r="V1388" t="str">
        <f t="shared" si="571"/>
        <v/>
      </c>
      <c r="W1388" t="str">
        <f t="shared" si="572"/>
        <v/>
      </c>
      <c r="X1388" t="str">
        <f t="shared" si="573"/>
        <v/>
      </c>
      <c r="Y1388" t="str">
        <f t="shared" si="574"/>
        <v/>
      </c>
      <c r="Z1388" t="str">
        <f t="shared" si="575"/>
        <v/>
      </c>
      <c r="AA1388" t="str">
        <f t="shared" si="576"/>
        <v/>
      </c>
      <c r="AB1388" t="str">
        <f t="shared" si="577"/>
        <v/>
      </c>
      <c r="AC1388" t="str">
        <f t="shared" si="578"/>
        <v/>
      </c>
      <c r="AD1388" t="str">
        <f t="shared" si="579"/>
        <v/>
      </c>
      <c r="AE1388" t="str">
        <f t="shared" si="580"/>
        <v/>
      </c>
      <c r="AF1388" t="str">
        <f t="shared" si="581"/>
        <v/>
      </c>
      <c r="AG1388" t="str">
        <f t="shared" si="582"/>
        <v/>
      </c>
    </row>
    <row r="1389" spans="3:33" x14ac:dyDescent="0.3">
      <c r="C1389" s="5" t="str">
        <f t="shared" si="583"/>
        <v/>
      </c>
      <c r="D1389" s="5" t="e">
        <f t="shared" si="567"/>
        <v>#N/A</v>
      </c>
      <c r="E1389" s="5" t="b">
        <f t="shared" si="584"/>
        <v>0</v>
      </c>
      <c r="F1389" s="5" t="e">
        <f t="shared" si="568"/>
        <v>#N/A</v>
      </c>
      <c r="G1389" s="5" t="str">
        <f t="shared" si="585"/>
        <v>FALSE V</v>
      </c>
      <c r="H1389" s="5" t="b">
        <f t="shared" si="586"/>
        <v>0</v>
      </c>
      <c r="I1389" s="5" t="b">
        <f t="shared" si="587"/>
        <v>0</v>
      </c>
      <c r="J1389" s="5" t="b">
        <f t="shared" si="588"/>
        <v>0</v>
      </c>
      <c r="K1389" s="5" t="str">
        <f t="shared" si="589"/>
        <v>FALSE C</v>
      </c>
      <c r="L1389" s="5" t="str">
        <f t="array" ref="L1389">IFERROR(INDEX(e29_4c,SMALL(IF(($B$9&lt;=e29_raw)*($B$11&gt;=e29_raw),MATCH(ROW(e29_4c),ROW(e29_4c))),ROWS($A$1:A1383)),COLUMN(A1383)),"")</f>
        <v/>
      </c>
      <c r="M1389" s="5" t="b">
        <f t="shared" si="590"/>
        <v>0</v>
      </c>
      <c r="N1389" t="b">
        <f t="shared" si="591"/>
        <v>0</v>
      </c>
      <c r="O1389" t="b">
        <f t="shared" si="592"/>
        <v>0</v>
      </c>
      <c r="P1389" s="5" t="b">
        <f t="shared" si="593"/>
        <v>0</v>
      </c>
      <c r="T1389" t="str">
        <f t="shared" si="569"/>
        <v/>
      </c>
      <c r="U1389" t="str">
        <f t="shared" si="570"/>
        <v/>
      </c>
      <c r="V1389" t="str">
        <f t="shared" si="571"/>
        <v/>
      </c>
      <c r="W1389" t="str">
        <f t="shared" si="572"/>
        <v/>
      </c>
      <c r="X1389" t="str">
        <f t="shared" si="573"/>
        <v/>
      </c>
      <c r="Y1389" t="str">
        <f t="shared" si="574"/>
        <v/>
      </c>
      <c r="Z1389" t="str">
        <f t="shared" si="575"/>
        <v/>
      </c>
      <c r="AA1389" t="str">
        <f t="shared" si="576"/>
        <v/>
      </c>
      <c r="AB1389" t="str">
        <f t="shared" si="577"/>
        <v/>
      </c>
      <c r="AC1389" t="str">
        <f t="shared" si="578"/>
        <v/>
      </c>
      <c r="AD1389" t="str">
        <f t="shared" si="579"/>
        <v/>
      </c>
      <c r="AE1389" t="str">
        <f t="shared" si="580"/>
        <v/>
      </c>
      <c r="AF1389" t="str">
        <f t="shared" si="581"/>
        <v/>
      </c>
      <c r="AG1389" t="str">
        <f t="shared" si="582"/>
        <v/>
      </c>
    </row>
    <row r="1390" spans="3:33" x14ac:dyDescent="0.3">
      <c r="C1390" s="5" t="str">
        <f t="shared" si="583"/>
        <v/>
      </c>
      <c r="D1390" s="5" t="e">
        <f t="shared" si="567"/>
        <v>#N/A</v>
      </c>
      <c r="E1390" s="5" t="b">
        <f t="shared" si="584"/>
        <v>0</v>
      </c>
      <c r="F1390" s="5" t="e">
        <f t="shared" si="568"/>
        <v>#N/A</v>
      </c>
      <c r="G1390" s="5" t="str">
        <f t="shared" si="585"/>
        <v>FALSE V</v>
      </c>
      <c r="H1390" s="5" t="b">
        <f t="shared" si="586"/>
        <v>0</v>
      </c>
      <c r="I1390" s="5" t="b">
        <f t="shared" si="587"/>
        <v>0</v>
      </c>
      <c r="J1390" s="5" t="b">
        <f t="shared" si="588"/>
        <v>0</v>
      </c>
      <c r="K1390" s="5" t="str">
        <f t="shared" si="589"/>
        <v>FALSE C</v>
      </c>
      <c r="L1390" s="5" t="str">
        <f t="array" ref="L1390">IFERROR(INDEX(e29_4c,SMALL(IF(($B$9&lt;=e29_raw)*($B$11&gt;=e29_raw),MATCH(ROW(e29_4c),ROW(e29_4c))),ROWS($A$1:A1384)),COLUMN(A1384)),"")</f>
        <v/>
      </c>
      <c r="M1390" s="5" t="b">
        <f t="shared" si="590"/>
        <v>0</v>
      </c>
      <c r="N1390" t="b">
        <f t="shared" si="591"/>
        <v>0</v>
      </c>
      <c r="O1390" t="b">
        <f t="shared" si="592"/>
        <v>0</v>
      </c>
      <c r="P1390" s="5" t="b">
        <f t="shared" si="593"/>
        <v>0</v>
      </c>
      <c r="T1390" t="str">
        <f t="shared" si="569"/>
        <v/>
      </c>
      <c r="U1390" t="str">
        <f t="shared" si="570"/>
        <v/>
      </c>
      <c r="V1390" t="str">
        <f t="shared" si="571"/>
        <v/>
      </c>
      <c r="W1390" t="str">
        <f t="shared" si="572"/>
        <v/>
      </c>
      <c r="X1390" t="str">
        <f t="shared" si="573"/>
        <v/>
      </c>
      <c r="Y1390" t="str">
        <f t="shared" si="574"/>
        <v/>
      </c>
      <c r="Z1390" t="str">
        <f t="shared" si="575"/>
        <v/>
      </c>
      <c r="AA1390" t="str">
        <f t="shared" si="576"/>
        <v/>
      </c>
      <c r="AB1390" t="str">
        <f t="shared" si="577"/>
        <v/>
      </c>
      <c r="AC1390" t="str">
        <f t="shared" si="578"/>
        <v/>
      </c>
      <c r="AD1390" t="str">
        <f t="shared" si="579"/>
        <v/>
      </c>
      <c r="AE1390" t="str">
        <f t="shared" si="580"/>
        <v/>
      </c>
      <c r="AF1390" t="str">
        <f t="shared" si="581"/>
        <v/>
      </c>
      <c r="AG1390" t="str">
        <f t="shared" si="582"/>
        <v/>
      </c>
    </row>
    <row r="1391" spans="3:33" x14ac:dyDescent="0.3">
      <c r="C1391" s="5" t="str">
        <f t="shared" si="583"/>
        <v/>
      </c>
      <c r="D1391" s="5" t="e">
        <f t="shared" si="567"/>
        <v>#N/A</v>
      </c>
      <c r="E1391" s="5" t="b">
        <f t="shared" si="584"/>
        <v>0</v>
      </c>
      <c r="F1391" s="5" t="e">
        <f t="shared" si="568"/>
        <v>#N/A</v>
      </c>
      <c r="G1391" s="5" t="str">
        <f t="shared" si="585"/>
        <v>FALSE V</v>
      </c>
      <c r="H1391" s="5" t="b">
        <f t="shared" si="586"/>
        <v>0</v>
      </c>
      <c r="I1391" s="5" t="b">
        <f t="shared" si="587"/>
        <v>0</v>
      </c>
      <c r="J1391" s="5" t="b">
        <f t="shared" si="588"/>
        <v>0</v>
      </c>
      <c r="K1391" s="5" t="str">
        <f t="shared" si="589"/>
        <v>FALSE C</v>
      </c>
      <c r="L1391" s="5" t="str">
        <f t="array" ref="L1391">IFERROR(INDEX(e29_4c,SMALL(IF(($B$9&lt;=e29_raw)*($B$11&gt;=e29_raw),MATCH(ROW(e29_4c),ROW(e29_4c))),ROWS($A$1:A1385)),COLUMN(A1385)),"")</f>
        <v/>
      </c>
      <c r="M1391" s="5" t="b">
        <f t="shared" si="590"/>
        <v>0</v>
      </c>
      <c r="N1391" t="b">
        <f t="shared" si="591"/>
        <v>0</v>
      </c>
      <c r="O1391" t="b">
        <f t="shared" si="592"/>
        <v>0</v>
      </c>
      <c r="P1391" s="5" t="b">
        <f t="shared" si="593"/>
        <v>0</v>
      </c>
      <c r="T1391" t="str">
        <f t="shared" si="569"/>
        <v/>
      </c>
      <c r="U1391" t="str">
        <f t="shared" si="570"/>
        <v/>
      </c>
      <c r="V1391" t="str">
        <f t="shared" si="571"/>
        <v/>
      </c>
      <c r="W1391" t="str">
        <f t="shared" si="572"/>
        <v/>
      </c>
      <c r="X1391" t="str">
        <f t="shared" si="573"/>
        <v/>
      </c>
      <c r="Y1391" t="str">
        <f t="shared" si="574"/>
        <v/>
      </c>
      <c r="Z1391" t="str">
        <f t="shared" si="575"/>
        <v/>
      </c>
      <c r="AA1391" t="str">
        <f t="shared" si="576"/>
        <v/>
      </c>
      <c r="AB1391" t="str">
        <f t="shared" si="577"/>
        <v/>
      </c>
      <c r="AC1391" t="str">
        <f t="shared" si="578"/>
        <v/>
      </c>
      <c r="AD1391" t="str">
        <f t="shared" si="579"/>
        <v/>
      </c>
      <c r="AE1391" t="str">
        <f t="shared" si="580"/>
        <v/>
      </c>
      <c r="AF1391" t="str">
        <f t="shared" si="581"/>
        <v/>
      </c>
      <c r="AG1391" t="str">
        <f t="shared" si="582"/>
        <v/>
      </c>
    </row>
    <row r="1392" spans="3:33" x14ac:dyDescent="0.3">
      <c r="C1392" s="5" t="str">
        <f t="shared" si="583"/>
        <v/>
      </c>
      <c r="D1392" s="5" t="e">
        <f t="shared" si="567"/>
        <v>#N/A</v>
      </c>
      <c r="E1392" s="5" t="b">
        <f t="shared" si="584"/>
        <v>0</v>
      </c>
      <c r="F1392" s="5" t="e">
        <f t="shared" si="568"/>
        <v>#N/A</v>
      </c>
      <c r="G1392" s="5" t="str">
        <f t="shared" si="585"/>
        <v>FALSE V</v>
      </c>
      <c r="H1392" s="5" t="b">
        <f t="shared" si="586"/>
        <v>0</v>
      </c>
      <c r="I1392" s="5" t="b">
        <f t="shared" si="587"/>
        <v>0</v>
      </c>
      <c r="J1392" s="5" t="b">
        <f t="shared" si="588"/>
        <v>0</v>
      </c>
      <c r="K1392" s="5" t="str">
        <f t="shared" si="589"/>
        <v>FALSE C</v>
      </c>
      <c r="L1392" s="5" t="str">
        <f t="array" ref="L1392">IFERROR(INDEX(e29_4c,SMALL(IF(($B$9&lt;=e29_raw)*($B$11&gt;=e29_raw),MATCH(ROW(e29_4c),ROW(e29_4c))),ROWS($A$1:A1386)),COLUMN(A1386)),"")</f>
        <v/>
      </c>
      <c r="M1392" s="5" t="b">
        <f t="shared" si="590"/>
        <v>0</v>
      </c>
      <c r="N1392" t="b">
        <f t="shared" si="591"/>
        <v>0</v>
      </c>
      <c r="O1392" t="b">
        <f t="shared" si="592"/>
        <v>0</v>
      </c>
      <c r="P1392" s="5" t="b">
        <f t="shared" si="593"/>
        <v>0</v>
      </c>
      <c r="T1392" t="str">
        <f t="shared" si="569"/>
        <v/>
      </c>
      <c r="U1392" t="str">
        <f t="shared" si="570"/>
        <v/>
      </c>
      <c r="V1392" t="str">
        <f t="shared" si="571"/>
        <v/>
      </c>
      <c r="W1392" t="str">
        <f t="shared" si="572"/>
        <v/>
      </c>
      <c r="X1392" t="str">
        <f t="shared" si="573"/>
        <v/>
      </c>
      <c r="Y1392" t="str">
        <f t="shared" si="574"/>
        <v/>
      </c>
      <c r="Z1392" t="str">
        <f t="shared" si="575"/>
        <v/>
      </c>
      <c r="AA1392" t="str">
        <f t="shared" si="576"/>
        <v/>
      </c>
      <c r="AB1392" t="str">
        <f t="shared" si="577"/>
        <v/>
      </c>
      <c r="AC1392" t="str">
        <f t="shared" si="578"/>
        <v/>
      </c>
      <c r="AD1392" t="str">
        <f t="shared" si="579"/>
        <v/>
      </c>
      <c r="AE1392" t="str">
        <f t="shared" si="580"/>
        <v/>
      </c>
      <c r="AF1392" t="str">
        <f t="shared" si="581"/>
        <v/>
      </c>
      <c r="AG1392" t="str">
        <f t="shared" si="582"/>
        <v/>
      </c>
    </row>
    <row r="1393" spans="3:33" x14ac:dyDescent="0.3">
      <c r="C1393" s="5" t="str">
        <f t="shared" si="583"/>
        <v/>
      </c>
      <c r="D1393" s="5" t="e">
        <f t="shared" si="567"/>
        <v>#N/A</v>
      </c>
      <c r="E1393" s="5" t="b">
        <f t="shared" si="584"/>
        <v>0</v>
      </c>
      <c r="F1393" s="5" t="e">
        <f t="shared" si="568"/>
        <v>#N/A</v>
      </c>
      <c r="G1393" s="5" t="str">
        <f t="shared" si="585"/>
        <v>FALSE V</v>
      </c>
      <c r="H1393" s="5" t="b">
        <f t="shared" si="586"/>
        <v>0</v>
      </c>
      <c r="I1393" s="5" t="b">
        <f t="shared" si="587"/>
        <v>0</v>
      </c>
      <c r="J1393" s="5" t="b">
        <f t="shared" si="588"/>
        <v>0</v>
      </c>
      <c r="K1393" s="5" t="str">
        <f t="shared" si="589"/>
        <v>FALSE C</v>
      </c>
      <c r="L1393" s="5" t="str">
        <f t="array" ref="L1393">IFERROR(INDEX(e29_4c,SMALL(IF(($B$9&lt;=e29_raw)*($B$11&gt;=e29_raw),MATCH(ROW(e29_4c),ROW(e29_4c))),ROWS($A$1:A1387)),COLUMN(A1387)),"")</f>
        <v/>
      </c>
      <c r="M1393" s="5" t="b">
        <f t="shared" si="590"/>
        <v>0</v>
      </c>
      <c r="N1393" t="b">
        <f t="shared" si="591"/>
        <v>0</v>
      </c>
      <c r="O1393" t="b">
        <f t="shared" si="592"/>
        <v>0</v>
      </c>
      <c r="P1393" s="5" t="b">
        <f t="shared" si="593"/>
        <v>0</v>
      </c>
      <c r="T1393" t="str">
        <f t="shared" si="569"/>
        <v/>
      </c>
      <c r="U1393" t="str">
        <f t="shared" si="570"/>
        <v/>
      </c>
      <c r="V1393" t="str">
        <f t="shared" si="571"/>
        <v/>
      </c>
      <c r="W1393" t="str">
        <f t="shared" si="572"/>
        <v/>
      </c>
      <c r="X1393" t="str">
        <f t="shared" si="573"/>
        <v/>
      </c>
      <c r="Y1393" t="str">
        <f t="shared" si="574"/>
        <v/>
      </c>
      <c r="Z1393" t="str">
        <f t="shared" si="575"/>
        <v/>
      </c>
      <c r="AA1393" t="str">
        <f t="shared" si="576"/>
        <v/>
      </c>
      <c r="AB1393" t="str">
        <f t="shared" si="577"/>
        <v/>
      </c>
      <c r="AC1393" t="str">
        <f t="shared" si="578"/>
        <v/>
      </c>
      <c r="AD1393" t="str">
        <f t="shared" si="579"/>
        <v/>
      </c>
      <c r="AE1393" t="str">
        <f t="shared" si="580"/>
        <v/>
      </c>
      <c r="AF1393" t="str">
        <f t="shared" si="581"/>
        <v/>
      </c>
      <c r="AG1393" t="str">
        <f t="shared" si="582"/>
        <v/>
      </c>
    </row>
    <row r="1394" spans="3:33" x14ac:dyDescent="0.3">
      <c r="C1394" s="5" t="str">
        <f t="shared" si="583"/>
        <v/>
      </c>
      <c r="D1394" s="5" t="e">
        <f t="shared" si="567"/>
        <v>#N/A</v>
      </c>
      <c r="E1394" s="5" t="b">
        <f t="shared" si="584"/>
        <v>0</v>
      </c>
      <c r="F1394" s="5" t="e">
        <f t="shared" si="568"/>
        <v>#N/A</v>
      </c>
      <c r="G1394" s="5" t="str">
        <f t="shared" si="585"/>
        <v>FALSE V</v>
      </c>
      <c r="H1394" s="5" t="b">
        <f t="shared" si="586"/>
        <v>0</v>
      </c>
      <c r="I1394" s="5" t="b">
        <f t="shared" si="587"/>
        <v>0</v>
      </c>
      <c r="J1394" s="5" t="b">
        <f t="shared" si="588"/>
        <v>0</v>
      </c>
      <c r="K1394" s="5" t="str">
        <f t="shared" si="589"/>
        <v>FALSE C</v>
      </c>
      <c r="L1394" s="5" t="str">
        <f t="array" ref="L1394">IFERROR(INDEX(e29_4c,SMALL(IF(($B$9&lt;=e29_raw)*($B$11&gt;=e29_raw),MATCH(ROW(e29_4c),ROW(e29_4c))),ROWS($A$1:A1388)),COLUMN(A1388)),"")</f>
        <v/>
      </c>
      <c r="M1394" s="5" t="b">
        <f t="shared" si="590"/>
        <v>0</v>
      </c>
      <c r="N1394" t="b">
        <f t="shared" si="591"/>
        <v>0</v>
      </c>
      <c r="O1394" t="b">
        <f t="shared" si="592"/>
        <v>0</v>
      </c>
      <c r="P1394" s="5" t="b">
        <f t="shared" si="593"/>
        <v>0</v>
      </c>
      <c r="T1394" t="str">
        <f t="shared" si="569"/>
        <v/>
      </c>
      <c r="U1394" t="str">
        <f t="shared" si="570"/>
        <v/>
      </c>
      <c r="V1394" t="str">
        <f t="shared" si="571"/>
        <v/>
      </c>
      <c r="W1394" t="str">
        <f t="shared" si="572"/>
        <v/>
      </c>
      <c r="X1394" t="str">
        <f t="shared" si="573"/>
        <v/>
      </c>
      <c r="Y1394" t="str">
        <f t="shared" si="574"/>
        <v/>
      </c>
      <c r="Z1394" t="str">
        <f t="shared" si="575"/>
        <v/>
      </c>
      <c r="AA1394" t="str">
        <f t="shared" si="576"/>
        <v/>
      </c>
      <c r="AB1394" t="str">
        <f t="shared" si="577"/>
        <v/>
      </c>
      <c r="AC1394" t="str">
        <f t="shared" si="578"/>
        <v/>
      </c>
      <c r="AD1394" t="str">
        <f t="shared" si="579"/>
        <v/>
      </c>
      <c r="AE1394" t="str">
        <f t="shared" si="580"/>
        <v/>
      </c>
      <c r="AF1394" t="str">
        <f t="shared" si="581"/>
        <v/>
      </c>
      <c r="AG1394" t="str">
        <f t="shared" si="582"/>
        <v/>
      </c>
    </row>
    <row r="1395" spans="3:33" x14ac:dyDescent="0.3">
      <c r="C1395" s="5" t="str">
        <f t="shared" si="583"/>
        <v/>
      </c>
      <c r="D1395" s="5" t="e">
        <f t="shared" si="567"/>
        <v>#N/A</v>
      </c>
      <c r="E1395" s="5" t="b">
        <f t="shared" si="584"/>
        <v>0</v>
      </c>
      <c r="F1395" s="5" t="e">
        <f t="shared" si="568"/>
        <v>#N/A</v>
      </c>
      <c r="G1395" s="5" t="str">
        <f t="shared" si="585"/>
        <v>FALSE V</v>
      </c>
      <c r="H1395" s="5" t="b">
        <f t="shared" si="586"/>
        <v>0</v>
      </c>
      <c r="I1395" s="5" t="b">
        <f t="shared" si="587"/>
        <v>0</v>
      </c>
      <c r="J1395" s="5" t="b">
        <f t="shared" si="588"/>
        <v>0</v>
      </c>
      <c r="K1395" s="5" t="str">
        <f t="shared" si="589"/>
        <v>FALSE C</v>
      </c>
      <c r="L1395" s="5" t="str">
        <f t="array" ref="L1395">IFERROR(INDEX(e29_4c,SMALL(IF(($B$9&lt;=e29_raw)*($B$11&gt;=e29_raw),MATCH(ROW(e29_4c),ROW(e29_4c))),ROWS($A$1:A1389)),COLUMN(A1389)),"")</f>
        <v/>
      </c>
      <c r="M1395" s="5" t="b">
        <f t="shared" si="590"/>
        <v>0</v>
      </c>
      <c r="N1395" t="b">
        <f t="shared" si="591"/>
        <v>0</v>
      </c>
      <c r="O1395" t="b">
        <f t="shared" si="592"/>
        <v>0</v>
      </c>
      <c r="P1395" s="5" t="b">
        <f t="shared" si="593"/>
        <v>0</v>
      </c>
      <c r="T1395" t="str">
        <f t="shared" si="569"/>
        <v/>
      </c>
      <c r="U1395" t="str">
        <f t="shared" si="570"/>
        <v/>
      </c>
      <c r="V1395" t="str">
        <f t="shared" si="571"/>
        <v/>
      </c>
      <c r="W1395" t="str">
        <f t="shared" si="572"/>
        <v/>
      </c>
      <c r="X1395" t="str">
        <f t="shared" si="573"/>
        <v/>
      </c>
      <c r="Y1395" t="str">
        <f t="shared" si="574"/>
        <v/>
      </c>
      <c r="Z1395" t="str">
        <f t="shared" si="575"/>
        <v/>
      </c>
      <c r="AA1395" t="str">
        <f t="shared" si="576"/>
        <v/>
      </c>
      <c r="AB1395" t="str">
        <f t="shared" si="577"/>
        <v/>
      </c>
      <c r="AC1395" t="str">
        <f t="shared" si="578"/>
        <v/>
      </c>
      <c r="AD1395" t="str">
        <f t="shared" si="579"/>
        <v/>
      </c>
      <c r="AE1395" t="str">
        <f t="shared" si="580"/>
        <v/>
      </c>
      <c r="AF1395" t="str">
        <f t="shared" si="581"/>
        <v/>
      </c>
      <c r="AG1395" t="str">
        <f t="shared" si="582"/>
        <v/>
      </c>
    </row>
    <row r="1396" spans="3:33" x14ac:dyDescent="0.3">
      <c r="C1396" s="5" t="str">
        <f t="shared" si="583"/>
        <v/>
      </c>
      <c r="D1396" s="5" t="e">
        <f t="shared" si="567"/>
        <v>#N/A</v>
      </c>
      <c r="E1396" s="5" t="b">
        <f t="shared" si="584"/>
        <v>0</v>
      </c>
      <c r="F1396" s="5" t="e">
        <f t="shared" si="568"/>
        <v>#N/A</v>
      </c>
      <c r="G1396" s="5" t="str">
        <f t="shared" si="585"/>
        <v>FALSE V</v>
      </c>
      <c r="H1396" s="5" t="b">
        <f t="shared" si="586"/>
        <v>0</v>
      </c>
      <c r="I1396" s="5" t="b">
        <f t="shared" si="587"/>
        <v>0</v>
      </c>
      <c r="J1396" s="5" t="b">
        <f t="shared" si="588"/>
        <v>0</v>
      </c>
      <c r="K1396" s="5" t="str">
        <f t="shared" si="589"/>
        <v>FALSE C</v>
      </c>
      <c r="L1396" s="5" t="str">
        <f t="array" ref="L1396">IFERROR(INDEX(e29_4c,SMALL(IF(($B$9&lt;=e29_raw)*($B$11&gt;=e29_raw),MATCH(ROW(e29_4c),ROW(e29_4c))),ROWS($A$1:A1390)),COLUMN(A1390)),"")</f>
        <v/>
      </c>
      <c r="M1396" s="5" t="b">
        <f t="shared" si="590"/>
        <v>0</v>
      </c>
      <c r="N1396" t="b">
        <f t="shared" si="591"/>
        <v>0</v>
      </c>
      <c r="O1396" t="b">
        <f t="shared" si="592"/>
        <v>0</v>
      </c>
      <c r="P1396" s="5" t="b">
        <f t="shared" si="593"/>
        <v>0</v>
      </c>
      <c r="T1396" t="str">
        <f t="shared" si="569"/>
        <v/>
      </c>
      <c r="U1396" t="str">
        <f t="shared" si="570"/>
        <v/>
      </c>
      <c r="V1396" t="str">
        <f t="shared" si="571"/>
        <v/>
      </c>
      <c r="W1396" t="str">
        <f t="shared" si="572"/>
        <v/>
      </c>
      <c r="X1396" t="str">
        <f t="shared" si="573"/>
        <v/>
      </c>
      <c r="Y1396" t="str">
        <f t="shared" si="574"/>
        <v/>
      </c>
      <c r="Z1396" t="str">
        <f t="shared" si="575"/>
        <v/>
      </c>
      <c r="AA1396" t="str">
        <f t="shared" si="576"/>
        <v/>
      </c>
      <c r="AB1396" t="str">
        <f t="shared" si="577"/>
        <v/>
      </c>
      <c r="AC1396" t="str">
        <f t="shared" si="578"/>
        <v/>
      </c>
      <c r="AD1396" t="str">
        <f t="shared" si="579"/>
        <v/>
      </c>
      <c r="AE1396" t="str">
        <f t="shared" si="580"/>
        <v/>
      </c>
      <c r="AF1396" t="str">
        <f t="shared" si="581"/>
        <v/>
      </c>
      <c r="AG1396" t="str">
        <f t="shared" si="582"/>
        <v/>
      </c>
    </row>
    <row r="1397" spans="3:33" x14ac:dyDescent="0.3">
      <c r="C1397" s="5" t="str">
        <f t="shared" si="583"/>
        <v/>
      </c>
      <c r="D1397" s="5" t="e">
        <f t="shared" si="567"/>
        <v>#N/A</v>
      </c>
      <c r="E1397" s="5" t="b">
        <f t="shared" si="584"/>
        <v>0</v>
      </c>
      <c r="F1397" s="5" t="e">
        <f t="shared" si="568"/>
        <v>#N/A</v>
      </c>
      <c r="G1397" s="5" t="str">
        <f t="shared" si="585"/>
        <v>FALSE V</v>
      </c>
      <c r="H1397" s="5" t="b">
        <f t="shared" si="586"/>
        <v>0</v>
      </c>
      <c r="I1397" s="5" t="b">
        <f t="shared" si="587"/>
        <v>0</v>
      </c>
      <c r="J1397" s="5" t="b">
        <f t="shared" si="588"/>
        <v>0</v>
      </c>
      <c r="K1397" s="5" t="str">
        <f t="shared" si="589"/>
        <v>FALSE C</v>
      </c>
      <c r="L1397" s="5" t="str">
        <f t="array" ref="L1397">IFERROR(INDEX(e29_4c,SMALL(IF(($B$9&lt;=e29_raw)*($B$11&gt;=e29_raw),MATCH(ROW(e29_4c),ROW(e29_4c))),ROWS($A$1:A1391)),COLUMN(A1391)),"")</f>
        <v/>
      </c>
      <c r="M1397" s="5" t="b">
        <f t="shared" si="590"/>
        <v>0</v>
      </c>
      <c r="N1397" t="b">
        <f t="shared" si="591"/>
        <v>0</v>
      </c>
      <c r="O1397" t="b">
        <f t="shared" si="592"/>
        <v>0</v>
      </c>
      <c r="P1397" s="5" t="b">
        <f t="shared" si="593"/>
        <v>0</v>
      </c>
      <c r="T1397" t="str">
        <f t="shared" si="569"/>
        <v/>
      </c>
      <c r="U1397" t="str">
        <f t="shared" si="570"/>
        <v/>
      </c>
      <c r="V1397" t="str">
        <f t="shared" si="571"/>
        <v/>
      </c>
      <c r="W1397" t="str">
        <f t="shared" si="572"/>
        <v/>
      </c>
      <c r="X1397" t="str">
        <f t="shared" si="573"/>
        <v/>
      </c>
      <c r="Y1397" t="str">
        <f t="shared" si="574"/>
        <v/>
      </c>
      <c r="Z1397" t="str">
        <f t="shared" si="575"/>
        <v/>
      </c>
      <c r="AA1397" t="str">
        <f t="shared" si="576"/>
        <v/>
      </c>
      <c r="AB1397" t="str">
        <f t="shared" si="577"/>
        <v/>
      </c>
      <c r="AC1397" t="str">
        <f t="shared" si="578"/>
        <v/>
      </c>
      <c r="AD1397" t="str">
        <f t="shared" si="579"/>
        <v/>
      </c>
      <c r="AE1397" t="str">
        <f t="shared" si="580"/>
        <v/>
      </c>
      <c r="AF1397" t="str">
        <f t="shared" si="581"/>
        <v/>
      </c>
      <c r="AG1397" t="str">
        <f t="shared" si="582"/>
        <v/>
      </c>
    </row>
    <row r="1398" spans="3:33" x14ac:dyDescent="0.3">
      <c r="C1398" s="5" t="str">
        <f t="shared" si="583"/>
        <v/>
      </c>
      <c r="D1398" s="5" t="e">
        <f t="shared" si="567"/>
        <v>#N/A</v>
      </c>
      <c r="E1398" s="5" t="b">
        <f t="shared" si="584"/>
        <v>0</v>
      </c>
      <c r="F1398" s="5" t="e">
        <f t="shared" si="568"/>
        <v>#N/A</v>
      </c>
      <c r="G1398" s="5" t="str">
        <f t="shared" si="585"/>
        <v>FALSE V</v>
      </c>
      <c r="H1398" s="5" t="b">
        <f t="shared" si="586"/>
        <v>0</v>
      </c>
      <c r="I1398" s="5" t="b">
        <f t="shared" si="587"/>
        <v>0</v>
      </c>
      <c r="J1398" s="5" t="b">
        <f t="shared" si="588"/>
        <v>0</v>
      </c>
      <c r="K1398" s="5" t="str">
        <f t="shared" si="589"/>
        <v>FALSE C</v>
      </c>
      <c r="L1398" s="5" t="str">
        <f t="array" ref="L1398">IFERROR(INDEX(e29_4c,SMALL(IF(($B$9&lt;=e29_raw)*($B$11&gt;=e29_raw),MATCH(ROW(e29_4c),ROW(e29_4c))),ROWS($A$1:A1392)),COLUMN(A1392)),"")</f>
        <v/>
      </c>
      <c r="M1398" s="5" t="b">
        <f t="shared" si="590"/>
        <v>0</v>
      </c>
      <c r="N1398" t="b">
        <f t="shared" si="591"/>
        <v>0</v>
      </c>
      <c r="O1398" t="b">
        <f t="shared" si="592"/>
        <v>0</v>
      </c>
      <c r="P1398" s="5" t="b">
        <f t="shared" si="593"/>
        <v>0</v>
      </c>
      <c r="T1398" t="str">
        <f t="shared" si="569"/>
        <v/>
      </c>
      <c r="U1398" t="str">
        <f t="shared" si="570"/>
        <v/>
      </c>
      <c r="V1398" t="str">
        <f t="shared" si="571"/>
        <v/>
      </c>
      <c r="W1398" t="str">
        <f t="shared" si="572"/>
        <v/>
      </c>
      <c r="X1398" t="str">
        <f t="shared" si="573"/>
        <v/>
      </c>
      <c r="Y1398" t="str">
        <f t="shared" si="574"/>
        <v/>
      </c>
      <c r="Z1398" t="str">
        <f t="shared" si="575"/>
        <v/>
      </c>
      <c r="AA1398" t="str">
        <f t="shared" si="576"/>
        <v/>
      </c>
      <c r="AB1398" t="str">
        <f t="shared" si="577"/>
        <v/>
      </c>
      <c r="AC1398" t="str">
        <f t="shared" si="578"/>
        <v/>
      </c>
      <c r="AD1398" t="str">
        <f t="shared" si="579"/>
        <v/>
      </c>
      <c r="AE1398" t="str">
        <f t="shared" si="580"/>
        <v/>
      </c>
      <c r="AF1398" t="str">
        <f t="shared" si="581"/>
        <v/>
      </c>
      <c r="AG1398" t="str">
        <f t="shared" si="582"/>
        <v/>
      </c>
    </row>
    <row r="1399" spans="3:33" x14ac:dyDescent="0.3">
      <c r="C1399" s="5" t="str">
        <f t="shared" si="583"/>
        <v/>
      </c>
      <c r="D1399" s="5" t="e">
        <f t="shared" si="567"/>
        <v>#N/A</v>
      </c>
      <c r="E1399" s="5" t="b">
        <f t="shared" si="584"/>
        <v>0</v>
      </c>
      <c r="F1399" s="5" t="e">
        <f t="shared" si="568"/>
        <v>#N/A</v>
      </c>
      <c r="G1399" s="5" t="str">
        <f t="shared" si="585"/>
        <v>FALSE V</v>
      </c>
      <c r="H1399" s="5" t="b">
        <f t="shared" si="586"/>
        <v>0</v>
      </c>
      <c r="I1399" s="5" t="b">
        <f t="shared" si="587"/>
        <v>0</v>
      </c>
      <c r="J1399" s="5" t="b">
        <f t="shared" si="588"/>
        <v>0</v>
      </c>
      <c r="K1399" s="5" t="str">
        <f t="shared" si="589"/>
        <v>FALSE C</v>
      </c>
      <c r="L1399" s="5" t="str">
        <f t="array" ref="L1399">IFERROR(INDEX(e29_4c,SMALL(IF(($B$9&lt;=e29_raw)*($B$11&gt;=e29_raw),MATCH(ROW(e29_4c),ROW(e29_4c))),ROWS($A$1:A1393)),COLUMN(A1393)),"")</f>
        <v/>
      </c>
      <c r="M1399" s="5" t="b">
        <f t="shared" si="590"/>
        <v>0</v>
      </c>
      <c r="N1399" t="b">
        <f t="shared" si="591"/>
        <v>0</v>
      </c>
      <c r="O1399" t="b">
        <f t="shared" si="592"/>
        <v>0</v>
      </c>
      <c r="P1399" s="5" t="b">
        <f t="shared" si="593"/>
        <v>0</v>
      </c>
      <c r="T1399" t="str">
        <f t="shared" si="569"/>
        <v/>
      </c>
      <c r="U1399" t="str">
        <f t="shared" si="570"/>
        <v/>
      </c>
      <c r="V1399" t="str">
        <f t="shared" si="571"/>
        <v/>
      </c>
      <c r="W1399" t="str">
        <f t="shared" si="572"/>
        <v/>
      </c>
      <c r="X1399" t="str">
        <f t="shared" si="573"/>
        <v/>
      </c>
      <c r="Y1399" t="str">
        <f t="shared" si="574"/>
        <v/>
      </c>
      <c r="Z1399" t="str">
        <f t="shared" si="575"/>
        <v/>
      </c>
      <c r="AA1399" t="str">
        <f t="shared" si="576"/>
        <v/>
      </c>
      <c r="AB1399" t="str">
        <f t="shared" si="577"/>
        <v/>
      </c>
      <c r="AC1399" t="str">
        <f t="shared" si="578"/>
        <v/>
      </c>
      <c r="AD1399" t="str">
        <f t="shared" si="579"/>
        <v/>
      </c>
      <c r="AE1399" t="str">
        <f t="shared" si="580"/>
        <v/>
      </c>
      <c r="AF1399" t="str">
        <f t="shared" si="581"/>
        <v/>
      </c>
      <c r="AG1399" t="str">
        <f t="shared" si="582"/>
        <v/>
      </c>
    </row>
    <row r="1400" spans="3:33" x14ac:dyDescent="0.3">
      <c r="C1400" s="5" t="str">
        <f t="shared" si="583"/>
        <v/>
      </c>
      <c r="D1400" s="5" t="e">
        <f t="shared" si="567"/>
        <v>#N/A</v>
      </c>
      <c r="E1400" s="5" t="b">
        <f t="shared" si="584"/>
        <v>0</v>
      </c>
      <c r="F1400" s="5" t="e">
        <f t="shared" si="568"/>
        <v>#N/A</v>
      </c>
      <c r="G1400" s="5" t="str">
        <f t="shared" si="585"/>
        <v>FALSE V</v>
      </c>
      <c r="H1400" s="5" t="b">
        <f t="shared" si="586"/>
        <v>0</v>
      </c>
      <c r="I1400" s="5" t="b">
        <f t="shared" si="587"/>
        <v>0</v>
      </c>
      <c r="J1400" s="5" t="b">
        <f t="shared" si="588"/>
        <v>0</v>
      </c>
      <c r="K1400" s="5" t="str">
        <f t="shared" si="589"/>
        <v>FALSE C</v>
      </c>
      <c r="L1400" s="5" t="str">
        <f t="array" ref="L1400">IFERROR(INDEX(e29_4c,SMALL(IF(($B$9&lt;=e29_raw)*($B$11&gt;=e29_raw),MATCH(ROW(e29_4c),ROW(e29_4c))),ROWS($A$1:A1394)),COLUMN(A1394)),"")</f>
        <v/>
      </c>
      <c r="M1400" s="5" t="b">
        <f t="shared" si="590"/>
        <v>0</v>
      </c>
      <c r="N1400" t="b">
        <f t="shared" si="591"/>
        <v>0</v>
      </c>
      <c r="O1400" t="b">
        <f t="shared" si="592"/>
        <v>0</v>
      </c>
      <c r="P1400" s="5" t="b">
        <f t="shared" si="593"/>
        <v>0</v>
      </c>
      <c r="T1400" t="str">
        <f t="shared" si="569"/>
        <v/>
      </c>
      <c r="U1400" t="str">
        <f t="shared" si="570"/>
        <v/>
      </c>
      <c r="V1400" t="str">
        <f t="shared" si="571"/>
        <v/>
      </c>
      <c r="W1400" t="str">
        <f t="shared" si="572"/>
        <v/>
      </c>
      <c r="X1400" t="str">
        <f t="shared" si="573"/>
        <v/>
      </c>
      <c r="Y1400" t="str">
        <f t="shared" si="574"/>
        <v/>
      </c>
      <c r="Z1400" t="str">
        <f t="shared" si="575"/>
        <v/>
      </c>
      <c r="AA1400" t="str">
        <f t="shared" si="576"/>
        <v/>
      </c>
      <c r="AB1400" t="str">
        <f t="shared" si="577"/>
        <v/>
      </c>
      <c r="AC1400" t="str">
        <f t="shared" si="578"/>
        <v/>
      </c>
      <c r="AD1400" t="str">
        <f t="shared" si="579"/>
        <v/>
      </c>
      <c r="AE1400" t="str">
        <f t="shared" si="580"/>
        <v/>
      </c>
      <c r="AF1400" t="str">
        <f t="shared" si="581"/>
        <v/>
      </c>
      <c r="AG1400" t="str">
        <f t="shared" si="582"/>
        <v/>
      </c>
    </row>
    <row r="1401" spans="3:33" x14ac:dyDescent="0.3">
      <c r="C1401" s="5" t="str">
        <f t="shared" si="583"/>
        <v/>
      </c>
      <c r="D1401" s="5" t="e">
        <f t="shared" si="567"/>
        <v>#N/A</v>
      </c>
      <c r="E1401" s="5" t="b">
        <f t="shared" si="584"/>
        <v>0</v>
      </c>
      <c r="F1401" s="5" t="e">
        <f t="shared" si="568"/>
        <v>#N/A</v>
      </c>
      <c r="G1401" s="5" t="str">
        <f t="shared" si="585"/>
        <v>FALSE V</v>
      </c>
      <c r="H1401" s="5" t="b">
        <f t="shared" si="586"/>
        <v>0</v>
      </c>
      <c r="I1401" s="5" t="b">
        <f t="shared" si="587"/>
        <v>0</v>
      </c>
      <c r="J1401" s="5" t="b">
        <f t="shared" si="588"/>
        <v>0</v>
      </c>
      <c r="K1401" s="5" t="str">
        <f t="shared" si="589"/>
        <v>FALSE C</v>
      </c>
      <c r="L1401" s="5" t="str">
        <f t="array" ref="L1401">IFERROR(INDEX(e29_4c,SMALL(IF(($B$9&lt;=e29_raw)*($B$11&gt;=e29_raw),MATCH(ROW(e29_4c),ROW(e29_4c))),ROWS($A$1:A1395)),COLUMN(A1395)),"")</f>
        <v/>
      </c>
      <c r="M1401" s="5" t="b">
        <f t="shared" si="590"/>
        <v>0</v>
      </c>
      <c r="N1401" t="b">
        <f t="shared" si="591"/>
        <v>0</v>
      </c>
      <c r="O1401" t="b">
        <f t="shared" si="592"/>
        <v>0</v>
      </c>
      <c r="P1401" s="5" t="b">
        <f t="shared" si="593"/>
        <v>0</v>
      </c>
      <c r="T1401" t="str">
        <f t="shared" si="569"/>
        <v/>
      </c>
      <c r="U1401" t="str">
        <f t="shared" si="570"/>
        <v/>
      </c>
      <c r="V1401" t="str">
        <f t="shared" si="571"/>
        <v/>
      </c>
      <c r="W1401" t="str">
        <f t="shared" si="572"/>
        <v/>
      </c>
      <c r="X1401" t="str">
        <f t="shared" si="573"/>
        <v/>
      </c>
      <c r="Y1401" t="str">
        <f t="shared" si="574"/>
        <v/>
      </c>
      <c r="Z1401" t="str">
        <f t="shared" si="575"/>
        <v/>
      </c>
      <c r="AA1401" t="str">
        <f t="shared" si="576"/>
        <v/>
      </c>
      <c r="AB1401" t="str">
        <f t="shared" si="577"/>
        <v/>
      </c>
      <c r="AC1401" t="str">
        <f t="shared" si="578"/>
        <v/>
      </c>
      <c r="AD1401" t="str">
        <f t="shared" si="579"/>
        <v/>
      </c>
      <c r="AE1401" t="str">
        <f t="shared" si="580"/>
        <v/>
      </c>
      <c r="AF1401" t="str">
        <f t="shared" si="581"/>
        <v/>
      </c>
      <c r="AG1401" t="str">
        <f t="shared" si="582"/>
        <v/>
      </c>
    </row>
    <row r="1402" spans="3:33" x14ac:dyDescent="0.3">
      <c r="C1402" s="5" t="str">
        <f t="shared" si="583"/>
        <v/>
      </c>
      <c r="D1402" s="5" t="e">
        <f t="shared" si="567"/>
        <v>#N/A</v>
      </c>
      <c r="E1402" s="5" t="b">
        <f t="shared" si="584"/>
        <v>0</v>
      </c>
      <c r="F1402" s="5" t="e">
        <f t="shared" si="568"/>
        <v>#N/A</v>
      </c>
      <c r="G1402" s="5" t="str">
        <f t="shared" si="585"/>
        <v>FALSE V</v>
      </c>
      <c r="H1402" s="5" t="b">
        <f t="shared" si="586"/>
        <v>0</v>
      </c>
      <c r="I1402" s="5" t="b">
        <f t="shared" si="587"/>
        <v>0</v>
      </c>
      <c r="J1402" s="5" t="b">
        <f t="shared" si="588"/>
        <v>0</v>
      </c>
      <c r="K1402" s="5" t="str">
        <f t="shared" si="589"/>
        <v>FALSE C</v>
      </c>
      <c r="L1402" s="5" t="str">
        <f t="array" ref="L1402">IFERROR(INDEX(e29_4c,SMALL(IF(($B$9&lt;=e29_raw)*($B$11&gt;=e29_raw),MATCH(ROW(e29_4c),ROW(e29_4c))),ROWS($A$1:A1396)),COLUMN(A1396)),"")</f>
        <v/>
      </c>
      <c r="M1402" s="5" t="b">
        <f t="shared" si="590"/>
        <v>0</v>
      </c>
      <c r="N1402" t="b">
        <f t="shared" si="591"/>
        <v>0</v>
      </c>
      <c r="O1402" t="b">
        <f t="shared" si="592"/>
        <v>0</v>
      </c>
      <c r="P1402" s="5" t="b">
        <f t="shared" si="593"/>
        <v>0</v>
      </c>
      <c r="T1402" t="str">
        <f t="shared" si="569"/>
        <v/>
      </c>
      <c r="U1402" t="str">
        <f t="shared" si="570"/>
        <v/>
      </c>
      <c r="V1402" t="str">
        <f t="shared" si="571"/>
        <v/>
      </c>
      <c r="W1402" t="str">
        <f t="shared" si="572"/>
        <v/>
      </c>
      <c r="X1402" t="str">
        <f t="shared" si="573"/>
        <v/>
      </c>
      <c r="Y1402" t="str">
        <f t="shared" si="574"/>
        <v/>
      </c>
      <c r="Z1402" t="str">
        <f t="shared" si="575"/>
        <v/>
      </c>
      <c r="AA1402" t="str">
        <f t="shared" si="576"/>
        <v/>
      </c>
      <c r="AB1402" t="str">
        <f t="shared" si="577"/>
        <v/>
      </c>
      <c r="AC1402" t="str">
        <f t="shared" si="578"/>
        <v/>
      </c>
      <c r="AD1402" t="str">
        <f t="shared" si="579"/>
        <v/>
      </c>
      <c r="AE1402" t="str">
        <f t="shared" si="580"/>
        <v/>
      </c>
      <c r="AF1402" t="str">
        <f t="shared" si="581"/>
        <v/>
      </c>
      <c r="AG1402" t="str">
        <f t="shared" si="582"/>
        <v/>
      </c>
    </row>
    <row r="1403" spans="3:33" x14ac:dyDescent="0.3">
      <c r="C1403" s="5" t="str">
        <f t="shared" si="583"/>
        <v/>
      </c>
      <c r="D1403" s="5" t="e">
        <f t="shared" si="567"/>
        <v>#N/A</v>
      </c>
      <c r="E1403" s="5" t="b">
        <f t="shared" si="584"/>
        <v>0</v>
      </c>
      <c r="F1403" s="5" t="e">
        <f t="shared" si="568"/>
        <v>#N/A</v>
      </c>
      <c r="G1403" s="5" t="str">
        <f t="shared" si="585"/>
        <v>FALSE V</v>
      </c>
      <c r="H1403" s="5" t="b">
        <f t="shared" si="586"/>
        <v>0</v>
      </c>
      <c r="I1403" s="5" t="b">
        <f t="shared" si="587"/>
        <v>0</v>
      </c>
      <c r="J1403" s="5" t="b">
        <f t="shared" si="588"/>
        <v>0</v>
      </c>
      <c r="K1403" s="5" t="str">
        <f t="shared" si="589"/>
        <v>FALSE C</v>
      </c>
      <c r="L1403" s="5" t="str">
        <f t="array" ref="L1403">IFERROR(INDEX(e29_4c,SMALL(IF(($B$9&lt;=e29_raw)*($B$11&gt;=e29_raw),MATCH(ROW(e29_4c),ROW(e29_4c))),ROWS($A$1:A1397)),COLUMN(A1397)),"")</f>
        <v/>
      </c>
      <c r="M1403" s="5" t="b">
        <f t="shared" si="590"/>
        <v>0</v>
      </c>
      <c r="N1403" t="b">
        <f t="shared" si="591"/>
        <v>0</v>
      </c>
      <c r="O1403" t="b">
        <f t="shared" si="592"/>
        <v>0</v>
      </c>
      <c r="P1403" s="5" t="b">
        <f t="shared" si="593"/>
        <v>0</v>
      </c>
      <c r="T1403" t="str">
        <f t="shared" si="569"/>
        <v/>
      </c>
      <c r="U1403" t="str">
        <f t="shared" si="570"/>
        <v/>
      </c>
      <c r="V1403" t="str">
        <f t="shared" si="571"/>
        <v/>
      </c>
      <c r="W1403" t="str">
        <f t="shared" si="572"/>
        <v/>
      </c>
      <c r="X1403" t="str">
        <f t="shared" si="573"/>
        <v/>
      </c>
      <c r="Y1403" t="str">
        <f t="shared" si="574"/>
        <v/>
      </c>
      <c r="Z1403" t="str">
        <f t="shared" si="575"/>
        <v/>
      </c>
      <c r="AA1403" t="str">
        <f t="shared" si="576"/>
        <v/>
      </c>
      <c r="AB1403" t="str">
        <f t="shared" si="577"/>
        <v/>
      </c>
      <c r="AC1403" t="str">
        <f t="shared" si="578"/>
        <v/>
      </c>
      <c r="AD1403" t="str">
        <f t="shared" si="579"/>
        <v/>
      </c>
      <c r="AE1403" t="str">
        <f t="shared" si="580"/>
        <v/>
      </c>
      <c r="AF1403" t="str">
        <f t="shared" si="581"/>
        <v/>
      </c>
      <c r="AG1403" t="str">
        <f t="shared" si="582"/>
        <v/>
      </c>
    </row>
    <row r="1404" spans="3:33" x14ac:dyDescent="0.3">
      <c r="C1404" s="5" t="str">
        <f t="shared" si="583"/>
        <v/>
      </c>
      <c r="D1404" s="5" t="e">
        <f t="shared" si="567"/>
        <v>#N/A</v>
      </c>
      <c r="E1404" s="5" t="b">
        <f t="shared" si="584"/>
        <v>0</v>
      </c>
      <c r="F1404" s="5" t="e">
        <f t="shared" si="568"/>
        <v>#N/A</v>
      </c>
      <c r="G1404" s="5" t="str">
        <f t="shared" si="585"/>
        <v>FALSE V</v>
      </c>
      <c r="H1404" s="5" t="b">
        <f t="shared" si="586"/>
        <v>0</v>
      </c>
      <c r="I1404" s="5" t="b">
        <f t="shared" si="587"/>
        <v>0</v>
      </c>
      <c r="J1404" s="5" t="b">
        <f t="shared" si="588"/>
        <v>0</v>
      </c>
      <c r="K1404" s="5" t="str">
        <f t="shared" si="589"/>
        <v>FALSE C</v>
      </c>
      <c r="L1404" s="5" t="str">
        <f t="array" ref="L1404">IFERROR(INDEX(e29_4c,SMALL(IF(($B$9&lt;=e29_raw)*($B$11&gt;=e29_raw),MATCH(ROW(e29_4c),ROW(e29_4c))),ROWS($A$1:A1398)),COLUMN(A1398)),"")</f>
        <v/>
      </c>
      <c r="M1404" s="5" t="b">
        <f t="shared" si="590"/>
        <v>0</v>
      </c>
      <c r="N1404" t="b">
        <f t="shared" si="591"/>
        <v>0</v>
      </c>
      <c r="O1404" t="b">
        <f t="shared" si="592"/>
        <v>0</v>
      </c>
      <c r="P1404" s="5" t="b">
        <f t="shared" si="593"/>
        <v>0</v>
      </c>
      <c r="T1404" t="str">
        <f t="shared" si="569"/>
        <v/>
      </c>
      <c r="U1404" t="str">
        <f t="shared" si="570"/>
        <v/>
      </c>
      <c r="V1404" t="str">
        <f t="shared" si="571"/>
        <v/>
      </c>
      <c r="W1404" t="str">
        <f t="shared" si="572"/>
        <v/>
      </c>
      <c r="X1404" t="str">
        <f t="shared" si="573"/>
        <v/>
      </c>
      <c r="Y1404" t="str">
        <f t="shared" si="574"/>
        <v/>
      </c>
      <c r="Z1404" t="str">
        <f t="shared" si="575"/>
        <v/>
      </c>
      <c r="AA1404" t="str">
        <f t="shared" si="576"/>
        <v/>
      </c>
      <c r="AB1404" t="str">
        <f t="shared" si="577"/>
        <v/>
      </c>
      <c r="AC1404" t="str">
        <f t="shared" si="578"/>
        <v/>
      </c>
      <c r="AD1404" t="str">
        <f t="shared" si="579"/>
        <v/>
      </c>
      <c r="AE1404" t="str">
        <f t="shared" si="580"/>
        <v/>
      </c>
      <c r="AF1404" t="str">
        <f t="shared" si="581"/>
        <v/>
      </c>
      <c r="AG1404" t="str">
        <f t="shared" si="582"/>
        <v/>
      </c>
    </row>
    <row r="1405" spans="3:33" x14ac:dyDescent="0.3">
      <c r="C1405" s="5" t="str">
        <f t="shared" si="583"/>
        <v/>
      </c>
      <c r="D1405" s="5" t="e">
        <f t="shared" si="567"/>
        <v>#N/A</v>
      </c>
      <c r="E1405" s="5" t="b">
        <f t="shared" si="584"/>
        <v>0</v>
      </c>
      <c r="F1405" s="5" t="e">
        <f t="shared" si="568"/>
        <v>#N/A</v>
      </c>
      <c r="G1405" s="5" t="str">
        <f t="shared" si="585"/>
        <v>FALSE V</v>
      </c>
      <c r="H1405" s="5" t="b">
        <f t="shared" si="586"/>
        <v>0</v>
      </c>
      <c r="I1405" s="5" t="b">
        <f t="shared" si="587"/>
        <v>0</v>
      </c>
      <c r="J1405" s="5" t="b">
        <f t="shared" si="588"/>
        <v>0</v>
      </c>
      <c r="K1405" s="5" t="str">
        <f t="shared" si="589"/>
        <v>FALSE C</v>
      </c>
      <c r="L1405" s="5" t="str">
        <f t="array" ref="L1405">IFERROR(INDEX(e29_4c,SMALL(IF(($B$9&lt;=e29_raw)*($B$11&gt;=e29_raw),MATCH(ROW(e29_4c),ROW(e29_4c))),ROWS($A$1:A1399)),COLUMN(A1399)),"")</f>
        <v/>
      </c>
      <c r="M1405" s="5" t="b">
        <f t="shared" si="590"/>
        <v>0</v>
      </c>
      <c r="N1405" t="b">
        <f t="shared" si="591"/>
        <v>0</v>
      </c>
      <c r="O1405" t="b">
        <f t="shared" si="592"/>
        <v>0</v>
      </c>
      <c r="P1405" s="5" t="b">
        <f t="shared" si="593"/>
        <v>0</v>
      </c>
      <c r="T1405" t="str">
        <f t="shared" si="569"/>
        <v/>
      </c>
      <c r="U1405" t="str">
        <f t="shared" si="570"/>
        <v/>
      </c>
      <c r="V1405" t="str">
        <f t="shared" si="571"/>
        <v/>
      </c>
      <c r="W1405" t="str">
        <f t="shared" si="572"/>
        <v/>
      </c>
      <c r="X1405" t="str">
        <f t="shared" si="573"/>
        <v/>
      </c>
      <c r="Y1405" t="str">
        <f t="shared" si="574"/>
        <v/>
      </c>
      <c r="Z1405" t="str">
        <f t="shared" si="575"/>
        <v/>
      </c>
      <c r="AA1405" t="str">
        <f t="shared" si="576"/>
        <v/>
      </c>
      <c r="AB1405" t="str">
        <f t="shared" si="577"/>
        <v/>
      </c>
      <c r="AC1405" t="str">
        <f t="shared" si="578"/>
        <v/>
      </c>
      <c r="AD1405" t="str">
        <f t="shared" si="579"/>
        <v/>
      </c>
      <c r="AE1405" t="str">
        <f t="shared" si="580"/>
        <v/>
      </c>
      <c r="AF1405" t="str">
        <f t="shared" si="581"/>
        <v/>
      </c>
      <c r="AG1405" t="str">
        <f t="shared" si="582"/>
        <v/>
      </c>
    </row>
    <row r="1406" spans="3:33" x14ac:dyDescent="0.3">
      <c r="C1406" s="5" t="str">
        <f t="shared" si="583"/>
        <v/>
      </c>
      <c r="D1406" s="5" t="e">
        <f t="shared" si="567"/>
        <v>#N/A</v>
      </c>
      <c r="E1406" s="5" t="b">
        <f t="shared" si="584"/>
        <v>0</v>
      </c>
      <c r="F1406" s="5" t="e">
        <f t="shared" si="568"/>
        <v>#N/A</v>
      </c>
      <c r="G1406" s="5" t="str">
        <f t="shared" si="585"/>
        <v>FALSE V</v>
      </c>
      <c r="H1406" s="5" t="b">
        <f t="shared" si="586"/>
        <v>0</v>
      </c>
      <c r="I1406" s="5" t="b">
        <f t="shared" si="587"/>
        <v>0</v>
      </c>
      <c r="J1406" s="5" t="b">
        <f t="shared" si="588"/>
        <v>0</v>
      </c>
      <c r="K1406" s="5" t="str">
        <f t="shared" si="589"/>
        <v>FALSE C</v>
      </c>
      <c r="L1406" s="5" t="str">
        <f t="array" ref="L1406">IFERROR(INDEX(e29_4c,SMALL(IF(($B$9&lt;=e29_raw)*($B$11&gt;=e29_raw),MATCH(ROW(e29_4c),ROW(e29_4c))),ROWS($A$1:A1400)),COLUMN(A1400)),"")</f>
        <v/>
      </c>
      <c r="M1406" s="5" t="b">
        <f t="shared" si="590"/>
        <v>0</v>
      </c>
      <c r="N1406" t="b">
        <f t="shared" si="591"/>
        <v>0</v>
      </c>
      <c r="O1406" t="b">
        <f t="shared" si="592"/>
        <v>0</v>
      </c>
      <c r="P1406" s="5" t="b">
        <f t="shared" si="593"/>
        <v>0</v>
      </c>
      <c r="T1406" t="str">
        <f t="shared" si="569"/>
        <v/>
      </c>
      <c r="U1406" t="str">
        <f t="shared" si="570"/>
        <v/>
      </c>
      <c r="V1406" t="str">
        <f t="shared" si="571"/>
        <v/>
      </c>
      <c r="W1406" t="str">
        <f t="shared" si="572"/>
        <v/>
      </c>
      <c r="X1406" t="str">
        <f t="shared" si="573"/>
        <v/>
      </c>
      <c r="Y1406" t="str">
        <f t="shared" si="574"/>
        <v/>
      </c>
      <c r="Z1406" t="str">
        <f t="shared" si="575"/>
        <v/>
      </c>
      <c r="AA1406" t="str">
        <f t="shared" si="576"/>
        <v/>
      </c>
      <c r="AB1406" t="str">
        <f t="shared" si="577"/>
        <v/>
      </c>
      <c r="AC1406" t="str">
        <f t="shared" si="578"/>
        <v/>
      </c>
      <c r="AD1406" t="str">
        <f t="shared" si="579"/>
        <v/>
      </c>
      <c r="AE1406" t="str">
        <f t="shared" si="580"/>
        <v/>
      </c>
      <c r="AF1406" t="str">
        <f t="shared" si="581"/>
        <v/>
      </c>
      <c r="AG1406" t="str">
        <f t="shared" si="582"/>
        <v/>
      </c>
    </row>
    <row r="1407" spans="3:33" x14ac:dyDescent="0.3">
      <c r="C1407" s="5" t="str">
        <f t="shared" si="583"/>
        <v/>
      </c>
      <c r="D1407" s="5" t="e">
        <f t="shared" si="567"/>
        <v>#N/A</v>
      </c>
      <c r="E1407" s="5" t="b">
        <f t="shared" si="584"/>
        <v>0</v>
      </c>
      <c r="F1407" s="5" t="e">
        <f t="shared" si="568"/>
        <v>#N/A</v>
      </c>
      <c r="G1407" s="5" t="str">
        <f t="shared" si="585"/>
        <v>FALSE V</v>
      </c>
      <c r="H1407" s="5" t="b">
        <f t="shared" si="586"/>
        <v>0</v>
      </c>
      <c r="I1407" s="5" t="b">
        <f t="shared" si="587"/>
        <v>0</v>
      </c>
      <c r="J1407" s="5" t="b">
        <f t="shared" si="588"/>
        <v>0</v>
      </c>
      <c r="K1407" s="5" t="str">
        <f t="shared" si="589"/>
        <v>FALSE C</v>
      </c>
      <c r="L1407" s="5" t="str">
        <f t="array" ref="L1407">IFERROR(INDEX(e29_4c,SMALL(IF(($B$9&lt;=e29_raw)*($B$11&gt;=e29_raw),MATCH(ROW(e29_4c),ROW(e29_4c))),ROWS($A$1:A1401)),COLUMN(A1401)),"")</f>
        <v/>
      </c>
      <c r="M1407" s="5" t="b">
        <f t="shared" si="590"/>
        <v>0</v>
      </c>
      <c r="N1407" t="b">
        <f t="shared" si="591"/>
        <v>0</v>
      </c>
      <c r="O1407" t="b">
        <f t="shared" si="592"/>
        <v>0</v>
      </c>
      <c r="P1407" s="5" t="b">
        <f t="shared" si="593"/>
        <v>0</v>
      </c>
      <c r="T1407" t="str">
        <f t="shared" si="569"/>
        <v/>
      </c>
      <c r="U1407" t="str">
        <f t="shared" si="570"/>
        <v/>
      </c>
      <c r="V1407" t="str">
        <f t="shared" si="571"/>
        <v/>
      </c>
      <c r="W1407" t="str">
        <f t="shared" si="572"/>
        <v/>
      </c>
      <c r="X1407" t="str">
        <f t="shared" si="573"/>
        <v/>
      </c>
      <c r="Y1407" t="str">
        <f t="shared" si="574"/>
        <v/>
      </c>
      <c r="Z1407" t="str">
        <f t="shared" si="575"/>
        <v/>
      </c>
      <c r="AA1407" t="str">
        <f t="shared" si="576"/>
        <v/>
      </c>
      <c r="AB1407" t="str">
        <f t="shared" si="577"/>
        <v/>
      </c>
      <c r="AC1407" t="str">
        <f t="shared" si="578"/>
        <v/>
      </c>
      <c r="AD1407" t="str">
        <f t="shared" si="579"/>
        <v/>
      </c>
      <c r="AE1407" t="str">
        <f t="shared" si="580"/>
        <v/>
      </c>
      <c r="AF1407" t="str">
        <f t="shared" si="581"/>
        <v/>
      </c>
      <c r="AG1407" t="str">
        <f t="shared" si="582"/>
        <v/>
      </c>
    </row>
    <row r="1408" spans="3:33" x14ac:dyDescent="0.3">
      <c r="C1408" s="5" t="str">
        <f t="shared" si="583"/>
        <v/>
      </c>
      <c r="D1408" s="5" t="e">
        <f t="shared" si="567"/>
        <v>#N/A</v>
      </c>
      <c r="E1408" s="5" t="b">
        <f t="shared" si="584"/>
        <v>0</v>
      </c>
      <c r="F1408" s="5" t="e">
        <f t="shared" si="568"/>
        <v>#N/A</v>
      </c>
      <c r="G1408" s="5" t="str">
        <f t="shared" si="585"/>
        <v>FALSE V</v>
      </c>
      <c r="H1408" s="5" t="b">
        <f t="shared" si="586"/>
        <v>0</v>
      </c>
      <c r="I1408" s="5" t="b">
        <f t="shared" si="587"/>
        <v>0</v>
      </c>
      <c r="J1408" s="5" t="b">
        <f t="shared" si="588"/>
        <v>0</v>
      </c>
      <c r="K1408" s="5" t="str">
        <f t="shared" si="589"/>
        <v>FALSE C</v>
      </c>
      <c r="L1408" s="5" t="str">
        <f t="array" ref="L1408">IFERROR(INDEX(e29_4c,SMALL(IF(($B$9&lt;=e29_raw)*($B$11&gt;=e29_raw),MATCH(ROW(e29_4c),ROW(e29_4c))),ROWS($A$1:A1402)),COLUMN(A1402)),"")</f>
        <v/>
      </c>
      <c r="M1408" s="5" t="b">
        <f t="shared" si="590"/>
        <v>0</v>
      </c>
      <c r="N1408" t="b">
        <f t="shared" si="591"/>
        <v>0</v>
      </c>
      <c r="O1408" t="b">
        <f t="shared" si="592"/>
        <v>0</v>
      </c>
      <c r="P1408" s="5" t="b">
        <f t="shared" si="593"/>
        <v>0</v>
      </c>
      <c r="T1408" t="str">
        <f t="shared" si="569"/>
        <v/>
      </c>
      <c r="U1408" t="str">
        <f t="shared" si="570"/>
        <v/>
      </c>
      <c r="V1408" t="str">
        <f t="shared" si="571"/>
        <v/>
      </c>
      <c r="W1408" t="str">
        <f t="shared" si="572"/>
        <v/>
      </c>
      <c r="X1408" t="str">
        <f t="shared" si="573"/>
        <v/>
      </c>
      <c r="Y1408" t="str">
        <f t="shared" si="574"/>
        <v/>
      </c>
      <c r="Z1408" t="str">
        <f t="shared" si="575"/>
        <v/>
      </c>
      <c r="AA1408" t="str">
        <f t="shared" si="576"/>
        <v/>
      </c>
      <c r="AB1408" t="str">
        <f t="shared" si="577"/>
        <v/>
      </c>
      <c r="AC1408" t="str">
        <f t="shared" si="578"/>
        <v/>
      </c>
      <c r="AD1408" t="str">
        <f t="shared" si="579"/>
        <v/>
      </c>
      <c r="AE1408" t="str">
        <f t="shared" si="580"/>
        <v/>
      </c>
      <c r="AF1408" t="str">
        <f t="shared" si="581"/>
        <v/>
      </c>
      <c r="AG1408" t="str">
        <f t="shared" si="582"/>
        <v/>
      </c>
    </row>
    <row r="1409" spans="3:33" x14ac:dyDescent="0.3">
      <c r="C1409" s="5" t="str">
        <f t="shared" si="583"/>
        <v/>
      </c>
      <c r="D1409" s="5" t="e">
        <f t="shared" si="567"/>
        <v>#N/A</v>
      </c>
      <c r="E1409" s="5" t="b">
        <f t="shared" si="584"/>
        <v>0</v>
      </c>
      <c r="F1409" s="5" t="e">
        <f t="shared" si="568"/>
        <v>#N/A</v>
      </c>
      <c r="G1409" s="5" t="str">
        <f t="shared" si="585"/>
        <v>FALSE V</v>
      </c>
      <c r="H1409" s="5" t="b">
        <f t="shared" si="586"/>
        <v>0</v>
      </c>
      <c r="I1409" s="5" t="b">
        <f t="shared" si="587"/>
        <v>0</v>
      </c>
      <c r="J1409" s="5" t="b">
        <f t="shared" si="588"/>
        <v>0</v>
      </c>
      <c r="K1409" s="5" t="str">
        <f t="shared" si="589"/>
        <v>FALSE C</v>
      </c>
      <c r="L1409" s="5" t="str">
        <f t="array" ref="L1409">IFERROR(INDEX(e29_4c,SMALL(IF(($B$9&lt;=e29_raw)*($B$11&gt;=e29_raw),MATCH(ROW(e29_4c),ROW(e29_4c))),ROWS($A$1:A1403)),COLUMN(A1403)),"")</f>
        <v/>
      </c>
      <c r="M1409" s="5" t="b">
        <f t="shared" si="590"/>
        <v>0</v>
      </c>
      <c r="N1409" t="b">
        <f t="shared" si="591"/>
        <v>0</v>
      </c>
      <c r="O1409" t="b">
        <f t="shared" si="592"/>
        <v>0</v>
      </c>
      <c r="P1409" s="5" t="b">
        <f t="shared" si="593"/>
        <v>0</v>
      </c>
      <c r="T1409" t="str">
        <f t="shared" si="569"/>
        <v/>
      </c>
      <c r="U1409" t="str">
        <f t="shared" si="570"/>
        <v/>
      </c>
      <c r="V1409" t="str">
        <f t="shared" si="571"/>
        <v/>
      </c>
      <c r="W1409" t="str">
        <f t="shared" si="572"/>
        <v/>
      </c>
      <c r="X1409" t="str">
        <f t="shared" si="573"/>
        <v/>
      </c>
      <c r="Y1409" t="str">
        <f t="shared" si="574"/>
        <v/>
      </c>
      <c r="Z1409" t="str">
        <f t="shared" si="575"/>
        <v/>
      </c>
      <c r="AA1409" t="str">
        <f t="shared" si="576"/>
        <v/>
      </c>
      <c r="AB1409" t="str">
        <f t="shared" si="577"/>
        <v/>
      </c>
      <c r="AC1409" t="str">
        <f t="shared" si="578"/>
        <v/>
      </c>
      <c r="AD1409" t="str">
        <f t="shared" si="579"/>
        <v/>
      </c>
      <c r="AE1409" t="str">
        <f t="shared" si="580"/>
        <v/>
      </c>
      <c r="AF1409" t="str">
        <f t="shared" si="581"/>
        <v/>
      </c>
      <c r="AG1409" t="str">
        <f t="shared" si="582"/>
        <v/>
      </c>
    </row>
    <row r="1410" spans="3:33" x14ac:dyDescent="0.3">
      <c r="C1410" s="5" t="str">
        <f t="shared" si="583"/>
        <v/>
      </c>
      <c r="D1410" s="5" t="e">
        <f t="shared" si="567"/>
        <v>#N/A</v>
      </c>
      <c r="E1410" s="5" t="b">
        <f t="shared" si="584"/>
        <v>0</v>
      </c>
      <c r="F1410" s="5" t="e">
        <f t="shared" si="568"/>
        <v>#N/A</v>
      </c>
      <c r="G1410" s="5" t="str">
        <f t="shared" si="585"/>
        <v>FALSE V</v>
      </c>
      <c r="H1410" s="5" t="b">
        <f t="shared" si="586"/>
        <v>0</v>
      </c>
      <c r="I1410" s="5" t="b">
        <f t="shared" si="587"/>
        <v>0</v>
      </c>
      <c r="J1410" s="5" t="b">
        <f t="shared" si="588"/>
        <v>0</v>
      </c>
      <c r="K1410" s="5" t="str">
        <f t="shared" si="589"/>
        <v>FALSE C</v>
      </c>
      <c r="L1410" s="5" t="str">
        <f t="array" ref="L1410">IFERROR(INDEX(e29_4c,SMALL(IF(($B$9&lt;=e29_raw)*($B$11&gt;=e29_raw),MATCH(ROW(e29_4c),ROW(e29_4c))),ROWS($A$1:A1404)),COLUMN(A1404)),"")</f>
        <v/>
      </c>
      <c r="M1410" s="5" t="b">
        <f t="shared" si="590"/>
        <v>0</v>
      </c>
      <c r="N1410" t="b">
        <f t="shared" si="591"/>
        <v>0</v>
      </c>
      <c r="O1410" t="b">
        <f t="shared" si="592"/>
        <v>0</v>
      </c>
      <c r="P1410" s="5" t="b">
        <f t="shared" si="593"/>
        <v>0</v>
      </c>
      <c r="T1410" t="str">
        <f t="shared" si="569"/>
        <v/>
      </c>
      <c r="U1410" t="str">
        <f t="shared" si="570"/>
        <v/>
      </c>
      <c r="V1410" t="str">
        <f t="shared" si="571"/>
        <v/>
      </c>
      <c r="W1410" t="str">
        <f t="shared" si="572"/>
        <v/>
      </c>
      <c r="X1410" t="str">
        <f t="shared" si="573"/>
        <v/>
      </c>
      <c r="Y1410" t="str">
        <f t="shared" si="574"/>
        <v/>
      </c>
      <c r="Z1410" t="str">
        <f t="shared" si="575"/>
        <v/>
      </c>
      <c r="AA1410" t="str">
        <f t="shared" si="576"/>
        <v/>
      </c>
      <c r="AB1410" t="str">
        <f t="shared" si="577"/>
        <v/>
      </c>
      <c r="AC1410" t="str">
        <f t="shared" si="578"/>
        <v/>
      </c>
      <c r="AD1410" t="str">
        <f t="shared" si="579"/>
        <v/>
      </c>
      <c r="AE1410" t="str">
        <f t="shared" si="580"/>
        <v/>
      </c>
      <c r="AF1410" t="str">
        <f t="shared" si="581"/>
        <v/>
      </c>
      <c r="AG1410" t="str">
        <f t="shared" si="582"/>
        <v/>
      </c>
    </row>
    <row r="1411" spans="3:33" x14ac:dyDescent="0.3">
      <c r="C1411" s="5" t="str">
        <f t="shared" si="583"/>
        <v/>
      </c>
      <c r="D1411" s="5" t="e">
        <f t="shared" si="567"/>
        <v>#N/A</v>
      </c>
      <c r="E1411" s="5" t="b">
        <f t="shared" si="584"/>
        <v>0</v>
      </c>
      <c r="F1411" s="5" t="e">
        <f t="shared" si="568"/>
        <v>#N/A</v>
      </c>
      <c r="G1411" s="5" t="str">
        <f t="shared" si="585"/>
        <v>FALSE V</v>
      </c>
      <c r="H1411" s="5" t="b">
        <f t="shared" si="586"/>
        <v>0</v>
      </c>
      <c r="I1411" s="5" t="b">
        <f t="shared" si="587"/>
        <v>0</v>
      </c>
      <c r="J1411" s="5" t="b">
        <f t="shared" si="588"/>
        <v>0</v>
      </c>
      <c r="K1411" s="5" t="str">
        <f t="shared" si="589"/>
        <v>FALSE C</v>
      </c>
      <c r="L1411" s="5" t="str">
        <f t="array" ref="L1411">IFERROR(INDEX(e29_4c,SMALL(IF(($B$9&lt;=e29_raw)*($B$11&gt;=e29_raw),MATCH(ROW(e29_4c),ROW(e29_4c))),ROWS($A$1:A1405)),COLUMN(A1405)),"")</f>
        <v/>
      </c>
      <c r="M1411" s="5" t="b">
        <f t="shared" si="590"/>
        <v>0</v>
      </c>
      <c r="N1411" t="b">
        <f t="shared" si="591"/>
        <v>0</v>
      </c>
      <c r="O1411" t="b">
        <f t="shared" si="592"/>
        <v>0</v>
      </c>
      <c r="P1411" s="5" t="b">
        <f t="shared" si="593"/>
        <v>0</v>
      </c>
      <c r="T1411" t="str">
        <f t="shared" si="569"/>
        <v/>
      </c>
      <c r="U1411" t="str">
        <f t="shared" si="570"/>
        <v/>
      </c>
      <c r="V1411" t="str">
        <f t="shared" si="571"/>
        <v/>
      </c>
      <c r="W1411" t="str">
        <f t="shared" si="572"/>
        <v/>
      </c>
      <c r="X1411" t="str">
        <f t="shared" si="573"/>
        <v/>
      </c>
      <c r="Y1411" t="str">
        <f t="shared" si="574"/>
        <v/>
      </c>
      <c r="Z1411" t="str">
        <f t="shared" si="575"/>
        <v/>
      </c>
      <c r="AA1411" t="str">
        <f t="shared" si="576"/>
        <v/>
      </c>
      <c r="AB1411" t="str">
        <f t="shared" si="577"/>
        <v/>
      </c>
      <c r="AC1411" t="str">
        <f t="shared" si="578"/>
        <v/>
      </c>
      <c r="AD1411" t="str">
        <f t="shared" si="579"/>
        <v/>
      </c>
      <c r="AE1411" t="str">
        <f t="shared" si="580"/>
        <v/>
      </c>
      <c r="AF1411" t="str">
        <f t="shared" si="581"/>
        <v/>
      </c>
      <c r="AG1411" t="str">
        <f t="shared" si="582"/>
        <v/>
      </c>
    </row>
    <row r="1412" spans="3:33" x14ac:dyDescent="0.3">
      <c r="C1412" s="5" t="str">
        <f t="shared" si="583"/>
        <v/>
      </c>
      <c r="D1412" s="5" t="e">
        <f t="shared" si="567"/>
        <v>#N/A</v>
      </c>
      <c r="E1412" s="5" t="b">
        <f t="shared" si="584"/>
        <v>0</v>
      </c>
      <c r="F1412" s="5" t="e">
        <f t="shared" si="568"/>
        <v>#N/A</v>
      </c>
      <c r="G1412" s="5" t="str">
        <f t="shared" si="585"/>
        <v>FALSE V</v>
      </c>
      <c r="H1412" s="5" t="b">
        <f t="shared" si="586"/>
        <v>0</v>
      </c>
      <c r="I1412" s="5" t="b">
        <f t="shared" si="587"/>
        <v>0</v>
      </c>
      <c r="J1412" s="5" t="b">
        <f t="shared" si="588"/>
        <v>0</v>
      </c>
      <c r="K1412" s="5" t="str">
        <f t="shared" si="589"/>
        <v>FALSE C</v>
      </c>
      <c r="L1412" s="5" t="str">
        <f t="array" ref="L1412">IFERROR(INDEX(e29_4c,SMALL(IF(($B$9&lt;=e29_raw)*($B$11&gt;=e29_raw),MATCH(ROW(e29_4c),ROW(e29_4c))),ROWS($A$1:A1406)),COLUMN(A1406)),"")</f>
        <v/>
      </c>
      <c r="M1412" s="5" t="b">
        <f t="shared" si="590"/>
        <v>0</v>
      </c>
      <c r="N1412" t="b">
        <f t="shared" si="591"/>
        <v>0</v>
      </c>
      <c r="O1412" t="b">
        <f t="shared" si="592"/>
        <v>0</v>
      </c>
      <c r="P1412" s="5" t="b">
        <f t="shared" si="593"/>
        <v>0</v>
      </c>
      <c r="T1412" t="str">
        <f t="shared" si="569"/>
        <v/>
      </c>
      <c r="U1412" t="str">
        <f t="shared" si="570"/>
        <v/>
      </c>
      <c r="V1412" t="str">
        <f t="shared" si="571"/>
        <v/>
      </c>
      <c r="W1412" t="str">
        <f t="shared" si="572"/>
        <v/>
      </c>
      <c r="X1412" t="str">
        <f t="shared" si="573"/>
        <v/>
      </c>
      <c r="Y1412" t="str">
        <f t="shared" si="574"/>
        <v/>
      </c>
      <c r="Z1412" t="str">
        <f t="shared" si="575"/>
        <v/>
      </c>
      <c r="AA1412" t="str">
        <f t="shared" si="576"/>
        <v/>
      </c>
      <c r="AB1412" t="str">
        <f t="shared" si="577"/>
        <v/>
      </c>
      <c r="AC1412" t="str">
        <f t="shared" si="578"/>
        <v/>
      </c>
      <c r="AD1412" t="str">
        <f t="shared" si="579"/>
        <v/>
      </c>
      <c r="AE1412" t="str">
        <f t="shared" si="580"/>
        <v/>
      </c>
      <c r="AF1412" t="str">
        <f t="shared" si="581"/>
        <v/>
      </c>
      <c r="AG1412" t="str">
        <f t="shared" si="582"/>
        <v/>
      </c>
    </row>
    <row r="1413" spans="3:33" x14ac:dyDescent="0.3">
      <c r="C1413" s="5" t="str">
        <f t="shared" si="583"/>
        <v/>
      </c>
      <c r="D1413" s="5" t="e">
        <f t="shared" si="567"/>
        <v>#N/A</v>
      </c>
      <c r="E1413" s="5" t="b">
        <f t="shared" si="584"/>
        <v>0</v>
      </c>
      <c r="F1413" s="5" t="e">
        <f t="shared" si="568"/>
        <v>#N/A</v>
      </c>
      <c r="G1413" s="5" t="str">
        <f t="shared" si="585"/>
        <v>FALSE V</v>
      </c>
      <c r="H1413" s="5" t="b">
        <f t="shared" si="586"/>
        <v>0</v>
      </c>
      <c r="I1413" s="5" t="b">
        <f t="shared" si="587"/>
        <v>0</v>
      </c>
      <c r="J1413" s="5" t="b">
        <f t="shared" si="588"/>
        <v>0</v>
      </c>
      <c r="K1413" s="5" t="str">
        <f t="shared" si="589"/>
        <v>FALSE C</v>
      </c>
      <c r="L1413" s="5" t="str">
        <f t="array" ref="L1413">IFERROR(INDEX(e29_4c,SMALL(IF(($B$9&lt;=e29_raw)*($B$11&gt;=e29_raw),MATCH(ROW(e29_4c),ROW(e29_4c))),ROWS($A$1:A1407)),COLUMN(A1407)),"")</f>
        <v/>
      </c>
      <c r="M1413" s="5" t="b">
        <f t="shared" si="590"/>
        <v>0</v>
      </c>
      <c r="N1413" t="b">
        <f t="shared" si="591"/>
        <v>0</v>
      </c>
      <c r="O1413" t="b">
        <f t="shared" si="592"/>
        <v>0</v>
      </c>
      <c r="P1413" s="5" t="b">
        <f t="shared" si="593"/>
        <v>0</v>
      </c>
      <c r="T1413" t="str">
        <f t="shared" si="569"/>
        <v/>
      </c>
      <c r="U1413" t="str">
        <f t="shared" si="570"/>
        <v/>
      </c>
      <c r="V1413" t="str">
        <f t="shared" si="571"/>
        <v/>
      </c>
      <c r="W1413" t="str">
        <f t="shared" si="572"/>
        <v/>
      </c>
      <c r="X1413" t="str">
        <f t="shared" si="573"/>
        <v/>
      </c>
      <c r="Y1413" t="str">
        <f t="shared" si="574"/>
        <v/>
      </c>
      <c r="Z1413" t="str">
        <f t="shared" si="575"/>
        <v/>
      </c>
      <c r="AA1413" t="str">
        <f t="shared" si="576"/>
        <v/>
      </c>
      <c r="AB1413" t="str">
        <f t="shared" si="577"/>
        <v/>
      </c>
      <c r="AC1413" t="str">
        <f t="shared" si="578"/>
        <v/>
      </c>
      <c r="AD1413" t="str">
        <f t="shared" si="579"/>
        <v/>
      </c>
      <c r="AE1413" t="str">
        <f t="shared" si="580"/>
        <v/>
      </c>
      <c r="AF1413" t="str">
        <f t="shared" si="581"/>
        <v/>
      </c>
      <c r="AG1413" t="str">
        <f t="shared" si="582"/>
        <v/>
      </c>
    </row>
    <row r="1414" spans="3:33" x14ac:dyDescent="0.3">
      <c r="C1414" s="5" t="str">
        <f t="shared" si="583"/>
        <v/>
      </c>
      <c r="D1414" s="5" t="e">
        <f t="shared" si="567"/>
        <v>#N/A</v>
      </c>
      <c r="E1414" s="5" t="b">
        <f t="shared" si="584"/>
        <v>0</v>
      </c>
      <c r="F1414" s="5" t="e">
        <f t="shared" si="568"/>
        <v>#N/A</v>
      </c>
      <c r="G1414" s="5" t="str">
        <f t="shared" si="585"/>
        <v>FALSE V</v>
      </c>
      <c r="H1414" s="5" t="b">
        <f t="shared" si="586"/>
        <v>0</v>
      </c>
      <c r="I1414" s="5" t="b">
        <f t="shared" si="587"/>
        <v>0</v>
      </c>
      <c r="J1414" s="5" t="b">
        <f t="shared" si="588"/>
        <v>0</v>
      </c>
      <c r="K1414" s="5" t="str">
        <f t="shared" si="589"/>
        <v>FALSE C</v>
      </c>
      <c r="L1414" s="5" t="str">
        <f t="array" ref="L1414">IFERROR(INDEX(e29_4c,SMALL(IF(($B$9&lt;=e29_raw)*($B$11&gt;=e29_raw),MATCH(ROW(e29_4c),ROW(e29_4c))),ROWS($A$1:A1408)),COLUMN(A1408)),"")</f>
        <v/>
      </c>
      <c r="M1414" s="5" t="b">
        <f t="shared" si="590"/>
        <v>0</v>
      </c>
      <c r="N1414" t="b">
        <f t="shared" si="591"/>
        <v>0</v>
      </c>
      <c r="O1414" t="b">
        <f t="shared" si="592"/>
        <v>0</v>
      </c>
      <c r="P1414" s="5" t="b">
        <f t="shared" si="593"/>
        <v>0</v>
      </c>
      <c r="T1414" t="str">
        <f t="shared" si="569"/>
        <v/>
      </c>
      <c r="U1414" t="str">
        <f t="shared" si="570"/>
        <v/>
      </c>
      <c r="V1414" t="str">
        <f t="shared" si="571"/>
        <v/>
      </c>
      <c r="W1414" t="str">
        <f t="shared" si="572"/>
        <v/>
      </c>
      <c r="X1414" t="str">
        <f t="shared" si="573"/>
        <v/>
      </c>
      <c r="Y1414" t="str">
        <f t="shared" si="574"/>
        <v/>
      </c>
      <c r="Z1414" t="str">
        <f t="shared" si="575"/>
        <v/>
      </c>
      <c r="AA1414" t="str">
        <f t="shared" si="576"/>
        <v/>
      </c>
      <c r="AB1414" t="str">
        <f t="shared" si="577"/>
        <v/>
      </c>
      <c r="AC1414" t="str">
        <f t="shared" si="578"/>
        <v/>
      </c>
      <c r="AD1414" t="str">
        <f t="shared" si="579"/>
        <v/>
      </c>
      <c r="AE1414" t="str">
        <f t="shared" si="580"/>
        <v/>
      </c>
      <c r="AF1414" t="str">
        <f t="shared" si="581"/>
        <v/>
      </c>
      <c r="AG1414" t="str">
        <f t="shared" si="582"/>
        <v/>
      </c>
    </row>
    <row r="1415" spans="3:33" x14ac:dyDescent="0.3">
      <c r="C1415" s="5" t="str">
        <f t="shared" si="583"/>
        <v/>
      </c>
      <c r="D1415" s="5" t="e">
        <f t="shared" ref="D1415:D1478" si="594">INDEX(e29_value,MATCH(L1415,e29_4c,0))&amp;" "&amp;INDEX(e29_sym,MATCH(L1415,e29_4c,0))</f>
        <v>#N/A</v>
      </c>
      <c r="E1415" s="5" t="b">
        <f t="shared" si="584"/>
        <v>0</v>
      </c>
      <c r="F1415" s="5" t="e">
        <f t="shared" ref="F1415:F1478" si="595">MIN($B$17,ROUND(SQRT(($B$30*INDEX(e29_raw,MATCH(L1415,e29_4c,0)))),1))&amp;" V"</f>
        <v>#N/A</v>
      </c>
      <c r="G1415" s="5" t="str">
        <f t="shared" si="585"/>
        <v>FALSE V</v>
      </c>
      <c r="H1415" s="5" t="b">
        <f t="shared" si="586"/>
        <v>0</v>
      </c>
      <c r="I1415" s="5" t="b">
        <f t="shared" si="587"/>
        <v>0</v>
      </c>
      <c r="J1415" s="5" t="b">
        <f t="shared" si="588"/>
        <v>0</v>
      </c>
      <c r="K1415" s="5" t="str">
        <f t="shared" si="589"/>
        <v>FALSE C</v>
      </c>
      <c r="L1415" s="5" t="str">
        <f t="array" ref="L1415">IFERROR(INDEX(e29_4c,SMALL(IF(($B$9&lt;=e29_raw)*($B$11&gt;=e29_raw),MATCH(ROW(e29_4c),ROW(e29_4c))),ROWS($A$1:A1409)),COLUMN(A1409)),"")</f>
        <v/>
      </c>
      <c r="M1415" s="5" t="b">
        <f t="shared" si="590"/>
        <v>0</v>
      </c>
      <c r="N1415" t="b">
        <f t="shared" si="591"/>
        <v>0</v>
      </c>
      <c r="O1415" t="b">
        <f t="shared" si="592"/>
        <v>0</v>
      </c>
      <c r="P1415" s="5" t="b">
        <f t="shared" si="593"/>
        <v>0</v>
      </c>
      <c r="T1415" t="str">
        <f t="shared" ref="T1415:T1478" si="596">IF($L1415&lt;&gt;"",C$6&amp;" '"&amp;C1415&amp;"';","")</f>
        <v/>
      </c>
      <c r="U1415" t="str">
        <f t="shared" ref="U1415:U1478" si="597">IF($L1415&lt;&gt;"",D$6&amp;" '"&amp;D1415&amp;"';","")</f>
        <v/>
      </c>
      <c r="V1415" t="str">
        <f t="shared" ref="V1415:V1478" si="598">IF($L1415&lt;&gt;"",E$6&amp;" '"&amp;E1415&amp;"';","")</f>
        <v/>
      </c>
      <c r="W1415" t="str">
        <f t="shared" ref="W1415:W1478" si="599">IF($L1415&lt;&gt;"",F$6&amp;" '"&amp;F1415&amp;"';","")</f>
        <v/>
      </c>
      <c r="X1415" t="str">
        <f t="shared" ref="X1415:X1478" si="600">IF($L1415&lt;&gt;"",G$6&amp;" '"&amp;G1415&amp;"';","")</f>
        <v/>
      </c>
      <c r="Y1415" t="str">
        <f t="shared" ref="Y1415:Y1478" si="601">IF($L1415&lt;&gt;"",H$6&amp;" '"&amp;H1415&amp;"';","")</f>
        <v/>
      </c>
      <c r="Z1415" t="str">
        <f t="shared" ref="Z1415:Z1478" si="602">IF($L1415&lt;&gt;"",I$6&amp;" '"&amp;I1415&amp;"';","")</f>
        <v/>
      </c>
      <c r="AA1415" t="str">
        <f t="shared" ref="AA1415:AA1478" si="603">IF($L1415&lt;&gt;"",J$6&amp;" '"&amp;J1415&amp;"';","")</f>
        <v/>
      </c>
      <c r="AB1415" t="str">
        <f t="shared" ref="AB1415:AB1478" si="604">IF($L1415&lt;&gt;"",K$6&amp;" '"&amp;K1415&amp;"';","")</f>
        <v/>
      </c>
      <c r="AC1415" t="str">
        <f t="shared" ref="AC1415:AC1478" si="605">IF($L1415&lt;&gt;"",L$6&amp;" '"&amp;L1415&amp;"';","")</f>
        <v/>
      </c>
      <c r="AD1415" t="str">
        <f t="shared" ref="AD1415:AD1478" si="606">IF($L1415&lt;&gt;"",M$6&amp;" '"&amp;M1415&amp;"';","")</f>
        <v/>
      </c>
      <c r="AE1415" t="str">
        <f t="shared" ref="AE1415:AE1478" si="607">IF($L1415&lt;&gt;"",N$6&amp;" '"&amp;N1415&amp;"';","")</f>
        <v/>
      </c>
      <c r="AF1415" t="str">
        <f t="shared" ref="AF1415:AF1478" si="608">IF($L1415&lt;&gt;"",O$6&amp;" '"&amp;O1415&amp;"';","")</f>
        <v/>
      </c>
      <c r="AG1415" t="str">
        <f t="shared" ref="AG1415:AG1478" si="609">IF($L1415&lt;&gt;"",P$6&amp;" '"&amp;P1415&amp;"';","")</f>
        <v/>
      </c>
    </row>
    <row r="1416" spans="3:33" x14ac:dyDescent="0.3">
      <c r="C1416" s="5" t="str">
        <f t="shared" ref="C1416:C1479" si="610">IF($L1416&lt;&gt;"","R"&amp;J1416,"")</f>
        <v/>
      </c>
      <c r="D1416" s="5" t="e">
        <f t="shared" si="594"/>
        <v>#N/A</v>
      </c>
      <c r="E1416" s="5" t="b">
        <f t="shared" ref="E1416:E1479" si="611">IF($L1416&lt;&gt;"",$B$21)</f>
        <v>0</v>
      </c>
      <c r="F1416" s="5" t="e">
        <f t="shared" si="595"/>
        <v>#N/A</v>
      </c>
      <c r="G1416" s="5" t="str">
        <f t="shared" ref="G1416:G1479" si="612">IF($L1416&lt;&gt;"",$B$19)&amp;" V"</f>
        <v>FALSE V</v>
      </c>
      <c r="H1416" s="5" t="b">
        <f t="shared" ref="H1416:H1479" si="613">IF($L1416&lt;&gt;"",$B$15)</f>
        <v>0</v>
      </c>
      <c r="I1416" s="5" t="b">
        <f t="shared" ref="I1416:I1479" si="614">IF($L1416&lt;&gt;"",$B$23)</f>
        <v>0</v>
      </c>
      <c r="J1416" s="5" t="b">
        <f t="shared" ref="J1416:J1479" si="615">IF($L1416&lt;&gt;"",$B$13)</f>
        <v>0</v>
      </c>
      <c r="K1416" s="5" t="str">
        <f t="shared" ref="K1416:K1479" si="616">IF($L1416&lt;&gt;"",$B$25)&amp;" C"</f>
        <v>FALSE C</v>
      </c>
      <c r="L1416" s="5" t="str">
        <f t="array" ref="L1416">IFERROR(INDEX(e29_4c,SMALL(IF(($B$9&lt;=e29_raw)*($B$11&gt;=e29_raw),MATCH(ROW(e29_4c),ROW(e29_4c))),ROWS($A$1:A1410)),COLUMN(A1410)),"")</f>
        <v/>
      </c>
      <c r="M1416" s="5" t="b">
        <f t="shared" ref="M1416:M1479" si="617">IF($L1416&lt;&gt;"",$B$27)</f>
        <v>0</v>
      </c>
      <c r="N1416" t="b">
        <f t="shared" ref="N1416:N1479" si="618">IF(L1416&lt;&gt;"",$A$9)</f>
        <v>0</v>
      </c>
      <c r="O1416" t="b">
        <f t="shared" ref="O1416:O1479" si="619">IF($L1416&lt;&gt;"","Panasonic")</f>
        <v>0</v>
      </c>
      <c r="P1416" s="5" t="b">
        <f t="shared" ref="P1416:P1479" si="620">IF($L1416&lt;&gt;"","ERJ"&amp;$B$6&amp;$B$34&amp;L1416)</f>
        <v>0</v>
      </c>
      <c r="T1416" t="str">
        <f t="shared" si="596"/>
        <v/>
      </c>
      <c r="U1416" t="str">
        <f t="shared" si="597"/>
        <v/>
      </c>
      <c r="V1416" t="str">
        <f t="shared" si="598"/>
        <v/>
      </c>
      <c r="W1416" t="str">
        <f t="shared" si="599"/>
        <v/>
      </c>
      <c r="X1416" t="str">
        <f t="shared" si="600"/>
        <v/>
      </c>
      <c r="Y1416" t="str">
        <f t="shared" si="601"/>
        <v/>
      </c>
      <c r="Z1416" t="str">
        <f t="shared" si="602"/>
        <v/>
      </c>
      <c r="AA1416" t="str">
        <f t="shared" si="603"/>
        <v/>
      </c>
      <c r="AB1416" t="str">
        <f t="shared" si="604"/>
        <v/>
      </c>
      <c r="AC1416" t="str">
        <f t="shared" si="605"/>
        <v/>
      </c>
      <c r="AD1416" t="str">
        <f t="shared" si="606"/>
        <v/>
      </c>
      <c r="AE1416" t="str">
        <f t="shared" si="607"/>
        <v/>
      </c>
      <c r="AF1416" t="str">
        <f t="shared" si="608"/>
        <v/>
      </c>
      <c r="AG1416" t="str">
        <f t="shared" si="609"/>
        <v/>
      </c>
    </row>
    <row r="1417" spans="3:33" x14ac:dyDescent="0.3">
      <c r="C1417" s="5" t="str">
        <f t="shared" si="610"/>
        <v/>
      </c>
      <c r="D1417" s="5" t="e">
        <f t="shared" si="594"/>
        <v>#N/A</v>
      </c>
      <c r="E1417" s="5" t="b">
        <f t="shared" si="611"/>
        <v>0</v>
      </c>
      <c r="F1417" s="5" t="e">
        <f t="shared" si="595"/>
        <v>#N/A</v>
      </c>
      <c r="G1417" s="5" t="str">
        <f t="shared" si="612"/>
        <v>FALSE V</v>
      </c>
      <c r="H1417" s="5" t="b">
        <f t="shared" si="613"/>
        <v>0</v>
      </c>
      <c r="I1417" s="5" t="b">
        <f t="shared" si="614"/>
        <v>0</v>
      </c>
      <c r="J1417" s="5" t="b">
        <f t="shared" si="615"/>
        <v>0</v>
      </c>
      <c r="K1417" s="5" t="str">
        <f t="shared" si="616"/>
        <v>FALSE C</v>
      </c>
      <c r="L1417" s="5" t="str">
        <f t="array" ref="L1417">IFERROR(INDEX(e29_4c,SMALL(IF(($B$9&lt;=e29_raw)*($B$11&gt;=e29_raw),MATCH(ROW(e29_4c),ROW(e29_4c))),ROWS($A$1:A1411)),COLUMN(A1411)),"")</f>
        <v/>
      </c>
      <c r="M1417" s="5" t="b">
        <f t="shared" si="617"/>
        <v>0</v>
      </c>
      <c r="N1417" t="b">
        <f t="shared" si="618"/>
        <v>0</v>
      </c>
      <c r="O1417" t="b">
        <f t="shared" si="619"/>
        <v>0</v>
      </c>
      <c r="P1417" s="5" t="b">
        <f t="shared" si="620"/>
        <v>0</v>
      </c>
      <c r="T1417" t="str">
        <f t="shared" si="596"/>
        <v/>
      </c>
      <c r="U1417" t="str">
        <f t="shared" si="597"/>
        <v/>
      </c>
      <c r="V1417" t="str">
        <f t="shared" si="598"/>
        <v/>
      </c>
      <c r="W1417" t="str">
        <f t="shared" si="599"/>
        <v/>
      </c>
      <c r="X1417" t="str">
        <f t="shared" si="600"/>
        <v/>
      </c>
      <c r="Y1417" t="str">
        <f t="shared" si="601"/>
        <v/>
      </c>
      <c r="Z1417" t="str">
        <f t="shared" si="602"/>
        <v/>
      </c>
      <c r="AA1417" t="str">
        <f t="shared" si="603"/>
        <v/>
      </c>
      <c r="AB1417" t="str">
        <f t="shared" si="604"/>
        <v/>
      </c>
      <c r="AC1417" t="str">
        <f t="shared" si="605"/>
        <v/>
      </c>
      <c r="AD1417" t="str">
        <f t="shared" si="606"/>
        <v/>
      </c>
      <c r="AE1417" t="str">
        <f t="shared" si="607"/>
        <v/>
      </c>
      <c r="AF1417" t="str">
        <f t="shared" si="608"/>
        <v/>
      </c>
      <c r="AG1417" t="str">
        <f t="shared" si="609"/>
        <v/>
      </c>
    </row>
    <row r="1418" spans="3:33" x14ac:dyDescent="0.3">
      <c r="C1418" s="5" t="str">
        <f t="shared" si="610"/>
        <v/>
      </c>
      <c r="D1418" s="5" t="e">
        <f t="shared" si="594"/>
        <v>#N/A</v>
      </c>
      <c r="E1418" s="5" t="b">
        <f t="shared" si="611"/>
        <v>0</v>
      </c>
      <c r="F1418" s="5" t="e">
        <f t="shared" si="595"/>
        <v>#N/A</v>
      </c>
      <c r="G1418" s="5" t="str">
        <f t="shared" si="612"/>
        <v>FALSE V</v>
      </c>
      <c r="H1418" s="5" t="b">
        <f t="shared" si="613"/>
        <v>0</v>
      </c>
      <c r="I1418" s="5" t="b">
        <f t="shared" si="614"/>
        <v>0</v>
      </c>
      <c r="J1418" s="5" t="b">
        <f t="shared" si="615"/>
        <v>0</v>
      </c>
      <c r="K1418" s="5" t="str">
        <f t="shared" si="616"/>
        <v>FALSE C</v>
      </c>
      <c r="L1418" s="5" t="str">
        <f t="array" ref="L1418">IFERROR(INDEX(e29_4c,SMALL(IF(($B$9&lt;=e29_raw)*($B$11&gt;=e29_raw),MATCH(ROW(e29_4c),ROW(e29_4c))),ROWS($A$1:A1412)),COLUMN(A1412)),"")</f>
        <v/>
      </c>
      <c r="M1418" s="5" t="b">
        <f t="shared" si="617"/>
        <v>0</v>
      </c>
      <c r="N1418" t="b">
        <f t="shared" si="618"/>
        <v>0</v>
      </c>
      <c r="O1418" t="b">
        <f t="shared" si="619"/>
        <v>0</v>
      </c>
      <c r="P1418" s="5" t="b">
        <f t="shared" si="620"/>
        <v>0</v>
      </c>
      <c r="T1418" t="str">
        <f t="shared" si="596"/>
        <v/>
      </c>
      <c r="U1418" t="str">
        <f t="shared" si="597"/>
        <v/>
      </c>
      <c r="V1418" t="str">
        <f t="shared" si="598"/>
        <v/>
      </c>
      <c r="W1418" t="str">
        <f t="shared" si="599"/>
        <v/>
      </c>
      <c r="X1418" t="str">
        <f t="shared" si="600"/>
        <v/>
      </c>
      <c r="Y1418" t="str">
        <f t="shared" si="601"/>
        <v/>
      </c>
      <c r="Z1418" t="str">
        <f t="shared" si="602"/>
        <v/>
      </c>
      <c r="AA1418" t="str">
        <f t="shared" si="603"/>
        <v/>
      </c>
      <c r="AB1418" t="str">
        <f t="shared" si="604"/>
        <v/>
      </c>
      <c r="AC1418" t="str">
        <f t="shared" si="605"/>
        <v/>
      </c>
      <c r="AD1418" t="str">
        <f t="shared" si="606"/>
        <v/>
      </c>
      <c r="AE1418" t="str">
        <f t="shared" si="607"/>
        <v/>
      </c>
      <c r="AF1418" t="str">
        <f t="shared" si="608"/>
        <v/>
      </c>
      <c r="AG1418" t="str">
        <f t="shared" si="609"/>
        <v/>
      </c>
    </row>
    <row r="1419" spans="3:33" x14ac:dyDescent="0.3">
      <c r="C1419" s="5" t="str">
        <f t="shared" si="610"/>
        <v/>
      </c>
      <c r="D1419" s="5" t="e">
        <f t="shared" si="594"/>
        <v>#N/A</v>
      </c>
      <c r="E1419" s="5" t="b">
        <f t="shared" si="611"/>
        <v>0</v>
      </c>
      <c r="F1419" s="5" t="e">
        <f t="shared" si="595"/>
        <v>#N/A</v>
      </c>
      <c r="G1419" s="5" t="str">
        <f t="shared" si="612"/>
        <v>FALSE V</v>
      </c>
      <c r="H1419" s="5" t="b">
        <f t="shared" si="613"/>
        <v>0</v>
      </c>
      <c r="I1419" s="5" t="b">
        <f t="shared" si="614"/>
        <v>0</v>
      </c>
      <c r="J1419" s="5" t="b">
        <f t="shared" si="615"/>
        <v>0</v>
      </c>
      <c r="K1419" s="5" t="str">
        <f t="shared" si="616"/>
        <v>FALSE C</v>
      </c>
      <c r="L1419" s="5" t="str">
        <f t="array" ref="L1419">IFERROR(INDEX(e29_4c,SMALL(IF(($B$9&lt;=e29_raw)*($B$11&gt;=e29_raw),MATCH(ROW(e29_4c),ROW(e29_4c))),ROWS($A$1:A1413)),COLUMN(A1413)),"")</f>
        <v/>
      </c>
      <c r="M1419" s="5" t="b">
        <f t="shared" si="617"/>
        <v>0</v>
      </c>
      <c r="N1419" t="b">
        <f t="shared" si="618"/>
        <v>0</v>
      </c>
      <c r="O1419" t="b">
        <f t="shared" si="619"/>
        <v>0</v>
      </c>
      <c r="P1419" s="5" t="b">
        <f t="shared" si="620"/>
        <v>0</v>
      </c>
      <c r="T1419" t="str">
        <f t="shared" si="596"/>
        <v/>
      </c>
      <c r="U1419" t="str">
        <f t="shared" si="597"/>
        <v/>
      </c>
      <c r="V1419" t="str">
        <f t="shared" si="598"/>
        <v/>
      </c>
      <c r="W1419" t="str">
        <f t="shared" si="599"/>
        <v/>
      </c>
      <c r="X1419" t="str">
        <f t="shared" si="600"/>
        <v/>
      </c>
      <c r="Y1419" t="str">
        <f t="shared" si="601"/>
        <v/>
      </c>
      <c r="Z1419" t="str">
        <f t="shared" si="602"/>
        <v/>
      </c>
      <c r="AA1419" t="str">
        <f t="shared" si="603"/>
        <v/>
      </c>
      <c r="AB1419" t="str">
        <f t="shared" si="604"/>
        <v/>
      </c>
      <c r="AC1419" t="str">
        <f t="shared" si="605"/>
        <v/>
      </c>
      <c r="AD1419" t="str">
        <f t="shared" si="606"/>
        <v/>
      </c>
      <c r="AE1419" t="str">
        <f t="shared" si="607"/>
        <v/>
      </c>
      <c r="AF1419" t="str">
        <f t="shared" si="608"/>
        <v/>
      </c>
      <c r="AG1419" t="str">
        <f t="shared" si="609"/>
        <v/>
      </c>
    </row>
    <row r="1420" spans="3:33" x14ac:dyDescent="0.3">
      <c r="C1420" s="5" t="str">
        <f t="shared" si="610"/>
        <v/>
      </c>
      <c r="D1420" s="5" t="e">
        <f t="shared" si="594"/>
        <v>#N/A</v>
      </c>
      <c r="E1420" s="5" t="b">
        <f t="shared" si="611"/>
        <v>0</v>
      </c>
      <c r="F1420" s="5" t="e">
        <f t="shared" si="595"/>
        <v>#N/A</v>
      </c>
      <c r="G1420" s="5" t="str">
        <f t="shared" si="612"/>
        <v>FALSE V</v>
      </c>
      <c r="H1420" s="5" t="b">
        <f t="shared" si="613"/>
        <v>0</v>
      </c>
      <c r="I1420" s="5" t="b">
        <f t="shared" si="614"/>
        <v>0</v>
      </c>
      <c r="J1420" s="5" t="b">
        <f t="shared" si="615"/>
        <v>0</v>
      </c>
      <c r="K1420" s="5" t="str">
        <f t="shared" si="616"/>
        <v>FALSE C</v>
      </c>
      <c r="L1420" s="5" t="str">
        <f t="array" ref="L1420">IFERROR(INDEX(e29_4c,SMALL(IF(($B$9&lt;=e29_raw)*($B$11&gt;=e29_raw),MATCH(ROW(e29_4c),ROW(e29_4c))),ROWS($A$1:A1414)),COLUMN(A1414)),"")</f>
        <v/>
      </c>
      <c r="M1420" s="5" t="b">
        <f t="shared" si="617"/>
        <v>0</v>
      </c>
      <c r="N1420" t="b">
        <f t="shared" si="618"/>
        <v>0</v>
      </c>
      <c r="O1420" t="b">
        <f t="shared" si="619"/>
        <v>0</v>
      </c>
      <c r="P1420" s="5" t="b">
        <f t="shared" si="620"/>
        <v>0</v>
      </c>
      <c r="T1420" t="str">
        <f t="shared" si="596"/>
        <v/>
      </c>
      <c r="U1420" t="str">
        <f t="shared" si="597"/>
        <v/>
      </c>
      <c r="V1420" t="str">
        <f t="shared" si="598"/>
        <v/>
      </c>
      <c r="W1420" t="str">
        <f t="shared" si="599"/>
        <v/>
      </c>
      <c r="X1420" t="str">
        <f t="shared" si="600"/>
        <v/>
      </c>
      <c r="Y1420" t="str">
        <f t="shared" si="601"/>
        <v/>
      </c>
      <c r="Z1420" t="str">
        <f t="shared" si="602"/>
        <v/>
      </c>
      <c r="AA1420" t="str">
        <f t="shared" si="603"/>
        <v/>
      </c>
      <c r="AB1420" t="str">
        <f t="shared" si="604"/>
        <v/>
      </c>
      <c r="AC1420" t="str">
        <f t="shared" si="605"/>
        <v/>
      </c>
      <c r="AD1420" t="str">
        <f t="shared" si="606"/>
        <v/>
      </c>
      <c r="AE1420" t="str">
        <f t="shared" si="607"/>
        <v/>
      </c>
      <c r="AF1420" t="str">
        <f t="shared" si="608"/>
        <v/>
      </c>
      <c r="AG1420" t="str">
        <f t="shared" si="609"/>
        <v/>
      </c>
    </row>
    <row r="1421" spans="3:33" x14ac:dyDescent="0.3">
      <c r="C1421" s="5" t="str">
        <f t="shared" si="610"/>
        <v/>
      </c>
      <c r="D1421" s="5" t="e">
        <f t="shared" si="594"/>
        <v>#N/A</v>
      </c>
      <c r="E1421" s="5" t="b">
        <f t="shared" si="611"/>
        <v>0</v>
      </c>
      <c r="F1421" s="5" t="e">
        <f t="shared" si="595"/>
        <v>#N/A</v>
      </c>
      <c r="G1421" s="5" t="str">
        <f t="shared" si="612"/>
        <v>FALSE V</v>
      </c>
      <c r="H1421" s="5" t="b">
        <f t="shared" si="613"/>
        <v>0</v>
      </c>
      <c r="I1421" s="5" t="b">
        <f t="shared" si="614"/>
        <v>0</v>
      </c>
      <c r="J1421" s="5" t="b">
        <f t="shared" si="615"/>
        <v>0</v>
      </c>
      <c r="K1421" s="5" t="str">
        <f t="shared" si="616"/>
        <v>FALSE C</v>
      </c>
      <c r="L1421" s="5" t="str">
        <f t="array" ref="L1421">IFERROR(INDEX(e29_4c,SMALL(IF(($B$9&lt;=e29_raw)*($B$11&gt;=e29_raw),MATCH(ROW(e29_4c),ROW(e29_4c))),ROWS($A$1:A1415)),COLUMN(A1415)),"")</f>
        <v/>
      </c>
      <c r="M1421" s="5" t="b">
        <f t="shared" si="617"/>
        <v>0</v>
      </c>
      <c r="N1421" t="b">
        <f t="shared" si="618"/>
        <v>0</v>
      </c>
      <c r="O1421" t="b">
        <f t="shared" si="619"/>
        <v>0</v>
      </c>
      <c r="P1421" s="5" t="b">
        <f t="shared" si="620"/>
        <v>0</v>
      </c>
      <c r="T1421" t="str">
        <f t="shared" si="596"/>
        <v/>
      </c>
      <c r="U1421" t="str">
        <f t="shared" si="597"/>
        <v/>
      </c>
      <c r="V1421" t="str">
        <f t="shared" si="598"/>
        <v/>
      </c>
      <c r="W1421" t="str">
        <f t="shared" si="599"/>
        <v/>
      </c>
      <c r="X1421" t="str">
        <f t="shared" si="600"/>
        <v/>
      </c>
      <c r="Y1421" t="str">
        <f t="shared" si="601"/>
        <v/>
      </c>
      <c r="Z1421" t="str">
        <f t="shared" si="602"/>
        <v/>
      </c>
      <c r="AA1421" t="str">
        <f t="shared" si="603"/>
        <v/>
      </c>
      <c r="AB1421" t="str">
        <f t="shared" si="604"/>
        <v/>
      </c>
      <c r="AC1421" t="str">
        <f t="shared" si="605"/>
        <v/>
      </c>
      <c r="AD1421" t="str">
        <f t="shared" si="606"/>
        <v/>
      </c>
      <c r="AE1421" t="str">
        <f t="shared" si="607"/>
        <v/>
      </c>
      <c r="AF1421" t="str">
        <f t="shared" si="608"/>
        <v/>
      </c>
      <c r="AG1421" t="str">
        <f t="shared" si="609"/>
        <v/>
      </c>
    </row>
    <row r="1422" spans="3:33" x14ac:dyDescent="0.3">
      <c r="C1422" s="5" t="str">
        <f t="shared" si="610"/>
        <v/>
      </c>
      <c r="D1422" s="5" t="e">
        <f t="shared" si="594"/>
        <v>#N/A</v>
      </c>
      <c r="E1422" s="5" t="b">
        <f t="shared" si="611"/>
        <v>0</v>
      </c>
      <c r="F1422" s="5" t="e">
        <f t="shared" si="595"/>
        <v>#N/A</v>
      </c>
      <c r="G1422" s="5" t="str">
        <f t="shared" si="612"/>
        <v>FALSE V</v>
      </c>
      <c r="H1422" s="5" t="b">
        <f t="shared" si="613"/>
        <v>0</v>
      </c>
      <c r="I1422" s="5" t="b">
        <f t="shared" si="614"/>
        <v>0</v>
      </c>
      <c r="J1422" s="5" t="b">
        <f t="shared" si="615"/>
        <v>0</v>
      </c>
      <c r="K1422" s="5" t="str">
        <f t="shared" si="616"/>
        <v>FALSE C</v>
      </c>
      <c r="L1422" s="5" t="str">
        <f t="array" ref="L1422">IFERROR(INDEX(e29_4c,SMALL(IF(($B$9&lt;=e29_raw)*($B$11&gt;=e29_raw),MATCH(ROW(e29_4c),ROW(e29_4c))),ROWS($A$1:A1416)),COLUMN(A1416)),"")</f>
        <v/>
      </c>
      <c r="M1422" s="5" t="b">
        <f t="shared" si="617"/>
        <v>0</v>
      </c>
      <c r="N1422" t="b">
        <f t="shared" si="618"/>
        <v>0</v>
      </c>
      <c r="O1422" t="b">
        <f t="shared" si="619"/>
        <v>0</v>
      </c>
      <c r="P1422" s="5" t="b">
        <f t="shared" si="620"/>
        <v>0</v>
      </c>
      <c r="T1422" t="str">
        <f t="shared" si="596"/>
        <v/>
      </c>
      <c r="U1422" t="str">
        <f t="shared" si="597"/>
        <v/>
      </c>
      <c r="V1422" t="str">
        <f t="shared" si="598"/>
        <v/>
      </c>
      <c r="W1422" t="str">
        <f t="shared" si="599"/>
        <v/>
      </c>
      <c r="X1422" t="str">
        <f t="shared" si="600"/>
        <v/>
      </c>
      <c r="Y1422" t="str">
        <f t="shared" si="601"/>
        <v/>
      </c>
      <c r="Z1422" t="str">
        <f t="shared" si="602"/>
        <v/>
      </c>
      <c r="AA1422" t="str">
        <f t="shared" si="603"/>
        <v/>
      </c>
      <c r="AB1422" t="str">
        <f t="shared" si="604"/>
        <v/>
      </c>
      <c r="AC1422" t="str">
        <f t="shared" si="605"/>
        <v/>
      </c>
      <c r="AD1422" t="str">
        <f t="shared" si="606"/>
        <v/>
      </c>
      <c r="AE1422" t="str">
        <f t="shared" si="607"/>
        <v/>
      </c>
      <c r="AF1422" t="str">
        <f t="shared" si="608"/>
        <v/>
      </c>
      <c r="AG1422" t="str">
        <f t="shared" si="609"/>
        <v/>
      </c>
    </row>
    <row r="1423" spans="3:33" x14ac:dyDescent="0.3">
      <c r="C1423" s="5" t="str">
        <f t="shared" si="610"/>
        <v/>
      </c>
      <c r="D1423" s="5" t="e">
        <f t="shared" si="594"/>
        <v>#N/A</v>
      </c>
      <c r="E1423" s="5" t="b">
        <f t="shared" si="611"/>
        <v>0</v>
      </c>
      <c r="F1423" s="5" t="e">
        <f t="shared" si="595"/>
        <v>#N/A</v>
      </c>
      <c r="G1423" s="5" t="str">
        <f t="shared" si="612"/>
        <v>FALSE V</v>
      </c>
      <c r="H1423" s="5" t="b">
        <f t="shared" si="613"/>
        <v>0</v>
      </c>
      <c r="I1423" s="5" t="b">
        <f t="shared" si="614"/>
        <v>0</v>
      </c>
      <c r="J1423" s="5" t="b">
        <f t="shared" si="615"/>
        <v>0</v>
      </c>
      <c r="K1423" s="5" t="str">
        <f t="shared" si="616"/>
        <v>FALSE C</v>
      </c>
      <c r="L1423" s="5" t="str">
        <f t="array" ref="L1423">IFERROR(INDEX(e29_4c,SMALL(IF(($B$9&lt;=e29_raw)*($B$11&gt;=e29_raw),MATCH(ROW(e29_4c),ROW(e29_4c))),ROWS($A$1:A1417)),COLUMN(A1417)),"")</f>
        <v/>
      </c>
      <c r="M1423" s="5" t="b">
        <f t="shared" si="617"/>
        <v>0</v>
      </c>
      <c r="N1423" t="b">
        <f t="shared" si="618"/>
        <v>0</v>
      </c>
      <c r="O1423" t="b">
        <f t="shared" si="619"/>
        <v>0</v>
      </c>
      <c r="P1423" s="5" t="b">
        <f t="shared" si="620"/>
        <v>0</v>
      </c>
      <c r="T1423" t="str">
        <f t="shared" si="596"/>
        <v/>
      </c>
      <c r="U1423" t="str">
        <f t="shared" si="597"/>
        <v/>
      </c>
      <c r="V1423" t="str">
        <f t="shared" si="598"/>
        <v/>
      </c>
      <c r="W1423" t="str">
        <f t="shared" si="599"/>
        <v/>
      </c>
      <c r="X1423" t="str">
        <f t="shared" si="600"/>
        <v/>
      </c>
      <c r="Y1423" t="str">
        <f t="shared" si="601"/>
        <v/>
      </c>
      <c r="Z1423" t="str">
        <f t="shared" si="602"/>
        <v/>
      </c>
      <c r="AA1423" t="str">
        <f t="shared" si="603"/>
        <v/>
      </c>
      <c r="AB1423" t="str">
        <f t="shared" si="604"/>
        <v/>
      </c>
      <c r="AC1423" t="str">
        <f t="shared" si="605"/>
        <v/>
      </c>
      <c r="AD1423" t="str">
        <f t="shared" si="606"/>
        <v/>
      </c>
      <c r="AE1423" t="str">
        <f t="shared" si="607"/>
        <v/>
      </c>
      <c r="AF1423" t="str">
        <f t="shared" si="608"/>
        <v/>
      </c>
      <c r="AG1423" t="str">
        <f t="shared" si="609"/>
        <v/>
      </c>
    </row>
    <row r="1424" spans="3:33" x14ac:dyDescent="0.3">
      <c r="C1424" s="5" t="str">
        <f t="shared" si="610"/>
        <v/>
      </c>
      <c r="D1424" s="5" t="e">
        <f t="shared" si="594"/>
        <v>#N/A</v>
      </c>
      <c r="E1424" s="5" t="b">
        <f t="shared" si="611"/>
        <v>0</v>
      </c>
      <c r="F1424" s="5" t="e">
        <f t="shared" si="595"/>
        <v>#N/A</v>
      </c>
      <c r="G1424" s="5" t="str">
        <f t="shared" si="612"/>
        <v>FALSE V</v>
      </c>
      <c r="H1424" s="5" t="b">
        <f t="shared" si="613"/>
        <v>0</v>
      </c>
      <c r="I1424" s="5" t="b">
        <f t="shared" si="614"/>
        <v>0</v>
      </c>
      <c r="J1424" s="5" t="b">
        <f t="shared" si="615"/>
        <v>0</v>
      </c>
      <c r="K1424" s="5" t="str">
        <f t="shared" si="616"/>
        <v>FALSE C</v>
      </c>
      <c r="L1424" s="5" t="str">
        <f t="array" ref="L1424">IFERROR(INDEX(e29_4c,SMALL(IF(($B$9&lt;=e29_raw)*($B$11&gt;=e29_raw),MATCH(ROW(e29_4c),ROW(e29_4c))),ROWS($A$1:A1418)),COLUMN(A1418)),"")</f>
        <v/>
      </c>
      <c r="M1424" s="5" t="b">
        <f t="shared" si="617"/>
        <v>0</v>
      </c>
      <c r="N1424" t="b">
        <f t="shared" si="618"/>
        <v>0</v>
      </c>
      <c r="O1424" t="b">
        <f t="shared" si="619"/>
        <v>0</v>
      </c>
      <c r="P1424" s="5" t="b">
        <f t="shared" si="620"/>
        <v>0</v>
      </c>
      <c r="T1424" t="str">
        <f t="shared" si="596"/>
        <v/>
      </c>
      <c r="U1424" t="str">
        <f t="shared" si="597"/>
        <v/>
      </c>
      <c r="V1424" t="str">
        <f t="shared" si="598"/>
        <v/>
      </c>
      <c r="W1424" t="str">
        <f t="shared" si="599"/>
        <v/>
      </c>
      <c r="X1424" t="str">
        <f t="shared" si="600"/>
        <v/>
      </c>
      <c r="Y1424" t="str">
        <f t="shared" si="601"/>
        <v/>
      </c>
      <c r="Z1424" t="str">
        <f t="shared" si="602"/>
        <v/>
      </c>
      <c r="AA1424" t="str">
        <f t="shared" si="603"/>
        <v/>
      </c>
      <c r="AB1424" t="str">
        <f t="shared" si="604"/>
        <v/>
      </c>
      <c r="AC1424" t="str">
        <f t="shared" si="605"/>
        <v/>
      </c>
      <c r="AD1424" t="str">
        <f t="shared" si="606"/>
        <v/>
      </c>
      <c r="AE1424" t="str">
        <f t="shared" si="607"/>
        <v/>
      </c>
      <c r="AF1424" t="str">
        <f t="shared" si="608"/>
        <v/>
      </c>
      <c r="AG1424" t="str">
        <f t="shared" si="609"/>
        <v/>
      </c>
    </row>
    <row r="1425" spans="3:33" x14ac:dyDescent="0.3">
      <c r="C1425" s="5" t="str">
        <f t="shared" si="610"/>
        <v/>
      </c>
      <c r="D1425" s="5" t="e">
        <f t="shared" si="594"/>
        <v>#N/A</v>
      </c>
      <c r="E1425" s="5" t="b">
        <f t="shared" si="611"/>
        <v>0</v>
      </c>
      <c r="F1425" s="5" t="e">
        <f t="shared" si="595"/>
        <v>#N/A</v>
      </c>
      <c r="G1425" s="5" t="str">
        <f t="shared" si="612"/>
        <v>FALSE V</v>
      </c>
      <c r="H1425" s="5" t="b">
        <f t="shared" si="613"/>
        <v>0</v>
      </c>
      <c r="I1425" s="5" t="b">
        <f t="shared" si="614"/>
        <v>0</v>
      </c>
      <c r="J1425" s="5" t="b">
        <f t="shared" si="615"/>
        <v>0</v>
      </c>
      <c r="K1425" s="5" t="str">
        <f t="shared" si="616"/>
        <v>FALSE C</v>
      </c>
      <c r="L1425" s="5" t="str">
        <f t="array" ref="L1425">IFERROR(INDEX(e29_4c,SMALL(IF(($B$9&lt;=e29_raw)*($B$11&gt;=e29_raw),MATCH(ROW(e29_4c),ROW(e29_4c))),ROWS($A$1:A1419)),COLUMN(A1419)),"")</f>
        <v/>
      </c>
      <c r="M1425" s="5" t="b">
        <f t="shared" si="617"/>
        <v>0</v>
      </c>
      <c r="N1425" t="b">
        <f t="shared" si="618"/>
        <v>0</v>
      </c>
      <c r="O1425" t="b">
        <f t="shared" si="619"/>
        <v>0</v>
      </c>
      <c r="P1425" s="5" t="b">
        <f t="shared" si="620"/>
        <v>0</v>
      </c>
      <c r="T1425" t="str">
        <f t="shared" si="596"/>
        <v/>
      </c>
      <c r="U1425" t="str">
        <f t="shared" si="597"/>
        <v/>
      </c>
      <c r="V1425" t="str">
        <f t="shared" si="598"/>
        <v/>
      </c>
      <c r="W1425" t="str">
        <f t="shared" si="599"/>
        <v/>
      </c>
      <c r="X1425" t="str">
        <f t="shared" si="600"/>
        <v/>
      </c>
      <c r="Y1425" t="str">
        <f t="shared" si="601"/>
        <v/>
      </c>
      <c r="Z1425" t="str">
        <f t="shared" si="602"/>
        <v/>
      </c>
      <c r="AA1425" t="str">
        <f t="shared" si="603"/>
        <v/>
      </c>
      <c r="AB1425" t="str">
        <f t="shared" si="604"/>
        <v/>
      </c>
      <c r="AC1425" t="str">
        <f t="shared" si="605"/>
        <v/>
      </c>
      <c r="AD1425" t="str">
        <f t="shared" si="606"/>
        <v/>
      </c>
      <c r="AE1425" t="str">
        <f t="shared" si="607"/>
        <v/>
      </c>
      <c r="AF1425" t="str">
        <f t="shared" si="608"/>
        <v/>
      </c>
      <c r="AG1425" t="str">
        <f t="shared" si="609"/>
        <v/>
      </c>
    </row>
    <row r="1426" spans="3:33" x14ac:dyDescent="0.3">
      <c r="C1426" s="5" t="str">
        <f t="shared" si="610"/>
        <v/>
      </c>
      <c r="D1426" s="5" t="e">
        <f t="shared" si="594"/>
        <v>#N/A</v>
      </c>
      <c r="E1426" s="5" t="b">
        <f t="shared" si="611"/>
        <v>0</v>
      </c>
      <c r="F1426" s="5" t="e">
        <f t="shared" si="595"/>
        <v>#N/A</v>
      </c>
      <c r="G1426" s="5" t="str">
        <f t="shared" si="612"/>
        <v>FALSE V</v>
      </c>
      <c r="H1426" s="5" t="b">
        <f t="shared" si="613"/>
        <v>0</v>
      </c>
      <c r="I1426" s="5" t="b">
        <f t="shared" si="614"/>
        <v>0</v>
      </c>
      <c r="J1426" s="5" t="b">
        <f t="shared" si="615"/>
        <v>0</v>
      </c>
      <c r="K1426" s="5" t="str">
        <f t="shared" si="616"/>
        <v>FALSE C</v>
      </c>
      <c r="L1426" s="5" t="str">
        <f t="array" ref="L1426">IFERROR(INDEX(e29_4c,SMALL(IF(($B$9&lt;=e29_raw)*($B$11&gt;=e29_raw),MATCH(ROW(e29_4c),ROW(e29_4c))),ROWS($A$1:A1420)),COLUMN(A1420)),"")</f>
        <v/>
      </c>
      <c r="M1426" s="5" t="b">
        <f t="shared" si="617"/>
        <v>0</v>
      </c>
      <c r="N1426" t="b">
        <f t="shared" si="618"/>
        <v>0</v>
      </c>
      <c r="O1426" t="b">
        <f t="shared" si="619"/>
        <v>0</v>
      </c>
      <c r="P1426" s="5" t="b">
        <f t="shared" si="620"/>
        <v>0</v>
      </c>
      <c r="T1426" t="str">
        <f t="shared" si="596"/>
        <v/>
      </c>
      <c r="U1426" t="str">
        <f t="shared" si="597"/>
        <v/>
      </c>
      <c r="V1426" t="str">
        <f t="shared" si="598"/>
        <v/>
      </c>
      <c r="W1426" t="str">
        <f t="shared" si="599"/>
        <v/>
      </c>
      <c r="X1426" t="str">
        <f t="shared" si="600"/>
        <v/>
      </c>
      <c r="Y1426" t="str">
        <f t="shared" si="601"/>
        <v/>
      </c>
      <c r="Z1426" t="str">
        <f t="shared" si="602"/>
        <v/>
      </c>
      <c r="AA1426" t="str">
        <f t="shared" si="603"/>
        <v/>
      </c>
      <c r="AB1426" t="str">
        <f t="shared" si="604"/>
        <v/>
      </c>
      <c r="AC1426" t="str">
        <f t="shared" si="605"/>
        <v/>
      </c>
      <c r="AD1426" t="str">
        <f t="shared" si="606"/>
        <v/>
      </c>
      <c r="AE1426" t="str">
        <f t="shared" si="607"/>
        <v/>
      </c>
      <c r="AF1426" t="str">
        <f t="shared" si="608"/>
        <v/>
      </c>
      <c r="AG1426" t="str">
        <f t="shared" si="609"/>
        <v/>
      </c>
    </row>
    <row r="1427" spans="3:33" x14ac:dyDescent="0.3">
      <c r="C1427" s="5" t="str">
        <f t="shared" si="610"/>
        <v/>
      </c>
      <c r="D1427" s="5" t="e">
        <f t="shared" si="594"/>
        <v>#N/A</v>
      </c>
      <c r="E1427" s="5" t="b">
        <f t="shared" si="611"/>
        <v>0</v>
      </c>
      <c r="F1427" s="5" t="e">
        <f t="shared" si="595"/>
        <v>#N/A</v>
      </c>
      <c r="G1427" s="5" t="str">
        <f t="shared" si="612"/>
        <v>FALSE V</v>
      </c>
      <c r="H1427" s="5" t="b">
        <f t="shared" si="613"/>
        <v>0</v>
      </c>
      <c r="I1427" s="5" t="b">
        <f t="shared" si="614"/>
        <v>0</v>
      </c>
      <c r="J1427" s="5" t="b">
        <f t="shared" si="615"/>
        <v>0</v>
      </c>
      <c r="K1427" s="5" t="str">
        <f t="shared" si="616"/>
        <v>FALSE C</v>
      </c>
      <c r="L1427" s="5" t="str">
        <f t="array" ref="L1427">IFERROR(INDEX(e29_4c,SMALL(IF(($B$9&lt;=e29_raw)*($B$11&gt;=e29_raw),MATCH(ROW(e29_4c),ROW(e29_4c))),ROWS($A$1:A1421)),COLUMN(A1421)),"")</f>
        <v/>
      </c>
      <c r="M1427" s="5" t="b">
        <f t="shared" si="617"/>
        <v>0</v>
      </c>
      <c r="N1427" t="b">
        <f t="shared" si="618"/>
        <v>0</v>
      </c>
      <c r="O1427" t="b">
        <f t="shared" si="619"/>
        <v>0</v>
      </c>
      <c r="P1427" s="5" t="b">
        <f t="shared" si="620"/>
        <v>0</v>
      </c>
      <c r="T1427" t="str">
        <f t="shared" si="596"/>
        <v/>
      </c>
      <c r="U1427" t="str">
        <f t="shared" si="597"/>
        <v/>
      </c>
      <c r="V1427" t="str">
        <f t="shared" si="598"/>
        <v/>
      </c>
      <c r="W1427" t="str">
        <f t="shared" si="599"/>
        <v/>
      </c>
      <c r="X1427" t="str">
        <f t="shared" si="600"/>
        <v/>
      </c>
      <c r="Y1427" t="str">
        <f t="shared" si="601"/>
        <v/>
      </c>
      <c r="Z1427" t="str">
        <f t="shared" si="602"/>
        <v/>
      </c>
      <c r="AA1427" t="str">
        <f t="shared" si="603"/>
        <v/>
      </c>
      <c r="AB1427" t="str">
        <f t="shared" si="604"/>
        <v/>
      </c>
      <c r="AC1427" t="str">
        <f t="shared" si="605"/>
        <v/>
      </c>
      <c r="AD1427" t="str">
        <f t="shared" si="606"/>
        <v/>
      </c>
      <c r="AE1427" t="str">
        <f t="shared" si="607"/>
        <v/>
      </c>
      <c r="AF1427" t="str">
        <f t="shared" si="608"/>
        <v/>
      </c>
      <c r="AG1427" t="str">
        <f t="shared" si="609"/>
        <v/>
      </c>
    </row>
    <row r="1428" spans="3:33" x14ac:dyDescent="0.3">
      <c r="C1428" s="5" t="str">
        <f t="shared" si="610"/>
        <v/>
      </c>
      <c r="D1428" s="5" t="e">
        <f t="shared" si="594"/>
        <v>#N/A</v>
      </c>
      <c r="E1428" s="5" t="b">
        <f t="shared" si="611"/>
        <v>0</v>
      </c>
      <c r="F1428" s="5" t="e">
        <f t="shared" si="595"/>
        <v>#N/A</v>
      </c>
      <c r="G1428" s="5" t="str">
        <f t="shared" si="612"/>
        <v>FALSE V</v>
      </c>
      <c r="H1428" s="5" t="b">
        <f t="shared" si="613"/>
        <v>0</v>
      </c>
      <c r="I1428" s="5" t="b">
        <f t="shared" si="614"/>
        <v>0</v>
      </c>
      <c r="J1428" s="5" t="b">
        <f t="shared" si="615"/>
        <v>0</v>
      </c>
      <c r="K1428" s="5" t="str">
        <f t="shared" si="616"/>
        <v>FALSE C</v>
      </c>
      <c r="L1428" s="5" t="str">
        <f t="array" ref="L1428">IFERROR(INDEX(e29_4c,SMALL(IF(($B$9&lt;=e29_raw)*($B$11&gt;=e29_raw),MATCH(ROW(e29_4c),ROW(e29_4c))),ROWS($A$1:A1422)),COLUMN(A1422)),"")</f>
        <v/>
      </c>
      <c r="M1428" s="5" t="b">
        <f t="shared" si="617"/>
        <v>0</v>
      </c>
      <c r="N1428" t="b">
        <f t="shared" si="618"/>
        <v>0</v>
      </c>
      <c r="O1428" t="b">
        <f t="shared" si="619"/>
        <v>0</v>
      </c>
      <c r="P1428" s="5" t="b">
        <f t="shared" si="620"/>
        <v>0</v>
      </c>
      <c r="T1428" t="str">
        <f t="shared" si="596"/>
        <v/>
      </c>
      <c r="U1428" t="str">
        <f t="shared" si="597"/>
        <v/>
      </c>
      <c r="V1428" t="str">
        <f t="shared" si="598"/>
        <v/>
      </c>
      <c r="W1428" t="str">
        <f t="shared" si="599"/>
        <v/>
      </c>
      <c r="X1428" t="str">
        <f t="shared" si="600"/>
        <v/>
      </c>
      <c r="Y1428" t="str">
        <f t="shared" si="601"/>
        <v/>
      </c>
      <c r="Z1428" t="str">
        <f t="shared" si="602"/>
        <v/>
      </c>
      <c r="AA1428" t="str">
        <f t="shared" si="603"/>
        <v/>
      </c>
      <c r="AB1428" t="str">
        <f t="shared" si="604"/>
        <v/>
      </c>
      <c r="AC1428" t="str">
        <f t="shared" si="605"/>
        <v/>
      </c>
      <c r="AD1428" t="str">
        <f t="shared" si="606"/>
        <v/>
      </c>
      <c r="AE1428" t="str">
        <f t="shared" si="607"/>
        <v/>
      </c>
      <c r="AF1428" t="str">
        <f t="shared" si="608"/>
        <v/>
      </c>
      <c r="AG1428" t="str">
        <f t="shared" si="609"/>
        <v/>
      </c>
    </row>
    <row r="1429" spans="3:33" x14ac:dyDescent="0.3">
      <c r="C1429" s="5" t="str">
        <f t="shared" si="610"/>
        <v/>
      </c>
      <c r="D1429" s="5" t="e">
        <f t="shared" si="594"/>
        <v>#N/A</v>
      </c>
      <c r="E1429" s="5" t="b">
        <f t="shared" si="611"/>
        <v>0</v>
      </c>
      <c r="F1429" s="5" t="e">
        <f t="shared" si="595"/>
        <v>#N/A</v>
      </c>
      <c r="G1429" s="5" t="str">
        <f t="shared" si="612"/>
        <v>FALSE V</v>
      </c>
      <c r="H1429" s="5" t="b">
        <f t="shared" si="613"/>
        <v>0</v>
      </c>
      <c r="I1429" s="5" t="b">
        <f t="shared" si="614"/>
        <v>0</v>
      </c>
      <c r="J1429" s="5" t="b">
        <f t="shared" si="615"/>
        <v>0</v>
      </c>
      <c r="K1429" s="5" t="str">
        <f t="shared" si="616"/>
        <v>FALSE C</v>
      </c>
      <c r="L1429" s="5" t="str">
        <f t="array" ref="L1429">IFERROR(INDEX(e29_4c,SMALL(IF(($B$9&lt;=e29_raw)*($B$11&gt;=e29_raw),MATCH(ROW(e29_4c),ROW(e29_4c))),ROWS($A$1:A1423)),COLUMN(A1423)),"")</f>
        <v/>
      </c>
      <c r="M1429" s="5" t="b">
        <f t="shared" si="617"/>
        <v>0</v>
      </c>
      <c r="N1429" t="b">
        <f t="shared" si="618"/>
        <v>0</v>
      </c>
      <c r="O1429" t="b">
        <f t="shared" si="619"/>
        <v>0</v>
      </c>
      <c r="P1429" s="5" t="b">
        <f t="shared" si="620"/>
        <v>0</v>
      </c>
      <c r="T1429" t="str">
        <f t="shared" si="596"/>
        <v/>
      </c>
      <c r="U1429" t="str">
        <f t="shared" si="597"/>
        <v/>
      </c>
      <c r="V1429" t="str">
        <f t="shared" si="598"/>
        <v/>
      </c>
      <c r="W1429" t="str">
        <f t="shared" si="599"/>
        <v/>
      </c>
      <c r="X1429" t="str">
        <f t="shared" si="600"/>
        <v/>
      </c>
      <c r="Y1429" t="str">
        <f t="shared" si="601"/>
        <v/>
      </c>
      <c r="Z1429" t="str">
        <f t="shared" si="602"/>
        <v/>
      </c>
      <c r="AA1429" t="str">
        <f t="shared" si="603"/>
        <v/>
      </c>
      <c r="AB1429" t="str">
        <f t="shared" si="604"/>
        <v/>
      </c>
      <c r="AC1429" t="str">
        <f t="shared" si="605"/>
        <v/>
      </c>
      <c r="AD1429" t="str">
        <f t="shared" si="606"/>
        <v/>
      </c>
      <c r="AE1429" t="str">
        <f t="shared" si="607"/>
        <v/>
      </c>
      <c r="AF1429" t="str">
        <f t="shared" si="608"/>
        <v/>
      </c>
      <c r="AG1429" t="str">
        <f t="shared" si="609"/>
        <v/>
      </c>
    </row>
    <row r="1430" spans="3:33" x14ac:dyDescent="0.3">
      <c r="C1430" s="5" t="str">
        <f t="shared" si="610"/>
        <v/>
      </c>
      <c r="D1430" s="5" t="e">
        <f t="shared" si="594"/>
        <v>#N/A</v>
      </c>
      <c r="E1430" s="5" t="b">
        <f t="shared" si="611"/>
        <v>0</v>
      </c>
      <c r="F1430" s="5" t="e">
        <f t="shared" si="595"/>
        <v>#N/A</v>
      </c>
      <c r="G1430" s="5" t="str">
        <f t="shared" si="612"/>
        <v>FALSE V</v>
      </c>
      <c r="H1430" s="5" t="b">
        <f t="shared" si="613"/>
        <v>0</v>
      </c>
      <c r="I1430" s="5" t="b">
        <f t="shared" si="614"/>
        <v>0</v>
      </c>
      <c r="J1430" s="5" t="b">
        <f t="shared" si="615"/>
        <v>0</v>
      </c>
      <c r="K1430" s="5" t="str">
        <f t="shared" si="616"/>
        <v>FALSE C</v>
      </c>
      <c r="L1430" s="5" t="str">
        <f t="array" ref="L1430">IFERROR(INDEX(e29_4c,SMALL(IF(($B$9&lt;=e29_raw)*($B$11&gt;=e29_raw),MATCH(ROW(e29_4c),ROW(e29_4c))),ROWS($A$1:A1424)),COLUMN(A1424)),"")</f>
        <v/>
      </c>
      <c r="M1430" s="5" t="b">
        <f t="shared" si="617"/>
        <v>0</v>
      </c>
      <c r="N1430" t="b">
        <f t="shared" si="618"/>
        <v>0</v>
      </c>
      <c r="O1430" t="b">
        <f t="shared" si="619"/>
        <v>0</v>
      </c>
      <c r="P1430" s="5" t="b">
        <f t="shared" si="620"/>
        <v>0</v>
      </c>
      <c r="T1430" t="str">
        <f t="shared" si="596"/>
        <v/>
      </c>
      <c r="U1430" t="str">
        <f t="shared" si="597"/>
        <v/>
      </c>
      <c r="V1430" t="str">
        <f t="shared" si="598"/>
        <v/>
      </c>
      <c r="W1430" t="str">
        <f t="shared" si="599"/>
        <v/>
      </c>
      <c r="X1430" t="str">
        <f t="shared" si="600"/>
        <v/>
      </c>
      <c r="Y1430" t="str">
        <f t="shared" si="601"/>
        <v/>
      </c>
      <c r="Z1430" t="str">
        <f t="shared" si="602"/>
        <v/>
      </c>
      <c r="AA1430" t="str">
        <f t="shared" si="603"/>
        <v/>
      </c>
      <c r="AB1430" t="str">
        <f t="shared" si="604"/>
        <v/>
      </c>
      <c r="AC1430" t="str">
        <f t="shared" si="605"/>
        <v/>
      </c>
      <c r="AD1430" t="str">
        <f t="shared" si="606"/>
        <v/>
      </c>
      <c r="AE1430" t="str">
        <f t="shared" si="607"/>
        <v/>
      </c>
      <c r="AF1430" t="str">
        <f t="shared" si="608"/>
        <v/>
      </c>
      <c r="AG1430" t="str">
        <f t="shared" si="609"/>
        <v/>
      </c>
    </row>
    <row r="1431" spans="3:33" x14ac:dyDescent="0.3">
      <c r="C1431" s="5" t="str">
        <f t="shared" si="610"/>
        <v/>
      </c>
      <c r="D1431" s="5" t="e">
        <f t="shared" si="594"/>
        <v>#N/A</v>
      </c>
      <c r="E1431" s="5" t="b">
        <f t="shared" si="611"/>
        <v>0</v>
      </c>
      <c r="F1431" s="5" t="e">
        <f t="shared" si="595"/>
        <v>#N/A</v>
      </c>
      <c r="G1431" s="5" t="str">
        <f t="shared" si="612"/>
        <v>FALSE V</v>
      </c>
      <c r="H1431" s="5" t="b">
        <f t="shared" si="613"/>
        <v>0</v>
      </c>
      <c r="I1431" s="5" t="b">
        <f t="shared" si="614"/>
        <v>0</v>
      </c>
      <c r="J1431" s="5" t="b">
        <f t="shared" si="615"/>
        <v>0</v>
      </c>
      <c r="K1431" s="5" t="str">
        <f t="shared" si="616"/>
        <v>FALSE C</v>
      </c>
      <c r="L1431" s="5" t="str">
        <f t="array" ref="L1431">IFERROR(INDEX(e29_4c,SMALL(IF(($B$9&lt;=e29_raw)*($B$11&gt;=e29_raw),MATCH(ROW(e29_4c),ROW(e29_4c))),ROWS($A$1:A1425)),COLUMN(A1425)),"")</f>
        <v/>
      </c>
      <c r="M1431" s="5" t="b">
        <f t="shared" si="617"/>
        <v>0</v>
      </c>
      <c r="N1431" t="b">
        <f t="shared" si="618"/>
        <v>0</v>
      </c>
      <c r="O1431" t="b">
        <f t="shared" si="619"/>
        <v>0</v>
      </c>
      <c r="P1431" s="5" t="b">
        <f t="shared" si="620"/>
        <v>0</v>
      </c>
      <c r="T1431" t="str">
        <f t="shared" si="596"/>
        <v/>
      </c>
      <c r="U1431" t="str">
        <f t="shared" si="597"/>
        <v/>
      </c>
      <c r="V1431" t="str">
        <f t="shared" si="598"/>
        <v/>
      </c>
      <c r="W1431" t="str">
        <f t="shared" si="599"/>
        <v/>
      </c>
      <c r="X1431" t="str">
        <f t="shared" si="600"/>
        <v/>
      </c>
      <c r="Y1431" t="str">
        <f t="shared" si="601"/>
        <v/>
      </c>
      <c r="Z1431" t="str">
        <f t="shared" si="602"/>
        <v/>
      </c>
      <c r="AA1431" t="str">
        <f t="shared" si="603"/>
        <v/>
      </c>
      <c r="AB1431" t="str">
        <f t="shared" si="604"/>
        <v/>
      </c>
      <c r="AC1431" t="str">
        <f t="shared" si="605"/>
        <v/>
      </c>
      <c r="AD1431" t="str">
        <f t="shared" si="606"/>
        <v/>
      </c>
      <c r="AE1431" t="str">
        <f t="shared" si="607"/>
        <v/>
      </c>
      <c r="AF1431" t="str">
        <f t="shared" si="608"/>
        <v/>
      </c>
      <c r="AG1431" t="str">
        <f t="shared" si="609"/>
        <v/>
      </c>
    </row>
    <row r="1432" spans="3:33" x14ac:dyDescent="0.3">
      <c r="C1432" s="5" t="str">
        <f t="shared" si="610"/>
        <v/>
      </c>
      <c r="D1432" s="5" t="e">
        <f t="shared" si="594"/>
        <v>#N/A</v>
      </c>
      <c r="E1432" s="5" t="b">
        <f t="shared" si="611"/>
        <v>0</v>
      </c>
      <c r="F1432" s="5" t="e">
        <f t="shared" si="595"/>
        <v>#N/A</v>
      </c>
      <c r="G1432" s="5" t="str">
        <f t="shared" si="612"/>
        <v>FALSE V</v>
      </c>
      <c r="H1432" s="5" t="b">
        <f t="shared" si="613"/>
        <v>0</v>
      </c>
      <c r="I1432" s="5" t="b">
        <f t="shared" si="614"/>
        <v>0</v>
      </c>
      <c r="J1432" s="5" t="b">
        <f t="shared" si="615"/>
        <v>0</v>
      </c>
      <c r="K1432" s="5" t="str">
        <f t="shared" si="616"/>
        <v>FALSE C</v>
      </c>
      <c r="L1432" s="5" t="str">
        <f t="array" ref="L1432">IFERROR(INDEX(e29_4c,SMALL(IF(($B$9&lt;=e29_raw)*($B$11&gt;=e29_raw),MATCH(ROW(e29_4c),ROW(e29_4c))),ROWS($A$1:A1426)),COLUMN(A1426)),"")</f>
        <v/>
      </c>
      <c r="M1432" s="5" t="b">
        <f t="shared" si="617"/>
        <v>0</v>
      </c>
      <c r="N1432" t="b">
        <f t="shared" si="618"/>
        <v>0</v>
      </c>
      <c r="O1432" t="b">
        <f t="shared" si="619"/>
        <v>0</v>
      </c>
      <c r="P1432" s="5" t="b">
        <f t="shared" si="620"/>
        <v>0</v>
      </c>
      <c r="T1432" t="str">
        <f t="shared" si="596"/>
        <v/>
      </c>
      <c r="U1432" t="str">
        <f t="shared" si="597"/>
        <v/>
      </c>
      <c r="V1432" t="str">
        <f t="shared" si="598"/>
        <v/>
      </c>
      <c r="W1432" t="str">
        <f t="shared" si="599"/>
        <v/>
      </c>
      <c r="X1432" t="str">
        <f t="shared" si="600"/>
        <v/>
      </c>
      <c r="Y1432" t="str">
        <f t="shared" si="601"/>
        <v/>
      </c>
      <c r="Z1432" t="str">
        <f t="shared" si="602"/>
        <v/>
      </c>
      <c r="AA1432" t="str">
        <f t="shared" si="603"/>
        <v/>
      </c>
      <c r="AB1432" t="str">
        <f t="shared" si="604"/>
        <v/>
      </c>
      <c r="AC1432" t="str">
        <f t="shared" si="605"/>
        <v/>
      </c>
      <c r="AD1432" t="str">
        <f t="shared" si="606"/>
        <v/>
      </c>
      <c r="AE1432" t="str">
        <f t="shared" si="607"/>
        <v/>
      </c>
      <c r="AF1432" t="str">
        <f t="shared" si="608"/>
        <v/>
      </c>
      <c r="AG1432" t="str">
        <f t="shared" si="609"/>
        <v/>
      </c>
    </row>
    <row r="1433" spans="3:33" x14ac:dyDescent="0.3">
      <c r="C1433" s="5" t="str">
        <f t="shared" si="610"/>
        <v/>
      </c>
      <c r="D1433" s="5" t="e">
        <f t="shared" si="594"/>
        <v>#N/A</v>
      </c>
      <c r="E1433" s="5" t="b">
        <f t="shared" si="611"/>
        <v>0</v>
      </c>
      <c r="F1433" s="5" t="e">
        <f t="shared" si="595"/>
        <v>#N/A</v>
      </c>
      <c r="G1433" s="5" t="str">
        <f t="shared" si="612"/>
        <v>FALSE V</v>
      </c>
      <c r="H1433" s="5" t="b">
        <f t="shared" si="613"/>
        <v>0</v>
      </c>
      <c r="I1433" s="5" t="b">
        <f t="shared" si="614"/>
        <v>0</v>
      </c>
      <c r="J1433" s="5" t="b">
        <f t="shared" si="615"/>
        <v>0</v>
      </c>
      <c r="K1433" s="5" t="str">
        <f t="shared" si="616"/>
        <v>FALSE C</v>
      </c>
      <c r="L1433" s="5" t="str">
        <f t="array" ref="L1433">IFERROR(INDEX(e29_4c,SMALL(IF(($B$9&lt;=e29_raw)*($B$11&gt;=e29_raw),MATCH(ROW(e29_4c),ROW(e29_4c))),ROWS($A$1:A1427)),COLUMN(A1427)),"")</f>
        <v/>
      </c>
      <c r="M1433" s="5" t="b">
        <f t="shared" si="617"/>
        <v>0</v>
      </c>
      <c r="N1433" t="b">
        <f t="shared" si="618"/>
        <v>0</v>
      </c>
      <c r="O1433" t="b">
        <f t="shared" si="619"/>
        <v>0</v>
      </c>
      <c r="P1433" s="5" t="b">
        <f t="shared" si="620"/>
        <v>0</v>
      </c>
      <c r="T1433" t="str">
        <f t="shared" si="596"/>
        <v/>
      </c>
      <c r="U1433" t="str">
        <f t="shared" si="597"/>
        <v/>
      </c>
      <c r="V1433" t="str">
        <f t="shared" si="598"/>
        <v/>
      </c>
      <c r="W1433" t="str">
        <f t="shared" si="599"/>
        <v/>
      </c>
      <c r="X1433" t="str">
        <f t="shared" si="600"/>
        <v/>
      </c>
      <c r="Y1433" t="str">
        <f t="shared" si="601"/>
        <v/>
      </c>
      <c r="Z1433" t="str">
        <f t="shared" si="602"/>
        <v/>
      </c>
      <c r="AA1433" t="str">
        <f t="shared" si="603"/>
        <v/>
      </c>
      <c r="AB1433" t="str">
        <f t="shared" si="604"/>
        <v/>
      </c>
      <c r="AC1433" t="str">
        <f t="shared" si="605"/>
        <v/>
      </c>
      <c r="AD1433" t="str">
        <f t="shared" si="606"/>
        <v/>
      </c>
      <c r="AE1433" t="str">
        <f t="shared" si="607"/>
        <v/>
      </c>
      <c r="AF1433" t="str">
        <f t="shared" si="608"/>
        <v/>
      </c>
      <c r="AG1433" t="str">
        <f t="shared" si="609"/>
        <v/>
      </c>
    </row>
    <row r="1434" spans="3:33" x14ac:dyDescent="0.3">
      <c r="C1434" s="5" t="str">
        <f t="shared" si="610"/>
        <v/>
      </c>
      <c r="D1434" s="5" t="e">
        <f t="shared" si="594"/>
        <v>#N/A</v>
      </c>
      <c r="E1434" s="5" t="b">
        <f t="shared" si="611"/>
        <v>0</v>
      </c>
      <c r="F1434" s="5" t="e">
        <f t="shared" si="595"/>
        <v>#N/A</v>
      </c>
      <c r="G1434" s="5" t="str">
        <f t="shared" si="612"/>
        <v>FALSE V</v>
      </c>
      <c r="H1434" s="5" t="b">
        <f t="shared" si="613"/>
        <v>0</v>
      </c>
      <c r="I1434" s="5" t="b">
        <f t="shared" si="614"/>
        <v>0</v>
      </c>
      <c r="J1434" s="5" t="b">
        <f t="shared" si="615"/>
        <v>0</v>
      </c>
      <c r="K1434" s="5" t="str">
        <f t="shared" si="616"/>
        <v>FALSE C</v>
      </c>
      <c r="L1434" s="5" t="str">
        <f t="array" ref="L1434">IFERROR(INDEX(e29_4c,SMALL(IF(($B$9&lt;=e29_raw)*($B$11&gt;=e29_raw),MATCH(ROW(e29_4c),ROW(e29_4c))),ROWS($A$1:A1428)),COLUMN(A1428)),"")</f>
        <v/>
      </c>
      <c r="M1434" s="5" t="b">
        <f t="shared" si="617"/>
        <v>0</v>
      </c>
      <c r="N1434" t="b">
        <f t="shared" si="618"/>
        <v>0</v>
      </c>
      <c r="O1434" t="b">
        <f t="shared" si="619"/>
        <v>0</v>
      </c>
      <c r="P1434" s="5" t="b">
        <f t="shared" si="620"/>
        <v>0</v>
      </c>
      <c r="T1434" t="str">
        <f t="shared" si="596"/>
        <v/>
      </c>
      <c r="U1434" t="str">
        <f t="shared" si="597"/>
        <v/>
      </c>
      <c r="V1434" t="str">
        <f t="shared" si="598"/>
        <v/>
      </c>
      <c r="W1434" t="str">
        <f t="shared" si="599"/>
        <v/>
      </c>
      <c r="X1434" t="str">
        <f t="shared" si="600"/>
        <v/>
      </c>
      <c r="Y1434" t="str">
        <f t="shared" si="601"/>
        <v/>
      </c>
      <c r="Z1434" t="str">
        <f t="shared" si="602"/>
        <v/>
      </c>
      <c r="AA1434" t="str">
        <f t="shared" si="603"/>
        <v/>
      </c>
      <c r="AB1434" t="str">
        <f t="shared" si="604"/>
        <v/>
      </c>
      <c r="AC1434" t="str">
        <f t="shared" si="605"/>
        <v/>
      </c>
      <c r="AD1434" t="str">
        <f t="shared" si="606"/>
        <v/>
      </c>
      <c r="AE1434" t="str">
        <f t="shared" si="607"/>
        <v/>
      </c>
      <c r="AF1434" t="str">
        <f t="shared" si="608"/>
        <v/>
      </c>
      <c r="AG1434" t="str">
        <f t="shared" si="609"/>
        <v/>
      </c>
    </row>
    <row r="1435" spans="3:33" x14ac:dyDescent="0.3">
      <c r="C1435" s="5" t="str">
        <f t="shared" si="610"/>
        <v/>
      </c>
      <c r="D1435" s="5" t="e">
        <f t="shared" si="594"/>
        <v>#N/A</v>
      </c>
      <c r="E1435" s="5" t="b">
        <f t="shared" si="611"/>
        <v>0</v>
      </c>
      <c r="F1435" s="5" t="e">
        <f t="shared" si="595"/>
        <v>#N/A</v>
      </c>
      <c r="G1435" s="5" t="str">
        <f t="shared" si="612"/>
        <v>FALSE V</v>
      </c>
      <c r="H1435" s="5" t="b">
        <f t="shared" si="613"/>
        <v>0</v>
      </c>
      <c r="I1435" s="5" t="b">
        <f t="shared" si="614"/>
        <v>0</v>
      </c>
      <c r="J1435" s="5" t="b">
        <f t="shared" si="615"/>
        <v>0</v>
      </c>
      <c r="K1435" s="5" t="str">
        <f t="shared" si="616"/>
        <v>FALSE C</v>
      </c>
      <c r="L1435" s="5" t="str">
        <f t="array" ref="L1435">IFERROR(INDEX(e29_4c,SMALL(IF(($B$9&lt;=e29_raw)*($B$11&gt;=e29_raw),MATCH(ROW(e29_4c),ROW(e29_4c))),ROWS($A$1:A1429)),COLUMN(A1429)),"")</f>
        <v/>
      </c>
      <c r="M1435" s="5" t="b">
        <f t="shared" si="617"/>
        <v>0</v>
      </c>
      <c r="N1435" t="b">
        <f t="shared" si="618"/>
        <v>0</v>
      </c>
      <c r="O1435" t="b">
        <f t="shared" si="619"/>
        <v>0</v>
      </c>
      <c r="P1435" s="5" t="b">
        <f t="shared" si="620"/>
        <v>0</v>
      </c>
      <c r="T1435" t="str">
        <f t="shared" si="596"/>
        <v/>
      </c>
      <c r="U1435" t="str">
        <f t="shared" si="597"/>
        <v/>
      </c>
      <c r="V1435" t="str">
        <f t="shared" si="598"/>
        <v/>
      </c>
      <c r="W1435" t="str">
        <f t="shared" si="599"/>
        <v/>
      </c>
      <c r="X1435" t="str">
        <f t="shared" si="600"/>
        <v/>
      </c>
      <c r="Y1435" t="str">
        <f t="shared" si="601"/>
        <v/>
      </c>
      <c r="Z1435" t="str">
        <f t="shared" si="602"/>
        <v/>
      </c>
      <c r="AA1435" t="str">
        <f t="shared" si="603"/>
        <v/>
      </c>
      <c r="AB1435" t="str">
        <f t="shared" si="604"/>
        <v/>
      </c>
      <c r="AC1435" t="str">
        <f t="shared" si="605"/>
        <v/>
      </c>
      <c r="AD1435" t="str">
        <f t="shared" si="606"/>
        <v/>
      </c>
      <c r="AE1435" t="str">
        <f t="shared" si="607"/>
        <v/>
      </c>
      <c r="AF1435" t="str">
        <f t="shared" si="608"/>
        <v/>
      </c>
      <c r="AG1435" t="str">
        <f t="shared" si="609"/>
        <v/>
      </c>
    </row>
    <row r="1436" spans="3:33" x14ac:dyDescent="0.3">
      <c r="C1436" s="5" t="str">
        <f t="shared" si="610"/>
        <v/>
      </c>
      <c r="D1436" s="5" t="e">
        <f t="shared" si="594"/>
        <v>#N/A</v>
      </c>
      <c r="E1436" s="5" t="b">
        <f t="shared" si="611"/>
        <v>0</v>
      </c>
      <c r="F1436" s="5" t="e">
        <f t="shared" si="595"/>
        <v>#N/A</v>
      </c>
      <c r="G1436" s="5" t="str">
        <f t="shared" si="612"/>
        <v>FALSE V</v>
      </c>
      <c r="H1436" s="5" t="b">
        <f t="shared" si="613"/>
        <v>0</v>
      </c>
      <c r="I1436" s="5" t="b">
        <f t="shared" si="614"/>
        <v>0</v>
      </c>
      <c r="J1436" s="5" t="b">
        <f t="shared" si="615"/>
        <v>0</v>
      </c>
      <c r="K1436" s="5" t="str">
        <f t="shared" si="616"/>
        <v>FALSE C</v>
      </c>
      <c r="L1436" s="5" t="str">
        <f t="array" ref="L1436">IFERROR(INDEX(e29_4c,SMALL(IF(($B$9&lt;=e29_raw)*($B$11&gt;=e29_raw),MATCH(ROW(e29_4c),ROW(e29_4c))),ROWS($A$1:A1430)),COLUMN(A1430)),"")</f>
        <v/>
      </c>
      <c r="M1436" s="5" t="b">
        <f t="shared" si="617"/>
        <v>0</v>
      </c>
      <c r="N1436" t="b">
        <f t="shared" si="618"/>
        <v>0</v>
      </c>
      <c r="O1436" t="b">
        <f t="shared" si="619"/>
        <v>0</v>
      </c>
      <c r="P1436" s="5" t="b">
        <f t="shared" si="620"/>
        <v>0</v>
      </c>
      <c r="T1436" t="str">
        <f t="shared" si="596"/>
        <v/>
      </c>
      <c r="U1436" t="str">
        <f t="shared" si="597"/>
        <v/>
      </c>
      <c r="V1436" t="str">
        <f t="shared" si="598"/>
        <v/>
      </c>
      <c r="W1436" t="str">
        <f t="shared" si="599"/>
        <v/>
      </c>
      <c r="X1436" t="str">
        <f t="shared" si="600"/>
        <v/>
      </c>
      <c r="Y1436" t="str">
        <f t="shared" si="601"/>
        <v/>
      </c>
      <c r="Z1436" t="str">
        <f t="shared" si="602"/>
        <v/>
      </c>
      <c r="AA1436" t="str">
        <f t="shared" si="603"/>
        <v/>
      </c>
      <c r="AB1436" t="str">
        <f t="shared" si="604"/>
        <v/>
      </c>
      <c r="AC1436" t="str">
        <f t="shared" si="605"/>
        <v/>
      </c>
      <c r="AD1436" t="str">
        <f t="shared" si="606"/>
        <v/>
      </c>
      <c r="AE1436" t="str">
        <f t="shared" si="607"/>
        <v/>
      </c>
      <c r="AF1436" t="str">
        <f t="shared" si="608"/>
        <v/>
      </c>
      <c r="AG1436" t="str">
        <f t="shared" si="609"/>
        <v/>
      </c>
    </row>
    <row r="1437" spans="3:33" x14ac:dyDescent="0.3">
      <c r="C1437" s="5" t="str">
        <f t="shared" si="610"/>
        <v/>
      </c>
      <c r="D1437" s="5" t="e">
        <f t="shared" si="594"/>
        <v>#N/A</v>
      </c>
      <c r="E1437" s="5" t="b">
        <f t="shared" si="611"/>
        <v>0</v>
      </c>
      <c r="F1437" s="5" t="e">
        <f t="shared" si="595"/>
        <v>#N/A</v>
      </c>
      <c r="G1437" s="5" t="str">
        <f t="shared" si="612"/>
        <v>FALSE V</v>
      </c>
      <c r="H1437" s="5" t="b">
        <f t="shared" si="613"/>
        <v>0</v>
      </c>
      <c r="I1437" s="5" t="b">
        <f t="shared" si="614"/>
        <v>0</v>
      </c>
      <c r="J1437" s="5" t="b">
        <f t="shared" si="615"/>
        <v>0</v>
      </c>
      <c r="K1437" s="5" t="str">
        <f t="shared" si="616"/>
        <v>FALSE C</v>
      </c>
      <c r="L1437" s="5" t="str">
        <f t="array" ref="L1437">IFERROR(INDEX(e29_4c,SMALL(IF(($B$9&lt;=e29_raw)*($B$11&gt;=e29_raw),MATCH(ROW(e29_4c),ROW(e29_4c))),ROWS($A$1:A1431)),COLUMN(A1431)),"")</f>
        <v/>
      </c>
      <c r="M1437" s="5" t="b">
        <f t="shared" si="617"/>
        <v>0</v>
      </c>
      <c r="N1437" t="b">
        <f t="shared" si="618"/>
        <v>0</v>
      </c>
      <c r="O1437" t="b">
        <f t="shared" si="619"/>
        <v>0</v>
      </c>
      <c r="P1437" s="5" t="b">
        <f t="shared" si="620"/>
        <v>0</v>
      </c>
      <c r="T1437" t="str">
        <f t="shared" si="596"/>
        <v/>
      </c>
      <c r="U1437" t="str">
        <f t="shared" si="597"/>
        <v/>
      </c>
      <c r="V1437" t="str">
        <f t="shared" si="598"/>
        <v/>
      </c>
      <c r="W1437" t="str">
        <f t="shared" si="599"/>
        <v/>
      </c>
      <c r="X1437" t="str">
        <f t="shared" si="600"/>
        <v/>
      </c>
      <c r="Y1437" t="str">
        <f t="shared" si="601"/>
        <v/>
      </c>
      <c r="Z1437" t="str">
        <f t="shared" si="602"/>
        <v/>
      </c>
      <c r="AA1437" t="str">
        <f t="shared" si="603"/>
        <v/>
      </c>
      <c r="AB1437" t="str">
        <f t="shared" si="604"/>
        <v/>
      </c>
      <c r="AC1437" t="str">
        <f t="shared" si="605"/>
        <v/>
      </c>
      <c r="AD1437" t="str">
        <f t="shared" si="606"/>
        <v/>
      </c>
      <c r="AE1437" t="str">
        <f t="shared" si="607"/>
        <v/>
      </c>
      <c r="AF1437" t="str">
        <f t="shared" si="608"/>
        <v/>
      </c>
      <c r="AG1437" t="str">
        <f t="shared" si="609"/>
        <v/>
      </c>
    </row>
    <row r="1438" spans="3:33" x14ac:dyDescent="0.3">
      <c r="C1438" s="5" t="str">
        <f t="shared" si="610"/>
        <v/>
      </c>
      <c r="D1438" s="5" t="e">
        <f t="shared" si="594"/>
        <v>#N/A</v>
      </c>
      <c r="E1438" s="5" t="b">
        <f t="shared" si="611"/>
        <v>0</v>
      </c>
      <c r="F1438" s="5" t="e">
        <f t="shared" si="595"/>
        <v>#N/A</v>
      </c>
      <c r="G1438" s="5" t="str">
        <f t="shared" si="612"/>
        <v>FALSE V</v>
      </c>
      <c r="H1438" s="5" t="b">
        <f t="shared" si="613"/>
        <v>0</v>
      </c>
      <c r="I1438" s="5" t="b">
        <f t="shared" si="614"/>
        <v>0</v>
      </c>
      <c r="J1438" s="5" t="b">
        <f t="shared" si="615"/>
        <v>0</v>
      </c>
      <c r="K1438" s="5" t="str">
        <f t="shared" si="616"/>
        <v>FALSE C</v>
      </c>
      <c r="L1438" s="5" t="str">
        <f t="array" ref="L1438">IFERROR(INDEX(e29_4c,SMALL(IF(($B$9&lt;=e29_raw)*($B$11&gt;=e29_raw),MATCH(ROW(e29_4c),ROW(e29_4c))),ROWS($A$1:A1432)),COLUMN(A1432)),"")</f>
        <v/>
      </c>
      <c r="M1438" s="5" t="b">
        <f t="shared" si="617"/>
        <v>0</v>
      </c>
      <c r="N1438" t="b">
        <f t="shared" si="618"/>
        <v>0</v>
      </c>
      <c r="O1438" t="b">
        <f t="shared" si="619"/>
        <v>0</v>
      </c>
      <c r="P1438" s="5" t="b">
        <f t="shared" si="620"/>
        <v>0</v>
      </c>
      <c r="T1438" t="str">
        <f t="shared" si="596"/>
        <v/>
      </c>
      <c r="U1438" t="str">
        <f t="shared" si="597"/>
        <v/>
      </c>
      <c r="V1438" t="str">
        <f t="shared" si="598"/>
        <v/>
      </c>
      <c r="W1438" t="str">
        <f t="shared" si="599"/>
        <v/>
      </c>
      <c r="X1438" t="str">
        <f t="shared" si="600"/>
        <v/>
      </c>
      <c r="Y1438" t="str">
        <f t="shared" si="601"/>
        <v/>
      </c>
      <c r="Z1438" t="str">
        <f t="shared" si="602"/>
        <v/>
      </c>
      <c r="AA1438" t="str">
        <f t="shared" si="603"/>
        <v/>
      </c>
      <c r="AB1438" t="str">
        <f t="shared" si="604"/>
        <v/>
      </c>
      <c r="AC1438" t="str">
        <f t="shared" si="605"/>
        <v/>
      </c>
      <c r="AD1438" t="str">
        <f t="shared" si="606"/>
        <v/>
      </c>
      <c r="AE1438" t="str">
        <f t="shared" si="607"/>
        <v/>
      </c>
      <c r="AF1438" t="str">
        <f t="shared" si="608"/>
        <v/>
      </c>
      <c r="AG1438" t="str">
        <f t="shared" si="609"/>
        <v/>
      </c>
    </row>
    <row r="1439" spans="3:33" x14ac:dyDescent="0.3">
      <c r="C1439" s="5" t="str">
        <f t="shared" si="610"/>
        <v/>
      </c>
      <c r="D1439" s="5" t="e">
        <f t="shared" si="594"/>
        <v>#N/A</v>
      </c>
      <c r="E1439" s="5" t="b">
        <f t="shared" si="611"/>
        <v>0</v>
      </c>
      <c r="F1439" s="5" t="e">
        <f t="shared" si="595"/>
        <v>#N/A</v>
      </c>
      <c r="G1439" s="5" t="str">
        <f t="shared" si="612"/>
        <v>FALSE V</v>
      </c>
      <c r="H1439" s="5" t="b">
        <f t="shared" si="613"/>
        <v>0</v>
      </c>
      <c r="I1439" s="5" t="b">
        <f t="shared" si="614"/>
        <v>0</v>
      </c>
      <c r="J1439" s="5" t="b">
        <f t="shared" si="615"/>
        <v>0</v>
      </c>
      <c r="K1439" s="5" t="str">
        <f t="shared" si="616"/>
        <v>FALSE C</v>
      </c>
      <c r="L1439" s="5" t="str">
        <f t="array" ref="L1439">IFERROR(INDEX(e29_4c,SMALL(IF(($B$9&lt;=e29_raw)*($B$11&gt;=e29_raw),MATCH(ROW(e29_4c),ROW(e29_4c))),ROWS($A$1:A1433)),COLUMN(A1433)),"")</f>
        <v/>
      </c>
      <c r="M1439" s="5" t="b">
        <f t="shared" si="617"/>
        <v>0</v>
      </c>
      <c r="N1439" t="b">
        <f t="shared" si="618"/>
        <v>0</v>
      </c>
      <c r="O1439" t="b">
        <f t="shared" si="619"/>
        <v>0</v>
      </c>
      <c r="P1439" s="5" t="b">
        <f t="shared" si="620"/>
        <v>0</v>
      </c>
      <c r="T1439" t="str">
        <f t="shared" si="596"/>
        <v/>
      </c>
      <c r="U1439" t="str">
        <f t="shared" si="597"/>
        <v/>
      </c>
      <c r="V1439" t="str">
        <f t="shared" si="598"/>
        <v/>
      </c>
      <c r="W1439" t="str">
        <f t="shared" si="599"/>
        <v/>
      </c>
      <c r="X1439" t="str">
        <f t="shared" si="600"/>
        <v/>
      </c>
      <c r="Y1439" t="str">
        <f t="shared" si="601"/>
        <v/>
      </c>
      <c r="Z1439" t="str">
        <f t="shared" si="602"/>
        <v/>
      </c>
      <c r="AA1439" t="str">
        <f t="shared" si="603"/>
        <v/>
      </c>
      <c r="AB1439" t="str">
        <f t="shared" si="604"/>
        <v/>
      </c>
      <c r="AC1439" t="str">
        <f t="shared" si="605"/>
        <v/>
      </c>
      <c r="AD1439" t="str">
        <f t="shared" si="606"/>
        <v/>
      </c>
      <c r="AE1439" t="str">
        <f t="shared" si="607"/>
        <v/>
      </c>
      <c r="AF1439" t="str">
        <f t="shared" si="608"/>
        <v/>
      </c>
      <c r="AG1439" t="str">
        <f t="shared" si="609"/>
        <v/>
      </c>
    </row>
    <row r="1440" spans="3:33" x14ac:dyDescent="0.3">
      <c r="C1440" s="5" t="str">
        <f t="shared" si="610"/>
        <v/>
      </c>
      <c r="D1440" s="5" t="e">
        <f t="shared" si="594"/>
        <v>#N/A</v>
      </c>
      <c r="E1440" s="5" t="b">
        <f t="shared" si="611"/>
        <v>0</v>
      </c>
      <c r="F1440" s="5" t="e">
        <f t="shared" si="595"/>
        <v>#N/A</v>
      </c>
      <c r="G1440" s="5" t="str">
        <f t="shared" si="612"/>
        <v>FALSE V</v>
      </c>
      <c r="H1440" s="5" t="b">
        <f t="shared" si="613"/>
        <v>0</v>
      </c>
      <c r="I1440" s="5" t="b">
        <f t="shared" si="614"/>
        <v>0</v>
      </c>
      <c r="J1440" s="5" t="b">
        <f t="shared" si="615"/>
        <v>0</v>
      </c>
      <c r="K1440" s="5" t="str">
        <f t="shared" si="616"/>
        <v>FALSE C</v>
      </c>
      <c r="L1440" s="5" t="str">
        <f t="array" ref="L1440">IFERROR(INDEX(e29_4c,SMALL(IF(($B$9&lt;=e29_raw)*($B$11&gt;=e29_raw),MATCH(ROW(e29_4c),ROW(e29_4c))),ROWS($A$1:A1434)),COLUMN(A1434)),"")</f>
        <v/>
      </c>
      <c r="M1440" s="5" t="b">
        <f t="shared" si="617"/>
        <v>0</v>
      </c>
      <c r="N1440" t="b">
        <f t="shared" si="618"/>
        <v>0</v>
      </c>
      <c r="O1440" t="b">
        <f t="shared" si="619"/>
        <v>0</v>
      </c>
      <c r="P1440" s="5" t="b">
        <f t="shared" si="620"/>
        <v>0</v>
      </c>
      <c r="T1440" t="str">
        <f t="shared" si="596"/>
        <v/>
      </c>
      <c r="U1440" t="str">
        <f t="shared" si="597"/>
        <v/>
      </c>
      <c r="V1440" t="str">
        <f t="shared" si="598"/>
        <v/>
      </c>
      <c r="W1440" t="str">
        <f t="shared" si="599"/>
        <v/>
      </c>
      <c r="X1440" t="str">
        <f t="shared" si="600"/>
        <v/>
      </c>
      <c r="Y1440" t="str">
        <f t="shared" si="601"/>
        <v/>
      </c>
      <c r="Z1440" t="str">
        <f t="shared" si="602"/>
        <v/>
      </c>
      <c r="AA1440" t="str">
        <f t="shared" si="603"/>
        <v/>
      </c>
      <c r="AB1440" t="str">
        <f t="shared" si="604"/>
        <v/>
      </c>
      <c r="AC1440" t="str">
        <f t="shared" si="605"/>
        <v/>
      </c>
      <c r="AD1440" t="str">
        <f t="shared" si="606"/>
        <v/>
      </c>
      <c r="AE1440" t="str">
        <f t="shared" si="607"/>
        <v/>
      </c>
      <c r="AF1440" t="str">
        <f t="shared" si="608"/>
        <v/>
      </c>
      <c r="AG1440" t="str">
        <f t="shared" si="609"/>
        <v/>
      </c>
    </row>
    <row r="1441" spans="3:33" x14ac:dyDescent="0.3">
      <c r="C1441" s="5" t="str">
        <f t="shared" si="610"/>
        <v/>
      </c>
      <c r="D1441" s="5" t="e">
        <f t="shared" si="594"/>
        <v>#N/A</v>
      </c>
      <c r="E1441" s="5" t="b">
        <f t="shared" si="611"/>
        <v>0</v>
      </c>
      <c r="F1441" s="5" t="e">
        <f t="shared" si="595"/>
        <v>#N/A</v>
      </c>
      <c r="G1441" s="5" t="str">
        <f t="shared" si="612"/>
        <v>FALSE V</v>
      </c>
      <c r="H1441" s="5" t="b">
        <f t="shared" si="613"/>
        <v>0</v>
      </c>
      <c r="I1441" s="5" t="b">
        <f t="shared" si="614"/>
        <v>0</v>
      </c>
      <c r="J1441" s="5" t="b">
        <f t="shared" si="615"/>
        <v>0</v>
      </c>
      <c r="K1441" s="5" t="str">
        <f t="shared" si="616"/>
        <v>FALSE C</v>
      </c>
      <c r="L1441" s="5" t="str">
        <f t="array" ref="L1441">IFERROR(INDEX(e29_4c,SMALL(IF(($B$9&lt;=e29_raw)*($B$11&gt;=e29_raw),MATCH(ROW(e29_4c),ROW(e29_4c))),ROWS($A$1:A1435)),COLUMN(A1435)),"")</f>
        <v/>
      </c>
      <c r="M1441" s="5" t="b">
        <f t="shared" si="617"/>
        <v>0</v>
      </c>
      <c r="N1441" t="b">
        <f t="shared" si="618"/>
        <v>0</v>
      </c>
      <c r="O1441" t="b">
        <f t="shared" si="619"/>
        <v>0</v>
      </c>
      <c r="P1441" s="5" t="b">
        <f t="shared" si="620"/>
        <v>0</v>
      </c>
      <c r="T1441" t="str">
        <f t="shared" si="596"/>
        <v/>
      </c>
      <c r="U1441" t="str">
        <f t="shared" si="597"/>
        <v/>
      </c>
      <c r="V1441" t="str">
        <f t="shared" si="598"/>
        <v/>
      </c>
      <c r="W1441" t="str">
        <f t="shared" si="599"/>
        <v/>
      </c>
      <c r="X1441" t="str">
        <f t="shared" si="600"/>
        <v/>
      </c>
      <c r="Y1441" t="str">
        <f t="shared" si="601"/>
        <v/>
      </c>
      <c r="Z1441" t="str">
        <f t="shared" si="602"/>
        <v/>
      </c>
      <c r="AA1441" t="str">
        <f t="shared" si="603"/>
        <v/>
      </c>
      <c r="AB1441" t="str">
        <f t="shared" si="604"/>
        <v/>
      </c>
      <c r="AC1441" t="str">
        <f t="shared" si="605"/>
        <v/>
      </c>
      <c r="AD1441" t="str">
        <f t="shared" si="606"/>
        <v/>
      </c>
      <c r="AE1441" t="str">
        <f t="shared" si="607"/>
        <v/>
      </c>
      <c r="AF1441" t="str">
        <f t="shared" si="608"/>
        <v/>
      </c>
      <c r="AG1441" t="str">
        <f t="shared" si="609"/>
        <v/>
      </c>
    </row>
    <row r="1442" spans="3:33" x14ac:dyDescent="0.3">
      <c r="C1442" s="5" t="str">
        <f t="shared" si="610"/>
        <v/>
      </c>
      <c r="D1442" s="5" t="e">
        <f t="shared" si="594"/>
        <v>#N/A</v>
      </c>
      <c r="E1442" s="5" t="b">
        <f t="shared" si="611"/>
        <v>0</v>
      </c>
      <c r="F1442" s="5" t="e">
        <f t="shared" si="595"/>
        <v>#N/A</v>
      </c>
      <c r="G1442" s="5" t="str">
        <f t="shared" si="612"/>
        <v>FALSE V</v>
      </c>
      <c r="H1442" s="5" t="b">
        <f t="shared" si="613"/>
        <v>0</v>
      </c>
      <c r="I1442" s="5" t="b">
        <f t="shared" si="614"/>
        <v>0</v>
      </c>
      <c r="J1442" s="5" t="b">
        <f t="shared" si="615"/>
        <v>0</v>
      </c>
      <c r="K1442" s="5" t="str">
        <f t="shared" si="616"/>
        <v>FALSE C</v>
      </c>
      <c r="L1442" s="5" t="str">
        <f t="array" ref="L1442">IFERROR(INDEX(e29_4c,SMALL(IF(($B$9&lt;=e29_raw)*($B$11&gt;=e29_raw),MATCH(ROW(e29_4c),ROW(e29_4c))),ROWS($A$1:A1436)),COLUMN(A1436)),"")</f>
        <v/>
      </c>
      <c r="M1442" s="5" t="b">
        <f t="shared" si="617"/>
        <v>0</v>
      </c>
      <c r="N1442" t="b">
        <f t="shared" si="618"/>
        <v>0</v>
      </c>
      <c r="O1442" t="b">
        <f t="shared" si="619"/>
        <v>0</v>
      </c>
      <c r="P1442" s="5" t="b">
        <f t="shared" si="620"/>
        <v>0</v>
      </c>
      <c r="T1442" t="str">
        <f t="shared" si="596"/>
        <v/>
      </c>
      <c r="U1442" t="str">
        <f t="shared" si="597"/>
        <v/>
      </c>
      <c r="V1442" t="str">
        <f t="shared" si="598"/>
        <v/>
      </c>
      <c r="W1442" t="str">
        <f t="shared" si="599"/>
        <v/>
      </c>
      <c r="X1442" t="str">
        <f t="shared" si="600"/>
        <v/>
      </c>
      <c r="Y1442" t="str">
        <f t="shared" si="601"/>
        <v/>
      </c>
      <c r="Z1442" t="str">
        <f t="shared" si="602"/>
        <v/>
      </c>
      <c r="AA1442" t="str">
        <f t="shared" si="603"/>
        <v/>
      </c>
      <c r="AB1442" t="str">
        <f t="shared" si="604"/>
        <v/>
      </c>
      <c r="AC1442" t="str">
        <f t="shared" si="605"/>
        <v/>
      </c>
      <c r="AD1442" t="str">
        <f t="shared" si="606"/>
        <v/>
      </c>
      <c r="AE1442" t="str">
        <f t="shared" si="607"/>
        <v/>
      </c>
      <c r="AF1442" t="str">
        <f t="shared" si="608"/>
        <v/>
      </c>
      <c r="AG1442" t="str">
        <f t="shared" si="609"/>
        <v/>
      </c>
    </row>
    <row r="1443" spans="3:33" x14ac:dyDescent="0.3">
      <c r="C1443" s="5" t="str">
        <f t="shared" si="610"/>
        <v/>
      </c>
      <c r="D1443" s="5" t="e">
        <f t="shared" si="594"/>
        <v>#N/A</v>
      </c>
      <c r="E1443" s="5" t="b">
        <f t="shared" si="611"/>
        <v>0</v>
      </c>
      <c r="F1443" s="5" t="e">
        <f t="shared" si="595"/>
        <v>#N/A</v>
      </c>
      <c r="G1443" s="5" t="str">
        <f t="shared" si="612"/>
        <v>FALSE V</v>
      </c>
      <c r="H1443" s="5" t="b">
        <f t="shared" si="613"/>
        <v>0</v>
      </c>
      <c r="I1443" s="5" t="b">
        <f t="shared" si="614"/>
        <v>0</v>
      </c>
      <c r="J1443" s="5" t="b">
        <f t="shared" si="615"/>
        <v>0</v>
      </c>
      <c r="K1443" s="5" t="str">
        <f t="shared" si="616"/>
        <v>FALSE C</v>
      </c>
      <c r="L1443" s="5" t="str">
        <f t="array" ref="L1443">IFERROR(INDEX(e29_4c,SMALL(IF(($B$9&lt;=e29_raw)*($B$11&gt;=e29_raw),MATCH(ROW(e29_4c),ROW(e29_4c))),ROWS($A$1:A1437)),COLUMN(A1437)),"")</f>
        <v/>
      </c>
      <c r="M1443" s="5" t="b">
        <f t="shared" si="617"/>
        <v>0</v>
      </c>
      <c r="N1443" t="b">
        <f t="shared" si="618"/>
        <v>0</v>
      </c>
      <c r="O1443" t="b">
        <f t="shared" si="619"/>
        <v>0</v>
      </c>
      <c r="P1443" s="5" t="b">
        <f t="shared" si="620"/>
        <v>0</v>
      </c>
      <c r="T1443" t="str">
        <f t="shared" si="596"/>
        <v/>
      </c>
      <c r="U1443" t="str">
        <f t="shared" si="597"/>
        <v/>
      </c>
      <c r="V1443" t="str">
        <f t="shared" si="598"/>
        <v/>
      </c>
      <c r="W1443" t="str">
        <f t="shared" si="599"/>
        <v/>
      </c>
      <c r="X1443" t="str">
        <f t="shared" si="600"/>
        <v/>
      </c>
      <c r="Y1443" t="str">
        <f t="shared" si="601"/>
        <v/>
      </c>
      <c r="Z1443" t="str">
        <f t="shared" si="602"/>
        <v/>
      </c>
      <c r="AA1443" t="str">
        <f t="shared" si="603"/>
        <v/>
      </c>
      <c r="AB1443" t="str">
        <f t="shared" si="604"/>
        <v/>
      </c>
      <c r="AC1443" t="str">
        <f t="shared" si="605"/>
        <v/>
      </c>
      <c r="AD1443" t="str">
        <f t="shared" si="606"/>
        <v/>
      </c>
      <c r="AE1443" t="str">
        <f t="shared" si="607"/>
        <v/>
      </c>
      <c r="AF1443" t="str">
        <f t="shared" si="608"/>
        <v/>
      </c>
      <c r="AG1443" t="str">
        <f t="shared" si="609"/>
        <v/>
      </c>
    </row>
    <row r="1444" spans="3:33" x14ac:dyDescent="0.3">
      <c r="C1444" s="5" t="str">
        <f t="shared" si="610"/>
        <v/>
      </c>
      <c r="D1444" s="5" t="e">
        <f t="shared" si="594"/>
        <v>#N/A</v>
      </c>
      <c r="E1444" s="5" t="b">
        <f t="shared" si="611"/>
        <v>0</v>
      </c>
      <c r="F1444" s="5" t="e">
        <f t="shared" si="595"/>
        <v>#N/A</v>
      </c>
      <c r="G1444" s="5" t="str">
        <f t="shared" si="612"/>
        <v>FALSE V</v>
      </c>
      <c r="H1444" s="5" t="b">
        <f t="shared" si="613"/>
        <v>0</v>
      </c>
      <c r="I1444" s="5" t="b">
        <f t="shared" si="614"/>
        <v>0</v>
      </c>
      <c r="J1444" s="5" t="b">
        <f t="shared" si="615"/>
        <v>0</v>
      </c>
      <c r="K1444" s="5" t="str">
        <f t="shared" si="616"/>
        <v>FALSE C</v>
      </c>
      <c r="L1444" s="5" t="str">
        <f t="array" ref="L1444">IFERROR(INDEX(e29_4c,SMALL(IF(($B$9&lt;=e29_raw)*($B$11&gt;=e29_raw),MATCH(ROW(e29_4c),ROW(e29_4c))),ROWS($A$1:A1438)),COLUMN(A1438)),"")</f>
        <v/>
      </c>
      <c r="M1444" s="5" t="b">
        <f t="shared" si="617"/>
        <v>0</v>
      </c>
      <c r="N1444" t="b">
        <f t="shared" si="618"/>
        <v>0</v>
      </c>
      <c r="O1444" t="b">
        <f t="shared" si="619"/>
        <v>0</v>
      </c>
      <c r="P1444" s="5" t="b">
        <f t="shared" si="620"/>
        <v>0</v>
      </c>
      <c r="T1444" t="str">
        <f t="shared" si="596"/>
        <v/>
      </c>
      <c r="U1444" t="str">
        <f t="shared" si="597"/>
        <v/>
      </c>
      <c r="V1444" t="str">
        <f t="shared" si="598"/>
        <v/>
      </c>
      <c r="W1444" t="str">
        <f t="shared" si="599"/>
        <v/>
      </c>
      <c r="X1444" t="str">
        <f t="shared" si="600"/>
        <v/>
      </c>
      <c r="Y1444" t="str">
        <f t="shared" si="601"/>
        <v/>
      </c>
      <c r="Z1444" t="str">
        <f t="shared" si="602"/>
        <v/>
      </c>
      <c r="AA1444" t="str">
        <f t="shared" si="603"/>
        <v/>
      </c>
      <c r="AB1444" t="str">
        <f t="shared" si="604"/>
        <v/>
      </c>
      <c r="AC1444" t="str">
        <f t="shared" si="605"/>
        <v/>
      </c>
      <c r="AD1444" t="str">
        <f t="shared" si="606"/>
        <v/>
      </c>
      <c r="AE1444" t="str">
        <f t="shared" si="607"/>
        <v/>
      </c>
      <c r="AF1444" t="str">
        <f t="shared" si="608"/>
        <v/>
      </c>
      <c r="AG1444" t="str">
        <f t="shared" si="609"/>
        <v/>
      </c>
    </row>
    <row r="1445" spans="3:33" x14ac:dyDescent="0.3">
      <c r="C1445" s="5" t="str">
        <f t="shared" si="610"/>
        <v/>
      </c>
      <c r="D1445" s="5" t="e">
        <f t="shared" si="594"/>
        <v>#N/A</v>
      </c>
      <c r="E1445" s="5" t="b">
        <f t="shared" si="611"/>
        <v>0</v>
      </c>
      <c r="F1445" s="5" t="e">
        <f t="shared" si="595"/>
        <v>#N/A</v>
      </c>
      <c r="G1445" s="5" t="str">
        <f t="shared" si="612"/>
        <v>FALSE V</v>
      </c>
      <c r="H1445" s="5" t="b">
        <f t="shared" si="613"/>
        <v>0</v>
      </c>
      <c r="I1445" s="5" t="b">
        <f t="shared" si="614"/>
        <v>0</v>
      </c>
      <c r="J1445" s="5" t="b">
        <f t="shared" si="615"/>
        <v>0</v>
      </c>
      <c r="K1445" s="5" t="str">
        <f t="shared" si="616"/>
        <v>FALSE C</v>
      </c>
      <c r="L1445" s="5" t="str">
        <f t="array" ref="L1445">IFERROR(INDEX(e29_4c,SMALL(IF(($B$9&lt;=e29_raw)*($B$11&gt;=e29_raw),MATCH(ROW(e29_4c),ROW(e29_4c))),ROWS($A$1:A1439)),COLUMN(A1439)),"")</f>
        <v/>
      </c>
      <c r="M1445" s="5" t="b">
        <f t="shared" si="617"/>
        <v>0</v>
      </c>
      <c r="N1445" t="b">
        <f t="shared" si="618"/>
        <v>0</v>
      </c>
      <c r="O1445" t="b">
        <f t="shared" si="619"/>
        <v>0</v>
      </c>
      <c r="P1445" s="5" t="b">
        <f t="shared" si="620"/>
        <v>0</v>
      </c>
      <c r="T1445" t="str">
        <f t="shared" si="596"/>
        <v/>
      </c>
      <c r="U1445" t="str">
        <f t="shared" si="597"/>
        <v/>
      </c>
      <c r="V1445" t="str">
        <f t="shared" si="598"/>
        <v/>
      </c>
      <c r="W1445" t="str">
        <f t="shared" si="599"/>
        <v/>
      </c>
      <c r="X1445" t="str">
        <f t="shared" si="600"/>
        <v/>
      </c>
      <c r="Y1445" t="str">
        <f t="shared" si="601"/>
        <v/>
      </c>
      <c r="Z1445" t="str">
        <f t="shared" si="602"/>
        <v/>
      </c>
      <c r="AA1445" t="str">
        <f t="shared" si="603"/>
        <v/>
      </c>
      <c r="AB1445" t="str">
        <f t="shared" si="604"/>
        <v/>
      </c>
      <c r="AC1445" t="str">
        <f t="shared" si="605"/>
        <v/>
      </c>
      <c r="AD1445" t="str">
        <f t="shared" si="606"/>
        <v/>
      </c>
      <c r="AE1445" t="str">
        <f t="shared" si="607"/>
        <v/>
      </c>
      <c r="AF1445" t="str">
        <f t="shared" si="608"/>
        <v/>
      </c>
      <c r="AG1445" t="str">
        <f t="shared" si="609"/>
        <v/>
      </c>
    </row>
    <row r="1446" spans="3:33" x14ac:dyDescent="0.3">
      <c r="C1446" s="5" t="str">
        <f t="shared" si="610"/>
        <v/>
      </c>
      <c r="D1446" s="5" t="e">
        <f t="shared" si="594"/>
        <v>#N/A</v>
      </c>
      <c r="E1446" s="5" t="b">
        <f t="shared" si="611"/>
        <v>0</v>
      </c>
      <c r="F1446" s="5" t="e">
        <f t="shared" si="595"/>
        <v>#N/A</v>
      </c>
      <c r="G1446" s="5" t="str">
        <f t="shared" si="612"/>
        <v>FALSE V</v>
      </c>
      <c r="H1446" s="5" t="b">
        <f t="shared" si="613"/>
        <v>0</v>
      </c>
      <c r="I1446" s="5" t="b">
        <f t="shared" si="614"/>
        <v>0</v>
      </c>
      <c r="J1446" s="5" t="b">
        <f t="shared" si="615"/>
        <v>0</v>
      </c>
      <c r="K1446" s="5" t="str">
        <f t="shared" si="616"/>
        <v>FALSE C</v>
      </c>
      <c r="L1446" s="5" t="str">
        <f t="array" ref="L1446">IFERROR(INDEX(e29_4c,SMALL(IF(($B$9&lt;=e29_raw)*($B$11&gt;=e29_raw),MATCH(ROW(e29_4c),ROW(e29_4c))),ROWS($A$1:A1440)),COLUMN(A1440)),"")</f>
        <v/>
      </c>
      <c r="M1446" s="5" t="b">
        <f t="shared" si="617"/>
        <v>0</v>
      </c>
      <c r="N1446" t="b">
        <f t="shared" si="618"/>
        <v>0</v>
      </c>
      <c r="O1446" t="b">
        <f t="shared" si="619"/>
        <v>0</v>
      </c>
      <c r="P1446" s="5" t="b">
        <f t="shared" si="620"/>
        <v>0</v>
      </c>
      <c r="T1446" t="str">
        <f t="shared" si="596"/>
        <v/>
      </c>
      <c r="U1446" t="str">
        <f t="shared" si="597"/>
        <v/>
      </c>
      <c r="V1446" t="str">
        <f t="shared" si="598"/>
        <v/>
      </c>
      <c r="W1446" t="str">
        <f t="shared" si="599"/>
        <v/>
      </c>
      <c r="X1446" t="str">
        <f t="shared" si="600"/>
        <v/>
      </c>
      <c r="Y1446" t="str">
        <f t="shared" si="601"/>
        <v/>
      </c>
      <c r="Z1446" t="str">
        <f t="shared" si="602"/>
        <v/>
      </c>
      <c r="AA1446" t="str">
        <f t="shared" si="603"/>
        <v/>
      </c>
      <c r="AB1446" t="str">
        <f t="shared" si="604"/>
        <v/>
      </c>
      <c r="AC1446" t="str">
        <f t="shared" si="605"/>
        <v/>
      </c>
      <c r="AD1446" t="str">
        <f t="shared" si="606"/>
        <v/>
      </c>
      <c r="AE1446" t="str">
        <f t="shared" si="607"/>
        <v/>
      </c>
      <c r="AF1446" t="str">
        <f t="shared" si="608"/>
        <v/>
      </c>
      <c r="AG1446" t="str">
        <f t="shared" si="609"/>
        <v/>
      </c>
    </row>
    <row r="1447" spans="3:33" x14ac:dyDescent="0.3">
      <c r="C1447" s="5" t="str">
        <f t="shared" si="610"/>
        <v/>
      </c>
      <c r="D1447" s="5" t="e">
        <f t="shared" si="594"/>
        <v>#N/A</v>
      </c>
      <c r="E1447" s="5" t="b">
        <f t="shared" si="611"/>
        <v>0</v>
      </c>
      <c r="F1447" s="5" t="e">
        <f t="shared" si="595"/>
        <v>#N/A</v>
      </c>
      <c r="G1447" s="5" t="str">
        <f t="shared" si="612"/>
        <v>FALSE V</v>
      </c>
      <c r="H1447" s="5" t="b">
        <f t="shared" si="613"/>
        <v>0</v>
      </c>
      <c r="I1447" s="5" t="b">
        <f t="shared" si="614"/>
        <v>0</v>
      </c>
      <c r="J1447" s="5" t="b">
        <f t="shared" si="615"/>
        <v>0</v>
      </c>
      <c r="K1447" s="5" t="str">
        <f t="shared" si="616"/>
        <v>FALSE C</v>
      </c>
      <c r="L1447" s="5" t="str">
        <f t="array" ref="L1447">IFERROR(INDEX(e29_4c,SMALL(IF(($B$9&lt;=e29_raw)*($B$11&gt;=e29_raw),MATCH(ROW(e29_4c),ROW(e29_4c))),ROWS($A$1:A1441)),COLUMN(A1441)),"")</f>
        <v/>
      </c>
      <c r="M1447" s="5" t="b">
        <f t="shared" si="617"/>
        <v>0</v>
      </c>
      <c r="N1447" t="b">
        <f t="shared" si="618"/>
        <v>0</v>
      </c>
      <c r="O1447" t="b">
        <f t="shared" si="619"/>
        <v>0</v>
      </c>
      <c r="P1447" s="5" t="b">
        <f t="shared" si="620"/>
        <v>0</v>
      </c>
      <c r="T1447" t="str">
        <f t="shared" si="596"/>
        <v/>
      </c>
      <c r="U1447" t="str">
        <f t="shared" si="597"/>
        <v/>
      </c>
      <c r="V1447" t="str">
        <f t="shared" si="598"/>
        <v/>
      </c>
      <c r="W1447" t="str">
        <f t="shared" si="599"/>
        <v/>
      </c>
      <c r="X1447" t="str">
        <f t="shared" si="600"/>
        <v/>
      </c>
      <c r="Y1447" t="str">
        <f t="shared" si="601"/>
        <v/>
      </c>
      <c r="Z1447" t="str">
        <f t="shared" si="602"/>
        <v/>
      </c>
      <c r="AA1447" t="str">
        <f t="shared" si="603"/>
        <v/>
      </c>
      <c r="AB1447" t="str">
        <f t="shared" si="604"/>
        <v/>
      </c>
      <c r="AC1447" t="str">
        <f t="shared" si="605"/>
        <v/>
      </c>
      <c r="AD1447" t="str">
        <f t="shared" si="606"/>
        <v/>
      </c>
      <c r="AE1447" t="str">
        <f t="shared" si="607"/>
        <v/>
      </c>
      <c r="AF1447" t="str">
        <f t="shared" si="608"/>
        <v/>
      </c>
      <c r="AG1447" t="str">
        <f t="shared" si="609"/>
        <v/>
      </c>
    </row>
    <row r="1448" spans="3:33" x14ac:dyDescent="0.3">
      <c r="C1448" s="5" t="str">
        <f t="shared" si="610"/>
        <v/>
      </c>
      <c r="D1448" s="5" t="e">
        <f t="shared" si="594"/>
        <v>#N/A</v>
      </c>
      <c r="E1448" s="5" t="b">
        <f t="shared" si="611"/>
        <v>0</v>
      </c>
      <c r="F1448" s="5" t="e">
        <f t="shared" si="595"/>
        <v>#N/A</v>
      </c>
      <c r="G1448" s="5" t="str">
        <f t="shared" si="612"/>
        <v>FALSE V</v>
      </c>
      <c r="H1448" s="5" t="b">
        <f t="shared" si="613"/>
        <v>0</v>
      </c>
      <c r="I1448" s="5" t="b">
        <f t="shared" si="614"/>
        <v>0</v>
      </c>
      <c r="J1448" s="5" t="b">
        <f t="shared" si="615"/>
        <v>0</v>
      </c>
      <c r="K1448" s="5" t="str">
        <f t="shared" si="616"/>
        <v>FALSE C</v>
      </c>
      <c r="L1448" s="5" t="str">
        <f t="array" ref="L1448">IFERROR(INDEX(e29_4c,SMALL(IF(($B$9&lt;=e29_raw)*($B$11&gt;=e29_raw),MATCH(ROW(e29_4c),ROW(e29_4c))),ROWS($A$1:A1442)),COLUMN(A1442)),"")</f>
        <v/>
      </c>
      <c r="M1448" s="5" t="b">
        <f t="shared" si="617"/>
        <v>0</v>
      </c>
      <c r="N1448" t="b">
        <f t="shared" si="618"/>
        <v>0</v>
      </c>
      <c r="O1448" t="b">
        <f t="shared" si="619"/>
        <v>0</v>
      </c>
      <c r="P1448" s="5" t="b">
        <f t="shared" si="620"/>
        <v>0</v>
      </c>
      <c r="T1448" t="str">
        <f t="shared" si="596"/>
        <v/>
      </c>
      <c r="U1448" t="str">
        <f t="shared" si="597"/>
        <v/>
      </c>
      <c r="V1448" t="str">
        <f t="shared" si="598"/>
        <v/>
      </c>
      <c r="W1448" t="str">
        <f t="shared" si="599"/>
        <v/>
      </c>
      <c r="X1448" t="str">
        <f t="shared" si="600"/>
        <v/>
      </c>
      <c r="Y1448" t="str">
        <f t="shared" si="601"/>
        <v/>
      </c>
      <c r="Z1448" t="str">
        <f t="shared" si="602"/>
        <v/>
      </c>
      <c r="AA1448" t="str">
        <f t="shared" si="603"/>
        <v/>
      </c>
      <c r="AB1448" t="str">
        <f t="shared" si="604"/>
        <v/>
      </c>
      <c r="AC1448" t="str">
        <f t="shared" si="605"/>
        <v/>
      </c>
      <c r="AD1448" t="str">
        <f t="shared" si="606"/>
        <v/>
      </c>
      <c r="AE1448" t="str">
        <f t="shared" si="607"/>
        <v/>
      </c>
      <c r="AF1448" t="str">
        <f t="shared" si="608"/>
        <v/>
      </c>
      <c r="AG1448" t="str">
        <f t="shared" si="609"/>
        <v/>
      </c>
    </row>
    <row r="1449" spans="3:33" x14ac:dyDescent="0.3">
      <c r="C1449" s="5" t="str">
        <f t="shared" si="610"/>
        <v/>
      </c>
      <c r="D1449" s="5" t="e">
        <f t="shared" si="594"/>
        <v>#N/A</v>
      </c>
      <c r="E1449" s="5" t="b">
        <f t="shared" si="611"/>
        <v>0</v>
      </c>
      <c r="F1449" s="5" t="e">
        <f t="shared" si="595"/>
        <v>#N/A</v>
      </c>
      <c r="G1449" s="5" t="str">
        <f t="shared" si="612"/>
        <v>FALSE V</v>
      </c>
      <c r="H1449" s="5" t="b">
        <f t="shared" si="613"/>
        <v>0</v>
      </c>
      <c r="I1449" s="5" t="b">
        <f t="shared" si="614"/>
        <v>0</v>
      </c>
      <c r="J1449" s="5" t="b">
        <f t="shared" si="615"/>
        <v>0</v>
      </c>
      <c r="K1449" s="5" t="str">
        <f t="shared" si="616"/>
        <v>FALSE C</v>
      </c>
      <c r="L1449" s="5" t="str">
        <f t="array" ref="L1449">IFERROR(INDEX(e29_4c,SMALL(IF(($B$9&lt;=e29_raw)*($B$11&gt;=e29_raw),MATCH(ROW(e29_4c),ROW(e29_4c))),ROWS($A$1:A1443)),COLUMN(A1443)),"")</f>
        <v/>
      </c>
      <c r="M1449" s="5" t="b">
        <f t="shared" si="617"/>
        <v>0</v>
      </c>
      <c r="N1449" t="b">
        <f t="shared" si="618"/>
        <v>0</v>
      </c>
      <c r="O1449" t="b">
        <f t="shared" si="619"/>
        <v>0</v>
      </c>
      <c r="P1449" s="5" t="b">
        <f t="shared" si="620"/>
        <v>0</v>
      </c>
      <c r="T1449" t="str">
        <f t="shared" si="596"/>
        <v/>
      </c>
      <c r="U1449" t="str">
        <f t="shared" si="597"/>
        <v/>
      </c>
      <c r="V1449" t="str">
        <f t="shared" si="598"/>
        <v/>
      </c>
      <c r="W1449" t="str">
        <f t="shared" si="599"/>
        <v/>
      </c>
      <c r="X1449" t="str">
        <f t="shared" si="600"/>
        <v/>
      </c>
      <c r="Y1449" t="str">
        <f t="shared" si="601"/>
        <v/>
      </c>
      <c r="Z1449" t="str">
        <f t="shared" si="602"/>
        <v/>
      </c>
      <c r="AA1449" t="str">
        <f t="shared" si="603"/>
        <v/>
      </c>
      <c r="AB1449" t="str">
        <f t="shared" si="604"/>
        <v/>
      </c>
      <c r="AC1449" t="str">
        <f t="shared" si="605"/>
        <v/>
      </c>
      <c r="AD1449" t="str">
        <f t="shared" si="606"/>
        <v/>
      </c>
      <c r="AE1449" t="str">
        <f t="shared" si="607"/>
        <v/>
      </c>
      <c r="AF1449" t="str">
        <f t="shared" si="608"/>
        <v/>
      </c>
      <c r="AG1449" t="str">
        <f t="shared" si="609"/>
        <v/>
      </c>
    </row>
    <row r="1450" spans="3:33" x14ac:dyDescent="0.3">
      <c r="C1450" s="5" t="str">
        <f t="shared" si="610"/>
        <v/>
      </c>
      <c r="D1450" s="5" t="e">
        <f t="shared" si="594"/>
        <v>#N/A</v>
      </c>
      <c r="E1450" s="5" t="b">
        <f t="shared" si="611"/>
        <v>0</v>
      </c>
      <c r="F1450" s="5" t="e">
        <f t="shared" si="595"/>
        <v>#N/A</v>
      </c>
      <c r="G1450" s="5" t="str">
        <f t="shared" si="612"/>
        <v>FALSE V</v>
      </c>
      <c r="H1450" s="5" t="b">
        <f t="shared" si="613"/>
        <v>0</v>
      </c>
      <c r="I1450" s="5" t="b">
        <f t="shared" si="614"/>
        <v>0</v>
      </c>
      <c r="J1450" s="5" t="b">
        <f t="shared" si="615"/>
        <v>0</v>
      </c>
      <c r="K1450" s="5" t="str">
        <f t="shared" si="616"/>
        <v>FALSE C</v>
      </c>
      <c r="L1450" s="5" t="str">
        <f t="array" ref="L1450">IFERROR(INDEX(e29_4c,SMALL(IF(($B$9&lt;=e29_raw)*($B$11&gt;=e29_raw),MATCH(ROW(e29_4c),ROW(e29_4c))),ROWS($A$1:A1444)),COLUMN(A1444)),"")</f>
        <v/>
      </c>
      <c r="M1450" s="5" t="b">
        <f t="shared" si="617"/>
        <v>0</v>
      </c>
      <c r="N1450" t="b">
        <f t="shared" si="618"/>
        <v>0</v>
      </c>
      <c r="O1450" t="b">
        <f t="shared" si="619"/>
        <v>0</v>
      </c>
      <c r="P1450" s="5" t="b">
        <f t="shared" si="620"/>
        <v>0</v>
      </c>
      <c r="T1450" t="str">
        <f t="shared" si="596"/>
        <v/>
      </c>
      <c r="U1450" t="str">
        <f t="shared" si="597"/>
        <v/>
      </c>
      <c r="V1450" t="str">
        <f t="shared" si="598"/>
        <v/>
      </c>
      <c r="W1450" t="str">
        <f t="shared" si="599"/>
        <v/>
      </c>
      <c r="X1450" t="str">
        <f t="shared" si="600"/>
        <v/>
      </c>
      <c r="Y1450" t="str">
        <f t="shared" si="601"/>
        <v/>
      </c>
      <c r="Z1450" t="str">
        <f t="shared" si="602"/>
        <v/>
      </c>
      <c r="AA1450" t="str">
        <f t="shared" si="603"/>
        <v/>
      </c>
      <c r="AB1450" t="str">
        <f t="shared" si="604"/>
        <v/>
      </c>
      <c r="AC1450" t="str">
        <f t="shared" si="605"/>
        <v/>
      </c>
      <c r="AD1450" t="str">
        <f t="shared" si="606"/>
        <v/>
      </c>
      <c r="AE1450" t="str">
        <f t="shared" si="607"/>
        <v/>
      </c>
      <c r="AF1450" t="str">
        <f t="shared" si="608"/>
        <v/>
      </c>
      <c r="AG1450" t="str">
        <f t="shared" si="609"/>
        <v/>
      </c>
    </row>
    <row r="1451" spans="3:33" x14ac:dyDescent="0.3">
      <c r="C1451" s="5" t="str">
        <f t="shared" si="610"/>
        <v/>
      </c>
      <c r="D1451" s="5" t="e">
        <f t="shared" si="594"/>
        <v>#N/A</v>
      </c>
      <c r="E1451" s="5" t="b">
        <f t="shared" si="611"/>
        <v>0</v>
      </c>
      <c r="F1451" s="5" t="e">
        <f t="shared" si="595"/>
        <v>#N/A</v>
      </c>
      <c r="G1451" s="5" t="str">
        <f t="shared" si="612"/>
        <v>FALSE V</v>
      </c>
      <c r="H1451" s="5" t="b">
        <f t="shared" si="613"/>
        <v>0</v>
      </c>
      <c r="I1451" s="5" t="b">
        <f t="shared" si="614"/>
        <v>0</v>
      </c>
      <c r="J1451" s="5" t="b">
        <f t="shared" si="615"/>
        <v>0</v>
      </c>
      <c r="K1451" s="5" t="str">
        <f t="shared" si="616"/>
        <v>FALSE C</v>
      </c>
      <c r="L1451" s="5" t="str">
        <f t="array" ref="L1451">IFERROR(INDEX(e29_4c,SMALL(IF(($B$9&lt;=e29_raw)*($B$11&gt;=e29_raw),MATCH(ROW(e29_4c),ROW(e29_4c))),ROWS($A$1:A1445)),COLUMN(A1445)),"")</f>
        <v/>
      </c>
      <c r="M1451" s="5" t="b">
        <f t="shared" si="617"/>
        <v>0</v>
      </c>
      <c r="N1451" t="b">
        <f t="shared" si="618"/>
        <v>0</v>
      </c>
      <c r="O1451" t="b">
        <f t="shared" si="619"/>
        <v>0</v>
      </c>
      <c r="P1451" s="5" t="b">
        <f t="shared" si="620"/>
        <v>0</v>
      </c>
      <c r="T1451" t="str">
        <f t="shared" si="596"/>
        <v/>
      </c>
      <c r="U1451" t="str">
        <f t="shared" si="597"/>
        <v/>
      </c>
      <c r="V1451" t="str">
        <f t="shared" si="598"/>
        <v/>
      </c>
      <c r="W1451" t="str">
        <f t="shared" si="599"/>
        <v/>
      </c>
      <c r="X1451" t="str">
        <f t="shared" si="600"/>
        <v/>
      </c>
      <c r="Y1451" t="str">
        <f t="shared" si="601"/>
        <v/>
      </c>
      <c r="Z1451" t="str">
        <f t="shared" si="602"/>
        <v/>
      </c>
      <c r="AA1451" t="str">
        <f t="shared" si="603"/>
        <v/>
      </c>
      <c r="AB1451" t="str">
        <f t="shared" si="604"/>
        <v/>
      </c>
      <c r="AC1451" t="str">
        <f t="shared" si="605"/>
        <v/>
      </c>
      <c r="AD1451" t="str">
        <f t="shared" si="606"/>
        <v/>
      </c>
      <c r="AE1451" t="str">
        <f t="shared" si="607"/>
        <v/>
      </c>
      <c r="AF1451" t="str">
        <f t="shared" si="608"/>
        <v/>
      </c>
      <c r="AG1451" t="str">
        <f t="shared" si="609"/>
        <v/>
      </c>
    </row>
    <row r="1452" spans="3:33" x14ac:dyDescent="0.3">
      <c r="C1452" s="5" t="str">
        <f t="shared" si="610"/>
        <v/>
      </c>
      <c r="D1452" s="5" t="e">
        <f t="shared" si="594"/>
        <v>#N/A</v>
      </c>
      <c r="E1452" s="5" t="b">
        <f t="shared" si="611"/>
        <v>0</v>
      </c>
      <c r="F1452" s="5" t="e">
        <f t="shared" si="595"/>
        <v>#N/A</v>
      </c>
      <c r="G1452" s="5" t="str">
        <f t="shared" si="612"/>
        <v>FALSE V</v>
      </c>
      <c r="H1452" s="5" t="b">
        <f t="shared" si="613"/>
        <v>0</v>
      </c>
      <c r="I1452" s="5" t="b">
        <f t="shared" si="614"/>
        <v>0</v>
      </c>
      <c r="J1452" s="5" t="b">
        <f t="shared" si="615"/>
        <v>0</v>
      </c>
      <c r="K1452" s="5" t="str">
        <f t="shared" si="616"/>
        <v>FALSE C</v>
      </c>
      <c r="L1452" s="5" t="str">
        <f t="array" ref="L1452">IFERROR(INDEX(e29_4c,SMALL(IF(($B$9&lt;=e29_raw)*($B$11&gt;=e29_raw),MATCH(ROW(e29_4c),ROW(e29_4c))),ROWS($A$1:A1446)),COLUMN(A1446)),"")</f>
        <v/>
      </c>
      <c r="M1452" s="5" t="b">
        <f t="shared" si="617"/>
        <v>0</v>
      </c>
      <c r="N1452" t="b">
        <f t="shared" si="618"/>
        <v>0</v>
      </c>
      <c r="O1452" t="b">
        <f t="shared" si="619"/>
        <v>0</v>
      </c>
      <c r="P1452" s="5" t="b">
        <f t="shared" si="620"/>
        <v>0</v>
      </c>
      <c r="T1452" t="str">
        <f t="shared" si="596"/>
        <v/>
      </c>
      <c r="U1452" t="str">
        <f t="shared" si="597"/>
        <v/>
      </c>
      <c r="V1452" t="str">
        <f t="shared" si="598"/>
        <v/>
      </c>
      <c r="W1452" t="str">
        <f t="shared" si="599"/>
        <v/>
      </c>
      <c r="X1452" t="str">
        <f t="shared" si="600"/>
        <v/>
      </c>
      <c r="Y1452" t="str">
        <f t="shared" si="601"/>
        <v/>
      </c>
      <c r="Z1452" t="str">
        <f t="shared" si="602"/>
        <v/>
      </c>
      <c r="AA1452" t="str">
        <f t="shared" si="603"/>
        <v/>
      </c>
      <c r="AB1452" t="str">
        <f t="shared" si="604"/>
        <v/>
      </c>
      <c r="AC1452" t="str">
        <f t="shared" si="605"/>
        <v/>
      </c>
      <c r="AD1452" t="str">
        <f t="shared" si="606"/>
        <v/>
      </c>
      <c r="AE1452" t="str">
        <f t="shared" si="607"/>
        <v/>
      </c>
      <c r="AF1452" t="str">
        <f t="shared" si="608"/>
        <v/>
      </c>
      <c r="AG1452" t="str">
        <f t="shared" si="609"/>
        <v/>
      </c>
    </row>
    <row r="1453" spans="3:33" x14ac:dyDescent="0.3">
      <c r="C1453" s="5" t="str">
        <f t="shared" si="610"/>
        <v/>
      </c>
      <c r="D1453" s="5" t="e">
        <f t="shared" si="594"/>
        <v>#N/A</v>
      </c>
      <c r="E1453" s="5" t="b">
        <f t="shared" si="611"/>
        <v>0</v>
      </c>
      <c r="F1453" s="5" t="e">
        <f t="shared" si="595"/>
        <v>#N/A</v>
      </c>
      <c r="G1453" s="5" t="str">
        <f t="shared" si="612"/>
        <v>FALSE V</v>
      </c>
      <c r="H1453" s="5" t="b">
        <f t="shared" si="613"/>
        <v>0</v>
      </c>
      <c r="I1453" s="5" t="b">
        <f t="shared" si="614"/>
        <v>0</v>
      </c>
      <c r="J1453" s="5" t="b">
        <f t="shared" si="615"/>
        <v>0</v>
      </c>
      <c r="K1453" s="5" t="str">
        <f t="shared" si="616"/>
        <v>FALSE C</v>
      </c>
      <c r="L1453" s="5" t="str">
        <f t="array" ref="L1453">IFERROR(INDEX(e29_4c,SMALL(IF(($B$9&lt;=e29_raw)*($B$11&gt;=e29_raw),MATCH(ROW(e29_4c),ROW(e29_4c))),ROWS($A$1:A1447)),COLUMN(A1447)),"")</f>
        <v/>
      </c>
      <c r="M1453" s="5" t="b">
        <f t="shared" si="617"/>
        <v>0</v>
      </c>
      <c r="N1453" t="b">
        <f t="shared" si="618"/>
        <v>0</v>
      </c>
      <c r="O1453" t="b">
        <f t="shared" si="619"/>
        <v>0</v>
      </c>
      <c r="P1453" s="5" t="b">
        <f t="shared" si="620"/>
        <v>0</v>
      </c>
      <c r="T1453" t="str">
        <f t="shared" si="596"/>
        <v/>
      </c>
      <c r="U1453" t="str">
        <f t="shared" si="597"/>
        <v/>
      </c>
      <c r="V1453" t="str">
        <f t="shared" si="598"/>
        <v/>
      </c>
      <c r="W1453" t="str">
        <f t="shared" si="599"/>
        <v/>
      </c>
      <c r="X1453" t="str">
        <f t="shared" si="600"/>
        <v/>
      </c>
      <c r="Y1453" t="str">
        <f t="shared" si="601"/>
        <v/>
      </c>
      <c r="Z1453" t="str">
        <f t="shared" si="602"/>
        <v/>
      </c>
      <c r="AA1453" t="str">
        <f t="shared" si="603"/>
        <v/>
      </c>
      <c r="AB1453" t="str">
        <f t="shared" si="604"/>
        <v/>
      </c>
      <c r="AC1453" t="str">
        <f t="shared" si="605"/>
        <v/>
      </c>
      <c r="AD1453" t="str">
        <f t="shared" si="606"/>
        <v/>
      </c>
      <c r="AE1453" t="str">
        <f t="shared" si="607"/>
        <v/>
      </c>
      <c r="AF1453" t="str">
        <f t="shared" si="608"/>
        <v/>
      </c>
      <c r="AG1453" t="str">
        <f t="shared" si="609"/>
        <v/>
      </c>
    </row>
    <row r="1454" spans="3:33" x14ac:dyDescent="0.3">
      <c r="C1454" s="5" t="str">
        <f t="shared" si="610"/>
        <v/>
      </c>
      <c r="D1454" s="5" t="e">
        <f t="shared" si="594"/>
        <v>#N/A</v>
      </c>
      <c r="E1454" s="5" t="b">
        <f t="shared" si="611"/>
        <v>0</v>
      </c>
      <c r="F1454" s="5" t="e">
        <f t="shared" si="595"/>
        <v>#N/A</v>
      </c>
      <c r="G1454" s="5" t="str">
        <f t="shared" si="612"/>
        <v>FALSE V</v>
      </c>
      <c r="H1454" s="5" t="b">
        <f t="shared" si="613"/>
        <v>0</v>
      </c>
      <c r="I1454" s="5" t="b">
        <f t="shared" si="614"/>
        <v>0</v>
      </c>
      <c r="J1454" s="5" t="b">
        <f t="shared" si="615"/>
        <v>0</v>
      </c>
      <c r="K1454" s="5" t="str">
        <f t="shared" si="616"/>
        <v>FALSE C</v>
      </c>
      <c r="L1454" s="5" t="str">
        <f t="array" ref="L1454">IFERROR(INDEX(e29_4c,SMALL(IF(($B$9&lt;=e29_raw)*($B$11&gt;=e29_raw),MATCH(ROW(e29_4c),ROW(e29_4c))),ROWS($A$1:A1448)),COLUMN(A1448)),"")</f>
        <v/>
      </c>
      <c r="M1454" s="5" t="b">
        <f t="shared" si="617"/>
        <v>0</v>
      </c>
      <c r="N1454" t="b">
        <f t="shared" si="618"/>
        <v>0</v>
      </c>
      <c r="O1454" t="b">
        <f t="shared" si="619"/>
        <v>0</v>
      </c>
      <c r="P1454" s="5" t="b">
        <f t="shared" si="620"/>
        <v>0</v>
      </c>
      <c r="T1454" t="str">
        <f t="shared" si="596"/>
        <v/>
      </c>
      <c r="U1454" t="str">
        <f t="shared" si="597"/>
        <v/>
      </c>
      <c r="V1454" t="str">
        <f t="shared" si="598"/>
        <v/>
      </c>
      <c r="W1454" t="str">
        <f t="shared" si="599"/>
        <v/>
      </c>
      <c r="X1454" t="str">
        <f t="shared" si="600"/>
        <v/>
      </c>
      <c r="Y1454" t="str">
        <f t="shared" si="601"/>
        <v/>
      </c>
      <c r="Z1454" t="str">
        <f t="shared" si="602"/>
        <v/>
      </c>
      <c r="AA1454" t="str">
        <f t="shared" si="603"/>
        <v/>
      </c>
      <c r="AB1454" t="str">
        <f t="shared" si="604"/>
        <v/>
      </c>
      <c r="AC1454" t="str">
        <f t="shared" si="605"/>
        <v/>
      </c>
      <c r="AD1454" t="str">
        <f t="shared" si="606"/>
        <v/>
      </c>
      <c r="AE1454" t="str">
        <f t="shared" si="607"/>
        <v/>
      </c>
      <c r="AF1454" t="str">
        <f t="shared" si="608"/>
        <v/>
      </c>
      <c r="AG1454" t="str">
        <f t="shared" si="609"/>
        <v/>
      </c>
    </row>
    <row r="1455" spans="3:33" x14ac:dyDescent="0.3">
      <c r="C1455" s="5" t="str">
        <f t="shared" si="610"/>
        <v/>
      </c>
      <c r="D1455" s="5" t="e">
        <f t="shared" si="594"/>
        <v>#N/A</v>
      </c>
      <c r="E1455" s="5" t="b">
        <f t="shared" si="611"/>
        <v>0</v>
      </c>
      <c r="F1455" s="5" t="e">
        <f t="shared" si="595"/>
        <v>#N/A</v>
      </c>
      <c r="G1455" s="5" t="str">
        <f t="shared" si="612"/>
        <v>FALSE V</v>
      </c>
      <c r="H1455" s="5" t="b">
        <f t="shared" si="613"/>
        <v>0</v>
      </c>
      <c r="I1455" s="5" t="b">
        <f t="shared" si="614"/>
        <v>0</v>
      </c>
      <c r="J1455" s="5" t="b">
        <f t="shared" si="615"/>
        <v>0</v>
      </c>
      <c r="K1455" s="5" t="str">
        <f t="shared" si="616"/>
        <v>FALSE C</v>
      </c>
      <c r="L1455" s="5" t="str">
        <f t="array" ref="L1455">IFERROR(INDEX(e29_4c,SMALL(IF(($B$9&lt;=e29_raw)*($B$11&gt;=e29_raw),MATCH(ROW(e29_4c),ROW(e29_4c))),ROWS($A$1:A1449)),COLUMN(A1449)),"")</f>
        <v/>
      </c>
      <c r="M1455" s="5" t="b">
        <f t="shared" si="617"/>
        <v>0</v>
      </c>
      <c r="N1455" t="b">
        <f t="shared" si="618"/>
        <v>0</v>
      </c>
      <c r="O1455" t="b">
        <f t="shared" si="619"/>
        <v>0</v>
      </c>
      <c r="P1455" s="5" t="b">
        <f t="shared" si="620"/>
        <v>0</v>
      </c>
      <c r="T1455" t="str">
        <f t="shared" si="596"/>
        <v/>
      </c>
      <c r="U1455" t="str">
        <f t="shared" si="597"/>
        <v/>
      </c>
      <c r="V1455" t="str">
        <f t="shared" si="598"/>
        <v/>
      </c>
      <c r="W1455" t="str">
        <f t="shared" si="599"/>
        <v/>
      </c>
      <c r="X1455" t="str">
        <f t="shared" si="600"/>
        <v/>
      </c>
      <c r="Y1455" t="str">
        <f t="shared" si="601"/>
        <v/>
      </c>
      <c r="Z1455" t="str">
        <f t="shared" si="602"/>
        <v/>
      </c>
      <c r="AA1455" t="str">
        <f t="shared" si="603"/>
        <v/>
      </c>
      <c r="AB1455" t="str">
        <f t="shared" si="604"/>
        <v/>
      </c>
      <c r="AC1455" t="str">
        <f t="shared" si="605"/>
        <v/>
      </c>
      <c r="AD1455" t="str">
        <f t="shared" si="606"/>
        <v/>
      </c>
      <c r="AE1455" t="str">
        <f t="shared" si="607"/>
        <v/>
      </c>
      <c r="AF1455" t="str">
        <f t="shared" si="608"/>
        <v/>
      </c>
      <c r="AG1455" t="str">
        <f t="shared" si="609"/>
        <v/>
      </c>
    </row>
    <row r="1456" spans="3:33" x14ac:dyDescent="0.3">
      <c r="C1456" s="5" t="str">
        <f t="shared" si="610"/>
        <v/>
      </c>
      <c r="D1456" s="5" t="e">
        <f t="shared" si="594"/>
        <v>#N/A</v>
      </c>
      <c r="E1456" s="5" t="b">
        <f t="shared" si="611"/>
        <v>0</v>
      </c>
      <c r="F1456" s="5" t="e">
        <f t="shared" si="595"/>
        <v>#N/A</v>
      </c>
      <c r="G1456" s="5" t="str">
        <f t="shared" si="612"/>
        <v>FALSE V</v>
      </c>
      <c r="H1456" s="5" t="b">
        <f t="shared" si="613"/>
        <v>0</v>
      </c>
      <c r="I1456" s="5" t="b">
        <f t="shared" si="614"/>
        <v>0</v>
      </c>
      <c r="J1456" s="5" t="b">
        <f t="shared" si="615"/>
        <v>0</v>
      </c>
      <c r="K1456" s="5" t="str">
        <f t="shared" si="616"/>
        <v>FALSE C</v>
      </c>
      <c r="L1456" s="5" t="str">
        <f t="array" ref="L1456">IFERROR(INDEX(e29_4c,SMALL(IF(($B$9&lt;=e29_raw)*($B$11&gt;=e29_raw),MATCH(ROW(e29_4c),ROW(e29_4c))),ROWS($A$1:A1450)),COLUMN(A1450)),"")</f>
        <v/>
      </c>
      <c r="M1456" s="5" t="b">
        <f t="shared" si="617"/>
        <v>0</v>
      </c>
      <c r="N1456" t="b">
        <f t="shared" si="618"/>
        <v>0</v>
      </c>
      <c r="O1456" t="b">
        <f t="shared" si="619"/>
        <v>0</v>
      </c>
      <c r="P1456" s="5" t="b">
        <f t="shared" si="620"/>
        <v>0</v>
      </c>
      <c r="T1456" t="str">
        <f t="shared" si="596"/>
        <v/>
      </c>
      <c r="U1456" t="str">
        <f t="shared" si="597"/>
        <v/>
      </c>
      <c r="V1456" t="str">
        <f t="shared" si="598"/>
        <v/>
      </c>
      <c r="W1456" t="str">
        <f t="shared" si="599"/>
        <v/>
      </c>
      <c r="X1456" t="str">
        <f t="shared" si="600"/>
        <v/>
      </c>
      <c r="Y1456" t="str">
        <f t="shared" si="601"/>
        <v/>
      </c>
      <c r="Z1456" t="str">
        <f t="shared" si="602"/>
        <v/>
      </c>
      <c r="AA1456" t="str">
        <f t="shared" si="603"/>
        <v/>
      </c>
      <c r="AB1456" t="str">
        <f t="shared" si="604"/>
        <v/>
      </c>
      <c r="AC1456" t="str">
        <f t="shared" si="605"/>
        <v/>
      </c>
      <c r="AD1456" t="str">
        <f t="shared" si="606"/>
        <v/>
      </c>
      <c r="AE1456" t="str">
        <f t="shared" si="607"/>
        <v/>
      </c>
      <c r="AF1456" t="str">
        <f t="shared" si="608"/>
        <v/>
      </c>
      <c r="AG1456" t="str">
        <f t="shared" si="609"/>
        <v/>
      </c>
    </row>
    <row r="1457" spans="3:33" x14ac:dyDescent="0.3">
      <c r="C1457" s="5" t="str">
        <f t="shared" si="610"/>
        <v/>
      </c>
      <c r="D1457" s="5" t="e">
        <f t="shared" si="594"/>
        <v>#N/A</v>
      </c>
      <c r="E1457" s="5" t="b">
        <f t="shared" si="611"/>
        <v>0</v>
      </c>
      <c r="F1457" s="5" t="e">
        <f t="shared" si="595"/>
        <v>#N/A</v>
      </c>
      <c r="G1457" s="5" t="str">
        <f t="shared" si="612"/>
        <v>FALSE V</v>
      </c>
      <c r="H1457" s="5" t="b">
        <f t="shared" si="613"/>
        <v>0</v>
      </c>
      <c r="I1457" s="5" t="b">
        <f t="shared" si="614"/>
        <v>0</v>
      </c>
      <c r="J1457" s="5" t="b">
        <f t="shared" si="615"/>
        <v>0</v>
      </c>
      <c r="K1457" s="5" t="str">
        <f t="shared" si="616"/>
        <v>FALSE C</v>
      </c>
      <c r="L1457" s="5" t="str">
        <f t="array" ref="L1457">IFERROR(INDEX(e29_4c,SMALL(IF(($B$9&lt;=e29_raw)*($B$11&gt;=e29_raw),MATCH(ROW(e29_4c),ROW(e29_4c))),ROWS($A$1:A1451)),COLUMN(A1451)),"")</f>
        <v/>
      </c>
      <c r="M1457" s="5" t="b">
        <f t="shared" si="617"/>
        <v>0</v>
      </c>
      <c r="N1457" t="b">
        <f t="shared" si="618"/>
        <v>0</v>
      </c>
      <c r="O1457" t="b">
        <f t="shared" si="619"/>
        <v>0</v>
      </c>
      <c r="P1457" s="5" t="b">
        <f t="shared" si="620"/>
        <v>0</v>
      </c>
      <c r="T1457" t="str">
        <f t="shared" si="596"/>
        <v/>
      </c>
      <c r="U1457" t="str">
        <f t="shared" si="597"/>
        <v/>
      </c>
      <c r="V1457" t="str">
        <f t="shared" si="598"/>
        <v/>
      </c>
      <c r="W1457" t="str">
        <f t="shared" si="599"/>
        <v/>
      </c>
      <c r="X1457" t="str">
        <f t="shared" si="600"/>
        <v/>
      </c>
      <c r="Y1457" t="str">
        <f t="shared" si="601"/>
        <v/>
      </c>
      <c r="Z1457" t="str">
        <f t="shared" si="602"/>
        <v/>
      </c>
      <c r="AA1457" t="str">
        <f t="shared" si="603"/>
        <v/>
      </c>
      <c r="AB1457" t="str">
        <f t="shared" si="604"/>
        <v/>
      </c>
      <c r="AC1457" t="str">
        <f t="shared" si="605"/>
        <v/>
      </c>
      <c r="AD1457" t="str">
        <f t="shared" si="606"/>
        <v/>
      </c>
      <c r="AE1457" t="str">
        <f t="shared" si="607"/>
        <v/>
      </c>
      <c r="AF1457" t="str">
        <f t="shared" si="608"/>
        <v/>
      </c>
      <c r="AG1457" t="str">
        <f t="shared" si="609"/>
        <v/>
      </c>
    </row>
    <row r="1458" spans="3:33" x14ac:dyDescent="0.3">
      <c r="C1458" s="5" t="str">
        <f t="shared" si="610"/>
        <v/>
      </c>
      <c r="D1458" s="5" t="e">
        <f t="shared" si="594"/>
        <v>#N/A</v>
      </c>
      <c r="E1458" s="5" t="b">
        <f t="shared" si="611"/>
        <v>0</v>
      </c>
      <c r="F1458" s="5" t="e">
        <f t="shared" si="595"/>
        <v>#N/A</v>
      </c>
      <c r="G1458" s="5" t="str">
        <f t="shared" si="612"/>
        <v>FALSE V</v>
      </c>
      <c r="H1458" s="5" t="b">
        <f t="shared" si="613"/>
        <v>0</v>
      </c>
      <c r="I1458" s="5" t="b">
        <f t="shared" si="614"/>
        <v>0</v>
      </c>
      <c r="J1458" s="5" t="b">
        <f t="shared" si="615"/>
        <v>0</v>
      </c>
      <c r="K1458" s="5" t="str">
        <f t="shared" si="616"/>
        <v>FALSE C</v>
      </c>
      <c r="L1458" s="5" t="str">
        <f t="array" ref="L1458">IFERROR(INDEX(e29_4c,SMALL(IF(($B$9&lt;=e29_raw)*($B$11&gt;=e29_raw),MATCH(ROW(e29_4c),ROW(e29_4c))),ROWS($A$1:A1452)),COLUMN(A1452)),"")</f>
        <v/>
      </c>
      <c r="M1458" s="5" t="b">
        <f t="shared" si="617"/>
        <v>0</v>
      </c>
      <c r="N1458" t="b">
        <f t="shared" si="618"/>
        <v>0</v>
      </c>
      <c r="O1458" t="b">
        <f t="shared" si="619"/>
        <v>0</v>
      </c>
      <c r="P1458" s="5" t="b">
        <f t="shared" si="620"/>
        <v>0</v>
      </c>
      <c r="T1458" t="str">
        <f t="shared" si="596"/>
        <v/>
      </c>
      <c r="U1458" t="str">
        <f t="shared" si="597"/>
        <v/>
      </c>
      <c r="V1458" t="str">
        <f t="shared" si="598"/>
        <v/>
      </c>
      <c r="W1458" t="str">
        <f t="shared" si="599"/>
        <v/>
      </c>
      <c r="X1458" t="str">
        <f t="shared" si="600"/>
        <v/>
      </c>
      <c r="Y1458" t="str">
        <f t="shared" si="601"/>
        <v/>
      </c>
      <c r="Z1458" t="str">
        <f t="shared" si="602"/>
        <v/>
      </c>
      <c r="AA1458" t="str">
        <f t="shared" si="603"/>
        <v/>
      </c>
      <c r="AB1458" t="str">
        <f t="shared" si="604"/>
        <v/>
      </c>
      <c r="AC1458" t="str">
        <f t="shared" si="605"/>
        <v/>
      </c>
      <c r="AD1458" t="str">
        <f t="shared" si="606"/>
        <v/>
      </c>
      <c r="AE1458" t="str">
        <f t="shared" si="607"/>
        <v/>
      </c>
      <c r="AF1458" t="str">
        <f t="shared" si="608"/>
        <v/>
      </c>
      <c r="AG1458" t="str">
        <f t="shared" si="609"/>
        <v/>
      </c>
    </row>
    <row r="1459" spans="3:33" x14ac:dyDescent="0.3">
      <c r="C1459" s="5" t="str">
        <f t="shared" si="610"/>
        <v/>
      </c>
      <c r="D1459" s="5" t="e">
        <f t="shared" si="594"/>
        <v>#N/A</v>
      </c>
      <c r="E1459" s="5" t="b">
        <f t="shared" si="611"/>
        <v>0</v>
      </c>
      <c r="F1459" s="5" t="e">
        <f t="shared" si="595"/>
        <v>#N/A</v>
      </c>
      <c r="G1459" s="5" t="str">
        <f t="shared" si="612"/>
        <v>FALSE V</v>
      </c>
      <c r="H1459" s="5" t="b">
        <f t="shared" si="613"/>
        <v>0</v>
      </c>
      <c r="I1459" s="5" t="b">
        <f t="shared" si="614"/>
        <v>0</v>
      </c>
      <c r="J1459" s="5" t="b">
        <f t="shared" si="615"/>
        <v>0</v>
      </c>
      <c r="K1459" s="5" t="str">
        <f t="shared" si="616"/>
        <v>FALSE C</v>
      </c>
      <c r="L1459" s="5" t="str">
        <f t="array" ref="L1459">IFERROR(INDEX(e29_4c,SMALL(IF(($B$9&lt;=e29_raw)*($B$11&gt;=e29_raw),MATCH(ROW(e29_4c),ROW(e29_4c))),ROWS($A$1:A1453)),COLUMN(A1453)),"")</f>
        <v/>
      </c>
      <c r="M1459" s="5" t="b">
        <f t="shared" si="617"/>
        <v>0</v>
      </c>
      <c r="N1459" t="b">
        <f t="shared" si="618"/>
        <v>0</v>
      </c>
      <c r="O1459" t="b">
        <f t="shared" si="619"/>
        <v>0</v>
      </c>
      <c r="P1459" s="5" t="b">
        <f t="shared" si="620"/>
        <v>0</v>
      </c>
      <c r="T1459" t="str">
        <f t="shared" si="596"/>
        <v/>
      </c>
      <c r="U1459" t="str">
        <f t="shared" si="597"/>
        <v/>
      </c>
      <c r="V1459" t="str">
        <f t="shared" si="598"/>
        <v/>
      </c>
      <c r="W1459" t="str">
        <f t="shared" si="599"/>
        <v/>
      </c>
      <c r="X1459" t="str">
        <f t="shared" si="600"/>
        <v/>
      </c>
      <c r="Y1459" t="str">
        <f t="shared" si="601"/>
        <v/>
      </c>
      <c r="Z1459" t="str">
        <f t="shared" si="602"/>
        <v/>
      </c>
      <c r="AA1459" t="str">
        <f t="shared" si="603"/>
        <v/>
      </c>
      <c r="AB1459" t="str">
        <f t="shared" si="604"/>
        <v/>
      </c>
      <c r="AC1459" t="str">
        <f t="shared" si="605"/>
        <v/>
      </c>
      <c r="AD1459" t="str">
        <f t="shared" si="606"/>
        <v/>
      </c>
      <c r="AE1459" t="str">
        <f t="shared" si="607"/>
        <v/>
      </c>
      <c r="AF1459" t="str">
        <f t="shared" si="608"/>
        <v/>
      </c>
      <c r="AG1459" t="str">
        <f t="shared" si="609"/>
        <v/>
      </c>
    </row>
    <row r="1460" spans="3:33" x14ac:dyDescent="0.3">
      <c r="C1460" s="5" t="str">
        <f t="shared" si="610"/>
        <v/>
      </c>
      <c r="D1460" s="5" t="e">
        <f t="shared" si="594"/>
        <v>#N/A</v>
      </c>
      <c r="E1460" s="5" t="b">
        <f t="shared" si="611"/>
        <v>0</v>
      </c>
      <c r="F1460" s="5" t="e">
        <f t="shared" si="595"/>
        <v>#N/A</v>
      </c>
      <c r="G1460" s="5" t="str">
        <f t="shared" si="612"/>
        <v>FALSE V</v>
      </c>
      <c r="H1460" s="5" t="b">
        <f t="shared" si="613"/>
        <v>0</v>
      </c>
      <c r="I1460" s="5" t="b">
        <f t="shared" si="614"/>
        <v>0</v>
      </c>
      <c r="J1460" s="5" t="b">
        <f t="shared" si="615"/>
        <v>0</v>
      </c>
      <c r="K1460" s="5" t="str">
        <f t="shared" si="616"/>
        <v>FALSE C</v>
      </c>
      <c r="L1460" s="5" t="str">
        <f t="array" ref="L1460">IFERROR(INDEX(e29_4c,SMALL(IF(($B$9&lt;=e29_raw)*($B$11&gt;=e29_raw),MATCH(ROW(e29_4c),ROW(e29_4c))),ROWS($A$1:A1454)),COLUMN(A1454)),"")</f>
        <v/>
      </c>
      <c r="M1460" s="5" t="b">
        <f t="shared" si="617"/>
        <v>0</v>
      </c>
      <c r="N1460" t="b">
        <f t="shared" si="618"/>
        <v>0</v>
      </c>
      <c r="O1460" t="b">
        <f t="shared" si="619"/>
        <v>0</v>
      </c>
      <c r="P1460" s="5" t="b">
        <f t="shared" si="620"/>
        <v>0</v>
      </c>
      <c r="T1460" t="str">
        <f t="shared" si="596"/>
        <v/>
      </c>
      <c r="U1460" t="str">
        <f t="shared" si="597"/>
        <v/>
      </c>
      <c r="V1460" t="str">
        <f t="shared" si="598"/>
        <v/>
      </c>
      <c r="W1460" t="str">
        <f t="shared" si="599"/>
        <v/>
      </c>
      <c r="X1460" t="str">
        <f t="shared" si="600"/>
        <v/>
      </c>
      <c r="Y1460" t="str">
        <f t="shared" si="601"/>
        <v/>
      </c>
      <c r="Z1460" t="str">
        <f t="shared" si="602"/>
        <v/>
      </c>
      <c r="AA1460" t="str">
        <f t="shared" si="603"/>
        <v/>
      </c>
      <c r="AB1460" t="str">
        <f t="shared" si="604"/>
        <v/>
      </c>
      <c r="AC1460" t="str">
        <f t="shared" si="605"/>
        <v/>
      </c>
      <c r="AD1460" t="str">
        <f t="shared" si="606"/>
        <v/>
      </c>
      <c r="AE1460" t="str">
        <f t="shared" si="607"/>
        <v/>
      </c>
      <c r="AF1460" t="str">
        <f t="shared" si="608"/>
        <v/>
      </c>
      <c r="AG1460" t="str">
        <f t="shared" si="609"/>
        <v/>
      </c>
    </row>
    <row r="1461" spans="3:33" x14ac:dyDescent="0.3">
      <c r="C1461" s="5" t="str">
        <f t="shared" si="610"/>
        <v/>
      </c>
      <c r="D1461" s="5" t="e">
        <f t="shared" si="594"/>
        <v>#N/A</v>
      </c>
      <c r="E1461" s="5" t="b">
        <f t="shared" si="611"/>
        <v>0</v>
      </c>
      <c r="F1461" s="5" t="e">
        <f t="shared" si="595"/>
        <v>#N/A</v>
      </c>
      <c r="G1461" s="5" t="str">
        <f t="shared" si="612"/>
        <v>FALSE V</v>
      </c>
      <c r="H1461" s="5" t="b">
        <f t="shared" si="613"/>
        <v>0</v>
      </c>
      <c r="I1461" s="5" t="b">
        <f t="shared" si="614"/>
        <v>0</v>
      </c>
      <c r="J1461" s="5" t="b">
        <f t="shared" si="615"/>
        <v>0</v>
      </c>
      <c r="K1461" s="5" t="str">
        <f t="shared" si="616"/>
        <v>FALSE C</v>
      </c>
      <c r="L1461" s="5" t="str">
        <f t="array" ref="L1461">IFERROR(INDEX(e29_4c,SMALL(IF(($B$9&lt;=e29_raw)*($B$11&gt;=e29_raw),MATCH(ROW(e29_4c),ROW(e29_4c))),ROWS($A$1:A1455)),COLUMN(A1455)),"")</f>
        <v/>
      </c>
      <c r="M1461" s="5" t="b">
        <f t="shared" si="617"/>
        <v>0</v>
      </c>
      <c r="N1461" t="b">
        <f t="shared" si="618"/>
        <v>0</v>
      </c>
      <c r="O1461" t="b">
        <f t="shared" si="619"/>
        <v>0</v>
      </c>
      <c r="P1461" s="5" t="b">
        <f t="shared" si="620"/>
        <v>0</v>
      </c>
      <c r="T1461" t="str">
        <f t="shared" si="596"/>
        <v/>
      </c>
      <c r="U1461" t="str">
        <f t="shared" si="597"/>
        <v/>
      </c>
      <c r="V1461" t="str">
        <f t="shared" si="598"/>
        <v/>
      </c>
      <c r="W1461" t="str">
        <f t="shared" si="599"/>
        <v/>
      </c>
      <c r="X1461" t="str">
        <f t="shared" si="600"/>
        <v/>
      </c>
      <c r="Y1461" t="str">
        <f t="shared" si="601"/>
        <v/>
      </c>
      <c r="Z1461" t="str">
        <f t="shared" si="602"/>
        <v/>
      </c>
      <c r="AA1461" t="str">
        <f t="shared" si="603"/>
        <v/>
      </c>
      <c r="AB1461" t="str">
        <f t="shared" si="604"/>
        <v/>
      </c>
      <c r="AC1461" t="str">
        <f t="shared" si="605"/>
        <v/>
      </c>
      <c r="AD1461" t="str">
        <f t="shared" si="606"/>
        <v/>
      </c>
      <c r="AE1461" t="str">
        <f t="shared" si="607"/>
        <v/>
      </c>
      <c r="AF1461" t="str">
        <f t="shared" si="608"/>
        <v/>
      </c>
      <c r="AG1461" t="str">
        <f t="shared" si="609"/>
        <v/>
      </c>
    </row>
    <row r="1462" spans="3:33" x14ac:dyDescent="0.3">
      <c r="C1462" s="5" t="str">
        <f t="shared" si="610"/>
        <v/>
      </c>
      <c r="D1462" s="5" t="e">
        <f t="shared" si="594"/>
        <v>#N/A</v>
      </c>
      <c r="E1462" s="5" t="b">
        <f t="shared" si="611"/>
        <v>0</v>
      </c>
      <c r="F1462" s="5" t="e">
        <f t="shared" si="595"/>
        <v>#N/A</v>
      </c>
      <c r="G1462" s="5" t="str">
        <f t="shared" si="612"/>
        <v>FALSE V</v>
      </c>
      <c r="H1462" s="5" t="b">
        <f t="shared" si="613"/>
        <v>0</v>
      </c>
      <c r="I1462" s="5" t="b">
        <f t="shared" si="614"/>
        <v>0</v>
      </c>
      <c r="J1462" s="5" t="b">
        <f t="shared" si="615"/>
        <v>0</v>
      </c>
      <c r="K1462" s="5" t="str">
        <f t="shared" si="616"/>
        <v>FALSE C</v>
      </c>
      <c r="L1462" s="5" t="str">
        <f t="array" ref="L1462">IFERROR(INDEX(e29_4c,SMALL(IF(($B$9&lt;=e29_raw)*($B$11&gt;=e29_raw),MATCH(ROW(e29_4c),ROW(e29_4c))),ROWS($A$1:A1456)),COLUMN(A1456)),"")</f>
        <v/>
      </c>
      <c r="M1462" s="5" t="b">
        <f t="shared" si="617"/>
        <v>0</v>
      </c>
      <c r="N1462" t="b">
        <f t="shared" si="618"/>
        <v>0</v>
      </c>
      <c r="O1462" t="b">
        <f t="shared" si="619"/>
        <v>0</v>
      </c>
      <c r="P1462" s="5" t="b">
        <f t="shared" si="620"/>
        <v>0</v>
      </c>
      <c r="T1462" t="str">
        <f t="shared" si="596"/>
        <v/>
      </c>
      <c r="U1462" t="str">
        <f t="shared" si="597"/>
        <v/>
      </c>
      <c r="V1462" t="str">
        <f t="shared" si="598"/>
        <v/>
      </c>
      <c r="W1462" t="str">
        <f t="shared" si="599"/>
        <v/>
      </c>
      <c r="X1462" t="str">
        <f t="shared" si="600"/>
        <v/>
      </c>
      <c r="Y1462" t="str">
        <f t="shared" si="601"/>
        <v/>
      </c>
      <c r="Z1462" t="str">
        <f t="shared" si="602"/>
        <v/>
      </c>
      <c r="AA1462" t="str">
        <f t="shared" si="603"/>
        <v/>
      </c>
      <c r="AB1462" t="str">
        <f t="shared" si="604"/>
        <v/>
      </c>
      <c r="AC1462" t="str">
        <f t="shared" si="605"/>
        <v/>
      </c>
      <c r="AD1462" t="str">
        <f t="shared" si="606"/>
        <v/>
      </c>
      <c r="AE1462" t="str">
        <f t="shared" si="607"/>
        <v/>
      </c>
      <c r="AF1462" t="str">
        <f t="shared" si="608"/>
        <v/>
      </c>
      <c r="AG1462" t="str">
        <f t="shared" si="609"/>
        <v/>
      </c>
    </row>
    <row r="1463" spans="3:33" x14ac:dyDescent="0.3">
      <c r="C1463" s="5" t="str">
        <f t="shared" si="610"/>
        <v/>
      </c>
      <c r="D1463" s="5" t="e">
        <f t="shared" si="594"/>
        <v>#N/A</v>
      </c>
      <c r="E1463" s="5" t="b">
        <f t="shared" si="611"/>
        <v>0</v>
      </c>
      <c r="F1463" s="5" t="e">
        <f t="shared" si="595"/>
        <v>#N/A</v>
      </c>
      <c r="G1463" s="5" t="str">
        <f t="shared" si="612"/>
        <v>FALSE V</v>
      </c>
      <c r="H1463" s="5" t="b">
        <f t="shared" si="613"/>
        <v>0</v>
      </c>
      <c r="I1463" s="5" t="b">
        <f t="shared" si="614"/>
        <v>0</v>
      </c>
      <c r="J1463" s="5" t="b">
        <f t="shared" si="615"/>
        <v>0</v>
      </c>
      <c r="K1463" s="5" t="str">
        <f t="shared" si="616"/>
        <v>FALSE C</v>
      </c>
      <c r="L1463" s="5" t="str">
        <f t="array" ref="L1463">IFERROR(INDEX(e29_4c,SMALL(IF(($B$9&lt;=e29_raw)*($B$11&gt;=e29_raw),MATCH(ROW(e29_4c),ROW(e29_4c))),ROWS($A$1:A1457)),COLUMN(A1457)),"")</f>
        <v/>
      </c>
      <c r="M1463" s="5" t="b">
        <f t="shared" si="617"/>
        <v>0</v>
      </c>
      <c r="N1463" t="b">
        <f t="shared" si="618"/>
        <v>0</v>
      </c>
      <c r="O1463" t="b">
        <f t="shared" si="619"/>
        <v>0</v>
      </c>
      <c r="P1463" s="5" t="b">
        <f t="shared" si="620"/>
        <v>0</v>
      </c>
      <c r="T1463" t="str">
        <f t="shared" si="596"/>
        <v/>
      </c>
      <c r="U1463" t="str">
        <f t="shared" si="597"/>
        <v/>
      </c>
      <c r="V1463" t="str">
        <f t="shared" si="598"/>
        <v/>
      </c>
      <c r="W1463" t="str">
        <f t="shared" si="599"/>
        <v/>
      </c>
      <c r="X1463" t="str">
        <f t="shared" si="600"/>
        <v/>
      </c>
      <c r="Y1463" t="str">
        <f t="shared" si="601"/>
        <v/>
      </c>
      <c r="Z1463" t="str">
        <f t="shared" si="602"/>
        <v/>
      </c>
      <c r="AA1463" t="str">
        <f t="shared" si="603"/>
        <v/>
      </c>
      <c r="AB1463" t="str">
        <f t="shared" si="604"/>
        <v/>
      </c>
      <c r="AC1463" t="str">
        <f t="shared" si="605"/>
        <v/>
      </c>
      <c r="AD1463" t="str">
        <f t="shared" si="606"/>
        <v/>
      </c>
      <c r="AE1463" t="str">
        <f t="shared" si="607"/>
        <v/>
      </c>
      <c r="AF1463" t="str">
        <f t="shared" si="608"/>
        <v/>
      </c>
      <c r="AG1463" t="str">
        <f t="shared" si="609"/>
        <v/>
      </c>
    </row>
    <row r="1464" spans="3:33" x14ac:dyDescent="0.3">
      <c r="C1464" s="5" t="str">
        <f t="shared" si="610"/>
        <v/>
      </c>
      <c r="D1464" s="5" t="e">
        <f t="shared" si="594"/>
        <v>#N/A</v>
      </c>
      <c r="E1464" s="5" t="b">
        <f t="shared" si="611"/>
        <v>0</v>
      </c>
      <c r="F1464" s="5" t="e">
        <f t="shared" si="595"/>
        <v>#N/A</v>
      </c>
      <c r="G1464" s="5" t="str">
        <f t="shared" si="612"/>
        <v>FALSE V</v>
      </c>
      <c r="H1464" s="5" t="b">
        <f t="shared" si="613"/>
        <v>0</v>
      </c>
      <c r="I1464" s="5" t="b">
        <f t="shared" si="614"/>
        <v>0</v>
      </c>
      <c r="J1464" s="5" t="b">
        <f t="shared" si="615"/>
        <v>0</v>
      </c>
      <c r="K1464" s="5" t="str">
        <f t="shared" si="616"/>
        <v>FALSE C</v>
      </c>
      <c r="L1464" s="5" t="str">
        <f t="array" ref="L1464">IFERROR(INDEX(e29_4c,SMALL(IF(($B$9&lt;=e29_raw)*($B$11&gt;=e29_raw),MATCH(ROW(e29_4c),ROW(e29_4c))),ROWS($A$1:A1458)),COLUMN(A1458)),"")</f>
        <v/>
      </c>
      <c r="M1464" s="5" t="b">
        <f t="shared" si="617"/>
        <v>0</v>
      </c>
      <c r="N1464" t="b">
        <f t="shared" si="618"/>
        <v>0</v>
      </c>
      <c r="O1464" t="b">
        <f t="shared" si="619"/>
        <v>0</v>
      </c>
      <c r="P1464" s="5" t="b">
        <f t="shared" si="620"/>
        <v>0</v>
      </c>
      <c r="T1464" t="str">
        <f t="shared" si="596"/>
        <v/>
      </c>
      <c r="U1464" t="str">
        <f t="shared" si="597"/>
        <v/>
      </c>
      <c r="V1464" t="str">
        <f t="shared" si="598"/>
        <v/>
      </c>
      <c r="W1464" t="str">
        <f t="shared" si="599"/>
        <v/>
      </c>
      <c r="X1464" t="str">
        <f t="shared" si="600"/>
        <v/>
      </c>
      <c r="Y1464" t="str">
        <f t="shared" si="601"/>
        <v/>
      </c>
      <c r="Z1464" t="str">
        <f t="shared" si="602"/>
        <v/>
      </c>
      <c r="AA1464" t="str">
        <f t="shared" si="603"/>
        <v/>
      </c>
      <c r="AB1464" t="str">
        <f t="shared" si="604"/>
        <v/>
      </c>
      <c r="AC1464" t="str">
        <f t="shared" si="605"/>
        <v/>
      </c>
      <c r="AD1464" t="str">
        <f t="shared" si="606"/>
        <v/>
      </c>
      <c r="AE1464" t="str">
        <f t="shared" si="607"/>
        <v/>
      </c>
      <c r="AF1464" t="str">
        <f t="shared" si="608"/>
        <v/>
      </c>
      <c r="AG1464" t="str">
        <f t="shared" si="609"/>
        <v/>
      </c>
    </row>
    <row r="1465" spans="3:33" x14ac:dyDescent="0.3">
      <c r="C1465" s="5" t="str">
        <f t="shared" si="610"/>
        <v/>
      </c>
      <c r="D1465" s="5" t="e">
        <f t="shared" si="594"/>
        <v>#N/A</v>
      </c>
      <c r="E1465" s="5" t="b">
        <f t="shared" si="611"/>
        <v>0</v>
      </c>
      <c r="F1465" s="5" t="e">
        <f t="shared" si="595"/>
        <v>#N/A</v>
      </c>
      <c r="G1465" s="5" t="str">
        <f t="shared" si="612"/>
        <v>FALSE V</v>
      </c>
      <c r="H1465" s="5" t="b">
        <f t="shared" si="613"/>
        <v>0</v>
      </c>
      <c r="I1465" s="5" t="b">
        <f t="shared" si="614"/>
        <v>0</v>
      </c>
      <c r="J1465" s="5" t="b">
        <f t="shared" si="615"/>
        <v>0</v>
      </c>
      <c r="K1465" s="5" t="str">
        <f t="shared" si="616"/>
        <v>FALSE C</v>
      </c>
      <c r="L1465" s="5" t="str">
        <f t="array" ref="L1465">IFERROR(INDEX(e29_4c,SMALL(IF(($B$9&lt;=e29_raw)*($B$11&gt;=e29_raw),MATCH(ROW(e29_4c),ROW(e29_4c))),ROWS($A$1:A1459)),COLUMN(A1459)),"")</f>
        <v/>
      </c>
      <c r="M1465" s="5" t="b">
        <f t="shared" si="617"/>
        <v>0</v>
      </c>
      <c r="N1465" t="b">
        <f t="shared" si="618"/>
        <v>0</v>
      </c>
      <c r="O1465" t="b">
        <f t="shared" si="619"/>
        <v>0</v>
      </c>
      <c r="P1465" s="5" t="b">
        <f t="shared" si="620"/>
        <v>0</v>
      </c>
      <c r="T1465" t="str">
        <f t="shared" si="596"/>
        <v/>
      </c>
      <c r="U1465" t="str">
        <f t="shared" si="597"/>
        <v/>
      </c>
      <c r="V1465" t="str">
        <f t="shared" si="598"/>
        <v/>
      </c>
      <c r="W1465" t="str">
        <f t="shared" si="599"/>
        <v/>
      </c>
      <c r="X1465" t="str">
        <f t="shared" si="600"/>
        <v/>
      </c>
      <c r="Y1465" t="str">
        <f t="shared" si="601"/>
        <v/>
      </c>
      <c r="Z1465" t="str">
        <f t="shared" si="602"/>
        <v/>
      </c>
      <c r="AA1465" t="str">
        <f t="shared" si="603"/>
        <v/>
      </c>
      <c r="AB1465" t="str">
        <f t="shared" si="604"/>
        <v/>
      </c>
      <c r="AC1465" t="str">
        <f t="shared" si="605"/>
        <v/>
      </c>
      <c r="AD1465" t="str">
        <f t="shared" si="606"/>
        <v/>
      </c>
      <c r="AE1465" t="str">
        <f t="shared" si="607"/>
        <v/>
      </c>
      <c r="AF1465" t="str">
        <f t="shared" si="608"/>
        <v/>
      </c>
      <c r="AG1465" t="str">
        <f t="shared" si="609"/>
        <v/>
      </c>
    </row>
    <row r="1466" spans="3:33" x14ac:dyDescent="0.3">
      <c r="C1466" s="5" t="str">
        <f t="shared" si="610"/>
        <v/>
      </c>
      <c r="D1466" s="5" t="e">
        <f t="shared" si="594"/>
        <v>#N/A</v>
      </c>
      <c r="E1466" s="5" t="b">
        <f t="shared" si="611"/>
        <v>0</v>
      </c>
      <c r="F1466" s="5" t="e">
        <f t="shared" si="595"/>
        <v>#N/A</v>
      </c>
      <c r="G1466" s="5" t="str">
        <f t="shared" si="612"/>
        <v>FALSE V</v>
      </c>
      <c r="H1466" s="5" t="b">
        <f t="shared" si="613"/>
        <v>0</v>
      </c>
      <c r="I1466" s="5" t="b">
        <f t="shared" si="614"/>
        <v>0</v>
      </c>
      <c r="J1466" s="5" t="b">
        <f t="shared" si="615"/>
        <v>0</v>
      </c>
      <c r="K1466" s="5" t="str">
        <f t="shared" si="616"/>
        <v>FALSE C</v>
      </c>
      <c r="L1466" s="5" t="str">
        <f t="array" ref="L1466">IFERROR(INDEX(e29_4c,SMALL(IF(($B$9&lt;=e29_raw)*($B$11&gt;=e29_raw),MATCH(ROW(e29_4c),ROW(e29_4c))),ROWS($A$1:A1460)),COLUMN(A1460)),"")</f>
        <v/>
      </c>
      <c r="M1466" s="5" t="b">
        <f t="shared" si="617"/>
        <v>0</v>
      </c>
      <c r="N1466" t="b">
        <f t="shared" si="618"/>
        <v>0</v>
      </c>
      <c r="O1466" t="b">
        <f t="shared" si="619"/>
        <v>0</v>
      </c>
      <c r="P1466" s="5" t="b">
        <f t="shared" si="620"/>
        <v>0</v>
      </c>
      <c r="T1466" t="str">
        <f t="shared" si="596"/>
        <v/>
      </c>
      <c r="U1466" t="str">
        <f t="shared" si="597"/>
        <v/>
      </c>
      <c r="V1466" t="str">
        <f t="shared" si="598"/>
        <v/>
      </c>
      <c r="W1466" t="str">
        <f t="shared" si="599"/>
        <v/>
      </c>
      <c r="X1466" t="str">
        <f t="shared" si="600"/>
        <v/>
      </c>
      <c r="Y1466" t="str">
        <f t="shared" si="601"/>
        <v/>
      </c>
      <c r="Z1466" t="str">
        <f t="shared" si="602"/>
        <v/>
      </c>
      <c r="AA1466" t="str">
        <f t="shared" si="603"/>
        <v/>
      </c>
      <c r="AB1466" t="str">
        <f t="shared" si="604"/>
        <v/>
      </c>
      <c r="AC1466" t="str">
        <f t="shared" si="605"/>
        <v/>
      </c>
      <c r="AD1466" t="str">
        <f t="shared" si="606"/>
        <v/>
      </c>
      <c r="AE1466" t="str">
        <f t="shared" si="607"/>
        <v/>
      </c>
      <c r="AF1466" t="str">
        <f t="shared" si="608"/>
        <v/>
      </c>
      <c r="AG1466" t="str">
        <f t="shared" si="609"/>
        <v/>
      </c>
    </row>
    <row r="1467" spans="3:33" x14ac:dyDescent="0.3">
      <c r="C1467" s="5" t="str">
        <f t="shared" si="610"/>
        <v/>
      </c>
      <c r="D1467" s="5" t="e">
        <f t="shared" si="594"/>
        <v>#N/A</v>
      </c>
      <c r="E1467" s="5" t="b">
        <f t="shared" si="611"/>
        <v>0</v>
      </c>
      <c r="F1467" s="5" t="e">
        <f t="shared" si="595"/>
        <v>#N/A</v>
      </c>
      <c r="G1467" s="5" t="str">
        <f t="shared" si="612"/>
        <v>FALSE V</v>
      </c>
      <c r="H1467" s="5" t="b">
        <f t="shared" si="613"/>
        <v>0</v>
      </c>
      <c r="I1467" s="5" t="b">
        <f t="shared" si="614"/>
        <v>0</v>
      </c>
      <c r="J1467" s="5" t="b">
        <f t="shared" si="615"/>
        <v>0</v>
      </c>
      <c r="K1467" s="5" t="str">
        <f t="shared" si="616"/>
        <v>FALSE C</v>
      </c>
      <c r="L1467" s="5" t="str">
        <f t="array" ref="L1467">IFERROR(INDEX(e29_4c,SMALL(IF(($B$9&lt;=e29_raw)*($B$11&gt;=e29_raw),MATCH(ROW(e29_4c),ROW(e29_4c))),ROWS($A$1:A1461)),COLUMN(A1461)),"")</f>
        <v/>
      </c>
      <c r="M1467" s="5" t="b">
        <f t="shared" si="617"/>
        <v>0</v>
      </c>
      <c r="N1467" t="b">
        <f t="shared" si="618"/>
        <v>0</v>
      </c>
      <c r="O1467" t="b">
        <f t="shared" si="619"/>
        <v>0</v>
      </c>
      <c r="P1467" s="5" t="b">
        <f t="shared" si="620"/>
        <v>0</v>
      </c>
      <c r="T1467" t="str">
        <f t="shared" si="596"/>
        <v/>
      </c>
      <c r="U1467" t="str">
        <f t="shared" si="597"/>
        <v/>
      </c>
      <c r="V1467" t="str">
        <f t="shared" si="598"/>
        <v/>
      </c>
      <c r="W1467" t="str">
        <f t="shared" si="599"/>
        <v/>
      </c>
      <c r="X1467" t="str">
        <f t="shared" si="600"/>
        <v/>
      </c>
      <c r="Y1467" t="str">
        <f t="shared" si="601"/>
        <v/>
      </c>
      <c r="Z1467" t="str">
        <f t="shared" si="602"/>
        <v/>
      </c>
      <c r="AA1467" t="str">
        <f t="shared" si="603"/>
        <v/>
      </c>
      <c r="AB1467" t="str">
        <f t="shared" si="604"/>
        <v/>
      </c>
      <c r="AC1467" t="str">
        <f t="shared" si="605"/>
        <v/>
      </c>
      <c r="AD1467" t="str">
        <f t="shared" si="606"/>
        <v/>
      </c>
      <c r="AE1467" t="str">
        <f t="shared" si="607"/>
        <v/>
      </c>
      <c r="AF1467" t="str">
        <f t="shared" si="608"/>
        <v/>
      </c>
      <c r="AG1467" t="str">
        <f t="shared" si="609"/>
        <v/>
      </c>
    </row>
    <row r="1468" spans="3:33" x14ac:dyDescent="0.3">
      <c r="C1468" s="5" t="str">
        <f t="shared" si="610"/>
        <v/>
      </c>
      <c r="D1468" s="5" t="e">
        <f t="shared" si="594"/>
        <v>#N/A</v>
      </c>
      <c r="E1468" s="5" t="b">
        <f t="shared" si="611"/>
        <v>0</v>
      </c>
      <c r="F1468" s="5" t="e">
        <f t="shared" si="595"/>
        <v>#N/A</v>
      </c>
      <c r="G1468" s="5" t="str">
        <f t="shared" si="612"/>
        <v>FALSE V</v>
      </c>
      <c r="H1468" s="5" t="b">
        <f t="shared" si="613"/>
        <v>0</v>
      </c>
      <c r="I1468" s="5" t="b">
        <f t="shared" si="614"/>
        <v>0</v>
      </c>
      <c r="J1468" s="5" t="b">
        <f t="shared" si="615"/>
        <v>0</v>
      </c>
      <c r="K1468" s="5" t="str">
        <f t="shared" si="616"/>
        <v>FALSE C</v>
      </c>
      <c r="L1468" s="5" t="str">
        <f t="array" ref="L1468">IFERROR(INDEX(e29_4c,SMALL(IF(($B$9&lt;=e29_raw)*($B$11&gt;=e29_raw),MATCH(ROW(e29_4c),ROW(e29_4c))),ROWS($A$1:A1462)),COLUMN(A1462)),"")</f>
        <v/>
      </c>
      <c r="M1468" s="5" t="b">
        <f t="shared" si="617"/>
        <v>0</v>
      </c>
      <c r="N1468" t="b">
        <f t="shared" si="618"/>
        <v>0</v>
      </c>
      <c r="O1468" t="b">
        <f t="shared" si="619"/>
        <v>0</v>
      </c>
      <c r="P1468" s="5" t="b">
        <f t="shared" si="620"/>
        <v>0</v>
      </c>
      <c r="T1468" t="str">
        <f t="shared" si="596"/>
        <v/>
      </c>
      <c r="U1468" t="str">
        <f t="shared" si="597"/>
        <v/>
      </c>
      <c r="V1468" t="str">
        <f t="shared" si="598"/>
        <v/>
      </c>
      <c r="W1468" t="str">
        <f t="shared" si="599"/>
        <v/>
      </c>
      <c r="X1468" t="str">
        <f t="shared" si="600"/>
        <v/>
      </c>
      <c r="Y1468" t="str">
        <f t="shared" si="601"/>
        <v/>
      </c>
      <c r="Z1468" t="str">
        <f t="shared" si="602"/>
        <v/>
      </c>
      <c r="AA1468" t="str">
        <f t="shared" si="603"/>
        <v/>
      </c>
      <c r="AB1468" t="str">
        <f t="shared" si="604"/>
        <v/>
      </c>
      <c r="AC1468" t="str">
        <f t="shared" si="605"/>
        <v/>
      </c>
      <c r="AD1468" t="str">
        <f t="shared" si="606"/>
        <v/>
      </c>
      <c r="AE1468" t="str">
        <f t="shared" si="607"/>
        <v/>
      </c>
      <c r="AF1468" t="str">
        <f t="shared" si="608"/>
        <v/>
      </c>
      <c r="AG1468" t="str">
        <f t="shared" si="609"/>
        <v/>
      </c>
    </row>
    <row r="1469" spans="3:33" x14ac:dyDescent="0.3">
      <c r="C1469" s="5" t="str">
        <f t="shared" si="610"/>
        <v/>
      </c>
      <c r="D1469" s="5" t="e">
        <f t="shared" si="594"/>
        <v>#N/A</v>
      </c>
      <c r="E1469" s="5" t="b">
        <f t="shared" si="611"/>
        <v>0</v>
      </c>
      <c r="F1469" s="5" t="e">
        <f t="shared" si="595"/>
        <v>#N/A</v>
      </c>
      <c r="G1469" s="5" t="str">
        <f t="shared" si="612"/>
        <v>FALSE V</v>
      </c>
      <c r="H1469" s="5" t="b">
        <f t="shared" si="613"/>
        <v>0</v>
      </c>
      <c r="I1469" s="5" t="b">
        <f t="shared" si="614"/>
        <v>0</v>
      </c>
      <c r="J1469" s="5" t="b">
        <f t="shared" si="615"/>
        <v>0</v>
      </c>
      <c r="K1469" s="5" t="str">
        <f t="shared" si="616"/>
        <v>FALSE C</v>
      </c>
      <c r="L1469" s="5" t="str">
        <f t="array" ref="L1469">IFERROR(INDEX(e29_4c,SMALL(IF(($B$9&lt;=e29_raw)*($B$11&gt;=e29_raw),MATCH(ROW(e29_4c),ROW(e29_4c))),ROWS($A$1:A1463)),COLUMN(A1463)),"")</f>
        <v/>
      </c>
      <c r="M1469" s="5" t="b">
        <f t="shared" si="617"/>
        <v>0</v>
      </c>
      <c r="N1469" t="b">
        <f t="shared" si="618"/>
        <v>0</v>
      </c>
      <c r="O1469" t="b">
        <f t="shared" si="619"/>
        <v>0</v>
      </c>
      <c r="P1469" s="5" t="b">
        <f t="shared" si="620"/>
        <v>0</v>
      </c>
      <c r="T1469" t="str">
        <f t="shared" si="596"/>
        <v/>
      </c>
      <c r="U1469" t="str">
        <f t="shared" si="597"/>
        <v/>
      </c>
      <c r="V1469" t="str">
        <f t="shared" si="598"/>
        <v/>
      </c>
      <c r="W1469" t="str">
        <f t="shared" si="599"/>
        <v/>
      </c>
      <c r="X1469" t="str">
        <f t="shared" si="600"/>
        <v/>
      </c>
      <c r="Y1469" t="str">
        <f t="shared" si="601"/>
        <v/>
      </c>
      <c r="Z1469" t="str">
        <f t="shared" si="602"/>
        <v/>
      </c>
      <c r="AA1469" t="str">
        <f t="shared" si="603"/>
        <v/>
      </c>
      <c r="AB1469" t="str">
        <f t="shared" si="604"/>
        <v/>
      </c>
      <c r="AC1469" t="str">
        <f t="shared" si="605"/>
        <v/>
      </c>
      <c r="AD1469" t="str">
        <f t="shared" si="606"/>
        <v/>
      </c>
      <c r="AE1469" t="str">
        <f t="shared" si="607"/>
        <v/>
      </c>
      <c r="AF1469" t="str">
        <f t="shared" si="608"/>
        <v/>
      </c>
      <c r="AG1469" t="str">
        <f t="shared" si="609"/>
        <v/>
      </c>
    </row>
    <row r="1470" spans="3:33" x14ac:dyDescent="0.3">
      <c r="C1470" s="5" t="str">
        <f t="shared" si="610"/>
        <v/>
      </c>
      <c r="D1470" s="5" t="e">
        <f t="shared" si="594"/>
        <v>#N/A</v>
      </c>
      <c r="E1470" s="5" t="b">
        <f t="shared" si="611"/>
        <v>0</v>
      </c>
      <c r="F1470" s="5" t="e">
        <f t="shared" si="595"/>
        <v>#N/A</v>
      </c>
      <c r="G1470" s="5" t="str">
        <f t="shared" si="612"/>
        <v>FALSE V</v>
      </c>
      <c r="H1470" s="5" t="b">
        <f t="shared" si="613"/>
        <v>0</v>
      </c>
      <c r="I1470" s="5" t="b">
        <f t="shared" si="614"/>
        <v>0</v>
      </c>
      <c r="J1470" s="5" t="b">
        <f t="shared" si="615"/>
        <v>0</v>
      </c>
      <c r="K1470" s="5" t="str">
        <f t="shared" si="616"/>
        <v>FALSE C</v>
      </c>
      <c r="L1470" s="5" t="str">
        <f t="array" ref="L1470">IFERROR(INDEX(e29_4c,SMALL(IF(($B$9&lt;=e29_raw)*($B$11&gt;=e29_raw),MATCH(ROW(e29_4c),ROW(e29_4c))),ROWS($A$1:A1464)),COLUMN(A1464)),"")</f>
        <v/>
      </c>
      <c r="M1470" s="5" t="b">
        <f t="shared" si="617"/>
        <v>0</v>
      </c>
      <c r="N1470" t="b">
        <f t="shared" si="618"/>
        <v>0</v>
      </c>
      <c r="O1470" t="b">
        <f t="shared" si="619"/>
        <v>0</v>
      </c>
      <c r="P1470" s="5" t="b">
        <f t="shared" si="620"/>
        <v>0</v>
      </c>
      <c r="T1470" t="str">
        <f t="shared" si="596"/>
        <v/>
      </c>
      <c r="U1470" t="str">
        <f t="shared" si="597"/>
        <v/>
      </c>
      <c r="V1470" t="str">
        <f t="shared" si="598"/>
        <v/>
      </c>
      <c r="W1470" t="str">
        <f t="shared" si="599"/>
        <v/>
      </c>
      <c r="X1470" t="str">
        <f t="shared" si="600"/>
        <v/>
      </c>
      <c r="Y1470" t="str">
        <f t="shared" si="601"/>
        <v/>
      </c>
      <c r="Z1470" t="str">
        <f t="shared" si="602"/>
        <v/>
      </c>
      <c r="AA1470" t="str">
        <f t="shared" si="603"/>
        <v/>
      </c>
      <c r="AB1470" t="str">
        <f t="shared" si="604"/>
        <v/>
      </c>
      <c r="AC1470" t="str">
        <f t="shared" si="605"/>
        <v/>
      </c>
      <c r="AD1470" t="str">
        <f t="shared" si="606"/>
        <v/>
      </c>
      <c r="AE1470" t="str">
        <f t="shared" si="607"/>
        <v/>
      </c>
      <c r="AF1470" t="str">
        <f t="shared" si="608"/>
        <v/>
      </c>
      <c r="AG1470" t="str">
        <f t="shared" si="609"/>
        <v/>
      </c>
    </row>
    <row r="1471" spans="3:33" x14ac:dyDescent="0.3">
      <c r="C1471" s="5" t="str">
        <f t="shared" si="610"/>
        <v/>
      </c>
      <c r="D1471" s="5" t="e">
        <f t="shared" si="594"/>
        <v>#N/A</v>
      </c>
      <c r="E1471" s="5" t="b">
        <f t="shared" si="611"/>
        <v>0</v>
      </c>
      <c r="F1471" s="5" t="e">
        <f t="shared" si="595"/>
        <v>#N/A</v>
      </c>
      <c r="G1471" s="5" t="str">
        <f t="shared" si="612"/>
        <v>FALSE V</v>
      </c>
      <c r="H1471" s="5" t="b">
        <f t="shared" si="613"/>
        <v>0</v>
      </c>
      <c r="I1471" s="5" t="b">
        <f t="shared" si="614"/>
        <v>0</v>
      </c>
      <c r="J1471" s="5" t="b">
        <f t="shared" si="615"/>
        <v>0</v>
      </c>
      <c r="K1471" s="5" t="str">
        <f t="shared" si="616"/>
        <v>FALSE C</v>
      </c>
      <c r="L1471" s="5" t="str">
        <f t="array" ref="L1471">IFERROR(INDEX(e29_4c,SMALL(IF(($B$9&lt;=e29_raw)*($B$11&gt;=e29_raw),MATCH(ROW(e29_4c),ROW(e29_4c))),ROWS($A$1:A1465)),COLUMN(A1465)),"")</f>
        <v/>
      </c>
      <c r="M1471" s="5" t="b">
        <f t="shared" si="617"/>
        <v>0</v>
      </c>
      <c r="N1471" t="b">
        <f t="shared" si="618"/>
        <v>0</v>
      </c>
      <c r="O1471" t="b">
        <f t="shared" si="619"/>
        <v>0</v>
      </c>
      <c r="P1471" s="5" t="b">
        <f t="shared" si="620"/>
        <v>0</v>
      </c>
      <c r="T1471" t="str">
        <f t="shared" si="596"/>
        <v/>
      </c>
      <c r="U1471" t="str">
        <f t="shared" si="597"/>
        <v/>
      </c>
      <c r="V1471" t="str">
        <f t="shared" si="598"/>
        <v/>
      </c>
      <c r="W1471" t="str">
        <f t="shared" si="599"/>
        <v/>
      </c>
      <c r="X1471" t="str">
        <f t="shared" si="600"/>
        <v/>
      </c>
      <c r="Y1471" t="str">
        <f t="shared" si="601"/>
        <v/>
      </c>
      <c r="Z1471" t="str">
        <f t="shared" si="602"/>
        <v/>
      </c>
      <c r="AA1471" t="str">
        <f t="shared" si="603"/>
        <v/>
      </c>
      <c r="AB1471" t="str">
        <f t="shared" si="604"/>
        <v/>
      </c>
      <c r="AC1471" t="str">
        <f t="shared" si="605"/>
        <v/>
      </c>
      <c r="AD1471" t="str">
        <f t="shared" si="606"/>
        <v/>
      </c>
      <c r="AE1471" t="str">
        <f t="shared" si="607"/>
        <v/>
      </c>
      <c r="AF1471" t="str">
        <f t="shared" si="608"/>
        <v/>
      </c>
      <c r="AG1471" t="str">
        <f t="shared" si="609"/>
        <v/>
      </c>
    </row>
    <row r="1472" spans="3:33" x14ac:dyDescent="0.3">
      <c r="C1472" s="5" t="str">
        <f t="shared" si="610"/>
        <v/>
      </c>
      <c r="D1472" s="5" t="e">
        <f t="shared" si="594"/>
        <v>#N/A</v>
      </c>
      <c r="E1472" s="5" t="b">
        <f t="shared" si="611"/>
        <v>0</v>
      </c>
      <c r="F1472" s="5" t="e">
        <f t="shared" si="595"/>
        <v>#N/A</v>
      </c>
      <c r="G1472" s="5" t="str">
        <f t="shared" si="612"/>
        <v>FALSE V</v>
      </c>
      <c r="H1472" s="5" t="b">
        <f t="shared" si="613"/>
        <v>0</v>
      </c>
      <c r="I1472" s="5" t="b">
        <f t="shared" si="614"/>
        <v>0</v>
      </c>
      <c r="J1472" s="5" t="b">
        <f t="shared" si="615"/>
        <v>0</v>
      </c>
      <c r="K1472" s="5" t="str">
        <f t="shared" si="616"/>
        <v>FALSE C</v>
      </c>
      <c r="L1472" s="5" t="str">
        <f t="array" ref="L1472">IFERROR(INDEX(e29_4c,SMALL(IF(($B$9&lt;=e29_raw)*($B$11&gt;=e29_raw),MATCH(ROW(e29_4c),ROW(e29_4c))),ROWS($A$1:A1466)),COLUMN(A1466)),"")</f>
        <v/>
      </c>
      <c r="M1472" s="5" t="b">
        <f t="shared" si="617"/>
        <v>0</v>
      </c>
      <c r="N1472" t="b">
        <f t="shared" si="618"/>
        <v>0</v>
      </c>
      <c r="O1472" t="b">
        <f t="shared" si="619"/>
        <v>0</v>
      </c>
      <c r="P1472" s="5" t="b">
        <f t="shared" si="620"/>
        <v>0</v>
      </c>
      <c r="T1472" t="str">
        <f t="shared" si="596"/>
        <v/>
      </c>
      <c r="U1472" t="str">
        <f t="shared" si="597"/>
        <v/>
      </c>
      <c r="V1472" t="str">
        <f t="shared" si="598"/>
        <v/>
      </c>
      <c r="W1472" t="str">
        <f t="shared" si="599"/>
        <v/>
      </c>
      <c r="X1472" t="str">
        <f t="shared" si="600"/>
        <v/>
      </c>
      <c r="Y1472" t="str">
        <f t="shared" si="601"/>
        <v/>
      </c>
      <c r="Z1472" t="str">
        <f t="shared" si="602"/>
        <v/>
      </c>
      <c r="AA1472" t="str">
        <f t="shared" si="603"/>
        <v/>
      </c>
      <c r="AB1472" t="str">
        <f t="shared" si="604"/>
        <v/>
      </c>
      <c r="AC1472" t="str">
        <f t="shared" si="605"/>
        <v/>
      </c>
      <c r="AD1472" t="str">
        <f t="shared" si="606"/>
        <v/>
      </c>
      <c r="AE1472" t="str">
        <f t="shared" si="607"/>
        <v/>
      </c>
      <c r="AF1472" t="str">
        <f t="shared" si="608"/>
        <v/>
      </c>
      <c r="AG1472" t="str">
        <f t="shared" si="609"/>
        <v/>
      </c>
    </row>
    <row r="1473" spans="3:33" x14ac:dyDescent="0.3">
      <c r="C1473" s="5" t="str">
        <f t="shared" si="610"/>
        <v/>
      </c>
      <c r="D1473" s="5" t="e">
        <f t="shared" si="594"/>
        <v>#N/A</v>
      </c>
      <c r="E1473" s="5" t="b">
        <f t="shared" si="611"/>
        <v>0</v>
      </c>
      <c r="F1473" s="5" t="e">
        <f t="shared" si="595"/>
        <v>#N/A</v>
      </c>
      <c r="G1473" s="5" t="str">
        <f t="shared" si="612"/>
        <v>FALSE V</v>
      </c>
      <c r="H1473" s="5" t="b">
        <f t="shared" si="613"/>
        <v>0</v>
      </c>
      <c r="I1473" s="5" t="b">
        <f t="shared" si="614"/>
        <v>0</v>
      </c>
      <c r="J1473" s="5" t="b">
        <f t="shared" si="615"/>
        <v>0</v>
      </c>
      <c r="K1473" s="5" t="str">
        <f t="shared" si="616"/>
        <v>FALSE C</v>
      </c>
      <c r="L1473" s="5" t="str">
        <f t="array" ref="L1473">IFERROR(INDEX(e29_4c,SMALL(IF(($B$9&lt;=e29_raw)*($B$11&gt;=e29_raw),MATCH(ROW(e29_4c),ROW(e29_4c))),ROWS($A$1:A1467)),COLUMN(A1467)),"")</f>
        <v/>
      </c>
      <c r="M1473" s="5" t="b">
        <f t="shared" si="617"/>
        <v>0</v>
      </c>
      <c r="N1473" t="b">
        <f t="shared" si="618"/>
        <v>0</v>
      </c>
      <c r="O1473" t="b">
        <f t="shared" si="619"/>
        <v>0</v>
      </c>
      <c r="P1473" s="5" t="b">
        <f t="shared" si="620"/>
        <v>0</v>
      </c>
      <c r="T1473" t="str">
        <f t="shared" si="596"/>
        <v/>
      </c>
      <c r="U1473" t="str">
        <f t="shared" si="597"/>
        <v/>
      </c>
      <c r="V1473" t="str">
        <f t="shared" si="598"/>
        <v/>
      </c>
      <c r="W1473" t="str">
        <f t="shared" si="599"/>
        <v/>
      </c>
      <c r="X1473" t="str">
        <f t="shared" si="600"/>
        <v/>
      </c>
      <c r="Y1473" t="str">
        <f t="shared" si="601"/>
        <v/>
      </c>
      <c r="Z1473" t="str">
        <f t="shared" si="602"/>
        <v/>
      </c>
      <c r="AA1473" t="str">
        <f t="shared" si="603"/>
        <v/>
      </c>
      <c r="AB1473" t="str">
        <f t="shared" si="604"/>
        <v/>
      </c>
      <c r="AC1473" t="str">
        <f t="shared" si="605"/>
        <v/>
      </c>
      <c r="AD1473" t="str">
        <f t="shared" si="606"/>
        <v/>
      </c>
      <c r="AE1473" t="str">
        <f t="shared" si="607"/>
        <v/>
      </c>
      <c r="AF1473" t="str">
        <f t="shared" si="608"/>
        <v/>
      </c>
      <c r="AG1473" t="str">
        <f t="shared" si="609"/>
        <v/>
      </c>
    </row>
    <row r="1474" spans="3:33" x14ac:dyDescent="0.3">
      <c r="C1474" s="5" t="str">
        <f t="shared" si="610"/>
        <v/>
      </c>
      <c r="D1474" s="5" t="e">
        <f t="shared" si="594"/>
        <v>#N/A</v>
      </c>
      <c r="E1474" s="5" t="b">
        <f t="shared" si="611"/>
        <v>0</v>
      </c>
      <c r="F1474" s="5" t="e">
        <f t="shared" si="595"/>
        <v>#N/A</v>
      </c>
      <c r="G1474" s="5" t="str">
        <f t="shared" si="612"/>
        <v>FALSE V</v>
      </c>
      <c r="H1474" s="5" t="b">
        <f t="shared" si="613"/>
        <v>0</v>
      </c>
      <c r="I1474" s="5" t="b">
        <f t="shared" si="614"/>
        <v>0</v>
      </c>
      <c r="J1474" s="5" t="b">
        <f t="shared" si="615"/>
        <v>0</v>
      </c>
      <c r="K1474" s="5" t="str">
        <f t="shared" si="616"/>
        <v>FALSE C</v>
      </c>
      <c r="L1474" s="5" t="str">
        <f t="array" ref="L1474">IFERROR(INDEX(e29_4c,SMALL(IF(($B$9&lt;=e29_raw)*($B$11&gt;=e29_raw),MATCH(ROW(e29_4c),ROW(e29_4c))),ROWS($A$1:A1468)),COLUMN(A1468)),"")</f>
        <v/>
      </c>
      <c r="M1474" s="5" t="b">
        <f t="shared" si="617"/>
        <v>0</v>
      </c>
      <c r="N1474" t="b">
        <f t="shared" si="618"/>
        <v>0</v>
      </c>
      <c r="O1474" t="b">
        <f t="shared" si="619"/>
        <v>0</v>
      </c>
      <c r="P1474" s="5" t="b">
        <f t="shared" si="620"/>
        <v>0</v>
      </c>
      <c r="T1474" t="str">
        <f t="shared" si="596"/>
        <v/>
      </c>
      <c r="U1474" t="str">
        <f t="shared" si="597"/>
        <v/>
      </c>
      <c r="V1474" t="str">
        <f t="shared" si="598"/>
        <v/>
      </c>
      <c r="W1474" t="str">
        <f t="shared" si="599"/>
        <v/>
      </c>
      <c r="X1474" t="str">
        <f t="shared" si="600"/>
        <v/>
      </c>
      <c r="Y1474" t="str">
        <f t="shared" si="601"/>
        <v/>
      </c>
      <c r="Z1474" t="str">
        <f t="shared" si="602"/>
        <v/>
      </c>
      <c r="AA1474" t="str">
        <f t="shared" si="603"/>
        <v/>
      </c>
      <c r="AB1474" t="str">
        <f t="shared" si="604"/>
        <v/>
      </c>
      <c r="AC1474" t="str">
        <f t="shared" si="605"/>
        <v/>
      </c>
      <c r="AD1474" t="str">
        <f t="shared" si="606"/>
        <v/>
      </c>
      <c r="AE1474" t="str">
        <f t="shared" si="607"/>
        <v/>
      </c>
      <c r="AF1474" t="str">
        <f t="shared" si="608"/>
        <v/>
      </c>
      <c r="AG1474" t="str">
        <f t="shared" si="609"/>
        <v/>
      </c>
    </row>
    <row r="1475" spans="3:33" x14ac:dyDescent="0.3">
      <c r="C1475" s="5" t="str">
        <f t="shared" si="610"/>
        <v/>
      </c>
      <c r="D1475" s="5" t="e">
        <f t="shared" si="594"/>
        <v>#N/A</v>
      </c>
      <c r="E1475" s="5" t="b">
        <f t="shared" si="611"/>
        <v>0</v>
      </c>
      <c r="F1475" s="5" t="e">
        <f t="shared" si="595"/>
        <v>#N/A</v>
      </c>
      <c r="G1475" s="5" t="str">
        <f t="shared" si="612"/>
        <v>FALSE V</v>
      </c>
      <c r="H1475" s="5" t="b">
        <f t="shared" si="613"/>
        <v>0</v>
      </c>
      <c r="I1475" s="5" t="b">
        <f t="shared" si="614"/>
        <v>0</v>
      </c>
      <c r="J1475" s="5" t="b">
        <f t="shared" si="615"/>
        <v>0</v>
      </c>
      <c r="K1475" s="5" t="str">
        <f t="shared" si="616"/>
        <v>FALSE C</v>
      </c>
      <c r="L1475" s="5" t="str">
        <f t="array" ref="L1475">IFERROR(INDEX(e29_4c,SMALL(IF(($B$9&lt;=e29_raw)*($B$11&gt;=e29_raw),MATCH(ROW(e29_4c),ROW(e29_4c))),ROWS($A$1:A1469)),COLUMN(A1469)),"")</f>
        <v/>
      </c>
      <c r="M1475" s="5" t="b">
        <f t="shared" si="617"/>
        <v>0</v>
      </c>
      <c r="N1475" t="b">
        <f t="shared" si="618"/>
        <v>0</v>
      </c>
      <c r="O1475" t="b">
        <f t="shared" si="619"/>
        <v>0</v>
      </c>
      <c r="P1475" s="5" t="b">
        <f t="shared" si="620"/>
        <v>0</v>
      </c>
      <c r="T1475" t="str">
        <f t="shared" si="596"/>
        <v/>
      </c>
      <c r="U1475" t="str">
        <f t="shared" si="597"/>
        <v/>
      </c>
      <c r="V1475" t="str">
        <f t="shared" si="598"/>
        <v/>
      </c>
      <c r="W1475" t="str">
        <f t="shared" si="599"/>
        <v/>
      </c>
      <c r="X1475" t="str">
        <f t="shared" si="600"/>
        <v/>
      </c>
      <c r="Y1475" t="str">
        <f t="shared" si="601"/>
        <v/>
      </c>
      <c r="Z1475" t="str">
        <f t="shared" si="602"/>
        <v/>
      </c>
      <c r="AA1475" t="str">
        <f t="shared" si="603"/>
        <v/>
      </c>
      <c r="AB1475" t="str">
        <f t="shared" si="604"/>
        <v/>
      </c>
      <c r="AC1475" t="str">
        <f t="shared" si="605"/>
        <v/>
      </c>
      <c r="AD1475" t="str">
        <f t="shared" si="606"/>
        <v/>
      </c>
      <c r="AE1475" t="str">
        <f t="shared" si="607"/>
        <v/>
      </c>
      <c r="AF1475" t="str">
        <f t="shared" si="608"/>
        <v/>
      </c>
      <c r="AG1475" t="str">
        <f t="shared" si="609"/>
        <v/>
      </c>
    </row>
    <row r="1476" spans="3:33" x14ac:dyDescent="0.3">
      <c r="C1476" s="5" t="str">
        <f t="shared" si="610"/>
        <v/>
      </c>
      <c r="D1476" s="5" t="e">
        <f t="shared" si="594"/>
        <v>#N/A</v>
      </c>
      <c r="E1476" s="5" t="b">
        <f t="shared" si="611"/>
        <v>0</v>
      </c>
      <c r="F1476" s="5" t="e">
        <f t="shared" si="595"/>
        <v>#N/A</v>
      </c>
      <c r="G1476" s="5" t="str">
        <f t="shared" si="612"/>
        <v>FALSE V</v>
      </c>
      <c r="H1476" s="5" t="b">
        <f t="shared" si="613"/>
        <v>0</v>
      </c>
      <c r="I1476" s="5" t="b">
        <f t="shared" si="614"/>
        <v>0</v>
      </c>
      <c r="J1476" s="5" t="b">
        <f t="shared" si="615"/>
        <v>0</v>
      </c>
      <c r="K1476" s="5" t="str">
        <f t="shared" si="616"/>
        <v>FALSE C</v>
      </c>
      <c r="L1476" s="5" t="str">
        <f t="array" ref="L1476">IFERROR(INDEX(e29_4c,SMALL(IF(($B$9&lt;=e29_raw)*($B$11&gt;=e29_raw),MATCH(ROW(e29_4c),ROW(e29_4c))),ROWS($A$1:A1470)),COLUMN(A1470)),"")</f>
        <v/>
      </c>
      <c r="M1476" s="5" t="b">
        <f t="shared" si="617"/>
        <v>0</v>
      </c>
      <c r="N1476" t="b">
        <f t="shared" si="618"/>
        <v>0</v>
      </c>
      <c r="O1476" t="b">
        <f t="shared" si="619"/>
        <v>0</v>
      </c>
      <c r="P1476" s="5" t="b">
        <f t="shared" si="620"/>
        <v>0</v>
      </c>
      <c r="T1476" t="str">
        <f t="shared" si="596"/>
        <v/>
      </c>
      <c r="U1476" t="str">
        <f t="shared" si="597"/>
        <v/>
      </c>
      <c r="V1476" t="str">
        <f t="shared" si="598"/>
        <v/>
      </c>
      <c r="W1476" t="str">
        <f t="shared" si="599"/>
        <v/>
      </c>
      <c r="X1476" t="str">
        <f t="shared" si="600"/>
        <v/>
      </c>
      <c r="Y1476" t="str">
        <f t="shared" si="601"/>
        <v/>
      </c>
      <c r="Z1476" t="str">
        <f t="shared" si="602"/>
        <v/>
      </c>
      <c r="AA1476" t="str">
        <f t="shared" si="603"/>
        <v/>
      </c>
      <c r="AB1476" t="str">
        <f t="shared" si="604"/>
        <v/>
      </c>
      <c r="AC1476" t="str">
        <f t="shared" si="605"/>
        <v/>
      </c>
      <c r="AD1476" t="str">
        <f t="shared" si="606"/>
        <v/>
      </c>
      <c r="AE1476" t="str">
        <f t="shared" si="607"/>
        <v/>
      </c>
      <c r="AF1476" t="str">
        <f t="shared" si="608"/>
        <v/>
      </c>
      <c r="AG1476" t="str">
        <f t="shared" si="609"/>
        <v/>
      </c>
    </row>
    <row r="1477" spans="3:33" x14ac:dyDescent="0.3">
      <c r="C1477" s="5" t="str">
        <f t="shared" si="610"/>
        <v/>
      </c>
      <c r="D1477" s="5" t="e">
        <f t="shared" si="594"/>
        <v>#N/A</v>
      </c>
      <c r="E1477" s="5" t="b">
        <f t="shared" si="611"/>
        <v>0</v>
      </c>
      <c r="F1477" s="5" t="e">
        <f t="shared" si="595"/>
        <v>#N/A</v>
      </c>
      <c r="G1477" s="5" t="str">
        <f t="shared" si="612"/>
        <v>FALSE V</v>
      </c>
      <c r="H1477" s="5" t="b">
        <f t="shared" si="613"/>
        <v>0</v>
      </c>
      <c r="I1477" s="5" t="b">
        <f t="shared" si="614"/>
        <v>0</v>
      </c>
      <c r="J1477" s="5" t="b">
        <f t="shared" si="615"/>
        <v>0</v>
      </c>
      <c r="K1477" s="5" t="str">
        <f t="shared" si="616"/>
        <v>FALSE C</v>
      </c>
      <c r="L1477" s="5" t="str">
        <f t="array" ref="L1477">IFERROR(INDEX(e29_4c,SMALL(IF(($B$9&lt;=e29_raw)*($B$11&gt;=e29_raw),MATCH(ROW(e29_4c),ROW(e29_4c))),ROWS($A$1:A1471)),COLUMN(A1471)),"")</f>
        <v/>
      </c>
      <c r="M1477" s="5" t="b">
        <f t="shared" si="617"/>
        <v>0</v>
      </c>
      <c r="N1477" t="b">
        <f t="shared" si="618"/>
        <v>0</v>
      </c>
      <c r="O1477" t="b">
        <f t="shared" si="619"/>
        <v>0</v>
      </c>
      <c r="P1477" s="5" t="b">
        <f t="shared" si="620"/>
        <v>0</v>
      </c>
      <c r="T1477" t="str">
        <f t="shared" si="596"/>
        <v/>
      </c>
      <c r="U1477" t="str">
        <f t="shared" si="597"/>
        <v/>
      </c>
      <c r="V1477" t="str">
        <f t="shared" si="598"/>
        <v/>
      </c>
      <c r="W1477" t="str">
        <f t="shared" si="599"/>
        <v/>
      </c>
      <c r="X1477" t="str">
        <f t="shared" si="600"/>
        <v/>
      </c>
      <c r="Y1477" t="str">
        <f t="shared" si="601"/>
        <v/>
      </c>
      <c r="Z1477" t="str">
        <f t="shared" si="602"/>
        <v/>
      </c>
      <c r="AA1477" t="str">
        <f t="shared" si="603"/>
        <v/>
      </c>
      <c r="AB1477" t="str">
        <f t="shared" si="604"/>
        <v/>
      </c>
      <c r="AC1477" t="str">
        <f t="shared" si="605"/>
        <v/>
      </c>
      <c r="AD1477" t="str">
        <f t="shared" si="606"/>
        <v/>
      </c>
      <c r="AE1477" t="str">
        <f t="shared" si="607"/>
        <v/>
      </c>
      <c r="AF1477" t="str">
        <f t="shared" si="608"/>
        <v/>
      </c>
      <c r="AG1477" t="str">
        <f t="shared" si="609"/>
        <v/>
      </c>
    </row>
    <row r="1478" spans="3:33" x14ac:dyDescent="0.3">
      <c r="C1478" s="5" t="str">
        <f t="shared" si="610"/>
        <v/>
      </c>
      <c r="D1478" s="5" t="e">
        <f t="shared" si="594"/>
        <v>#N/A</v>
      </c>
      <c r="E1478" s="5" t="b">
        <f t="shared" si="611"/>
        <v>0</v>
      </c>
      <c r="F1478" s="5" t="e">
        <f t="shared" si="595"/>
        <v>#N/A</v>
      </c>
      <c r="G1478" s="5" t="str">
        <f t="shared" si="612"/>
        <v>FALSE V</v>
      </c>
      <c r="H1478" s="5" t="b">
        <f t="shared" si="613"/>
        <v>0</v>
      </c>
      <c r="I1478" s="5" t="b">
        <f t="shared" si="614"/>
        <v>0</v>
      </c>
      <c r="J1478" s="5" t="b">
        <f t="shared" si="615"/>
        <v>0</v>
      </c>
      <c r="K1478" s="5" t="str">
        <f t="shared" si="616"/>
        <v>FALSE C</v>
      </c>
      <c r="L1478" s="5" t="str">
        <f t="array" ref="L1478">IFERROR(INDEX(e29_4c,SMALL(IF(($B$9&lt;=e29_raw)*($B$11&gt;=e29_raw),MATCH(ROW(e29_4c),ROW(e29_4c))),ROWS($A$1:A1472)),COLUMN(A1472)),"")</f>
        <v/>
      </c>
      <c r="M1478" s="5" t="b">
        <f t="shared" si="617"/>
        <v>0</v>
      </c>
      <c r="N1478" t="b">
        <f t="shared" si="618"/>
        <v>0</v>
      </c>
      <c r="O1478" t="b">
        <f t="shared" si="619"/>
        <v>0</v>
      </c>
      <c r="P1478" s="5" t="b">
        <f t="shared" si="620"/>
        <v>0</v>
      </c>
      <c r="T1478" t="str">
        <f t="shared" si="596"/>
        <v/>
      </c>
      <c r="U1478" t="str">
        <f t="shared" si="597"/>
        <v/>
      </c>
      <c r="V1478" t="str">
        <f t="shared" si="598"/>
        <v/>
      </c>
      <c r="W1478" t="str">
        <f t="shared" si="599"/>
        <v/>
      </c>
      <c r="X1478" t="str">
        <f t="shared" si="600"/>
        <v/>
      </c>
      <c r="Y1478" t="str">
        <f t="shared" si="601"/>
        <v/>
      </c>
      <c r="Z1478" t="str">
        <f t="shared" si="602"/>
        <v/>
      </c>
      <c r="AA1478" t="str">
        <f t="shared" si="603"/>
        <v/>
      </c>
      <c r="AB1478" t="str">
        <f t="shared" si="604"/>
        <v/>
      </c>
      <c r="AC1478" t="str">
        <f t="shared" si="605"/>
        <v/>
      </c>
      <c r="AD1478" t="str">
        <f t="shared" si="606"/>
        <v/>
      </c>
      <c r="AE1478" t="str">
        <f t="shared" si="607"/>
        <v/>
      </c>
      <c r="AF1478" t="str">
        <f t="shared" si="608"/>
        <v/>
      </c>
      <c r="AG1478" t="str">
        <f t="shared" si="609"/>
        <v/>
      </c>
    </row>
    <row r="1479" spans="3:33" x14ac:dyDescent="0.3">
      <c r="C1479" s="5" t="str">
        <f t="shared" si="610"/>
        <v/>
      </c>
      <c r="D1479" s="5" t="e">
        <f t="shared" ref="D1479:D1542" si="621">INDEX(e29_value,MATCH(L1479,e29_4c,0))&amp;" "&amp;INDEX(e29_sym,MATCH(L1479,e29_4c,0))</f>
        <v>#N/A</v>
      </c>
      <c r="E1479" s="5" t="b">
        <f t="shared" si="611"/>
        <v>0</v>
      </c>
      <c r="F1479" s="5" t="e">
        <f t="shared" ref="F1479:F1542" si="622">MIN($B$17,ROUND(SQRT(($B$30*INDEX(e29_raw,MATCH(L1479,e29_4c,0)))),1))&amp;" V"</f>
        <v>#N/A</v>
      </c>
      <c r="G1479" s="5" t="str">
        <f t="shared" si="612"/>
        <v>FALSE V</v>
      </c>
      <c r="H1479" s="5" t="b">
        <f t="shared" si="613"/>
        <v>0</v>
      </c>
      <c r="I1479" s="5" t="b">
        <f t="shared" si="614"/>
        <v>0</v>
      </c>
      <c r="J1479" s="5" t="b">
        <f t="shared" si="615"/>
        <v>0</v>
      </c>
      <c r="K1479" s="5" t="str">
        <f t="shared" si="616"/>
        <v>FALSE C</v>
      </c>
      <c r="L1479" s="5" t="str">
        <f t="array" ref="L1479">IFERROR(INDEX(e29_4c,SMALL(IF(($B$9&lt;=e29_raw)*($B$11&gt;=e29_raw),MATCH(ROW(e29_4c),ROW(e29_4c))),ROWS($A$1:A1473)),COLUMN(A1473)),"")</f>
        <v/>
      </c>
      <c r="M1479" s="5" t="b">
        <f t="shared" si="617"/>
        <v>0</v>
      </c>
      <c r="N1479" t="b">
        <f t="shared" si="618"/>
        <v>0</v>
      </c>
      <c r="O1479" t="b">
        <f t="shared" si="619"/>
        <v>0</v>
      </c>
      <c r="P1479" s="5" t="b">
        <f t="shared" si="620"/>
        <v>0</v>
      </c>
      <c r="T1479" t="str">
        <f t="shared" ref="T1479:T1542" si="623">IF($L1479&lt;&gt;"",C$6&amp;" '"&amp;C1479&amp;"';","")</f>
        <v/>
      </c>
      <c r="U1479" t="str">
        <f t="shared" ref="U1479:U1542" si="624">IF($L1479&lt;&gt;"",D$6&amp;" '"&amp;D1479&amp;"';","")</f>
        <v/>
      </c>
      <c r="V1479" t="str">
        <f t="shared" ref="V1479:V1542" si="625">IF($L1479&lt;&gt;"",E$6&amp;" '"&amp;E1479&amp;"';","")</f>
        <v/>
      </c>
      <c r="W1479" t="str">
        <f t="shared" ref="W1479:W1542" si="626">IF($L1479&lt;&gt;"",F$6&amp;" '"&amp;F1479&amp;"';","")</f>
        <v/>
      </c>
      <c r="X1479" t="str">
        <f t="shared" ref="X1479:X1542" si="627">IF($L1479&lt;&gt;"",G$6&amp;" '"&amp;G1479&amp;"';","")</f>
        <v/>
      </c>
      <c r="Y1479" t="str">
        <f t="shared" ref="Y1479:Y1542" si="628">IF($L1479&lt;&gt;"",H$6&amp;" '"&amp;H1479&amp;"';","")</f>
        <v/>
      </c>
      <c r="Z1479" t="str">
        <f t="shared" ref="Z1479:Z1542" si="629">IF($L1479&lt;&gt;"",I$6&amp;" '"&amp;I1479&amp;"';","")</f>
        <v/>
      </c>
      <c r="AA1479" t="str">
        <f t="shared" ref="AA1479:AA1542" si="630">IF($L1479&lt;&gt;"",J$6&amp;" '"&amp;J1479&amp;"';","")</f>
        <v/>
      </c>
      <c r="AB1479" t="str">
        <f t="shared" ref="AB1479:AB1542" si="631">IF($L1479&lt;&gt;"",K$6&amp;" '"&amp;K1479&amp;"';","")</f>
        <v/>
      </c>
      <c r="AC1479" t="str">
        <f t="shared" ref="AC1479:AC1542" si="632">IF($L1479&lt;&gt;"",L$6&amp;" '"&amp;L1479&amp;"';","")</f>
        <v/>
      </c>
      <c r="AD1479" t="str">
        <f t="shared" ref="AD1479:AD1542" si="633">IF($L1479&lt;&gt;"",M$6&amp;" '"&amp;M1479&amp;"';","")</f>
        <v/>
      </c>
      <c r="AE1479" t="str">
        <f t="shared" ref="AE1479:AE1542" si="634">IF($L1479&lt;&gt;"",N$6&amp;" '"&amp;N1479&amp;"';","")</f>
        <v/>
      </c>
      <c r="AF1479" t="str">
        <f t="shared" ref="AF1479:AF1542" si="635">IF($L1479&lt;&gt;"",O$6&amp;" '"&amp;O1479&amp;"';","")</f>
        <v/>
      </c>
      <c r="AG1479" t="str">
        <f t="shared" ref="AG1479:AG1542" si="636">IF($L1479&lt;&gt;"",P$6&amp;" '"&amp;P1479&amp;"';","")</f>
        <v/>
      </c>
    </row>
    <row r="1480" spans="3:33" x14ac:dyDescent="0.3">
      <c r="C1480" s="5" t="str">
        <f t="shared" ref="C1480:C1543" si="637">IF($L1480&lt;&gt;"","R"&amp;J1480,"")</f>
        <v/>
      </c>
      <c r="D1480" s="5" t="e">
        <f t="shared" si="621"/>
        <v>#N/A</v>
      </c>
      <c r="E1480" s="5" t="b">
        <f t="shared" ref="E1480:E1543" si="638">IF($L1480&lt;&gt;"",$B$21)</f>
        <v>0</v>
      </c>
      <c r="F1480" s="5" t="e">
        <f t="shared" si="622"/>
        <v>#N/A</v>
      </c>
      <c r="G1480" s="5" t="str">
        <f t="shared" ref="G1480:G1543" si="639">IF($L1480&lt;&gt;"",$B$19)&amp;" V"</f>
        <v>FALSE V</v>
      </c>
      <c r="H1480" s="5" t="b">
        <f t="shared" ref="H1480:H1543" si="640">IF($L1480&lt;&gt;"",$B$15)</f>
        <v>0</v>
      </c>
      <c r="I1480" s="5" t="b">
        <f t="shared" ref="I1480:I1543" si="641">IF($L1480&lt;&gt;"",$B$23)</f>
        <v>0</v>
      </c>
      <c r="J1480" s="5" t="b">
        <f t="shared" ref="J1480:J1543" si="642">IF($L1480&lt;&gt;"",$B$13)</f>
        <v>0</v>
      </c>
      <c r="K1480" s="5" t="str">
        <f t="shared" ref="K1480:K1543" si="643">IF($L1480&lt;&gt;"",$B$25)&amp;" C"</f>
        <v>FALSE C</v>
      </c>
      <c r="L1480" s="5" t="str">
        <f t="array" ref="L1480">IFERROR(INDEX(e29_4c,SMALL(IF(($B$9&lt;=e29_raw)*($B$11&gt;=e29_raw),MATCH(ROW(e29_4c),ROW(e29_4c))),ROWS($A$1:A1474)),COLUMN(A1474)),"")</f>
        <v/>
      </c>
      <c r="M1480" s="5" t="b">
        <f t="shared" ref="M1480:M1543" si="644">IF($L1480&lt;&gt;"",$B$27)</f>
        <v>0</v>
      </c>
      <c r="N1480" t="b">
        <f t="shared" ref="N1480:N1543" si="645">IF(L1480&lt;&gt;"",$A$9)</f>
        <v>0</v>
      </c>
      <c r="O1480" t="b">
        <f t="shared" ref="O1480:O1543" si="646">IF($L1480&lt;&gt;"","Panasonic")</f>
        <v>0</v>
      </c>
      <c r="P1480" s="5" t="b">
        <f t="shared" ref="P1480:P1543" si="647">IF($L1480&lt;&gt;"","ERJ"&amp;$B$6&amp;$B$34&amp;L1480)</f>
        <v>0</v>
      </c>
      <c r="T1480" t="str">
        <f t="shared" si="623"/>
        <v/>
      </c>
      <c r="U1480" t="str">
        <f t="shared" si="624"/>
        <v/>
      </c>
      <c r="V1480" t="str">
        <f t="shared" si="625"/>
        <v/>
      </c>
      <c r="W1480" t="str">
        <f t="shared" si="626"/>
        <v/>
      </c>
      <c r="X1480" t="str">
        <f t="shared" si="627"/>
        <v/>
      </c>
      <c r="Y1480" t="str">
        <f t="shared" si="628"/>
        <v/>
      </c>
      <c r="Z1480" t="str">
        <f t="shared" si="629"/>
        <v/>
      </c>
      <c r="AA1480" t="str">
        <f t="shared" si="630"/>
        <v/>
      </c>
      <c r="AB1480" t="str">
        <f t="shared" si="631"/>
        <v/>
      </c>
      <c r="AC1480" t="str">
        <f t="shared" si="632"/>
        <v/>
      </c>
      <c r="AD1480" t="str">
        <f t="shared" si="633"/>
        <v/>
      </c>
      <c r="AE1480" t="str">
        <f t="shared" si="634"/>
        <v/>
      </c>
      <c r="AF1480" t="str">
        <f t="shared" si="635"/>
        <v/>
      </c>
      <c r="AG1480" t="str">
        <f t="shared" si="636"/>
        <v/>
      </c>
    </row>
    <row r="1481" spans="3:33" x14ac:dyDescent="0.3">
      <c r="C1481" s="5" t="str">
        <f t="shared" si="637"/>
        <v/>
      </c>
      <c r="D1481" s="5" t="e">
        <f t="shared" si="621"/>
        <v>#N/A</v>
      </c>
      <c r="E1481" s="5" t="b">
        <f t="shared" si="638"/>
        <v>0</v>
      </c>
      <c r="F1481" s="5" t="e">
        <f t="shared" si="622"/>
        <v>#N/A</v>
      </c>
      <c r="G1481" s="5" t="str">
        <f t="shared" si="639"/>
        <v>FALSE V</v>
      </c>
      <c r="H1481" s="5" t="b">
        <f t="shared" si="640"/>
        <v>0</v>
      </c>
      <c r="I1481" s="5" t="b">
        <f t="shared" si="641"/>
        <v>0</v>
      </c>
      <c r="J1481" s="5" t="b">
        <f t="shared" si="642"/>
        <v>0</v>
      </c>
      <c r="K1481" s="5" t="str">
        <f t="shared" si="643"/>
        <v>FALSE C</v>
      </c>
      <c r="L1481" s="5" t="str">
        <f t="array" ref="L1481">IFERROR(INDEX(e29_4c,SMALL(IF(($B$9&lt;=e29_raw)*($B$11&gt;=e29_raw),MATCH(ROW(e29_4c),ROW(e29_4c))),ROWS($A$1:A1475)),COLUMN(A1475)),"")</f>
        <v/>
      </c>
      <c r="M1481" s="5" t="b">
        <f t="shared" si="644"/>
        <v>0</v>
      </c>
      <c r="N1481" t="b">
        <f t="shared" si="645"/>
        <v>0</v>
      </c>
      <c r="O1481" t="b">
        <f t="shared" si="646"/>
        <v>0</v>
      </c>
      <c r="P1481" s="5" t="b">
        <f t="shared" si="647"/>
        <v>0</v>
      </c>
      <c r="T1481" t="str">
        <f t="shared" si="623"/>
        <v/>
      </c>
      <c r="U1481" t="str">
        <f t="shared" si="624"/>
        <v/>
      </c>
      <c r="V1481" t="str">
        <f t="shared" si="625"/>
        <v/>
      </c>
      <c r="W1481" t="str">
        <f t="shared" si="626"/>
        <v/>
      </c>
      <c r="X1481" t="str">
        <f t="shared" si="627"/>
        <v/>
      </c>
      <c r="Y1481" t="str">
        <f t="shared" si="628"/>
        <v/>
      </c>
      <c r="Z1481" t="str">
        <f t="shared" si="629"/>
        <v/>
      </c>
      <c r="AA1481" t="str">
        <f t="shared" si="630"/>
        <v/>
      </c>
      <c r="AB1481" t="str">
        <f t="shared" si="631"/>
        <v/>
      </c>
      <c r="AC1481" t="str">
        <f t="shared" si="632"/>
        <v/>
      </c>
      <c r="AD1481" t="str">
        <f t="shared" si="633"/>
        <v/>
      </c>
      <c r="AE1481" t="str">
        <f t="shared" si="634"/>
        <v/>
      </c>
      <c r="AF1481" t="str">
        <f t="shared" si="635"/>
        <v/>
      </c>
      <c r="AG1481" t="str">
        <f t="shared" si="636"/>
        <v/>
      </c>
    </row>
    <row r="1482" spans="3:33" x14ac:dyDescent="0.3">
      <c r="C1482" s="5" t="str">
        <f t="shared" si="637"/>
        <v/>
      </c>
      <c r="D1482" s="5" t="e">
        <f t="shared" si="621"/>
        <v>#N/A</v>
      </c>
      <c r="E1482" s="5" t="b">
        <f t="shared" si="638"/>
        <v>0</v>
      </c>
      <c r="F1482" s="5" t="e">
        <f t="shared" si="622"/>
        <v>#N/A</v>
      </c>
      <c r="G1482" s="5" t="str">
        <f t="shared" si="639"/>
        <v>FALSE V</v>
      </c>
      <c r="H1482" s="5" t="b">
        <f t="shared" si="640"/>
        <v>0</v>
      </c>
      <c r="I1482" s="5" t="b">
        <f t="shared" si="641"/>
        <v>0</v>
      </c>
      <c r="J1482" s="5" t="b">
        <f t="shared" si="642"/>
        <v>0</v>
      </c>
      <c r="K1482" s="5" t="str">
        <f t="shared" si="643"/>
        <v>FALSE C</v>
      </c>
      <c r="L1482" s="5" t="str">
        <f t="array" ref="L1482">IFERROR(INDEX(e29_4c,SMALL(IF(($B$9&lt;=e29_raw)*($B$11&gt;=e29_raw),MATCH(ROW(e29_4c),ROW(e29_4c))),ROWS($A$1:A1476)),COLUMN(A1476)),"")</f>
        <v/>
      </c>
      <c r="M1482" s="5" t="b">
        <f t="shared" si="644"/>
        <v>0</v>
      </c>
      <c r="N1482" t="b">
        <f t="shared" si="645"/>
        <v>0</v>
      </c>
      <c r="O1482" t="b">
        <f t="shared" si="646"/>
        <v>0</v>
      </c>
      <c r="P1482" s="5" t="b">
        <f t="shared" si="647"/>
        <v>0</v>
      </c>
      <c r="T1482" t="str">
        <f t="shared" si="623"/>
        <v/>
      </c>
      <c r="U1482" t="str">
        <f t="shared" si="624"/>
        <v/>
      </c>
      <c r="V1482" t="str">
        <f t="shared" si="625"/>
        <v/>
      </c>
      <c r="W1482" t="str">
        <f t="shared" si="626"/>
        <v/>
      </c>
      <c r="X1482" t="str">
        <f t="shared" si="627"/>
        <v/>
      </c>
      <c r="Y1482" t="str">
        <f t="shared" si="628"/>
        <v/>
      </c>
      <c r="Z1482" t="str">
        <f t="shared" si="629"/>
        <v/>
      </c>
      <c r="AA1482" t="str">
        <f t="shared" si="630"/>
        <v/>
      </c>
      <c r="AB1482" t="str">
        <f t="shared" si="631"/>
        <v/>
      </c>
      <c r="AC1482" t="str">
        <f t="shared" si="632"/>
        <v/>
      </c>
      <c r="AD1482" t="str">
        <f t="shared" si="633"/>
        <v/>
      </c>
      <c r="AE1482" t="str">
        <f t="shared" si="634"/>
        <v/>
      </c>
      <c r="AF1482" t="str">
        <f t="shared" si="635"/>
        <v/>
      </c>
      <c r="AG1482" t="str">
        <f t="shared" si="636"/>
        <v/>
      </c>
    </row>
    <row r="1483" spans="3:33" x14ac:dyDescent="0.3">
      <c r="C1483" s="5" t="str">
        <f t="shared" si="637"/>
        <v/>
      </c>
      <c r="D1483" s="5" t="e">
        <f t="shared" si="621"/>
        <v>#N/A</v>
      </c>
      <c r="E1483" s="5" t="b">
        <f t="shared" si="638"/>
        <v>0</v>
      </c>
      <c r="F1483" s="5" t="e">
        <f t="shared" si="622"/>
        <v>#N/A</v>
      </c>
      <c r="G1483" s="5" t="str">
        <f t="shared" si="639"/>
        <v>FALSE V</v>
      </c>
      <c r="H1483" s="5" t="b">
        <f t="shared" si="640"/>
        <v>0</v>
      </c>
      <c r="I1483" s="5" t="b">
        <f t="shared" si="641"/>
        <v>0</v>
      </c>
      <c r="J1483" s="5" t="b">
        <f t="shared" si="642"/>
        <v>0</v>
      </c>
      <c r="K1483" s="5" t="str">
        <f t="shared" si="643"/>
        <v>FALSE C</v>
      </c>
      <c r="L1483" s="5" t="str">
        <f t="array" ref="L1483">IFERROR(INDEX(e29_4c,SMALL(IF(($B$9&lt;=e29_raw)*($B$11&gt;=e29_raw),MATCH(ROW(e29_4c),ROW(e29_4c))),ROWS($A$1:A1477)),COLUMN(A1477)),"")</f>
        <v/>
      </c>
      <c r="M1483" s="5" t="b">
        <f t="shared" si="644"/>
        <v>0</v>
      </c>
      <c r="N1483" t="b">
        <f t="shared" si="645"/>
        <v>0</v>
      </c>
      <c r="O1483" t="b">
        <f t="shared" si="646"/>
        <v>0</v>
      </c>
      <c r="P1483" s="5" t="b">
        <f t="shared" si="647"/>
        <v>0</v>
      </c>
      <c r="T1483" t="str">
        <f t="shared" si="623"/>
        <v/>
      </c>
      <c r="U1483" t="str">
        <f t="shared" si="624"/>
        <v/>
      </c>
      <c r="V1483" t="str">
        <f t="shared" si="625"/>
        <v/>
      </c>
      <c r="W1483" t="str">
        <f t="shared" si="626"/>
        <v/>
      </c>
      <c r="X1483" t="str">
        <f t="shared" si="627"/>
        <v/>
      </c>
      <c r="Y1483" t="str">
        <f t="shared" si="628"/>
        <v/>
      </c>
      <c r="Z1483" t="str">
        <f t="shared" si="629"/>
        <v/>
      </c>
      <c r="AA1483" t="str">
        <f t="shared" si="630"/>
        <v/>
      </c>
      <c r="AB1483" t="str">
        <f t="shared" si="631"/>
        <v/>
      </c>
      <c r="AC1483" t="str">
        <f t="shared" si="632"/>
        <v/>
      </c>
      <c r="AD1483" t="str">
        <f t="shared" si="633"/>
        <v/>
      </c>
      <c r="AE1483" t="str">
        <f t="shared" si="634"/>
        <v/>
      </c>
      <c r="AF1483" t="str">
        <f t="shared" si="635"/>
        <v/>
      </c>
      <c r="AG1483" t="str">
        <f t="shared" si="636"/>
        <v/>
      </c>
    </row>
    <row r="1484" spans="3:33" x14ac:dyDescent="0.3">
      <c r="C1484" s="5" t="str">
        <f t="shared" si="637"/>
        <v/>
      </c>
      <c r="D1484" s="5" t="e">
        <f t="shared" si="621"/>
        <v>#N/A</v>
      </c>
      <c r="E1484" s="5" t="b">
        <f t="shared" si="638"/>
        <v>0</v>
      </c>
      <c r="F1484" s="5" t="e">
        <f t="shared" si="622"/>
        <v>#N/A</v>
      </c>
      <c r="G1484" s="5" t="str">
        <f t="shared" si="639"/>
        <v>FALSE V</v>
      </c>
      <c r="H1484" s="5" t="b">
        <f t="shared" si="640"/>
        <v>0</v>
      </c>
      <c r="I1484" s="5" t="b">
        <f t="shared" si="641"/>
        <v>0</v>
      </c>
      <c r="J1484" s="5" t="b">
        <f t="shared" si="642"/>
        <v>0</v>
      </c>
      <c r="K1484" s="5" t="str">
        <f t="shared" si="643"/>
        <v>FALSE C</v>
      </c>
      <c r="L1484" s="5" t="str">
        <f t="array" ref="L1484">IFERROR(INDEX(e29_4c,SMALL(IF(($B$9&lt;=e29_raw)*($B$11&gt;=e29_raw),MATCH(ROW(e29_4c),ROW(e29_4c))),ROWS($A$1:A1478)),COLUMN(A1478)),"")</f>
        <v/>
      </c>
      <c r="M1484" s="5" t="b">
        <f t="shared" si="644"/>
        <v>0</v>
      </c>
      <c r="N1484" t="b">
        <f t="shared" si="645"/>
        <v>0</v>
      </c>
      <c r="O1484" t="b">
        <f t="shared" si="646"/>
        <v>0</v>
      </c>
      <c r="P1484" s="5" t="b">
        <f t="shared" si="647"/>
        <v>0</v>
      </c>
      <c r="T1484" t="str">
        <f t="shared" si="623"/>
        <v/>
      </c>
      <c r="U1484" t="str">
        <f t="shared" si="624"/>
        <v/>
      </c>
      <c r="V1484" t="str">
        <f t="shared" si="625"/>
        <v/>
      </c>
      <c r="W1484" t="str">
        <f t="shared" si="626"/>
        <v/>
      </c>
      <c r="X1484" t="str">
        <f t="shared" si="627"/>
        <v/>
      </c>
      <c r="Y1484" t="str">
        <f t="shared" si="628"/>
        <v/>
      </c>
      <c r="Z1484" t="str">
        <f t="shared" si="629"/>
        <v/>
      </c>
      <c r="AA1484" t="str">
        <f t="shared" si="630"/>
        <v/>
      </c>
      <c r="AB1484" t="str">
        <f t="shared" si="631"/>
        <v/>
      </c>
      <c r="AC1484" t="str">
        <f t="shared" si="632"/>
        <v/>
      </c>
      <c r="AD1484" t="str">
        <f t="shared" si="633"/>
        <v/>
      </c>
      <c r="AE1484" t="str">
        <f t="shared" si="634"/>
        <v/>
      </c>
      <c r="AF1484" t="str">
        <f t="shared" si="635"/>
        <v/>
      </c>
      <c r="AG1484" t="str">
        <f t="shared" si="636"/>
        <v/>
      </c>
    </row>
    <row r="1485" spans="3:33" x14ac:dyDescent="0.3">
      <c r="C1485" s="5" t="str">
        <f t="shared" si="637"/>
        <v/>
      </c>
      <c r="D1485" s="5" t="e">
        <f t="shared" si="621"/>
        <v>#N/A</v>
      </c>
      <c r="E1485" s="5" t="b">
        <f t="shared" si="638"/>
        <v>0</v>
      </c>
      <c r="F1485" s="5" t="e">
        <f t="shared" si="622"/>
        <v>#N/A</v>
      </c>
      <c r="G1485" s="5" t="str">
        <f t="shared" si="639"/>
        <v>FALSE V</v>
      </c>
      <c r="H1485" s="5" t="b">
        <f t="shared" si="640"/>
        <v>0</v>
      </c>
      <c r="I1485" s="5" t="b">
        <f t="shared" si="641"/>
        <v>0</v>
      </c>
      <c r="J1485" s="5" t="b">
        <f t="shared" si="642"/>
        <v>0</v>
      </c>
      <c r="K1485" s="5" t="str">
        <f t="shared" si="643"/>
        <v>FALSE C</v>
      </c>
      <c r="L1485" s="5" t="str">
        <f t="array" ref="L1485">IFERROR(INDEX(e29_4c,SMALL(IF(($B$9&lt;=e29_raw)*($B$11&gt;=e29_raw),MATCH(ROW(e29_4c),ROW(e29_4c))),ROWS($A$1:A1479)),COLUMN(A1479)),"")</f>
        <v/>
      </c>
      <c r="M1485" s="5" t="b">
        <f t="shared" si="644"/>
        <v>0</v>
      </c>
      <c r="N1485" t="b">
        <f t="shared" si="645"/>
        <v>0</v>
      </c>
      <c r="O1485" t="b">
        <f t="shared" si="646"/>
        <v>0</v>
      </c>
      <c r="P1485" s="5" t="b">
        <f t="shared" si="647"/>
        <v>0</v>
      </c>
      <c r="T1485" t="str">
        <f t="shared" si="623"/>
        <v/>
      </c>
      <c r="U1485" t="str">
        <f t="shared" si="624"/>
        <v/>
      </c>
      <c r="V1485" t="str">
        <f t="shared" si="625"/>
        <v/>
      </c>
      <c r="W1485" t="str">
        <f t="shared" si="626"/>
        <v/>
      </c>
      <c r="X1485" t="str">
        <f t="shared" si="627"/>
        <v/>
      </c>
      <c r="Y1485" t="str">
        <f t="shared" si="628"/>
        <v/>
      </c>
      <c r="Z1485" t="str">
        <f t="shared" si="629"/>
        <v/>
      </c>
      <c r="AA1485" t="str">
        <f t="shared" si="630"/>
        <v/>
      </c>
      <c r="AB1485" t="str">
        <f t="shared" si="631"/>
        <v/>
      </c>
      <c r="AC1485" t="str">
        <f t="shared" si="632"/>
        <v/>
      </c>
      <c r="AD1485" t="str">
        <f t="shared" si="633"/>
        <v/>
      </c>
      <c r="AE1485" t="str">
        <f t="shared" si="634"/>
        <v/>
      </c>
      <c r="AF1485" t="str">
        <f t="shared" si="635"/>
        <v/>
      </c>
      <c r="AG1485" t="str">
        <f t="shared" si="636"/>
        <v/>
      </c>
    </row>
    <row r="1486" spans="3:33" x14ac:dyDescent="0.3">
      <c r="C1486" s="5" t="str">
        <f t="shared" si="637"/>
        <v/>
      </c>
      <c r="D1486" s="5" t="e">
        <f t="shared" si="621"/>
        <v>#N/A</v>
      </c>
      <c r="E1486" s="5" t="b">
        <f t="shared" si="638"/>
        <v>0</v>
      </c>
      <c r="F1486" s="5" t="e">
        <f t="shared" si="622"/>
        <v>#N/A</v>
      </c>
      <c r="G1486" s="5" t="str">
        <f t="shared" si="639"/>
        <v>FALSE V</v>
      </c>
      <c r="H1486" s="5" t="b">
        <f t="shared" si="640"/>
        <v>0</v>
      </c>
      <c r="I1486" s="5" t="b">
        <f t="shared" si="641"/>
        <v>0</v>
      </c>
      <c r="J1486" s="5" t="b">
        <f t="shared" si="642"/>
        <v>0</v>
      </c>
      <c r="K1486" s="5" t="str">
        <f t="shared" si="643"/>
        <v>FALSE C</v>
      </c>
      <c r="L1486" s="5" t="str">
        <f t="array" ref="L1486">IFERROR(INDEX(e29_4c,SMALL(IF(($B$9&lt;=e29_raw)*($B$11&gt;=e29_raw),MATCH(ROW(e29_4c),ROW(e29_4c))),ROWS($A$1:A1480)),COLUMN(A1480)),"")</f>
        <v/>
      </c>
      <c r="M1486" s="5" t="b">
        <f t="shared" si="644"/>
        <v>0</v>
      </c>
      <c r="N1486" t="b">
        <f t="shared" si="645"/>
        <v>0</v>
      </c>
      <c r="O1486" t="b">
        <f t="shared" si="646"/>
        <v>0</v>
      </c>
      <c r="P1486" s="5" t="b">
        <f t="shared" si="647"/>
        <v>0</v>
      </c>
      <c r="T1486" t="str">
        <f t="shared" si="623"/>
        <v/>
      </c>
      <c r="U1486" t="str">
        <f t="shared" si="624"/>
        <v/>
      </c>
      <c r="V1486" t="str">
        <f t="shared" si="625"/>
        <v/>
      </c>
      <c r="W1486" t="str">
        <f t="shared" si="626"/>
        <v/>
      </c>
      <c r="X1486" t="str">
        <f t="shared" si="627"/>
        <v/>
      </c>
      <c r="Y1486" t="str">
        <f t="shared" si="628"/>
        <v/>
      </c>
      <c r="Z1486" t="str">
        <f t="shared" si="629"/>
        <v/>
      </c>
      <c r="AA1486" t="str">
        <f t="shared" si="630"/>
        <v/>
      </c>
      <c r="AB1486" t="str">
        <f t="shared" si="631"/>
        <v/>
      </c>
      <c r="AC1486" t="str">
        <f t="shared" si="632"/>
        <v/>
      </c>
      <c r="AD1486" t="str">
        <f t="shared" si="633"/>
        <v/>
      </c>
      <c r="AE1486" t="str">
        <f t="shared" si="634"/>
        <v/>
      </c>
      <c r="AF1486" t="str">
        <f t="shared" si="635"/>
        <v/>
      </c>
      <c r="AG1486" t="str">
        <f t="shared" si="636"/>
        <v/>
      </c>
    </row>
    <row r="1487" spans="3:33" x14ac:dyDescent="0.3">
      <c r="C1487" s="5" t="str">
        <f t="shared" si="637"/>
        <v/>
      </c>
      <c r="D1487" s="5" t="e">
        <f t="shared" si="621"/>
        <v>#N/A</v>
      </c>
      <c r="E1487" s="5" t="b">
        <f t="shared" si="638"/>
        <v>0</v>
      </c>
      <c r="F1487" s="5" t="e">
        <f t="shared" si="622"/>
        <v>#N/A</v>
      </c>
      <c r="G1487" s="5" t="str">
        <f t="shared" si="639"/>
        <v>FALSE V</v>
      </c>
      <c r="H1487" s="5" t="b">
        <f t="shared" si="640"/>
        <v>0</v>
      </c>
      <c r="I1487" s="5" t="b">
        <f t="shared" si="641"/>
        <v>0</v>
      </c>
      <c r="J1487" s="5" t="b">
        <f t="shared" si="642"/>
        <v>0</v>
      </c>
      <c r="K1487" s="5" t="str">
        <f t="shared" si="643"/>
        <v>FALSE C</v>
      </c>
      <c r="L1487" s="5" t="str">
        <f t="array" ref="L1487">IFERROR(INDEX(e29_4c,SMALL(IF(($B$9&lt;=e29_raw)*($B$11&gt;=e29_raw),MATCH(ROW(e29_4c),ROW(e29_4c))),ROWS($A$1:A1481)),COLUMN(A1481)),"")</f>
        <v/>
      </c>
      <c r="M1487" s="5" t="b">
        <f t="shared" si="644"/>
        <v>0</v>
      </c>
      <c r="N1487" t="b">
        <f t="shared" si="645"/>
        <v>0</v>
      </c>
      <c r="O1487" t="b">
        <f t="shared" si="646"/>
        <v>0</v>
      </c>
      <c r="P1487" s="5" t="b">
        <f t="shared" si="647"/>
        <v>0</v>
      </c>
      <c r="T1487" t="str">
        <f t="shared" si="623"/>
        <v/>
      </c>
      <c r="U1487" t="str">
        <f t="shared" si="624"/>
        <v/>
      </c>
      <c r="V1487" t="str">
        <f t="shared" si="625"/>
        <v/>
      </c>
      <c r="W1487" t="str">
        <f t="shared" si="626"/>
        <v/>
      </c>
      <c r="X1487" t="str">
        <f t="shared" si="627"/>
        <v/>
      </c>
      <c r="Y1487" t="str">
        <f t="shared" si="628"/>
        <v/>
      </c>
      <c r="Z1487" t="str">
        <f t="shared" si="629"/>
        <v/>
      </c>
      <c r="AA1487" t="str">
        <f t="shared" si="630"/>
        <v/>
      </c>
      <c r="AB1487" t="str">
        <f t="shared" si="631"/>
        <v/>
      </c>
      <c r="AC1487" t="str">
        <f t="shared" si="632"/>
        <v/>
      </c>
      <c r="AD1487" t="str">
        <f t="shared" si="633"/>
        <v/>
      </c>
      <c r="AE1487" t="str">
        <f t="shared" si="634"/>
        <v/>
      </c>
      <c r="AF1487" t="str">
        <f t="shared" si="635"/>
        <v/>
      </c>
      <c r="AG1487" t="str">
        <f t="shared" si="636"/>
        <v/>
      </c>
    </row>
    <row r="1488" spans="3:33" x14ac:dyDescent="0.3">
      <c r="C1488" s="5" t="str">
        <f t="shared" si="637"/>
        <v/>
      </c>
      <c r="D1488" s="5" t="e">
        <f t="shared" si="621"/>
        <v>#N/A</v>
      </c>
      <c r="E1488" s="5" t="b">
        <f t="shared" si="638"/>
        <v>0</v>
      </c>
      <c r="F1488" s="5" t="e">
        <f t="shared" si="622"/>
        <v>#N/A</v>
      </c>
      <c r="G1488" s="5" t="str">
        <f t="shared" si="639"/>
        <v>FALSE V</v>
      </c>
      <c r="H1488" s="5" t="b">
        <f t="shared" si="640"/>
        <v>0</v>
      </c>
      <c r="I1488" s="5" t="b">
        <f t="shared" si="641"/>
        <v>0</v>
      </c>
      <c r="J1488" s="5" t="b">
        <f t="shared" si="642"/>
        <v>0</v>
      </c>
      <c r="K1488" s="5" t="str">
        <f t="shared" si="643"/>
        <v>FALSE C</v>
      </c>
      <c r="L1488" s="5" t="str">
        <f t="array" ref="L1488">IFERROR(INDEX(e29_4c,SMALL(IF(($B$9&lt;=e29_raw)*($B$11&gt;=e29_raw),MATCH(ROW(e29_4c),ROW(e29_4c))),ROWS($A$1:A1482)),COLUMN(A1482)),"")</f>
        <v/>
      </c>
      <c r="M1488" s="5" t="b">
        <f t="shared" si="644"/>
        <v>0</v>
      </c>
      <c r="N1488" t="b">
        <f t="shared" si="645"/>
        <v>0</v>
      </c>
      <c r="O1488" t="b">
        <f t="shared" si="646"/>
        <v>0</v>
      </c>
      <c r="P1488" s="5" t="b">
        <f t="shared" si="647"/>
        <v>0</v>
      </c>
      <c r="T1488" t="str">
        <f t="shared" si="623"/>
        <v/>
      </c>
      <c r="U1488" t="str">
        <f t="shared" si="624"/>
        <v/>
      </c>
      <c r="V1488" t="str">
        <f t="shared" si="625"/>
        <v/>
      </c>
      <c r="W1488" t="str">
        <f t="shared" si="626"/>
        <v/>
      </c>
      <c r="X1488" t="str">
        <f t="shared" si="627"/>
        <v/>
      </c>
      <c r="Y1488" t="str">
        <f t="shared" si="628"/>
        <v/>
      </c>
      <c r="Z1488" t="str">
        <f t="shared" si="629"/>
        <v/>
      </c>
      <c r="AA1488" t="str">
        <f t="shared" si="630"/>
        <v/>
      </c>
      <c r="AB1488" t="str">
        <f t="shared" si="631"/>
        <v/>
      </c>
      <c r="AC1488" t="str">
        <f t="shared" si="632"/>
        <v/>
      </c>
      <c r="AD1488" t="str">
        <f t="shared" si="633"/>
        <v/>
      </c>
      <c r="AE1488" t="str">
        <f t="shared" si="634"/>
        <v/>
      </c>
      <c r="AF1488" t="str">
        <f t="shared" si="635"/>
        <v/>
      </c>
      <c r="AG1488" t="str">
        <f t="shared" si="636"/>
        <v/>
      </c>
    </row>
    <row r="1489" spans="3:33" x14ac:dyDescent="0.3">
      <c r="C1489" s="5" t="str">
        <f t="shared" si="637"/>
        <v/>
      </c>
      <c r="D1489" s="5" t="e">
        <f t="shared" si="621"/>
        <v>#N/A</v>
      </c>
      <c r="E1489" s="5" t="b">
        <f t="shared" si="638"/>
        <v>0</v>
      </c>
      <c r="F1489" s="5" t="e">
        <f t="shared" si="622"/>
        <v>#N/A</v>
      </c>
      <c r="G1489" s="5" t="str">
        <f t="shared" si="639"/>
        <v>FALSE V</v>
      </c>
      <c r="H1489" s="5" t="b">
        <f t="shared" si="640"/>
        <v>0</v>
      </c>
      <c r="I1489" s="5" t="b">
        <f t="shared" si="641"/>
        <v>0</v>
      </c>
      <c r="J1489" s="5" t="b">
        <f t="shared" si="642"/>
        <v>0</v>
      </c>
      <c r="K1489" s="5" t="str">
        <f t="shared" si="643"/>
        <v>FALSE C</v>
      </c>
      <c r="L1489" s="5" t="str">
        <f t="array" ref="L1489">IFERROR(INDEX(e29_4c,SMALL(IF(($B$9&lt;=e29_raw)*($B$11&gt;=e29_raw),MATCH(ROW(e29_4c),ROW(e29_4c))),ROWS($A$1:A1483)),COLUMN(A1483)),"")</f>
        <v/>
      </c>
      <c r="M1489" s="5" t="b">
        <f t="shared" si="644"/>
        <v>0</v>
      </c>
      <c r="N1489" t="b">
        <f t="shared" si="645"/>
        <v>0</v>
      </c>
      <c r="O1489" t="b">
        <f t="shared" si="646"/>
        <v>0</v>
      </c>
      <c r="P1489" s="5" t="b">
        <f t="shared" si="647"/>
        <v>0</v>
      </c>
      <c r="T1489" t="str">
        <f t="shared" si="623"/>
        <v/>
      </c>
      <c r="U1489" t="str">
        <f t="shared" si="624"/>
        <v/>
      </c>
      <c r="V1489" t="str">
        <f t="shared" si="625"/>
        <v/>
      </c>
      <c r="W1489" t="str">
        <f t="shared" si="626"/>
        <v/>
      </c>
      <c r="X1489" t="str">
        <f t="shared" si="627"/>
        <v/>
      </c>
      <c r="Y1489" t="str">
        <f t="shared" si="628"/>
        <v/>
      </c>
      <c r="Z1489" t="str">
        <f t="shared" si="629"/>
        <v/>
      </c>
      <c r="AA1489" t="str">
        <f t="shared" si="630"/>
        <v/>
      </c>
      <c r="AB1489" t="str">
        <f t="shared" si="631"/>
        <v/>
      </c>
      <c r="AC1489" t="str">
        <f t="shared" si="632"/>
        <v/>
      </c>
      <c r="AD1489" t="str">
        <f t="shared" si="633"/>
        <v/>
      </c>
      <c r="AE1489" t="str">
        <f t="shared" si="634"/>
        <v/>
      </c>
      <c r="AF1489" t="str">
        <f t="shared" si="635"/>
        <v/>
      </c>
      <c r="AG1489" t="str">
        <f t="shared" si="636"/>
        <v/>
      </c>
    </row>
    <row r="1490" spans="3:33" x14ac:dyDescent="0.3">
      <c r="C1490" s="5" t="str">
        <f t="shared" si="637"/>
        <v/>
      </c>
      <c r="D1490" s="5" t="e">
        <f t="shared" si="621"/>
        <v>#N/A</v>
      </c>
      <c r="E1490" s="5" t="b">
        <f t="shared" si="638"/>
        <v>0</v>
      </c>
      <c r="F1490" s="5" t="e">
        <f t="shared" si="622"/>
        <v>#N/A</v>
      </c>
      <c r="G1490" s="5" t="str">
        <f t="shared" si="639"/>
        <v>FALSE V</v>
      </c>
      <c r="H1490" s="5" t="b">
        <f t="shared" si="640"/>
        <v>0</v>
      </c>
      <c r="I1490" s="5" t="b">
        <f t="shared" si="641"/>
        <v>0</v>
      </c>
      <c r="J1490" s="5" t="b">
        <f t="shared" si="642"/>
        <v>0</v>
      </c>
      <c r="K1490" s="5" t="str">
        <f t="shared" si="643"/>
        <v>FALSE C</v>
      </c>
      <c r="L1490" s="5" t="str">
        <f t="array" ref="L1490">IFERROR(INDEX(e29_4c,SMALL(IF(($B$9&lt;=e29_raw)*($B$11&gt;=e29_raw),MATCH(ROW(e29_4c),ROW(e29_4c))),ROWS($A$1:A1484)),COLUMN(A1484)),"")</f>
        <v/>
      </c>
      <c r="M1490" s="5" t="b">
        <f t="shared" si="644"/>
        <v>0</v>
      </c>
      <c r="N1490" t="b">
        <f t="shared" si="645"/>
        <v>0</v>
      </c>
      <c r="O1490" t="b">
        <f t="shared" si="646"/>
        <v>0</v>
      </c>
      <c r="P1490" s="5" t="b">
        <f t="shared" si="647"/>
        <v>0</v>
      </c>
      <c r="T1490" t="str">
        <f t="shared" si="623"/>
        <v/>
      </c>
      <c r="U1490" t="str">
        <f t="shared" si="624"/>
        <v/>
      </c>
      <c r="V1490" t="str">
        <f t="shared" si="625"/>
        <v/>
      </c>
      <c r="W1490" t="str">
        <f t="shared" si="626"/>
        <v/>
      </c>
      <c r="X1490" t="str">
        <f t="shared" si="627"/>
        <v/>
      </c>
      <c r="Y1490" t="str">
        <f t="shared" si="628"/>
        <v/>
      </c>
      <c r="Z1490" t="str">
        <f t="shared" si="629"/>
        <v/>
      </c>
      <c r="AA1490" t="str">
        <f t="shared" si="630"/>
        <v/>
      </c>
      <c r="AB1490" t="str">
        <f t="shared" si="631"/>
        <v/>
      </c>
      <c r="AC1490" t="str">
        <f t="shared" si="632"/>
        <v/>
      </c>
      <c r="AD1490" t="str">
        <f t="shared" si="633"/>
        <v/>
      </c>
      <c r="AE1490" t="str">
        <f t="shared" si="634"/>
        <v/>
      </c>
      <c r="AF1490" t="str">
        <f t="shared" si="635"/>
        <v/>
      </c>
      <c r="AG1490" t="str">
        <f t="shared" si="636"/>
        <v/>
      </c>
    </row>
    <row r="1491" spans="3:33" x14ac:dyDescent="0.3">
      <c r="C1491" s="5" t="str">
        <f t="shared" si="637"/>
        <v/>
      </c>
      <c r="D1491" s="5" t="e">
        <f t="shared" si="621"/>
        <v>#N/A</v>
      </c>
      <c r="E1491" s="5" t="b">
        <f t="shared" si="638"/>
        <v>0</v>
      </c>
      <c r="F1491" s="5" t="e">
        <f t="shared" si="622"/>
        <v>#N/A</v>
      </c>
      <c r="G1491" s="5" t="str">
        <f t="shared" si="639"/>
        <v>FALSE V</v>
      </c>
      <c r="H1491" s="5" t="b">
        <f t="shared" si="640"/>
        <v>0</v>
      </c>
      <c r="I1491" s="5" t="b">
        <f t="shared" si="641"/>
        <v>0</v>
      </c>
      <c r="J1491" s="5" t="b">
        <f t="shared" si="642"/>
        <v>0</v>
      </c>
      <c r="K1491" s="5" t="str">
        <f t="shared" si="643"/>
        <v>FALSE C</v>
      </c>
      <c r="L1491" s="5" t="str">
        <f t="array" ref="L1491">IFERROR(INDEX(e29_4c,SMALL(IF(($B$9&lt;=e29_raw)*($B$11&gt;=e29_raw),MATCH(ROW(e29_4c),ROW(e29_4c))),ROWS($A$1:A1485)),COLUMN(A1485)),"")</f>
        <v/>
      </c>
      <c r="M1491" s="5" t="b">
        <f t="shared" si="644"/>
        <v>0</v>
      </c>
      <c r="N1491" t="b">
        <f t="shared" si="645"/>
        <v>0</v>
      </c>
      <c r="O1491" t="b">
        <f t="shared" si="646"/>
        <v>0</v>
      </c>
      <c r="P1491" s="5" t="b">
        <f t="shared" si="647"/>
        <v>0</v>
      </c>
      <c r="T1491" t="str">
        <f t="shared" si="623"/>
        <v/>
      </c>
      <c r="U1491" t="str">
        <f t="shared" si="624"/>
        <v/>
      </c>
      <c r="V1491" t="str">
        <f t="shared" si="625"/>
        <v/>
      </c>
      <c r="W1491" t="str">
        <f t="shared" si="626"/>
        <v/>
      </c>
      <c r="X1491" t="str">
        <f t="shared" si="627"/>
        <v/>
      </c>
      <c r="Y1491" t="str">
        <f t="shared" si="628"/>
        <v/>
      </c>
      <c r="Z1491" t="str">
        <f t="shared" si="629"/>
        <v/>
      </c>
      <c r="AA1491" t="str">
        <f t="shared" si="630"/>
        <v/>
      </c>
      <c r="AB1491" t="str">
        <f t="shared" si="631"/>
        <v/>
      </c>
      <c r="AC1491" t="str">
        <f t="shared" si="632"/>
        <v/>
      </c>
      <c r="AD1491" t="str">
        <f t="shared" si="633"/>
        <v/>
      </c>
      <c r="AE1491" t="str">
        <f t="shared" si="634"/>
        <v/>
      </c>
      <c r="AF1491" t="str">
        <f t="shared" si="635"/>
        <v/>
      </c>
      <c r="AG1491" t="str">
        <f t="shared" si="636"/>
        <v/>
      </c>
    </row>
    <row r="1492" spans="3:33" x14ac:dyDescent="0.3">
      <c r="C1492" s="5" t="str">
        <f t="shared" si="637"/>
        <v/>
      </c>
      <c r="D1492" s="5" t="e">
        <f t="shared" si="621"/>
        <v>#N/A</v>
      </c>
      <c r="E1492" s="5" t="b">
        <f t="shared" si="638"/>
        <v>0</v>
      </c>
      <c r="F1492" s="5" t="e">
        <f t="shared" si="622"/>
        <v>#N/A</v>
      </c>
      <c r="G1492" s="5" t="str">
        <f t="shared" si="639"/>
        <v>FALSE V</v>
      </c>
      <c r="H1492" s="5" t="b">
        <f t="shared" si="640"/>
        <v>0</v>
      </c>
      <c r="I1492" s="5" t="b">
        <f t="shared" si="641"/>
        <v>0</v>
      </c>
      <c r="J1492" s="5" t="b">
        <f t="shared" si="642"/>
        <v>0</v>
      </c>
      <c r="K1492" s="5" t="str">
        <f t="shared" si="643"/>
        <v>FALSE C</v>
      </c>
      <c r="L1492" s="5" t="str">
        <f t="array" ref="L1492">IFERROR(INDEX(e29_4c,SMALL(IF(($B$9&lt;=e29_raw)*($B$11&gt;=e29_raw),MATCH(ROW(e29_4c),ROW(e29_4c))),ROWS($A$1:A1486)),COLUMN(A1486)),"")</f>
        <v/>
      </c>
      <c r="M1492" s="5" t="b">
        <f t="shared" si="644"/>
        <v>0</v>
      </c>
      <c r="N1492" t="b">
        <f t="shared" si="645"/>
        <v>0</v>
      </c>
      <c r="O1492" t="b">
        <f t="shared" si="646"/>
        <v>0</v>
      </c>
      <c r="P1492" s="5" t="b">
        <f t="shared" si="647"/>
        <v>0</v>
      </c>
      <c r="T1492" t="str">
        <f t="shared" si="623"/>
        <v/>
      </c>
      <c r="U1492" t="str">
        <f t="shared" si="624"/>
        <v/>
      </c>
      <c r="V1492" t="str">
        <f t="shared" si="625"/>
        <v/>
      </c>
      <c r="W1492" t="str">
        <f t="shared" si="626"/>
        <v/>
      </c>
      <c r="X1492" t="str">
        <f t="shared" si="627"/>
        <v/>
      </c>
      <c r="Y1492" t="str">
        <f t="shared" si="628"/>
        <v/>
      </c>
      <c r="Z1492" t="str">
        <f t="shared" si="629"/>
        <v/>
      </c>
      <c r="AA1492" t="str">
        <f t="shared" si="630"/>
        <v/>
      </c>
      <c r="AB1492" t="str">
        <f t="shared" si="631"/>
        <v/>
      </c>
      <c r="AC1492" t="str">
        <f t="shared" si="632"/>
        <v/>
      </c>
      <c r="AD1492" t="str">
        <f t="shared" si="633"/>
        <v/>
      </c>
      <c r="AE1492" t="str">
        <f t="shared" si="634"/>
        <v/>
      </c>
      <c r="AF1492" t="str">
        <f t="shared" si="635"/>
        <v/>
      </c>
      <c r="AG1492" t="str">
        <f t="shared" si="636"/>
        <v/>
      </c>
    </row>
    <row r="1493" spans="3:33" x14ac:dyDescent="0.3">
      <c r="C1493" s="5" t="str">
        <f t="shared" si="637"/>
        <v/>
      </c>
      <c r="D1493" s="5" t="e">
        <f t="shared" si="621"/>
        <v>#N/A</v>
      </c>
      <c r="E1493" s="5" t="b">
        <f t="shared" si="638"/>
        <v>0</v>
      </c>
      <c r="F1493" s="5" t="e">
        <f t="shared" si="622"/>
        <v>#N/A</v>
      </c>
      <c r="G1493" s="5" t="str">
        <f t="shared" si="639"/>
        <v>FALSE V</v>
      </c>
      <c r="H1493" s="5" t="b">
        <f t="shared" si="640"/>
        <v>0</v>
      </c>
      <c r="I1493" s="5" t="b">
        <f t="shared" si="641"/>
        <v>0</v>
      </c>
      <c r="J1493" s="5" t="b">
        <f t="shared" si="642"/>
        <v>0</v>
      </c>
      <c r="K1493" s="5" t="str">
        <f t="shared" si="643"/>
        <v>FALSE C</v>
      </c>
      <c r="L1493" s="5" t="str">
        <f t="array" ref="L1493">IFERROR(INDEX(e29_4c,SMALL(IF(($B$9&lt;=e29_raw)*($B$11&gt;=e29_raw),MATCH(ROW(e29_4c),ROW(e29_4c))),ROWS($A$1:A1487)),COLUMN(A1487)),"")</f>
        <v/>
      </c>
      <c r="M1493" s="5" t="b">
        <f t="shared" si="644"/>
        <v>0</v>
      </c>
      <c r="N1493" t="b">
        <f t="shared" si="645"/>
        <v>0</v>
      </c>
      <c r="O1493" t="b">
        <f t="shared" si="646"/>
        <v>0</v>
      </c>
      <c r="P1493" s="5" t="b">
        <f t="shared" si="647"/>
        <v>0</v>
      </c>
      <c r="T1493" t="str">
        <f t="shared" si="623"/>
        <v/>
      </c>
      <c r="U1493" t="str">
        <f t="shared" si="624"/>
        <v/>
      </c>
      <c r="V1493" t="str">
        <f t="shared" si="625"/>
        <v/>
      </c>
      <c r="W1493" t="str">
        <f t="shared" si="626"/>
        <v/>
      </c>
      <c r="X1493" t="str">
        <f t="shared" si="627"/>
        <v/>
      </c>
      <c r="Y1493" t="str">
        <f t="shared" si="628"/>
        <v/>
      </c>
      <c r="Z1493" t="str">
        <f t="shared" si="629"/>
        <v/>
      </c>
      <c r="AA1493" t="str">
        <f t="shared" si="630"/>
        <v/>
      </c>
      <c r="AB1493" t="str">
        <f t="shared" si="631"/>
        <v/>
      </c>
      <c r="AC1493" t="str">
        <f t="shared" si="632"/>
        <v/>
      </c>
      <c r="AD1493" t="str">
        <f t="shared" si="633"/>
        <v/>
      </c>
      <c r="AE1493" t="str">
        <f t="shared" si="634"/>
        <v/>
      </c>
      <c r="AF1493" t="str">
        <f t="shared" si="635"/>
        <v/>
      </c>
      <c r="AG1493" t="str">
        <f t="shared" si="636"/>
        <v/>
      </c>
    </row>
    <row r="1494" spans="3:33" x14ac:dyDescent="0.3">
      <c r="C1494" s="5" t="str">
        <f t="shared" si="637"/>
        <v/>
      </c>
      <c r="D1494" s="5" t="e">
        <f t="shared" si="621"/>
        <v>#N/A</v>
      </c>
      <c r="E1494" s="5" t="b">
        <f t="shared" si="638"/>
        <v>0</v>
      </c>
      <c r="F1494" s="5" t="e">
        <f t="shared" si="622"/>
        <v>#N/A</v>
      </c>
      <c r="G1494" s="5" t="str">
        <f t="shared" si="639"/>
        <v>FALSE V</v>
      </c>
      <c r="H1494" s="5" t="b">
        <f t="shared" si="640"/>
        <v>0</v>
      </c>
      <c r="I1494" s="5" t="b">
        <f t="shared" si="641"/>
        <v>0</v>
      </c>
      <c r="J1494" s="5" t="b">
        <f t="shared" si="642"/>
        <v>0</v>
      </c>
      <c r="K1494" s="5" t="str">
        <f t="shared" si="643"/>
        <v>FALSE C</v>
      </c>
      <c r="L1494" s="5" t="str">
        <f t="array" ref="L1494">IFERROR(INDEX(e29_4c,SMALL(IF(($B$9&lt;=e29_raw)*($B$11&gt;=e29_raw),MATCH(ROW(e29_4c),ROW(e29_4c))),ROWS($A$1:A1488)),COLUMN(A1488)),"")</f>
        <v/>
      </c>
      <c r="M1494" s="5" t="b">
        <f t="shared" si="644"/>
        <v>0</v>
      </c>
      <c r="N1494" t="b">
        <f t="shared" si="645"/>
        <v>0</v>
      </c>
      <c r="O1494" t="b">
        <f t="shared" si="646"/>
        <v>0</v>
      </c>
      <c r="P1494" s="5" t="b">
        <f t="shared" si="647"/>
        <v>0</v>
      </c>
      <c r="T1494" t="str">
        <f t="shared" si="623"/>
        <v/>
      </c>
      <c r="U1494" t="str">
        <f t="shared" si="624"/>
        <v/>
      </c>
      <c r="V1494" t="str">
        <f t="shared" si="625"/>
        <v/>
      </c>
      <c r="W1494" t="str">
        <f t="shared" si="626"/>
        <v/>
      </c>
      <c r="X1494" t="str">
        <f t="shared" si="627"/>
        <v/>
      </c>
      <c r="Y1494" t="str">
        <f t="shared" si="628"/>
        <v/>
      </c>
      <c r="Z1494" t="str">
        <f t="shared" si="629"/>
        <v/>
      </c>
      <c r="AA1494" t="str">
        <f t="shared" si="630"/>
        <v/>
      </c>
      <c r="AB1494" t="str">
        <f t="shared" si="631"/>
        <v/>
      </c>
      <c r="AC1494" t="str">
        <f t="shared" si="632"/>
        <v/>
      </c>
      <c r="AD1494" t="str">
        <f t="shared" si="633"/>
        <v/>
      </c>
      <c r="AE1494" t="str">
        <f t="shared" si="634"/>
        <v/>
      </c>
      <c r="AF1494" t="str">
        <f t="shared" si="635"/>
        <v/>
      </c>
      <c r="AG1494" t="str">
        <f t="shared" si="636"/>
        <v/>
      </c>
    </row>
    <row r="1495" spans="3:33" x14ac:dyDescent="0.3">
      <c r="C1495" s="5" t="str">
        <f t="shared" si="637"/>
        <v/>
      </c>
      <c r="D1495" s="5" t="e">
        <f t="shared" si="621"/>
        <v>#N/A</v>
      </c>
      <c r="E1495" s="5" t="b">
        <f t="shared" si="638"/>
        <v>0</v>
      </c>
      <c r="F1495" s="5" t="e">
        <f t="shared" si="622"/>
        <v>#N/A</v>
      </c>
      <c r="G1495" s="5" t="str">
        <f t="shared" si="639"/>
        <v>FALSE V</v>
      </c>
      <c r="H1495" s="5" t="b">
        <f t="shared" si="640"/>
        <v>0</v>
      </c>
      <c r="I1495" s="5" t="b">
        <f t="shared" si="641"/>
        <v>0</v>
      </c>
      <c r="J1495" s="5" t="b">
        <f t="shared" si="642"/>
        <v>0</v>
      </c>
      <c r="K1495" s="5" t="str">
        <f t="shared" si="643"/>
        <v>FALSE C</v>
      </c>
      <c r="L1495" s="5" t="str">
        <f t="array" ref="L1495">IFERROR(INDEX(e29_4c,SMALL(IF(($B$9&lt;=e29_raw)*($B$11&gt;=e29_raw),MATCH(ROW(e29_4c),ROW(e29_4c))),ROWS($A$1:A1489)),COLUMN(A1489)),"")</f>
        <v/>
      </c>
      <c r="M1495" s="5" t="b">
        <f t="shared" si="644"/>
        <v>0</v>
      </c>
      <c r="N1495" t="b">
        <f t="shared" si="645"/>
        <v>0</v>
      </c>
      <c r="O1495" t="b">
        <f t="shared" si="646"/>
        <v>0</v>
      </c>
      <c r="P1495" s="5" t="b">
        <f t="shared" si="647"/>
        <v>0</v>
      </c>
      <c r="T1495" t="str">
        <f t="shared" si="623"/>
        <v/>
      </c>
      <c r="U1495" t="str">
        <f t="shared" si="624"/>
        <v/>
      </c>
      <c r="V1495" t="str">
        <f t="shared" si="625"/>
        <v/>
      </c>
      <c r="W1495" t="str">
        <f t="shared" si="626"/>
        <v/>
      </c>
      <c r="X1495" t="str">
        <f t="shared" si="627"/>
        <v/>
      </c>
      <c r="Y1495" t="str">
        <f t="shared" si="628"/>
        <v/>
      </c>
      <c r="Z1495" t="str">
        <f t="shared" si="629"/>
        <v/>
      </c>
      <c r="AA1495" t="str">
        <f t="shared" si="630"/>
        <v/>
      </c>
      <c r="AB1495" t="str">
        <f t="shared" si="631"/>
        <v/>
      </c>
      <c r="AC1495" t="str">
        <f t="shared" si="632"/>
        <v/>
      </c>
      <c r="AD1495" t="str">
        <f t="shared" si="633"/>
        <v/>
      </c>
      <c r="AE1495" t="str">
        <f t="shared" si="634"/>
        <v/>
      </c>
      <c r="AF1495" t="str">
        <f t="shared" si="635"/>
        <v/>
      </c>
      <c r="AG1495" t="str">
        <f t="shared" si="636"/>
        <v/>
      </c>
    </row>
    <row r="1496" spans="3:33" x14ac:dyDescent="0.3">
      <c r="C1496" s="5" t="str">
        <f t="shared" si="637"/>
        <v/>
      </c>
      <c r="D1496" s="5" t="e">
        <f t="shared" si="621"/>
        <v>#N/A</v>
      </c>
      <c r="E1496" s="5" t="b">
        <f t="shared" si="638"/>
        <v>0</v>
      </c>
      <c r="F1496" s="5" t="e">
        <f t="shared" si="622"/>
        <v>#N/A</v>
      </c>
      <c r="G1496" s="5" t="str">
        <f t="shared" si="639"/>
        <v>FALSE V</v>
      </c>
      <c r="H1496" s="5" t="b">
        <f t="shared" si="640"/>
        <v>0</v>
      </c>
      <c r="I1496" s="5" t="b">
        <f t="shared" si="641"/>
        <v>0</v>
      </c>
      <c r="J1496" s="5" t="b">
        <f t="shared" si="642"/>
        <v>0</v>
      </c>
      <c r="K1496" s="5" t="str">
        <f t="shared" si="643"/>
        <v>FALSE C</v>
      </c>
      <c r="L1496" s="5" t="str">
        <f t="array" ref="L1496">IFERROR(INDEX(e29_4c,SMALL(IF(($B$9&lt;=e29_raw)*($B$11&gt;=e29_raw),MATCH(ROW(e29_4c),ROW(e29_4c))),ROWS($A$1:A1490)),COLUMN(A1490)),"")</f>
        <v/>
      </c>
      <c r="M1496" s="5" t="b">
        <f t="shared" si="644"/>
        <v>0</v>
      </c>
      <c r="N1496" t="b">
        <f t="shared" si="645"/>
        <v>0</v>
      </c>
      <c r="O1496" t="b">
        <f t="shared" si="646"/>
        <v>0</v>
      </c>
      <c r="P1496" s="5" t="b">
        <f t="shared" si="647"/>
        <v>0</v>
      </c>
      <c r="T1496" t="str">
        <f t="shared" si="623"/>
        <v/>
      </c>
      <c r="U1496" t="str">
        <f t="shared" si="624"/>
        <v/>
      </c>
      <c r="V1496" t="str">
        <f t="shared" si="625"/>
        <v/>
      </c>
      <c r="W1496" t="str">
        <f t="shared" si="626"/>
        <v/>
      </c>
      <c r="X1496" t="str">
        <f t="shared" si="627"/>
        <v/>
      </c>
      <c r="Y1496" t="str">
        <f t="shared" si="628"/>
        <v/>
      </c>
      <c r="Z1496" t="str">
        <f t="shared" si="629"/>
        <v/>
      </c>
      <c r="AA1496" t="str">
        <f t="shared" si="630"/>
        <v/>
      </c>
      <c r="AB1496" t="str">
        <f t="shared" si="631"/>
        <v/>
      </c>
      <c r="AC1496" t="str">
        <f t="shared" si="632"/>
        <v/>
      </c>
      <c r="AD1496" t="str">
        <f t="shared" si="633"/>
        <v/>
      </c>
      <c r="AE1496" t="str">
        <f t="shared" si="634"/>
        <v/>
      </c>
      <c r="AF1496" t="str">
        <f t="shared" si="635"/>
        <v/>
      </c>
      <c r="AG1496" t="str">
        <f t="shared" si="636"/>
        <v/>
      </c>
    </row>
    <row r="1497" spans="3:33" x14ac:dyDescent="0.3">
      <c r="C1497" s="5" t="str">
        <f t="shared" si="637"/>
        <v/>
      </c>
      <c r="D1497" s="5" t="e">
        <f t="shared" si="621"/>
        <v>#N/A</v>
      </c>
      <c r="E1497" s="5" t="b">
        <f t="shared" si="638"/>
        <v>0</v>
      </c>
      <c r="F1497" s="5" t="e">
        <f t="shared" si="622"/>
        <v>#N/A</v>
      </c>
      <c r="G1497" s="5" t="str">
        <f t="shared" si="639"/>
        <v>FALSE V</v>
      </c>
      <c r="H1497" s="5" t="b">
        <f t="shared" si="640"/>
        <v>0</v>
      </c>
      <c r="I1497" s="5" t="b">
        <f t="shared" si="641"/>
        <v>0</v>
      </c>
      <c r="J1497" s="5" t="b">
        <f t="shared" si="642"/>
        <v>0</v>
      </c>
      <c r="K1497" s="5" t="str">
        <f t="shared" si="643"/>
        <v>FALSE C</v>
      </c>
      <c r="L1497" s="5" t="str">
        <f t="array" ref="L1497">IFERROR(INDEX(e29_4c,SMALL(IF(($B$9&lt;=e29_raw)*($B$11&gt;=e29_raw),MATCH(ROW(e29_4c),ROW(e29_4c))),ROWS($A$1:A1491)),COLUMN(A1491)),"")</f>
        <v/>
      </c>
      <c r="M1497" s="5" t="b">
        <f t="shared" si="644"/>
        <v>0</v>
      </c>
      <c r="N1497" t="b">
        <f t="shared" si="645"/>
        <v>0</v>
      </c>
      <c r="O1497" t="b">
        <f t="shared" si="646"/>
        <v>0</v>
      </c>
      <c r="P1497" s="5" t="b">
        <f t="shared" si="647"/>
        <v>0</v>
      </c>
      <c r="T1497" t="str">
        <f t="shared" si="623"/>
        <v/>
      </c>
      <c r="U1497" t="str">
        <f t="shared" si="624"/>
        <v/>
      </c>
      <c r="V1497" t="str">
        <f t="shared" si="625"/>
        <v/>
      </c>
      <c r="W1497" t="str">
        <f t="shared" si="626"/>
        <v/>
      </c>
      <c r="X1497" t="str">
        <f t="shared" si="627"/>
        <v/>
      </c>
      <c r="Y1497" t="str">
        <f t="shared" si="628"/>
        <v/>
      </c>
      <c r="Z1497" t="str">
        <f t="shared" si="629"/>
        <v/>
      </c>
      <c r="AA1497" t="str">
        <f t="shared" si="630"/>
        <v/>
      </c>
      <c r="AB1497" t="str">
        <f t="shared" si="631"/>
        <v/>
      </c>
      <c r="AC1497" t="str">
        <f t="shared" si="632"/>
        <v/>
      </c>
      <c r="AD1497" t="str">
        <f t="shared" si="633"/>
        <v/>
      </c>
      <c r="AE1497" t="str">
        <f t="shared" si="634"/>
        <v/>
      </c>
      <c r="AF1497" t="str">
        <f t="shared" si="635"/>
        <v/>
      </c>
      <c r="AG1497" t="str">
        <f t="shared" si="636"/>
        <v/>
      </c>
    </row>
    <row r="1498" spans="3:33" x14ac:dyDescent="0.3">
      <c r="C1498" s="5" t="str">
        <f t="shared" si="637"/>
        <v/>
      </c>
      <c r="D1498" s="5" t="e">
        <f t="shared" si="621"/>
        <v>#N/A</v>
      </c>
      <c r="E1498" s="5" t="b">
        <f t="shared" si="638"/>
        <v>0</v>
      </c>
      <c r="F1498" s="5" t="e">
        <f t="shared" si="622"/>
        <v>#N/A</v>
      </c>
      <c r="G1498" s="5" t="str">
        <f t="shared" si="639"/>
        <v>FALSE V</v>
      </c>
      <c r="H1498" s="5" t="b">
        <f t="shared" si="640"/>
        <v>0</v>
      </c>
      <c r="I1498" s="5" t="b">
        <f t="shared" si="641"/>
        <v>0</v>
      </c>
      <c r="J1498" s="5" t="b">
        <f t="shared" si="642"/>
        <v>0</v>
      </c>
      <c r="K1498" s="5" t="str">
        <f t="shared" si="643"/>
        <v>FALSE C</v>
      </c>
      <c r="L1498" s="5" t="str">
        <f t="array" ref="L1498">IFERROR(INDEX(e29_4c,SMALL(IF(($B$9&lt;=e29_raw)*($B$11&gt;=e29_raw),MATCH(ROW(e29_4c),ROW(e29_4c))),ROWS($A$1:A1492)),COLUMN(A1492)),"")</f>
        <v/>
      </c>
      <c r="M1498" s="5" t="b">
        <f t="shared" si="644"/>
        <v>0</v>
      </c>
      <c r="N1498" t="b">
        <f t="shared" si="645"/>
        <v>0</v>
      </c>
      <c r="O1498" t="b">
        <f t="shared" si="646"/>
        <v>0</v>
      </c>
      <c r="P1498" s="5" t="b">
        <f t="shared" si="647"/>
        <v>0</v>
      </c>
      <c r="T1498" t="str">
        <f t="shared" si="623"/>
        <v/>
      </c>
      <c r="U1498" t="str">
        <f t="shared" si="624"/>
        <v/>
      </c>
      <c r="V1498" t="str">
        <f t="shared" si="625"/>
        <v/>
      </c>
      <c r="W1498" t="str">
        <f t="shared" si="626"/>
        <v/>
      </c>
      <c r="X1498" t="str">
        <f t="shared" si="627"/>
        <v/>
      </c>
      <c r="Y1498" t="str">
        <f t="shared" si="628"/>
        <v/>
      </c>
      <c r="Z1498" t="str">
        <f t="shared" si="629"/>
        <v/>
      </c>
      <c r="AA1498" t="str">
        <f t="shared" si="630"/>
        <v/>
      </c>
      <c r="AB1498" t="str">
        <f t="shared" si="631"/>
        <v/>
      </c>
      <c r="AC1498" t="str">
        <f t="shared" si="632"/>
        <v/>
      </c>
      <c r="AD1498" t="str">
        <f t="shared" si="633"/>
        <v/>
      </c>
      <c r="AE1498" t="str">
        <f t="shared" si="634"/>
        <v/>
      </c>
      <c r="AF1498" t="str">
        <f t="shared" si="635"/>
        <v/>
      </c>
      <c r="AG1498" t="str">
        <f t="shared" si="636"/>
        <v/>
      </c>
    </row>
    <row r="1499" spans="3:33" x14ac:dyDescent="0.3">
      <c r="C1499" s="5" t="str">
        <f t="shared" si="637"/>
        <v/>
      </c>
      <c r="D1499" s="5" t="e">
        <f t="shared" si="621"/>
        <v>#N/A</v>
      </c>
      <c r="E1499" s="5" t="b">
        <f t="shared" si="638"/>
        <v>0</v>
      </c>
      <c r="F1499" s="5" t="e">
        <f t="shared" si="622"/>
        <v>#N/A</v>
      </c>
      <c r="G1499" s="5" t="str">
        <f t="shared" si="639"/>
        <v>FALSE V</v>
      </c>
      <c r="H1499" s="5" t="b">
        <f t="shared" si="640"/>
        <v>0</v>
      </c>
      <c r="I1499" s="5" t="b">
        <f t="shared" si="641"/>
        <v>0</v>
      </c>
      <c r="J1499" s="5" t="b">
        <f t="shared" si="642"/>
        <v>0</v>
      </c>
      <c r="K1499" s="5" t="str">
        <f t="shared" si="643"/>
        <v>FALSE C</v>
      </c>
      <c r="L1499" s="5" t="str">
        <f t="array" ref="L1499">IFERROR(INDEX(e29_4c,SMALL(IF(($B$9&lt;=e29_raw)*($B$11&gt;=e29_raw),MATCH(ROW(e29_4c),ROW(e29_4c))),ROWS($A$1:A1493)),COLUMN(A1493)),"")</f>
        <v/>
      </c>
      <c r="M1499" s="5" t="b">
        <f t="shared" si="644"/>
        <v>0</v>
      </c>
      <c r="N1499" t="b">
        <f t="shared" si="645"/>
        <v>0</v>
      </c>
      <c r="O1499" t="b">
        <f t="shared" si="646"/>
        <v>0</v>
      </c>
      <c r="P1499" s="5" t="b">
        <f t="shared" si="647"/>
        <v>0</v>
      </c>
      <c r="T1499" t="str">
        <f t="shared" si="623"/>
        <v/>
      </c>
      <c r="U1499" t="str">
        <f t="shared" si="624"/>
        <v/>
      </c>
      <c r="V1499" t="str">
        <f t="shared" si="625"/>
        <v/>
      </c>
      <c r="W1499" t="str">
        <f t="shared" si="626"/>
        <v/>
      </c>
      <c r="X1499" t="str">
        <f t="shared" si="627"/>
        <v/>
      </c>
      <c r="Y1499" t="str">
        <f t="shared" si="628"/>
        <v/>
      </c>
      <c r="Z1499" t="str">
        <f t="shared" si="629"/>
        <v/>
      </c>
      <c r="AA1499" t="str">
        <f t="shared" si="630"/>
        <v/>
      </c>
      <c r="AB1499" t="str">
        <f t="shared" si="631"/>
        <v/>
      </c>
      <c r="AC1499" t="str">
        <f t="shared" si="632"/>
        <v/>
      </c>
      <c r="AD1499" t="str">
        <f t="shared" si="633"/>
        <v/>
      </c>
      <c r="AE1499" t="str">
        <f t="shared" si="634"/>
        <v/>
      </c>
      <c r="AF1499" t="str">
        <f t="shared" si="635"/>
        <v/>
      </c>
      <c r="AG1499" t="str">
        <f t="shared" si="636"/>
        <v/>
      </c>
    </row>
    <row r="1500" spans="3:33" x14ac:dyDescent="0.3">
      <c r="C1500" s="5" t="str">
        <f t="shared" si="637"/>
        <v/>
      </c>
      <c r="D1500" s="5" t="e">
        <f t="shared" si="621"/>
        <v>#N/A</v>
      </c>
      <c r="E1500" s="5" t="b">
        <f t="shared" si="638"/>
        <v>0</v>
      </c>
      <c r="F1500" s="5" t="e">
        <f t="shared" si="622"/>
        <v>#N/A</v>
      </c>
      <c r="G1500" s="5" t="str">
        <f t="shared" si="639"/>
        <v>FALSE V</v>
      </c>
      <c r="H1500" s="5" t="b">
        <f t="shared" si="640"/>
        <v>0</v>
      </c>
      <c r="I1500" s="5" t="b">
        <f t="shared" si="641"/>
        <v>0</v>
      </c>
      <c r="J1500" s="5" t="b">
        <f t="shared" si="642"/>
        <v>0</v>
      </c>
      <c r="K1500" s="5" t="str">
        <f t="shared" si="643"/>
        <v>FALSE C</v>
      </c>
      <c r="L1500" s="5" t="str">
        <f t="array" ref="L1500">IFERROR(INDEX(e29_4c,SMALL(IF(($B$9&lt;=e29_raw)*($B$11&gt;=e29_raw),MATCH(ROW(e29_4c),ROW(e29_4c))),ROWS($A$1:A1494)),COLUMN(A1494)),"")</f>
        <v/>
      </c>
      <c r="M1500" s="5" t="b">
        <f t="shared" si="644"/>
        <v>0</v>
      </c>
      <c r="N1500" t="b">
        <f t="shared" si="645"/>
        <v>0</v>
      </c>
      <c r="O1500" t="b">
        <f t="shared" si="646"/>
        <v>0</v>
      </c>
      <c r="P1500" s="5" t="b">
        <f t="shared" si="647"/>
        <v>0</v>
      </c>
      <c r="T1500" t="str">
        <f t="shared" si="623"/>
        <v/>
      </c>
      <c r="U1500" t="str">
        <f t="shared" si="624"/>
        <v/>
      </c>
      <c r="V1500" t="str">
        <f t="shared" si="625"/>
        <v/>
      </c>
      <c r="W1500" t="str">
        <f t="shared" si="626"/>
        <v/>
      </c>
      <c r="X1500" t="str">
        <f t="shared" si="627"/>
        <v/>
      </c>
      <c r="Y1500" t="str">
        <f t="shared" si="628"/>
        <v/>
      </c>
      <c r="Z1500" t="str">
        <f t="shared" si="629"/>
        <v/>
      </c>
      <c r="AA1500" t="str">
        <f t="shared" si="630"/>
        <v/>
      </c>
      <c r="AB1500" t="str">
        <f t="shared" si="631"/>
        <v/>
      </c>
      <c r="AC1500" t="str">
        <f t="shared" si="632"/>
        <v/>
      </c>
      <c r="AD1500" t="str">
        <f t="shared" si="633"/>
        <v/>
      </c>
      <c r="AE1500" t="str">
        <f t="shared" si="634"/>
        <v/>
      </c>
      <c r="AF1500" t="str">
        <f t="shared" si="635"/>
        <v/>
      </c>
      <c r="AG1500" t="str">
        <f t="shared" si="636"/>
        <v/>
      </c>
    </row>
    <row r="1501" spans="3:33" x14ac:dyDescent="0.3">
      <c r="C1501" s="5" t="str">
        <f t="shared" si="637"/>
        <v/>
      </c>
      <c r="D1501" s="5" t="e">
        <f t="shared" si="621"/>
        <v>#N/A</v>
      </c>
      <c r="E1501" s="5" t="b">
        <f t="shared" si="638"/>
        <v>0</v>
      </c>
      <c r="F1501" s="5" t="e">
        <f t="shared" si="622"/>
        <v>#N/A</v>
      </c>
      <c r="G1501" s="5" t="str">
        <f t="shared" si="639"/>
        <v>FALSE V</v>
      </c>
      <c r="H1501" s="5" t="b">
        <f t="shared" si="640"/>
        <v>0</v>
      </c>
      <c r="I1501" s="5" t="b">
        <f t="shared" si="641"/>
        <v>0</v>
      </c>
      <c r="J1501" s="5" t="b">
        <f t="shared" si="642"/>
        <v>0</v>
      </c>
      <c r="K1501" s="5" t="str">
        <f t="shared" si="643"/>
        <v>FALSE C</v>
      </c>
      <c r="L1501" s="5" t="str">
        <f t="array" ref="L1501">IFERROR(INDEX(e29_4c,SMALL(IF(($B$9&lt;=e29_raw)*($B$11&gt;=e29_raw),MATCH(ROW(e29_4c),ROW(e29_4c))),ROWS($A$1:A1495)),COLUMN(A1495)),"")</f>
        <v/>
      </c>
      <c r="M1501" s="5" t="b">
        <f t="shared" si="644"/>
        <v>0</v>
      </c>
      <c r="N1501" t="b">
        <f t="shared" si="645"/>
        <v>0</v>
      </c>
      <c r="O1501" t="b">
        <f t="shared" si="646"/>
        <v>0</v>
      </c>
      <c r="P1501" s="5" t="b">
        <f t="shared" si="647"/>
        <v>0</v>
      </c>
      <c r="T1501" t="str">
        <f t="shared" si="623"/>
        <v/>
      </c>
      <c r="U1501" t="str">
        <f t="shared" si="624"/>
        <v/>
      </c>
      <c r="V1501" t="str">
        <f t="shared" si="625"/>
        <v/>
      </c>
      <c r="W1501" t="str">
        <f t="shared" si="626"/>
        <v/>
      </c>
      <c r="X1501" t="str">
        <f t="shared" si="627"/>
        <v/>
      </c>
      <c r="Y1501" t="str">
        <f t="shared" si="628"/>
        <v/>
      </c>
      <c r="Z1501" t="str">
        <f t="shared" si="629"/>
        <v/>
      </c>
      <c r="AA1501" t="str">
        <f t="shared" si="630"/>
        <v/>
      </c>
      <c r="AB1501" t="str">
        <f t="shared" si="631"/>
        <v/>
      </c>
      <c r="AC1501" t="str">
        <f t="shared" si="632"/>
        <v/>
      </c>
      <c r="AD1501" t="str">
        <f t="shared" si="633"/>
        <v/>
      </c>
      <c r="AE1501" t="str">
        <f t="shared" si="634"/>
        <v/>
      </c>
      <c r="AF1501" t="str">
        <f t="shared" si="635"/>
        <v/>
      </c>
      <c r="AG1501" t="str">
        <f t="shared" si="636"/>
        <v/>
      </c>
    </row>
    <row r="1502" spans="3:33" x14ac:dyDescent="0.3">
      <c r="C1502" s="5" t="str">
        <f t="shared" si="637"/>
        <v/>
      </c>
      <c r="D1502" s="5" t="e">
        <f t="shared" si="621"/>
        <v>#N/A</v>
      </c>
      <c r="E1502" s="5" t="b">
        <f t="shared" si="638"/>
        <v>0</v>
      </c>
      <c r="F1502" s="5" t="e">
        <f t="shared" si="622"/>
        <v>#N/A</v>
      </c>
      <c r="G1502" s="5" t="str">
        <f t="shared" si="639"/>
        <v>FALSE V</v>
      </c>
      <c r="H1502" s="5" t="b">
        <f t="shared" si="640"/>
        <v>0</v>
      </c>
      <c r="I1502" s="5" t="b">
        <f t="shared" si="641"/>
        <v>0</v>
      </c>
      <c r="J1502" s="5" t="b">
        <f t="shared" si="642"/>
        <v>0</v>
      </c>
      <c r="K1502" s="5" t="str">
        <f t="shared" si="643"/>
        <v>FALSE C</v>
      </c>
      <c r="L1502" s="5" t="str">
        <f t="array" ref="L1502">IFERROR(INDEX(e29_4c,SMALL(IF(($B$9&lt;=e29_raw)*($B$11&gt;=e29_raw),MATCH(ROW(e29_4c),ROW(e29_4c))),ROWS($A$1:A1496)),COLUMN(A1496)),"")</f>
        <v/>
      </c>
      <c r="M1502" s="5" t="b">
        <f t="shared" si="644"/>
        <v>0</v>
      </c>
      <c r="N1502" t="b">
        <f t="shared" si="645"/>
        <v>0</v>
      </c>
      <c r="O1502" t="b">
        <f t="shared" si="646"/>
        <v>0</v>
      </c>
      <c r="P1502" s="5" t="b">
        <f t="shared" si="647"/>
        <v>0</v>
      </c>
      <c r="T1502" t="str">
        <f t="shared" si="623"/>
        <v/>
      </c>
      <c r="U1502" t="str">
        <f t="shared" si="624"/>
        <v/>
      </c>
      <c r="V1502" t="str">
        <f t="shared" si="625"/>
        <v/>
      </c>
      <c r="W1502" t="str">
        <f t="shared" si="626"/>
        <v/>
      </c>
      <c r="X1502" t="str">
        <f t="shared" si="627"/>
        <v/>
      </c>
      <c r="Y1502" t="str">
        <f t="shared" si="628"/>
        <v/>
      </c>
      <c r="Z1502" t="str">
        <f t="shared" si="629"/>
        <v/>
      </c>
      <c r="AA1502" t="str">
        <f t="shared" si="630"/>
        <v/>
      </c>
      <c r="AB1502" t="str">
        <f t="shared" si="631"/>
        <v/>
      </c>
      <c r="AC1502" t="str">
        <f t="shared" si="632"/>
        <v/>
      </c>
      <c r="AD1502" t="str">
        <f t="shared" si="633"/>
        <v/>
      </c>
      <c r="AE1502" t="str">
        <f t="shared" si="634"/>
        <v/>
      </c>
      <c r="AF1502" t="str">
        <f t="shared" si="635"/>
        <v/>
      </c>
      <c r="AG1502" t="str">
        <f t="shared" si="636"/>
        <v/>
      </c>
    </row>
    <row r="1503" spans="3:33" x14ac:dyDescent="0.3">
      <c r="C1503" s="5" t="str">
        <f t="shared" si="637"/>
        <v/>
      </c>
      <c r="D1503" s="5" t="e">
        <f t="shared" si="621"/>
        <v>#N/A</v>
      </c>
      <c r="E1503" s="5" t="b">
        <f t="shared" si="638"/>
        <v>0</v>
      </c>
      <c r="F1503" s="5" t="e">
        <f t="shared" si="622"/>
        <v>#N/A</v>
      </c>
      <c r="G1503" s="5" t="str">
        <f t="shared" si="639"/>
        <v>FALSE V</v>
      </c>
      <c r="H1503" s="5" t="b">
        <f t="shared" si="640"/>
        <v>0</v>
      </c>
      <c r="I1503" s="5" t="b">
        <f t="shared" si="641"/>
        <v>0</v>
      </c>
      <c r="J1503" s="5" t="b">
        <f t="shared" si="642"/>
        <v>0</v>
      </c>
      <c r="K1503" s="5" t="str">
        <f t="shared" si="643"/>
        <v>FALSE C</v>
      </c>
      <c r="L1503" s="5" t="str">
        <f t="array" ref="L1503">IFERROR(INDEX(e29_4c,SMALL(IF(($B$9&lt;=e29_raw)*($B$11&gt;=e29_raw),MATCH(ROW(e29_4c),ROW(e29_4c))),ROWS($A$1:A1497)),COLUMN(A1497)),"")</f>
        <v/>
      </c>
      <c r="M1503" s="5" t="b">
        <f t="shared" si="644"/>
        <v>0</v>
      </c>
      <c r="N1503" t="b">
        <f t="shared" si="645"/>
        <v>0</v>
      </c>
      <c r="O1503" t="b">
        <f t="shared" si="646"/>
        <v>0</v>
      </c>
      <c r="P1503" s="5" t="b">
        <f t="shared" si="647"/>
        <v>0</v>
      </c>
      <c r="T1503" t="str">
        <f t="shared" si="623"/>
        <v/>
      </c>
      <c r="U1503" t="str">
        <f t="shared" si="624"/>
        <v/>
      </c>
      <c r="V1503" t="str">
        <f t="shared" si="625"/>
        <v/>
      </c>
      <c r="W1503" t="str">
        <f t="shared" si="626"/>
        <v/>
      </c>
      <c r="X1503" t="str">
        <f t="shared" si="627"/>
        <v/>
      </c>
      <c r="Y1503" t="str">
        <f t="shared" si="628"/>
        <v/>
      </c>
      <c r="Z1503" t="str">
        <f t="shared" si="629"/>
        <v/>
      </c>
      <c r="AA1503" t="str">
        <f t="shared" si="630"/>
        <v/>
      </c>
      <c r="AB1503" t="str">
        <f t="shared" si="631"/>
        <v/>
      </c>
      <c r="AC1503" t="str">
        <f t="shared" si="632"/>
        <v/>
      </c>
      <c r="AD1503" t="str">
        <f t="shared" si="633"/>
        <v/>
      </c>
      <c r="AE1503" t="str">
        <f t="shared" si="634"/>
        <v/>
      </c>
      <c r="AF1503" t="str">
        <f t="shared" si="635"/>
        <v/>
      </c>
      <c r="AG1503" t="str">
        <f t="shared" si="636"/>
        <v/>
      </c>
    </row>
    <row r="1504" spans="3:33" x14ac:dyDescent="0.3">
      <c r="C1504" s="5" t="str">
        <f t="shared" si="637"/>
        <v/>
      </c>
      <c r="D1504" s="5" t="e">
        <f t="shared" si="621"/>
        <v>#N/A</v>
      </c>
      <c r="E1504" s="5" t="b">
        <f t="shared" si="638"/>
        <v>0</v>
      </c>
      <c r="F1504" s="5" t="e">
        <f t="shared" si="622"/>
        <v>#N/A</v>
      </c>
      <c r="G1504" s="5" t="str">
        <f t="shared" si="639"/>
        <v>FALSE V</v>
      </c>
      <c r="H1504" s="5" t="b">
        <f t="shared" si="640"/>
        <v>0</v>
      </c>
      <c r="I1504" s="5" t="b">
        <f t="shared" si="641"/>
        <v>0</v>
      </c>
      <c r="J1504" s="5" t="b">
        <f t="shared" si="642"/>
        <v>0</v>
      </c>
      <c r="K1504" s="5" t="str">
        <f t="shared" si="643"/>
        <v>FALSE C</v>
      </c>
      <c r="L1504" s="5" t="str">
        <f t="array" ref="L1504">IFERROR(INDEX(e29_4c,SMALL(IF(($B$9&lt;=e29_raw)*($B$11&gt;=e29_raw),MATCH(ROW(e29_4c),ROW(e29_4c))),ROWS($A$1:A1498)),COLUMN(A1498)),"")</f>
        <v/>
      </c>
      <c r="M1504" s="5" t="b">
        <f t="shared" si="644"/>
        <v>0</v>
      </c>
      <c r="N1504" t="b">
        <f t="shared" si="645"/>
        <v>0</v>
      </c>
      <c r="O1504" t="b">
        <f t="shared" si="646"/>
        <v>0</v>
      </c>
      <c r="P1504" s="5" t="b">
        <f t="shared" si="647"/>
        <v>0</v>
      </c>
      <c r="T1504" t="str">
        <f t="shared" si="623"/>
        <v/>
      </c>
      <c r="U1504" t="str">
        <f t="shared" si="624"/>
        <v/>
      </c>
      <c r="V1504" t="str">
        <f t="shared" si="625"/>
        <v/>
      </c>
      <c r="W1504" t="str">
        <f t="shared" si="626"/>
        <v/>
      </c>
      <c r="X1504" t="str">
        <f t="shared" si="627"/>
        <v/>
      </c>
      <c r="Y1504" t="str">
        <f t="shared" si="628"/>
        <v/>
      </c>
      <c r="Z1504" t="str">
        <f t="shared" si="629"/>
        <v/>
      </c>
      <c r="AA1504" t="str">
        <f t="shared" si="630"/>
        <v/>
      </c>
      <c r="AB1504" t="str">
        <f t="shared" si="631"/>
        <v/>
      </c>
      <c r="AC1504" t="str">
        <f t="shared" si="632"/>
        <v/>
      </c>
      <c r="AD1504" t="str">
        <f t="shared" si="633"/>
        <v/>
      </c>
      <c r="AE1504" t="str">
        <f t="shared" si="634"/>
        <v/>
      </c>
      <c r="AF1504" t="str">
        <f t="shared" si="635"/>
        <v/>
      </c>
      <c r="AG1504" t="str">
        <f t="shared" si="636"/>
        <v/>
      </c>
    </row>
    <row r="1505" spans="3:33" x14ac:dyDescent="0.3">
      <c r="C1505" s="5" t="str">
        <f t="shared" si="637"/>
        <v/>
      </c>
      <c r="D1505" s="5" t="e">
        <f t="shared" si="621"/>
        <v>#N/A</v>
      </c>
      <c r="E1505" s="5" t="b">
        <f t="shared" si="638"/>
        <v>0</v>
      </c>
      <c r="F1505" s="5" t="e">
        <f t="shared" si="622"/>
        <v>#N/A</v>
      </c>
      <c r="G1505" s="5" t="str">
        <f t="shared" si="639"/>
        <v>FALSE V</v>
      </c>
      <c r="H1505" s="5" t="b">
        <f t="shared" si="640"/>
        <v>0</v>
      </c>
      <c r="I1505" s="5" t="b">
        <f t="shared" si="641"/>
        <v>0</v>
      </c>
      <c r="J1505" s="5" t="b">
        <f t="shared" si="642"/>
        <v>0</v>
      </c>
      <c r="K1505" s="5" t="str">
        <f t="shared" si="643"/>
        <v>FALSE C</v>
      </c>
      <c r="L1505" s="5" t="str">
        <f t="array" ref="L1505">IFERROR(INDEX(e29_4c,SMALL(IF(($B$9&lt;=e29_raw)*($B$11&gt;=e29_raw),MATCH(ROW(e29_4c),ROW(e29_4c))),ROWS($A$1:A1499)),COLUMN(A1499)),"")</f>
        <v/>
      </c>
      <c r="M1505" s="5" t="b">
        <f t="shared" si="644"/>
        <v>0</v>
      </c>
      <c r="N1505" t="b">
        <f t="shared" si="645"/>
        <v>0</v>
      </c>
      <c r="O1505" t="b">
        <f t="shared" si="646"/>
        <v>0</v>
      </c>
      <c r="P1505" s="5" t="b">
        <f t="shared" si="647"/>
        <v>0</v>
      </c>
      <c r="T1505" t="str">
        <f t="shared" si="623"/>
        <v/>
      </c>
      <c r="U1505" t="str">
        <f t="shared" si="624"/>
        <v/>
      </c>
      <c r="V1505" t="str">
        <f t="shared" si="625"/>
        <v/>
      </c>
      <c r="W1505" t="str">
        <f t="shared" si="626"/>
        <v/>
      </c>
      <c r="X1505" t="str">
        <f t="shared" si="627"/>
        <v/>
      </c>
      <c r="Y1505" t="str">
        <f t="shared" si="628"/>
        <v/>
      </c>
      <c r="Z1505" t="str">
        <f t="shared" si="629"/>
        <v/>
      </c>
      <c r="AA1505" t="str">
        <f t="shared" si="630"/>
        <v/>
      </c>
      <c r="AB1505" t="str">
        <f t="shared" si="631"/>
        <v/>
      </c>
      <c r="AC1505" t="str">
        <f t="shared" si="632"/>
        <v/>
      </c>
      <c r="AD1505" t="str">
        <f t="shared" si="633"/>
        <v/>
      </c>
      <c r="AE1505" t="str">
        <f t="shared" si="634"/>
        <v/>
      </c>
      <c r="AF1505" t="str">
        <f t="shared" si="635"/>
        <v/>
      </c>
      <c r="AG1505" t="str">
        <f t="shared" si="636"/>
        <v/>
      </c>
    </row>
    <row r="1506" spans="3:33" x14ac:dyDescent="0.3">
      <c r="C1506" s="5" t="str">
        <f t="shared" si="637"/>
        <v/>
      </c>
      <c r="D1506" s="5" t="e">
        <f t="shared" si="621"/>
        <v>#N/A</v>
      </c>
      <c r="E1506" s="5" t="b">
        <f t="shared" si="638"/>
        <v>0</v>
      </c>
      <c r="F1506" s="5" t="e">
        <f t="shared" si="622"/>
        <v>#N/A</v>
      </c>
      <c r="G1506" s="5" t="str">
        <f t="shared" si="639"/>
        <v>FALSE V</v>
      </c>
      <c r="H1506" s="5" t="b">
        <f t="shared" si="640"/>
        <v>0</v>
      </c>
      <c r="I1506" s="5" t="b">
        <f t="shared" si="641"/>
        <v>0</v>
      </c>
      <c r="J1506" s="5" t="b">
        <f t="shared" si="642"/>
        <v>0</v>
      </c>
      <c r="K1506" s="5" t="str">
        <f t="shared" si="643"/>
        <v>FALSE C</v>
      </c>
      <c r="L1506" s="5" t="str">
        <f t="array" ref="L1506">IFERROR(INDEX(e29_4c,SMALL(IF(($B$9&lt;=e29_raw)*($B$11&gt;=e29_raw),MATCH(ROW(e29_4c),ROW(e29_4c))),ROWS($A$1:A1500)),COLUMN(A1500)),"")</f>
        <v/>
      </c>
      <c r="M1506" s="5" t="b">
        <f t="shared" si="644"/>
        <v>0</v>
      </c>
      <c r="N1506" t="b">
        <f t="shared" si="645"/>
        <v>0</v>
      </c>
      <c r="O1506" t="b">
        <f t="shared" si="646"/>
        <v>0</v>
      </c>
      <c r="P1506" s="5" t="b">
        <f t="shared" si="647"/>
        <v>0</v>
      </c>
      <c r="T1506" t="str">
        <f t="shared" si="623"/>
        <v/>
      </c>
      <c r="U1506" t="str">
        <f t="shared" si="624"/>
        <v/>
      </c>
      <c r="V1506" t="str">
        <f t="shared" si="625"/>
        <v/>
      </c>
      <c r="W1506" t="str">
        <f t="shared" si="626"/>
        <v/>
      </c>
      <c r="X1506" t="str">
        <f t="shared" si="627"/>
        <v/>
      </c>
      <c r="Y1506" t="str">
        <f t="shared" si="628"/>
        <v/>
      </c>
      <c r="Z1506" t="str">
        <f t="shared" si="629"/>
        <v/>
      </c>
      <c r="AA1506" t="str">
        <f t="shared" si="630"/>
        <v/>
      </c>
      <c r="AB1506" t="str">
        <f t="shared" si="631"/>
        <v/>
      </c>
      <c r="AC1506" t="str">
        <f t="shared" si="632"/>
        <v/>
      </c>
      <c r="AD1506" t="str">
        <f t="shared" si="633"/>
        <v/>
      </c>
      <c r="AE1506" t="str">
        <f t="shared" si="634"/>
        <v/>
      </c>
      <c r="AF1506" t="str">
        <f t="shared" si="635"/>
        <v/>
      </c>
      <c r="AG1506" t="str">
        <f t="shared" si="636"/>
        <v/>
      </c>
    </row>
    <row r="1507" spans="3:33" x14ac:dyDescent="0.3">
      <c r="C1507" s="5" t="str">
        <f t="shared" si="637"/>
        <v/>
      </c>
      <c r="D1507" s="5" t="e">
        <f t="shared" si="621"/>
        <v>#N/A</v>
      </c>
      <c r="E1507" s="5" t="b">
        <f t="shared" si="638"/>
        <v>0</v>
      </c>
      <c r="F1507" s="5" t="e">
        <f t="shared" si="622"/>
        <v>#N/A</v>
      </c>
      <c r="G1507" s="5" t="str">
        <f t="shared" si="639"/>
        <v>FALSE V</v>
      </c>
      <c r="H1507" s="5" t="b">
        <f t="shared" si="640"/>
        <v>0</v>
      </c>
      <c r="I1507" s="5" t="b">
        <f t="shared" si="641"/>
        <v>0</v>
      </c>
      <c r="J1507" s="5" t="b">
        <f t="shared" si="642"/>
        <v>0</v>
      </c>
      <c r="K1507" s="5" t="str">
        <f t="shared" si="643"/>
        <v>FALSE C</v>
      </c>
      <c r="L1507" s="5" t="str">
        <f t="array" ref="L1507">IFERROR(INDEX(e29_4c,SMALL(IF(($B$9&lt;=e29_raw)*($B$11&gt;=e29_raw),MATCH(ROW(e29_4c),ROW(e29_4c))),ROWS($A$1:A1501)),COLUMN(A1501)),"")</f>
        <v/>
      </c>
      <c r="M1507" s="5" t="b">
        <f t="shared" si="644"/>
        <v>0</v>
      </c>
      <c r="N1507" t="b">
        <f t="shared" si="645"/>
        <v>0</v>
      </c>
      <c r="O1507" t="b">
        <f t="shared" si="646"/>
        <v>0</v>
      </c>
      <c r="P1507" s="5" t="b">
        <f t="shared" si="647"/>
        <v>0</v>
      </c>
      <c r="T1507" t="str">
        <f t="shared" si="623"/>
        <v/>
      </c>
      <c r="U1507" t="str">
        <f t="shared" si="624"/>
        <v/>
      </c>
      <c r="V1507" t="str">
        <f t="shared" si="625"/>
        <v/>
      </c>
      <c r="W1507" t="str">
        <f t="shared" si="626"/>
        <v/>
      </c>
      <c r="X1507" t="str">
        <f t="shared" si="627"/>
        <v/>
      </c>
      <c r="Y1507" t="str">
        <f t="shared" si="628"/>
        <v/>
      </c>
      <c r="Z1507" t="str">
        <f t="shared" si="629"/>
        <v/>
      </c>
      <c r="AA1507" t="str">
        <f t="shared" si="630"/>
        <v/>
      </c>
      <c r="AB1507" t="str">
        <f t="shared" si="631"/>
        <v/>
      </c>
      <c r="AC1507" t="str">
        <f t="shared" si="632"/>
        <v/>
      </c>
      <c r="AD1507" t="str">
        <f t="shared" si="633"/>
        <v/>
      </c>
      <c r="AE1507" t="str">
        <f t="shared" si="634"/>
        <v/>
      </c>
      <c r="AF1507" t="str">
        <f t="shared" si="635"/>
        <v/>
      </c>
      <c r="AG1507" t="str">
        <f t="shared" si="636"/>
        <v/>
      </c>
    </row>
    <row r="1508" spans="3:33" x14ac:dyDescent="0.3">
      <c r="C1508" s="5" t="str">
        <f t="shared" si="637"/>
        <v/>
      </c>
      <c r="D1508" s="5" t="e">
        <f t="shared" si="621"/>
        <v>#N/A</v>
      </c>
      <c r="E1508" s="5" t="b">
        <f t="shared" si="638"/>
        <v>0</v>
      </c>
      <c r="F1508" s="5" t="e">
        <f t="shared" si="622"/>
        <v>#N/A</v>
      </c>
      <c r="G1508" s="5" t="str">
        <f t="shared" si="639"/>
        <v>FALSE V</v>
      </c>
      <c r="H1508" s="5" t="b">
        <f t="shared" si="640"/>
        <v>0</v>
      </c>
      <c r="I1508" s="5" t="b">
        <f t="shared" si="641"/>
        <v>0</v>
      </c>
      <c r="J1508" s="5" t="b">
        <f t="shared" si="642"/>
        <v>0</v>
      </c>
      <c r="K1508" s="5" t="str">
        <f t="shared" si="643"/>
        <v>FALSE C</v>
      </c>
      <c r="L1508" s="5" t="str">
        <f t="array" ref="L1508">IFERROR(INDEX(e29_4c,SMALL(IF(($B$9&lt;=e29_raw)*($B$11&gt;=e29_raw),MATCH(ROW(e29_4c),ROW(e29_4c))),ROWS($A$1:A1502)),COLUMN(A1502)),"")</f>
        <v/>
      </c>
      <c r="M1508" s="5" t="b">
        <f t="shared" si="644"/>
        <v>0</v>
      </c>
      <c r="N1508" t="b">
        <f t="shared" si="645"/>
        <v>0</v>
      </c>
      <c r="O1508" t="b">
        <f t="shared" si="646"/>
        <v>0</v>
      </c>
      <c r="P1508" s="5" t="b">
        <f t="shared" si="647"/>
        <v>0</v>
      </c>
      <c r="T1508" t="str">
        <f t="shared" si="623"/>
        <v/>
      </c>
      <c r="U1508" t="str">
        <f t="shared" si="624"/>
        <v/>
      </c>
      <c r="V1508" t="str">
        <f t="shared" si="625"/>
        <v/>
      </c>
      <c r="W1508" t="str">
        <f t="shared" si="626"/>
        <v/>
      </c>
      <c r="X1508" t="str">
        <f t="shared" si="627"/>
        <v/>
      </c>
      <c r="Y1508" t="str">
        <f t="shared" si="628"/>
        <v/>
      </c>
      <c r="Z1508" t="str">
        <f t="shared" si="629"/>
        <v/>
      </c>
      <c r="AA1508" t="str">
        <f t="shared" si="630"/>
        <v/>
      </c>
      <c r="AB1508" t="str">
        <f t="shared" si="631"/>
        <v/>
      </c>
      <c r="AC1508" t="str">
        <f t="shared" si="632"/>
        <v/>
      </c>
      <c r="AD1508" t="str">
        <f t="shared" si="633"/>
        <v/>
      </c>
      <c r="AE1508" t="str">
        <f t="shared" si="634"/>
        <v/>
      </c>
      <c r="AF1508" t="str">
        <f t="shared" si="635"/>
        <v/>
      </c>
      <c r="AG1508" t="str">
        <f t="shared" si="636"/>
        <v/>
      </c>
    </row>
    <row r="1509" spans="3:33" x14ac:dyDescent="0.3">
      <c r="C1509" s="5" t="str">
        <f t="shared" si="637"/>
        <v/>
      </c>
      <c r="D1509" s="5" t="e">
        <f t="shared" si="621"/>
        <v>#N/A</v>
      </c>
      <c r="E1509" s="5" t="b">
        <f t="shared" si="638"/>
        <v>0</v>
      </c>
      <c r="F1509" s="5" t="e">
        <f t="shared" si="622"/>
        <v>#N/A</v>
      </c>
      <c r="G1509" s="5" t="str">
        <f t="shared" si="639"/>
        <v>FALSE V</v>
      </c>
      <c r="H1509" s="5" t="b">
        <f t="shared" si="640"/>
        <v>0</v>
      </c>
      <c r="I1509" s="5" t="b">
        <f t="shared" si="641"/>
        <v>0</v>
      </c>
      <c r="J1509" s="5" t="b">
        <f t="shared" si="642"/>
        <v>0</v>
      </c>
      <c r="K1509" s="5" t="str">
        <f t="shared" si="643"/>
        <v>FALSE C</v>
      </c>
      <c r="L1509" s="5" t="str">
        <f t="array" ref="L1509">IFERROR(INDEX(e29_4c,SMALL(IF(($B$9&lt;=e29_raw)*($B$11&gt;=e29_raw),MATCH(ROW(e29_4c),ROW(e29_4c))),ROWS($A$1:A1503)),COLUMN(A1503)),"")</f>
        <v/>
      </c>
      <c r="M1509" s="5" t="b">
        <f t="shared" si="644"/>
        <v>0</v>
      </c>
      <c r="N1509" t="b">
        <f t="shared" si="645"/>
        <v>0</v>
      </c>
      <c r="O1509" t="b">
        <f t="shared" si="646"/>
        <v>0</v>
      </c>
      <c r="P1509" s="5" t="b">
        <f t="shared" si="647"/>
        <v>0</v>
      </c>
      <c r="T1509" t="str">
        <f t="shared" si="623"/>
        <v/>
      </c>
      <c r="U1509" t="str">
        <f t="shared" si="624"/>
        <v/>
      </c>
      <c r="V1509" t="str">
        <f t="shared" si="625"/>
        <v/>
      </c>
      <c r="W1509" t="str">
        <f t="shared" si="626"/>
        <v/>
      </c>
      <c r="X1509" t="str">
        <f t="shared" si="627"/>
        <v/>
      </c>
      <c r="Y1509" t="str">
        <f t="shared" si="628"/>
        <v/>
      </c>
      <c r="Z1509" t="str">
        <f t="shared" si="629"/>
        <v/>
      </c>
      <c r="AA1509" t="str">
        <f t="shared" si="630"/>
        <v/>
      </c>
      <c r="AB1509" t="str">
        <f t="shared" si="631"/>
        <v/>
      </c>
      <c r="AC1509" t="str">
        <f t="shared" si="632"/>
        <v/>
      </c>
      <c r="AD1509" t="str">
        <f t="shared" si="633"/>
        <v/>
      </c>
      <c r="AE1509" t="str">
        <f t="shared" si="634"/>
        <v/>
      </c>
      <c r="AF1509" t="str">
        <f t="shared" si="635"/>
        <v/>
      </c>
      <c r="AG1509" t="str">
        <f t="shared" si="636"/>
        <v/>
      </c>
    </row>
    <row r="1510" spans="3:33" x14ac:dyDescent="0.3">
      <c r="C1510" s="5" t="str">
        <f t="shared" si="637"/>
        <v/>
      </c>
      <c r="D1510" s="5" t="e">
        <f t="shared" si="621"/>
        <v>#N/A</v>
      </c>
      <c r="E1510" s="5" t="b">
        <f t="shared" si="638"/>
        <v>0</v>
      </c>
      <c r="F1510" s="5" t="e">
        <f t="shared" si="622"/>
        <v>#N/A</v>
      </c>
      <c r="G1510" s="5" t="str">
        <f t="shared" si="639"/>
        <v>FALSE V</v>
      </c>
      <c r="H1510" s="5" t="b">
        <f t="shared" si="640"/>
        <v>0</v>
      </c>
      <c r="I1510" s="5" t="b">
        <f t="shared" si="641"/>
        <v>0</v>
      </c>
      <c r="J1510" s="5" t="b">
        <f t="shared" si="642"/>
        <v>0</v>
      </c>
      <c r="K1510" s="5" t="str">
        <f t="shared" si="643"/>
        <v>FALSE C</v>
      </c>
      <c r="L1510" s="5" t="str">
        <f t="array" ref="L1510">IFERROR(INDEX(e29_4c,SMALL(IF(($B$9&lt;=e29_raw)*($B$11&gt;=e29_raw),MATCH(ROW(e29_4c),ROW(e29_4c))),ROWS($A$1:A1504)),COLUMN(A1504)),"")</f>
        <v/>
      </c>
      <c r="M1510" s="5" t="b">
        <f t="shared" si="644"/>
        <v>0</v>
      </c>
      <c r="N1510" t="b">
        <f t="shared" si="645"/>
        <v>0</v>
      </c>
      <c r="O1510" t="b">
        <f t="shared" si="646"/>
        <v>0</v>
      </c>
      <c r="P1510" s="5" t="b">
        <f t="shared" si="647"/>
        <v>0</v>
      </c>
      <c r="T1510" t="str">
        <f t="shared" si="623"/>
        <v/>
      </c>
      <c r="U1510" t="str">
        <f t="shared" si="624"/>
        <v/>
      </c>
      <c r="V1510" t="str">
        <f t="shared" si="625"/>
        <v/>
      </c>
      <c r="W1510" t="str">
        <f t="shared" si="626"/>
        <v/>
      </c>
      <c r="X1510" t="str">
        <f t="shared" si="627"/>
        <v/>
      </c>
      <c r="Y1510" t="str">
        <f t="shared" si="628"/>
        <v/>
      </c>
      <c r="Z1510" t="str">
        <f t="shared" si="629"/>
        <v/>
      </c>
      <c r="AA1510" t="str">
        <f t="shared" si="630"/>
        <v/>
      </c>
      <c r="AB1510" t="str">
        <f t="shared" si="631"/>
        <v/>
      </c>
      <c r="AC1510" t="str">
        <f t="shared" si="632"/>
        <v/>
      </c>
      <c r="AD1510" t="str">
        <f t="shared" si="633"/>
        <v/>
      </c>
      <c r="AE1510" t="str">
        <f t="shared" si="634"/>
        <v/>
      </c>
      <c r="AF1510" t="str">
        <f t="shared" si="635"/>
        <v/>
      </c>
      <c r="AG1510" t="str">
        <f t="shared" si="636"/>
        <v/>
      </c>
    </row>
    <row r="1511" spans="3:33" x14ac:dyDescent="0.3">
      <c r="C1511" s="5" t="str">
        <f t="shared" si="637"/>
        <v/>
      </c>
      <c r="D1511" s="5" t="e">
        <f t="shared" si="621"/>
        <v>#N/A</v>
      </c>
      <c r="E1511" s="5" t="b">
        <f t="shared" si="638"/>
        <v>0</v>
      </c>
      <c r="F1511" s="5" t="e">
        <f t="shared" si="622"/>
        <v>#N/A</v>
      </c>
      <c r="G1511" s="5" t="str">
        <f t="shared" si="639"/>
        <v>FALSE V</v>
      </c>
      <c r="H1511" s="5" t="b">
        <f t="shared" si="640"/>
        <v>0</v>
      </c>
      <c r="I1511" s="5" t="b">
        <f t="shared" si="641"/>
        <v>0</v>
      </c>
      <c r="J1511" s="5" t="b">
        <f t="shared" si="642"/>
        <v>0</v>
      </c>
      <c r="K1511" s="5" t="str">
        <f t="shared" si="643"/>
        <v>FALSE C</v>
      </c>
      <c r="L1511" s="5" t="str">
        <f t="array" ref="L1511">IFERROR(INDEX(e29_4c,SMALL(IF(($B$9&lt;=e29_raw)*($B$11&gt;=e29_raw),MATCH(ROW(e29_4c),ROW(e29_4c))),ROWS($A$1:A1505)),COLUMN(A1505)),"")</f>
        <v/>
      </c>
      <c r="M1511" s="5" t="b">
        <f t="shared" si="644"/>
        <v>0</v>
      </c>
      <c r="N1511" t="b">
        <f t="shared" si="645"/>
        <v>0</v>
      </c>
      <c r="O1511" t="b">
        <f t="shared" si="646"/>
        <v>0</v>
      </c>
      <c r="P1511" s="5" t="b">
        <f t="shared" si="647"/>
        <v>0</v>
      </c>
      <c r="T1511" t="str">
        <f t="shared" si="623"/>
        <v/>
      </c>
      <c r="U1511" t="str">
        <f t="shared" si="624"/>
        <v/>
      </c>
      <c r="V1511" t="str">
        <f t="shared" si="625"/>
        <v/>
      </c>
      <c r="W1511" t="str">
        <f t="shared" si="626"/>
        <v/>
      </c>
      <c r="X1511" t="str">
        <f t="shared" si="627"/>
        <v/>
      </c>
      <c r="Y1511" t="str">
        <f t="shared" si="628"/>
        <v/>
      </c>
      <c r="Z1511" t="str">
        <f t="shared" si="629"/>
        <v/>
      </c>
      <c r="AA1511" t="str">
        <f t="shared" si="630"/>
        <v/>
      </c>
      <c r="AB1511" t="str">
        <f t="shared" si="631"/>
        <v/>
      </c>
      <c r="AC1511" t="str">
        <f t="shared" si="632"/>
        <v/>
      </c>
      <c r="AD1511" t="str">
        <f t="shared" si="633"/>
        <v/>
      </c>
      <c r="AE1511" t="str">
        <f t="shared" si="634"/>
        <v/>
      </c>
      <c r="AF1511" t="str">
        <f t="shared" si="635"/>
        <v/>
      </c>
      <c r="AG1511" t="str">
        <f t="shared" si="636"/>
        <v/>
      </c>
    </row>
    <row r="1512" spans="3:33" x14ac:dyDescent="0.3">
      <c r="C1512" s="5" t="str">
        <f t="shared" si="637"/>
        <v/>
      </c>
      <c r="D1512" s="5" t="e">
        <f t="shared" si="621"/>
        <v>#N/A</v>
      </c>
      <c r="E1512" s="5" t="b">
        <f t="shared" si="638"/>
        <v>0</v>
      </c>
      <c r="F1512" s="5" t="e">
        <f t="shared" si="622"/>
        <v>#N/A</v>
      </c>
      <c r="G1512" s="5" t="str">
        <f t="shared" si="639"/>
        <v>FALSE V</v>
      </c>
      <c r="H1512" s="5" t="b">
        <f t="shared" si="640"/>
        <v>0</v>
      </c>
      <c r="I1512" s="5" t="b">
        <f t="shared" si="641"/>
        <v>0</v>
      </c>
      <c r="J1512" s="5" t="b">
        <f t="shared" si="642"/>
        <v>0</v>
      </c>
      <c r="K1512" s="5" t="str">
        <f t="shared" si="643"/>
        <v>FALSE C</v>
      </c>
      <c r="L1512" s="5" t="str">
        <f t="array" ref="L1512">IFERROR(INDEX(e29_4c,SMALL(IF(($B$9&lt;=e29_raw)*($B$11&gt;=e29_raw),MATCH(ROW(e29_4c),ROW(e29_4c))),ROWS($A$1:A1506)),COLUMN(A1506)),"")</f>
        <v/>
      </c>
      <c r="M1512" s="5" t="b">
        <f t="shared" si="644"/>
        <v>0</v>
      </c>
      <c r="N1512" t="b">
        <f t="shared" si="645"/>
        <v>0</v>
      </c>
      <c r="O1512" t="b">
        <f t="shared" si="646"/>
        <v>0</v>
      </c>
      <c r="P1512" s="5" t="b">
        <f t="shared" si="647"/>
        <v>0</v>
      </c>
      <c r="T1512" t="str">
        <f t="shared" si="623"/>
        <v/>
      </c>
      <c r="U1512" t="str">
        <f t="shared" si="624"/>
        <v/>
      </c>
      <c r="V1512" t="str">
        <f t="shared" si="625"/>
        <v/>
      </c>
      <c r="W1512" t="str">
        <f t="shared" si="626"/>
        <v/>
      </c>
      <c r="X1512" t="str">
        <f t="shared" si="627"/>
        <v/>
      </c>
      <c r="Y1512" t="str">
        <f t="shared" si="628"/>
        <v/>
      </c>
      <c r="Z1512" t="str">
        <f t="shared" si="629"/>
        <v/>
      </c>
      <c r="AA1512" t="str">
        <f t="shared" si="630"/>
        <v/>
      </c>
      <c r="AB1512" t="str">
        <f t="shared" si="631"/>
        <v/>
      </c>
      <c r="AC1512" t="str">
        <f t="shared" si="632"/>
        <v/>
      </c>
      <c r="AD1512" t="str">
        <f t="shared" si="633"/>
        <v/>
      </c>
      <c r="AE1512" t="str">
        <f t="shared" si="634"/>
        <v/>
      </c>
      <c r="AF1512" t="str">
        <f t="shared" si="635"/>
        <v/>
      </c>
      <c r="AG1512" t="str">
        <f t="shared" si="636"/>
        <v/>
      </c>
    </row>
    <row r="1513" spans="3:33" x14ac:dyDescent="0.3">
      <c r="C1513" s="5" t="str">
        <f t="shared" si="637"/>
        <v/>
      </c>
      <c r="D1513" s="5" t="e">
        <f t="shared" si="621"/>
        <v>#N/A</v>
      </c>
      <c r="E1513" s="5" t="b">
        <f t="shared" si="638"/>
        <v>0</v>
      </c>
      <c r="F1513" s="5" t="e">
        <f t="shared" si="622"/>
        <v>#N/A</v>
      </c>
      <c r="G1513" s="5" t="str">
        <f t="shared" si="639"/>
        <v>FALSE V</v>
      </c>
      <c r="H1513" s="5" t="b">
        <f t="shared" si="640"/>
        <v>0</v>
      </c>
      <c r="I1513" s="5" t="b">
        <f t="shared" si="641"/>
        <v>0</v>
      </c>
      <c r="J1513" s="5" t="b">
        <f t="shared" si="642"/>
        <v>0</v>
      </c>
      <c r="K1513" s="5" t="str">
        <f t="shared" si="643"/>
        <v>FALSE C</v>
      </c>
      <c r="L1513" s="5" t="str">
        <f t="array" ref="L1513">IFERROR(INDEX(e29_4c,SMALL(IF(($B$9&lt;=e29_raw)*($B$11&gt;=e29_raw),MATCH(ROW(e29_4c),ROW(e29_4c))),ROWS($A$1:A1507)),COLUMN(A1507)),"")</f>
        <v/>
      </c>
      <c r="M1513" s="5" t="b">
        <f t="shared" si="644"/>
        <v>0</v>
      </c>
      <c r="N1513" t="b">
        <f t="shared" si="645"/>
        <v>0</v>
      </c>
      <c r="O1513" t="b">
        <f t="shared" si="646"/>
        <v>0</v>
      </c>
      <c r="P1513" s="5" t="b">
        <f t="shared" si="647"/>
        <v>0</v>
      </c>
      <c r="T1513" t="str">
        <f t="shared" si="623"/>
        <v/>
      </c>
      <c r="U1513" t="str">
        <f t="shared" si="624"/>
        <v/>
      </c>
      <c r="V1513" t="str">
        <f t="shared" si="625"/>
        <v/>
      </c>
      <c r="W1513" t="str">
        <f t="shared" si="626"/>
        <v/>
      </c>
      <c r="X1513" t="str">
        <f t="shared" si="627"/>
        <v/>
      </c>
      <c r="Y1513" t="str">
        <f t="shared" si="628"/>
        <v/>
      </c>
      <c r="Z1513" t="str">
        <f t="shared" si="629"/>
        <v/>
      </c>
      <c r="AA1513" t="str">
        <f t="shared" si="630"/>
        <v/>
      </c>
      <c r="AB1513" t="str">
        <f t="shared" si="631"/>
        <v/>
      </c>
      <c r="AC1513" t="str">
        <f t="shared" si="632"/>
        <v/>
      </c>
      <c r="AD1513" t="str">
        <f t="shared" si="633"/>
        <v/>
      </c>
      <c r="AE1513" t="str">
        <f t="shared" si="634"/>
        <v/>
      </c>
      <c r="AF1513" t="str">
        <f t="shared" si="635"/>
        <v/>
      </c>
      <c r="AG1513" t="str">
        <f t="shared" si="636"/>
        <v/>
      </c>
    </row>
    <row r="1514" spans="3:33" x14ac:dyDescent="0.3">
      <c r="C1514" s="5" t="str">
        <f t="shared" si="637"/>
        <v/>
      </c>
      <c r="D1514" s="5" t="e">
        <f t="shared" si="621"/>
        <v>#N/A</v>
      </c>
      <c r="E1514" s="5" t="b">
        <f t="shared" si="638"/>
        <v>0</v>
      </c>
      <c r="F1514" s="5" t="e">
        <f t="shared" si="622"/>
        <v>#N/A</v>
      </c>
      <c r="G1514" s="5" t="str">
        <f t="shared" si="639"/>
        <v>FALSE V</v>
      </c>
      <c r="H1514" s="5" t="b">
        <f t="shared" si="640"/>
        <v>0</v>
      </c>
      <c r="I1514" s="5" t="b">
        <f t="shared" si="641"/>
        <v>0</v>
      </c>
      <c r="J1514" s="5" t="b">
        <f t="shared" si="642"/>
        <v>0</v>
      </c>
      <c r="K1514" s="5" t="str">
        <f t="shared" si="643"/>
        <v>FALSE C</v>
      </c>
      <c r="L1514" s="5" t="str">
        <f t="array" ref="L1514">IFERROR(INDEX(e29_4c,SMALL(IF(($B$9&lt;=e29_raw)*($B$11&gt;=e29_raw),MATCH(ROW(e29_4c),ROW(e29_4c))),ROWS($A$1:A1508)),COLUMN(A1508)),"")</f>
        <v/>
      </c>
      <c r="M1514" s="5" t="b">
        <f t="shared" si="644"/>
        <v>0</v>
      </c>
      <c r="N1514" t="b">
        <f t="shared" si="645"/>
        <v>0</v>
      </c>
      <c r="O1514" t="b">
        <f t="shared" si="646"/>
        <v>0</v>
      </c>
      <c r="P1514" s="5" t="b">
        <f t="shared" si="647"/>
        <v>0</v>
      </c>
      <c r="T1514" t="str">
        <f t="shared" si="623"/>
        <v/>
      </c>
      <c r="U1514" t="str">
        <f t="shared" si="624"/>
        <v/>
      </c>
      <c r="V1514" t="str">
        <f t="shared" si="625"/>
        <v/>
      </c>
      <c r="W1514" t="str">
        <f t="shared" si="626"/>
        <v/>
      </c>
      <c r="X1514" t="str">
        <f t="shared" si="627"/>
        <v/>
      </c>
      <c r="Y1514" t="str">
        <f t="shared" si="628"/>
        <v/>
      </c>
      <c r="Z1514" t="str">
        <f t="shared" si="629"/>
        <v/>
      </c>
      <c r="AA1514" t="str">
        <f t="shared" si="630"/>
        <v/>
      </c>
      <c r="AB1514" t="str">
        <f t="shared" si="631"/>
        <v/>
      </c>
      <c r="AC1514" t="str">
        <f t="shared" si="632"/>
        <v/>
      </c>
      <c r="AD1514" t="str">
        <f t="shared" si="633"/>
        <v/>
      </c>
      <c r="AE1514" t="str">
        <f t="shared" si="634"/>
        <v/>
      </c>
      <c r="AF1514" t="str">
        <f t="shared" si="635"/>
        <v/>
      </c>
      <c r="AG1514" t="str">
        <f t="shared" si="636"/>
        <v/>
      </c>
    </row>
    <row r="1515" spans="3:33" x14ac:dyDescent="0.3">
      <c r="C1515" s="5" t="str">
        <f t="shared" si="637"/>
        <v/>
      </c>
      <c r="D1515" s="5" t="e">
        <f t="shared" si="621"/>
        <v>#N/A</v>
      </c>
      <c r="E1515" s="5" t="b">
        <f t="shared" si="638"/>
        <v>0</v>
      </c>
      <c r="F1515" s="5" t="e">
        <f t="shared" si="622"/>
        <v>#N/A</v>
      </c>
      <c r="G1515" s="5" t="str">
        <f t="shared" si="639"/>
        <v>FALSE V</v>
      </c>
      <c r="H1515" s="5" t="b">
        <f t="shared" si="640"/>
        <v>0</v>
      </c>
      <c r="I1515" s="5" t="b">
        <f t="shared" si="641"/>
        <v>0</v>
      </c>
      <c r="J1515" s="5" t="b">
        <f t="shared" si="642"/>
        <v>0</v>
      </c>
      <c r="K1515" s="5" t="str">
        <f t="shared" si="643"/>
        <v>FALSE C</v>
      </c>
      <c r="L1515" s="5" t="str">
        <f t="array" ref="L1515">IFERROR(INDEX(e29_4c,SMALL(IF(($B$9&lt;=e29_raw)*($B$11&gt;=e29_raw),MATCH(ROW(e29_4c),ROW(e29_4c))),ROWS($A$1:A1509)),COLUMN(A1509)),"")</f>
        <v/>
      </c>
      <c r="M1515" s="5" t="b">
        <f t="shared" si="644"/>
        <v>0</v>
      </c>
      <c r="N1515" t="b">
        <f t="shared" si="645"/>
        <v>0</v>
      </c>
      <c r="O1515" t="b">
        <f t="shared" si="646"/>
        <v>0</v>
      </c>
      <c r="P1515" s="5" t="b">
        <f t="shared" si="647"/>
        <v>0</v>
      </c>
      <c r="T1515" t="str">
        <f t="shared" si="623"/>
        <v/>
      </c>
      <c r="U1515" t="str">
        <f t="shared" si="624"/>
        <v/>
      </c>
      <c r="V1515" t="str">
        <f t="shared" si="625"/>
        <v/>
      </c>
      <c r="W1515" t="str">
        <f t="shared" si="626"/>
        <v/>
      </c>
      <c r="X1515" t="str">
        <f t="shared" si="627"/>
        <v/>
      </c>
      <c r="Y1515" t="str">
        <f t="shared" si="628"/>
        <v/>
      </c>
      <c r="Z1515" t="str">
        <f t="shared" si="629"/>
        <v/>
      </c>
      <c r="AA1515" t="str">
        <f t="shared" si="630"/>
        <v/>
      </c>
      <c r="AB1515" t="str">
        <f t="shared" si="631"/>
        <v/>
      </c>
      <c r="AC1515" t="str">
        <f t="shared" si="632"/>
        <v/>
      </c>
      <c r="AD1515" t="str">
        <f t="shared" si="633"/>
        <v/>
      </c>
      <c r="AE1515" t="str">
        <f t="shared" si="634"/>
        <v/>
      </c>
      <c r="AF1515" t="str">
        <f t="shared" si="635"/>
        <v/>
      </c>
      <c r="AG1515" t="str">
        <f t="shared" si="636"/>
        <v/>
      </c>
    </row>
    <row r="1516" spans="3:33" x14ac:dyDescent="0.3">
      <c r="C1516" s="5" t="str">
        <f t="shared" si="637"/>
        <v/>
      </c>
      <c r="D1516" s="5" t="e">
        <f t="shared" si="621"/>
        <v>#N/A</v>
      </c>
      <c r="E1516" s="5" t="b">
        <f t="shared" si="638"/>
        <v>0</v>
      </c>
      <c r="F1516" s="5" t="e">
        <f t="shared" si="622"/>
        <v>#N/A</v>
      </c>
      <c r="G1516" s="5" t="str">
        <f t="shared" si="639"/>
        <v>FALSE V</v>
      </c>
      <c r="H1516" s="5" t="b">
        <f t="shared" si="640"/>
        <v>0</v>
      </c>
      <c r="I1516" s="5" t="b">
        <f t="shared" si="641"/>
        <v>0</v>
      </c>
      <c r="J1516" s="5" t="b">
        <f t="shared" si="642"/>
        <v>0</v>
      </c>
      <c r="K1516" s="5" t="str">
        <f t="shared" si="643"/>
        <v>FALSE C</v>
      </c>
      <c r="L1516" s="5" t="str">
        <f t="array" ref="L1516">IFERROR(INDEX(e29_4c,SMALL(IF(($B$9&lt;=e29_raw)*($B$11&gt;=e29_raw),MATCH(ROW(e29_4c),ROW(e29_4c))),ROWS($A$1:A1510)),COLUMN(A1510)),"")</f>
        <v/>
      </c>
      <c r="M1516" s="5" t="b">
        <f t="shared" si="644"/>
        <v>0</v>
      </c>
      <c r="N1516" t="b">
        <f t="shared" si="645"/>
        <v>0</v>
      </c>
      <c r="O1516" t="b">
        <f t="shared" si="646"/>
        <v>0</v>
      </c>
      <c r="P1516" s="5" t="b">
        <f t="shared" si="647"/>
        <v>0</v>
      </c>
      <c r="T1516" t="str">
        <f t="shared" si="623"/>
        <v/>
      </c>
      <c r="U1516" t="str">
        <f t="shared" si="624"/>
        <v/>
      </c>
      <c r="V1516" t="str">
        <f t="shared" si="625"/>
        <v/>
      </c>
      <c r="W1516" t="str">
        <f t="shared" si="626"/>
        <v/>
      </c>
      <c r="X1516" t="str">
        <f t="shared" si="627"/>
        <v/>
      </c>
      <c r="Y1516" t="str">
        <f t="shared" si="628"/>
        <v/>
      </c>
      <c r="Z1516" t="str">
        <f t="shared" si="629"/>
        <v/>
      </c>
      <c r="AA1516" t="str">
        <f t="shared" si="630"/>
        <v/>
      </c>
      <c r="AB1516" t="str">
        <f t="shared" si="631"/>
        <v/>
      </c>
      <c r="AC1516" t="str">
        <f t="shared" si="632"/>
        <v/>
      </c>
      <c r="AD1516" t="str">
        <f t="shared" si="633"/>
        <v/>
      </c>
      <c r="AE1516" t="str">
        <f t="shared" si="634"/>
        <v/>
      </c>
      <c r="AF1516" t="str">
        <f t="shared" si="635"/>
        <v/>
      </c>
      <c r="AG1516" t="str">
        <f t="shared" si="636"/>
        <v/>
      </c>
    </row>
    <row r="1517" spans="3:33" x14ac:dyDescent="0.3">
      <c r="C1517" s="5" t="str">
        <f t="shared" si="637"/>
        <v/>
      </c>
      <c r="D1517" s="5" t="e">
        <f t="shared" si="621"/>
        <v>#N/A</v>
      </c>
      <c r="E1517" s="5" t="b">
        <f t="shared" si="638"/>
        <v>0</v>
      </c>
      <c r="F1517" s="5" t="e">
        <f t="shared" si="622"/>
        <v>#N/A</v>
      </c>
      <c r="G1517" s="5" t="str">
        <f t="shared" si="639"/>
        <v>FALSE V</v>
      </c>
      <c r="H1517" s="5" t="b">
        <f t="shared" si="640"/>
        <v>0</v>
      </c>
      <c r="I1517" s="5" t="b">
        <f t="shared" si="641"/>
        <v>0</v>
      </c>
      <c r="J1517" s="5" t="b">
        <f t="shared" si="642"/>
        <v>0</v>
      </c>
      <c r="K1517" s="5" t="str">
        <f t="shared" si="643"/>
        <v>FALSE C</v>
      </c>
      <c r="L1517" s="5" t="str">
        <f t="array" ref="L1517">IFERROR(INDEX(e29_4c,SMALL(IF(($B$9&lt;=e29_raw)*($B$11&gt;=e29_raw),MATCH(ROW(e29_4c),ROW(e29_4c))),ROWS($A$1:A1511)),COLUMN(A1511)),"")</f>
        <v/>
      </c>
      <c r="M1517" s="5" t="b">
        <f t="shared" si="644"/>
        <v>0</v>
      </c>
      <c r="N1517" t="b">
        <f t="shared" si="645"/>
        <v>0</v>
      </c>
      <c r="O1517" t="b">
        <f t="shared" si="646"/>
        <v>0</v>
      </c>
      <c r="P1517" s="5" t="b">
        <f t="shared" si="647"/>
        <v>0</v>
      </c>
      <c r="T1517" t="str">
        <f t="shared" si="623"/>
        <v/>
      </c>
      <c r="U1517" t="str">
        <f t="shared" si="624"/>
        <v/>
      </c>
      <c r="V1517" t="str">
        <f t="shared" si="625"/>
        <v/>
      </c>
      <c r="W1517" t="str">
        <f t="shared" si="626"/>
        <v/>
      </c>
      <c r="X1517" t="str">
        <f t="shared" si="627"/>
        <v/>
      </c>
      <c r="Y1517" t="str">
        <f t="shared" si="628"/>
        <v/>
      </c>
      <c r="Z1517" t="str">
        <f t="shared" si="629"/>
        <v/>
      </c>
      <c r="AA1517" t="str">
        <f t="shared" si="630"/>
        <v/>
      </c>
      <c r="AB1517" t="str">
        <f t="shared" si="631"/>
        <v/>
      </c>
      <c r="AC1517" t="str">
        <f t="shared" si="632"/>
        <v/>
      </c>
      <c r="AD1517" t="str">
        <f t="shared" si="633"/>
        <v/>
      </c>
      <c r="AE1517" t="str">
        <f t="shared" si="634"/>
        <v/>
      </c>
      <c r="AF1517" t="str">
        <f t="shared" si="635"/>
        <v/>
      </c>
      <c r="AG1517" t="str">
        <f t="shared" si="636"/>
        <v/>
      </c>
    </row>
    <row r="1518" spans="3:33" x14ac:dyDescent="0.3">
      <c r="C1518" s="5" t="str">
        <f t="shared" si="637"/>
        <v/>
      </c>
      <c r="D1518" s="5" t="e">
        <f t="shared" si="621"/>
        <v>#N/A</v>
      </c>
      <c r="E1518" s="5" t="b">
        <f t="shared" si="638"/>
        <v>0</v>
      </c>
      <c r="F1518" s="5" t="e">
        <f t="shared" si="622"/>
        <v>#N/A</v>
      </c>
      <c r="G1518" s="5" t="str">
        <f t="shared" si="639"/>
        <v>FALSE V</v>
      </c>
      <c r="H1518" s="5" t="b">
        <f t="shared" si="640"/>
        <v>0</v>
      </c>
      <c r="I1518" s="5" t="b">
        <f t="shared" si="641"/>
        <v>0</v>
      </c>
      <c r="J1518" s="5" t="b">
        <f t="shared" si="642"/>
        <v>0</v>
      </c>
      <c r="K1518" s="5" t="str">
        <f t="shared" si="643"/>
        <v>FALSE C</v>
      </c>
      <c r="L1518" s="5" t="str">
        <f t="array" ref="L1518">IFERROR(INDEX(e29_4c,SMALL(IF(($B$9&lt;=e29_raw)*($B$11&gt;=e29_raw),MATCH(ROW(e29_4c),ROW(e29_4c))),ROWS($A$1:A1512)),COLUMN(A1512)),"")</f>
        <v/>
      </c>
      <c r="M1518" s="5" t="b">
        <f t="shared" si="644"/>
        <v>0</v>
      </c>
      <c r="N1518" t="b">
        <f t="shared" si="645"/>
        <v>0</v>
      </c>
      <c r="O1518" t="b">
        <f t="shared" si="646"/>
        <v>0</v>
      </c>
      <c r="P1518" s="5" t="b">
        <f t="shared" si="647"/>
        <v>0</v>
      </c>
      <c r="T1518" t="str">
        <f t="shared" si="623"/>
        <v/>
      </c>
      <c r="U1518" t="str">
        <f t="shared" si="624"/>
        <v/>
      </c>
      <c r="V1518" t="str">
        <f t="shared" si="625"/>
        <v/>
      </c>
      <c r="W1518" t="str">
        <f t="shared" si="626"/>
        <v/>
      </c>
      <c r="X1518" t="str">
        <f t="shared" si="627"/>
        <v/>
      </c>
      <c r="Y1518" t="str">
        <f t="shared" si="628"/>
        <v/>
      </c>
      <c r="Z1518" t="str">
        <f t="shared" si="629"/>
        <v/>
      </c>
      <c r="AA1518" t="str">
        <f t="shared" si="630"/>
        <v/>
      </c>
      <c r="AB1518" t="str">
        <f t="shared" si="631"/>
        <v/>
      </c>
      <c r="AC1518" t="str">
        <f t="shared" si="632"/>
        <v/>
      </c>
      <c r="AD1518" t="str">
        <f t="shared" si="633"/>
        <v/>
      </c>
      <c r="AE1518" t="str">
        <f t="shared" si="634"/>
        <v/>
      </c>
      <c r="AF1518" t="str">
        <f t="shared" si="635"/>
        <v/>
      </c>
      <c r="AG1518" t="str">
        <f t="shared" si="636"/>
        <v/>
      </c>
    </row>
    <row r="1519" spans="3:33" x14ac:dyDescent="0.3">
      <c r="C1519" s="5" t="str">
        <f t="shared" si="637"/>
        <v/>
      </c>
      <c r="D1519" s="5" t="e">
        <f t="shared" si="621"/>
        <v>#N/A</v>
      </c>
      <c r="E1519" s="5" t="b">
        <f t="shared" si="638"/>
        <v>0</v>
      </c>
      <c r="F1519" s="5" t="e">
        <f t="shared" si="622"/>
        <v>#N/A</v>
      </c>
      <c r="G1519" s="5" t="str">
        <f t="shared" si="639"/>
        <v>FALSE V</v>
      </c>
      <c r="H1519" s="5" t="b">
        <f t="shared" si="640"/>
        <v>0</v>
      </c>
      <c r="I1519" s="5" t="b">
        <f t="shared" si="641"/>
        <v>0</v>
      </c>
      <c r="J1519" s="5" t="b">
        <f t="shared" si="642"/>
        <v>0</v>
      </c>
      <c r="K1519" s="5" t="str">
        <f t="shared" si="643"/>
        <v>FALSE C</v>
      </c>
      <c r="L1519" s="5" t="str">
        <f t="array" ref="L1519">IFERROR(INDEX(e29_4c,SMALL(IF(($B$9&lt;=e29_raw)*($B$11&gt;=e29_raw),MATCH(ROW(e29_4c),ROW(e29_4c))),ROWS($A$1:A1513)),COLUMN(A1513)),"")</f>
        <v/>
      </c>
      <c r="M1519" s="5" t="b">
        <f t="shared" si="644"/>
        <v>0</v>
      </c>
      <c r="N1519" t="b">
        <f t="shared" si="645"/>
        <v>0</v>
      </c>
      <c r="O1519" t="b">
        <f t="shared" si="646"/>
        <v>0</v>
      </c>
      <c r="P1519" s="5" t="b">
        <f t="shared" si="647"/>
        <v>0</v>
      </c>
      <c r="T1519" t="str">
        <f t="shared" si="623"/>
        <v/>
      </c>
      <c r="U1519" t="str">
        <f t="shared" si="624"/>
        <v/>
      </c>
      <c r="V1519" t="str">
        <f t="shared" si="625"/>
        <v/>
      </c>
      <c r="W1519" t="str">
        <f t="shared" si="626"/>
        <v/>
      </c>
      <c r="X1519" t="str">
        <f t="shared" si="627"/>
        <v/>
      </c>
      <c r="Y1519" t="str">
        <f t="shared" si="628"/>
        <v/>
      </c>
      <c r="Z1519" t="str">
        <f t="shared" si="629"/>
        <v/>
      </c>
      <c r="AA1519" t="str">
        <f t="shared" si="630"/>
        <v/>
      </c>
      <c r="AB1519" t="str">
        <f t="shared" si="631"/>
        <v/>
      </c>
      <c r="AC1519" t="str">
        <f t="shared" si="632"/>
        <v/>
      </c>
      <c r="AD1519" t="str">
        <f t="shared" si="633"/>
        <v/>
      </c>
      <c r="AE1519" t="str">
        <f t="shared" si="634"/>
        <v/>
      </c>
      <c r="AF1519" t="str">
        <f t="shared" si="635"/>
        <v/>
      </c>
      <c r="AG1519" t="str">
        <f t="shared" si="636"/>
        <v/>
      </c>
    </row>
    <row r="1520" spans="3:33" x14ac:dyDescent="0.3">
      <c r="C1520" s="5" t="str">
        <f t="shared" si="637"/>
        <v/>
      </c>
      <c r="D1520" s="5" t="e">
        <f t="shared" si="621"/>
        <v>#N/A</v>
      </c>
      <c r="E1520" s="5" t="b">
        <f t="shared" si="638"/>
        <v>0</v>
      </c>
      <c r="F1520" s="5" t="e">
        <f t="shared" si="622"/>
        <v>#N/A</v>
      </c>
      <c r="G1520" s="5" t="str">
        <f t="shared" si="639"/>
        <v>FALSE V</v>
      </c>
      <c r="H1520" s="5" t="b">
        <f t="shared" si="640"/>
        <v>0</v>
      </c>
      <c r="I1520" s="5" t="b">
        <f t="shared" si="641"/>
        <v>0</v>
      </c>
      <c r="J1520" s="5" t="b">
        <f t="shared" si="642"/>
        <v>0</v>
      </c>
      <c r="K1520" s="5" t="str">
        <f t="shared" si="643"/>
        <v>FALSE C</v>
      </c>
      <c r="L1520" s="5" t="str">
        <f t="array" ref="L1520">IFERROR(INDEX(e29_4c,SMALL(IF(($B$9&lt;=e29_raw)*($B$11&gt;=e29_raw),MATCH(ROW(e29_4c),ROW(e29_4c))),ROWS($A$1:A1514)),COLUMN(A1514)),"")</f>
        <v/>
      </c>
      <c r="M1520" s="5" t="b">
        <f t="shared" si="644"/>
        <v>0</v>
      </c>
      <c r="N1520" t="b">
        <f t="shared" si="645"/>
        <v>0</v>
      </c>
      <c r="O1520" t="b">
        <f t="shared" si="646"/>
        <v>0</v>
      </c>
      <c r="P1520" s="5" t="b">
        <f t="shared" si="647"/>
        <v>0</v>
      </c>
      <c r="T1520" t="str">
        <f t="shared" si="623"/>
        <v/>
      </c>
      <c r="U1520" t="str">
        <f t="shared" si="624"/>
        <v/>
      </c>
      <c r="V1520" t="str">
        <f t="shared" si="625"/>
        <v/>
      </c>
      <c r="W1520" t="str">
        <f t="shared" si="626"/>
        <v/>
      </c>
      <c r="X1520" t="str">
        <f t="shared" si="627"/>
        <v/>
      </c>
      <c r="Y1520" t="str">
        <f t="shared" si="628"/>
        <v/>
      </c>
      <c r="Z1520" t="str">
        <f t="shared" si="629"/>
        <v/>
      </c>
      <c r="AA1520" t="str">
        <f t="shared" si="630"/>
        <v/>
      </c>
      <c r="AB1520" t="str">
        <f t="shared" si="631"/>
        <v/>
      </c>
      <c r="AC1520" t="str">
        <f t="shared" si="632"/>
        <v/>
      </c>
      <c r="AD1520" t="str">
        <f t="shared" si="633"/>
        <v/>
      </c>
      <c r="AE1520" t="str">
        <f t="shared" si="634"/>
        <v/>
      </c>
      <c r="AF1520" t="str">
        <f t="shared" si="635"/>
        <v/>
      </c>
      <c r="AG1520" t="str">
        <f t="shared" si="636"/>
        <v/>
      </c>
    </row>
    <row r="1521" spans="3:33" x14ac:dyDescent="0.3">
      <c r="C1521" s="5" t="str">
        <f t="shared" si="637"/>
        <v/>
      </c>
      <c r="D1521" s="5" t="e">
        <f t="shared" si="621"/>
        <v>#N/A</v>
      </c>
      <c r="E1521" s="5" t="b">
        <f t="shared" si="638"/>
        <v>0</v>
      </c>
      <c r="F1521" s="5" t="e">
        <f t="shared" si="622"/>
        <v>#N/A</v>
      </c>
      <c r="G1521" s="5" t="str">
        <f t="shared" si="639"/>
        <v>FALSE V</v>
      </c>
      <c r="H1521" s="5" t="b">
        <f t="shared" si="640"/>
        <v>0</v>
      </c>
      <c r="I1521" s="5" t="b">
        <f t="shared" si="641"/>
        <v>0</v>
      </c>
      <c r="J1521" s="5" t="b">
        <f t="shared" si="642"/>
        <v>0</v>
      </c>
      <c r="K1521" s="5" t="str">
        <f t="shared" si="643"/>
        <v>FALSE C</v>
      </c>
      <c r="L1521" s="5" t="str">
        <f t="array" ref="L1521">IFERROR(INDEX(e29_4c,SMALL(IF(($B$9&lt;=e29_raw)*($B$11&gt;=e29_raw),MATCH(ROW(e29_4c),ROW(e29_4c))),ROWS($A$1:A1515)),COLUMN(A1515)),"")</f>
        <v/>
      </c>
      <c r="M1521" s="5" t="b">
        <f t="shared" si="644"/>
        <v>0</v>
      </c>
      <c r="N1521" t="b">
        <f t="shared" si="645"/>
        <v>0</v>
      </c>
      <c r="O1521" t="b">
        <f t="shared" si="646"/>
        <v>0</v>
      </c>
      <c r="P1521" s="5" t="b">
        <f t="shared" si="647"/>
        <v>0</v>
      </c>
      <c r="T1521" t="str">
        <f t="shared" si="623"/>
        <v/>
      </c>
      <c r="U1521" t="str">
        <f t="shared" si="624"/>
        <v/>
      </c>
      <c r="V1521" t="str">
        <f t="shared" si="625"/>
        <v/>
      </c>
      <c r="W1521" t="str">
        <f t="shared" si="626"/>
        <v/>
      </c>
      <c r="X1521" t="str">
        <f t="shared" si="627"/>
        <v/>
      </c>
      <c r="Y1521" t="str">
        <f t="shared" si="628"/>
        <v/>
      </c>
      <c r="Z1521" t="str">
        <f t="shared" si="629"/>
        <v/>
      </c>
      <c r="AA1521" t="str">
        <f t="shared" si="630"/>
        <v/>
      </c>
      <c r="AB1521" t="str">
        <f t="shared" si="631"/>
        <v/>
      </c>
      <c r="AC1521" t="str">
        <f t="shared" si="632"/>
        <v/>
      </c>
      <c r="AD1521" t="str">
        <f t="shared" si="633"/>
        <v/>
      </c>
      <c r="AE1521" t="str">
        <f t="shared" si="634"/>
        <v/>
      </c>
      <c r="AF1521" t="str">
        <f t="shared" si="635"/>
        <v/>
      </c>
      <c r="AG1521" t="str">
        <f t="shared" si="636"/>
        <v/>
      </c>
    </row>
    <row r="1522" spans="3:33" x14ac:dyDescent="0.3">
      <c r="C1522" s="5" t="str">
        <f t="shared" si="637"/>
        <v/>
      </c>
      <c r="D1522" s="5" t="e">
        <f t="shared" si="621"/>
        <v>#N/A</v>
      </c>
      <c r="E1522" s="5" t="b">
        <f t="shared" si="638"/>
        <v>0</v>
      </c>
      <c r="F1522" s="5" t="e">
        <f t="shared" si="622"/>
        <v>#N/A</v>
      </c>
      <c r="G1522" s="5" t="str">
        <f t="shared" si="639"/>
        <v>FALSE V</v>
      </c>
      <c r="H1522" s="5" t="b">
        <f t="shared" si="640"/>
        <v>0</v>
      </c>
      <c r="I1522" s="5" t="b">
        <f t="shared" si="641"/>
        <v>0</v>
      </c>
      <c r="J1522" s="5" t="b">
        <f t="shared" si="642"/>
        <v>0</v>
      </c>
      <c r="K1522" s="5" t="str">
        <f t="shared" si="643"/>
        <v>FALSE C</v>
      </c>
      <c r="L1522" s="5" t="str">
        <f t="array" ref="L1522">IFERROR(INDEX(e29_4c,SMALL(IF(($B$9&lt;=e29_raw)*($B$11&gt;=e29_raw),MATCH(ROW(e29_4c),ROW(e29_4c))),ROWS($A$1:A1516)),COLUMN(A1516)),"")</f>
        <v/>
      </c>
      <c r="M1522" s="5" t="b">
        <f t="shared" si="644"/>
        <v>0</v>
      </c>
      <c r="N1522" t="b">
        <f t="shared" si="645"/>
        <v>0</v>
      </c>
      <c r="O1522" t="b">
        <f t="shared" si="646"/>
        <v>0</v>
      </c>
      <c r="P1522" s="5" t="b">
        <f t="shared" si="647"/>
        <v>0</v>
      </c>
      <c r="T1522" t="str">
        <f t="shared" si="623"/>
        <v/>
      </c>
      <c r="U1522" t="str">
        <f t="shared" si="624"/>
        <v/>
      </c>
      <c r="V1522" t="str">
        <f t="shared" si="625"/>
        <v/>
      </c>
      <c r="W1522" t="str">
        <f t="shared" si="626"/>
        <v/>
      </c>
      <c r="X1522" t="str">
        <f t="shared" si="627"/>
        <v/>
      </c>
      <c r="Y1522" t="str">
        <f t="shared" si="628"/>
        <v/>
      </c>
      <c r="Z1522" t="str">
        <f t="shared" si="629"/>
        <v/>
      </c>
      <c r="AA1522" t="str">
        <f t="shared" si="630"/>
        <v/>
      </c>
      <c r="AB1522" t="str">
        <f t="shared" si="631"/>
        <v/>
      </c>
      <c r="AC1522" t="str">
        <f t="shared" si="632"/>
        <v/>
      </c>
      <c r="AD1522" t="str">
        <f t="shared" si="633"/>
        <v/>
      </c>
      <c r="AE1522" t="str">
        <f t="shared" si="634"/>
        <v/>
      </c>
      <c r="AF1522" t="str">
        <f t="shared" si="635"/>
        <v/>
      </c>
      <c r="AG1522" t="str">
        <f t="shared" si="636"/>
        <v/>
      </c>
    </row>
    <row r="1523" spans="3:33" x14ac:dyDescent="0.3">
      <c r="C1523" s="5" t="str">
        <f t="shared" si="637"/>
        <v/>
      </c>
      <c r="D1523" s="5" t="e">
        <f t="shared" si="621"/>
        <v>#N/A</v>
      </c>
      <c r="E1523" s="5" t="b">
        <f t="shared" si="638"/>
        <v>0</v>
      </c>
      <c r="F1523" s="5" t="e">
        <f t="shared" si="622"/>
        <v>#N/A</v>
      </c>
      <c r="G1523" s="5" t="str">
        <f t="shared" si="639"/>
        <v>FALSE V</v>
      </c>
      <c r="H1523" s="5" t="b">
        <f t="shared" si="640"/>
        <v>0</v>
      </c>
      <c r="I1523" s="5" t="b">
        <f t="shared" si="641"/>
        <v>0</v>
      </c>
      <c r="J1523" s="5" t="b">
        <f t="shared" si="642"/>
        <v>0</v>
      </c>
      <c r="K1523" s="5" t="str">
        <f t="shared" si="643"/>
        <v>FALSE C</v>
      </c>
      <c r="L1523" s="5" t="str">
        <f t="array" ref="L1523">IFERROR(INDEX(e29_4c,SMALL(IF(($B$9&lt;=e29_raw)*($B$11&gt;=e29_raw),MATCH(ROW(e29_4c),ROW(e29_4c))),ROWS($A$1:A1517)),COLUMN(A1517)),"")</f>
        <v/>
      </c>
      <c r="M1523" s="5" t="b">
        <f t="shared" si="644"/>
        <v>0</v>
      </c>
      <c r="N1523" t="b">
        <f t="shared" si="645"/>
        <v>0</v>
      </c>
      <c r="O1523" t="b">
        <f t="shared" si="646"/>
        <v>0</v>
      </c>
      <c r="P1523" s="5" t="b">
        <f t="shared" si="647"/>
        <v>0</v>
      </c>
      <c r="T1523" t="str">
        <f t="shared" si="623"/>
        <v/>
      </c>
      <c r="U1523" t="str">
        <f t="shared" si="624"/>
        <v/>
      </c>
      <c r="V1523" t="str">
        <f t="shared" si="625"/>
        <v/>
      </c>
      <c r="W1523" t="str">
        <f t="shared" si="626"/>
        <v/>
      </c>
      <c r="X1523" t="str">
        <f t="shared" si="627"/>
        <v/>
      </c>
      <c r="Y1523" t="str">
        <f t="shared" si="628"/>
        <v/>
      </c>
      <c r="Z1523" t="str">
        <f t="shared" si="629"/>
        <v/>
      </c>
      <c r="AA1523" t="str">
        <f t="shared" si="630"/>
        <v/>
      </c>
      <c r="AB1523" t="str">
        <f t="shared" si="631"/>
        <v/>
      </c>
      <c r="AC1523" t="str">
        <f t="shared" si="632"/>
        <v/>
      </c>
      <c r="AD1523" t="str">
        <f t="shared" si="633"/>
        <v/>
      </c>
      <c r="AE1523" t="str">
        <f t="shared" si="634"/>
        <v/>
      </c>
      <c r="AF1523" t="str">
        <f t="shared" si="635"/>
        <v/>
      </c>
      <c r="AG1523" t="str">
        <f t="shared" si="636"/>
        <v/>
      </c>
    </row>
    <row r="1524" spans="3:33" x14ac:dyDescent="0.3">
      <c r="C1524" s="5" t="str">
        <f t="shared" si="637"/>
        <v/>
      </c>
      <c r="D1524" s="5" t="e">
        <f t="shared" si="621"/>
        <v>#N/A</v>
      </c>
      <c r="E1524" s="5" t="b">
        <f t="shared" si="638"/>
        <v>0</v>
      </c>
      <c r="F1524" s="5" t="e">
        <f t="shared" si="622"/>
        <v>#N/A</v>
      </c>
      <c r="G1524" s="5" t="str">
        <f t="shared" si="639"/>
        <v>FALSE V</v>
      </c>
      <c r="H1524" s="5" t="b">
        <f t="shared" si="640"/>
        <v>0</v>
      </c>
      <c r="I1524" s="5" t="b">
        <f t="shared" si="641"/>
        <v>0</v>
      </c>
      <c r="J1524" s="5" t="b">
        <f t="shared" si="642"/>
        <v>0</v>
      </c>
      <c r="K1524" s="5" t="str">
        <f t="shared" si="643"/>
        <v>FALSE C</v>
      </c>
      <c r="L1524" s="5" t="str">
        <f t="array" ref="L1524">IFERROR(INDEX(e29_4c,SMALL(IF(($B$9&lt;=e29_raw)*($B$11&gt;=e29_raw),MATCH(ROW(e29_4c),ROW(e29_4c))),ROWS($A$1:A1518)),COLUMN(A1518)),"")</f>
        <v/>
      </c>
      <c r="M1524" s="5" t="b">
        <f t="shared" si="644"/>
        <v>0</v>
      </c>
      <c r="N1524" t="b">
        <f t="shared" si="645"/>
        <v>0</v>
      </c>
      <c r="O1524" t="b">
        <f t="shared" si="646"/>
        <v>0</v>
      </c>
      <c r="P1524" s="5" t="b">
        <f t="shared" si="647"/>
        <v>0</v>
      </c>
      <c r="T1524" t="str">
        <f t="shared" si="623"/>
        <v/>
      </c>
      <c r="U1524" t="str">
        <f t="shared" si="624"/>
        <v/>
      </c>
      <c r="V1524" t="str">
        <f t="shared" si="625"/>
        <v/>
      </c>
      <c r="W1524" t="str">
        <f t="shared" si="626"/>
        <v/>
      </c>
      <c r="X1524" t="str">
        <f t="shared" si="627"/>
        <v/>
      </c>
      <c r="Y1524" t="str">
        <f t="shared" si="628"/>
        <v/>
      </c>
      <c r="Z1524" t="str">
        <f t="shared" si="629"/>
        <v/>
      </c>
      <c r="AA1524" t="str">
        <f t="shared" si="630"/>
        <v/>
      </c>
      <c r="AB1524" t="str">
        <f t="shared" si="631"/>
        <v/>
      </c>
      <c r="AC1524" t="str">
        <f t="shared" si="632"/>
        <v/>
      </c>
      <c r="AD1524" t="str">
        <f t="shared" si="633"/>
        <v/>
      </c>
      <c r="AE1524" t="str">
        <f t="shared" si="634"/>
        <v/>
      </c>
      <c r="AF1524" t="str">
        <f t="shared" si="635"/>
        <v/>
      </c>
      <c r="AG1524" t="str">
        <f t="shared" si="636"/>
        <v/>
      </c>
    </row>
    <row r="1525" spans="3:33" x14ac:dyDescent="0.3">
      <c r="C1525" s="5" t="str">
        <f t="shared" si="637"/>
        <v/>
      </c>
      <c r="D1525" s="5" t="e">
        <f t="shared" si="621"/>
        <v>#N/A</v>
      </c>
      <c r="E1525" s="5" t="b">
        <f t="shared" si="638"/>
        <v>0</v>
      </c>
      <c r="F1525" s="5" t="e">
        <f t="shared" si="622"/>
        <v>#N/A</v>
      </c>
      <c r="G1525" s="5" t="str">
        <f t="shared" si="639"/>
        <v>FALSE V</v>
      </c>
      <c r="H1525" s="5" t="b">
        <f t="shared" si="640"/>
        <v>0</v>
      </c>
      <c r="I1525" s="5" t="b">
        <f t="shared" si="641"/>
        <v>0</v>
      </c>
      <c r="J1525" s="5" t="b">
        <f t="shared" si="642"/>
        <v>0</v>
      </c>
      <c r="K1525" s="5" t="str">
        <f t="shared" si="643"/>
        <v>FALSE C</v>
      </c>
      <c r="L1525" s="5" t="str">
        <f t="array" ref="L1525">IFERROR(INDEX(e29_4c,SMALL(IF(($B$9&lt;=e29_raw)*($B$11&gt;=e29_raw),MATCH(ROW(e29_4c),ROW(e29_4c))),ROWS($A$1:A1519)),COLUMN(A1519)),"")</f>
        <v/>
      </c>
      <c r="M1525" s="5" t="b">
        <f t="shared" si="644"/>
        <v>0</v>
      </c>
      <c r="N1525" t="b">
        <f t="shared" si="645"/>
        <v>0</v>
      </c>
      <c r="O1525" t="b">
        <f t="shared" si="646"/>
        <v>0</v>
      </c>
      <c r="P1525" s="5" t="b">
        <f t="shared" si="647"/>
        <v>0</v>
      </c>
      <c r="T1525" t="str">
        <f t="shared" si="623"/>
        <v/>
      </c>
      <c r="U1525" t="str">
        <f t="shared" si="624"/>
        <v/>
      </c>
      <c r="V1525" t="str">
        <f t="shared" si="625"/>
        <v/>
      </c>
      <c r="W1525" t="str">
        <f t="shared" si="626"/>
        <v/>
      </c>
      <c r="X1525" t="str">
        <f t="shared" si="627"/>
        <v/>
      </c>
      <c r="Y1525" t="str">
        <f t="shared" si="628"/>
        <v/>
      </c>
      <c r="Z1525" t="str">
        <f t="shared" si="629"/>
        <v/>
      </c>
      <c r="AA1525" t="str">
        <f t="shared" si="630"/>
        <v/>
      </c>
      <c r="AB1525" t="str">
        <f t="shared" si="631"/>
        <v/>
      </c>
      <c r="AC1525" t="str">
        <f t="shared" si="632"/>
        <v/>
      </c>
      <c r="AD1525" t="str">
        <f t="shared" si="633"/>
        <v/>
      </c>
      <c r="AE1525" t="str">
        <f t="shared" si="634"/>
        <v/>
      </c>
      <c r="AF1525" t="str">
        <f t="shared" si="635"/>
        <v/>
      </c>
      <c r="AG1525" t="str">
        <f t="shared" si="636"/>
        <v/>
      </c>
    </row>
    <row r="1526" spans="3:33" x14ac:dyDescent="0.3">
      <c r="C1526" s="5" t="str">
        <f t="shared" si="637"/>
        <v/>
      </c>
      <c r="D1526" s="5" t="e">
        <f t="shared" si="621"/>
        <v>#N/A</v>
      </c>
      <c r="E1526" s="5" t="b">
        <f t="shared" si="638"/>
        <v>0</v>
      </c>
      <c r="F1526" s="5" t="e">
        <f t="shared" si="622"/>
        <v>#N/A</v>
      </c>
      <c r="G1526" s="5" t="str">
        <f t="shared" si="639"/>
        <v>FALSE V</v>
      </c>
      <c r="H1526" s="5" t="b">
        <f t="shared" si="640"/>
        <v>0</v>
      </c>
      <c r="I1526" s="5" t="b">
        <f t="shared" si="641"/>
        <v>0</v>
      </c>
      <c r="J1526" s="5" t="b">
        <f t="shared" si="642"/>
        <v>0</v>
      </c>
      <c r="K1526" s="5" t="str">
        <f t="shared" si="643"/>
        <v>FALSE C</v>
      </c>
      <c r="L1526" s="5" t="str">
        <f t="array" ref="L1526">IFERROR(INDEX(e29_4c,SMALL(IF(($B$9&lt;=e29_raw)*($B$11&gt;=e29_raw),MATCH(ROW(e29_4c),ROW(e29_4c))),ROWS($A$1:A1520)),COLUMN(A1520)),"")</f>
        <v/>
      </c>
      <c r="M1526" s="5" t="b">
        <f t="shared" si="644"/>
        <v>0</v>
      </c>
      <c r="N1526" t="b">
        <f t="shared" si="645"/>
        <v>0</v>
      </c>
      <c r="O1526" t="b">
        <f t="shared" si="646"/>
        <v>0</v>
      </c>
      <c r="P1526" s="5" t="b">
        <f t="shared" si="647"/>
        <v>0</v>
      </c>
      <c r="T1526" t="str">
        <f t="shared" si="623"/>
        <v/>
      </c>
      <c r="U1526" t="str">
        <f t="shared" si="624"/>
        <v/>
      </c>
      <c r="V1526" t="str">
        <f t="shared" si="625"/>
        <v/>
      </c>
      <c r="W1526" t="str">
        <f t="shared" si="626"/>
        <v/>
      </c>
      <c r="X1526" t="str">
        <f t="shared" si="627"/>
        <v/>
      </c>
      <c r="Y1526" t="str">
        <f t="shared" si="628"/>
        <v/>
      </c>
      <c r="Z1526" t="str">
        <f t="shared" si="629"/>
        <v/>
      </c>
      <c r="AA1526" t="str">
        <f t="shared" si="630"/>
        <v/>
      </c>
      <c r="AB1526" t="str">
        <f t="shared" si="631"/>
        <v/>
      </c>
      <c r="AC1526" t="str">
        <f t="shared" si="632"/>
        <v/>
      </c>
      <c r="AD1526" t="str">
        <f t="shared" si="633"/>
        <v/>
      </c>
      <c r="AE1526" t="str">
        <f t="shared" si="634"/>
        <v/>
      </c>
      <c r="AF1526" t="str">
        <f t="shared" si="635"/>
        <v/>
      </c>
      <c r="AG1526" t="str">
        <f t="shared" si="636"/>
        <v/>
      </c>
    </row>
    <row r="1527" spans="3:33" x14ac:dyDescent="0.3">
      <c r="C1527" s="5" t="str">
        <f t="shared" si="637"/>
        <v/>
      </c>
      <c r="D1527" s="5" t="e">
        <f t="shared" si="621"/>
        <v>#N/A</v>
      </c>
      <c r="E1527" s="5" t="b">
        <f t="shared" si="638"/>
        <v>0</v>
      </c>
      <c r="F1527" s="5" t="e">
        <f t="shared" si="622"/>
        <v>#N/A</v>
      </c>
      <c r="G1527" s="5" t="str">
        <f t="shared" si="639"/>
        <v>FALSE V</v>
      </c>
      <c r="H1527" s="5" t="b">
        <f t="shared" si="640"/>
        <v>0</v>
      </c>
      <c r="I1527" s="5" t="b">
        <f t="shared" si="641"/>
        <v>0</v>
      </c>
      <c r="J1527" s="5" t="b">
        <f t="shared" si="642"/>
        <v>0</v>
      </c>
      <c r="K1527" s="5" t="str">
        <f t="shared" si="643"/>
        <v>FALSE C</v>
      </c>
      <c r="L1527" s="5" t="str">
        <f t="array" ref="L1527">IFERROR(INDEX(e29_4c,SMALL(IF(($B$9&lt;=e29_raw)*($B$11&gt;=e29_raw),MATCH(ROW(e29_4c),ROW(e29_4c))),ROWS($A$1:A1521)),COLUMN(A1521)),"")</f>
        <v/>
      </c>
      <c r="M1527" s="5" t="b">
        <f t="shared" si="644"/>
        <v>0</v>
      </c>
      <c r="N1527" t="b">
        <f t="shared" si="645"/>
        <v>0</v>
      </c>
      <c r="O1527" t="b">
        <f t="shared" si="646"/>
        <v>0</v>
      </c>
      <c r="P1527" s="5" t="b">
        <f t="shared" si="647"/>
        <v>0</v>
      </c>
      <c r="T1527" t="str">
        <f t="shared" si="623"/>
        <v/>
      </c>
      <c r="U1527" t="str">
        <f t="shared" si="624"/>
        <v/>
      </c>
      <c r="V1527" t="str">
        <f t="shared" si="625"/>
        <v/>
      </c>
      <c r="W1527" t="str">
        <f t="shared" si="626"/>
        <v/>
      </c>
      <c r="X1527" t="str">
        <f t="shared" si="627"/>
        <v/>
      </c>
      <c r="Y1527" t="str">
        <f t="shared" si="628"/>
        <v/>
      </c>
      <c r="Z1527" t="str">
        <f t="shared" si="629"/>
        <v/>
      </c>
      <c r="AA1527" t="str">
        <f t="shared" si="630"/>
        <v/>
      </c>
      <c r="AB1527" t="str">
        <f t="shared" si="631"/>
        <v/>
      </c>
      <c r="AC1527" t="str">
        <f t="shared" si="632"/>
        <v/>
      </c>
      <c r="AD1527" t="str">
        <f t="shared" si="633"/>
        <v/>
      </c>
      <c r="AE1527" t="str">
        <f t="shared" si="634"/>
        <v/>
      </c>
      <c r="AF1527" t="str">
        <f t="shared" si="635"/>
        <v/>
      </c>
      <c r="AG1527" t="str">
        <f t="shared" si="636"/>
        <v/>
      </c>
    </row>
    <row r="1528" spans="3:33" x14ac:dyDescent="0.3">
      <c r="C1528" s="5" t="str">
        <f t="shared" si="637"/>
        <v/>
      </c>
      <c r="D1528" s="5" t="e">
        <f t="shared" si="621"/>
        <v>#N/A</v>
      </c>
      <c r="E1528" s="5" t="b">
        <f t="shared" si="638"/>
        <v>0</v>
      </c>
      <c r="F1528" s="5" t="e">
        <f t="shared" si="622"/>
        <v>#N/A</v>
      </c>
      <c r="G1528" s="5" t="str">
        <f t="shared" si="639"/>
        <v>FALSE V</v>
      </c>
      <c r="H1528" s="5" t="b">
        <f t="shared" si="640"/>
        <v>0</v>
      </c>
      <c r="I1528" s="5" t="b">
        <f t="shared" si="641"/>
        <v>0</v>
      </c>
      <c r="J1528" s="5" t="b">
        <f t="shared" si="642"/>
        <v>0</v>
      </c>
      <c r="K1528" s="5" t="str">
        <f t="shared" si="643"/>
        <v>FALSE C</v>
      </c>
      <c r="L1528" s="5" t="str">
        <f t="array" ref="L1528">IFERROR(INDEX(e29_4c,SMALL(IF(($B$9&lt;=e29_raw)*($B$11&gt;=e29_raw),MATCH(ROW(e29_4c),ROW(e29_4c))),ROWS($A$1:A1522)),COLUMN(A1522)),"")</f>
        <v/>
      </c>
      <c r="M1528" s="5" t="b">
        <f t="shared" si="644"/>
        <v>0</v>
      </c>
      <c r="N1528" t="b">
        <f t="shared" si="645"/>
        <v>0</v>
      </c>
      <c r="O1528" t="b">
        <f t="shared" si="646"/>
        <v>0</v>
      </c>
      <c r="P1528" s="5" t="b">
        <f t="shared" si="647"/>
        <v>0</v>
      </c>
      <c r="T1528" t="str">
        <f t="shared" si="623"/>
        <v/>
      </c>
      <c r="U1528" t="str">
        <f t="shared" si="624"/>
        <v/>
      </c>
      <c r="V1528" t="str">
        <f t="shared" si="625"/>
        <v/>
      </c>
      <c r="W1528" t="str">
        <f t="shared" si="626"/>
        <v/>
      </c>
      <c r="X1528" t="str">
        <f t="shared" si="627"/>
        <v/>
      </c>
      <c r="Y1528" t="str">
        <f t="shared" si="628"/>
        <v/>
      </c>
      <c r="Z1528" t="str">
        <f t="shared" si="629"/>
        <v/>
      </c>
      <c r="AA1528" t="str">
        <f t="shared" si="630"/>
        <v/>
      </c>
      <c r="AB1528" t="str">
        <f t="shared" si="631"/>
        <v/>
      </c>
      <c r="AC1528" t="str">
        <f t="shared" si="632"/>
        <v/>
      </c>
      <c r="AD1528" t="str">
        <f t="shared" si="633"/>
        <v/>
      </c>
      <c r="AE1528" t="str">
        <f t="shared" si="634"/>
        <v/>
      </c>
      <c r="AF1528" t="str">
        <f t="shared" si="635"/>
        <v/>
      </c>
      <c r="AG1528" t="str">
        <f t="shared" si="636"/>
        <v/>
      </c>
    </row>
    <row r="1529" spans="3:33" x14ac:dyDescent="0.3">
      <c r="C1529" s="5" t="str">
        <f t="shared" si="637"/>
        <v/>
      </c>
      <c r="D1529" s="5" t="e">
        <f t="shared" si="621"/>
        <v>#N/A</v>
      </c>
      <c r="E1529" s="5" t="b">
        <f t="shared" si="638"/>
        <v>0</v>
      </c>
      <c r="F1529" s="5" t="e">
        <f t="shared" si="622"/>
        <v>#N/A</v>
      </c>
      <c r="G1529" s="5" t="str">
        <f t="shared" si="639"/>
        <v>FALSE V</v>
      </c>
      <c r="H1529" s="5" t="b">
        <f t="shared" si="640"/>
        <v>0</v>
      </c>
      <c r="I1529" s="5" t="b">
        <f t="shared" si="641"/>
        <v>0</v>
      </c>
      <c r="J1529" s="5" t="b">
        <f t="shared" si="642"/>
        <v>0</v>
      </c>
      <c r="K1529" s="5" t="str">
        <f t="shared" si="643"/>
        <v>FALSE C</v>
      </c>
      <c r="L1529" s="5" t="str">
        <f t="array" ref="L1529">IFERROR(INDEX(e29_4c,SMALL(IF(($B$9&lt;=e29_raw)*($B$11&gt;=e29_raw),MATCH(ROW(e29_4c),ROW(e29_4c))),ROWS($A$1:A1523)),COLUMN(A1523)),"")</f>
        <v/>
      </c>
      <c r="M1529" s="5" t="b">
        <f t="shared" si="644"/>
        <v>0</v>
      </c>
      <c r="N1529" t="b">
        <f t="shared" si="645"/>
        <v>0</v>
      </c>
      <c r="O1529" t="b">
        <f t="shared" si="646"/>
        <v>0</v>
      </c>
      <c r="P1529" s="5" t="b">
        <f t="shared" si="647"/>
        <v>0</v>
      </c>
      <c r="T1529" t="str">
        <f t="shared" si="623"/>
        <v/>
      </c>
      <c r="U1529" t="str">
        <f t="shared" si="624"/>
        <v/>
      </c>
      <c r="V1529" t="str">
        <f t="shared" si="625"/>
        <v/>
      </c>
      <c r="W1529" t="str">
        <f t="shared" si="626"/>
        <v/>
      </c>
      <c r="X1529" t="str">
        <f t="shared" si="627"/>
        <v/>
      </c>
      <c r="Y1529" t="str">
        <f t="shared" si="628"/>
        <v/>
      </c>
      <c r="Z1529" t="str">
        <f t="shared" si="629"/>
        <v/>
      </c>
      <c r="AA1529" t="str">
        <f t="shared" si="630"/>
        <v/>
      </c>
      <c r="AB1529" t="str">
        <f t="shared" si="631"/>
        <v/>
      </c>
      <c r="AC1529" t="str">
        <f t="shared" si="632"/>
        <v/>
      </c>
      <c r="AD1529" t="str">
        <f t="shared" si="633"/>
        <v/>
      </c>
      <c r="AE1529" t="str">
        <f t="shared" si="634"/>
        <v/>
      </c>
      <c r="AF1529" t="str">
        <f t="shared" si="635"/>
        <v/>
      </c>
      <c r="AG1529" t="str">
        <f t="shared" si="636"/>
        <v/>
      </c>
    </row>
    <row r="1530" spans="3:33" x14ac:dyDescent="0.3">
      <c r="C1530" s="5" t="str">
        <f t="shared" si="637"/>
        <v/>
      </c>
      <c r="D1530" s="5" t="e">
        <f t="shared" si="621"/>
        <v>#N/A</v>
      </c>
      <c r="E1530" s="5" t="b">
        <f t="shared" si="638"/>
        <v>0</v>
      </c>
      <c r="F1530" s="5" t="e">
        <f t="shared" si="622"/>
        <v>#N/A</v>
      </c>
      <c r="G1530" s="5" t="str">
        <f t="shared" si="639"/>
        <v>FALSE V</v>
      </c>
      <c r="H1530" s="5" t="b">
        <f t="shared" si="640"/>
        <v>0</v>
      </c>
      <c r="I1530" s="5" t="b">
        <f t="shared" si="641"/>
        <v>0</v>
      </c>
      <c r="J1530" s="5" t="b">
        <f t="shared" si="642"/>
        <v>0</v>
      </c>
      <c r="K1530" s="5" t="str">
        <f t="shared" si="643"/>
        <v>FALSE C</v>
      </c>
      <c r="L1530" s="5" t="str">
        <f t="array" ref="L1530">IFERROR(INDEX(e29_4c,SMALL(IF(($B$9&lt;=e29_raw)*($B$11&gt;=e29_raw),MATCH(ROW(e29_4c),ROW(e29_4c))),ROWS($A$1:A1524)),COLUMN(A1524)),"")</f>
        <v/>
      </c>
      <c r="M1530" s="5" t="b">
        <f t="shared" si="644"/>
        <v>0</v>
      </c>
      <c r="N1530" t="b">
        <f t="shared" si="645"/>
        <v>0</v>
      </c>
      <c r="O1530" t="b">
        <f t="shared" si="646"/>
        <v>0</v>
      </c>
      <c r="P1530" s="5" t="b">
        <f t="shared" si="647"/>
        <v>0</v>
      </c>
      <c r="T1530" t="str">
        <f t="shared" si="623"/>
        <v/>
      </c>
      <c r="U1530" t="str">
        <f t="shared" si="624"/>
        <v/>
      </c>
      <c r="V1530" t="str">
        <f t="shared" si="625"/>
        <v/>
      </c>
      <c r="W1530" t="str">
        <f t="shared" si="626"/>
        <v/>
      </c>
      <c r="X1530" t="str">
        <f t="shared" si="627"/>
        <v/>
      </c>
      <c r="Y1530" t="str">
        <f t="shared" si="628"/>
        <v/>
      </c>
      <c r="Z1530" t="str">
        <f t="shared" si="629"/>
        <v/>
      </c>
      <c r="AA1530" t="str">
        <f t="shared" si="630"/>
        <v/>
      </c>
      <c r="AB1530" t="str">
        <f t="shared" si="631"/>
        <v/>
      </c>
      <c r="AC1530" t="str">
        <f t="shared" si="632"/>
        <v/>
      </c>
      <c r="AD1530" t="str">
        <f t="shared" si="633"/>
        <v/>
      </c>
      <c r="AE1530" t="str">
        <f t="shared" si="634"/>
        <v/>
      </c>
      <c r="AF1530" t="str">
        <f t="shared" si="635"/>
        <v/>
      </c>
      <c r="AG1530" t="str">
        <f t="shared" si="636"/>
        <v/>
      </c>
    </row>
    <row r="1531" spans="3:33" x14ac:dyDescent="0.3">
      <c r="C1531" s="5" t="str">
        <f t="shared" si="637"/>
        <v/>
      </c>
      <c r="D1531" s="5" t="e">
        <f t="shared" si="621"/>
        <v>#N/A</v>
      </c>
      <c r="E1531" s="5" t="b">
        <f t="shared" si="638"/>
        <v>0</v>
      </c>
      <c r="F1531" s="5" t="e">
        <f t="shared" si="622"/>
        <v>#N/A</v>
      </c>
      <c r="G1531" s="5" t="str">
        <f t="shared" si="639"/>
        <v>FALSE V</v>
      </c>
      <c r="H1531" s="5" t="b">
        <f t="shared" si="640"/>
        <v>0</v>
      </c>
      <c r="I1531" s="5" t="b">
        <f t="shared" si="641"/>
        <v>0</v>
      </c>
      <c r="J1531" s="5" t="b">
        <f t="shared" si="642"/>
        <v>0</v>
      </c>
      <c r="K1531" s="5" t="str">
        <f t="shared" si="643"/>
        <v>FALSE C</v>
      </c>
      <c r="L1531" s="5" t="str">
        <f t="array" ref="L1531">IFERROR(INDEX(e29_4c,SMALL(IF(($B$9&lt;=e29_raw)*($B$11&gt;=e29_raw),MATCH(ROW(e29_4c),ROW(e29_4c))),ROWS($A$1:A1525)),COLUMN(A1525)),"")</f>
        <v/>
      </c>
      <c r="M1531" s="5" t="b">
        <f t="shared" si="644"/>
        <v>0</v>
      </c>
      <c r="N1531" t="b">
        <f t="shared" si="645"/>
        <v>0</v>
      </c>
      <c r="O1531" t="b">
        <f t="shared" si="646"/>
        <v>0</v>
      </c>
      <c r="P1531" s="5" t="b">
        <f t="shared" si="647"/>
        <v>0</v>
      </c>
      <c r="T1531" t="str">
        <f t="shared" si="623"/>
        <v/>
      </c>
      <c r="U1531" t="str">
        <f t="shared" si="624"/>
        <v/>
      </c>
      <c r="V1531" t="str">
        <f t="shared" si="625"/>
        <v/>
      </c>
      <c r="W1531" t="str">
        <f t="shared" si="626"/>
        <v/>
      </c>
      <c r="X1531" t="str">
        <f t="shared" si="627"/>
        <v/>
      </c>
      <c r="Y1531" t="str">
        <f t="shared" si="628"/>
        <v/>
      </c>
      <c r="Z1531" t="str">
        <f t="shared" si="629"/>
        <v/>
      </c>
      <c r="AA1531" t="str">
        <f t="shared" si="630"/>
        <v/>
      </c>
      <c r="AB1531" t="str">
        <f t="shared" si="631"/>
        <v/>
      </c>
      <c r="AC1531" t="str">
        <f t="shared" si="632"/>
        <v/>
      </c>
      <c r="AD1531" t="str">
        <f t="shared" si="633"/>
        <v/>
      </c>
      <c r="AE1531" t="str">
        <f t="shared" si="634"/>
        <v/>
      </c>
      <c r="AF1531" t="str">
        <f t="shared" si="635"/>
        <v/>
      </c>
      <c r="AG1531" t="str">
        <f t="shared" si="636"/>
        <v/>
      </c>
    </row>
    <row r="1532" spans="3:33" x14ac:dyDescent="0.3">
      <c r="C1532" s="5" t="str">
        <f t="shared" si="637"/>
        <v/>
      </c>
      <c r="D1532" s="5" t="e">
        <f t="shared" si="621"/>
        <v>#N/A</v>
      </c>
      <c r="E1532" s="5" t="b">
        <f t="shared" si="638"/>
        <v>0</v>
      </c>
      <c r="F1532" s="5" t="e">
        <f t="shared" si="622"/>
        <v>#N/A</v>
      </c>
      <c r="G1532" s="5" t="str">
        <f t="shared" si="639"/>
        <v>FALSE V</v>
      </c>
      <c r="H1532" s="5" t="b">
        <f t="shared" si="640"/>
        <v>0</v>
      </c>
      <c r="I1532" s="5" t="b">
        <f t="shared" si="641"/>
        <v>0</v>
      </c>
      <c r="J1532" s="5" t="b">
        <f t="shared" si="642"/>
        <v>0</v>
      </c>
      <c r="K1532" s="5" t="str">
        <f t="shared" si="643"/>
        <v>FALSE C</v>
      </c>
      <c r="L1532" s="5" t="str">
        <f t="array" ref="L1532">IFERROR(INDEX(e29_4c,SMALL(IF(($B$9&lt;=e29_raw)*($B$11&gt;=e29_raw),MATCH(ROW(e29_4c),ROW(e29_4c))),ROWS($A$1:A1526)),COLUMN(A1526)),"")</f>
        <v/>
      </c>
      <c r="M1532" s="5" t="b">
        <f t="shared" si="644"/>
        <v>0</v>
      </c>
      <c r="N1532" t="b">
        <f t="shared" si="645"/>
        <v>0</v>
      </c>
      <c r="O1532" t="b">
        <f t="shared" si="646"/>
        <v>0</v>
      </c>
      <c r="P1532" s="5" t="b">
        <f t="shared" si="647"/>
        <v>0</v>
      </c>
      <c r="T1532" t="str">
        <f t="shared" si="623"/>
        <v/>
      </c>
      <c r="U1532" t="str">
        <f t="shared" si="624"/>
        <v/>
      </c>
      <c r="V1532" t="str">
        <f t="shared" si="625"/>
        <v/>
      </c>
      <c r="W1532" t="str">
        <f t="shared" si="626"/>
        <v/>
      </c>
      <c r="X1532" t="str">
        <f t="shared" si="627"/>
        <v/>
      </c>
      <c r="Y1532" t="str">
        <f t="shared" si="628"/>
        <v/>
      </c>
      <c r="Z1532" t="str">
        <f t="shared" si="629"/>
        <v/>
      </c>
      <c r="AA1532" t="str">
        <f t="shared" si="630"/>
        <v/>
      </c>
      <c r="AB1532" t="str">
        <f t="shared" si="631"/>
        <v/>
      </c>
      <c r="AC1532" t="str">
        <f t="shared" si="632"/>
        <v/>
      </c>
      <c r="AD1532" t="str">
        <f t="shared" si="633"/>
        <v/>
      </c>
      <c r="AE1532" t="str">
        <f t="shared" si="634"/>
        <v/>
      </c>
      <c r="AF1532" t="str">
        <f t="shared" si="635"/>
        <v/>
      </c>
      <c r="AG1532" t="str">
        <f t="shared" si="636"/>
        <v/>
      </c>
    </row>
    <row r="1533" spans="3:33" x14ac:dyDescent="0.3">
      <c r="C1533" s="5" t="str">
        <f t="shared" si="637"/>
        <v/>
      </c>
      <c r="D1533" s="5" t="e">
        <f t="shared" si="621"/>
        <v>#N/A</v>
      </c>
      <c r="E1533" s="5" t="b">
        <f t="shared" si="638"/>
        <v>0</v>
      </c>
      <c r="F1533" s="5" t="e">
        <f t="shared" si="622"/>
        <v>#N/A</v>
      </c>
      <c r="G1533" s="5" t="str">
        <f t="shared" si="639"/>
        <v>FALSE V</v>
      </c>
      <c r="H1533" s="5" t="b">
        <f t="shared" si="640"/>
        <v>0</v>
      </c>
      <c r="I1533" s="5" t="b">
        <f t="shared" si="641"/>
        <v>0</v>
      </c>
      <c r="J1533" s="5" t="b">
        <f t="shared" si="642"/>
        <v>0</v>
      </c>
      <c r="K1533" s="5" t="str">
        <f t="shared" si="643"/>
        <v>FALSE C</v>
      </c>
      <c r="L1533" s="5" t="str">
        <f t="array" ref="L1533">IFERROR(INDEX(e29_4c,SMALL(IF(($B$9&lt;=e29_raw)*($B$11&gt;=e29_raw),MATCH(ROW(e29_4c),ROW(e29_4c))),ROWS($A$1:A1527)),COLUMN(A1527)),"")</f>
        <v/>
      </c>
      <c r="M1533" s="5" t="b">
        <f t="shared" si="644"/>
        <v>0</v>
      </c>
      <c r="N1533" t="b">
        <f t="shared" si="645"/>
        <v>0</v>
      </c>
      <c r="O1533" t="b">
        <f t="shared" si="646"/>
        <v>0</v>
      </c>
      <c r="P1533" s="5" t="b">
        <f t="shared" si="647"/>
        <v>0</v>
      </c>
      <c r="T1533" t="str">
        <f t="shared" si="623"/>
        <v/>
      </c>
      <c r="U1533" t="str">
        <f t="shared" si="624"/>
        <v/>
      </c>
      <c r="V1533" t="str">
        <f t="shared" si="625"/>
        <v/>
      </c>
      <c r="W1533" t="str">
        <f t="shared" si="626"/>
        <v/>
      </c>
      <c r="X1533" t="str">
        <f t="shared" si="627"/>
        <v/>
      </c>
      <c r="Y1533" t="str">
        <f t="shared" si="628"/>
        <v/>
      </c>
      <c r="Z1533" t="str">
        <f t="shared" si="629"/>
        <v/>
      </c>
      <c r="AA1533" t="str">
        <f t="shared" si="630"/>
        <v/>
      </c>
      <c r="AB1533" t="str">
        <f t="shared" si="631"/>
        <v/>
      </c>
      <c r="AC1533" t="str">
        <f t="shared" si="632"/>
        <v/>
      </c>
      <c r="AD1533" t="str">
        <f t="shared" si="633"/>
        <v/>
      </c>
      <c r="AE1533" t="str">
        <f t="shared" si="634"/>
        <v/>
      </c>
      <c r="AF1533" t="str">
        <f t="shared" si="635"/>
        <v/>
      </c>
      <c r="AG1533" t="str">
        <f t="shared" si="636"/>
        <v/>
      </c>
    </row>
    <row r="1534" spans="3:33" x14ac:dyDescent="0.3">
      <c r="C1534" s="5" t="str">
        <f t="shared" si="637"/>
        <v/>
      </c>
      <c r="D1534" s="5" t="e">
        <f t="shared" si="621"/>
        <v>#N/A</v>
      </c>
      <c r="E1534" s="5" t="b">
        <f t="shared" si="638"/>
        <v>0</v>
      </c>
      <c r="F1534" s="5" t="e">
        <f t="shared" si="622"/>
        <v>#N/A</v>
      </c>
      <c r="G1534" s="5" t="str">
        <f t="shared" si="639"/>
        <v>FALSE V</v>
      </c>
      <c r="H1534" s="5" t="b">
        <f t="shared" si="640"/>
        <v>0</v>
      </c>
      <c r="I1534" s="5" t="b">
        <f t="shared" si="641"/>
        <v>0</v>
      </c>
      <c r="J1534" s="5" t="b">
        <f t="shared" si="642"/>
        <v>0</v>
      </c>
      <c r="K1534" s="5" t="str">
        <f t="shared" si="643"/>
        <v>FALSE C</v>
      </c>
      <c r="L1534" s="5" t="str">
        <f t="array" ref="L1534">IFERROR(INDEX(e29_4c,SMALL(IF(($B$9&lt;=e29_raw)*($B$11&gt;=e29_raw),MATCH(ROW(e29_4c),ROW(e29_4c))),ROWS($A$1:A1528)),COLUMN(A1528)),"")</f>
        <v/>
      </c>
      <c r="M1534" s="5" t="b">
        <f t="shared" si="644"/>
        <v>0</v>
      </c>
      <c r="N1534" t="b">
        <f t="shared" si="645"/>
        <v>0</v>
      </c>
      <c r="O1534" t="b">
        <f t="shared" si="646"/>
        <v>0</v>
      </c>
      <c r="P1534" s="5" t="b">
        <f t="shared" si="647"/>
        <v>0</v>
      </c>
      <c r="T1534" t="str">
        <f t="shared" si="623"/>
        <v/>
      </c>
      <c r="U1534" t="str">
        <f t="shared" si="624"/>
        <v/>
      </c>
      <c r="V1534" t="str">
        <f t="shared" si="625"/>
        <v/>
      </c>
      <c r="W1534" t="str">
        <f t="shared" si="626"/>
        <v/>
      </c>
      <c r="X1534" t="str">
        <f t="shared" si="627"/>
        <v/>
      </c>
      <c r="Y1534" t="str">
        <f t="shared" si="628"/>
        <v/>
      </c>
      <c r="Z1534" t="str">
        <f t="shared" si="629"/>
        <v/>
      </c>
      <c r="AA1534" t="str">
        <f t="shared" si="630"/>
        <v/>
      </c>
      <c r="AB1534" t="str">
        <f t="shared" si="631"/>
        <v/>
      </c>
      <c r="AC1534" t="str">
        <f t="shared" si="632"/>
        <v/>
      </c>
      <c r="AD1534" t="str">
        <f t="shared" si="633"/>
        <v/>
      </c>
      <c r="AE1534" t="str">
        <f t="shared" si="634"/>
        <v/>
      </c>
      <c r="AF1534" t="str">
        <f t="shared" si="635"/>
        <v/>
      </c>
      <c r="AG1534" t="str">
        <f t="shared" si="636"/>
        <v/>
      </c>
    </row>
    <row r="1535" spans="3:33" x14ac:dyDescent="0.3">
      <c r="C1535" s="5" t="str">
        <f t="shared" si="637"/>
        <v/>
      </c>
      <c r="D1535" s="5" t="e">
        <f t="shared" si="621"/>
        <v>#N/A</v>
      </c>
      <c r="E1535" s="5" t="b">
        <f t="shared" si="638"/>
        <v>0</v>
      </c>
      <c r="F1535" s="5" t="e">
        <f t="shared" si="622"/>
        <v>#N/A</v>
      </c>
      <c r="G1535" s="5" t="str">
        <f t="shared" si="639"/>
        <v>FALSE V</v>
      </c>
      <c r="H1535" s="5" t="b">
        <f t="shared" si="640"/>
        <v>0</v>
      </c>
      <c r="I1535" s="5" t="b">
        <f t="shared" si="641"/>
        <v>0</v>
      </c>
      <c r="J1535" s="5" t="b">
        <f t="shared" si="642"/>
        <v>0</v>
      </c>
      <c r="K1535" s="5" t="str">
        <f t="shared" si="643"/>
        <v>FALSE C</v>
      </c>
      <c r="L1535" s="5" t="str">
        <f t="array" ref="L1535">IFERROR(INDEX(e29_4c,SMALL(IF(($B$9&lt;=e29_raw)*($B$11&gt;=e29_raw),MATCH(ROW(e29_4c),ROW(e29_4c))),ROWS($A$1:A1529)),COLUMN(A1529)),"")</f>
        <v/>
      </c>
      <c r="M1535" s="5" t="b">
        <f t="shared" si="644"/>
        <v>0</v>
      </c>
      <c r="N1535" t="b">
        <f t="shared" si="645"/>
        <v>0</v>
      </c>
      <c r="O1535" t="b">
        <f t="shared" si="646"/>
        <v>0</v>
      </c>
      <c r="P1535" s="5" t="b">
        <f t="shared" si="647"/>
        <v>0</v>
      </c>
      <c r="T1535" t="str">
        <f t="shared" si="623"/>
        <v/>
      </c>
      <c r="U1535" t="str">
        <f t="shared" si="624"/>
        <v/>
      </c>
      <c r="V1535" t="str">
        <f t="shared" si="625"/>
        <v/>
      </c>
      <c r="W1535" t="str">
        <f t="shared" si="626"/>
        <v/>
      </c>
      <c r="X1535" t="str">
        <f t="shared" si="627"/>
        <v/>
      </c>
      <c r="Y1535" t="str">
        <f t="shared" si="628"/>
        <v/>
      </c>
      <c r="Z1535" t="str">
        <f t="shared" si="629"/>
        <v/>
      </c>
      <c r="AA1535" t="str">
        <f t="shared" si="630"/>
        <v/>
      </c>
      <c r="AB1535" t="str">
        <f t="shared" si="631"/>
        <v/>
      </c>
      <c r="AC1535" t="str">
        <f t="shared" si="632"/>
        <v/>
      </c>
      <c r="AD1535" t="str">
        <f t="shared" si="633"/>
        <v/>
      </c>
      <c r="AE1535" t="str">
        <f t="shared" si="634"/>
        <v/>
      </c>
      <c r="AF1535" t="str">
        <f t="shared" si="635"/>
        <v/>
      </c>
      <c r="AG1535" t="str">
        <f t="shared" si="636"/>
        <v/>
      </c>
    </row>
    <row r="1536" spans="3:33" x14ac:dyDescent="0.3">
      <c r="C1536" s="5" t="str">
        <f t="shared" si="637"/>
        <v/>
      </c>
      <c r="D1536" s="5" t="e">
        <f t="shared" si="621"/>
        <v>#N/A</v>
      </c>
      <c r="E1536" s="5" t="b">
        <f t="shared" si="638"/>
        <v>0</v>
      </c>
      <c r="F1536" s="5" t="e">
        <f t="shared" si="622"/>
        <v>#N/A</v>
      </c>
      <c r="G1536" s="5" t="str">
        <f t="shared" si="639"/>
        <v>FALSE V</v>
      </c>
      <c r="H1536" s="5" t="b">
        <f t="shared" si="640"/>
        <v>0</v>
      </c>
      <c r="I1536" s="5" t="b">
        <f t="shared" si="641"/>
        <v>0</v>
      </c>
      <c r="J1536" s="5" t="b">
        <f t="shared" si="642"/>
        <v>0</v>
      </c>
      <c r="K1536" s="5" t="str">
        <f t="shared" si="643"/>
        <v>FALSE C</v>
      </c>
      <c r="L1536" s="5" t="str">
        <f t="array" ref="L1536">IFERROR(INDEX(e29_4c,SMALL(IF(($B$9&lt;=e29_raw)*($B$11&gt;=e29_raw),MATCH(ROW(e29_4c),ROW(e29_4c))),ROWS($A$1:A1530)),COLUMN(A1530)),"")</f>
        <v/>
      </c>
      <c r="M1536" s="5" t="b">
        <f t="shared" si="644"/>
        <v>0</v>
      </c>
      <c r="N1536" t="b">
        <f t="shared" si="645"/>
        <v>0</v>
      </c>
      <c r="O1536" t="b">
        <f t="shared" si="646"/>
        <v>0</v>
      </c>
      <c r="P1536" s="5" t="b">
        <f t="shared" si="647"/>
        <v>0</v>
      </c>
      <c r="T1536" t="str">
        <f t="shared" si="623"/>
        <v/>
      </c>
      <c r="U1536" t="str">
        <f t="shared" si="624"/>
        <v/>
      </c>
      <c r="V1536" t="str">
        <f t="shared" si="625"/>
        <v/>
      </c>
      <c r="W1536" t="str">
        <f t="shared" si="626"/>
        <v/>
      </c>
      <c r="X1536" t="str">
        <f t="shared" si="627"/>
        <v/>
      </c>
      <c r="Y1536" t="str">
        <f t="shared" si="628"/>
        <v/>
      </c>
      <c r="Z1536" t="str">
        <f t="shared" si="629"/>
        <v/>
      </c>
      <c r="AA1536" t="str">
        <f t="shared" si="630"/>
        <v/>
      </c>
      <c r="AB1536" t="str">
        <f t="shared" si="631"/>
        <v/>
      </c>
      <c r="AC1536" t="str">
        <f t="shared" si="632"/>
        <v/>
      </c>
      <c r="AD1536" t="str">
        <f t="shared" si="633"/>
        <v/>
      </c>
      <c r="AE1536" t="str">
        <f t="shared" si="634"/>
        <v/>
      </c>
      <c r="AF1536" t="str">
        <f t="shared" si="635"/>
        <v/>
      </c>
      <c r="AG1536" t="str">
        <f t="shared" si="636"/>
        <v/>
      </c>
    </row>
    <row r="1537" spans="3:33" x14ac:dyDescent="0.3">
      <c r="C1537" s="5" t="str">
        <f t="shared" si="637"/>
        <v/>
      </c>
      <c r="D1537" s="5" t="e">
        <f t="shared" si="621"/>
        <v>#N/A</v>
      </c>
      <c r="E1537" s="5" t="b">
        <f t="shared" si="638"/>
        <v>0</v>
      </c>
      <c r="F1537" s="5" t="e">
        <f t="shared" si="622"/>
        <v>#N/A</v>
      </c>
      <c r="G1537" s="5" t="str">
        <f t="shared" si="639"/>
        <v>FALSE V</v>
      </c>
      <c r="H1537" s="5" t="b">
        <f t="shared" si="640"/>
        <v>0</v>
      </c>
      <c r="I1537" s="5" t="b">
        <f t="shared" si="641"/>
        <v>0</v>
      </c>
      <c r="J1537" s="5" t="b">
        <f t="shared" si="642"/>
        <v>0</v>
      </c>
      <c r="K1537" s="5" t="str">
        <f t="shared" si="643"/>
        <v>FALSE C</v>
      </c>
      <c r="L1537" s="5" t="str">
        <f t="array" ref="L1537">IFERROR(INDEX(e29_4c,SMALL(IF(($B$9&lt;=e29_raw)*($B$11&gt;=e29_raw),MATCH(ROW(e29_4c),ROW(e29_4c))),ROWS($A$1:A1531)),COLUMN(A1531)),"")</f>
        <v/>
      </c>
      <c r="M1537" s="5" t="b">
        <f t="shared" si="644"/>
        <v>0</v>
      </c>
      <c r="N1537" t="b">
        <f t="shared" si="645"/>
        <v>0</v>
      </c>
      <c r="O1537" t="b">
        <f t="shared" si="646"/>
        <v>0</v>
      </c>
      <c r="P1537" s="5" t="b">
        <f t="shared" si="647"/>
        <v>0</v>
      </c>
      <c r="T1537" t="str">
        <f t="shared" si="623"/>
        <v/>
      </c>
      <c r="U1537" t="str">
        <f t="shared" si="624"/>
        <v/>
      </c>
      <c r="V1537" t="str">
        <f t="shared" si="625"/>
        <v/>
      </c>
      <c r="W1537" t="str">
        <f t="shared" si="626"/>
        <v/>
      </c>
      <c r="X1537" t="str">
        <f t="shared" si="627"/>
        <v/>
      </c>
      <c r="Y1537" t="str">
        <f t="shared" si="628"/>
        <v/>
      </c>
      <c r="Z1537" t="str">
        <f t="shared" si="629"/>
        <v/>
      </c>
      <c r="AA1537" t="str">
        <f t="shared" si="630"/>
        <v/>
      </c>
      <c r="AB1537" t="str">
        <f t="shared" si="631"/>
        <v/>
      </c>
      <c r="AC1537" t="str">
        <f t="shared" si="632"/>
        <v/>
      </c>
      <c r="AD1537" t="str">
        <f t="shared" si="633"/>
        <v/>
      </c>
      <c r="AE1537" t="str">
        <f t="shared" si="634"/>
        <v/>
      </c>
      <c r="AF1537" t="str">
        <f t="shared" si="635"/>
        <v/>
      </c>
      <c r="AG1537" t="str">
        <f t="shared" si="636"/>
        <v/>
      </c>
    </row>
    <row r="1538" spans="3:33" x14ac:dyDescent="0.3">
      <c r="C1538" s="5" t="str">
        <f t="shared" si="637"/>
        <v/>
      </c>
      <c r="D1538" s="5" t="e">
        <f t="shared" si="621"/>
        <v>#N/A</v>
      </c>
      <c r="E1538" s="5" t="b">
        <f t="shared" si="638"/>
        <v>0</v>
      </c>
      <c r="F1538" s="5" t="e">
        <f t="shared" si="622"/>
        <v>#N/A</v>
      </c>
      <c r="G1538" s="5" t="str">
        <f t="shared" si="639"/>
        <v>FALSE V</v>
      </c>
      <c r="H1538" s="5" t="b">
        <f t="shared" si="640"/>
        <v>0</v>
      </c>
      <c r="I1538" s="5" t="b">
        <f t="shared" si="641"/>
        <v>0</v>
      </c>
      <c r="J1538" s="5" t="b">
        <f t="shared" si="642"/>
        <v>0</v>
      </c>
      <c r="K1538" s="5" t="str">
        <f t="shared" si="643"/>
        <v>FALSE C</v>
      </c>
      <c r="L1538" s="5" t="str">
        <f t="array" ref="L1538">IFERROR(INDEX(e29_4c,SMALL(IF(($B$9&lt;=e29_raw)*($B$11&gt;=e29_raw),MATCH(ROW(e29_4c),ROW(e29_4c))),ROWS($A$1:A1532)),COLUMN(A1532)),"")</f>
        <v/>
      </c>
      <c r="M1538" s="5" t="b">
        <f t="shared" si="644"/>
        <v>0</v>
      </c>
      <c r="N1538" t="b">
        <f t="shared" si="645"/>
        <v>0</v>
      </c>
      <c r="O1538" t="b">
        <f t="shared" si="646"/>
        <v>0</v>
      </c>
      <c r="P1538" s="5" t="b">
        <f t="shared" si="647"/>
        <v>0</v>
      </c>
      <c r="T1538" t="str">
        <f t="shared" si="623"/>
        <v/>
      </c>
      <c r="U1538" t="str">
        <f t="shared" si="624"/>
        <v/>
      </c>
      <c r="V1538" t="str">
        <f t="shared" si="625"/>
        <v/>
      </c>
      <c r="W1538" t="str">
        <f t="shared" si="626"/>
        <v/>
      </c>
      <c r="X1538" t="str">
        <f t="shared" si="627"/>
        <v/>
      </c>
      <c r="Y1538" t="str">
        <f t="shared" si="628"/>
        <v/>
      </c>
      <c r="Z1538" t="str">
        <f t="shared" si="629"/>
        <v/>
      </c>
      <c r="AA1538" t="str">
        <f t="shared" si="630"/>
        <v/>
      </c>
      <c r="AB1538" t="str">
        <f t="shared" si="631"/>
        <v/>
      </c>
      <c r="AC1538" t="str">
        <f t="shared" si="632"/>
        <v/>
      </c>
      <c r="AD1538" t="str">
        <f t="shared" si="633"/>
        <v/>
      </c>
      <c r="AE1538" t="str">
        <f t="shared" si="634"/>
        <v/>
      </c>
      <c r="AF1538" t="str">
        <f t="shared" si="635"/>
        <v/>
      </c>
      <c r="AG1538" t="str">
        <f t="shared" si="636"/>
        <v/>
      </c>
    </row>
    <row r="1539" spans="3:33" x14ac:dyDescent="0.3">
      <c r="C1539" s="5" t="str">
        <f t="shared" si="637"/>
        <v/>
      </c>
      <c r="D1539" s="5" t="e">
        <f t="shared" si="621"/>
        <v>#N/A</v>
      </c>
      <c r="E1539" s="5" t="b">
        <f t="shared" si="638"/>
        <v>0</v>
      </c>
      <c r="F1539" s="5" t="e">
        <f t="shared" si="622"/>
        <v>#N/A</v>
      </c>
      <c r="G1539" s="5" t="str">
        <f t="shared" si="639"/>
        <v>FALSE V</v>
      </c>
      <c r="H1539" s="5" t="b">
        <f t="shared" si="640"/>
        <v>0</v>
      </c>
      <c r="I1539" s="5" t="b">
        <f t="shared" si="641"/>
        <v>0</v>
      </c>
      <c r="J1539" s="5" t="b">
        <f t="shared" si="642"/>
        <v>0</v>
      </c>
      <c r="K1539" s="5" t="str">
        <f t="shared" si="643"/>
        <v>FALSE C</v>
      </c>
      <c r="L1539" s="5" t="str">
        <f t="array" ref="L1539">IFERROR(INDEX(e29_4c,SMALL(IF(($B$9&lt;=e29_raw)*($B$11&gt;=e29_raw),MATCH(ROW(e29_4c),ROW(e29_4c))),ROWS($A$1:A1533)),COLUMN(A1533)),"")</f>
        <v/>
      </c>
      <c r="M1539" s="5" t="b">
        <f t="shared" si="644"/>
        <v>0</v>
      </c>
      <c r="N1539" t="b">
        <f t="shared" si="645"/>
        <v>0</v>
      </c>
      <c r="O1539" t="b">
        <f t="shared" si="646"/>
        <v>0</v>
      </c>
      <c r="P1539" s="5" t="b">
        <f t="shared" si="647"/>
        <v>0</v>
      </c>
      <c r="T1539" t="str">
        <f t="shared" si="623"/>
        <v/>
      </c>
      <c r="U1539" t="str">
        <f t="shared" si="624"/>
        <v/>
      </c>
      <c r="V1539" t="str">
        <f t="shared" si="625"/>
        <v/>
      </c>
      <c r="W1539" t="str">
        <f t="shared" si="626"/>
        <v/>
      </c>
      <c r="X1539" t="str">
        <f t="shared" si="627"/>
        <v/>
      </c>
      <c r="Y1539" t="str">
        <f t="shared" si="628"/>
        <v/>
      </c>
      <c r="Z1539" t="str">
        <f t="shared" si="629"/>
        <v/>
      </c>
      <c r="AA1539" t="str">
        <f t="shared" si="630"/>
        <v/>
      </c>
      <c r="AB1539" t="str">
        <f t="shared" si="631"/>
        <v/>
      </c>
      <c r="AC1539" t="str">
        <f t="shared" si="632"/>
        <v/>
      </c>
      <c r="AD1539" t="str">
        <f t="shared" si="633"/>
        <v/>
      </c>
      <c r="AE1539" t="str">
        <f t="shared" si="634"/>
        <v/>
      </c>
      <c r="AF1539" t="str">
        <f t="shared" si="635"/>
        <v/>
      </c>
      <c r="AG1539" t="str">
        <f t="shared" si="636"/>
        <v/>
      </c>
    </row>
    <row r="1540" spans="3:33" x14ac:dyDescent="0.3">
      <c r="C1540" s="5" t="str">
        <f t="shared" si="637"/>
        <v/>
      </c>
      <c r="D1540" s="5" t="e">
        <f t="shared" si="621"/>
        <v>#N/A</v>
      </c>
      <c r="E1540" s="5" t="b">
        <f t="shared" si="638"/>
        <v>0</v>
      </c>
      <c r="F1540" s="5" t="e">
        <f t="shared" si="622"/>
        <v>#N/A</v>
      </c>
      <c r="G1540" s="5" t="str">
        <f t="shared" si="639"/>
        <v>FALSE V</v>
      </c>
      <c r="H1540" s="5" t="b">
        <f t="shared" si="640"/>
        <v>0</v>
      </c>
      <c r="I1540" s="5" t="b">
        <f t="shared" si="641"/>
        <v>0</v>
      </c>
      <c r="J1540" s="5" t="b">
        <f t="shared" si="642"/>
        <v>0</v>
      </c>
      <c r="K1540" s="5" t="str">
        <f t="shared" si="643"/>
        <v>FALSE C</v>
      </c>
      <c r="L1540" s="5" t="str">
        <f t="array" ref="L1540">IFERROR(INDEX(e29_4c,SMALL(IF(($B$9&lt;=e29_raw)*($B$11&gt;=e29_raw),MATCH(ROW(e29_4c),ROW(e29_4c))),ROWS($A$1:A1534)),COLUMN(A1534)),"")</f>
        <v/>
      </c>
      <c r="M1540" s="5" t="b">
        <f t="shared" si="644"/>
        <v>0</v>
      </c>
      <c r="N1540" t="b">
        <f t="shared" si="645"/>
        <v>0</v>
      </c>
      <c r="O1540" t="b">
        <f t="shared" si="646"/>
        <v>0</v>
      </c>
      <c r="P1540" s="5" t="b">
        <f t="shared" si="647"/>
        <v>0</v>
      </c>
      <c r="T1540" t="str">
        <f t="shared" si="623"/>
        <v/>
      </c>
      <c r="U1540" t="str">
        <f t="shared" si="624"/>
        <v/>
      </c>
      <c r="V1540" t="str">
        <f t="shared" si="625"/>
        <v/>
      </c>
      <c r="W1540" t="str">
        <f t="shared" si="626"/>
        <v/>
      </c>
      <c r="X1540" t="str">
        <f t="shared" si="627"/>
        <v/>
      </c>
      <c r="Y1540" t="str">
        <f t="shared" si="628"/>
        <v/>
      </c>
      <c r="Z1540" t="str">
        <f t="shared" si="629"/>
        <v/>
      </c>
      <c r="AA1540" t="str">
        <f t="shared" si="630"/>
        <v/>
      </c>
      <c r="AB1540" t="str">
        <f t="shared" si="631"/>
        <v/>
      </c>
      <c r="AC1540" t="str">
        <f t="shared" si="632"/>
        <v/>
      </c>
      <c r="AD1540" t="str">
        <f t="shared" si="633"/>
        <v/>
      </c>
      <c r="AE1540" t="str">
        <f t="shared" si="634"/>
        <v/>
      </c>
      <c r="AF1540" t="str">
        <f t="shared" si="635"/>
        <v/>
      </c>
      <c r="AG1540" t="str">
        <f t="shared" si="636"/>
        <v/>
      </c>
    </row>
    <row r="1541" spans="3:33" x14ac:dyDescent="0.3">
      <c r="C1541" s="5" t="str">
        <f t="shared" si="637"/>
        <v/>
      </c>
      <c r="D1541" s="5" t="e">
        <f t="shared" si="621"/>
        <v>#N/A</v>
      </c>
      <c r="E1541" s="5" t="b">
        <f t="shared" si="638"/>
        <v>0</v>
      </c>
      <c r="F1541" s="5" t="e">
        <f t="shared" si="622"/>
        <v>#N/A</v>
      </c>
      <c r="G1541" s="5" t="str">
        <f t="shared" si="639"/>
        <v>FALSE V</v>
      </c>
      <c r="H1541" s="5" t="b">
        <f t="shared" si="640"/>
        <v>0</v>
      </c>
      <c r="I1541" s="5" t="b">
        <f t="shared" si="641"/>
        <v>0</v>
      </c>
      <c r="J1541" s="5" t="b">
        <f t="shared" si="642"/>
        <v>0</v>
      </c>
      <c r="K1541" s="5" t="str">
        <f t="shared" si="643"/>
        <v>FALSE C</v>
      </c>
      <c r="L1541" s="5" t="str">
        <f t="array" ref="L1541">IFERROR(INDEX(e29_4c,SMALL(IF(($B$9&lt;=e29_raw)*($B$11&gt;=e29_raw),MATCH(ROW(e29_4c),ROW(e29_4c))),ROWS($A$1:A1535)),COLUMN(A1535)),"")</f>
        <v/>
      </c>
      <c r="M1541" s="5" t="b">
        <f t="shared" si="644"/>
        <v>0</v>
      </c>
      <c r="N1541" t="b">
        <f t="shared" si="645"/>
        <v>0</v>
      </c>
      <c r="O1541" t="b">
        <f t="shared" si="646"/>
        <v>0</v>
      </c>
      <c r="P1541" s="5" t="b">
        <f t="shared" si="647"/>
        <v>0</v>
      </c>
      <c r="T1541" t="str">
        <f t="shared" si="623"/>
        <v/>
      </c>
      <c r="U1541" t="str">
        <f t="shared" si="624"/>
        <v/>
      </c>
      <c r="V1541" t="str">
        <f t="shared" si="625"/>
        <v/>
      </c>
      <c r="W1541" t="str">
        <f t="shared" si="626"/>
        <v/>
      </c>
      <c r="X1541" t="str">
        <f t="shared" si="627"/>
        <v/>
      </c>
      <c r="Y1541" t="str">
        <f t="shared" si="628"/>
        <v/>
      </c>
      <c r="Z1541" t="str">
        <f t="shared" si="629"/>
        <v/>
      </c>
      <c r="AA1541" t="str">
        <f t="shared" si="630"/>
        <v/>
      </c>
      <c r="AB1541" t="str">
        <f t="shared" si="631"/>
        <v/>
      </c>
      <c r="AC1541" t="str">
        <f t="shared" si="632"/>
        <v/>
      </c>
      <c r="AD1541" t="str">
        <f t="shared" si="633"/>
        <v/>
      </c>
      <c r="AE1541" t="str">
        <f t="shared" si="634"/>
        <v/>
      </c>
      <c r="AF1541" t="str">
        <f t="shared" si="635"/>
        <v/>
      </c>
      <c r="AG1541" t="str">
        <f t="shared" si="636"/>
        <v/>
      </c>
    </row>
    <row r="1542" spans="3:33" x14ac:dyDescent="0.3">
      <c r="C1542" s="5" t="str">
        <f t="shared" si="637"/>
        <v/>
      </c>
      <c r="D1542" s="5" t="e">
        <f t="shared" si="621"/>
        <v>#N/A</v>
      </c>
      <c r="E1542" s="5" t="b">
        <f t="shared" si="638"/>
        <v>0</v>
      </c>
      <c r="F1542" s="5" t="e">
        <f t="shared" si="622"/>
        <v>#N/A</v>
      </c>
      <c r="G1542" s="5" t="str">
        <f t="shared" si="639"/>
        <v>FALSE V</v>
      </c>
      <c r="H1542" s="5" t="b">
        <f t="shared" si="640"/>
        <v>0</v>
      </c>
      <c r="I1542" s="5" t="b">
        <f t="shared" si="641"/>
        <v>0</v>
      </c>
      <c r="J1542" s="5" t="b">
        <f t="shared" si="642"/>
        <v>0</v>
      </c>
      <c r="K1542" s="5" t="str">
        <f t="shared" si="643"/>
        <v>FALSE C</v>
      </c>
      <c r="L1542" s="5" t="str">
        <f t="array" ref="L1542">IFERROR(INDEX(e29_4c,SMALL(IF(($B$9&lt;=e29_raw)*($B$11&gt;=e29_raw),MATCH(ROW(e29_4c),ROW(e29_4c))),ROWS($A$1:A1536)),COLUMN(A1536)),"")</f>
        <v/>
      </c>
      <c r="M1542" s="5" t="b">
        <f t="shared" si="644"/>
        <v>0</v>
      </c>
      <c r="N1542" t="b">
        <f t="shared" si="645"/>
        <v>0</v>
      </c>
      <c r="O1542" t="b">
        <f t="shared" si="646"/>
        <v>0</v>
      </c>
      <c r="P1542" s="5" t="b">
        <f t="shared" si="647"/>
        <v>0</v>
      </c>
      <c r="T1542" t="str">
        <f t="shared" si="623"/>
        <v/>
      </c>
      <c r="U1542" t="str">
        <f t="shared" si="624"/>
        <v/>
      </c>
      <c r="V1542" t="str">
        <f t="shared" si="625"/>
        <v/>
      </c>
      <c r="W1542" t="str">
        <f t="shared" si="626"/>
        <v/>
      </c>
      <c r="X1542" t="str">
        <f t="shared" si="627"/>
        <v/>
      </c>
      <c r="Y1542" t="str">
        <f t="shared" si="628"/>
        <v/>
      </c>
      <c r="Z1542" t="str">
        <f t="shared" si="629"/>
        <v/>
      </c>
      <c r="AA1542" t="str">
        <f t="shared" si="630"/>
        <v/>
      </c>
      <c r="AB1542" t="str">
        <f t="shared" si="631"/>
        <v/>
      </c>
      <c r="AC1542" t="str">
        <f t="shared" si="632"/>
        <v/>
      </c>
      <c r="AD1542" t="str">
        <f t="shared" si="633"/>
        <v/>
      </c>
      <c r="AE1542" t="str">
        <f t="shared" si="634"/>
        <v/>
      </c>
      <c r="AF1542" t="str">
        <f t="shared" si="635"/>
        <v/>
      </c>
      <c r="AG1542" t="str">
        <f t="shared" si="636"/>
        <v/>
      </c>
    </row>
    <row r="1543" spans="3:33" x14ac:dyDescent="0.3">
      <c r="C1543" s="5" t="str">
        <f t="shared" si="637"/>
        <v/>
      </c>
      <c r="D1543" s="5" t="e">
        <f t="shared" ref="D1543:D1606" si="648">INDEX(e29_value,MATCH(L1543,e29_4c,0))&amp;" "&amp;INDEX(e29_sym,MATCH(L1543,e29_4c,0))</f>
        <v>#N/A</v>
      </c>
      <c r="E1543" s="5" t="b">
        <f t="shared" si="638"/>
        <v>0</v>
      </c>
      <c r="F1543" s="5" t="e">
        <f t="shared" ref="F1543:F1606" si="649">MIN($B$17,ROUND(SQRT(($B$30*INDEX(e29_raw,MATCH(L1543,e29_4c,0)))),1))&amp;" V"</f>
        <v>#N/A</v>
      </c>
      <c r="G1543" s="5" t="str">
        <f t="shared" si="639"/>
        <v>FALSE V</v>
      </c>
      <c r="H1543" s="5" t="b">
        <f t="shared" si="640"/>
        <v>0</v>
      </c>
      <c r="I1543" s="5" t="b">
        <f t="shared" si="641"/>
        <v>0</v>
      </c>
      <c r="J1543" s="5" t="b">
        <f t="shared" si="642"/>
        <v>0</v>
      </c>
      <c r="K1543" s="5" t="str">
        <f t="shared" si="643"/>
        <v>FALSE C</v>
      </c>
      <c r="L1543" s="5" t="str">
        <f t="array" ref="L1543">IFERROR(INDEX(e29_4c,SMALL(IF(($B$9&lt;=e29_raw)*($B$11&gt;=e29_raw),MATCH(ROW(e29_4c),ROW(e29_4c))),ROWS($A$1:A1537)),COLUMN(A1537)),"")</f>
        <v/>
      </c>
      <c r="M1543" s="5" t="b">
        <f t="shared" si="644"/>
        <v>0</v>
      </c>
      <c r="N1543" t="b">
        <f t="shared" si="645"/>
        <v>0</v>
      </c>
      <c r="O1543" t="b">
        <f t="shared" si="646"/>
        <v>0</v>
      </c>
      <c r="P1543" s="5" t="b">
        <f t="shared" si="647"/>
        <v>0</v>
      </c>
      <c r="T1543" t="str">
        <f t="shared" ref="T1543:T1606" si="650">IF($L1543&lt;&gt;"",C$6&amp;" '"&amp;C1543&amp;"';","")</f>
        <v/>
      </c>
      <c r="U1543" t="str">
        <f t="shared" ref="U1543:U1606" si="651">IF($L1543&lt;&gt;"",D$6&amp;" '"&amp;D1543&amp;"';","")</f>
        <v/>
      </c>
      <c r="V1543" t="str">
        <f t="shared" ref="V1543:V1606" si="652">IF($L1543&lt;&gt;"",E$6&amp;" '"&amp;E1543&amp;"';","")</f>
        <v/>
      </c>
      <c r="W1543" t="str">
        <f t="shared" ref="W1543:W1606" si="653">IF($L1543&lt;&gt;"",F$6&amp;" '"&amp;F1543&amp;"';","")</f>
        <v/>
      </c>
      <c r="X1543" t="str">
        <f t="shared" ref="X1543:X1606" si="654">IF($L1543&lt;&gt;"",G$6&amp;" '"&amp;G1543&amp;"';","")</f>
        <v/>
      </c>
      <c r="Y1543" t="str">
        <f t="shared" ref="Y1543:Y1606" si="655">IF($L1543&lt;&gt;"",H$6&amp;" '"&amp;H1543&amp;"';","")</f>
        <v/>
      </c>
      <c r="Z1543" t="str">
        <f t="shared" ref="Z1543:Z1606" si="656">IF($L1543&lt;&gt;"",I$6&amp;" '"&amp;I1543&amp;"';","")</f>
        <v/>
      </c>
      <c r="AA1543" t="str">
        <f t="shared" ref="AA1543:AA1606" si="657">IF($L1543&lt;&gt;"",J$6&amp;" '"&amp;J1543&amp;"';","")</f>
        <v/>
      </c>
      <c r="AB1543" t="str">
        <f t="shared" ref="AB1543:AB1606" si="658">IF($L1543&lt;&gt;"",K$6&amp;" '"&amp;K1543&amp;"';","")</f>
        <v/>
      </c>
      <c r="AC1543" t="str">
        <f t="shared" ref="AC1543:AC1606" si="659">IF($L1543&lt;&gt;"",L$6&amp;" '"&amp;L1543&amp;"';","")</f>
        <v/>
      </c>
      <c r="AD1543" t="str">
        <f t="shared" ref="AD1543:AD1606" si="660">IF($L1543&lt;&gt;"",M$6&amp;" '"&amp;M1543&amp;"';","")</f>
        <v/>
      </c>
      <c r="AE1543" t="str">
        <f t="shared" ref="AE1543:AE1606" si="661">IF($L1543&lt;&gt;"",N$6&amp;" '"&amp;N1543&amp;"';","")</f>
        <v/>
      </c>
      <c r="AF1543" t="str">
        <f t="shared" ref="AF1543:AF1606" si="662">IF($L1543&lt;&gt;"",O$6&amp;" '"&amp;O1543&amp;"';","")</f>
        <v/>
      </c>
      <c r="AG1543" t="str">
        <f t="shared" ref="AG1543:AG1606" si="663">IF($L1543&lt;&gt;"",P$6&amp;" '"&amp;P1543&amp;"';","")</f>
        <v/>
      </c>
    </row>
    <row r="1544" spans="3:33" x14ac:dyDescent="0.3">
      <c r="C1544" s="5" t="str">
        <f t="shared" ref="C1544:C1607" si="664">IF($L1544&lt;&gt;"","R"&amp;J1544,"")</f>
        <v/>
      </c>
      <c r="D1544" s="5" t="e">
        <f t="shared" si="648"/>
        <v>#N/A</v>
      </c>
      <c r="E1544" s="5" t="b">
        <f t="shared" ref="E1544:E1607" si="665">IF($L1544&lt;&gt;"",$B$21)</f>
        <v>0</v>
      </c>
      <c r="F1544" s="5" t="e">
        <f t="shared" si="649"/>
        <v>#N/A</v>
      </c>
      <c r="G1544" s="5" t="str">
        <f t="shared" ref="G1544:G1607" si="666">IF($L1544&lt;&gt;"",$B$19)&amp;" V"</f>
        <v>FALSE V</v>
      </c>
      <c r="H1544" s="5" t="b">
        <f t="shared" ref="H1544:H1607" si="667">IF($L1544&lt;&gt;"",$B$15)</f>
        <v>0</v>
      </c>
      <c r="I1544" s="5" t="b">
        <f t="shared" ref="I1544:I1607" si="668">IF($L1544&lt;&gt;"",$B$23)</f>
        <v>0</v>
      </c>
      <c r="J1544" s="5" t="b">
        <f t="shared" ref="J1544:J1607" si="669">IF($L1544&lt;&gt;"",$B$13)</f>
        <v>0</v>
      </c>
      <c r="K1544" s="5" t="str">
        <f t="shared" ref="K1544:K1607" si="670">IF($L1544&lt;&gt;"",$B$25)&amp;" C"</f>
        <v>FALSE C</v>
      </c>
      <c r="L1544" s="5" t="str">
        <f t="array" ref="L1544">IFERROR(INDEX(e29_4c,SMALL(IF(($B$9&lt;=e29_raw)*($B$11&gt;=e29_raw),MATCH(ROW(e29_4c),ROW(e29_4c))),ROWS($A$1:A1538)),COLUMN(A1538)),"")</f>
        <v/>
      </c>
      <c r="M1544" s="5" t="b">
        <f t="shared" ref="M1544:M1607" si="671">IF($L1544&lt;&gt;"",$B$27)</f>
        <v>0</v>
      </c>
      <c r="N1544" t="b">
        <f t="shared" ref="N1544:N1607" si="672">IF(L1544&lt;&gt;"",$A$9)</f>
        <v>0</v>
      </c>
      <c r="O1544" t="b">
        <f t="shared" ref="O1544:O1607" si="673">IF($L1544&lt;&gt;"","Panasonic")</f>
        <v>0</v>
      </c>
      <c r="P1544" s="5" t="b">
        <f t="shared" ref="P1544:P1607" si="674">IF($L1544&lt;&gt;"","ERJ"&amp;$B$6&amp;$B$34&amp;L1544)</f>
        <v>0</v>
      </c>
      <c r="T1544" t="str">
        <f t="shared" si="650"/>
        <v/>
      </c>
      <c r="U1544" t="str">
        <f t="shared" si="651"/>
        <v/>
      </c>
      <c r="V1544" t="str">
        <f t="shared" si="652"/>
        <v/>
      </c>
      <c r="W1544" t="str">
        <f t="shared" si="653"/>
        <v/>
      </c>
      <c r="X1544" t="str">
        <f t="shared" si="654"/>
        <v/>
      </c>
      <c r="Y1544" t="str">
        <f t="shared" si="655"/>
        <v/>
      </c>
      <c r="Z1544" t="str">
        <f t="shared" si="656"/>
        <v/>
      </c>
      <c r="AA1544" t="str">
        <f t="shared" si="657"/>
        <v/>
      </c>
      <c r="AB1544" t="str">
        <f t="shared" si="658"/>
        <v/>
      </c>
      <c r="AC1544" t="str">
        <f t="shared" si="659"/>
        <v/>
      </c>
      <c r="AD1544" t="str">
        <f t="shared" si="660"/>
        <v/>
      </c>
      <c r="AE1544" t="str">
        <f t="shared" si="661"/>
        <v/>
      </c>
      <c r="AF1544" t="str">
        <f t="shared" si="662"/>
        <v/>
      </c>
      <c r="AG1544" t="str">
        <f t="shared" si="663"/>
        <v/>
      </c>
    </row>
    <row r="1545" spans="3:33" x14ac:dyDescent="0.3">
      <c r="C1545" s="5" t="str">
        <f t="shared" si="664"/>
        <v/>
      </c>
      <c r="D1545" s="5" t="e">
        <f t="shared" si="648"/>
        <v>#N/A</v>
      </c>
      <c r="E1545" s="5" t="b">
        <f t="shared" si="665"/>
        <v>0</v>
      </c>
      <c r="F1545" s="5" t="e">
        <f t="shared" si="649"/>
        <v>#N/A</v>
      </c>
      <c r="G1545" s="5" t="str">
        <f t="shared" si="666"/>
        <v>FALSE V</v>
      </c>
      <c r="H1545" s="5" t="b">
        <f t="shared" si="667"/>
        <v>0</v>
      </c>
      <c r="I1545" s="5" t="b">
        <f t="shared" si="668"/>
        <v>0</v>
      </c>
      <c r="J1545" s="5" t="b">
        <f t="shared" si="669"/>
        <v>0</v>
      </c>
      <c r="K1545" s="5" t="str">
        <f t="shared" si="670"/>
        <v>FALSE C</v>
      </c>
      <c r="L1545" s="5" t="str">
        <f t="array" ref="L1545">IFERROR(INDEX(e29_4c,SMALL(IF(($B$9&lt;=e29_raw)*($B$11&gt;=e29_raw),MATCH(ROW(e29_4c),ROW(e29_4c))),ROWS($A$1:A1539)),COLUMN(A1539)),"")</f>
        <v/>
      </c>
      <c r="M1545" s="5" t="b">
        <f t="shared" si="671"/>
        <v>0</v>
      </c>
      <c r="N1545" t="b">
        <f t="shared" si="672"/>
        <v>0</v>
      </c>
      <c r="O1545" t="b">
        <f t="shared" si="673"/>
        <v>0</v>
      </c>
      <c r="P1545" s="5" t="b">
        <f t="shared" si="674"/>
        <v>0</v>
      </c>
      <c r="T1545" t="str">
        <f t="shared" si="650"/>
        <v/>
      </c>
      <c r="U1545" t="str">
        <f t="shared" si="651"/>
        <v/>
      </c>
      <c r="V1545" t="str">
        <f t="shared" si="652"/>
        <v/>
      </c>
      <c r="W1545" t="str">
        <f t="shared" si="653"/>
        <v/>
      </c>
      <c r="X1545" t="str">
        <f t="shared" si="654"/>
        <v/>
      </c>
      <c r="Y1545" t="str">
        <f t="shared" si="655"/>
        <v/>
      </c>
      <c r="Z1545" t="str">
        <f t="shared" si="656"/>
        <v/>
      </c>
      <c r="AA1545" t="str">
        <f t="shared" si="657"/>
        <v/>
      </c>
      <c r="AB1545" t="str">
        <f t="shared" si="658"/>
        <v/>
      </c>
      <c r="AC1545" t="str">
        <f t="shared" si="659"/>
        <v/>
      </c>
      <c r="AD1545" t="str">
        <f t="shared" si="660"/>
        <v/>
      </c>
      <c r="AE1545" t="str">
        <f t="shared" si="661"/>
        <v/>
      </c>
      <c r="AF1545" t="str">
        <f t="shared" si="662"/>
        <v/>
      </c>
      <c r="AG1545" t="str">
        <f t="shared" si="663"/>
        <v/>
      </c>
    </row>
    <row r="1546" spans="3:33" x14ac:dyDescent="0.3">
      <c r="C1546" s="5" t="str">
        <f t="shared" si="664"/>
        <v/>
      </c>
      <c r="D1546" s="5" t="e">
        <f t="shared" si="648"/>
        <v>#N/A</v>
      </c>
      <c r="E1546" s="5" t="b">
        <f t="shared" si="665"/>
        <v>0</v>
      </c>
      <c r="F1546" s="5" t="e">
        <f t="shared" si="649"/>
        <v>#N/A</v>
      </c>
      <c r="G1546" s="5" t="str">
        <f t="shared" si="666"/>
        <v>FALSE V</v>
      </c>
      <c r="H1546" s="5" t="b">
        <f t="shared" si="667"/>
        <v>0</v>
      </c>
      <c r="I1546" s="5" t="b">
        <f t="shared" si="668"/>
        <v>0</v>
      </c>
      <c r="J1546" s="5" t="b">
        <f t="shared" si="669"/>
        <v>0</v>
      </c>
      <c r="K1546" s="5" t="str">
        <f t="shared" si="670"/>
        <v>FALSE C</v>
      </c>
      <c r="L1546" s="5" t="str">
        <f t="array" ref="L1546">IFERROR(INDEX(e29_4c,SMALL(IF(($B$9&lt;=e29_raw)*($B$11&gt;=e29_raw),MATCH(ROW(e29_4c),ROW(e29_4c))),ROWS($A$1:A1540)),COLUMN(A1540)),"")</f>
        <v/>
      </c>
      <c r="M1546" s="5" t="b">
        <f t="shared" si="671"/>
        <v>0</v>
      </c>
      <c r="N1546" t="b">
        <f t="shared" si="672"/>
        <v>0</v>
      </c>
      <c r="O1546" t="b">
        <f t="shared" si="673"/>
        <v>0</v>
      </c>
      <c r="P1546" s="5" t="b">
        <f t="shared" si="674"/>
        <v>0</v>
      </c>
      <c r="T1546" t="str">
        <f t="shared" si="650"/>
        <v/>
      </c>
      <c r="U1546" t="str">
        <f t="shared" si="651"/>
        <v/>
      </c>
      <c r="V1546" t="str">
        <f t="shared" si="652"/>
        <v/>
      </c>
      <c r="W1546" t="str">
        <f t="shared" si="653"/>
        <v/>
      </c>
      <c r="X1546" t="str">
        <f t="shared" si="654"/>
        <v/>
      </c>
      <c r="Y1546" t="str">
        <f t="shared" si="655"/>
        <v/>
      </c>
      <c r="Z1546" t="str">
        <f t="shared" si="656"/>
        <v/>
      </c>
      <c r="AA1546" t="str">
        <f t="shared" si="657"/>
        <v/>
      </c>
      <c r="AB1546" t="str">
        <f t="shared" si="658"/>
        <v/>
      </c>
      <c r="AC1546" t="str">
        <f t="shared" si="659"/>
        <v/>
      </c>
      <c r="AD1546" t="str">
        <f t="shared" si="660"/>
        <v/>
      </c>
      <c r="AE1546" t="str">
        <f t="shared" si="661"/>
        <v/>
      </c>
      <c r="AF1546" t="str">
        <f t="shared" si="662"/>
        <v/>
      </c>
      <c r="AG1546" t="str">
        <f t="shared" si="663"/>
        <v/>
      </c>
    </row>
    <row r="1547" spans="3:33" x14ac:dyDescent="0.3">
      <c r="C1547" s="5" t="str">
        <f t="shared" si="664"/>
        <v/>
      </c>
      <c r="D1547" s="5" t="e">
        <f t="shared" si="648"/>
        <v>#N/A</v>
      </c>
      <c r="E1547" s="5" t="b">
        <f t="shared" si="665"/>
        <v>0</v>
      </c>
      <c r="F1547" s="5" t="e">
        <f t="shared" si="649"/>
        <v>#N/A</v>
      </c>
      <c r="G1547" s="5" t="str">
        <f t="shared" si="666"/>
        <v>FALSE V</v>
      </c>
      <c r="H1547" s="5" t="b">
        <f t="shared" si="667"/>
        <v>0</v>
      </c>
      <c r="I1547" s="5" t="b">
        <f t="shared" si="668"/>
        <v>0</v>
      </c>
      <c r="J1547" s="5" t="b">
        <f t="shared" si="669"/>
        <v>0</v>
      </c>
      <c r="K1547" s="5" t="str">
        <f t="shared" si="670"/>
        <v>FALSE C</v>
      </c>
      <c r="L1547" s="5" t="str">
        <f t="array" ref="L1547">IFERROR(INDEX(e29_4c,SMALL(IF(($B$9&lt;=e29_raw)*($B$11&gt;=e29_raw),MATCH(ROW(e29_4c),ROW(e29_4c))),ROWS($A$1:A1541)),COLUMN(A1541)),"")</f>
        <v/>
      </c>
      <c r="M1547" s="5" t="b">
        <f t="shared" si="671"/>
        <v>0</v>
      </c>
      <c r="N1547" t="b">
        <f t="shared" si="672"/>
        <v>0</v>
      </c>
      <c r="O1547" t="b">
        <f t="shared" si="673"/>
        <v>0</v>
      </c>
      <c r="P1547" s="5" t="b">
        <f t="shared" si="674"/>
        <v>0</v>
      </c>
      <c r="T1547" t="str">
        <f t="shared" si="650"/>
        <v/>
      </c>
      <c r="U1547" t="str">
        <f t="shared" si="651"/>
        <v/>
      </c>
      <c r="V1547" t="str">
        <f t="shared" si="652"/>
        <v/>
      </c>
      <c r="W1547" t="str">
        <f t="shared" si="653"/>
        <v/>
      </c>
      <c r="X1547" t="str">
        <f t="shared" si="654"/>
        <v/>
      </c>
      <c r="Y1547" t="str">
        <f t="shared" si="655"/>
        <v/>
      </c>
      <c r="Z1547" t="str">
        <f t="shared" si="656"/>
        <v/>
      </c>
      <c r="AA1547" t="str">
        <f t="shared" si="657"/>
        <v/>
      </c>
      <c r="AB1547" t="str">
        <f t="shared" si="658"/>
        <v/>
      </c>
      <c r="AC1547" t="str">
        <f t="shared" si="659"/>
        <v/>
      </c>
      <c r="AD1547" t="str">
        <f t="shared" si="660"/>
        <v/>
      </c>
      <c r="AE1547" t="str">
        <f t="shared" si="661"/>
        <v/>
      </c>
      <c r="AF1547" t="str">
        <f t="shared" si="662"/>
        <v/>
      </c>
      <c r="AG1547" t="str">
        <f t="shared" si="663"/>
        <v/>
      </c>
    </row>
    <row r="1548" spans="3:33" x14ac:dyDescent="0.3">
      <c r="C1548" s="5" t="str">
        <f t="shared" si="664"/>
        <v/>
      </c>
      <c r="D1548" s="5" t="e">
        <f t="shared" si="648"/>
        <v>#N/A</v>
      </c>
      <c r="E1548" s="5" t="b">
        <f t="shared" si="665"/>
        <v>0</v>
      </c>
      <c r="F1548" s="5" t="e">
        <f t="shared" si="649"/>
        <v>#N/A</v>
      </c>
      <c r="G1548" s="5" t="str">
        <f t="shared" si="666"/>
        <v>FALSE V</v>
      </c>
      <c r="H1548" s="5" t="b">
        <f t="shared" si="667"/>
        <v>0</v>
      </c>
      <c r="I1548" s="5" t="b">
        <f t="shared" si="668"/>
        <v>0</v>
      </c>
      <c r="J1548" s="5" t="b">
        <f t="shared" si="669"/>
        <v>0</v>
      </c>
      <c r="K1548" s="5" t="str">
        <f t="shared" si="670"/>
        <v>FALSE C</v>
      </c>
      <c r="L1548" s="5" t="str">
        <f t="array" ref="L1548">IFERROR(INDEX(e29_4c,SMALL(IF(($B$9&lt;=e29_raw)*($B$11&gt;=e29_raw),MATCH(ROW(e29_4c),ROW(e29_4c))),ROWS($A$1:A1542)),COLUMN(A1542)),"")</f>
        <v/>
      </c>
      <c r="M1548" s="5" t="b">
        <f t="shared" si="671"/>
        <v>0</v>
      </c>
      <c r="N1548" t="b">
        <f t="shared" si="672"/>
        <v>0</v>
      </c>
      <c r="O1548" t="b">
        <f t="shared" si="673"/>
        <v>0</v>
      </c>
      <c r="P1548" s="5" t="b">
        <f t="shared" si="674"/>
        <v>0</v>
      </c>
      <c r="T1548" t="str">
        <f t="shared" si="650"/>
        <v/>
      </c>
      <c r="U1548" t="str">
        <f t="shared" si="651"/>
        <v/>
      </c>
      <c r="V1548" t="str">
        <f t="shared" si="652"/>
        <v/>
      </c>
      <c r="W1548" t="str">
        <f t="shared" si="653"/>
        <v/>
      </c>
      <c r="X1548" t="str">
        <f t="shared" si="654"/>
        <v/>
      </c>
      <c r="Y1548" t="str">
        <f t="shared" si="655"/>
        <v/>
      </c>
      <c r="Z1548" t="str">
        <f t="shared" si="656"/>
        <v/>
      </c>
      <c r="AA1548" t="str">
        <f t="shared" si="657"/>
        <v/>
      </c>
      <c r="AB1548" t="str">
        <f t="shared" si="658"/>
        <v/>
      </c>
      <c r="AC1548" t="str">
        <f t="shared" si="659"/>
        <v/>
      </c>
      <c r="AD1548" t="str">
        <f t="shared" si="660"/>
        <v/>
      </c>
      <c r="AE1548" t="str">
        <f t="shared" si="661"/>
        <v/>
      </c>
      <c r="AF1548" t="str">
        <f t="shared" si="662"/>
        <v/>
      </c>
      <c r="AG1548" t="str">
        <f t="shared" si="663"/>
        <v/>
      </c>
    </row>
    <row r="1549" spans="3:33" x14ac:dyDescent="0.3">
      <c r="C1549" s="5" t="str">
        <f t="shared" si="664"/>
        <v/>
      </c>
      <c r="D1549" s="5" t="e">
        <f t="shared" si="648"/>
        <v>#N/A</v>
      </c>
      <c r="E1549" s="5" t="b">
        <f t="shared" si="665"/>
        <v>0</v>
      </c>
      <c r="F1549" s="5" t="e">
        <f t="shared" si="649"/>
        <v>#N/A</v>
      </c>
      <c r="G1549" s="5" t="str">
        <f t="shared" si="666"/>
        <v>FALSE V</v>
      </c>
      <c r="H1549" s="5" t="b">
        <f t="shared" si="667"/>
        <v>0</v>
      </c>
      <c r="I1549" s="5" t="b">
        <f t="shared" si="668"/>
        <v>0</v>
      </c>
      <c r="J1549" s="5" t="b">
        <f t="shared" si="669"/>
        <v>0</v>
      </c>
      <c r="K1549" s="5" t="str">
        <f t="shared" si="670"/>
        <v>FALSE C</v>
      </c>
      <c r="L1549" s="5" t="str">
        <f t="array" ref="L1549">IFERROR(INDEX(e29_4c,SMALL(IF(($B$9&lt;=e29_raw)*($B$11&gt;=e29_raw),MATCH(ROW(e29_4c),ROW(e29_4c))),ROWS($A$1:A1543)),COLUMN(A1543)),"")</f>
        <v/>
      </c>
      <c r="M1549" s="5" t="b">
        <f t="shared" si="671"/>
        <v>0</v>
      </c>
      <c r="N1549" t="b">
        <f t="shared" si="672"/>
        <v>0</v>
      </c>
      <c r="O1549" t="b">
        <f t="shared" si="673"/>
        <v>0</v>
      </c>
      <c r="P1549" s="5" t="b">
        <f t="shared" si="674"/>
        <v>0</v>
      </c>
      <c r="T1549" t="str">
        <f t="shared" si="650"/>
        <v/>
      </c>
      <c r="U1549" t="str">
        <f t="shared" si="651"/>
        <v/>
      </c>
      <c r="V1549" t="str">
        <f t="shared" si="652"/>
        <v/>
      </c>
      <c r="W1549" t="str">
        <f t="shared" si="653"/>
        <v/>
      </c>
      <c r="X1549" t="str">
        <f t="shared" si="654"/>
        <v/>
      </c>
      <c r="Y1549" t="str">
        <f t="shared" si="655"/>
        <v/>
      </c>
      <c r="Z1549" t="str">
        <f t="shared" si="656"/>
        <v/>
      </c>
      <c r="AA1549" t="str">
        <f t="shared" si="657"/>
        <v/>
      </c>
      <c r="AB1549" t="str">
        <f t="shared" si="658"/>
        <v/>
      </c>
      <c r="AC1549" t="str">
        <f t="shared" si="659"/>
        <v/>
      </c>
      <c r="AD1549" t="str">
        <f t="shared" si="660"/>
        <v/>
      </c>
      <c r="AE1549" t="str">
        <f t="shared" si="661"/>
        <v/>
      </c>
      <c r="AF1549" t="str">
        <f t="shared" si="662"/>
        <v/>
      </c>
      <c r="AG1549" t="str">
        <f t="shared" si="663"/>
        <v/>
      </c>
    </row>
    <row r="1550" spans="3:33" x14ac:dyDescent="0.3">
      <c r="C1550" s="5" t="str">
        <f t="shared" si="664"/>
        <v/>
      </c>
      <c r="D1550" s="5" t="e">
        <f t="shared" si="648"/>
        <v>#N/A</v>
      </c>
      <c r="E1550" s="5" t="b">
        <f t="shared" si="665"/>
        <v>0</v>
      </c>
      <c r="F1550" s="5" t="e">
        <f t="shared" si="649"/>
        <v>#N/A</v>
      </c>
      <c r="G1550" s="5" t="str">
        <f t="shared" si="666"/>
        <v>FALSE V</v>
      </c>
      <c r="H1550" s="5" t="b">
        <f t="shared" si="667"/>
        <v>0</v>
      </c>
      <c r="I1550" s="5" t="b">
        <f t="shared" si="668"/>
        <v>0</v>
      </c>
      <c r="J1550" s="5" t="b">
        <f t="shared" si="669"/>
        <v>0</v>
      </c>
      <c r="K1550" s="5" t="str">
        <f t="shared" si="670"/>
        <v>FALSE C</v>
      </c>
      <c r="L1550" s="5" t="str">
        <f t="array" ref="L1550">IFERROR(INDEX(e29_4c,SMALL(IF(($B$9&lt;=e29_raw)*($B$11&gt;=e29_raw),MATCH(ROW(e29_4c),ROW(e29_4c))),ROWS($A$1:A1544)),COLUMN(A1544)),"")</f>
        <v/>
      </c>
      <c r="M1550" s="5" t="b">
        <f t="shared" si="671"/>
        <v>0</v>
      </c>
      <c r="N1550" t="b">
        <f t="shared" si="672"/>
        <v>0</v>
      </c>
      <c r="O1550" t="b">
        <f t="shared" si="673"/>
        <v>0</v>
      </c>
      <c r="P1550" s="5" t="b">
        <f t="shared" si="674"/>
        <v>0</v>
      </c>
      <c r="T1550" t="str">
        <f t="shared" si="650"/>
        <v/>
      </c>
      <c r="U1550" t="str">
        <f t="shared" si="651"/>
        <v/>
      </c>
      <c r="V1550" t="str">
        <f t="shared" si="652"/>
        <v/>
      </c>
      <c r="W1550" t="str">
        <f t="shared" si="653"/>
        <v/>
      </c>
      <c r="X1550" t="str">
        <f t="shared" si="654"/>
        <v/>
      </c>
      <c r="Y1550" t="str">
        <f t="shared" si="655"/>
        <v/>
      </c>
      <c r="Z1550" t="str">
        <f t="shared" si="656"/>
        <v/>
      </c>
      <c r="AA1550" t="str">
        <f t="shared" si="657"/>
        <v/>
      </c>
      <c r="AB1550" t="str">
        <f t="shared" si="658"/>
        <v/>
      </c>
      <c r="AC1550" t="str">
        <f t="shared" si="659"/>
        <v/>
      </c>
      <c r="AD1550" t="str">
        <f t="shared" si="660"/>
        <v/>
      </c>
      <c r="AE1550" t="str">
        <f t="shared" si="661"/>
        <v/>
      </c>
      <c r="AF1550" t="str">
        <f t="shared" si="662"/>
        <v/>
      </c>
      <c r="AG1550" t="str">
        <f t="shared" si="663"/>
        <v/>
      </c>
    </row>
    <row r="1551" spans="3:33" x14ac:dyDescent="0.3">
      <c r="C1551" s="5" t="str">
        <f t="shared" si="664"/>
        <v/>
      </c>
      <c r="D1551" s="5" t="e">
        <f t="shared" si="648"/>
        <v>#N/A</v>
      </c>
      <c r="E1551" s="5" t="b">
        <f t="shared" si="665"/>
        <v>0</v>
      </c>
      <c r="F1551" s="5" t="e">
        <f t="shared" si="649"/>
        <v>#N/A</v>
      </c>
      <c r="G1551" s="5" t="str">
        <f t="shared" si="666"/>
        <v>FALSE V</v>
      </c>
      <c r="H1551" s="5" t="b">
        <f t="shared" si="667"/>
        <v>0</v>
      </c>
      <c r="I1551" s="5" t="b">
        <f t="shared" si="668"/>
        <v>0</v>
      </c>
      <c r="J1551" s="5" t="b">
        <f t="shared" si="669"/>
        <v>0</v>
      </c>
      <c r="K1551" s="5" t="str">
        <f t="shared" si="670"/>
        <v>FALSE C</v>
      </c>
      <c r="L1551" s="5" t="str">
        <f t="array" ref="L1551">IFERROR(INDEX(e29_4c,SMALL(IF(($B$9&lt;=e29_raw)*($B$11&gt;=e29_raw),MATCH(ROW(e29_4c),ROW(e29_4c))),ROWS($A$1:A1545)),COLUMN(A1545)),"")</f>
        <v/>
      </c>
      <c r="M1551" s="5" t="b">
        <f t="shared" si="671"/>
        <v>0</v>
      </c>
      <c r="N1551" t="b">
        <f t="shared" si="672"/>
        <v>0</v>
      </c>
      <c r="O1551" t="b">
        <f t="shared" si="673"/>
        <v>0</v>
      </c>
      <c r="P1551" s="5" t="b">
        <f t="shared" si="674"/>
        <v>0</v>
      </c>
      <c r="T1551" t="str">
        <f t="shared" si="650"/>
        <v/>
      </c>
      <c r="U1551" t="str">
        <f t="shared" si="651"/>
        <v/>
      </c>
      <c r="V1551" t="str">
        <f t="shared" si="652"/>
        <v/>
      </c>
      <c r="W1551" t="str">
        <f t="shared" si="653"/>
        <v/>
      </c>
      <c r="X1551" t="str">
        <f t="shared" si="654"/>
        <v/>
      </c>
      <c r="Y1551" t="str">
        <f t="shared" si="655"/>
        <v/>
      </c>
      <c r="Z1551" t="str">
        <f t="shared" si="656"/>
        <v/>
      </c>
      <c r="AA1551" t="str">
        <f t="shared" si="657"/>
        <v/>
      </c>
      <c r="AB1551" t="str">
        <f t="shared" si="658"/>
        <v/>
      </c>
      <c r="AC1551" t="str">
        <f t="shared" si="659"/>
        <v/>
      </c>
      <c r="AD1551" t="str">
        <f t="shared" si="660"/>
        <v/>
      </c>
      <c r="AE1551" t="str">
        <f t="shared" si="661"/>
        <v/>
      </c>
      <c r="AF1551" t="str">
        <f t="shared" si="662"/>
        <v/>
      </c>
      <c r="AG1551" t="str">
        <f t="shared" si="663"/>
        <v/>
      </c>
    </row>
    <row r="1552" spans="3:33" x14ac:dyDescent="0.3">
      <c r="C1552" s="5" t="str">
        <f t="shared" si="664"/>
        <v/>
      </c>
      <c r="D1552" s="5" t="e">
        <f t="shared" si="648"/>
        <v>#N/A</v>
      </c>
      <c r="E1552" s="5" t="b">
        <f t="shared" si="665"/>
        <v>0</v>
      </c>
      <c r="F1552" s="5" t="e">
        <f t="shared" si="649"/>
        <v>#N/A</v>
      </c>
      <c r="G1552" s="5" t="str">
        <f t="shared" si="666"/>
        <v>FALSE V</v>
      </c>
      <c r="H1552" s="5" t="b">
        <f t="shared" si="667"/>
        <v>0</v>
      </c>
      <c r="I1552" s="5" t="b">
        <f t="shared" si="668"/>
        <v>0</v>
      </c>
      <c r="J1552" s="5" t="b">
        <f t="shared" si="669"/>
        <v>0</v>
      </c>
      <c r="K1552" s="5" t="str">
        <f t="shared" si="670"/>
        <v>FALSE C</v>
      </c>
      <c r="L1552" s="5" t="str">
        <f t="array" ref="L1552">IFERROR(INDEX(e29_4c,SMALL(IF(($B$9&lt;=e29_raw)*($B$11&gt;=e29_raw),MATCH(ROW(e29_4c),ROW(e29_4c))),ROWS($A$1:A1546)),COLUMN(A1546)),"")</f>
        <v/>
      </c>
      <c r="M1552" s="5" t="b">
        <f t="shared" si="671"/>
        <v>0</v>
      </c>
      <c r="N1552" t="b">
        <f t="shared" si="672"/>
        <v>0</v>
      </c>
      <c r="O1552" t="b">
        <f t="shared" si="673"/>
        <v>0</v>
      </c>
      <c r="P1552" s="5" t="b">
        <f t="shared" si="674"/>
        <v>0</v>
      </c>
      <c r="T1552" t="str">
        <f t="shared" si="650"/>
        <v/>
      </c>
      <c r="U1552" t="str">
        <f t="shared" si="651"/>
        <v/>
      </c>
      <c r="V1552" t="str">
        <f t="shared" si="652"/>
        <v/>
      </c>
      <c r="W1552" t="str">
        <f t="shared" si="653"/>
        <v/>
      </c>
      <c r="X1552" t="str">
        <f t="shared" si="654"/>
        <v/>
      </c>
      <c r="Y1552" t="str">
        <f t="shared" si="655"/>
        <v/>
      </c>
      <c r="Z1552" t="str">
        <f t="shared" si="656"/>
        <v/>
      </c>
      <c r="AA1552" t="str">
        <f t="shared" si="657"/>
        <v/>
      </c>
      <c r="AB1552" t="str">
        <f t="shared" si="658"/>
        <v/>
      </c>
      <c r="AC1552" t="str">
        <f t="shared" si="659"/>
        <v/>
      </c>
      <c r="AD1552" t="str">
        <f t="shared" si="660"/>
        <v/>
      </c>
      <c r="AE1552" t="str">
        <f t="shared" si="661"/>
        <v/>
      </c>
      <c r="AF1552" t="str">
        <f t="shared" si="662"/>
        <v/>
      </c>
      <c r="AG1552" t="str">
        <f t="shared" si="663"/>
        <v/>
      </c>
    </row>
    <row r="1553" spans="3:33" x14ac:dyDescent="0.3">
      <c r="C1553" s="5" t="str">
        <f t="shared" si="664"/>
        <v/>
      </c>
      <c r="D1553" s="5" t="e">
        <f t="shared" si="648"/>
        <v>#N/A</v>
      </c>
      <c r="E1553" s="5" t="b">
        <f t="shared" si="665"/>
        <v>0</v>
      </c>
      <c r="F1553" s="5" t="e">
        <f t="shared" si="649"/>
        <v>#N/A</v>
      </c>
      <c r="G1553" s="5" t="str">
        <f t="shared" si="666"/>
        <v>FALSE V</v>
      </c>
      <c r="H1553" s="5" t="b">
        <f t="shared" si="667"/>
        <v>0</v>
      </c>
      <c r="I1553" s="5" t="b">
        <f t="shared" si="668"/>
        <v>0</v>
      </c>
      <c r="J1553" s="5" t="b">
        <f t="shared" si="669"/>
        <v>0</v>
      </c>
      <c r="K1553" s="5" t="str">
        <f t="shared" si="670"/>
        <v>FALSE C</v>
      </c>
      <c r="L1553" s="5" t="str">
        <f t="array" ref="L1553">IFERROR(INDEX(e29_4c,SMALL(IF(($B$9&lt;=e29_raw)*($B$11&gt;=e29_raw),MATCH(ROW(e29_4c),ROW(e29_4c))),ROWS($A$1:A1547)),COLUMN(A1547)),"")</f>
        <v/>
      </c>
      <c r="M1553" s="5" t="b">
        <f t="shared" si="671"/>
        <v>0</v>
      </c>
      <c r="N1553" t="b">
        <f t="shared" si="672"/>
        <v>0</v>
      </c>
      <c r="O1553" t="b">
        <f t="shared" si="673"/>
        <v>0</v>
      </c>
      <c r="P1553" s="5" t="b">
        <f t="shared" si="674"/>
        <v>0</v>
      </c>
      <c r="T1553" t="str">
        <f t="shared" si="650"/>
        <v/>
      </c>
      <c r="U1553" t="str">
        <f t="shared" si="651"/>
        <v/>
      </c>
      <c r="V1553" t="str">
        <f t="shared" si="652"/>
        <v/>
      </c>
      <c r="W1553" t="str">
        <f t="shared" si="653"/>
        <v/>
      </c>
      <c r="X1553" t="str">
        <f t="shared" si="654"/>
        <v/>
      </c>
      <c r="Y1553" t="str">
        <f t="shared" si="655"/>
        <v/>
      </c>
      <c r="Z1553" t="str">
        <f t="shared" si="656"/>
        <v/>
      </c>
      <c r="AA1553" t="str">
        <f t="shared" si="657"/>
        <v/>
      </c>
      <c r="AB1553" t="str">
        <f t="shared" si="658"/>
        <v/>
      </c>
      <c r="AC1553" t="str">
        <f t="shared" si="659"/>
        <v/>
      </c>
      <c r="AD1553" t="str">
        <f t="shared" si="660"/>
        <v/>
      </c>
      <c r="AE1553" t="str">
        <f t="shared" si="661"/>
        <v/>
      </c>
      <c r="AF1553" t="str">
        <f t="shared" si="662"/>
        <v/>
      </c>
      <c r="AG1553" t="str">
        <f t="shared" si="663"/>
        <v/>
      </c>
    </row>
    <row r="1554" spans="3:33" x14ac:dyDescent="0.3">
      <c r="C1554" s="5" t="str">
        <f t="shared" si="664"/>
        <v/>
      </c>
      <c r="D1554" s="5" t="e">
        <f t="shared" si="648"/>
        <v>#N/A</v>
      </c>
      <c r="E1554" s="5" t="b">
        <f t="shared" si="665"/>
        <v>0</v>
      </c>
      <c r="F1554" s="5" t="e">
        <f t="shared" si="649"/>
        <v>#N/A</v>
      </c>
      <c r="G1554" s="5" t="str">
        <f t="shared" si="666"/>
        <v>FALSE V</v>
      </c>
      <c r="H1554" s="5" t="b">
        <f t="shared" si="667"/>
        <v>0</v>
      </c>
      <c r="I1554" s="5" t="b">
        <f t="shared" si="668"/>
        <v>0</v>
      </c>
      <c r="J1554" s="5" t="b">
        <f t="shared" si="669"/>
        <v>0</v>
      </c>
      <c r="K1554" s="5" t="str">
        <f t="shared" si="670"/>
        <v>FALSE C</v>
      </c>
      <c r="L1554" s="5" t="str">
        <f t="array" ref="L1554">IFERROR(INDEX(e29_4c,SMALL(IF(($B$9&lt;=e29_raw)*($B$11&gt;=e29_raw),MATCH(ROW(e29_4c),ROW(e29_4c))),ROWS($A$1:A1548)),COLUMN(A1548)),"")</f>
        <v/>
      </c>
      <c r="M1554" s="5" t="b">
        <f t="shared" si="671"/>
        <v>0</v>
      </c>
      <c r="N1554" t="b">
        <f t="shared" si="672"/>
        <v>0</v>
      </c>
      <c r="O1554" t="b">
        <f t="shared" si="673"/>
        <v>0</v>
      </c>
      <c r="P1554" s="5" t="b">
        <f t="shared" si="674"/>
        <v>0</v>
      </c>
      <c r="T1554" t="str">
        <f t="shared" si="650"/>
        <v/>
      </c>
      <c r="U1554" t="str">
        <f t="shared" si="651"/>
        <v/>
      </c>
      <c r="V1554" t="str">
        <f t="shared" si="652"/>
        <v/>
      </c>
      <c r="W1554" t="str">
        <f t="shared" si="653"/>
        <v/>
      </c>
      <c r="X1554" t="str">
        <f t="shared" si="654"/>
        <v/>
      </c>
      <c r="Y1554" t="str">
        <f t="shared" si="655"/>
        <v/>
      </c>
      <c r="Z1554" t="str">
        <f t="shared" si="656"/>
        <v/>
      </c>
      <c r="AA1554" t="str">
        <f t="shared" si="657"/>
        <v/>
      </c>
      <c r="AB1554" t="str">
        <f t="shared" si="658"/>
        <v/>
      </c>
      <c r="AC1554" t="str">
        <f t="shared" si="659"/>
        <v/>
      </c>
      <c r="AD1554" t="str">
        <f t="shared" si="660"/>
        <v/>
      </c>
      <c r="AE1554" t="str">
        <f t="shared" si="661"/>
        <v/>
      </c>
      <c r="AF1554" t="str">
        <f t="shared" si="662"/>
        <v/>
      </c>
      <c r="AG1554" t="str">
        <f t="shared" si="663"/>
        <v/>
      </c>
    </row>
    <row r="1555" spans="3:33" x14ac:dyDescent="0.3">
      <c r="C1555" s="5" t="str">
        <f t="shared" si="664"/>
        <v/>
      </c>
      <c r="D1555" s="5" t="e">
        <f t="shared" si="648"/>
        <v>#N/A</v>
      </c>
      <c r="E1555" s="5" t="b">
        <f t="shared" si="665"/>
        <v>0</v>
      </c>
      <c r="F1555" s="5" t="e">
        <f t="shared" si="649"/>
        <v>#N/A</v>
      </c>
      <c r="G1555" s="5" t="str">
        <f t="shared" si="666"/>
        <v>FALSE V</v>
      </c>
      <c r="H1555" s="5" t="b">
        <f t="shared" si="667"/>
        <v>0</v>
      </c>
      <c r="I1555" s="5" t="b">
        <f t="shared" si="668"/>
        <v>0</v>
      </c>
      <c r="J1555" s="5" t="b">
        <f t="shared" si="669"/>
        <v>0</v>
      </c>
      <c r="K1555" s="5" t="str">
        <f t="shared" si="670"/>
        <v>FALSE C</v>
      </c>
      <c r="L1555" s="5" t="str">
        <f t="array" ref="L1555">IFERROR(INDEX(e29_4c,SMALL(IF(($B$9&lt;=e29_raw)*($B$11&gt;=e29_raw),MATCH(ROW(e29_4c),ROW(e29_4c))),ROWS($A$1:A1549)),COLUMN(A1549)),"")</f>
        <v/>
      </c>
      <c r="M1555" s="5" t="b">
        <f t="shared" si="671"/>
        <v>0</v>
      </c>
      <c r="N1555" t="b">
        <f t="shared" si="672"/>
        <v>0</v>
      </c>
      <c r="O1555" t="b">
        <f t="shared" si="673"/>
        <v>0</v>
      </c>
      <c r="P1555" s="5" t="b">
        <f t="shared" si="674"/>
        <v>0</v>
      </c>
      <c r="T1555" t="str">
        <f t="shared" si="650"/>
        <v/>
      </c>
      <c r="U1555" t="str">
        <f t="shared" si="651"/>
        <v/>
      </c>
      <c r="V1555" t="str">
        <f t="shared" si="652"/>
        <v/>
      </c>
      <c r="W1555" t="str">
        <f t="shared" si="653"/>
        <v/>
      </c>
      <c r="X1555" t="str">
        <f t="shared" si="654"/>
        <v/>
      </c>
      <c r="Y1555" t="str">
        <f t="shared" si="655"/>
        <v/>
      </c>
      <c r="Z1555" t="str">
        <f t="shared" si="656"/>
        <v/>
      </c>
      <c r="AA1555" t="str">
        <f t="shared" si="657"/>
        <v/>
      </c>
      <c r="AB1555" t="str">
        <f t="shared" si="658"/>
        <v/>
      </c>
      <c r="AC1555" t="str">
        <f t="shared" si="659"/>
        <v/>
      </c>
      <c r="AD1555" t="str">
        <f t="shared" si="660"/>
        <v/>
      </c>
      <c r="AE1555" t="str">
        <f t="shared" si="661"/>
        <v/>
      </c>
      <c r="AF1555" t="str">
        <f t="shared" si="662"/>
        <v/>
      </c>
      <c r="AG1555" t="str">
        <f t="shared" si="663"/>
        <v/>
      </c>
    </row>
    <row r="1556" spans="3:33" x14ac:dyDescent="0.3">
      <c r="C1556" s="5" t="str">
        <f t="shared" si="664"/>
        <v/>
      </c>
      <c r="D1556" s="5" t="e">
        <f t="shared" si="648"/>
        <v>#N/A</v>
      </c>
      <c r="E1556" s="5" t="b">
        <f t="shared" si="665"/>
        <v>0</v>
      </c>
      <c r="F1556" s="5" t="e">
        <f t="shared" si="649"/>
        <v>#N/A</v>
      </c>
      <c r="G1556" s="5" t="str">
        <f t="shared" si="666"/>
        <v>FALSE V</v>
      </c>
      <c r="H1556" s="5" t="b">
        <f t="shared" si="667"/>
        <v>0</v>
      </c>
      <c r="I1556" s="5" t="b">
        <f t="shared" si="668"/>
        <v>0</v>
      </c>
      <c r="J1556" s="5" t="b">
        <f t="shared" si="669"/>
        <v>0</v>
      </c>
      <c r="K1556" s="5" t="str">
        <f t="shared" si="670"/>
        <v>FALSE C</v>
      </c>
      <c r="L1556" s="5" t="str">
        <f t="array" ref="L1556">IFERROR(INDEX(e29_4c,SMALL(IF(($B$9&lt;=e29_raw)*($B$11&gt;=e29_raw),MATCH(ROW(e29_4c),ROW(e29_4c))),ROWS($A$1:A1550)),COLUMN(A1550)),"")</f>
        <v/>
      </c>
      <c r="M1556" s="5" t="b">
        <f t="shared" si="671"/>
        <v>0</v>
      </c>
      <c r="N1556" t="b">
        <f t="shared" si="672"/>
        <v>0</v>
      </c>
      <c r="O1556" t="b">
        <f t="shared" si="673"/>
        <v>0</v>
      </c>
      <c r="P1556" s="5" t="b">
        <f t="shared" si="674"/>
        <v>0</v>
      </c>
      <c r="T1556" t="str">
        <f t="shared" si="650"/>
        <v/>
      </c>
      <c r="U1556" t="str">
        <f t="shared" si="651"/>
        <v/>
      </c>
      <c r="V1556" t="str">
        <f t="shared" si="652"/>
        <v/>
      </c>
      <c r="W1556" t="str">
        <f t="shared" si="653"/>
        <v/>
      </c>
      <c r="X1556" t="str">
        <f t="shared" si="654"/>
        <v/>
      </c>
      <c r="Y1556" t="str">
        <f t="shared" si="655"/>
        <v/>
      </c>
      <c r="Z1556" t="str">
        <f t="shared" si="656"/>
        <v/>
      </c>
      <c r="AA1556" t="str">
        <f t="shared" si="657"/>
        <v/>
      </c>
      <c r="AB1556" t="str">
        <f t="shared" si="658"/>
        <v/>
      </c>
      <c r="AC1556" t="str">
        <f t="shared" si="659"/>
        <v/>
      </c>
      <c r="AD1556" t="str">
        <f t="shared" si="660"/>
        <v/>
      </c>
      <c r="AE1556" t="str">
        <f t="shared" si="661"/>
        <v/>
      </c>
      <c r="AF1556" t="str">
        <f t="shared" si="662"/>
        <v/>
      </c>
      <c r="AG1556" t="str">
        <f t="shared" si="663"/>
        <v/>
      </c>
    </row>
    <row r="1557" spans="3:33" x14ac:dyDescent="0.3">
      <c r="C1557" s="5" t="str">
        <f t="shared" si="664"/>
        <v/>
      </c>
      <c r="D1557" s="5" t="e">
        <f t="shared" si="648"/>
        <v>#N/A</v>
      </c>
      <c r="E1557" s="5" t="b">
        <f t="shared" si="665"/>
        <v>0</v>
      </c>
      <c r="F1557" s="5" t="e">
        <f t="shared" si="649"/>
        <v>#N/A</v>
      </c>
      <c r="G1557" s="5" t="str">
        <f t="shared" si="666"/>
        <v>FALSE V</v>
      </c>
      <c r="H1557" s="5" t="b">
        <f t="shared" si="667"/>
        <v>0</v>
      </c>
      <c r="I1557" s="5" t="b">
        <f t="shared" si="668"/>
        <v>0</v>
      </c>
      <c r="J1557" s="5" t="b">
        <f t="shared" si="669"/>
        <v>0</v>
      </c>
      <c r="K1557" s="5" t="str">
        <f t="shared" si="670"/>
        <v>FALSE C</v>
      </c>
      <c r="L1557" s="5" t="str">
        <f t="array" ref="L1557">IFERROR(INDEX(e29_4c,SMALL(IF(($B$9&lt;=e29_raw)*($B$11&gt;=e29_raw),MATCH(ROW(e29_4c),ROW(e29_4c))),ROWS($A$1:A1551)),COLUMN(A1551)),"")</f>
        <v/>
      </c>
      <c r="M1557" s="5" t="b">
        <f t="shared" si="671"/>
        <v>0</v>
      </c>
      <c r="N1557" t="b">
        <f t="shared" si="672"/>
        <v>0</v>
      </c>
      <c r="O1557" t="b">
        <f t="shared" si="673"/>
        <v>0</v>
      </c>
      <c r="P1557" s="5" t="b">
        <f t="shared" si="674"/>
        <v>0</v>
      </c>
      <c r="T1557" t="str">
        <f t="shared" si="650"/>
        <v/>
      </c>
      <c r="U1557" t="str">
        <f t="shared" si="651"/>
        <v/>
      </c>
      <c r="V1557" t="str">
        <f t="shared" si="652"/>
        <v/>
      </c>
      <c r="W1557" t="str">
        <f t="shared" si="653"/>
        <v/>
      </c>
      <c r="X1557" t="str">
        <f t="shared" si="654"/>
        <v/>
      </c>
      <c r="Y1557" t="str">
        <f t="shared" si="655"/>
        <v/>
      </c>
      <c r="Z1557" t="str">
        <f t="shared" si="656"/>
        <v/>
      </c>
      <c r="AA1557" t="str">
        <f t="shared" si="657"/>
        <v/>
      </c>
      <c r="AB1557" t="str">
        <f t="shared" si="658"/>
        <v/>
      </c>
      <c r="AC1557" t="str">
        <f t="shared" si="659"/>
        <v/>
      </c>
      <c r="AD1557" t="str">
        <f t="shared" si="660"/>
        <v/>
      </c>
      <c r="AE1557" t="str">
        <f t="shared" si="661"/>
        <v/>
      </c>
      <c r="AF1557" t="str">
        <f t="shared" si="662"/>
        <v/>
      </c>
      <c r="AG1557" t="str">
        <f t="shared" si="663"/>
        <v/>
      </c>
    </row>
    <row r="1558" spans="3:33" x14ac:dyDescent="0.3">
      <c r="C1558" s="5" t="str">
        <f t="shared" si="664"/>
        <v/>
      </c>
      <c r="D1558" s="5" t="e">
        <f t="shared" si="648"/>
        <v>#N/A</v>
      </c>
      <c r="E1558" s="5" t="b">
        <f t="shared" si="665"/>
        <v>0</v>
      </c>
      <c r="F1558" s="5" t="e">
        <f t="shared" si="649"/>
        <v>#N/A</v>
      </c>
      <c r="G1558" s="5" t="str">
        <f t="shared" si="666"/>
        <v>FALSE V</v>
      </c>
      <c r="H1558" s="5" t="b">
        <f t="shared" si="667"/>
        <v>0</v>
      </c>
      <c r="I1558" s="5" t="b">
        <f t="shared" si="668"/>
        <v>0</v>
      </c>
      <c r="J1558" s="5" t="b">
        <f t="shared" si="669"/>
        <v>0</v>
      </c>
      <c r="K1558" s="5" t="str">
        <f t="shared" si="670"/>
        <v>FALSE C</v>
      </c>
      <c r="L1558" s="5" t="str">
        <f t="array" ref="L1558">IFERROR(INDEX(e29_4c,SMALL(IF(($B$9&lt;=e29_raw)*($B$11&gt;=e29_raw),MATCH(ROW(e29_4c),ROW(e29_4c))),ROWS($A$1:A1552)),COLUMN(A1552)),"")</f>
        <v/>
      </c>
      <c r="M1558" s="5" t="b">
        <f t="shared" si="671"/>
        <v>0</v>
      </c>
      <c r="N1558" t="b">
        <f t="shared" si="672"/>
        <v>0</v>
      </c>
      <c r="O1558" t="b">
        <f t="shared" si="673"/>
        <v>0</v>
      </c>
      <c r="P1558" s="5" t="b">
        <f t="shared" si="674"/>
        <v>0</v>
      </c>
      <c r="T1558" t="str">
        <f t="shared" si="650"/>
        <v/>
      </c>
      <c r="U1558" t="str">
        <f t="shared" si="651"/>
        <v/>
      </c>
      <c r="V1558" t="str">
        <f t="shared" si="652"/>
        <v/>
      </c>
      <c r="W1558" t="str">
        <f t="shared" si="653"/>
        <v/>
      </c>
      <c r="X1558" t="str">
        <f t="shared" si="654"/>
        <v/>
      </c>
      <c r="Y1558" t="str">
        <f t="shared" si="655"/>
        <v/>
      </c>
      <c r="Z1558" t="str">
        <f t="shared" si="656"/>
        <v/>
      </c>
      <c r="AA1558" t="str">
        <f t="shared" si="657"/>
        <v/>
      </c>
      <c r="AB1558" t="str">
        <f t="shared" si="658"/>
        <v/>
      </c>
      <c r="AC1558" t="str">
        <f t="shared" si="659"/>
        <v/>
      </c>
      <c r="AD1558" t="str">
        <f t="shared" si="660"/>
        <v/>
      </c>
      <c r="AE1558" t="str">
        <f t="shared" si="661"/>
        <v/>
      </c>
      <c r="AF1558" t="str">
        <f t="shared" si="662"/>
        <v/>
      </c>
      <c r="AG1558" t="str">
        <f t="shared" si="663"/>
        <v/>
      </c>
    </row>
    <row r="1559" spans="3:33" x14ac:dyDescent="0.3">
      <c r="C1559" s="5" t="str">
        <f t="shared" si="664"/>
        <v/>
      </c>
      <c r="D1559" s="5" t="e">
        <f t="shared" si="648"/>
        <v>#N/A</v>
      </c>
      <c r="E1559" s="5" t="b">
        <f t="shared" si="665"/>
        <v>0</v>
      </c>
      <c r="F1559" s="5" t="e">
        <f t="shared" si="649"/>
        <v>#N/A</v>
      </c>
      <c r="G1559" s="5" t="str">
        <f t="shared" si="666"/>
        <v>FALSE V</v>
      </c>
      <c r="H1559" s="5" t="b">
        <f t="shared" si="667"/>
        <v>0</v>
      </c>
      <c r="I1559" s="5" t="b">
        <f t="shared" si="668"/>
        <v>0</v>
      </c>
      <c r="J1559" s="5" t="b">
        <f t="shared" si="669"/>
        <v>0</v>
      </c>
      <c r="K1559" s="5" t="str">
        <f t="shared" si="670"/>
        <v>FALSE C</v>
      </c>
      <c r="L1559" s="5" t="str">
        <f t="array" ref="L1559">IFERROR(INDEX(e29_4c,SMALL(IF(($B$9&lt;=e29_raw)*($B$11&gt;=e29_raw),MATCH(ROW(e29_4c),ROW(e29_4c))),ROWS($A$1:A1553)),COLUMN(A1553)),"")</f>
        <v/>
      </c>
      <c r="M1559" s="5" t="b">
        <f t="shared" si="671"/>
        <v>0</v>
      </c>
      <c r="N1559" t="b">
        <f t="shared" si="672"/>
        <v>0</v>
      </c>
      <c r="O1559" t="b">
        <f t="shared" si="673"/>
        <v>0</v>
      </c>
      <c r="P1559" s="5" t="b">
        <f t="shared" si="674"/>
        <v>0</v>
      </c>
      <c r="T1559" t="str">
        <f t="shared" si="650"/>
        <v/>
      </c>
      <c r="U1559" t="str">
        <f t="shared" si="651"/>
        <v/>
      </c>
      <c r="V1559" t="str">
        <f t="shared" si="652"/>
        <v/>
      </c>
      <c r="W1559" t="str">
        <f t="shared" si="653"/>
        <v/>
      </c>
      <c r="X1559" t="str">
        <f t="shared" si="654"/>
        <v/>
      </c>
      <c r="Y1559" t="str">
        <f t="shared" si="655"/>
        <v/>
      </c>
      <c r="Z1559" t="str">
        <f t="shared" si="656"/>
        <v/>
      </c>
      <c r="AA1559" t="str">
        <f t="shared" si="657"/>
        <v/>
      </c>
      <c r="AB1559" t="str">
        <f t="shared" si="658"/>
        <v/>
      </c>
      <c r="AC1559" t="str">
        <f t="shared" si="659"/>
        <v/>
      </c>
      <c r="AD1559" t="str">
        <f t="shared" si="660"/>
        <v/>
      </c>
      <c r="AE1559" t="str">
        <f t="shared" si="661"/>
        <v/>
      </c>
      <c r="AF1559" t="str">
        <f t="shared" si="662"/>
        <v/>
      </c>
      <c r="AG1559" t="str">
        <f t="shared" si="663"/>
        <v/>
      </c>
    </row>
    <row r="1560" spans="3:33" x14ac:dyDescent="0.3">
      <c r="C1560" s="5" t="str">
        <f t="shared" si="664"/>
        <v/>
      </c>
      <c r="D1560" s="5" t="e">
        <f t="shared" si="648"/>
        <v>#N/A</v>
      </c>
      <c r="E1560" s="5" t="b">
        <f t="shared" si="665"/>
        <v>0</v>
      </c>
      <c r="F1560" s="5" t="e">
        <f t="shared" si="649"/>
        <v>#N/A</v>
      </c>
      <c r="G1560" s="5" t="str">
        <f t="shared" si="666"/>
        <v>FALSE V</v>
      </c>
      <c r="H1560" s="5" t="b">
        <f t="shared" si="667"/>
        <v>0</v>
      </c>
      <c r="I1560" s="5" t="b">
        <f t="shared" si="668"/>
        <v>0</v>
      </c>
      <c r="J1560" s="5" t="b">
        <f t="shared" si="669"/>
        <v>0</v>
      </c>
      <c r="K1560" s="5" t="str">
        <f t="shared" si="670"/>
        <v>FALSE C</v>
      </c>
      <c r="L1560" s="5" t="str">
        <f t="array" ref="L1560">IFERROR(INDEX(e29_4c,SMALL(IF(($B$9&lt;=e29_raw)*($B$11&gt;=e29_raw),MATCH(ROW(e29_4c),ROW(e29_4c))),ROWS($A$1:A1554)),COLUMN(A1554)),"")</f>
        <v/>
      </c>
      <c r="M1560" s="5" t="b">
        <f t="shared" si="671"/>
        <v>0</v>
      </c>
      <c r="N1560" t="b">
        <f t="shared" si="672"/>
        <v>0</v>
      </c>
      <c r="O1560" t="b">
        <f t="shared" si="673"/>
        <v>0</v>
      </c>
      <c r="P1560" s="5" t="b">
        <f t="shared" si="674"/>
        <v>0</v>
      </c>
      <c r="T1560" t="str">
        <f t="shared" si="650"/>
        <v/>
      </c>
      <c r="U1560" t="str">
        <f t="shared" si="651"/>
        <v/>
      </c>
      <c r="V1560" t="str">
        <f t="shared" si="652"/>
        <v/>
      </c>
      <c r="W1560" t="str">
        <f t="shared" si="653"/>
        <v/>
      </c>
      <c r="X1560" t="str">
        <f t="shared" si="654"/>
        <v/>
      </c>
      <c r="Y1560" t="str">
        <f t="shared" si="655"/>
        <v/>
      </c>
      <c r="Z1560" t="str">
        <f t="shared" si="656"/>
        <v/>
      </c>
      <c r="AA1560" t="str">
        <f t="shared" si="657"/>
        <v/>
      </c>
      <c r="AB1560" t="str">
        <f t="shared" si="658"/>
        <v/>
      </c>
      <c r="AC1560" t="str">
        <f t="shared" si="659"/>
        <v/>
      </c>
      <c r="AD1560" t="str">
        <f t="shared" si="660"/>
        <v/>
      </c>
      <c r="AE1560" t="str">
        <f t="shared" si="661"/>
        <v/>
      </c>
      <c r="AF1560" t="str">
        <f t="shared" si="662"/>
        <v/>
      </c>
      <c r="AG1560" t="str">
        <f t="shared" si="663"/>
        <v/>
      </c>
    </row>
    <row r="1561" spans="3:33" x14ac:dyDescent="0.3">
      <c r="C1561" s="5" t="str">
        <f t="shared" si="664"/>
        <v/>
      </c>
      <c r="D1561" s="5" t="e">
        <f t="shared" si="648"/>
        <v>#N/A</v>
      </c>
      <c r="E1561" s="5" t="b">
        <f t="shared" si="665"/>
        <v>0</v>
      </c>
      <c r="F1561" s="5" t="e">
        <f t="shared" si="649"/>
        <v>#N/A</v>
      </c>
      <c r="G1561" s="5" t="str">
        <f t="shared" si="666"/>
        <v>FALSE V</v>
      </c>
      <c r="H1561" s="5" t="b">
        <f t="shared" si="667"/>
        <v>0</v>
      </c>
      <c r="I1561" s="5" t="b">
        <f t="shared" si="668"/>
        <v>0</v>
      </c>
      <c r="J1561" s="5" t="b">
        <f t="shared" si="669"/>
        <v>0</v>
      </c>
      <c r="K1561" s="5" t="str">
        <f t="shared" si="670"/>
        <v>FALSE C</v>
      </c>
      <c r="L1561" s="5" t="str">
        <f t="array" ref="L1561">IFERROR(INDEX(e29_4c,SMALL(IF(($B$9&lt;=e29_raw)*($B$11&gt;=e29_raw),MATCH(ROW(e29_4c),ROW(e29_4c))),ROWS($A$1:A1555)),COLUMN(A1555)),"")</f>
        <v/>
      </c>
      <c r="M1561" s="5" t="b">
        <f t="shared" si="671"/>
        <v>0</v>
      </c>
      <c r="N1561" t="b">
        <f t="shared" si="672"/>
        <v>0</v>
      </c>
      <c r="O1561" t="b">
        <f t="shared" si="673"/>
        <v>0</v>
      </c>
      <c r="P1561" s="5" t="b">
        <f t="shared" si="674"/>
        <v>0</v>
      </c>
      <c r="T1561" t="str">
        <f t="shared" si="650"/>
        <v/>
      </c>
      <c r="U1561" t="str">
        <f t="shared" si="651"/>
        <v/>
      </c>
      <c r="V1561" t="str">
        <f t="shared" si="652"/>
        <v/>
      </c>
      <c r="W1561" t="str">
        <f t="shared" si="653"/>
        <v/>
      </c>
      <c r="X1561" t="str">
        <f t="shared" si="654"/>
        <v/>
      </c>
      <c r="Y1561" t="str">
        <f t="shared" si="655"/>
        <v/>
      </c>
      <c r="Z1561" t="str">
        <f t="shared" si="656"/>
        <v/>
      </c>
      <c r="AA1561" t="str">
        <f t="shared" si="657"/>
        <v/>
      </c>
      <c r="AB1561" t="str">
        <f t="shared" si="658"/>
        <v/>
      </c>
      <c r="AC1561" t="str">
        <f t="shared" si="659"/>
        <v/>
      </c>
      <c r="AD1561" t="str">
        <f t="shared" si="660"/>
        <v/>
      </c>
      <c r="AE1561" t="str">
        <f t="shared" si="661"/>
        <v/>
      </c>
      <c r="AF1561" t="str">
        <f t="shared" si="662"/>
        <v/>
      </c>
      <c r="AG1561" t="str">
        <f t="shared" si="663"/>
        <v/>
      </c>
    </row>
    <row r="1562" spans="3:33" x14ac:dyDescent="0.3">
      <c r="C1562" s="5" t="str">
        <f t="shared" si="664"/>
        <v/>
      </c>
      <c r="D1562" s="5" t="e">
        <f t="shared" si="648"/>
        <v>#N/A</v>
      </c>
      <c r="E1562" s="5" t="b">
        <f t="shared" si="665"/>
        <v>0</v>
      </c>
      <c r="F1562" s="5" t="e">
        <f t="shared" si="649"/>
        <v>#N/A</v>
      </c>
      <c r="G1562" s="5" t="str">
        <f t="shared" si="666"/>
        <v>FALSE V</v>
      </c>
      <c r="H1562" s="5" t="b">
        <f t="shared" si="667"/>
        <v>0</v>
      </c>
      <c r="I1562" s="5" t="b">
        <f t="shared" si="668"/>
        <v>0</v>
      </c>
      <c r="J1562" s="5" t="b">
        <f t="shared" si="669"/>
        <v>0</v>
      </c>
      <c r="K1562" s="5" t="str">
        <f t="shared" si="670"/>
        <v>FALSE C</v>
      </c>
      <c r="L1562" s="5" t="str">
        <f t="array" ref="L1562">IFERROR(INDEX(e29_4c,SMALL(IF(($B$9&lt;=e29_raw)*($B$11&gt;=e29_raw),MATCH(ROW(e29_4c),ROW(e29_4c))),ROWS($A$1:A1556)),COLUMN(A1556)),"")</f>
        <v/>
      </c>
      <c r="M1562" s="5" t="b">
        <f t="shared" si="671"/>
        <v>0</v>
      </c>
      <c r="N1562" t="b">
        <f t="shared" si="672"/>
        <v>0</v>
      </c>
      <c r="O1562" t="b">
        <f t="shared" si="673"/>
        <v>0</v>
      </c>
      <c r="P1562" s="5" t="b">
        <f t="shared" si="674"/>
        <v>0</v>
      </c>
      <c r="T1562" t="str">
        <f t="shared" si="650"/>
        <v/>
      </c>
      <c r="U1562" t="str">
        <f t="shared" si="651"/>
        <v/>
      </c>
      <c r="V1562" t="str">
        <f t="shared" si="652"/>
        <v/>
      </c>
      <c r="W1562" t="str">
        <f t="shared" si="653"/>
        <v/>
      </c>
      <c r="X1562" t="str">
        <f t="shared" si="654"/>
        <v/>
      </c>
      <c r="Y1562" t="str">
        <f t="shared" si="655"/>
        <v/>
      </c>
      <c r="Z1562" t="str">
        <f t="shared" si="656"/>
        <v/>
      </c>
      <c r="AA1562" t="str">
        <f t="shared" si="657"/>
        <v/>
      </c>
      <c r="AB1562" t="str">
        <f t="shared" si="658"/>
        <v/>
      </c>
      <c r="AC1562" t="str">
        <f t="shared" si="659"/>
        <v/>
      </c>
      <c r="AD1562" t="str">
        <f t="shared" si="660"/>
        <v/>
      </c>
      <c r="AE1562" t="str">
        <f t="shared" si="661"/>
        <v/>
      </c>
      <c r="AF1562" t="str">
        <f t="shared" si="662"/>
        <v/>
      </c>
      <c r="AG1562" t="str">
        <f t="shared" si="663"/>
        <v/>
      </c>
    </row>
    <row r="1563" spans="3:33" x14ac:dyDescent="0.3">
      <c r="C1563" s="5" t="str">
        <f t="shared" si="664"/>
        <v/>
      </c>
      <c r="D1563" s="5" t="e">
        <f t="shared" si="648"/>
        <v>#N/A</v>
      </c>
      <c r="E1563" s="5" t="b">
        <f t="shared" si="665"/>
        <v>0</v>
      </c>
      <c r="F1563" s="5" t="e">
        <f t="shared" si="649"/>
        <v>#N/A</v>
      </c>
      <c r="G1563" s="5" t="str">
        <f t="shared" si="666"/>
        <v>FALSE V</v>
      </c>
      <c r="H1563" s="5" t="b">
        <f t="shared" si="667"/>
        <v>0</v>
      </c>
      <c r="I1563" s="5" t="b">
        <f t="shared" si="668"/>
        <v>0</v>
      </c>
      <c r="J1563" s="5" t="b">
        <f t="shared" si="669"/>
        <v>0</v>
      </c>
      <c r="K1563" s="5" t="str">
        <f t="shared" si="670"/>
        <v>FALSE C</v>
      </c>
      <c r="L1563" s="5" t="str">
        <f t="array" ref="L1563">IFERROR(INDEX(e29_4c,SMALL(IF(($B$9&lt;=e29_raw)*($B$11&gt;=e29_raw),MATCH(ROW(e29_4c),ROW(e29_4c))),ROWS($A$1:A1557)),COLUMN(A1557)),"")</f>
        <v/>
      </c>
      <c r="M1563" s="5" t="b">
        <f t="shared" si="671"/>
        <v>0</v>
      </c>
      <c r="N1563" t="b">
        <f t="shared" si="672"/>
        <v>0</v>
      </c>
      <c r="O1563" t="b">
        <f t="shared" si="673"/>
        <v>0</v>
      </c>
      <c r="P1563" s="5" t="b">
        <f t="shared" si="674"/>
        <v>0</v>
      </c>
      <c r="T1563" t="str">
        <f t="shared" si="650"/>
        <v/>
      </c>
      <c r="U1563" t="str">
        <f t="shared" si="651"/>
        <v/>
      </c>
      <c r="V1563" t="str">
        <f t="shared" si="652"/>
        <v/>
      </c>
      <c r="W1563" t="str">
        <f t="shared" si="653"/>
        <v/>
      </c>
      <c r="X1563" t="str">
        <f t="shared" si="654"/>
        <v/>
      </c>
      <c r="Y1563" t="str">
        <f t="shared" si="655"/>
        <v/>
      </c>
      <c r="Z1563" t="str">
        <f t="shared" si="656"/>
        <v/>
      </c>
      <c r="AA1563" t="str">
        <f t="shared" si="657"/>
        <v/>
      </c>
      <c r="AB1563" t="str">
        <f t="shared" si="658"/>
        <v/>
      </c>
      <c r="AC1563" t="str">
        <f t="shared" si="659"/>
        <v/>
      </c>
      <c r="AD1563" t="str">
        <f t="shared" si="660"/>
        <v/>
      </c>
      <c r="AE1563" t="str">
        <f t="shared" si="661"/>
        <v/>
      </c>
      <c r="AF1563" t="str">
        <f t="shared" si="662"/>
        <v/>
      </c>
      <c r="AG1563" t="str">
        <f t="shared" si="663"/>
        <v/>
      </c>
    </row>
    <row r="1564" spans="3:33" x14ac:dyDescent="0.3">
      <c r="C1564" s="5" t="str">
        <f t="shared" si="664"/>
        <v/>
      </c>
      <c r="D1564" s="5" t="e">
        <f t="shared" si="648"/>
        <v>#N/A</v>
      </c>
      <c r="E1564" s="5" t="b">
        <f t="shared" si="665"/>
        <v>0</v>
      </c>
      <c r="F1564" s="5" t="e">
        <f t="shared" si="649"/>
        <v>#N/A</v>
      </c>
      <c r="G1564" s="5" t="str">
        <f t="shared" si="666"/>
        <v>FALSE V</v>
      </c>
      <c r="H1564" s="5" t="b">
        <f t="shared" si="667"/>
        <v>0</v>
      </c>
      <c r="I1564" s="5" t="b">
        <f t="shared" si="668"/>
        <v>0</v>
      </c>
      <c r="J1564" s="5" t="b">
        <f t="shared" si="669"/>
        <v>0</v>
      </c>
      <c r="K1564" s="5" t="str">
        <f t="shared" si="670"/>
        <v>FALSE C</v>
      </c>
      <c r="L1564" s="5" t="str">
        <f t="array" ref="L1564">IFERROR(INDEX(e29_4c,SMALL(IF(($B$9&lt;=e29_raw)*($B$11&gt;=e29_raw),MATCH(ROW(e29_4c),ROW(e29_4c))),ROWS($A$1:A1558)),COLUMN(A1558)),"")</f>
        <v/>
      </c>
      <c r="M1564" s="5" t="b">
        <f t="shared" si="671"/>
        <v>0</v>
      </c>
      <c r="N1564" t="b">
        <f t="shared" si="672"/>
        <v>0</v>
      </c>
      <c r="O1564" t="b">
        <f t="shared" si="673"/>
        <v>0</v>
      </c>
      <c r="P1564" s="5" t="b">
        <f t="shared" si="674"/>
        <v>0</v>
      </c>
      <c r="T1564" t="str">
        <f t="shared" si="650"/>
        <v/>
      </c>
      <c r="U1564" t="str">
        <f t="shared" si="651"/>
        <v/>
      </c>
      <c r="V1564" t="str">
        <f t="shared" si="652"/>
        <v/>
      </c>
      <c r="W1564" t="str">
        <f t="shared" si="653"/>
        <v/>
      </c>
      <c r="X1564" t="str">
        <f t="shared" si="654"/>
        <v/>
      </c>
      <c r="Y1564" t="str">
        <f t="shared" si="655"/>
        <v/>
      </c>
      <c r="Z1564" t="str">
        <f t="shared" si="656"/>
        <v/>
      </c>
      <c r="AA1564" t="str">
        <f t="shared" si="657"/>
        <v/>
      </c>
      <c r="AB1564" t="str">
        <f t="shared" si="658"/>
        <v/>
      </c>
      <c r="AC1564" t="str">
        <f t="shared" si="659"/>
        <v/>
      </c>
      <c r="AD1564" t="str">
        <f t="shared" si="660"/>
        <v/>
      </c>
      <c r="AE1564" t="str">
        <f t="shared" si="661"/>
        <v/>
      </c>
      <c r="AF1564" t="str">
        <f t="shared" si="662"/>
        <v/>
      </c>
      <c r="AG1564" t="str">
        <f t="shared" si="663"/>
        <v/>
      </c>
    </row>
    <row r="1565" spans="3:33" x14ac:dyDescent="0.3">
      <c r="C1565" s="5" t="str">
        <f t="shared" si="664"/>
        <v/>
      </c>
      <c r="D1565" s="5" t="e">
        <f t="shared" si="648"/>
        <v>#N/A</v>
      </c>
      <c r="E1565" s="5" t="b">
        <f t="shared" si="665"/>
        <v>0</v>
      </c>
      <c r="F1565" s="5" t="e">
        <f t="shared" si="649"/>
        <v>#N/A</v>
      </c>
      <c r="G1565" s="5" t="str">
        <f t="shared" si="666"/>
        <v>FALSE V</v>
      </c>
      <c r="H1565" s="5" t="b">
        <f t="shared" si="667"/>
        <v>0</v>
      </c>
      <c r="I1565" s="5" t="b">
        <f t="shared" si="668"/>
        <v>0</v>
      </c>
      <c r="J1565" s="5" t="b">
        <f t="shared" si="669"/>
        <v>0</v>
      </c>
      <c r="K1565" s="5" t="str">
        <f t="shared" si="670"/>
        <v>FALSE C</v>
      </c>
      <c r="L1565" s="5" t="str">
        <f t="array" ref="L1565">IFERROR(INDEX(e29_4c,SMALL(IF(($B$9&lt;=e29_raw)*($B$11&gt;=e29_raw),MATCH(ROW(e29_4c),ROW(e29_4c))),ROWS($A$1:A1559)),COLUMN(A1559)),"")</f>
        <v/>
      </c>
      <c r="M1565" s="5" t="b">
        <f t="shared" si="671"/>
        <v>0</v>
      </c>
      <c r="N1565" t="b">
        <f t="shared" si="672"/>
        <v>0</v>
      </c>
      <c r="O1565" t="b">
        <f t="shared" si="673"/>
        <v>0</v>
      </c>
      <c r="P1565" s="5" t="b">
        <f t="shared" si="674"/>
        <v>0</v>
      </c>
      <c r="T1565" t="str">
        <f t="shared" si="650"/>
        <v/>
      </c>
      <c r="U1565" t="str">
        <f t="shared" si="651"/>
        <v/>
      </c>
      <c r="V1565" t="str">
        <f t="shared" si="652"/>
        <v/>
      </c>
      <c r="W1565" t="str">
        <f t="shared" si="653"/>
        <v/>
      </c>
      <c r="X1565" t="str">
        <f t="shared" si="654"/>
        <v/>
      </c>
      <c r="Y1565" t="str">
        <f t="shared" si="655"/>
        <v/>
      </c>
      <c r="Z1565" t="str">
        <f t="shared" si="656"/>
        <v/>
      </c>
      <c r="AA1565" t="str">
        <f t="shared" si="657"/>
        <v/>
      </c>
      <c r="AB1565" t="str">
        <f t="shared" si="658"/>
        <v/>
      </c>
      <c r="AC1565" t="str">
        <f t="shared" si="659"/>
        <v/>
      </c>
      <c r="AD1565" t="str">
        <f t="shared" si="660"/>
        <v/>
      </c>
      <c r="AE1565" t="str">
        <f t="shared" si="661"/>
        <v/>
      </c>
      <c r="AF1565" t="str">
        <f t="shared" si="662"/>
        <v/>
      </c>
      <c r="AG1565" t="str">
        <f t="shared" si="663"/>
        <v/>
      </c>
    </row>
    <row r="1566" spans="3:33" x14ac:dyDescent="0.3">
      <c r="C1566" s="5" t="str">
        <f t="shared" si="664"/>
        <v/>
      </c>
      <c r="D1566" s="5" t="e">
        <f t="shared" si="648"/>
        <v>#N/A</v>
      </c>
      <c r="E1566" s="5" t="b">
        <f t="shared" si="665"/>
        <v>0</v>
      </c>
      <c r="F1566" s="5" t="e">
        <f t="shared" si="649"/>
        <v>#N/A</v>
      </c>
      <c r="G1566" s="5" t="str">
        <f t="shared" si="666"/>
        <v>FALSE V</v>
      </c>
      <c r="H1566" s="5" t="b">
        <f t="shared" si="667"/>
        <v>0</v>
      </c>
      <c r="I1566" s="5" t="b">
        <f t="shared" si="668"/>
        <v>0</v>
      </c>
      <c r="J1566" s="5" t="b">
        <f t="shared" si="669"/>
        <v>0</v>
      </c>
      <c r="K1566" s="5" t="str">
        <f t="shared" si="670"/>
        <v>FALSE C</v>
      </c>
      <c r="L1566" s="5" t="str">
        <f t="array" ref="L1566">IFERROR(INDEX(e29_4c,SMALL(IF(($B$9&lt;=e29_raw)*($B$11&gt;=e29_raw),MATCH(ROW(e29_4c),ROW(e29_4c))),ROWS($A$1:A1560)),COLUMN(A1560)),"")</f>
        <v/>
      </c>
      <c r="M1566" s="5" t="b">
        <f t="shared" si="671"/>
        <v>0</v>
      </c>
      <c r="N1566" t="b">
        <f t="shared" si="672"/>
        <v>0</v>
      </c>
      <c r="O1566" t="b">
        <f t="shared" si="673"/>
        <v>0</v>
      </c>
      <c r="P1566" s="5" t="b">
        <f t="shared" si="674"/>
        <v>0</v>
      </c>
      <c r="T1566" t="str">
        <f t="shared" si="650"/>
        <v/>
      </c>
      <c r="U1566" t="str">
        <f t="shared" si="651"/>
        <v/>
      </c>
      <c r="V1566" t="str">
        <f t="shared" si="652"/>
        <v/>
      </c>
      <c r="W1566" t="str">
        <f t="shared" si="653"/>
        <v/>
      </c>
      <c r="X1566" t="str">
        <f t="shared" si="654"/>
        <v/>
      </c>
      <c r="Y1566" t="str">
        <f t="shared" si="655"/>
        <v/>
      </c>
      <c r="Z1566" t="str">
        <f t="shared" si="656"/>
        <v/>
      </c>
      <c r="AA1566" t="str">
        <f t="shared" si="657"/>
        <v/>
      </c>
      <c r="AB1566" t="str">
        <f t="shared" si="658"/>
        <v/>
      </c>
      <c r="AC1566" t="str">
        <f t="shared" si="659"/>
        <v/>
      </c>
      <c r="AD1566" t="str">
        <f t="shared" si="660"/>
        <v/>
      </c>
      <c r="AE1566" t="str">
        <f t="shared" si="661"/>
        <v/>
      </c>
      <c r="AF1566" t="str">
        <f t="shared" si="662"/>
        <v/>
      </c>
      <c r="AG1566" t="str">
        <f t="shared" si="663"/>
        <v/>
      </c>
    </row>
    <row r="1567" spans="3:33" x14ac:dyDescent="0.3">
      <c r="C1567" s="5" t="str">
        <f t="shared" si="664"/>
        <v/>
      </c>
      <c r="D1567" s="5" t="e">
        <f t="shared" si="648"/>
        <v>#N/A</v>
      </c>
      <c r="E1567" s="5" t="b">
        <f t="shared" si="665"/>
        <v>0</v>
      </c>
      <c r="F1567" s="5" t="e">
        <f t="shared" si="649"/>
        <v>#N/A</v>
      </c>
      <c r="G1567" s="5" t="str">
        <f t="shared" si="666"/>
        <v>FALSE V</v>
      </c>
      <c r="H1567" s="5" t="b">
        <f t="shared" si="667"/>
        <v>0</v>
      </c>
      <c r="I1567" s="5" t="b">
        <f t="shared" si="668"/>
        <v>0</v>
      </c>
      <c r="J1567" s="5" t="b">
        <f t="shared" si="669"/>
        <v>0</v>
      </c>
      <c r="K1567" s="5" t="str">
        <f t="shared" si="670"/>
        <v>FALSE C</v>
      </c>
      <c r="L1567" s="5" t="str">
        <f t="array" ref="L1567">IFERROR(INDEX(e29_4c,SMALL(IF(($B$9&lt;=e29_raw)*($B$11&gt;=e29_raw),MATCH(ROW(e29_4c),ROW(e29_4c))),ROWS($A$1:A1561)),COLUMN(A1561)),"")</f>
        <v/>
      </c>
      <c r="M1567" s="5" t="b">
        <f t="shared" si="671"/>
        <v>0</v>
      </c>
      <c r="N1567" t="b">
        <f t="shared" si="672"/>
        <v>0</v>
      </c>
      <c r="O1567" t="b">
        <f t="shared" si="673"/>
        <v>0</v>
      </c>
      <c r="P1567" s="5" t="b">
        <f t="shared" si="674"/>
        <v>0</v>
      </c>
      <c r="T1567" t="str">
        <f t="shared" si="650"/>
        <v/>
      </c>
      <c r="U1567" t="str">
        <f t="shared" si="651"/>
        <v/>
      </c>
      <c r="V1567" t="str">
        <f t="shared" si="652"/>
        <v/>
      </c>
      <c r="W1567" t="str">
        <f t="shared" si="653"/>
        <v/>
      </c>
      <c r="X1567" t="str">
        <f t="shared" si="654"/>
        <v/>
      </c>
      <c r="Y1567" t="str">
        <f t="shared" si="655"/>
        <v/>
      </c>
      <c r="Z1567" t="str">
        <f t="shared" si="656"/>
        <v/>
      </c>
      <c r="AA1567" t="str">
        <f t="shared" si="657"/>
        <v/>
      </c>
      <c r="AB1567" t="str">
        <f t="shared" si="658"/>
        <v/>
      </c>
      <c r="AC1567" t="str">
        <f t="shared" si="659"/>
        <v/>
      </c>
      <c r="AD1567" t="str">
        <f t="shared" si="660"/>
        <v/>
      </c>
      <c r="AE1567" t="str">
        <f t="shared" si="661"/>
        <v/>
      </c>
      <c r="AF1567" t="str">
        <f t="shared" si="662"/>
        <v/>
      </c>
      <c r="AG1567" t="str">
        <f t="shared" si="663"/>
        <v/>
      </c>
    </row>
    <row r="1568" spans="3:33" x14ac:dyDescent="0.3">
      <c r="C1568" s="5" t="str">
        <f t="shared" si="664"/>
        <v/>
      </c>
      <c r="D1568" s="5" t="e">
        <f t="shared" si="648"/>
        <v>#N/A</v>
      </c>
      <c r="E1568" s="5" t="b">
        <f t="shared" si="665"/>
        <v>0</v>
      </c>
      <c r="F1568" s="5" t="e">
        <f t="shared" si="649"/>
        <v>#N/A</v>
      </c>
      <c r="G1568" s="5" t="str">
        <f t="shared" si="666"/>
        <v>FALSE V</v>
      </c>
      <c r="H1568" s="5" t="b">
        <f t="shared" si="667"/>
        <v>0</v>
      </c>
      <c r="I1568" s="5" t="b">
        <f t="shared" si="668"/>
        <v>0</v>
      </c>
      <c r="J1568" s="5" t="b">
        <f t="shared" si="669"/>
        <v>0</v>
      </c>
      <c r="K1568" s="5" t="str">
        <f t="shared" si="670"/>
        <v>FALSE C</v>
      </c>
      <c r="L1568" s="5" t="str">
        <f t="array" ref="L1568">IFERROR(INDEX(e29_4c,SMALL(IF(($B$9&lt;=e29_raw)*($B$11&gt;=e29_raw),MATCH(ROW(e29_4c),ROW(e29_4c))),ROWS($A$1:A1562)),COLUMN(A1562)),"")</f>
        <v/>
      </c>
      <c r="M1568" s="5" t="b">
        <f t="shared" si="671"/>
        <v>0</v>
      </c>
      <c r="N1568" t="b">
        <f t="shared" si="672"/>
        <v>0</v>
      </c>
      <c r="O1568" t="b">
        <f t="shared" si="673"/>
        <v>0</v>
      </c>
      <c r="P1568" s="5" t="b">
        <f t="shared" si="674"/>
        <v>0</v>
      </c>
      <c r="T1568" t="str">
        <f t="shared" si="650"/>
        <v/>
      </c>
      <c r="U1568" t="str">
        <f t="shared" si="651"/>
        <v/>
      </c>
      <c r="V1568" t="str">
        <f t="shared" si="652"/>
        <v/>
      </c>
      <c r="W1568" t="str">
        <f t="shared" si="653"/>
        <v/>
      </c>
      <c r="X1568" t="str">
        <f t="shared" si="654"/>
        <v/>
      </c>
      <c r="Y1568" t="str">
        <f t="shared" si="655"/>
        <v/>
      </c>
      <c r="Z1568" t="str">
        <f t="shared" si="656"/>
        <v/>
      </c>
      <c r="AA1568" t="str">
        <f t="shared" si="657"/>
        <v/>
      </c>
      <c r="AB1568" t="str">
        <f t="shared" si="658"/>
        <v/>
      </c>
      <c r="AC1568" t="str">
        <f t="shared" si="659"/>
        <v/>
      </c>
      <c r="AD1568" t="str">
        <f t="shared" si="660"/>
        <v/>
      </c>
      <c r="AE1568" t="str">
        <f t="shared" si="661"/>
        <v/>
      </c>
      <c r="AF1568" t="str">
        <f t="shared" si="662"/>
        <v/>
      </c>
      <c r="AG1568" t="str">
        <f t="shared" si="663"/>
        <v/>
      </c>
    </row>
    <row r="1569" spans="3:33" x14ac:dyDescent="0.3">
      <c r="C1569" s="5" t="str">
        <f t="shared" si="664"/>
        <v/>
      </c>
      <c r="D1569" s="5" t="e">
        <f t="shared" si="648"/>
        <v>#N/A</v>
      </c>
      <c r="E1569" s="5" t="b">
        <f t="shared" si="665"/>
        <v>0</v>
      </c>
      <c r="F1569" s="5" t="e">
        <f t="shared" si="649"/>
        <v>#N/A</v>
      </c>
      <c r="G1569" s="5" t="str">
        <f t="shared" si="666"/>
        <v>FALSE V</v>
      </c>
      <c r="H1569" s="5" t="b">
        <f t="shared" si="667"/>
        <v>0</v>
      </c>
      <c r="I1569" s="5" t="b">
        <f t="shared" si="668"/>
        <v>0</v>
      </c>
      <c r="J1569" s="5" t="b">
        <f t="shared" si="669"/>
        <v>0</v>
      </c>
      <c r="K1569" s="5" t="str">
        <f t="shared" si="670"/>
        <v>FALSE C</v>
      </c>
      <c r="L1569" s="5" t="str">
        <f t="array" ref="L1569">IFERROR(INDEX(e29_4c,SMALL(IF(($B$9&lt;=e29_raw)*($B$11&gt;=e29_raw),MATCH(ROW(e29_4c),ROW(e29_4c))),ROWS($A$1:A1563)),COLUMN(A1563)),"")</f>
        <v/>
      </c>
      <c r="M1569" s="5" t="b">
        <f t="shared" si="671"/>
        <v>0</v>
      </c>
      <c r="N1569" t="b">
        <f t="shared" si="672"/>
        <v>0</v>
      </c>
      <c r="O1569" t="b">
        <f t="shared" si="673"/>
        <v>0</v>
      </c>
      <c r="P1569" s="5" t="b">
        <f t="shared" si="674"/>
        <v>0</v>
      </c>
      <c r="T1569" t="str">
        <f t="shared" si="650"/>
        <v/>
      </c>
      <c r="U1569" t="str">
        <f t="shared" si="651"/>
        <v/>
      </c>
      <c r="V1569" t="str">
        <f t="shared" si="652"/>
        <v/>
      </c>
      <c r="W1569" t="str">
        <f t="shared" si="653"/>
        <v/>
      </c>
      <c r="X1569" t="str">
        <f t="shared" si="654"/>
        <v/>
      </c>
      <c r="Y1569" t="str">
        <f t="shared" si="655"/>
        <v/>
      </c>
      <c r="Z1569" t="str">
        <f t="shared" si="656"/>
        <v/>
      </c>
      <c r="AA1569" t="str">
        <f t="shared" si="657"/>
        <v/>
      </c>
      <c r="AB1569" t="str">
        <f t="shared" si="658"/>
        <v/>
      </c>
      <c r="AC1569" t="str">
        <f t="shared" si="659"/>
        <v/>
      </c>
      <c r="AD1569" t="str">
        <f t="shared" si="660"/>
        <v/>
      </c>
      <c r="AE1569" t="str">
        <f t="shared" si="661"/>
        <v/>
      </c>
      <c r="AF1569" t="str">
        <f t="shared" si="662"/>
        <v/>
      </c>
      <c r="AG1569" t="str">
        <f t="shared" si="663"/>
        <v/>
      </c>
    </row>
    <row r="1570" spans="3:33" x14ac:dyDescent="0.3">
      <c r="C1570" s="5" t="str">
        <f t="shared" si="664"/>
        <v/>
      </c>
      <c r="D1570" s="5" t="e">
        <f t="shared" si="648"/>
        <v>#N/A</v>
      </c>
      <c r="E1570" s="5" t="b">
        <f t="shared" si="665"/>
        <v>0</v>
      </c>
      <c r="F1570" s="5" t="e">
        <f t="shared" si="649"/>
        <v>#N/A</v>
      </c>
      <c r="G1570" s="5" t="str">
        <f t="shared" si="666"/>
        <v>FALSE V</v>
      </c>
      <c r="H1570" s="5" t="b">
        <f t="shared" si="667"/>
        <v>0</v>
      </c>
      <c r="I1570" s="5" t="b">
        <f t="shared" si="668"/>
        <v>0</v>
      </c>
      <c r="J1570" s="5" t="b">
        <f t="shared" si="669"/>
        <v>0</v>
      </c>
      <c r="K1570" s="5" t="str">
        <f t="shared" si="670"/>
        <v>FALSE C</v>
      </c>
      <c r="L1570" s="5" t="str">
        <f t="array" ref="L1570">IFERROR(INDEX(e29_4c,SMALL(IF(($B$9&lt;=e29_raw)*($B$11&gt;=e29_raw),MATCH(ROW(e29_4c),ROW(e29_4c))),ROWS($A$1:A1564)),COLUMN(A1564)),"")</f>
        <v/>
      </c>
      <c r="M1570" s="5" t="b">
        <f t="shared" si="671"/>
        <v>0</v>
      </c>
      <c r="N1570" t="b">
        <f t="shared" si="672"/>
        <v>0</v>
      </c>
      <c r="O1570" t="b">
        <f t="shared" si="673"/>
        <v>0</v>
      </c>
      <c r="P1570" s="5" t="b">
        <f t="shared" si="674"/>
        <v>0</v>
      </c>
      <c r="T1570" t="str">
        <f t="shared" si="650"/>
        <v/>
      </c>
      <c r="U1570" t="str">
        <f t="shared" si="651"/>
        <v/>
      </c>
      <c r="V1570" t="str">
        <f t="shared" si="652"/>
        <v/>
      </c>
      <c r="W1570" t="str">
        <f t="shared" si="653"/>
        <v/>
      </c>
      <c r="X1570" t="str">
        <f t="shared" si="654"/>
        <v/>
      </c>
      <c r="Y1570" t="str">
        <f t="shared" si="655"/>
        <v/>
      </c>
      <c r="Z1570" t="str">
        <f t="shared" si="656"/>
        <v/>
      </c>
      <c r="AA1570" t="str">
        <f t="shared" si="657"/>
        <v/>
      </c>
      <c r="AB1570" t="str">
        <f t="shared" si="658"/>
        <v/>
      </c>
      <c r="AC1570" t="str">
        <f t="shared" si="659"/>
        <v/>
      </c>
      <c r="AD1570" t="str">
        <f t="shared" si="660"/>
        <v/>
      </c>
      <c r="AE1570" t="str">
        <f t="shared" si="661"/>
        <v/>
      </c>
      <c r="AF1570" t="str">
        <f t="shared" si="662"/>
        <v/>
      </c>
      <c r="AG1570" t="str">
        <f t="shared" si="663"/>
        <v/>
      </c>
    </row>
    <row r="1571" spans="3:33" x14ac:dyDescent="0.3">
      <c r="C1571" s="5" t="str">
        <f t="shared" si="664"/>
        <v/>
      </c>
      <c r="D1571" s="5" t="e">
        <f t="shared" si="648"/>
        <v>#N/A</v>
      </c>
      <c r="E1571" s="5" t="b">
        <f t="shared" si="665"/>
        <v>0</v>
      </c>
      <c r="F1571" s="5" t="e">
        <f t="shared" si="649"/>
        <v>#N/A</v>
      </c>
      <c r="G1571" s="5" t="str">
        <f t="shared" si="666"/>
        <v>FALSE V</v>
      </c>
      <c r="H1571" s="5" t="b">
        <f t="shared" si="667"/>
        <v>0</v>
      </c>
      <c r="I1571" s="5" t="b">
        <f t="shared" si="668"/>
        <v>0</v>
      </c>
      <c r="J1571" s="5" t="b">
        <f t="shared" si="669"/>
        <v>0</v>
      </c>
      <c r="K1571" s="5" t="str">
        <f t="shared" si="670"/>
        <v>FALSE C</v>
      </c>
      <c r="L1571" s="5" t="str">
        <f t="array" ref="L1571">IFERROR(INDEX(e29_4c,SMALL(IF(($B$9&lt;=e29_raw)*($B$11&gt;=e29_raw),MATCH(ROW(e29_4c),ROW(e29_4c))),ROWS($A$1:A1565)),COLUMN(A1565)),"")</f>
        <v/>
      </c>
      <c r="M1571" s="5" t="b">
        <f t="shared" si="671"/>
        <v>0</v>
      </c>
      <c r="N1571" t="b">
        <f t="shared" si="672"/>
        <v>0</v>
      </c>
      <c r="O1571" t="b">
        <f t="shared" si="673"/>
        <v>0</v>
      </c>
      <c r="P1571" s="5" t="b">
        <f t="shared" si="674"/>
        <v>0</v>
      </c>
      <c r="T1571" t="str">
        <f t="shared" si="650"/>
        <v/>
      </c>
      <c r="U1571" t="str">
        <f t="shared" si="651"/>
        <v/>
      </c>
      <c r="V1571" t="str">
        <f t="shared" si="652"/>
        <v/>
      </c>
      <c r="W1571" t="str">
        <f t="shared" si="653"/>
        <v/>
      </c>
      <c r="X1571" t="str">
        <f t="shared" si="654"/>
        <v/>
      </c>
      <c r="Y1571" t="str">
        <f t="shared" si="655"/>
        <v/>
      </c>
      <c r="Z1571" t="str">
        <f t="shared" si="656"/>
        <v/>
      </c>
      <c r="AA1571" t="str">
        <f t="shared" si="657"/>
        <v/>
      </c>
      <c r="AB1571" t="str">
        <f t="shared" si="658"/>
        <v/>
      </c>
      <c r="AC1571" t="str">
        <f t="shared" si="659"/>
        <v/>
      </c>
      <c r="AD1571" t="str">
        <f t="shared" si="660"/>
        <v/>
      </c>
      <c r="AE1571" t="str">
        <f t="shared" si="661"/>
        <v/>
      </c>
      <c r="AF1571" t="str">
        <f t="shared" si="662"/>
        <v/>
      </c>
      <c r="AG1571" t="str">
        <f t="shared" si="663"/>
        <v/>
      </c>
    </row>
    <row r="1572" spans="3:33" x14ac:dyDescent="0.3">
      <c r="C1572" s="5" t="str">
        <f t="shared" si="664"/>
        <v/>
      </c>
      <c r="D1572" s="5" t="e">
        <f t="shared" si="648"/>
        <v>#N/A</v>
      </c>
      <c r="E1572" s="5" t="b">
        <f t="shared" si="665"/>
        <v>0</v>
      </c>
      <c r="F1572" s="5" t="e">
        <f t="shared" si="649"/>
        <v>#N/A</v>
      </c>
      <c r="G1572" s="5" t="str">
        <f t="shared" si="666"/>
        <v>FALSE V</v>
      </c>
      <c r="H1572" s="5" t="b">
        <f t="shared" si="667"/>
        <v>0</v>
      </c>
      <c r="I1572" s="5" t="b">
        <f t="shared" si="668"/>
        <v>0</v>
      </c>
      <c r="J1572" s="5" t="b">
        <f t="shared" si="669"/>
        <v>0</v>
      </c>
      <c r="K1572" s="5" t="str">
        <f t="shared" si="670"/>
        <v>FALSE C</v>
      </c>
      <c r="L1572" s="5" t="str">
        <f t="array" ref="L1572">IFERROR(INDEX(e29_4c,SMALL(IF(($B$9&lt;=e29_raw)*($B$11&gt;=e29_raw),MATCH(ROW(e29_4c),ROW(e29_4c))),ROWS($A$1:A1566)),COLUMN(A1566)),"")</f>
        <v/>
      </c>
      <c r="M1572" s="5" t="b">
        <f t="shared" si="671"/>
        <v>0</v>
      </c>
      <c r="N1572" t="b">
        <f t="shared" si="672"/>
        <v>0</v>
      </c>
      <c r="O1572" t="b">
        <f t="shared" si="673"/>
        <v>0</v>
      </c>
      <c r="P1572" s="5" t="b">
        <f t="shared" si="674"/>
        <v>0</v>
      </c>
      <c r="T1572" t="str">
        <f t="shared" si="650"/>
        <v/>
      </c>
      <c r="U1572" t="str">
        <f t="shared" si="651"/>
        <v/>
      </c>
      <c r="V1572" t="str">
        <f t="shared" si="652"/>
        <v/>
      </c>
      <c r="W1572" t="str">
        <f t="shared" si="653"/>
        <v/>
      </c>
      <c r="X1572" t="str">
        <f t="shared" si="654"/>
        <v/>
      </c>
      <c r="Y1572" t="str">
        <f t="shared" si="655"/>
        <v/>
      </c>
      <c r="Z1572" t="str">
        <f t="shared" si="656"/>
        <v/>
      </c>
      <c r="AA1572" t="str">
        <f t="shared" si="657"/>
        <v/>
      </c>
      <c r="AB1572" t="str">
        <f t="shared" si="658"/>
        <v/>
      </c>
      <c r="AC1572" t="str">
        <f t="shared" si="659"/>
        <v/>
      </c>
      <c r="AD1572" t="str">
        <f t="shared" si="660"/>
        <v/>
      </c>
      <c r="AE1572" t="str">
        <f t="shared" si="661"/>
        <v/>
      </c>
      <c r="AF1572" t="str">
        <f t="shared" si="662"/>
        <v/>
      </c>
      <c r="AG1572" t="str">
        <f t="shared" si="663"/>
        <v/>
      </c>
    </row>
    <row r="1573" spans="3:33" x14ac:dyDescent="0.3">
      <c r="C1573" s="5" t="str">
        <f t="shared" si="664"/>
        <v/>
      </c>
      <c r="D1573" s="5" t="e">
        <f t="shared" si="648"/>
        <v>#N/A</v>
      </c>
      <c r="E1573" s="5" t="b">
        <f t="shared" si="665"/>
        <v>0</v>
      </c>
      <c r="F1573" s="5" t="e">
        <f t="shared" si="649"/>
        <v>#N/A</v>
      </c>
      <c r="G1573" s="5" t="str">
        <f t="shared" si="666"/>
        <v>FALSE V</v>
      </c>
      <c r="H1573" s="5" t="b">
        <f t="shared" si="667"/>
        <v>0</v>
      </c>
      <c r="I1573" s="5" t="b">
        <f t="shared" si="668"/>
        <v>0</v>
      </c>
      <c r="J1573" s="5" t="b">
        <f t="shared" si="669"/>
        <v>0</v>
      </c>
      <c r="K1573" s="5" t="str">
        <f t="shared" si="670"/>
        <v>FALSE C</v>
      </c>
      <c r="L1573" s="5" t="str">
        <f t="array" ref="L1573">IFERROR(INDEX(e29_4c,SMALL(IF(($B$9&lt;=e29_raw)*($B$11&gt;=e29_raw),MATCH(ROW(e29_4c),ROW(e29_4c))),ROWS($A$1:A1567)),COLUMN(A1567)),"")</f>
        <v/>
      </c>
      <c r="M1573" s="5" t="b">
        <f t="shared" si="671"/>
        <v>0</v>
      </c>
      <c r="N1573" t="b">
        <f t="shared" si="672"/>
        <v>0</v>
      </c>
      <c r="O1573" t="b">
        <f t="shared" si="673"/>
        <v>0</v>
      </c>
      <c r="P1573" s="5" t="b">
        <f t="shared" si="674"/>
        <v>0</v>
      </c>
      <c r="T1573" t="str">
        <f t="shared" si="650"/>
        <v/>
      </c>
      <c r="U1573" t="str">
        <f t="shared" si="651"/>
        <v/>
      </c>
      <c r="V1573" t="str">
        <f t="shared" si="652"/>
        <v/>
      </c>
      <c r="W1573" t="str">
        <f t="shared" si="653"/>
        <v/>
      </c>
      <c r="X1573" t="str">
        <f t="shared" si="654"/>
        <v/>
      </c>
      <c r="Y1573" t="str">
        <f t="shared" si="655"/>
        <v/>
      </c>
      <c r="Z1573" t="str">
        <f t="shared" si="656"/>
        <v/>
      </c>
      <c r="AA1573" t="str">
        <f t="shared" si="657"/>
        <v/>
      </c>
      <c r="AB1573" t="str">
        <f t="shared" si="658"/>
        <v/>
      </c>
      <c r="AC1573" t="str">
        <f t="shared" si="659"/>
        <v/>
      </c>
      <c r="AD1573" t="str">
        <f t="shared" si="660"/>
        <v/>
      </c>
      <c r="AE1573" t="str">
        <f t="shared" si="661"/>
        <v/>
      </c>
      <c r="AF1573" t="str">
        <f t="shared" si="662"/>
        <v/>
      </c>
      <c r="AG1573" t="str">
        <f t="shared" si="663"/>
        <v/>
      </c>
    </row>
    <row r="1574" spans="3:33" x14ac:dyDescent="0.3">
      <c r="C1574" s="5" t="str">
        <f t="shared" si="664"/>
        <v/>
      </c>
      <c r="D1574" s="5" t="e">
        <f t="shared" si="648"/>
        <v>#N/A</v>
      </c>
      <c r="E1574" s="5" t="b">
        <f t="shared" si="665"/>
        <v>0</v>
      </c>
      <c r="F1574" s="5" t="e">
        <f t="shared" si="649"/>
        <v>#N/A</v>
      </c>
      <c r="G1574" s="5" t="str">
        <f t="shared" si="666"/>
        <v>FALSE V</v>
      </c>
      <c r="H1574" s="5" t="b">
        <f t="shared" si="667"/>
        <v>0</v>
      </c>
      <c r="I1574" s="5" t="b">
        <f t="shared" si="668"/>
        <v>0</v>
      </c>
      <c r="J1574" s="5" t="b">
        <f t="shared" si="669"/>
        <v>0</v>
      </c>
      <c r="K1574" s="5" t="str">
        <f t="shared" si="670"/>
        <v>FALSE C</v>
      </c>
      <c r="L1574" s="5" t="str">
        <f t="array" ref="L1574">IFERROR(INDEX(e29_4c,SMALL(IF(($B$9&lt;=e29_raw)*($B$11&gt;=e29_raw),MATCH(ROW(e29_4c),ROW(e29_4c))),ROWS($A$1:A1568)),COLUMN(A1568)),"")</f>
        <v/>
      </c>
      <c r="M1574" s="5" t="b">
        <f t="shared" si="671"/>
        <v>0</v>
      </c>
      <c r="N1574" t="b">
        <f t="shared" si="672"/>
        <v>0</v>
      </c>
      <c r="O1574" t="b">
        <f t="shared" si="673"/>
        <v>0</v>
      </c>
      <c r="P1574" s="5" t="b">
        <f t="shared" si="674"/>
        <v>0</v>
      </c>
      <c r="T1574" t="str">
        <f t="shared" si="650"/>
        <v/>
      </c>
      <c r="U1574" t="str">
        <f t="shared" si="651"/>
        <v/>
      </c>
      <c r="V1574" t="str">
        <f t="shared" si="652"/>
        <v/>
      </c>
      <c r="W1574" t="str">
        <f t="shared" si="653"/>
        <v/>
      </c>
      <c r="X1574" t="str">
        <f t="shared" si="654"/>
        <v/>
      </c>
      <c r="Y1574" t="str">
        <f t="shared" si="655"/>
        <v/>
      </c>
      <c r="Z1574" t="str">
        <f t="shared" si="656"/>
        <v/>
      </c>
      <c r="AA1574" t="str">
        <f t="shared" si="657"/>
        <v/>
      </c>
      <c r="AB1574" t="str">
        <f t="shared" si="658"/>
        <v/>
      </c>
      <c r="AC1574" t="str">
        <f t="shared" si="659"/>
        <v/>
      </c>
      <c r="AD1574" t="str">
        <f t="shared" si="660"/>
        <v/>
      </c>
      <c r="AE1574" t="str">
        <f t="shared" si="661"/>
        <v/>
      </c>
      <c r="AF1574" t="str">
        <f t="shared" si="662"/>
        <v/>
      </c>
      <c r="AG1574" t="str">
        <f t="shared" si="663"/>
        <v/>
      </c>
    </row>
    <row r="1575" spans="3:33" x14ac:dyDescent="0.3">
      <c r="C1575" s="5" t="str">
        <f t="shared" si="664"/>
        <v/>
      </c>
      <c r="D1575" s="5" t="e">
        <f t="shared" si="648"/>
        <v>#N/A</v>
      </c>
      <c r="E1575" s="5" t="b">
        <f t="shared" si="665"/>
        <v>0</v>
      </c>
      <c r="F1575" s="5" t="e">
        <f t="shared" si="649"/>
        <v>#N/A</v>
      </c>
      <c r="G1575" s="5" t="str">
        <f t="shared" si="666"/>
        <v>FALSE V</v>
      </c>
      <c r="H1575" s="5" t="b">
        <f t="shared" si="667"/>
        <v>0</v>
      </c>
      <c r="I1575" s="5" t="b">
        <f t="shared" si="668"/>
        <v>0</v>
      </c>
      <c r="J1575" s="5" t="b">
        <f t="shared" si="669"/>
        <v>0</v>
      </c>
      <c r="K1575" s="5" t="str">
        <f t="shared" si="670"/>
        <v>FALSE C</v>
      </c>
      <c r="L1575" s="5" t="str">
        <f t="array" ref="L1575">IFERROR(INDEX(e29_4c,SMALL(IF(($B$9&lt;=e29_raw)*($B$11&gt;=e29_raw),MATCH(ROW(e29_4c),ROW(e29_4c))),ROWS($A$1:A1569)),COLUMN(A1569)),"")</f>
        <v/>
      </c>
      <c r="M1575" s="5" t="b">
        <f t="shared" si="671"/>
        <v>0</v>
      </c>
      <c r="N1575" t="b">
        <f t="shared" si="672"/>
        <v>0</v>
      </c>
      <c r="O1575" t="b">
        <f t="shared" si="673"/>
        <v>0</v>
      </c>
      <c r="P1575" s="5" t="b">
        <f t="shared" si="674"/>
        <v>0</v>
      </c>
      <c r="T1575" t="str">
        <f t="shared" si="650"/>
        <v/>
      </c>
      <c r="U1575" t="str">
        <f t="shared" si="651"/>
        <v/>
      </c>
      <c r="V1575" t="str">
        <f t="shared" si="652"/>
        <v/>
      </c>
      <c r="W1575" t="str">
        <f t="shared" si="653"/>
        <v/>
      </c>
      <c r="X1575" t="str">
        <f t="shared" si="654"/>
        <v/>
      </c>
      <c r="Y1575" t="str">
        <f t="shared" si="655"/>
        <v/>
      </c>
      <c r="Z1575" t="str">
        <f t="shared" si="656"/>
        <v/>
      </c>
      <c r="AA1575" t="str">
        <f t="shared" si="657"/>
        <v/>
      </c>
      <c r="AB1575" t="str">
        <f t="shared" si="658"/>
        <v/>
      </c>
      <c r="AC1575" t="str">
        <f t="shared" si="659"/>
        <v/>
      </c>
      <c r="AD1575" t="str">
        <f t="shared" si="660"/>
        <v/>
      </c>
      <c r="AE1575" t="str">
        <f t="shared" si="661"/>
        <v/>
      </c>
      <c r="AF1575" t="str">
        <f t="shared" si="662"/>
        <v/>
      </c>
      <c r="AG1575" t="str">
        <f t="shared" si="663"/>
        <v/>
      </c>
    </row>
    <row r="1576" spans="3:33" x14ac:dyDescent="0.3">
      <c r="C1576" s="5" t="str">
        <f t="shared" si="664"/>
        <v/>
      </c>
      <c r="D1576" s="5" t="e">
        <f t="shared" si="648"/>
        <v>#N/A</v>
      </c>
      <c r="E1576" s="5" t="b">
        <f t="shared" si="665"/>
        <v>0</v>
      </c>
      <c r="F1576" s="5" t="e">
        <f t="shared" si="649"/>
        <v>#N/A</v>
      </c>
      <c r="G1576" s="5" t="str">
        <f t="shared" si="666"/>
        <v>FALSE V</v>
      </c>
      <c r="H1576" s="5" t="b">
        <f t="shared" si="667"/>
        <v>0</v>
      </c>
      <c r="I1576" s="5" t="b">
        <f t="shared" si="668"/>
        <v>0</v>
      </c>
      <c r="J1576" s="5" t="b">
        <f t="shared" si="669"/>
        <v>0</v>
      </c>
      <c r="K1576" s="5" t="str">
        <f t="shared" si="670"/>
        <v>FALSE C</v>
      </c>
      <c r="L1576" s="5" t="str">
        <f t="array" ref="L1576">IFERROR(INDEX(e29_4c,SMALL(IF(($B$9&lt;=e29_raw)*($B$11&gt;=e29_raw),MATCH(ROW(e29_4c),ROW(e29_4c))),ROWS($A$1:A1570)),COLUMN(A1570)),"")</f>
        <v/>
      </c>
      <c r="M1576" s="5" t="b">
        <f t="shared" si="671"/>
        <v>0</v>
      </c>
      <c r="N1576" t="b">
        <f t="shared" si="672"/>
        <v>0</v>
      </c>
      <c r="O1576" t="b">
        <f t="shared" si="673"/>
        <v>0</v>
      </c>
      <c r="P1576" s="5" t="b">
        <f t="shared" si="674"/>
        <v>0</v>
      </c>
      <c r="T1576" t="str">
        <f t="shared" si="650"/>
        <v/>
      </c>
      <c r="U1576" t="str">
        <f t="shared" si="651"/>
        <v/>
      </c>
      <c r="V1576" t="str">
        <f t="shared" si="652"/>
        <v/>
      </c>
      <c r="W1576" t="str">
        <f t="shared" si="653"/>
        <v/>
      </c>
      <c r="X1576" t="str">
        <f t="shared" si="654"/>
        <v/>
      </c>
      <c r="Y1576" t="str">
        <f t="shared" si="655"/>
        <v/>
      </c>
      <c r="Z1576" t="str">
        <f t="shared" si="656"/>
        <v/>
      </c>
      <c r="AA1576" t="str">
        <f t="shared" si="657"/>
        <v/>
      </c>
      <c r="AB1576" t="str">
        <f t="shared" si="658"/>
        <v/>
      </c>
      <c r="AC1576" t="str">
        <f t="shared" si="659"/>
        <v/>
      </c>
      <c r="AD1576" t="str">
        <f t="shared" si="660"/>
        <v/>
      </c>
      <c r="AE1576" t="str">
        <f t="shared" si="661"/>
        <v/>
      </c>
      <c r="AF1576" t="str">
        <f t="shared" si="662"/>
        <v/>
      </c>
      <c r="AG1576" t="str">
        <f t="shared" si="663"/>
        <v/>
      </c>
    </row>
    <row r="1577" spans="3:33" x14ac:dyDescent="0.3">
      <c r="C1577" s="5" t="str">
        <f t="shared" si="664"/>
        <v/>
      </c>
      <c r="D1577" s="5" t="e">
        <f t="shared" si="648"/>
        <v>#N/A</v>
      </c>
      <c r="E1577" s="5" t="b">
        <f t="shared" si="665"/>
        <v>0</v>
      </c>
      <c r="F1577" s="5" t="e">
        <f t="shared" si="649"/>
        <v>#N/A</v>
      </c>
      <c r="G1577" s="5" t="str">
        <f t="shared" si="666"/>
        <v>FALSE V</v>
      </c>
      <c r="H1577" s="5" t="b">
        <f t="shared" si="667"/>
        <v>0</v>
      </c>
      <c r="I1577" s="5" t="b">
        <f t="shared" si="668"/>
        <v>0</v>
      </c>
      <c r="J1577" s="5" t="b">
        <f t="shared" si="669"/>
        <v>0</v>
      </c>
      <c r="K1577" s="5" t="str">
        <f t="shared" si="670"/>
        <v>FALSE C</v>
      </c>
      <c r="L1577" s="5" t="str">
        <f t="array" ref="L1577">IFERROR(INDEX(e29_4c,SMALL(IF(($B$9&lt;=e29_raw)*($B$11&gt;=e29_raw),MATCH(ROW(e29_4c),ROW(e29_4c))),ROWS($A$1:A1571)),COLUMN(A1571)),"")</f>
        <v/>
      </c>
      <c r="M1577" s="5" t="b">
        <f t="shared" si="671"/>
        <v>0</v>
      </c>
      <c r="N1577" t="b">
        <f t="shared" si="672"/>
        <v>0</v>
      </c>
      <c r="O1577" t="b">
        <f t="shared" si="673"/>
        <v>0</v>
      </c>
      <c r="P1577" s="5" t="b">
        <f t="shared" si="674"/>
        <v>0</v>
      </c>
      <c r="T1577" t="str">
        <f t="shared" si="650"/>
        <v/>
      </c>
      <c r="U1577" t="str">
        <f t="shared" si="651"/>
        <v/>
      </c>
      <c r="V1577" t="str">
        <f t="shared" si="652"/>
        <v/>
      </c>
      <c r="W1577" t="str">
        <f t="shared" si="653"/>
        <v/>
      </c>
      <c r="X1577" t="str">
        <f t="shared" si="654"/>
        <v/>
      </c>
      <c r="Y1577" t="str">
        <f t="shared" si="655"/>
        <v/>
      </c>
      <c r="Z1577" t="str">
        <f t="shared" si="656"/>
        <v/>
      </c>
      <c r="AA1577" t="str">
        <f t="shared" si="657"/>
        <v/>
      </c>
      <c r="AB1577" t="str">
        <f t="shared" si="658"/>
        <v/>
      </c>
      <c r="AC1577" t="str">
        <f t="shared" si="659"/>
        <v/>
      </c>
      <c r="AD1577" t="str">
        <f t="shared" si="660"/>
        <v/>
      </c>
      <c r="AE1577" t="str">
        <f t="shared" si="661"/>
        <v/>
      </c>
      <c r="AF1577" t="str">
        <f t="shared" si="662"/>
        <v/>
      </c>
      <c r="AG1577" t="str">
        <f t="shared" si="663"/>
        <v/>
      </c>
    </row>
    <row r="1578" spans="3:33" x14ac:dyDescent="0.3">
      <c r="C1578" s="5" t="str">
        <f t="shared" si="664"/>
        <v/>
      </c>
      <c r="D1578" s="5" t="e">
        <f t="shared" si="648"/>
        <v>#N/A</v>
      </c>
      <c r="E1578" s="5" t="b">
        <f t="shared" si="665"/>
        <v>0</v>
      </c>
      <c r="F1578" s="5" t="e">
        <f t="shared" si="649"/>
        <v>#N/A</v>
      </c>
      <c r="G1578" s="5" t="str">
        <f t="shared" si="666"/>
        <v>FALSE V</v>
      </c>
      <c r="H1578" s="5" t="b">
        <f t="shared" si="667"/>
        <v>0</v>
      </c>
      <c r="I1578" s="5" t="b">
        <f t="shared" si="668"/>
        <v>0</v>
      </c>
      <c r="J1578" s="5" t="b">
        <f t="shared" si="669"/>
        <v>0</v>
      </c>
      <c r="K1578" s="5" t="str">
        <f t="shared" si="670"/>
        <v>FALSE C</v>
      </c>
      <c r="L1578" s="5" t="str">
        <f t="array" ref="L1578">IFERROR(INDEX(e29_4c,SMALL(IF(($B$9&lt;=e29_raw)*($B$11&gt;=e29_raw),MATCH(ROW(e29_4c),ROW(e29_4c))),ROWS($A$1:A1572)),COLUMN(A1572)),"")</f>
        <v/>
      </c>
      <c r="M1578" s="5" t="b">
        <f t="shared" si="671"/>
        <v>0</v>
      </c>
      <c r="N1578" t="b">
        <f t="shared" si="672"/>
        <v>0</v>
      </c>
      <c r="O1578" t="b">
        <f t="shared" si="673"/>
        <v>0</v>
      </c>
      <c r="P1578" s="5" t="b">
        <f t="shared" si="674"/>
        <v>0</v>
      </c>
      <c r="T1578" t="str">
        <f t="shared" si="650"/>
        <v/>
      </c>
      <c r="U1578" t="str">
        <f t="shared" si="651"/>
        <v/>
      </c>
      <c r="V1578" t="str">
        <f t="shared" si="652"/>
        <v/>
      </c>
      <c r="W1578" t="str">
        <f t="shared" si="653"/>
        <v/>
      </c>
      <c r="X1578" t="str">
        <f t="shared" si="654"/>
        <v/>
      </c>
      <c r="Y1578" t="str">
        <f t="shared" si="655"/>
        <v/>
      </c>
      <c r="Z1578" t="str">
        <f t="shared" si="656"/>
        <v/>
      </c>
      <c r="AA1578" t="str">
        <f t="shared" si="657"/>
        <v/>
      </c>
      <c r="AB1578" t="str">
        <f t="shared" si="658"/>
        <v/>
      </c>
      <c r="AC1578" t="str">
        <f t="shared" si="659"/>
        <v/>
      </c>
      <c r="AD1578" t="str">
        <f t="shared" si="660"/>
        <v/>
      </c>
      <c r="AE1578" t="str">
        <f t="shared" si="661"/>
        <v/>
      </c>
      <c r="AF1578" t="str">
        <f t="shared" si="662"/>
        <v/>
      </c>
      <c r="AG1578" t="str">
        <f t="shared" si="663"/>
        <v/>
      </c>
    </row>
    <row r="1579" spans="3:33" x14ac:dyDescent="0.3">
      <c r="C1579" s="5" t="str">
        <f t="shared" si="664"/>
        <v/>
      </c>
      <c r="D1579" s="5" t="e">
        <f t="shared" si="648"/>
        <v>#N/A</v>
      </c>
      <c r="E1579" s="5" t="b">
        <f t="shared" si="665"/>
        <v>0</v>
      </c>
      <c r="F1579" s="5" t="e">
        <f t="shared" si="649"/>
        <v>#N/A</v>
      </c>
      <c r="G1579" s="5" t="str">
        <f t="shared" si="666"/>
        <v>FALSE V</v>
      </c>
      <c r="H1579" s="5" t="b">
        <f t="shared" si="667"/>
        <v>0</v>
      </c>
      <c r="I1579" s="5" t="b">
        <f t="shared" si="668"/>
        <v>0</v>
      </c>
      <c r="J1579" s="5" t="b">
        <f t="shared" si="669"/>
        <v>0</v>
      </c>
      <c r="K1579" s="5" t="str">
        <f t="shared" si="670"/>
        <v>FALSE C</v>
      </c>
      <c r="L1579" s="5" t="str">
        <f t="array" ref="L1579">IFERROR(INDEX(e29_4c,SMALL(IF(($B$9&lt;=e29_raw)*($B$11&gt;=e29_raw),MATCH(ROW(e29_4c),ROW(e29_4c))),ROWS($A$1:A1573)),COLUMN(A1573)),"")</f>
        <v/>
      </c>
      <c r="M1579" s="5" t="b">
        <f t="shared" si="671"/>
        <v>0</v>
      </c>
      <c r="N1579" t="b">
        <f t="shared" si="672"/>
        <v>0</v>
      </c>
      <c r="O1579" t="b">
        <f t="shared" si="673"/>
        <v>0</v>
      </c>
      <c r="P1579" s="5" t="b">
        <f t="shared" si="674"/>
        <v>0</v>
      </c>
      <c r="T1579" t="str">
        <f t="shared" si="650"/>
        <v/>
      </c>
      <c r="U1579" t="str">
        <f t="shared" si="651"/>
        <v/>
      </c>
      <c r="V1579" t="str">
        <f t="shared" si="652"/>
        <v/>
      </c>
      <c r="W1579" t="str">
        <f t="shared" si="653"/>
        <v/>
      </c>
      <c r="X1579" t="str">
        <f t="shared" si="654"/>
        <v/>
      </c>
      <c r="Y1579" t="str">
        <f t="shared" si="655"/>
        <v/>
      </c>
      <c r="Z1579" t="str">
        <f t="shared" si="656"/>
        <v/>
      </c>
      <c r="AA1579" t="str">
        <f t="shared" si="657"/>
        <v/>
      </c>
      <c r="AB1579" t="str">
        <f t="shared" si="658"/>
        <v/>
      </c>
      <c r="AC1579" t="str">
        <f t="shared" si="659"/>
        <v/>
      </c>
      <c r="AD1579" t="str">
        <f t="shared" si="660"/>
        <v/>
      </c>
      <c r="AE1579" t="str">
        <f t="shared" si="661"/>
        <v/>
      </c>
      <c r="AF1579" t="str">
        <f t="shared" si="662"/>
        <v/>
      </c>
      <c r="AG1579" t="str">
        <f t="shared" si="663"/>
        <v/>
      </c>
    </row>
    <row r="1580" spans="3:33" x14ac:dyDescent="0.3">
      <c r="C1580" s="5" t="str">
        <f t="shared" si="664"/>
        <v/>
      </c>
      <c r="D1580" s="5" t="e">
        <f t="shared" si="648"/>
        <v>#N/A</v>
      </c>
      <c r="E1580" s="5" t="b">
        <f t="shared" si="665"/>
        <v>0</v>
      </c>
      <c r="F1580" s="5" t="e">
        <f t="shared" si="649"/>
        <v>#N/A</v>
      </c>
      <c r="G1580" s="5" t="str">
        <f t="shared" si="666"/>
        <v>FALSE V</v>
      </c>
      <c r="H1580" s="5" t="b">
        <f t="shared" si="667"/>
        <v>0</v>
      </c>
      <c r="I1580" s="5" t="b">
        <f t="shared" si="668"/>
        <v>0</v>
      </c>
      <c r="J1580" s="5" t="b">
        <f t="shared" si="669"/>
        <v>0</v>
      </c>
      <c r="K1580" s="5" t="str">
        <f t="shared" si="670"/>
        <v>FALSE C</v>
      </c>
      <c r="L1580" s="5" t="str">
        <f t="array" ref="L1580">IFERROR(INDEX(e29_4c,SMALL(IF(($B$9&lt;=e29_raw)*($B$11&gt;=e29_raw),MATCH(ROW(e29_4c),ROW(e29_4c))),ROWS($A$1:A1574)),COLUMN(A1574)),"")</f>
        <v/>
      </c>
      <c r="M1580" s="5" t="b">
        <f t="shared" si="671"/>
        <v>0</v>
      </c>
      <c r="N1580" t="b">
        <f t="shared" si="672"/>
        <v>0</v>
      </c>
      <c r="O1580" t="b">
        <f t="shared" si="673"/>
        <v>0</v>
      </c>
      <c r="P1580" s="5" t="b">
        <f t="shared" si="674"/>
        <v>0</v>
      </c>
      <c r="T1580" t="str">
        <f t="shared" si="650"/>
        <v/>
      </c>
      <c r="U1580" t="str">
        <f t="shared" si="651"/>
        <v/>
      </c>
      <c r="V1580" t="str">
        <f t="shared" si="652"/>
        <v/>
      </c>
      <c r="W1580" t="str">
        <f t="shared" si="653"/>
        <v/>
      </c>
      <c r="X1580" t="str">
        <f t="shared" si="654"/>
        <v/>
      </c>
      <c r="Y1580" t="str">
        <f t="shared" si="655"/>
        <v/>
      </c>
      <c r="Z1580" t="str">
        <f t="shared" si="656"/>
        <v/>
      </c>
      <c r="AA1580" t="str">
        <f t="shared" si="657"/>
        <v/>
      </c>
      <c r="AB1580" t="str">
        <f t="shared" si="658"/>
        <v/>
      </c>
      <c r="AC1580" t="str">
        <f t="shared" si="659"/>
        <v/>
      </c>
      <c r="AD1580" t="str">
        <f t="shared" si="660"/>
        <v/>
      </c>
      <c r="AE1580" t="str">
        <f t="shared" si="661"/>
        <v/>
      </c>
      <c r="AF1580" t="str">
        <f t="shared" si="662"/>
        <v/>
      </c>
      <c r="AG1580" t="str">
        <f t="shared" si="663"/>
        <v/>
      </c>
    </row>
    <row r="1581" spans="3:33" x14ac:dyDescent="0.3">
      <c r="C1581" s="5" t="str">
        <f t="shared" si="664"/>
        <v/>
      </c>
      <c r="D1581" s="5" t="e">
        <f t="shared" si="648"/>
        <v>#N/A</v>
      </c>
      <c r="E1581" s="5" t="b">
        <f t="shared" si="665"/>
        <v>0</v>
      </c>
      <c r="F1581" s="5" t="e">
        <f t="shared" si="649"/>
        <v>#N/A</v>
      </c>
      <c r="G1581" s="5" t="str">
        <f t="shared" si="666"/>
        <v>FALSE V</v>
      </c>
      <c r="H1581" s="5" t="b">
        <f t="shared" si="667"/>
        <v>0</v>
      </c>
      <c r="I1581" s="5" t="b">
        <f t="shared" si="668"/>
        <v>0</v>
      </c>
      <c r="J1581" s="5" t="b">
        <f t="shared" si="669"/>
        <v>0</v>
      </c>
      <c r="K1581" s="5" t="str">
        <f t="shared" si="670"/>
        <v>FALSE C</v>
      </c>
      <c r="L1581" s="5" t="str">
        <f t="array" ref="L1581">IFERROR(INDEX(e29_4c,SMALL(IF(($B$9&lt;=e29_raw)*($B$11&gt;=e29_raw),MATCH(ROW(e29_4c),ROW(e29_4c))),ROWS($A$1:A1575)),COLUMN(A1575)),"")</f>
        <v/>
      </c>
      <c r="M1581" s="5" t="b">
        <f t="shared" si="671"/>
        <v>0</v>
      </c>
      <c r="N1581" t="b">
        <f t="shared" si="672"/>
        <v>0</v>
      </c>
      <c r="O1581" t="b">
        <f t="shared" si="673"/>
        <v>0</v>
      </c>
      <c r="P1581" s="5" t="b">
        <f t="shared" si="674"/>
        <v>0</v>
      </c>
      <c r="T1581" t="str">
        <f t="shared" si="650"/>
        <v/>
      </c>
      <c r="U1581" t="str">
        <f t="shared" si="651"/>
        <v/>
      </c>
      <c r="V1581" t="str">
        <f t="shared" si="652"/>
        <v/>
      </c>
      <c r="W1581" t="str">
        <f t="shared" si="653"/>
        <v/>
      </c>
      <c r="X1581" t="str">
        <f t="shared" si="654"/>
        <v/>
      </c>
      <c r="Y1581" t="str">
        <f t="shared" si="655"/>
        <v/>
      </c>
      <c r="Z1581" t="str">
        <f t="shared" si="656"/>
        <v/>
      </c>
      <c r="AA1581" t="str">
        <f t="shared" si="657"/>
        <v/>
      </c>
      <c r="AB1581" t="str">
        <f t="shared" si="658"/>
        <v/>
      </c>
      <c r="AC1581" t="str">
        <f t="shared" si="659"/>
        <v/>
      </c>
      <c r="AD1581" t="str">
        <f t="shared" si="660"/>
        <v/>
      </c>
      <c r="AE1581" t="str">
        <f t="shared" si="661"/>
        <v/>
      </c>
      <c r="AF1581" t="str">
        <f t="shared" si="662"/>
        <v/>
      </c>
      <c r="AG1581" t="str">
        <f t="shared" si="663"/>
        <v/>
      </c>
    </row>
    <row r="1582" spans="3:33" x14ac:dyDescent="0.3">
      <c r="C1582" s="5" t="str">
        <f t="shared" si="664"/>
        <v/>
      </c>
      <c r="D1582" s="5" t="e">
        <f t="shared" si="648"/>
        <v>#N/A</v>
      </c>
      <c r="E1582" s="5" t="b">
        <f t="shared" si="665"/>
        <v>0</v>
      </c>
      <c r="F1582" s="5" t="e">
        <f t="shared" si="649"/>
        <v>#N/A</v>
      </c>
      <c r="G1582" s="5" t="str">
        <f t="shared" si="666"/>
        <v>FALSE V</v>
      </c>
      <c r="H1582" s="5" t="b">
        <f t="shared" si="667"/>
        <v>0</v>
      </c>
      <c r="I1582" s="5" t="b">
        <f t="shared" si="668"/>
        <v>0</v>
      </c>
      <c r="J1582" s="5" t="b">
        <f t="shared" si="669"/>
        <v>0</v>
      </c>
      <c r="K1582" s="5" t="str">
        <f t="shared" si="670"/>
        <v>FALSE C</v>
      </c>
      <c r="L1582" s="5" t="str">
        <f t="array" ref="L1582">IFERROR(INDEX(e29_4c,SMALL(IF(($B$9&lt;=e29_raw)*($B$11&gt;=e29_raw),MATCH(ROW(e29_4c),ROW(e29_4c))),ROWS($A$1:A1576)),COLUMN(A1576)),"")</f>
        <v/>
      </c>
      <c r="M1582" s="5" t="b">
        <f t="shared" si="671"/>
        <v>0</v>
      </c>
      <c r="N1582" t="b">
        <f t="shared" si="672"/>
        <v>0</v>
      </c>
      <c r="O1582" t="b">
        <f t="shared" si="673"/>
        <v>0</v>
      </c>
      <c r="P1582" s="5" t="b">
        <f t="shared" si="674"/>
        <v>0</v>
      </c>
      <c r="T1582" t="str">
        <f t="shared" si="650"/>
        <v/>
      </c>
      <c r="U1582" t="str">
        <f t="shared" si="651"/>
        <v/>
      </c>
      <c r="V1582" t="str">
        <f t="shared" si="652"/>
        <v/>
      </c>
      <c r="W1582" t="str">
        <f t="shared" si="653"/>
        <v/>
      </c>
      <c r="X1582" t="str">
        <f t="shared" si="654"/>
        <v/>
      </c>
      <c r="Y1582" t="str">
        <f t="shared" si="655"/>
        <v/>
      </c>
      <c r="Z1582" t="str">
        <f t="shared" si="656"/>
        <v/>
      </c>
      <c r="AA1582" t="str">
        <f t="shared" si="657"/>
        <v/>
      </c>
      <c r="AB1582" t="str">
        <f t="shared" si="658"/>
        <v/>
      </c>
      <c r="AC1582" t="str">
        <f t="shared" si="659"/>
        <v/>
      </c>
      <c r="AD1582" t="str">
        <f t="shared" si="660"/>
        <v/>
      </c>
      <c r="AE1582" t="str">
        <f t="shared" si="661"/>
        <v/>
      </c>
      <c r="AF1582" t="str">
        <f t="shared" si="662"/>
        <v/>
      </c>
      <c r="AG1582" t="str">
        <f t="shared" si="663"/>
        <v/>
      </c>
    </row>
    <row r="1583" spans="3:33" x14ac:dyDescent="0.3">
      <c r="C1583" s="5" t="str">
        <f t="shared" si="664"/>
        <v/>
      </c>
      <c r="D1583" s="5" t="e">
        <f t="shared" si="648"/>
        <v>#N/A</v>
      </c>
      <c r="E1583" s="5" t="b">
        <f t="shared" si="665"/>
        <v>0</v>
      </c>
      <c r="F1583" s="5" t="e">
        <f t="shared" si="649"/>
        <v>#N/A</v>
      </c>
      <c r="G1583" s="5" t="str">
        <f t="shared" si="666"/>
        <v>FALSE V</v>
      </c>
      <c r="H1583" s="5" t="b">
        <f t="shared" si="667"/>
        <v>0</v>
      </c>
      <c r="I1583" s="5" t="b">
        <f t="shared" si="668"/>
        <v>0</v>
      </c>
      <c r="J1583" s="5" t="b">
        <f t="shared" si="669"/>
        <v>0</v>
      </c>
      <c r="K1583" s="5" t="str">
        <f t="shared" si="670"/>
        <v>FALSE C</v>
      </c>
      <c r="L1583" s="5" t="str">
        <f t="array" ref="L1583">IFERROR(INDEX(e29_4c,SMALL(IF(($B$9&lt;=e29_raw)*($B$11&gt;=e29_raw),MATCH(ROW(e29_4c),ROW(e29_4c))),ROWS($A$1:A1577)),COLUMN(A1577)),"")</f>
        <v/>
      </c>
      <c r="M1583" s="5" t="b">
        <f t="shared" si="671"/>
        <v>0</v>
      </c>
      <c r="N1583" t="b">
        <f t="shared" si="672"/>
        <v>0</v>
      </c>
      <c r="O1583" t="b">
        <f t="shared" si="673"/>
        <v>0</v>
      </c>
      <c r="P1583" s="5" t="b">
        <f t="shared" si="674"/>
        <v>0</v>
      </c>
      <c r="T1583" t="str">
        <f t="shared" si="650"/>
        <v/>
      </c>
      <c r="U1583" t="str">
        <f t="shared" si="651"/>
        <v/>
      </c>
      <c r="V1583" t="str">
        <f t="shared" si="652"/>
        <v/>
      </c>
      <c r="W1583" t="str">
        <f t="shared" si="653"/>
        <v/>
      </c>
      <c r="X1583" t="str">
        <f t="shared" si="654"/>
        <v/>
      </c>
      <c r="Y1583" t="str">
        <f t="shared" si="655"/>
        <v/>
      </c>
      <c r="Z1583" t="str">
        <f t="shared" si="656"/>
        <v/>
      </c>
      <c r="AA1583" t="str">
        <f t="shared" si="657"/>
        <v/>
      </c>
      <c r="AB1583" t="str">
        <f t="shared" si="658"/>
        <v/>
      </c>
      <c r="AC1583" t="str">
        <f t="shared" si="659"/>
        <v/>
      </c>
      <c r="AD1583" t="str">
        <f t="shared" si="660"/>
        <v/>
      </c>
      <c r="AE1583" t="str">
        <f t="shared" si="661"/>
        <v/>
      </c>
      <c r="AF1583" t="str">
        <f t="shared" si="662"/>
        <v/>
      </c>
      <c r="AG1583" t="str">
        <f t="shared" si="663"/>
        <v/>
      </c>
    </row>
    <row r="1584" spans="3:33" x14ac:dyDescent="0.3">
      <c r="C1584" s="5" t="str">
        <f t="shared" si="664"/>
        <v/>
      </c>
      <c r="D1584" s="5" t="e">
        <f t="shared" si="648"/>
        <v>#N/A</v>
      </c>
      <c r="E1584" s="5" t="b">
        <f t="shared" si="665"/>
        <v>0</v>
      </c>
      <c r="F1584" s="5" t="e">
        <f t="shared" si="649"/>
        <v>#N/A</v>
      </c>
      <c r="G1584" s="5" t="str">
        <f t="shared" si="666"/>
        <v>FALSE V</v>
      </c>
      <c r="H1584" s="5" t="b">
        <f t="shared" si="667"/>
        <v>0</v>
      </c>
      <c r="I1584" s="5" t="b">
        <f t="shared" si="668"/>
        <v>0</v>
      </c>
      <c r="J1584" s="5" t="b">
        <f t="shared" si="669"/>
        <v>0</v>
      </c>
      <c r="K1584" s="5" t="str">
        <f t="shared" si="670"/>
        <v>FALSE C</v>
      </c>
      <c r="L1584" s="5" t="str">
        <f t="array" ref="L1584">IFERROR(INDEX(e29_4c,SMALL(IF(($B$9&lt;=e29_raw)*($B$11&gt;=e29_raw),MATCH(ROW(e29_4c),ROW(e29_4c))),ROWS($A$1:A1578)),COLUMN(A1578)),"")</f>
        <v/>
      </c>
      <c r="M1584" s="5" t="b">
        <f t="shared" si="671"/>
        <v>0</v>
      </c>
      <c r="N1584" t="b">
        <f t="shared" si="672"/>
        <v>0</v>
      </c>
      <c r="O1584" t="b">
        <f t="shared" si="673"/>
        <v>0</v>
      </c>
      <c r="P1584" s="5" t="b">
        <f t="shared" si="674"/>
        <v>0</v>
      </c>
      <c r="T1584" t="str">
        <f t="shared" si="650"/>
        <v/>
      </c>
      <c r="U1584" t="str">
        <f t="shared" si="651"/>
        <v/>
      </c>
      <c r="V1584" t="str">
        <f t="shared" si="652"/>
        <v/>
      </c>
      <c r="W1584" t="str">
        <f t="shared" si="653"/>
        <v/>
      </c>
      <c r="X1584" t="str">
        <f t="shared" si="654"/>
        <v/>
      </c>
      <c r="Y1584" t="str">
        <f t="shared" si="655"/>
        <v/>
      </c>
      <c r="Z1584" t="str">
        <f t="shared" si="656"/>
        <v/>
      </c>
      <c r="AA1584" t="str">
        <f t="shared" si="657"/>
        <v/>
      </c>
      <c r="AB1584" t="str">
        <f t="shared" si="658"/>
        <v/>
      </c>
      <c r="AC1584" t="str">
        <f t="shared" si="659"/>
        <v/>
      </c>
      <c r="AD1584" t="str">
        <f t="shared" si="660"/>
        <v/>
      </c>
      <c r="AE1584" t="str">
        <f t="shared" si="661"/>
        <v/>
      </c>
      <c r="AF1584" t="str">
        <f t="shared" si="662"/>
        <v/>
      </c>
      <c r="AG1584" t="str">
        <f t="shared" si="663"/>
        <v/>
      </c>
    </row>
    <row r="1585" spans="3:33" x14ac:dyDescent="0.3">
      <c r="C1585" s="5" t="str">
        <f t="shared" si="664"/>
        <v/>
      </c>
      <c r="D1585" s="5" t="e">
        <f t="shared" si="648"/>
        <v>#N/A</v>
      </c>
      <c r="E1585" s="5" t="b">
        <f t="shared" si="665"/>
        <v>0</v>
      </c>
      <c r="F1585" s="5" t="e">
        <f t="shared" si="649"/>
        <v>#N/A</v>
      </c>
      <c r="G1585" s="5" t="str">
        <f t="shared" si="666"/>
        <v>FALSE V</v>
      </c>
      <c r="H1585" s="5" t="b">
        <f t="shared" si="667"/>
        <v>0</v>
      </c>
      <c r="I1585" s="5" t="b">
        <f t="shared" si="668"/>
        <v>0</v>
      </c>
      <c r="J1585" s="5" t="b">
        <f t="shared" si="669"/>
        <v>0</v>
      </c>
      <c r="K1585" s="5" t="str">
        <f t="shared" si="670"/>
        <v>FALSE C</v>
      </c>
      <c r="L1585" s="5" t="str">
        <f t="array" ref="L1585">IFERROR(INDEX(e29_4c,SMALL(IF(($B$9&lt;=e29_raw)*($B$11&gt;=e29_raw),MATCH(ROW(e29_4c),ROW(e29_4c))),ROWS($A$1:A1579)),COLUMN(A1579)),"")</f>
        <v/>
      </c>
      <c r="M1585" s="5" t="b">
        <f t="shared" si="671"/>
        <v>0</v>
      </c>
      <c r="N1585" t="b">
        <f t="shared" si="672"/>
        <v>0</v>
      </c>
      <c r="O1585" t="b">
        <f t="shared" si="673"/>
        <v>0</v>
      </c>
      <c r="P1585" s="5" t="b">
        <f t="shared" si="674"/>
        <v>0</v>
      </c>
      <c r="T1585" t="str">
        <f t="shared" si="650"/>
        <v/>
      </c>
      <c r="U1585" t="str">
        <f t="shared" si="651"/>
        <v/>
      </c>
      <c r="V1585" t="str">
        <f t="shared" si="652"/>
        <v/>
      </c>
      <c r="W1585" t="str">
        <f t="shared" si="653"/>
        <v/>
      </c>
      <c r="X1585" t="str">
        <f t="shared" si="654"/>
        <v/>
      </c>
      <c r="Y1585" t="str">
        <f t="shared" si="655"/>
        <v/>
      </c>
      <c r="Z1585" t="str">
        <f t="shared" si="656"/>
        <v/>
      </c>
      <c r="AA1585" t="str">
        <f t="shared" si="657"/>
        <v/>
      </c>
      <c r="AB1585" t="str">
        <f t="shared" si="658"/>
        <v/>
      </c>
      <c r="AC1585" t="str">
        <f t="shared" si="659"/>
        <v/>
      </c>
      <c r="AD1585" t="str">
        <f t="shared" si="660"/>
        <v/>
      </c>
      <c r="AE1585" t="str">
        <f t="shared" si="661"/>
        <v/>
      </c>
      <c r="AF1585" t="str">
        <f t="shared" si="662"/>
        <v/>
      </c>
      <c r="AG1585" t="str">
        <f t="shared" si="663"/>
        <v/>
      </c>
    </row>
    <row r="1586" spans="3:33" x14ac:dyDescent="0.3">
      <c r="C1586" s="5" t="str">
        <f t="shared" si="664"/>
        <v/>
      </c>
      <c r="D1586" s="5" t="e">
        <f t="shared" si="648"/>
        <v>#N/A</v>
      </c>
      <c r="E1586" s="5" t="b">
        <f t="shared" si="665"/>
        <v>0</v>
      </c>
      <c r="F1586" s="5" t="e">
        <f t="shared" si="649"/>
        <v>#N/A</v>
      </c>
      <c r="G1586" s="5" t="str">
        <f t="shared" si="666"/>
        <v>FALSE V</v>
      </c>
      <c r="H1586" s="5" t="b">
        <f t="shared" si="667"/>
        <v>0</v>
      </c>
      <c r="I1586" s="5" t="b">
        <f t="shared" si="668"/>
        <v>0</v>
      </c>
      <c r="J1586" s="5" t="b">
        <f t="shared" si="669"/>
        <v>0</v>
      </c>
      <c r="K1586" s="5" t="str">
        <f t="shared" si="670"/>
        <v>FALSE C</v>
      </c>
      <c r="L1586" s="5" t="str">
        <f t="array" ref="L1586">IFERROR(INDEX(e29_4c,SMALL(IF(($B$9&lt;=e29_raw)*($B$11&gt;=e29_raw),MATCH(ROW(e29_4c),ROW(e29_4c))),ROWS($A$1:A1580)),COLUMN(A1580)),"")</f>
        <v/>
      </c>
      <c r="M1586" s="5" t="b">
        <f t="shared" si="671"/>
        <v>0</v>
      </c>
      <c r="N1586" t="b">
        <f t="shared" si="672"/>
        <v>0</v>
      </c>
      <c r="O1586" t="b">
        <f t="shared" si="673"/>
        <v>0</v>
      </c>
      <c r="P1586" s="5" t="b">
        <f t="shared" si="674"/>
        <v>0</v>
      </c>
      <c r="T1586" t="str">
        <f t="shared" si="650"/>
        <v/>
      </c>
      <c r="U1586" t="str">
        <f t="shared" si="651"/>
        <v/>
      </c>
      <c r="V1586" t="str">
        <f t="shared" si="652"/>
        <v/>
      </c>
      <c r="W1586" t="str">
        <f t="shared" si="653"/>
        <v/>
      </c>
      <c r="X1586" t="str">
        <f t="shared" si="654"/>
        <v/>
      </c>
      <c r="Y1586" t="str">
        <f t="shared" si="655"/>
        <v/>
      </c>
      <c r="Z1586" t="str">
        <f t="shared" si="656"/>
        <v/>
      </c>
      <c r="AA1586" t="str">
        <f t="shared" si="657"/>
        <v/>
      </c>
      <c r="AB1586" t="str">
        <f t="shared" si="658"/>
        <v/>
      </c>
      <c r="AC1586" t="str">
        <f t="shared" si="659"/>
        <v/>
      </c>
      <c r="AD1586" t="str">
        <f t="shared" si="660"/>
        <v/>
      </c>
      <c r="AE1586" t="str">
        <f t="shared" si="661"/>
        <v/>
      </c>
      <c r="AF1586" t="str">
        <f t="shared" si="662"/>
        <v/>
      </c>
      <c r="AG1586" t="str">
        <f t="shared" si="663"/>
        <v/>
      </c>
    </row>
    <row r="1587" spans="3:33" x14ac:dyDescent="0.3">
      <c r="C1587" s="5" t="str">
        <f t="shared" si="664"/>
        <v/>
      </c>
      <c r="D1587" s="5" t="e">
        <f t="shared" si="648"/>
        <v>#N/A</v>
      </c>
      <c r="E1587" s="5" t="b">
        <f t="shared" si="665"/>
        <v>0</v>
      </c>
      <c r="F1587" s="5" t="e">
        <f t="shared" si="649"/>
        <v>#N/A</v>
      </c>
      <c r="G1587" s="5" t="str">
        <f t="shared" si="666"/>
        <v>FALSE V</v>
      </c>
      <c r="H1587" s="5" t="b">
        <f t="shared" si="667"/>
        <v>0</v>
      </c>
      <c r="I1587" s="5" t="b">
        <f t="shared" si="668"/>
        <v>0</v>
      </c>
      <c r="J1587" s="5" t="b">
        <f t="shared" si="669"/>
        <v>0</v>
      </c>
      <c r="K1587" s="5" t="str">
        <f t="shared" si="670"/>
        <v>FALSE C</v>
      </c>
      <c r="L1587" s="5" t="str">
        <f t="array" ref="L1587">IFERROR(INDEX(e29_4c,SMALL(IF(($B$9&lt;=e29_raw)*($B$11&gt;=e29_raw),MATCH(ROW(e29_4c),ROW(e29_4c))),ROWS($A$1:A1581)),COLUMN(A1581)),"")</f>
        <v/>
      </c>
      <c r="M1587" s="5" t="b">
        <f t="shared" si="671"/>
        <v>0</v>
      </c>
      <c r="N1587" t="b">
        <f t="shared" si="672"/>
        <v>0</v>
      </c>
      <c r="O1587" t="b">
        <f t="shared" si="673"/>
        <v>0</v>
      </c>
      <c r="P1587" s="5" t="b">
        <f t="shared" si="674"/>
        <v>0</v>
      </c>
      <c r="T1587" t="str">
        <f t="shared" si="650"/>
        <v/>
      </c>
      <c r="U1587" t="str">
        <f t="shared" si="651"/>
        <v/>
      </c>
      <c r="V1587" t="str">
        <f t="shared" si="652"/>
        <v/>
      </c>
      <c r="W1587" t="str">
        <f t="shared" si="653"/>
        <v/>
      </c>
      <c r="X1587" t="str">
        <f t="shared" si="654"/>
        <v/>
      </c>
      <c r="Y1587" t="str">
        <f t="shared" si="655"/>
        <v/>
      </c>
      <c r="Z1587" t="str">
        <f t="shared" si="656"/>
        <v/>
      </c>
      <c r="AA1587" t="str">
        <f t="shared" si="657"/>
        <v/>
      </c>
      <c r="AB1587" t="str">
        <f t="shared" si="658"/>
        <v/>
      </c>
      <c r="AC1587" t="str">
        <f t="shared" si="659"/>
        <v/>
      </c>
      <c r="AD1587" t="str">
        <f t="shared" si="660"/>
        <v/>
      </c>
      <c r="AE1587" t="str">
        <f t="shared" si="661"/>
        <v/>
      </c>
      <c r="AF1587" t="str">
        <f t="shared" si="662"/>
        <v/>
      </c>
      <c r="AG1587" t="str">
        <f t="shared" si="663"/>
        <v/>
      </c>
    </row>
    <row r="1588" spans="3:33" x14ac:dyDescent="0.3">
      <c r="C1588" s="5" t="str">
        <f t="shared" si="664"/>
        <v/>
      </c>
      <c r="D1588" s="5" t="e">
        <f t="shared" si="648"/>
        <v>#N/A</v>
      </c>
      <c r="E1588" s="5" t="b">
        <f t="shared" si="665"/>
        <v>0</v>
      </c>
      <c r="F1588" s="5" t="e">
        <f t="shared" si="649"/>
        <v>#N/A</v>
      </c>
      <c r="G1588" s="5" t="str">
        <f t="shared" si="666"/>
        <v>FALSE V</v>
      </c>
      <c r="H1588" s="5" t="b">
        <f t="shared" si="667"/>
        <v>0</v>
      </c>
      <c r="I1588" s="5" t="b">
        <f t="shared" si="668"/>
        <v>0</v>
      </c>
      <c r="J1588" s="5" t="b">
        <f t="shared" si="669"/>
        <v>0</v>
      </c>
      <c r="K1588" s="5" t="str">
        <f t="shared" si="670"/>
        <v>FALSE C</v>
      </c>
      <c r="L1588" s="5" t="str">
        <f t="array" ref="L1588">IFERROR(INDEX(e29_4c,SMALL(IF(($B$9&lt;=e29_raw)*($B$11&gt;=e29_raw),MATCH(ROW(e29_4c),ROW(e29_4c))),ROWS($A$1:A1582)),COLUMN(A1582)),"")</f>
        <v/>
      </c>
      <c r="M1588" s="5" t="b">
        <f t="shared" si="671"/>
        <v>0</v>
      </c>
      <c r="N1588" t="b">
        <f t="shared" si="672"/>
        <v>0</v>
      </c>
      <c r="O1588" t="b">
        <f t="shared" si="673"/>
        <v>0</v>
      </c>
      <c r="P1588" s="5" t="b">
        <f t="shared" si="674"/>
        <v>0</v>
      </c>
      <c r="T1588" t="str">
        <f t="shared" si="650"/>
        <v/>
      </c>
      <c r="U1588" t="str">
        <f t="shared" si="651"/>
        <v/>
      </c>
      <c r="V1588" t="str">
        <f t="shared" si="652"/>
        <v/>
      </c>
      <c r="W1588" t="str">
        <f t="shared" si="653"/>
        <v/>
      </c>
      <c r="X1588" t="str">
        <f t="shared" si="654"/>
        <v/>
      </c>
      <c r="Y1588" t="str">
        <f t="shared" si="655"/>
        <v/>
      </c>
      <c r="Z1588" t="str">
        <f t="shared" si="656"/>
        <v/>
      </c>
      <c r="AA1588" t="str">
        <f t="shared" si="657"/>
        <v/>
      </c>
      <c r="AB1588" t="str">
        <f t="shared" si="658"/>
        <v/>
      </c>
      <c r="AC1588" t="str">
        <f t="shared" si="659"/>
        <v/>
      </c>
      <c r="AD1588" t="str">
        <f t="shared" si="660"/>
        <v/>
      </c>
      <c r="AE1588" t="str">
        <f t="shared" si="661"/>
        <v/>
      </c>
      <c r="AF1588" t="str">
        <f t="shared" si="662"/>
        <v/>
      </c>
      <c r="AG1588" t="str">
        <f t="shared" si="663"/>
        <v/>
      </c>
    </row>
    <row r="1589" spans="3:33" x14ac:dyDescent="0.3">
      <c r="C1589" s="5" t="str">
        <f t="shared" si="664"/>
        <v/>
      </c>
      <c r="D1589" s="5" t="e">
        <f t="shared" si="648"/>
        <v>#N/A</v>
      </c>
      <c r="E1589" s="5" t="b">
        <f t="shared" si="665"/>
        <v>0</v>
      </c>
      <c r="F1589" s="5" t="e">
        <f t="shared" si="649"/>
        <v>#N/A</v>
      </c>
      <c r="G1589" s="5" t="str">
        <f t="shared" si="666"/>
        <v>FALSE V</v>
      </c>
      <c r="H1589" s="5" t="b">
        <f t="shared" si="667"/>
        <v>0</v>
      </c>
      <c r="I1589" s="5" t="b">
        <f t="shared" si="668"/>
        <v>0</v>
      </c>
      <c r="J1589" s="5" t="b">
        <f t="shared" si="669"/>
        <v>0</v>
      </c>
      <c r="K1589" s="5" t="str">
        <f t="shared" si="670"/>
        <v>FALSE C</v>
      </c>
      <c r="L1589" s="5" t="str">
        <f t="array" ref="L1589">IFERROR(INDEX(e29_4c,SMALL(IF(($B$9&lt;=e29_raw)*($B$11&gt;=e29_raw),MATCH(ROW(e29_4c),ROW(e29_4c))),ROWS($A$1:A1583)),COLUMN(A1583)),"")</f>
        <v/>
      </c>
      <c r="M1589" s="5" t="b">
        <f t="shared" si="671"/>
        <v>0</v>
      </c>
      <c r="N1589" t="b">
        <f t="shared" si="672"/>
        <v>0</v>
      </c>
      <c r="O1589" t="b">
        <f t="shared" si="673"/>
        <v>0</v>
      </c>
      <c r="P1589" s="5" t="b">
        <f t="shared" si="674"/>
        <v>0</v>
      </c>
      <c r="T1589" t="str">
        <f t="shared" si="650"/>
        <v/>
      </c>
      <c r="U1589" t="str">
        <f t="shared" si="651"/>
        <v/>
      </c>
      <c r="V1589" t="str">
        <f t="shared" si="652"/>
        <v/>
      </c>
      <c r="W1589" t="str">
        <f t="shared" si="653"/>
        <v/>
      </c>
      <c r="X1589" t="str">
        <f t="shared" si="654"/>
        <v/>
      </c>
      <c r="Y1589" t="str">
        <f t="shared" si="655"/>
        <v/>
      </c>
      <c r="Z1589" t="str">
        <f t="shared" si="656"/>
        <v/>
      </c>
      <c r="AA1589" t="str">
        <f t="shared" si="657"/>
        <v/>
      </c>
      <c r="AB1589" t="str">
        <f t="shared" si="658"/>
        <v/>
      </c>
      <c r="AC1589" t="str">
        <f t="shared" si="659"/>
        <v/>
      </c>
      <c r="AD1589" t="str">
        <f t="shared" si="660"/>
        <v/>
      </c>
      <c r="AE1589" t="str">
        <f t="shared" si="661"/>
        <v/>
      </c>
      <c r="AF1589" t="str">
        <f t="shared" si="662"/>
        <v/>
      </c>
      <c r="AG1589" t="str">
        <f t="shared" si="663"/>
        <v/>
      </c>
    </row>
    <row r="1590" spans="3:33" x14ac:dyDescent="0.3">
      <c r="C1590" s="5" t="str">
        <f t="shared" si="664"/>
        <v/>
      </c>
      <c r="D1590" s="5" t="e">
        <f t="shared" si="648"/>
        <v>#N/A</v>
      </c>
      <c r="E1590" s="5" t="b">
        <f t="shared" si="665"/>
        <v>0</v>
      </c>
      <c r="F1590" s="5" t="e">
        <f t="shared" si="649"/>
        <v>#N/A</v>
      </c>
      <c r="G1590" s="5" t="str">
        <f t="shared" si="666"/>
        <v>FALSE V</v>
      </c>
      <c r="H1590" s="5" t="b">
        <f t="shared" si="667"/>
        <v>0</v>
      </c>
      <c r="I1590" s="5" t="b">
        <f t="shared" si="668"/>
        <v>0</v>
      </c>
      <c r="J1590" s="5" t="b">
        <f t="shared" si="669"/>
        <v>0</v>
      </c>
      <c r="K1590" s="5" t="str">
        <f t="shared" si="670"/>
        <v>FALSE C</v>
      </c>
      <c r="L1590" s="5" t="str">
        <f t="array" ref="L1590">IFERROR(INDEX(e29_4c,SMALL(IF(($B$9&lt;=e29_raw)*($B$11&gt;=e29_raw),MATCH(ROW(e29_4c),ROW(e29_4c))),ROWS($A$1:A1584)),COLUMN(A1584)),"")</f>
        <v/>
      </c>
      <c r="M1590" s="5" t="b">
        <f t="shared" si="671"/>
        <v>0</v>
      </c>
      <c r="N1590" t="b">
        <f t="shared" si="672"/>
        <v>0</v>
      </c>
      <c r="O1590" t="b">
        <f t="shared" si="673"/>
        <v>0</v>
      </c>
      <c r="P1590" s="5" t="b">
        <f t="shared" si="674"/>
        <v>0</v>
      </c>
      <c r="T1590" t="str">
        <f t="shared" si="650"/>
        <v/>
      </c>
      <c r="U1590" t="str">
        <f t="shared" si="651"/>
        <v/>
      </c>
      <c r="V1590" t="str">
        <f t="shared" si="652"/>
        <v/>
      </c>
      <c r="W1590" t="str">
        <f t="shared" si="653"/>
        <v/>
      </c>
      <c r="X1590" t="str">
        <f t="shared" si="654"/>
        <v/>
      </c>
      <c r="Y1590" t="str">
        <f t="shared" si="655"/>
        <v/>
      </c>
      <c r="Z1590" t="str">
        <f t="shared" si="656"/>
        <v/>
      </c>
      <c r="AA1590" t="str">
        <f t="shared" si="657"/>
        <v/>
      </c>
      <c r="AB1590" t="str">
        <f t="shared" si="658"/>
        <v/>
      </c>
      <c r="AC1590" t="str">
        <f t="shared" si="659"/>
        <v/>
      </c>
      <c r="AD1590" t="str">
        <f t="shared" si="660"/>
        <v/>
      </c>
      <c r="AE1590" t="str">
        <f t="shared" si="661"/>
        <v/>
      </c>
      <c r="AF1590" t="str">
        <f t="shared" si="662"/>
        <v/>
      </c>
      <c r="AG1590" t="str">
        <f t="shared" si="663"/>
        <v/>
      </c>
    </row>
    <row r="1591" spans="3:33" x14ac:dyDescent="0.3">
      <c r="C1591" s="5" t="str">
        <f t="shared" si="664"/>
        <v/>
      </c>
      <c r="D1591" s="5" t="e">
        <f t="shared" si="648"/>
        <v>#N/A</v>
      </c>
      <c r="E1591" s="5" t="b">
        <f t="shared" si="665"/>
        <v>0</v>
      </c>
      <c r="F1591" s="5" t="e">
        <f t="shared" si="649"/>
        <v>#N/A</v>
      </c>
      <c r="G1591" s="5" t="str">
        <f t="shared" si="666"/>
        <v>FALSE V</v>
      </c>
      <c r="H1591" s="5" t="b">
        <f t="shared" si="667"/>
        <v>0</v>
      </c>
      <c r="I1591" s="5" t="b">
        <f t="shared" si="668"/>
        <v>0</v>
      </c>
      <c r="J1591" s="5" t="b">
        <f t="shared" si="669"/>
        <v>0</v>
      </c>
      <c r="K1591" s="5" t="str">
        <f t="shared" si="670"/>
        <v>FALSE C</v>
      </c>
      <c r="L1591" s="5" t="str">
        <f t="array" ref="L1591">IFERROR(INDEX(e29_4c,SMALL(IF(($B$9&lt;=e29_raw)*($B$11&gt;=e29_raw),MATCH(ROW(e29_4c),ROW(e29_4c))),ROWS($A$1:A1585)),COLUMN(A1585)),"")</f>
        <v/>
      </c>
      <c r="M1591" s="5" t="b">
        <f t="shared" si="671"/>
        <v>0</v>
      </c>
      <c r="N1591" t="b">
        <f t="shared" si="672"/>
        <v>0</v>
      </c>
      <c r="O1591" t="b">
        <f t="shared" si="673"/>
        <v>0</v>
      </c>
      <c r="P1591" s="5" t="b">
        <f t="shared" si="674"/>
        <v>0</v>
      </c>
      <c r="T1591" t="str">
        <f t="shared" si="650"/>
        <v/>
      </c>
      <c r="U1591" t="str">
        <f t="shared" si="651"/>
        <v/>
      </c>
      <c r="V1591" t="str">
        <f t="shared" si="652"/>
        <v/>
      </c>
      <c r="W1591" t="str">
        <f t="shared" si="653"/>
        <v/>
      </c>
      <c r="X1591" t="str">
        <f t="shared" si="654"/>
        <v/>
      </c>
      <c r="Y1591" t="str">
        <f t="shared" si="655"/>
        <v/>
      </c>
      <c r="Z1591" t="str">
        <f t="shared" si="656"/>
        <v/>
      </c>
      <c r="AA1591" t="str">
        <f t="shared" si="657"/>
        <v/>
      </c>
      <c r="AB1591" t="str">
        <f t="shared" si="658"/>
        <v/>
      </c>
      <c r="AC1591" t="str">
        <f t="shared" si="659"/>
        <v/>
      </c>
      <c r="AD1591" t="str">
        <f t="shared" si="660"/>
        <v/>
      </c>
      <c r="AE1591" t="str">
        <f t="shared" si="661"/>
        <v/>
      </c>
      <c r="AF1591" t="str">
        <f t="shared" si="662"/>
        <v/>
      </c>
      <c r="AG1591" t="str">
        <f t="shared" si="663"/>
        <v/>
      </c>
    </row>
    <row r="1592" spans="3:33" x14ac:dyDescent="0.3">
      <c r="C1592" s="5" t="str">
        <f t="shared" si="664"/>
        <v/>
      </c>
      <c r="D1592" s="5" t="e">
        <f t="shared" si="648"/>
        <v>#N/A</v>
      </c>
      <c r="E1592" s="5" t="b">
        <f t="shared" si="665"/>
        <v>0</v>
      </c>
      <c r="F1592" s="5" t="e">
        <f t="shared" si="649"/>
        <v>#N/A</v>
      </c>
      <c r="G1592" s="5" t="str">
        <f t="shared" si="666"/>
        <v>FALSE V</v>
      </c>
      <c r="H1592" s="5" t="b">
        <f t="shared" si="667"/>
        <v>0</v>
      </c>
      <c r="I1592" s="5" t="b">
        <f t="shared" si="668"/>
        <v>0</v>
      </c>
      <c r="J1592" s="5" t="b">
        <f t="shared" si="669"/>
        <v>0</v>
      </c>
      <c r="K1592" s="5" t="str">
        <f t="shared" si="670"/>
        <v>FALSE C</v>
      </c>
      <c r="L1592" s="5" t="str">
        <f t="array" ref="L1592">IFERROR(INDEX(e29_4c,SMALL(IF(($B$9&lt;=e29_raw)*($B$11&gt;=e29_raw),MATCH(ROW(e29_4c),ROW(e29_4c))),ROWS($A$1:A1586)),COLUMN(A1586)),"")</f>
        <v/>
      </c>
      <c r="M1592" s="5" t="b">
        <f t="shared" si="671"/>
        <v>0</v>
      </c>
      <c r="N1592" t="b">
        <f t="shared" si="672"/>
        <v>0</v>
      </c>
      <c r="O1592" t="b">
        <f t="shared" si="673"/>
        <v>0</v>
      </c>
      <c r="P1592" s="5" t="b">
        <f t="shared" si="674"/>
        <v>0</v>
      </c>
      <c r="T1592" t="str">
        <f t="shared" si="650"/>
        <v/>
      </c>
      <c r="U1592" t="str">
        <f t="shared" si="651"/>
        <v/>
      </c>
      <c r="V1592" t="str">
        <f t="shared" si="652"/>
        <v/>
      </c>
      <c r="W1592" t="str">
        <f t="shared" si="653"/>
        <v/>
      </c>
      <c r="X1592" t="str">
        <f t="shared" si="654"/>
        <v/>
      </c>
      <c r="Y1592" t="str">
        <f t="shared" si="655"/>
        <v/>
      </c>
      <c r="Z1592" t="str">
        <f t="shared" si="656"/>
        <v/>
      </c>
      <c r="AA1592" t="str">
        <f t="shared" si="657"/>
        <v/>
      </c>
      <c r="AB1592" t="str">
        <f t="shared" si="658"/>
        <v/>
      </c>
      <c r="AC1592" t="str">
        <f t="shared" si="659"/>
        <v/>
      </c>
      <c r="AD1592" t="str">
        <f t="shared" si="660"/>
        <v/>
      </c>
      <c r="AE1592" t="str">
        <f t="shared" si="661"/>
        <v/>
      </c>
      <c r="AF1592" t="str">
        <f t="shared" si="662"/>
        <v/>
      </c>
      <c r="AG1592" t="str">
        <f t="shared" si="663"/>
        <v/>
      </c>
    </row>
    <row r="1593" spans="3:33" x14ac:dyDescent="0.3">
      <c r="C1593" s="5" t="str">
        <f t="shared" si="664"/>
        <v/>
      </c>
      <c r="D1593" s="5" t="e">
        <f t="shared" si="648"/>
        <v>#N/A</v>
      </c>
      <c r="E1593" s="5" t="b">
        <f t="shared" si="665"/>
        <v>0</v>
      </c>
      <c r="F1593" s="5" t="e">
        <f t="shared" si="649"/>
        <v>#N/A</v>
      </c>
      <c r="G1593" s="5" t="str">
        <f t="shared" si="666"/>
        <v>FALSE V</v>
      </c>
      <c r="H1593" s="5" t="b">
        <f t="shared" si="667"/>
        <v>0</v>
      </c>
      <c r="I1593" s="5" t="b">
        <f t="shared" si="668"/>
        <v>0</v>
      </c>
      <c r="J1593" s="5" t="b">
        <f t="shared" si="669"/>
        <v>0</v>
      </c>
      <c r="K1593" s="5" t="str">
        <f t="shared" si="670"/>
        <v>FALSE C</v>
      </c>
      <c r="L1593" s="5" t="str">
        <f t="array" ref="L1593">IFERROR(INDEX(e29_4c,SMALL(IF(($B$9&lt;=e29_raw)*($B$11&gt;=e29_raw),MATCH(ROW(e29_4c),ROW(e29_4c))),ROWS($A$1:A1587)),COLUMN(A1587)),"")</f>
        <v/>
      </c>
      <c r="M1593" s="5" t="b">
        <f t="shared" si="671"/>
        <v>0</v>
      </c>
      <c r="N1593" t="b">
        <f t="shared" si="672"/>
        <v>0</v>
      </c>
      <c r="O1593" t="b">
        <f t="shared" si="673"/>
        <v>0</v>
      </c>
      <c r="P1593" s="5" t="b">
        <f t="shared" si="674"/>
        <v>0</v>
      </c>
      <c r="T1593" t="str">
        <f t="shared" si="650"/>
        <v/>
      </c>
      <c r="U1593" t="str">
        <f t="shared" si="651"/>
        <v/>
      </c>
      <c r="V1593" t="str">
        <f t="shared" si="652"/>
        <v/>
      </c>
      <c r="W1593" t="str">
        <f t="shared" si="653"/>
        <v/>
      </c>
      <c r="X1593" t="str">
        <f t="shared" si="654"/>
        <v/>
      </c>
      <c r="Y1593" t="str">
        <f t="shared" si="655"/>
        <v/>
      </c>
      <c r="Z1593" t="str">
        <f t="shared" si="656"/>
        <v/>
      </c>
      <c r="AA1593" t="str">
        <f t="shared" si="657"/>
        <v/>
      </c>
      <c r="AB1593" t="str">
        <f t="shared" si="658"/>
        <v/>
      </c>
      <c r="AC1593" t="str">
        <f t="shared" si="659"/>
        <v/>
      </c>
      <c r="AD1593" t="str">
        <f t="shared" si="660"/>
        <v/>
      </c>
      <c r="AE1593" t="str">
        <f t="shared" si="661"/>
        <v/>
      </c>
      <c r="AF1593" t="str">
        <f t="shared" si="662"/>
        <v/>
      </c>
      <c r="AG1593" t="str">
        <f t="shared" si="663"/>
        <v/>
      </c>
    </row>
    <row r="1594" spans="3:33" x14ac:dyDescent="0.3">
      <c r="C1594" s="5" t="str">
        <f t="shared" si="664"/>
        <v/>
      </c>
      <c r="D1594" s="5" t="e">
        <f t="shared" si="648"/>
        <v>#N/A</v>
      </c>
      <c r="E1594" s="5" t="b">
        <f t="shared" si="665"/>
        <v>0</v>
      </c>
      <c r="F1594" s="5" t="e">
        <f t="shared" si="649"/>
        <v>#N/A</v>
      </c>
      <c r="G1594" s="5" t="str">
        <f t="shared" si="666"/>
        <v>FALSE V</v>
      </c>
      <c r="H1594" s="5" t="b">
        <f t="shared" si="667"/>
        <v>0</v>
      </c>
      <c r="I1594" s="5" t="b">
        <f t="shared" si="668"/>
        <v>0</v>
      </c>
      <c r="J1594" s="5" t="b">
        <f t="shared" si="669"/>
        <v>0</v>
      </c>
      <c r="K1594" s="5" t="str">
        <f t="shared" si="670"/>
        <v>FALSE C</v>
      </c>
      <c r="L1594" s="5" t="str">
        <f t="array" ref="L1594">IFERROR(INDEX(e29_4c,SMALL(IF(($B$9&lt;=e29_raw)*($B$11&gt;=e29_raw),MATCH(ROW(e29_4c),ROW(e29_4c))),ROWS($A$1:A1588)),COLUMN(A1588)),"")</f>
        <v/>
      </c>
      <c r="M1594" s="5" t="b">
        <f t="shared" si="671"/>
        <v>0</v>
      </c>
      <c r="N1594" t="b">
        <f t="shared" si="672"/>
        <v>0</v>
      </c>
      <c r="O1594" t="b">
        <f t="shared" si="673"/>
        <v>0</v>
      </c>
      <c r="P1594" s="5" t="b">
        <f t="shared" si="674"/>
        <v>0</v>
      </c>
      <c r="T1594" t="str">
        <f t="shared" si="650"/>
        <v/>
      </c>
      <c r="U1594" t="str">
        <f t="shared" si="651"/>
        <v/>
      </c>
      <c r="V1594" t="str">
        <f t="shared" si="652"/>
        <v/>
      </c>
      <c r="W1594" t="str">
        <f t="shared" si="653"/>
        <v/>
      </c>
      <c r="X1594" t="str">
        <f t="shared" si="654"/>
        <v/>
      </c>
      <c r="Y1594" t="str">
        <f t="shared" si="655"/>
        <v/>
      </c>
      <c r="Z1594" t="str">
        <f t="shared" si="656"/>
        <v/>
      </c>
      <c r="AA1594" t="str">
        <f t="shared" si="657"/>
        <v/>
      </c>
      <c r="AB1594" t="str">
        <f t="shared" si="658"/>
        <v/>
      </c>
      <c r="AC1594" t="str">
        <f t="shared" si="659"/>
        <v/>
      </c>
      <c r="AD1594" t="str">
        <f t="shared" si="660"/>
        <v/>
      </c>
      <c r="AE1594" t="str">
        <f t="shared" si="661"/>
        <v/>
      </c>
      <c r="AF1594" t="str">
        <f t="shared" si="662"/>
        <v/>
      </c>
      <c r="AG1594" t="str">
        <f t="shared" si="663"/>
        <v/>
      </c>
    </row>
    <row r="1595" spans="3:33" x14ac:dyDescent="0.3">
      <c r="C1595" s="5" t="str">
        <f t="shared" si="664"/>
        <v/>
      </c>
      <c r="D1595" s="5" t="e">
        <f t="shared" si="648"/>
        <v>#N/A</v>
      </c>
      <c r="E1595" s="5" t="b">
        <f t="shared" si="665"/>
        <v>0</v>
      </c>
      <c r="F1595" s="5" t="e">
        <f t="shared" si="649"/>
        <v>#N/A</v>
      </c>
      <c r="G1595" s="5" t="str">
        <f t="shared" si="666"/>
        <v>FALSE V</v>
      </c>
      <c r="H1595" s="5" t="b">
        <f t="shared" si="667"/>
        <v>0</v>
      </c>
      <c r="I1595" s="5" t="b">
        <f t="shared" si="668"/>
        <v>0</v>
      </c>
      <c r="J1595" s="5" t="b">
        <f t="shared" si="669"/>
        <v>0</v>
      </c>
      <c r="K1595" s="5" t="str">
        <f t="shared" si="670"/>
        <v>FALSE C</v>
      </c>
      <c r="L1595" s="5" t="str">
        <f t="array" ref="L1595">IFERROR(INDEX(e29_4c,SMALL(IF(($B$9&lt;=e29_raw)*($B$11&gt;=e29_raw),MATCH(ROW(e29_4c),ROW(e29_4c))),ROWS($A$1:A1589)),COLUMN(A1589)),"")</f>
        <v/>
      </c>
      <c r="M1595" s="5" t="b">
        <f t="shared" si="671"/>
        <v>0</v>
      </c>
      <c r="N1595" t="b">
        <f t="shared" si="672"/>
        <v>0</v>
      </c>
      <c r="O1595" t="b">
        <f t="shared" si="673"/>
        <v>0</v>
      </c>
      <c r="P1595" s="5" t="b">
        <f t="shared" si="674"/>
        <v>0</v>
      </c>
      <c r="T1595" t="str">
        <f t="shared" si="650"/>
        <v/>
      </c>
      <c r="U1595" t="str">
        <f t="shared" si="651"/>
        <v/>
      </c>
      <c r="V1595" t="str">
        <f t="shared" si="652"/>
        <v/>
      </c>
      <c r="W1595" t="str">
        <f t="shared" si="653"/>
        <v/>
      </c>
      <c r="X1595" t="str">
        <f t="shared" si="654"/>
        <v/>
      </c>
      <c r="Y1595" t="str">
        <f t="shared" si="655"/>
        <v/>
      </c>
      <c r="Z1595" t="str">
        <f t="shared" si="656"/>
        <v/>
      </c>
      <c r="AA1595" t="str">
        <f t="shared" si="657"/>
        <v/>
      </c>
      <c r="AB1595" t="str">
        <f t="shared" si="658"/>
        <v/>
      </c>
      <c r="AC1595" t="str">
        <f t="shared" si="659"/>
        <v/>
      </c>
      <c r="AD1595" t="str">
        <f t="shared" si="660"/>
        <v/>
      </c>
      <c r="AE1595" t="str">
        <f t="shared" si="661"/>
        <v/>
      </c>
      <c r="AF1595" t="str">
        <f t="shared" si="662"/>
        <v/>
      </c>
      <c r="AG1595" t="str">
        <f t="shared" si="663"/>
        <v/>
      </c>
    </row>
    <row r="1596" spans="3:33" x14ac:dyDescent="0.3">
      <c r="C1596" s="5" t="str">
        <f t="shared" si="664"/>
        <v/>
      </c>
      <c r="D1596" s="5" t="e">
        <f t="shared" si="648"/>
        <v>#N/A</v>
      </c>
      <c r="E1596" s="5" t="b">
        <f t="shared" si="665"/>
        <v>0</v>
      </c>
      <c r="F1596" s="5" t="e">
        <f t="shared" si="649"/>
        <v>#N/A</v>
      </c>
      <c r="G1596" s="5" t="str">
        <f t="shared" si="666"/>
        <v>FALSE V</v>
      </c>
      <c r="H1596" s="5" t="b">
        <f t="shared" si="667"/>
        <v>0</v>
      </c>
      <c r="I1596" s="5" t="b">
        <f t="shared" si="668"/>
        <v>0</v>
      </c>
      <c r="J1596" s="5" t="b">
        <f t="shared" si="669"/>
        <v>0</v>
      </c>
      <c r="K1596" s="5" t="str">
        <f t="shared" si="670"/>
        <v>FALSE C</v>
      </c>
      <c r="L1596" s="5" t="str">
        <f t="array" ref="L1596">IFERROR(INDEX(e29_4c,SMALL(IF(($B$9&lt;=e29_raw)*($B$11&gt;=e29_raw),MATCH(ROW(e29_4c),ROW(e29_4c))),ROWS($A$1:A1590)),COLUMN(A1590)),"")</f>
        <v/>
      </c>
      <c r="M1596" s="5" t="b">
        <f t="shared" si="671"/>
        <v>0</v>
      </c>
      <c r="N1596" t="b">
        <f t="shared" si="672"/>
        <v>0</v>
      </c>
      <c r="O1596" t="b">
        <f t="shared" si="673"/>
        <v>0</v>
      </c>
      <c r="P1596" s="5" t="b">
        <f t="shared" si="674"/>
        <v>0</v>
      </c>
      <c r="T1596" t="str">
        <f t="shared" si="650"/>
        <v/>
      </c>
      <c r="U1596" t="str">
        <f t="shared" si="651"/>
        <v/>
      </c>
      <c r="V1596" t="str">
        <f t="shared" si="652"/>
        <v/>
      </c>
      <c r="W1596" t="str">
        <f t="shared" si="653"/>
        <v/>
      </c>
      <c r="X1596" t="str">
        <f t="shared" si="654"/>
        <v/>
      </c>
      <c r="Y1596" t="str">
        <f t="shared" si="655"/>
        <v/>
      </c>
      <c r="Z1596" t="str">
        <f t="shared" si="656"/>
        <v/>
      </c>
      <c r="AA1596" t="str">
        <f t="shared" si="657"/>
        <v/>
      </c>
      <c r="AB1596" t="str">
        <f t="shared" si="658"/>
        <v/>
      </c>
      <c r="AC1596" t="str">
        <f t="shared" si="659"/>
        <v/>
      </c>
      <c r="AD1596" t="str">
        <f t="shared" si="660"/>
        <v/>
      </c>
      <c r="AE1596" t="str">
        <f t="shared" si="661"/>
        <v/>
      </c>
      <c r="AF1596" t="str">
        <f t="shared" si="662"/>
        <v/>
      </c>
      <c r="AG1596" t="str">
        <f t="shared" si="663"/>
        <v/>
      </c>
    </row>
    <row r="1597" spans="3:33" x14ac:dyDescent="0.3">
      <c r="C1597" s="5" t="str">
        <f t="shared" si="664"/>
        <v/>
      </c>
      <c r="D1597" s="5" t="e">
        <f t="shared" si="648"/>
        <v>#N/A</v>
      </c>
      <c r="E1597" s="5" t="b">
        <f t="shared" si="665"/>
        <v>0</v>
      </c>
      <c r="F1597" s="5" t="e">
        <f t="shared" si="649"/>
        <v>#N/A</v>
      </c>
      <c r="G1597" s="5" t="str">
        <f t="shared" si="666"/>
        <v>FALSE V</v>
      </c>
      <c r="H1597" s="5" t="b">
        <f t="shared" si="667"/>
        <v>0</v>
      </c>
      <c r="I1597" s="5" t="b">
        <f t="shared" si="668"/>
        <v>0</v>
      </c>
      <c r="J1597" s="5" t="b">
        <f t="shared" si="669"/>
        <v>0</v>
      </c>
      <c r="K1597" s="5" t="str">
        <f t="shared" si="670"/>
        <v>FALSE C</v>
      </c>
      <c r="L1597" s="5" t="str">
        <f t="array" ref="L1597">IFERROR(INDEX(e29_4c,SMALL(IF(($B$9&lt;=e29_raw)*($B$11&gt;=e29_raw),MATCH(ROW(e29_4c),ROW(e29_4c))),ROWS($A$1:A1591)),COLUMN(A1591)),"")</f>
        <v/>
      </c>
      <c r="M1597" s="5" t="b">
        <f t="shared" si="671"/>
        <v>0</v>
      </c>
      <c r="N1597" t="b">
        <f t="shared" si="672"/>
        <v>0</v>
      </c>
      <c r="O1597" t="b">
        <f t="shared" si="673"/>
        <v>0</v>
      </c>
      <c r="P1597" s="5" t="b">
        <f t="shared" si="674"/>
        <v>0</v>
      </c>
      <c r="T1597" t="str">
        <f t="shared" si="650"/>
        <v/>
      </c>
      <c r="U1597" t="str">
        <f t="shared" si="651"/>
        <v/>
      </c>
      <c r="V1597" t="str">
        <f t="shared" si="652"/>
        <v/>
      </c>
      <c r="W1597" t="str">
        <f t="shared" si="653"/>
        <v/>
      </c>
      <c r="X1597" t="str">
        <f t="shared" si="654"/>
        <v/>
      </c>
      <c r="Y1597" t="str">
        <f t="shared" si="655"/>
        <v/>
      </c>
      <c r="Z1597" t="str">
        <f t="shared" si="656"/>
        <v/>
      </c>
      <c r="AA1597" t="str">
        <f t="shared" si="657"/>
        <v/>
      </c>
      <c r="AB1597" t="str">
        <f t="shared" si="658"/>
        <v/>
      </c>
      <c r="AC1597" t="str">
        <f t="shared" si="659"/>
        <v/>
      </c>
      <c r="AD1597" t="str">
        <f t="shared" si="660"/>
        <v/>
      </c>
      <c r="AE1597" t="str">
        <f t="shared" si="661"/>
        <v/>
      </c>
      <c r="AF1597" t="str">
        <f t="shared" si="662"/>
        <v/>
      </c>
      <c r="AG1597" t="str">
        <f t="shared" si="663"/>
        <v/>
      </c>
    </row>
    <row r="1598" spans="3:33" x14ac:dyDescent="0.3">
      <c r="C1598" s="5" t="str">
        <f t="shared" si="664"/>
        <v/>
      </c>
      <c r="D1598" s="5" t="e">
        <f t="shared" si="648"/>
        <v>#N/A</v>
      </c>
      <c r="E1598" s="5" t="b">
        <f t="shared" si="665"/>
        <v>0</v>
      </c>
      <c r="F1598" s="5" t="e">
        <f t="shared" si="649"/>
        <v>#N/A</v>
      </c>
      <c r="G1598" s="5" t="str">
        <f t="shared" si="666"/>
        <v>FALSE V</v>
      </c>
      <c r="H1598" s="5" t="b">
        <f t="shared" si="667"/>
        <v>0</v>
      </c>
      <c r="I1598" s="5" t="b">
        <f t="shared" si="668"/>
        <v>0</v>
      </c>
      <c r="J1598" s="5" t="b">
        <f t="shared" si="669"/>
        <v>0</v>
      </c>
      <c r="K1598" s="5" t="str">
        <f t="shared" si="670"/>
        <v>FALSE C</v>
      </c>
      <c r="L1598" s="5" t="str">
        <f t="array" ref="L1598">IFERROR(INDEX(e29_4c,SMALL(IF(($B$9&lt;=e29_raw)*($B$11&gt;=e29_raw),MATCH(ROW(e29_4c),ROW(e29_4c))),ROWS($A$1:A1592)),COLUMN(A1592)),"")</f>
        <v/>
      </c>
      <c r="M1598" s="5" t="b">
        <f t="shared" si="671"/>
        <v>0</v>
      </c>
      <c r="N1598" t="b">
        <f t="shared" si="672"/>
        <v>0</v>
      </c>
      <c r="O1598" t="b">
        <f t="shared" si="673"/>
        <v>0</v>
      </c>
      <c r="P1598" s="5" t="b">
        <f t="shared" si="674"/>
        <v>0</v>
      </c>
      <c r="T1598" t="str">
        <f t="shared" si="650"/>
        <v/>
      </c>
      <c r="U1598" t="str">
        <f t="shared" si="651"/>
        <v/>
      </c>
      <c r="V1598" t="str">
        <f t="shared" si="652"/>
        <v/>
      </c>
      <c r="W1598" t="str">
        <f t="shared" si="653"/>
        <v/>
      </c>
      <c r="X1598" t="str">
        <f t="shared" si="654"/>
        <v/>
      </c>
      <c r="Y1598" t="str">
        <f t="shared" si="655"/>
        <v/>
      </c>
      <c r="Z1598" t="str">
        <f t="shared" si="656"/>
        <v/>
      </c>
      <c r="AA1598" t="str">
        <f t="shared" si="657"/>
        <v/>
      </c>
      <c r="AB1598" t="str">
        <f t="shared" si="658"/>
        <v/>
      </c>
      <c r="AC1598" t="str">
        <f t="shared" si="659"/>
        <v/>
      </c>
      <c r="AD1598" t="str">
        <f t="shared" si="660"/>
        <v/>
      </c>
      <c r="AE1598" t="str">
        <f t="shared" si="661"/>
        <v/>
      </c>
      <c r="AF1598" t="str">
        <f t="shared" si="662"/>
        <v/>
      </c>
      <c r="AG1598" t="str">
        <f t="shared" si="663"/>
        <v/>
      </c>
    </row>
    <row r="1599" spans="3:33" x14ac:dyDescent="0.3">
      <c r="C1599" s="5" t="str">
        <f t="shared" si="664"/>
        <v/>
      </c>
      <c r="D1599" s="5" t="e">
        <f t="shared" si="648"/>
        <v>#N/A</v>
      </c>
      <c r="E1599" s="5" t="b">
        <f t="shared" si="665"/>
        <v>0</v>
      </c>
      <c r="F1599" s="5" t="e">
        <f t="shared" si="649"/>
        <v>#N/A</v>
      </c>
      <c r="G1599" s="5" t="str">
        <f t="shared" si="666"/>
        <v>FALSE V</v>
      </c>
      <c r="H1599" s="5" t="b">
        <f t="shared" si="667"/>
        <v>0</v>
      </c>
      <c r="I1599" s="5" t="b">
        <f t="shared" si="668"/>
        <v>0</v>
      </c>
      <c r="J1599" s="5" t="b">
        <f t="shared" si="669"/>
        <v>0</v>
      </c>
      <c r="K1599" s="5" t="str">
        <f t="shared" si="670"/>
        <v>FALSE C</v>
      </c>
      <c r="L1599" s="5" t="str">
        <f t="array" ref="L1599">IFERROR(INDEX(e29_4c,SMALL(IF(($B$9&lt;=e29_raw)*($B$11&gt;=e29_raw),MATCH(ROW(e29_4c),ROW(e29_4c))),ROWS($A$1:A1593)),COLUMN(A1593)),"")</f>
        <v/>
      </c>
      <c r="M1599" s="5" t="b">
        <f t="shared" si="671"/>
        <v>0</v>
      </c>
      <c r="N1599" t="b">
        <f t="shared" si="672"/>
        <v>0</v>
      </c>
      <c r="O1599" t="b">
        <f t="shared" si="673"/>
        <v>0</v>
      </c>
      <c r="P1599" s="5" t="b">
        <f t="shared" si="674"/>
        <v>0</v>
      </c>
      <c r="T1599" t="str">
        <f t="shared" si="650"/>
        <v/>
      </c>
      <c r="U1599" t="str">
        <f t="shared" si="651"/>
        <v/>
      </c>
      <c r="V1599" t="str">
        <f t="shared" si="652"/>
        <v/>
      </c>
      <c r="W1599" t="str">
        <f t="shared" si="653"/>
        <v/>
      </c>
      <c r="X1599" t="str">
        <f t="shared" si="654"/>
        <v/>
      </c>
      <c r="Y1599" t="str">
        <f t="shared" si="655"/>
        <v/>
      </c>
      <c r="Z1599" t="str">
        <f t="shared" si="656"/>
        <v/>
      </c>
      <c r="AA1599" t="str">
        <f t="shared" si="657"/>
        <v/>
      </c>
      <c r="AB1599" t="str">
        <f t="shared" si="658"/>
        <v/>
      </c>
      <c r="AC1599" t="str">
        <f t="shared" si="659"/>
        <v/>
      </c>
      <c r="AD1599" t="str">
        <f t="shared" si="660"/>
        <v/>
      </c>
      <c r="AE1599" t="str">
        <f t="shared" si="661"/>
        <v/>
      </c>
      <c r="AF1599" t="str">
        <f t="shared" si="662"/>
        <v/>
      </c>
      <c r="AG1599" t="str">
        <f t="shared" si="663"/>
        <v/>
      </c>
    </row>
    <row r="1600" spans="3:33" x14ac:dyDescent="0.3">
      <c r="C1600" s="5" t="str">
        <f t="shared" si="664"/>
        <v/>
      </c>
      <c r="D1600" s="5" t="e">
        <f t="shared" si="648"/>
        <v>#N/A</v>
      </c>
      <c r="E1600" s="5" t="b">
        <f t="shared" si="665"/>
        <v>0</v>
      </c>
      <c r="F1600" s="5" t="e">
        <f t="shared" si="649"/>
        <v>#N/A</v>
      </c>
      <c r="G1600" s="5" t="str">
        <f t="shared" si="666"/>
        <v>FALSE V</v>
      </c>
      <c r="H1600" s="5" t="b">
        <f t="shared" si="667"/>
        <v>0</v>
      </c>
      <c r="I1600" s="5" t="b">
        <f t="shared" si="668"/>
        <v>0</v>
      </c>
      <c r="J1600" s="5" t="b">
        <f t="shared" si="669"/>
        <v>0</v>
      </c>
      <c r="K1600" s="5" t="str">
        <f t="shared" si="670"/>
        <v>FALSE C</v>
      </c>
      <c r="L1600" s="5" t="str">
        <f t="array" ref="L1600">IFERROR(INDEX(e29_4c,SMALL(IF(($B$9&lt;=e29_raw)*($B$11&gt;=e29_raw),MATCH(ROW(e29_4c),ROW(e29_4c))),ROWS($A$1:A1594)),COLUMN(A1594)),"")</f>
        <v/>
      </c>
      <c r="M1600" s="5" t="b">
        <f t="shared" si="671"/>
        <v>0</v>
      </c>
      <c r="N1600" t="b">
        <f t="shared" si="672"/>
        <v>0</v>
      </c>
      <c r="O1600" t="b">
        <f t="shared" si="673"/>
        <v>0</v>
      </c>
      <c r="P1600" s="5" t="b">
        <f t="shared" si="674"/>
        <v>0</v>
      </c>
      <c r="T1600" t="str">
        <f t="shared" si="650"/>
        <v/>
      </c>
      <c r="U1600" t="str">
        <f t="shared" si="651"/>
        <v/>
      </c>
      <c r="V1600" t="str">
        <f t="shared" si="652"/>
        <v/>
      </c>
      <c r="W1600" t="str">
        <f t="shared" si="653"/>
        <v/>
      </c>
      <c r="X1600" t="str">
        <f t="shared" si="654"/>
        <v/>
      </c>
      <c r="Y1600" t="str">
        <f t="shared" si="655"/>
        <v/>
      </c>
      <c r="Z1600" t="str">
        <f t="shared" si="656"/>
        <v/>
      </c>
      <c r="AA1600" t="str">
        <f t="shared" si="657"/>
        <v/>
      </c>
      <c r="AB1600" t="str">
        <f t="shared" si="658"/>
        <v/>
      </c>
      <c r="AC1600" t="str">
        <f t="shared" si="659"/>
        <v/>
      </c>
      <c r="AD1600" t="str">
        <f t="shared" si="660"/>
        <v/>
      </c>
      <c r="AE1600" t="str">
        <f t="shared" si="661"/>
        <v/>
      </c>
      <c r="AF1600" t="str">
        <f t="shared" si="662"/>
        <v/>
      </c>
      <c r="AG1600" t="str">
        <f t="shared" si="663"/>
        <v/>
      </c>
    </row>
    <row r="1601" spans="3:33" x14ac:dyDescent="0.3">
      <c r="C1601" s="5" t="str">
        <f t="shared" si="664"/>
        <v/>
      </c>
      <c r="D1601" s="5" t="e">
        <f t="shared" si="648"/>
        <v>#N/A</v>
      </c>
      <c r="E1601" s="5" t="b">
        <f t="shared" si="665"/>
        <v>0</v>
      </c>
      <c r="F1601" s="5" t="e">
        <f t="shared" si="649"/>
        <v>#N/A</v>
      </c>
      <c r="G1601" s="5" t="str">
        <f t="shared" si="666"/>
        <v>FALSE V</v>
      </c>
      <c r="H1601" s="5" t="b">
        <f t="shared" si="667"/>
        <v>0</v>
      </c>
      <c r="I1601" s="5" t="b">
        <f t="shared" si="668"/>
        <v>0</v>
      </c>
      <c r="J1601" s="5" t="b">
        <f t="shared" si="669"/>
        <v>0</v>
      </c>
      <c r="K1601" s="5" t="str">
        <f t="shared" si="670"/>
        <v>FALSE C</v>
      </c>
      <c r="L1601" s="5" t="str">
        <f t="array" ref="L1601">IFERROR(INDEX(e29_4c,SMALL(IF(($B$9&lt;=e29_raw)*($B$11&gt;=e29_raw),MATCH(ROW(e29_4c),ROW(e29_4c))),ROWS($A$1:A1595)),COLUMN(A1595)),"")</f>
        <v/>
      </c>
      <c r="M1601" s="5" t="b">
        <f t="shared" si="671"/>
        <v>0</v>
      </c>
      <c r="N1601" t="b">
        <f t="shared" si="672"/>
        <v>0</v>
      </c>
      <c r="O1601" t="b">
        <f t="shared" si="673"/>
        <v>0</v>
      </c>
      <c r="P1601" s="5" t="b">
        <f t="shared" si="674"/>
        <v>0</v>
      </c>
      <c r="T1601" t="str">
        <f t="shared" si="650"/>
        <v/>
      </c>
      <c r="U1601" t="str">
        <f t="shared" si="651"/>
        <v/>
      </c>
      <c r="V1601" t="str">
        <f t="shared" si="652"/>
        <v/>
      </c>
      <c r="W1601" t="str">
        <f t="shared" si="653"/>
        <v/>
      </c>
      <c r="X1601" t="str">
        <f t="shared" si="654"/>
        <v/>
      </c>
      <c r="Y1601" t="str">
        <f t="shared" si="655"/>
        <v/>
      </c>
      <c r="Z1601" t="str">
        <f t="shared" si="656"/>
        <v/>
      </c>
      <c r="AA1601" t="str">
        <f t="shared" si="657"/>
        <v/>
      </c>
      <c r="AB1601" t="str">
        <f t="shared" si="658"/>
        <v/>
      </c>
      <c r="AC1601" t="str">
        <f t="shared" si="659"/>
        <v/>
      </c>
      <c r="AD1601" t="str">
        <f t="shared" si="660"/>
        <v/>
      </c>
      <c r="AE1601" t="str">
        <f t="shared" si="661"/>
        <v/>
      </c>
      <c r="AF1601" t="str">
        <f t="shared" si="662"/>
        <v/>
      </c>
      <c r="AG1601" t="str">
        <f t="shared" si="663"/>
        <v/>
      </c>
    </row>
    <row r="1602" spans="3:33" x14ac:dyDescent="0.3">
      <c r="C1602" s="5" t="str">
        <f t="shared" si="664"/>
        <v/>
      </c>
      <c r="D1602" s="5" t="e">
        <f t="shared" si="648"/>
        <v>#N/A</v>
      </c>
      <c r="E1602" s="5" t="b">
        <f t="shared" si="665"/>
        <v>0</v>
      </c>
      <c r="F1602" s="5" t="e">
        <f t="shared" si="649"/>
        <v>#N/A</v>
      </c>
      <c r="G1602" s="5" t="str">
        <f t="shared" si="666"/>
        <v>FALSE V</v>
      </c>
      <c r="H1602" s="5" t="b">
        <f t="shared" si="667"/>
        <v>0</v>
      </c>
      <c r="I1602" s="5" t="b">
        <f t="shared" si="668"/>
        <v>0</v>
      </c>
      <c r="J1602" s="5" t="b">
        <f t="shared" si="669"/>
        <v>0</v>
      </c>
      <c r="K1602" s="5" t="str">
        <f t="shared" si="670"/>
        <v>FALSE C</v>
      </c>
      <c r="L1602" s="5" t="str">
        <f t="array" ref="L1602">IFERROR(INDEX(e29_4c,SMALL(IF(($B$9&lt;=e29_raw)*($B$11&gt;=e29_raw),MATCH(ROW(e29_4c),ROW(e29_4c))),ROWS($A$1:A1596)),COLUMN(A1596)),"")</f>
        <v/>
      </c>
      <c r="M1602" s="5" t="b">
        <f t="shared" si="671"/>
        <v>0</v>
      </c>
      <c r="N1602" t="b">
        <f t="shared" si="672"/>
        <v>0</v>
      </c>
      <c r="O1602" t="b">
        <f t="shared" si="673"/>
        <v>0</v>
      </c>
      <c r="P1602" s="5" t="b">
        <f t="shared" si="674"/>
        <v>0</v>
      </c>
      <c r="T1602" t="str">
        <f t="shared" si="650"/>
        <v/>
      </c>
      <c r="U1602" t="str">
        <f t="shared" si="651"/>
        <v/>
      </c>
      <c r="V1602" t="str">
        <f t="shared" si="652"/>
        <v/>
      </c>
      <c r="W1602" t="str">
        <f t="shared" si="653"/>
        <v/>
      </c>
      <c r="X1602" t="str">
        <f t="shared" si="654"/>
        <v/>
      </c>
      <c r="Y1602" t="str">
        <f t="shared" si="655"/>
        <v/>
      </c>
      <c r="Z1602" t="str">
        <f t="shared" si="656"/>
        <v/>
      </c>
      <c r="AA1602" t="str">
        <f t="shared" si="657"/>
        <v/>
      </c>
      <c r="AB1602" t="str">
        <f t="shared" si="658"/>
        <v/>
      </c>
      <c r="AC1602" t="str">
        <f t="shared" si="659"/>
        <v/>
      </c>
      <c r="AD1602" t="str">
        <f t="shared" si="660"/>
        <v/>
      </c>
      <c r="AE1602" t="str">
        <f t="shared" si="661"/>
        <v/>
      </c>
      <c r="AF1602" t="str">
        <f t="shared" si="662"/>
        <v/>
      </c>
      <c r="AG1602" t="str">
        <f t="shared" si="663"/>
        <v/>
      </c>
    </row>
    <row r="1603" spans="3:33" x14ac:dyDescent="0.3">
      <c r="C1603" s="5" t="str">
        <f t="shared" si="664"/>
        <v/>
      </c>
      <c r="D1603" s="5" t="e">
        <f t="shared" si="648"/>
        <v>#N/A</v>
      </c>
      <c r="E1603" s="5" t="b">
        <f t="shared" si="665"/>
        <v>0</v>
      </c>
      <c r="F1603" s="5" t="e">
        <f t="shared" si="649"/>
        <v>#N/A</v>
      </c>
      <c r="G1603" s="5" t="str">
        <f t="shared" si="666"/>
        <v>FALSE V</v>
      </c>
      <c r="H1603" s="5" t="b">
        <f t="shared" si="667"/>
        <v>0</v>
      </c>
      <c r="I1603" s="5" t="b">
        <f t="shared" si="668"/>
        <v>0</v>
      </c>
      <c r="J1603" s="5" t="b">
        <f t="shared" si="669"/>
        <v>0</v>
      </c>
      <c r="K1603" s="5" t="str">
        <f t="shared" si="670"/>
        <v>FALSE C</v>
      </c>
      <c r="L1603" s="5" t="str">
        <f t="array" ref="L1603">IFERROR(INDEX(e29_4c,SMALL(IF(($B$9&lt;=e29_raw)*($B$11&gt;=e29_raw),MATCH(ROW(e29_4c),ROW(e29_4c))),ROWS($A$1:A1597)),COLUMN(A1597)),"")</f>
        <v/>
      </c>
      <c r="M1603" s="5" t="b">
        <f t="shared" si="671"/>
        <v>0</v>
      </c>
      <c r="N1603" t="b">
        <f t="shared" si="672"/>
        <v>0</v>
      </c>
      <c r="O1603" t="b">
        <f t="shared" si="673"/>
        <v>0</v>
      </c>
      <c r="P1603" s="5" t="b">
        <f t="shared" si="674"/>
        <v>0</v>
      </c>
      <c r="T1603" t="str">
        <f t="shared" si="650"/>
        <v/>
      </c>
      <c r="U1603" t="str">
        <f t="shared" si="651"/>
        <v/>
      </c>
      <c r="V1603" t="str">
        <f t="shared" si="652"/>
        <v/>
      </c>
      <c r="W1603" t="str">
        <f t="shared" si="653"/>
        <v/>
      </c>
      <c r="X1603" t="str">
        <f t="shared" si="654"/>
        <v/>
      </c>
      <c r="Y1603" t="str">
        <f t="shared" si="655"/>
        <v/>
      </c>
      <c r="Z1603" t="str">
        <f t="shared" si="656"/>
        <v/>
      </c>
      <c r="AA1603" t="str">
        <f t="shared" si="657"/>
        <v/>
      </c>
      <c r="AB1603" t="str">
        <f t="shared" si="658"/>
        <v/>
      </c>
      <c r="AC1603" t="str">
        <f t="shared" si="659"/>
        <v/>
      </c>
      <c r="AD1603" t="str">
        <f t="shared" si="660"/>
        <v/>
      </c>
      <c r="AE1603" t="str">
        <f t="shared" si="661"/>
        <v/>
      </c>
      <c r="AF1603" t="str">
        <f t="shared" si="662"/>
        <v/>
      </c>
      <c r="AG1603" t="str">
        <f t="shared" si="663"/>
        <v/>
      </c>
    </row>
    <row r="1604" spans="3:33" x14ac:dyDescent="0.3">
      <c r="C1604" s="5" t="str">
        <f t="shared" si="664"/>
        <v/>
      </c>
      <c r="D1604" s="5" t="e">
        <f t="shared" si="648"/>
        <v>#N/A</v>
      </c>
      <c r="E1604" s="5" t="b">
        <f t="shared" si="665"/>
        <v>0</v>
      </c>
      <c r="F1604" s="5" t="e">
        <f t="shared" si="649"/>
        <v>#N/A</v>
      </c>
      <c r="G1604" s="5" t="str">
        <f t="shared" si="666"/>
        <v>FALSE V</v>
      </c>
      <c r="H1604" s="5" t="b">
        <f t="shared" si="667"/>
        <v>0</v>
      </c>
      <c r="I1604" s="5" t="b">
        <f t="shared" si="668"/>
        <v>0</v>
      </c>
      <c r="J1604" s="5" t="b">
        <f t="shared" si="669"/>
        <v>0</v>
      </c>
      <c r="K1604" s="5" t="str">
        <f t="shared" si="670"/>
        <v>FALSE C</v>
      </c>
      <c r="L1604" s="5" t="str">
        <f t="array" ref="L1604">IFERROR(INDEX(e29_4c,SMALL(IF(($B$9&lt;=e29_raw)*($B$11&gt;=e29_raw),MATCH(ROW(e29_4c),ROW(e29_4c))),ROWS($A$1:A1598)),COLUMN(A1598)),"")</f>
        <v/>
      </c>
      <c r="M1604" s="5" t="b">
        <f t="shared" si="671"/>
        <v>0</v>
      </c>
      <c r="N1604" t="b">
        <f t="shared" si="672"/>
        <v>0</v>
      </c>
      <c r="O1604" t="b">
        <f t="shared" si="673"/>
        <v>0</v>
      </c>
      <c r="P1604" s="5" t="b">
        <f t="shared" si="674"/>
        <v>0</v>
      </c>
      <c r="T1604" t="str">
        <f t="shared" si="650"/>
        <v/>
      </c>
      <c r="U1604" t="str">
        <f t="shared" si="651"/>
        <v/>
      </c>
      <c r="V1604" t="str">
        <f t="shared" si="652"/>
        <v/>
      </c>
      <c r="W1604" t="str">
        <f t="shared" si="653"/>
        <v/>
      </c>
      <c r="X1604" t="str">
        <f t="shared" si="654"/>
        <v/>
      </c>
      <c r="Y1604" t="str">
        <f t="shared" si="655"/>
        <v/>
      </c>
      <c r="Z1604" t="str">
        <f t="shared" si="656"/>
        <v/>
      </c>
      <c r="AA1604" t="str">
        <f t="shared" si="657"/>
        <v/>
      </c>
      <c r="AB1604" t="str">
        <f t="shared" si="658"/>
        <v/>
      </c>
      <c r="AC1604" t="str">
        <f t="shared" si="659"/>
        <v/>
      </c>
      <c r="AD1604" t="str">
        <f t="shared" si="660"/>
        <v/>
      </c>
      <c r="AE1604" t="str">
        <f t="shared" si="661"/>
        <v/>
      </c>
      <c r="AF1604" t="str">
        <f t="shared" si="662"/>
        <v/>
      </c>
      <c r="AG1604" t="str">
        <f t="shared" si="663"/>
        <v/>
      </c>
    </row>
    <row r="1605" spans="3:33" x14ac:dyDescent="0.3">
      <c r="C1605" s="5" t="str">
        <f t="shared" si="664"/>
        <v/>
      </c>
      <c r="D1605" s="5" t="e">
        <f t="shared" si="648"/>
        <v>#N/A</v>
      </c>
      <c r="E1605" s="5" t="b">
        <f t="shared" si="665"/>
        <v>0</v>
      </c>
      <c r="F1605" s="5" t="e">
        <f t="shared" si="649"/>
        <v>#N/A</v>
      </c>
      <c r="G1605" s="5" t="str">
        <f t="shared" si="666"/>
        <v>FALSE V</v>
      </c>
      <c r="H1605" s="5" t="b">
        <f t="shared" si="667"/>
        <v>0</v>
      </c>
      <c r="I1605" s="5" t="b">
        <f t="shared" si="668"/>
        <v>0</v>
      </c>
      <c r="J1605" s="5" t="b">
        <f t="shared" si="669"/>
        <v>0</v>
      </c>
      <c r="K1605" s="5" t="str">
        <f t="shared" si="670"/>
        <v>FALSE C</v>
      </c>
      <c r="L1605" s="5" t="str">
        <f t="array" ref="L1605">IFERROR(INDEX(e29_4c,SMALL(IF(($B$9&lt;=e29_raw)*($B$11&gt;=e29_raw),MATCH(ROW(e29_4c),ROW(e29_4c))),ROWS($A$1:A1599)),COLUMN(A1599)),"")</f>
        <v/>
      </c>
      <c r="M1605" s="5" t="b">
        <f t="shared" si="671"/>
        <v>0</v>
      </c>
      <c r="N1605" t="b">
        <f t="shared" si="672"/>
        <v>0</v>
      </c>
      <c r="O1605" t="b">
        <f t="shared" si="673"/>
        <v>0</v>
      </c>
      <c r="P1605" s="5" t="b">
        <f t="shared" si="674"/>
        <v>0</v>
      </c>
      <c r="T1605" t="str">
        <f t="shared" si="650"/>
        <v/>
      </c>
      <c r="U1605" t="str">
        <f t="shared" si="651"/>
        <v/>
      </c>
      <c r="V1605" t="str">
        <f t="shared" si="652"/>
        <v/>
      </c>
      <c r="W1605" t="str">
        <f t="shared" si="653"/>
        <v/>
      </c>
      <c r="X1605" t="str">
        <f t="shared" si="654"/>
        <v/>
      </c>
      <c r="Y1605" t="str">
        <f t="shared" si="655"/>
        <v/>
      </c>
      <c r="Z1605" t="str">
        <f t="shared" si="656"/>
        <v/>
      </c>
      <c r="AA1605" t="str">
        <f t="shared" si="657"/>
        <v/>
      </c>
      <c r="AB1605" t="str">
        <f t="shared" si="658"/>
        <v/>
      </c>
      <c r="AC1605" t="str">
        <f t="shared" si="659"/>
        <v/>
      </c>
      <c r="AD1605" t="str">
        <f t="shared" si="660"/>
        <v/>
      </c>
      <c r="AE1605" t="str">
        <f t="shared" si="661"/>
        <v/>
      </c>
      <c r="AF1605" t="str">
        <f t="shared" si="662"/>
        <v/>
      </c>
      <c r="AG1605" t="str">
        <f t="shared" si="663"/>
        <v/>
      </c>
    </row>
    <row r="1606" spans="3:33" x14ac:dyDescent="0.3">
      <c r="C1606" s="5" t="str">
        <f t="shared" si="664"/>
        <v/>
      </c>
      <c r="D1606" s="5" t="e">
        <f t="shared" si="648"/>
        <v>#N/A</v>
      </c>
      <c r="E1606" s="5" t="b">
        <f t="shared" si="665"/>
        <v>0</v>
      </c>
      <c r="F1606" s="5" t="e">
        <f t="shared" si="649"/>
        <v>#N/A</v>
      </c>
      <c r="G1606" s="5" t="str">
        <f t="shared" si="666"/>
        <v>FALSE V</v>
      </c>
      <c r="H1606" s="5" t="b">
        <f t="shared" si="667"/>
        <v>0</v>
      </c>
      <c r="I1606" s="5" t="b">
        <f t="shared" si="668"/>
        <v>0</v>
      </c>
      <c r="J1606" s="5" t="b">
        <f t="shared" si="669"/>
        <v>0</v>
      </c>
      <c r="K1606" s="5" t="str">
        <f t="shared" si="670"/>
        <v>FALSE C</v>
      </c>
      <c r="L1606" s="5" t="str">
        <f t="array" ref="L1606">IFERROR(INDEX(e29_4c,SMALL(IF(($B$9&lt;=e29_raw)*($B$11&gt;=e29_raw),MATCH(ROW(e29_4c),ROW(e29_4c))),ROWS($A$1:A1600)),COLUMN(A1600)),"")</f>
        <v/>
      </c>
      <c r="M1606" s="5" t="b">
        <f t="shared" si="671"/>
        <v>0</v>
      </c>
      <c r="N1606" t="b">
        <f t="shared" si="672"/>
        <v>0</v>
      </c>
      <c r="O1606" t="b">
        <f t="shared" si="673"/>
        <v>0</v>
      </c>
      <c r="P1606" s="5" t="b">
        <f t="shared" si="674"/>
        <v>0</v>
      </c>
      <c r="T1606" t="str">
        <f t="shared" si="650"/>
        <v/>
      </c>
      <c r="U1606" t="str">
        <f t="shared" si="651"/>
        <v/>
      </c>
      <c r="V1606" t="str">
        <f t="shared" si="652"/>
        <v/>
      </c>
      <c r="W1606" t="str">
        <f t="shared" si="653"/>
        <v/>
      </c>
      <c r="X1606" t="str">
        <f t="shared" si="654"/>
        <v/>
      </c>
      <c r="Y1606" t="str">
        <f t="shared" si="655"/>
        <v/>
      </c>
      <c r="Z1606" t="str">
        <f t="shared" si="656"/>
        <v/>
      </c>
      <c r="AA1606" t="str">
        <f t="shared" si="657"/>
        <v/>
      </c>
      <c r="AB1606" t="str">
        <f t="shared" si="658"/>
        <v/>
      </c>
      <c r="AC1606" t="str">
        <f t="shared" si="659"/>
        <v/>
      </c>
      <c r="AD1606" t="str">
        <f t="shared" si="660"/>
        <v/>
      </c>
      <c r="AE1606" t="str">
        <f t="shared" si="661"/>
        <v/>
      </c>
      <c r="AF1606" t="str">
        <f t="shared" si="662"/>
        <v/>
      </c>
      <c r="AG1606" t="str">
        <f t="shared" si="663"/>
        <v/>
      </c>
    </row>
    <row r="1607" spans="3:33" x14ac:dyDescent="0.3">
      <c r="C1607" s="5" t="str">
        <f t="shared" si="664"/>
        <v/>
      </c>
      <c r="D1607" s="5" t="e">
        <f t="shared" ref="D1607:D1670" si="675">INDEX(e29_value,MATCH(L1607,e29_4c,0))&amp;" "&amp;INDEX(e29_sym,MATCH(L1607,e29_4c,0))</f>
        <v>#N/A</v>
      </c>
      <c r="E1607" s="5" t="b">
        <f t="shared" si="665"/>
        <v>0</v>
      </c>
      <c r="F1607" s="5" t="e">
        <f t="shared" ref="F1607:F1670" si="676">MIN($B$17,ROUND(SQRT(($B$30*INDEX(e29_raw,MATCH(L1607,e29_4c,0)))),1))&amp;" V"</f>
        <v>#N/A</v>
      </c>
      <c r="G1607" s="5" t="str">
        <f t="shared" si="666"/>
        <v>FALSE V</v>
      </c>
      <c r="H1607" s="5" t="b">
        <f t="shared" si="667"/>
        <v>0</v>
      </c>
      <c r="I1607" s="5" t="b">
        <f t="shared" si="668"/>
        <v>0</v>
      </c>
      <c r="J1607" s="5" t="b">
        <f t="shared" si="669"/>
        <v>0</v>
      </c>
      <c r="K1607" s="5" t="str">
        <f t="shared" si="670"/>
        <v>FALSE C</v>
      </c>
      <c r="L1607" s="5" t="str">
        <f t="array" ref="L1607">IFERROR(INDEX(e29_4c,SMALL(IF(($B$9&lt;=e29_raw)*($B$11&gt;=e29_raw),MATCH(ROW(e29_4c),ROW(e29_4c))),ROWS($A$1:A1601)),COLUMN(A1601)),"")</f>
        <v/>
      </c>
      <c r="M1607" s="5" t="b">
        <f t="shared" si="671"/>
        <v>0</v>
      </c>
      <c r="N1607" t="b">
        <f t="shared" si="672"/>
        <v>0</v>
      </c>
      <c r="O1607" t="b">
        <f t="shared" si="673"/>
        <v>0</v>
      </c>
      <c r="P1607" s="5" t="b">
        <f t="shared" si="674"/>
        <v>0</v>
      </c>
      <c r="T1607" t="str">
        <f t="shared" ref="T1607:T1670" si="677">IF($L1607&lt;&gt;"",C$6&amp;" '"&amp;C1607&amp;"';","")</f>
        <v/>
      </c>
      <c r="U1607" t="str">
        <f t="shared" ref="U1607:U1670" si="678">IF($L1607&lt;&gt;"",D$6&amp;" '"&amp;D1607&amp;"';","")</f>
        <v/>
      </c>
      <c r="V1607" t="str">
        <f t="shared" ref="V1607:V1670" si="679">IF($L1607&lt;&gt;"",E$6&amp;" '"&amp;E1607&amp;"';","")</f>
        <v/>
      </c>
      <c r="W1607" t="str">
        <f t="shared" ref="W1607:W1670" si="680">IF($L1607&lt;&gt;"",F$6&amp;" '"&amp;F1607&amp;"';","")</f>
        <v/>
      </c>
      <c r="X1607" t="str">
        <f t="shared" ref="X1607:X1670" si="681">IF($L1607&lt;&gt;"",G$6&amp;" '"&amp;G1607&amp;"';","")</f>
        <v/>
      </c>
      <c r="Y1607" t="str">
        <f t="shared" ref="Y1607:Y1670" si="682">IF($L1607&lt;&gt;"",H$6&amp;" '"&amp;H1607&amp;"';","")</f>
        <v/>
      </c>
      <c r="Z1607" t="str">
        <f t="shared" ref="Z1607:Z1670" si="683">IF($L1607&lt;&gt;"",I$6&amp;" '"&amp;I1607&amp;"';","")</f>
        <v/>
      </c>
      <c r="AA1607" t="str">
        <f t="shared" ref="AA1607:AA1670" si="684">IF($L1607&lt;&gt;"",J$6&amp;" '"&amp;J1607&amp;"';","")</f>
        <v/>
      </c>
      <c r="AB1607" t="str">
        <f t="shared" ref="AB1607:AB1670" si="685">IF($L1607&lt;&gt;"",K$6&amp;" '"&amp;K1607&amp;"';","")</f>
        <v/>
      </c>
      <c r="AC1607" t="str">
        <f t="shared" ref="AC1607:AC1670" si="686">IF($L1607&lt;&gt;"",L$6&amp;" '"&amp;L1607&amp;"';","")</f>
        <v/>
      </c>
      <c r="AD1607" t="str">
        <f t="shared" ref="AD1607:AD1670" si="687">IF($L1607&lt;&gt;"",M$6&amp;" '"&amp;M1607&amp;"';","")</f>
        <v/>
      </c>
      <c r="AE1607" t="str">
        <f t="shared" ref="AE1607:AE1670" si="688">IF($L1607&lt;&gt;"",N$6&amp;" '"&amp;N1607&amp;"';","")</f>
        <v/>
      </c>
      <c r="AF1607" t="str">
        <f t="shared" ref="AF1607:AF1670" si="689">IF($L1607&lt;&gt;"",O$6&amp;" '"&amp;O1607&amp;"';","")</f>
        <v/>
      </c>
      <c r="AG1607" t="str">
        <f t="shared" ref="AG1607:AG1670" si="690">IF($L1607&lt;&gt;"",P$6&amp;" '"&amp;P1607&amp;"';","")</f>
        <v/>
      </c>
    </row>
    <row r="1608" spans="3:33" x14ac:dyDescent="0.3">
      <c r="C1608" s="5" t="str">
        <f t="shared" ref="C1608:C1671" si="691">IF($L1608&lt;&gt;"","R"&amp;J1608,"")</f>
        <v/>
      </c>
      <c r="D1608" s="5" t="e">
        <f t="shared" si="675"/>
        <v>#N/A</v>
      </c>
      <c r="E1608" s="5" t="b">
        <f t="shared" ref="E1608:E1671" si="692">IF($L1608&lt;&gt;"",$B$21)</f>
        <v>0</v>
      </c>
      <c r="F1608" s="5" t="e">
        <f t="shared" si="676"/>
        <v>#N/A</v>
      </c>
      <c r="G1608" s="5" t="str">
        <f t="shared" ref="G1608:G1671" si="693">IF($L1608&lt;&gt;"",$B$19)&amp;" V"</f>
        <v>FALSE V</v>
      </c>
      <c r="H1608" s="5" t="b">
        <f t="shared" ref="H1608:H1671" si="694">IF($L1608&lt;&gt;"",$B$15)</f>
        <v>0</v>
      </c>
      <c r="I1608" s="5" t="b">
        <f t="shared" ref="I1608:I1671" si="695">IF($L1608&lt;&gt;"",$B$23)</f>
        <v>0</v>
      </c>
      <c r="J1608" s="5" t="b">
        <f t="shared" ref="J1608:J1671" si="696">IF($L1608&lt;&gt;"",$B$13)</f>
        <v>0</v>
      </c>
      <c r="K1608" s="5" t="str">
        <f t="shared" ref="K1608:K1671" si="697">IF($L1608&lt;&gt;"",$B$25)&amp;" C"</f>
        <v>FALSE C</v>
      </c>
      <c r="L1608" s="5" t="str">
        <f t="array" ref="L1608">IFERROR(INDEX(e29_4c,SMALL(IF(($B$9&lt;=e29_raw)*($B$11&gt;=e29_raw),MATCH(ROW(e29_4c),ROW(e29_4c))),ROWS($A$1:A1602)),COLUMN(A1602)),"")</f>
        <v/>
      </c>
      <c r="M1608" s="5" t="b">
        <f t="shared" ref="M1608:M1671" si="698">IF($L1608&lt;&gt;"",$B$27)</f>
        <v>0</v>
      </c>
      <c r="N1608" t="b">
        <f t="shared" ref="N1608:N1671" si="699">IF(L1608&lt;&gt;"",$A$9)</f>
        <v>0</v>
      </c>
      <c r="O1608" t="b">
        <f t="shared" ref="O1608:O1671" si="700">IF($L1608&lt;&gt;"","Panasonic")</f>
        <v>0</v>
      </c>
      <c r="P1608" s="5" t="b">
        <f t="shared" ref="P1608:P1671" si="701">IF($L1608&lt;&gt;"","ERJ"&amp;$B$6&amp;$B$34&amp;L1608)</f>
        <v>0</v>
      </c>
      <c r="T1608" t="str">
        <f t="shared" si="677"/>
        <v/>
      </c>
      <c r="U1608" t="str">
        <f t="shared" si="678"/>
        <v/>
      </c>
      <c r="V1608" t="str">
        <f t="shared" si="679"/>
        <v/>
      </c>
      <c r="W1608" t="str">
        <f t="shared" si="680"/>
        <v/>
      </c>
      <c r="X1608" t="str">
        <f t="shared" si="681"/>
        <v/>
      </c>
      <c r="Y1608" t="str">
        <f t="shared" si="682"/>
        <v/>
      </c>
      <c r="Z1608" t="str">
        <f t="shared" si="683"/>
        <v/>
      </c>
      <c r="AA1608" t="str">
        <f t="shared" si="684"/>
        <v/>
      </c>
      <c r="AB1608" t="str">
        <f t="shared" si="685"/>
        <v/>
      </c>
      <c r="AC1608" t="str">
        <f t="shared" si="686"/>
        <v/>
      </c>
      <c r="AD1608" t="str">
        <f t="shared" si="687"/>
        <v/>
      </c>
      <c r="AE1608" t="str">
        <f t="shared" si="688"/>
        <v/>
      </c>
      <c r="AF1608" t="str">
        <f t="shared" si="689"/>
        <v/>
      </c>
      <c r="AG1608" t="str">
        <f t="shared" si="690"/>
        <v/>
      </c>
    </row>
    <row r="1609" spans="3:33" x14ac:dyDescent="0.3">
      <c r="C1609" s="5" t="str">
        <f t="shared" si="691"/>
        <v/>
      </c>
      <c r="D1609" s="5" t="e">
        <f t="shared" si="675"/>
        <v>#N/A</v>
      </c>
      <c r="E1609" s="5" t="b">
        <f t="shared" si="692"/>
        <v>0</v>
      </c>
      <c r="F1609" s="5" t="e">
        <f t="shared" si="676"/>
        <v>#N/A</v>
      </c>
      <c r="G1609" s="5" t="str">
        <f t="shared" si="693"/>
        <v>FALSE V</v>
      </c>
      <c r="H1609" s="5" t="b">
        <f t="shared" si="694"/>
        <v>0</v>
      </c>
      <c r="I1609" s="5" t="b">
        <f t="shared" si="695"/>
        <v>0</v>
      </c>
      <c r="J1609" s="5" t="b">
        <f t="shared" si="696"/>
        <v>0</v>
      </c>
      <c r="K1609" s="5" t="str">
        <f t="shared" si="697"/>
        <v>FALSE C</v>
      </c>
      <c r="L1609" s="5" t="str">
        <f t="array" ref="L1609">IFERROR(INDEX(e29_4c,SMALL(IF(($B$9&lt;=e29_raw)*($B$11&gt;=e29_raw),MATCH(ROW(e29_4c),ROW(e29_4c))),ROWS($A$1:A1603)),COLUMN(A1603)),"")</f>
        <v/>
      </c>
      <c r="M1609" s="5" t="b">
        <f t="shared" si="698"/>
        <v>0</v>
      </c>
      <c r="N1609" t="b">
        <f t="shared" si="699"/>
        <v>0</v>
      </c>
      <c r="O1609" t="b">
        <f t="shared" si="700"/>
        <v>0</v>
      </c>
      <c r="P1609" s="5" t="b">
        <f t="shared" si="701"/>
        <v>0</v>
      </c>
      <c r="T1609" t="str">
        <f t="shared" si="677"/>
        <v/>
      </c>
      <c r="U1609" t="str">
        <f t="shared" si="678"/>
        <v/>
      </c>
      <c r="V1609" t="str">
        <f t="shared" si="679"/>
        <v/>
      </c>
      <c r="W1609" t="str">
        <f t="shared" si="680"/>
        <v/>
      </c>
      <c r="X1609" t="str">
        <f t="shared" si="681"/>
        <v/>
      </c>
      <c r="Y1609" t="str">
        <f t="shared" si="682"/>
        <v/>
      </c>
      <c r="Z1609" t="str">
        <f t="shared" si="683"/>
        <v/>
      </c>
      <c r="AA1609" t="str">
        <f t="shared" si="684"/>
        <v/>
      </c>
      <c r="AB1609" t="str">
        <f t="shared" si="685"/>
        <v/>
      </c>
      <c r="AC1609" t="str">
        <f t="shared" si="686"/>
        <v/>
      </c>
      <c r="AD1609" t="str">
        <f t="shared" si="687"/>
        <v/>
      </c>
      <c r="AE1609" t="str">
        <f t="shared" si="688"/>
        <v/>
      </c>
      <c r="AF1609" t="str">
        <f t="shared" si="689"/>
        <v/>
      </c>
      <c r="AG1609" t="str">
        <f t="shared" si="690"/>
        <v/>
      </c>
    </row>
    <row r="1610" spans="3:33" x14ac:dyDescent="0.3">
      <c r="C1610" s="5" t="str">
        <f t="shared" si="691"/>
        <v/>
      </c>
      <c r="D1610" s="5" t="e">
        <f t="shared" si="675"/>
        <v>#N/A</v>
      </c>
      <c r="E1610" s="5" t="b">
        <f t="shared" si="692"/>
        <v>0</v>
      </c>
      <c r="F1610" s="5" t="e">
        <f t="shared" si="676"/>
        <v>#N/A</v>
      </c>
      <c r="G1610" s="5" t="str">
        <f t="shared" si="693"/>
        <v>FALSE V</v>
      </c>
      <c r="H1610" s="5" t="b">
        <f t="shared" si="694"/>
        <v>0</v>
      </c>
      <c r="I1610" s="5" t="b">
        <f t="shared" si="695"/>
        <v>0</v>
      </c>
      <c r="J1610" s="5" t="b">
        <f t="shared" si="696"/>
        <v>0</v>
      </c>
      <c r="K1610" s="5" t="str">
        <f t="shared" si="697"/>
        <v>FALSE C</v>
      </c>
      <c r="L1610" s="5" t="str">
        <f t="array" ref="L1610">IFERROR(INDEX(e29_4c,SMALL(IF(($B$9&lt;=e29_raw)*($B$11&gt;=e29_raw),MATCH(ROW(e29_4c),ROW(e29_4c))),ROWS($A$1:A1604)),COLUMN(A1604)),"")</f>
        <v/>
      </c>
      <c r="M1610" s="5" t="b">
        <f t="shared" si="698"/>
        <v>0</v>
      </c>
      <c r="N1610" t="b">
        <f t="shared" si="699"/>
        <v>0</v>
      </c>
      <c r="O1610" t="b">
        <f t="shared" si="700"/>
        <v>0</v>
      </c>
      <c r="P1610" s="5" t="b">
        <f t="shared" si="701"/>
        <v>0</v>
      </c>
      <c r="T1610" t="str">
        <f t="shared" si="677"/>
        <v/>
      </c>
      <c r="U1610" t="str">
        <f t="shared" si="678"/>
        <v/>
      </c>
      <c r="V1610" t="str">
        <f t="shared" si="679"/>
        <v/>
      </c>
      <c r="W1610" t="str">
        <f t="shared" si="680"/>
        <v/>
      </c>
      <c r="X1610" t="str">
        <f t="shared" si="681"/>
        <v/>
      </c>
      <c r="Y1610" t="str">
        <f t="shared" si="682"/>
        <v/>
      </c>
      <c r="Z1610" t="str">
        <f t="shared" si="683"/>
        <v/>
      </c>
      <c r="AA1610" t="str">
        <f t="shared" si="684"/>
        <v/>
      </c>
      <c r="AB1610" t="str">
        <f t="shared" si="685"/>
        <v/>
      </c>
      <c r="AC1610" t="str">
        <f t="shared" si="686"/>
        <v/>
      </c>
      <c r="AD1610" t="str">
        <f t="shared" si="687"/>
        <v/>
      </c>
      <c r="AE1610" t="str">
        <f t="shared" si="688"/>
        <v/>
      </c>
      <c r="AF1610" t="str">
        <f t="shared" si="689"/>
        <v/>
      </c>
      <c r="AG1610" t="str">
        <f t="shared" si="690"/>
        <v/>
      </c>
    </row>
    <row r="1611" spans="3:33" x14ac:dyDescent="0.3">
      <c r="C1611" s="5" t="str">
        <f t="shared" si="691"/>
        <v/>
      </c>
      <c r="D1611" s="5" t="e">
        <f t="shared" si="675"/>
        <v>#N/A</v>
      </c>
      <c r="E1611" s="5" t="b">
        <f t="shared" si="692"/>
        <v>0</v>
      </c>
      <c r="F1611" s="5" t="e">
        <f t="shared" si="676"/>
        <v>#N/A</v>
      </c>
      <c r="G1611" s="5" t="str">
        <f t="shared" si="693"/>
        <v>FALSE V</v>
      </c>
      <c r="H1611" s="5" t="b">
        <f t="shared" si="694"/>
        <v>0</v>
      </c>
      <c r="I1611" s="5" t="b">
        <f t="shared" si="695"/>
        <v>0</v>
      </c>
      <c r="J1611" s="5" t="b">
        <f t="shared" si="696"/>
        <v>0</v>
      </c>
      <c r="K1611" s="5" t="str">
        <f t="shared" si="697"/>
        <v>FALSE C</v>
      </c>
      <c r="L1611" s="5" t="str">
        <f t="array" ref="L1611">IFERROR(INDEX(e29_4c,SMALL(IF(($B$9&lt;=e29_raw)*($B$11&gt;=e29_raw),MATCH(ROW(e29_4c),ROW(e29_4c))),ROWS($A$1:A1605)),COLUMN(A1605)),"")</f>
        <v/>
      </c>
      <c r="M1611" s="5" t="b">
        <f t="shared" si="698"/>
        <v>0</v>
      </c>
      <c r="N1611" t="b">
        <f t="shared" si="699"/>
        <v>0</v>
      </c>
      <c r="O1611" t="b">
        <f t="shared" si="700"/>
        <v>0</v>
      </c>
      <c r="P1611" s="5" t="b">
        <f t="shared" si="701"/>
        <v>0</v>
      </c>
      <c r="T1611" t="str">
        <f t="shared" si="677"/>
        <v/>
      </c>
      <c r="U1611" t="str">
        <f t="shared" si="678"/>
        <v/>
      </c>
      <c r="V1611" t="str">
        <f t="shared" si="679"/>
        <v/>
      </c>
      <c r="W1611" t="str">
        <f t="shared" si="680"/>
        <v/>
      </c>
      <c r="X1611" t="str">
        <f t="shared" si="681"/>
        <v/>
      </c>
      <c r="Y1611" t="str">
        <f t="shared" si="682"/>
        <v/>
      </c>
      <c r="Z1611" t="str">
        <f t="shared" si="683"/>
        <v/>
      </c>
      <c r="AA1611" t="str">
        <f t="shared" si="684"/>
        <v/>
      </c>
      <c r="AB1611" t="str">
        <f t="shared" si="685"/>
        <v/>
      </c>
      <c r="AC1611" t="str">
        <f t="shared" si="686"/>
        <v/>
      </c>
      <c r="AD1611" t="str">
        <f t="shared" si="687"/>
        <v/>
      </c>
      <c r="AE1611" t="str">
        <f t="shared" si="688"/>
        <v/>
      </c>
      <c r="AF1611" t="str">
        <f t="shared" si="689"/>
        <v/>
      </c>
      <c r="AG1611" t="str">
        <f t="shared" si="690"/>
        <v/>
      </c>
    </row>
    <row r="1612" spans="3:33" x14ac:dyDescent="0.3">
      <c r="C1612" s="5" t="str">
        <f t="shared" si="691"/>
        <v/>
      </c>
      <c r="D1612" s="5" t="e">
        <f t="shared" si="675"/>
        <v>#N/A</v>
      </c>
      <c r="E1612" s="5" t="b">
        <f t="shared" si="692"/>
        <v>0</v>
      </c>
      <c r="F1612" s="5" t="e">
        <f t="shared" si="676"/>
        <v>#N/A</v>
      </c>
      <c r="G1612" s="5" t="str">
        <f t="shared" si="693"/>
        <v>FALSE V</v>
      </c>
      <c r="H1612" s="5" t="b">
        <f t="shared" si="694"/>
        <v>0</v>
      </c>
      <c r="I1612" s="5" t="b">
        <f t="shared" si="695"/>
        <v>0</v>
      </c>
      <c r="J1612" s="5" t="b">
        <f t="shared" si="696"/>
        <v>0</v>
      </c>
      <c r="K1612" s="5" t="str">
        <f t="shared" si="697"/>
        <v>FALSE C</v>
      </c>
      <c r="L1612" s="5" t="str">
        <f t="array" ref="L1612">IFERROR(INDEX(e29_4c,SMALL(IF(($B$9&lt;=e29_raw)*($B$11&gt;=e29_raw),MATCH(ROW(e29_4c),ROW(e29_4c))),ROWS($A$1:A1606)),COLUMN(A1606)),"")</f>
        <v/>
      </c>
      <c r="M1612" s="5" t="b">
        <f t="shared" si="698"/>
        <v>0</v>
      </c>
      <c r="N1612" t="b">
        <f t="shared" si="699"/>
        <v>0</v>
      </c>
      <c r="O1612" t="b">
        <f t="shared" si="700"/>
        <v>0</v>
      </c>
      <c r="P1612" s="5" t="b">
        <f t="shared" si="701"/>
        <v>0</v>
      </c>
      <c r="T1612" t="str">
        <f t="shared" si="677"/>
        <v/>
      </c>
      <c r="U1612" t="str">
        <f t="shared" si="678"/>
        <v/>
      </c>
      <c r="V1612" t="str">
        <f t="shared" si="679"/>
        <v/>
      </c>
      <c r="W1612" t="str">
        <f t="shared" si="680"/>
        <v/>
      </c>
      <c r="X1612" t="str">
        <f t="shared" si="681"/>
        <v/>
      </c>
      <c r="Y1612" t="str">
        <f t="shared" si="682"/>
        <v/>
      </c>
      <c r="Z1612" t="str">
        <f t="shared" si="683"/>
        <v/>
      </c>
      <c r="AA1612" t="str">
        <f t="shared" si="684"/>
        <v/>
      </c>
      <c r="AB1612" t="str">
        <f t="shared" si="685"/>
        <v/>
      </c>
      <c r="AC1612" t="str">
        <f t="shared" si="686"/>
        <v/>
      </c>
      <c r="AD1612" t="str">
        <f t="shared" si="687"/>
        <v/>
      </c>
      <c r="AE1612" t="str">
        <f t="shared" si="688"/>
        <v/>
      </c>
      <c r="AF1612" t="str">
        <f t="shared" si="689"/>
        <v/>
      </c>
      <c r="AG1612" t="str">
        <f t="shared" si="690"/>
        <v/>
      </c>
    </row>
    <row r="1613" spans="3:33" x14ac:dyDescent="0.3">
      <c r="C1613" s="5" t="str">
        <f t="shared" si="691"/>
        <v/>
      </c>
      <c r="D1613" s="5" t="e">
        <f t="shared" si="675"/>
        <v>#N/A</v>
      </c>
      <c r="E1613" s="5" t="b">
        <f t="shared" si="692"/>
        <v>0</v>
      </c>
      <c r="F1613" s="5" t="e">
        <f t="shared" si="676"/>
        <v>#N/A</v>
      </c>
      <c r="G1613" s="5" t="str">
        <f t="shared" si="693"/>
        <v>FALSE V</v>
      </c>
      <c r="H1613" s="5" t="b">
        <f t="shared" si="694"/>
        <v>0</v>
      </c>
      <c r="I1613" s="5" t="b">
        <f t="shared" si="695"/>
        <v>0</v>
      </c>
      <c r="J1613" s="5" t="b">
        <f t="shared" si="696"/>
        <v>0</v>
      </c>
      <c r="K1613" s="5" t="str">
        <f t="shared" si="697"/>
        <v>FALSE C</v>
      </c>
      <c r="L1613" s="5" t="str">
        <f t="array" ref="L1613">IFERROR(INDEX(e29_4c,SMALL(IF(($B$9&lt;=e29_raw)*($B$11&gt;=e29_raw),MATCH(ROW(e29_4c),ROW(e29_4c))),ROWS($A$1:A1607)),COLUMN(A1607)),"")</f>
        <v/>
      </c>
      <c r="M1613" s="5" t="b">
        <f t="shared" si="698"/>
        <v>0</v>
      </c>
      <c r="N1613" t="b">
        <f t="shared" si="699"/>
        <v>0</v>
      </c>
      <c r="O1613" t="b">
        <f t="shared" si="700"/>
        <v>0</v>
      </c>
      <c r="P1613" s="5" t="b">
        <f t="shared" si="701"/>
        <v>0</v>
      </c>
      <c r="T1613" t="str">
        <f t="shared" si="677"/>
        <v/>
      </c>
      <c r="U1613" t="str">
        <f t="shared" si="678"/>
        <v/>
      </c>
      <c r="V1613" t="str">
        <f t="shared" si="679"/>
        <v/>
      </c>
      <c r="W1613" t="str">
        <f t="shared" si="680"/>
        <v/>
      </c>
      <c r="X1613" t="str">
        <f t="shared" si="681"/>
        <v/>
      </c>
      <c r="Y1613" t="str">
        <f t="shared" si="682"/>
        <v/>
      </c>
      <c r="Z1613" t="str">
        <f t="shared" si="683"/>
        <v/>
      </c>
      <c r="AA1613" t="str">
        <f t="shared" si="684"/>
        <v/>
      </c>
      <c r="AB1613" t="str">
        <f t="shared" si="685"/>
        <v/>
      </c>
      <c r="AC1613" t="str">
        <f t="shared" si="686"/>
        <v/>
      </c>
      <c r="AD1613" t="str">
        <f t="shared" si="687"/>
        <v/>
      </c>
      <c r="AE1613" t="str">
        <f t="shared" si="688"/>
        <v/>
      </c>
      <c r="AF1613" t="str">
        <f t="shared" si="689"/>
        <v/>
      </c>
      <c r="AG1613" t="str">
        <f t="shared" si="690"/>
        <v/>
      </c>
    </row>
    <row r="1614" spans="3:33" x14ac:dyDescent="0.3">
      <c r="C1614" s="5" t="str">
        <f t="shared" si="691"/>
        <v/>
      </c>
      <c r="D1614" s="5" t="e">
        <f t="shared" si="675"/>
        <v>#N/A</v>
      </c>
      <c r="E1614" s="5" t="b">
        <f t="shared" si="692"/>
        <v>0</v>
      </c>
      <c r="F1614" s="5" t="e">
        <f t="shared" si="676"/>
        <v>#N/A</v>
      </c>
      <c r="G1614" s="5" t="str">
        <f t="shared" si="693"/>
        <v>FALSE V</v>
      </c>
      <c r="H1614" s="5" t="b">
        <f t="shared" si="694"/>
        <v>0</v>
      </c>
      <c r="I1614" s="5" t="b">
        <f t="shared" si="695"/>
        <v>0</v>
      </c>
      <c r="J1614" s="5" t="b">
        <f t="shared" si="696"/>
        <v>0</v>
      </c>
      <c r="K1614" s="5" t="str">
        <f t="shared" si="697"/>
        <v>FALSE C</v>
      </c>
      <c r="L1614" s="5" t="str">
        <f t="array" ref="L1614">IFERROR(INDEX(e29_4c,SMALL(IF(($B$9&lt;=e29_raw)*($B$11&gt;=e29_raw),MATCH(ROW(e29_4c),ROW(e29_4c))),ROWS($A$1:A1608)),COLUMN(A1608)),"")</f>
        <v/>
      </c>
      <c r="M1614" s="5" t="b">
        <f t="shared" si="698"/>
        <v>0</v>
      </c>
      <c r="N1614" t="b">
        <f t="shared" si="699"/>
        <v>0</v>
      </c>
      <c r="O1614" t="b">
        <f t="shared" si="700"/>
        <v>0</v>
      </c>
      <c r="P1614" s="5" t="b">
        <f t="shared" si="701"/>
        <v>0</v>
      </c>
      <c r="T1614" t="str">
        <f t="shared" si="677"/>
        <v/>
      </c>
      <c r="U1614" t="str">
        <f t="shared" si="678"/>
        <v/>
      </c>
      <c r="V1614" t="str">
        <f t="shared" si="679"/>
        <v/>
      </c>
      <c r="W1614" t="str">
        <f t="shared" si="680"/>
        <v/>
      </c>
      <c r="X1614" t="str">
        <f t="shared" si="681"/>
        <v/>
      </c>
      <c r="Y1614" t="str">
        <f t="shared" si="682"/>
        <v/>
      </c>
      <c r="Z1614" t="str">
        <f t="shared" si="683"/>
        <v/>
      </c>
      <c r="AA1614" t="str">
        <f t="shared" si="684"/>
        <v/>
      </c>
      <c r="AB1614" t="str">
        <f t="shared" si="685"/>
        <v/>
      </c>
      <c r="AC1614" t="str">
        <f t="shared" si="686"/>
        <v/>
      </c>
      <c r="AD1614" t="str">
        <f t="shared" si="687"/>
        <v/>
      </c>
      <c r="AE1614" t="str">
        <f t="shared" si="688"/>
        <v/>
      </c>
      <c r="AF1614" t="str">
        <f t="shared" si="689"/>
        <v/>
      </c>
      <c r="AG1614" t="str">
        <f t="shared" si="690"/>
        <v/>
      </c>
    </row>
    <row r="1615" spans="3:33" x14ac:dyDescent="0.3">
      <c r="C1615" s="5" t="str">
        <f t="shared" si="691"/>
        <v/>
      </c>
      <c r="D1615" s="5" t="e">
        <f t="shared" si="675"/>
        <v>#N/A</v>
      </c>
      <c r="E1615" s="5" t="b">
        <f t="shared" si="692"/>
        <v>0</v>
      </c>
      <c r="F1615" s="5" t="e">
        <f t="shared" si="676"/>
        <v>#N/A</v>
      </c>
      <c r="G1615" s="5" t="str">
        <f t="shared" si="693"/>
        <v>FALSE V</v>
      </c>
      <c r="H1615" s="5" t="b">
        <f t="shared" si="694"/>
        <v>0</v>
      </c>
      <c r="I1615" s="5" t="b">
        <f t="shared" si="695"/>
        <v>0</v>
      </c>
      <c r="J1615" s="5" t="b">
        <f t="shared" si="696"/>
        <v>0</v>
      </c>
      <c r="K1615" s="5" t="str">
        <f t="shared" si="697"/>
        <v>FALSE C</v>
      </c>
      <c r="L1615" s="5" t="str">
        <f t="array" ref="L1615">IFERROR(INDEX(e29_4c,SMALL(IF(($B$9&lt;=e29_raw)*($B$11&gt;=e29_raw),MATCH(ROW(e29_4c),ROW(e29_4c))),ROWS($A$1:A1609)),COLUMN(A1609)),"")</f>
        <v/>
      </c>
      <c r="M1615" s="5" t="b">
        <f t="shared" si="698"/>
        <v>0</v>
      </c>
      <c r="N1615" t="b">
        <f t="shared" si="699"/>
        <v>0</v>
      </c>
      <c r="O1615" t="b">
        <f t="shared" si="700"/>
        <v>0</v>
      </c>
      <c r="P1615" s="5" t="b">
        <f t="shared" si="701"/>
        <v>0</v>
      </c>
      <c r="T1615" t="str">
        <f t="shared" si="677"/>
        <v/>
      </c>
      <c r="U1615" t="str">
        <f t="shared" si="678"/>
        <v/>
      </c>
      <c r="V1615" t="str">
        <f t="shared" si="679"/>
        <v/>
      </c>
      <c r="W1615" t="str">
        <f t="shared" si="680"/>
        <v/>
      </c>
      <c r="X1615" t="str">
        <f t="shared" si="681"/>
        <v/>
      </c>
      <c r="Y1615" t="str">
        <f t="shared" si="682"/>
        <v/>
      </c>
      <c r="Z1615" t="str">
        <f t="shared" si="683"/>
        <v/>
      </c>
      <c r="AA1615" t="str">
        <f t="shared" si="684"/>
        <v/>
      </c>
      <c r="AB1615" t="str">
        <f t="shared" si="685"/>
        <v/>
      </c>
      <c r="AC1615" t="str">
        <f t="shared" si="686"/>
        <v/>
      </c>
      <c r="AD1615" t="str">
        <f t="shared" si="687"/>
        <v/>
      </c>
      <c r="AE1615" t="str">
        <f t="shared" si="688"/>
        <v/>
      </c>
      <c r="AF1615" t="str">
        <f t="shared" si="689"/>
        <v/>
      </c>
      <c r="AG1615" t="str">
        <f t="shared" si="690"/>
        <v/>
      </c>
    </row>
    <row r="1616" spans="3:33" x14ac:dyDescent="0.3">
      <c r="C1616" s="5" t="str">
        <f t="shared" si="691"/>
        <v/>
      </c>
      <c r="D1616" s="5" t="e">
        <f t="shared" si="675"/>
        <v>#N/A</v>
      </c>
      <c r="E1616" s="5" t="b">
        <f t="shared" si="692"/>
        <v>0</v>
      </c>
      <c r="F1616" s="5" t="e">
        <f t="shared" si="676"/>
        <v>#N/A</v>
      </c>
      <c r="G1616" s="5" t="str">
        <f t="shared" si="693"/>
        <v>FALSE V</v>
      </c>
      <c r="H1616" s="5" t="b">
        <f t="shared" si="694"/>
        <v>0</v>
      </c>
      <c r="I1616" s="5" t="b">
        <f t="shared" si="695"/>
        <v>0</v>
      </c>
      <c r="J1616" s="5" t="b">
        <f t="shared" si="696"/>
        <v>0</v>
      </c>
      <c r="K1616" s="5" t="str">
        <f t="shared" si="697"/>
        <v>FALSE C</v>
      </c>
      <c r="L1616" s="5" t="str">
        <f t="array" ref="L1616">IFERROR(INDEX(e29_4c,SMALL(IF(($B$9&lt;=e29_raw)*($B$11&gt;=e29_raw),MATCH(ROW(e29_4c),ROW(e29_4c))),ROWS($A$1:A1610)),COLUMN(A1610)),"")</f>
        <v/>
      </c>
      <c r="M1616" s="5" t="b">
        <f t="shared" si="698"/>
        <v>0</v>
      </c>
      <c r="N1616" t="b">
        <f t="shared" si="699"/>
        <v>0</v>
      </c>
      <c r="O1616" t="b">
        <f t="shared" si="700"/>
        <v>0</v>
      </c>
      <c r="P1616" s="5" t="b">
        <f t="shared" si="701"/>
        <v>0</v>
      </c>
      <c r="T1616" t="str">
        <f t="shared" si="677"/>
        <v/>
      </c>
      <c r="U1616" t="str">
        <f t="shared" si="678"/>
        <v/>
      </c>
      <c r="V1616" t="str">
        <f t="shared" si="679"/>
        <v/>
      </c>
      <c r="W1616" t="str">
        <f t="shared" si="680"/>
        <v/>
      </c>
      <c r="X1616" t="str">
        <f t="shared" si="681"/>
        <v/>
      </c>
      <c r="Y1616" t="str">
        <f t="shared" si="682"/>
        <v/>
      </c>
      <c r="Z1616" t="str">
        <f t="shared" si="683"/>
        <v/>
      </c>
      <c r="AA1616" t="str">
        <f t="shared" si="684"/>
        <v/>
      </c>
      <c r="AB1616" t="str">
        <f t="shared" si="685"/>
        <v/>
      </c>
      <c r="AC1616" t="str">
        <f t="shared" si="686"/>
        <v/>
      </c>
      <c r="AD1616" t="str">
        <f t="shared" si="687"/>
        <v/>
      </c>
      <c r="AE1616" t="str">
        <f t="shared" si="688"/>
        <v/>
      </c>
      <c r="AF1616" t="str">
        <f t="shared" si="689"/>
        <v/>
      </c>
      <c r="AG1616" t="str">
        <f t="shared" si="690"/>
        <v/>
      </c>
    </row>
    <row r="1617" spans="3:33" x14ac:dyDescent="0.3">
      <c r="C1617" s="5" t="str">
        <f t="shared" si="691"/>
        <v/>
      </c>
      <c r="D1617" s="5" t="e">
        <f t="shared" si="675"/>
        <v>#N/A</v>
      </c>
      <c r="E1617" s="5" t="b">
        <f t="shared" si="692"/>
        <v>0</v>
      </c>
      <c r="F1617" s="5" t="e">
        <f t="shared" si="676"/>
        <v>#N/A</v>
      </c>
      <c r="G1617" s="5" t="str">
        <f t="shared" si="693"/>
        <v>FALSE V</v>
      </c>
      <c r="H1617" s="5" t="b">
        <f t="shared" si="694"/>
        <v>0</v>
      </c>
      <c r="I1617" s="5" t="b">
        <f t="shared" si="695"/>
        <v>0</v>
      </c>
      <c r="J1617" s="5" t="b">
        <f t="shared" si="696"/>
        <v>0</v>
      </c>
      <c r="K1617" s="5" t="str">
        <f t="shared" si="697"/>
        <v>FALSE C</v>
      </c>
      <c r="L1617" s="5" t="str">
        <f t="array" ref="L1617">IFERROR(INDEX(e29_4c,SMALL(IF(($B$9&lt;=e29_raw)*($B$11&gt;=e29_raw),MATCH(ROW(e29_4c),ROW(e29_4c))),ROWS($A$1:A1611)),COLUMN(A1611)),"")</f>
        <v/>
      </c>
      <c r="M1617" s="5" t="b">
        <f t="shared" si="698"/>
        <v>0</v>
      </c>
      <c r="N1617" t="b">
        <f t="shared" si="699"/>
        <v>0</v>
      </c>
      <c r="O1617" t="b">
        <f t="shared" si="700"/>
        <v>0</v>
      </c>
      <c r="P1617" s="5" t="b">
        <f t="shared" si="701"/>
        <v>0</v>
      </c>
      <c r="T1617" t="str">
        <f t="shared" si="677"/>
        <v/>
      </c>
      <c r="U1617" t="str">
        <f t="shared" si="678"/>
        <v/>
      </c>
      <c r="V1617" t="str">
        <f t="shared" si="679"/>
        <v/>
      </c>
      <c r="W1617" t="str">
        <f t="shared" si="680"/>
        <v/>
      </c>
      <c r="X1617" t="str">
        <f t="shared" si="681"/>
        <v/>
      </c>
      <c r="Y1617" t="str">
        <f t="shared" si="682"/>
        <v/>
      </c>
      <c r="Z1617" t="str">
        <f t="shared" si="683"/>
        <v/>
      </c>
      <c r="AA1617" t="str">
        <f t="shared" si="684"/>
        <v/>
      </c>
      <c r="AB1617" t="str">
        <f t="shared" si="685"/>
        <v/>
      </c>
      <c r="AC1617" t="str">
        <f t="shared" si="686"/>
        <v/>
      </c>
      <c r="AD1617" t="str">
        <f t="shared" si="687"/>
        <v/>
      </c>
      <c r="AE1617" t="str">
        <f t="shared" si="688"/>
        <v/>
      </c>
      <c r="AF1617" t="str">
        <f t="shared" si="689"/>
        <v/>
      </c>
      <c r="AG1617" t="str">
        <f t="shared" si="690"/>
        <v/>
      </c>
    </row>
    <row r="1618" spans="3:33" x14ac:dyDescent="0.3">
      <c r="C1618" s="5" t="str">
        <f t="shared" si="691"/>
        <v/>
      </c>
      <c r="D1618" s="5" t="e">
        <f t="shared" si="675"/>
        <v>#N/A</v>
      </c>
      <c r="E1618" s="5" t="b">
        <f t="shared" si="692"/>
        <v>0</v>
      </c>
      <c r="F1618" s="5" t="e">
        <f t="shared" si="676"/>
        <v>#N/A</v>
      </c>
      <c r="G1618" s="5" t="str">
        <f t="shared" si="693"/>
        <v>FALSE V</v>
      </c>
      <c r="H1618" s="5" t="b">
        <f t="shared" si="694"/>
        <v>0</v>
      </c>
      <c r="I1618" s="5" t="b">
        <f t="shared" si="695"/>
        <v>0</v>
      </c>
      <c r="J1618" s="5" t="b">
        <f t="shared" si="696"/>
        <v>0</v>
      </c>
      <c r="K1618" s="5" t="str">
        <f t="shared" si="697"/>
        <v>FALSE C</v>
      </c>
      <c r="L1618" s="5" t="str">
        <f t="array" ref="L1618">IFERROR(INDEX(e29_4c,SMALL(IF(($B$9&lt;=e29_raw)*($B$11&gt;=e29_raw),MATCH(ROW(e29_4c),ROW(e29_4c))),ROWS($A$1:A1612)),COLUMN(A1612)),"")</f>
        <v/>
      </c>
      <c r="M1618" s="5" t="b">
        <f t="shared" si="698"/>
        <v>0</v>
      </c>
      <c r="N1618" t="b">
        <f t="shared" si="699"/>
        <v>0</v>
      </c>
      <c r="O1618" t="b">
        <f t="shared" si="700"/>
        <v>0</v>
      </c>
      <c r="P1618" s="5" t="b">
        <f t="shared" si="701"/>
        <v>0</v>
      </c>
      <c r="T1618" t="str">
        <f t="shared" si="677"/>
        <v/>
      </c>
      <c r="U1618" t="str">
        <f t="shared" si="678"/>
        <v/>
      </c>
      <c r="V1618" t="str">
        <f t="shared" si="679"/>
        <v/>
      </c>
      <c r="W1618" t="str">
        <f t="shared" si="680"/>
        <v/>
      </c>
      <c r="X1618" t="str">
        <f t="shared" si="681"/>
        <v/>
      </c>
      <c r="Y1618" t="str">
        <f t="shared" si="682"/>
        <v/>
      </c>
      <c r="Z1618" t="str">
        <f t="shared" si="683"/>
        <v/>
      </c>
      <c r="AA1618" t="str">
        <f t="shared" si="684"/>
        <v/>
      </c>
      <c r="AB1618" t="str">
        <f t="shared" si="685"/>
        <v/>
      </c>
      <c r="AC1618" t="str">
        <f t="shared" si="686"/>
        <v/>
      </c>
      <c r="AD1618" t="str">
        <f t="shared" si="687"/>
        <v/>
      </c>
      <c r="AE1618" t="str">
        <f t="shared" si="688"/>
        <v/>
      </c>
      <c r="AF1618" t="str">
        <f t="shared" si="689"/>
        <v/>
      </c>
      <c r="AG1618" t="str">
        <f t="shared" si="690"/>
        <v/>
      </c>
    </row>
    <row r="1619" spans="3:33" x14ac:dyDescent="0.3">
      <c r="C1619" s="5" t="str">
        <f t="shared" si="691"/>
        <v/>
      </c>
      <c r="D1619" s="5" t="e">
        <f t="shared" si="675"/>
        <v>#N/A</v>
      </c>
      <c r="E1619" s="5" t="b">
        <f t="shared" si="692"/>
        <v>0</v>
      </c>
      <c r="F1619" s="5" t="e">
        <f t="shared" si="676"/>
        <v>#N/A</v>
      </c>
      <c r="G1619" s="5" t="str">
        <f t="shared" si="693"/>
        <v>FALSE V</v>
      </c>
      <c r="H1619" s="5" t="b">
        <f t="shared" si="694"/>
        <v>0</v>
      </c>
      <c r="I1619" s="5" t="b">
        <f t="shared" si="695"/>
        <v>0</v>
      </c>
      <c r="J1619" s="5" t="b">
        <f t="shared" si="696"/>
        <v>0</v>
      </c>
      <c r="K1619" s="5" t="str">
        <f t="shared" si="697"/>
        <v>FALSE C</v>
      </c>
      <c r="L1619" s="5" t="str">
        <f t="array" ref="L1619">IFERROR(INDEX(e29_4c,SMALL(IF(($B$9&lt;=e29_raw)*($B$11&gt;=e29_raw),MATCH(ROW(e29_4c),ROW(e29_4c))),ROWS($A$1:A1613)),COLUMN(A1613)),"")</f>
        <v/>
      </c>
      <c r="M1619" s="5" t="b">
        <f t="shared" si="698"/>
        <v>0</v>
      </c>
      <c r="N1619" t="b">
        <f t="shared" si="699"/>
        <v>0</v>
      </c>
      <c r="O1619" t="b">
        <f t="shared" si="700"/>
        <v>0</v>
      </c>
      <c r="P1619" s="5" t="b">
        <f t="shared" si="701"/>
        <v>0</v>
      </c>
      <c r="T1619" t="str">
        <f t="shared" si="677"/>
        <v/>
      </c>
      <c r="U1619" t="str">
        <f t="shared" si="678"/>
        <v/>
      </c>
      <c r="V1619" t="str">
        <f t="shared" si="679"/>
        <v/>
      </c>
      <c r="W1619" t="str">
        <f t="shared" si="680"/>
        <v/>
      </c>
      <c r="X1619" t="str">
        <f t="shared" si="681"/>
        <v/>
      </c>
      <c r="Y1619" t="str">
        <f t="shared" si="682"/>
        <v/>
      </c>
      <c r="Z1619" t="str">
        <f t="shared" si="683"/>
        <v/>
      </c>
      <c r="AA1619" t="str">
        <f t="shared" si="684"/>
        <v/>
      </c>
      <c r="AB1619" t="str">
        <f t="shared" si="685"/>
        <v/>
      </c>
      <c r="AC1619" t="str">
        <f t="shared" si="686"/>
        <v/>
      </c>
      <c r="AD1619" t="str">
        <f t="shared" si="687"/>
        <v/>
      </c>
      <c r="AE1619" t="str">
        <f t="shared" si="688"/>
        <v/>
      </c>
      <c r="AF1619" t="str">
        <f t="shared" si="689"/>
        <v/>
      </c>
      <c r="AG1619" t="str">
        <f t="shared" si="690"/>
        <v/>
      </c>
    </row>
    <row r="1620" spans="3:33" x14ac:dyDescent="0.3">
      <c r="C1620" s="5" t="str">
        <f t="shared" si="691"/>
        <v/>
      </c>
      <c r="D1620" s="5" t="e">
        <f t="shared" si="675"/>
        <v>#N/A</v>
      </c>
      <c r="E1620" s="5" t="b">
        <f t="shared" si="692"/>
        <v>0</v>
      </c>
      <c r="F1620" s="5" t="e">
        <f t="shared" si="676"/>
        <v>#N/A</v>
      </c>
      <c r="G1620" s="5" t="str">
        <f t="shared" si="693"/>
        <v>FALSE V</v>
      </c>
      <c r="H1620" s="5" t="b">
        <f t="shared" si="694"/>
        <v>0</v>
      </c>
      <c r="I1620" s="5" t="b">
        <f t="shared" si="695"/>
        <v>0</v>
      </c>
      <c r="J1620" s="5" t="b">
        <f t="shared" si="696"/>
        <v>0</v>
      </c>
      <c r="K1620" s="5" t="str">
        <f t="shared" si="697"/>
        <v>FALSE C</v>
      </c>
      <c r="L1620" s="5" t="str">
        <f t="array" ref="L1620">IFERROR(INDEX(e29_4c,SMALL(IF(($B$9&lt;=e29_raw)*($B$11&gt;=e29_raw),MATCH(ROW(e29_4c),ROW(e29_4c))),ROWS($A$1:A1614)),COLUMN(A1614)),"")</f>
        <v/>
      </c>
      <c r="M1620" s="5" t="b">
        <f t="shared" si="698"/>
        <v>0</v>
      </c>
      <c r="N1620" t="b">
        <f t="shared" si="699"/>
        <v>0</v>
      </c>
      <c r="O1620" t="b">
        <f t="shared" si="700"/>
        <v>0</v>
      </c>
      <c r="P1620" s="5" t="b">
        <f t="shared" si="701"/>
        <v>0</v>
      </c>
      <c r="T1620" t="str">
        <f t="shared" si="677"/>
        <v/>
      </c>
      <c r="U1620" t="str">
        <f t="shared" si="678"/>
        <v/>
      </c>
      <c r="V1620" t="str">
        <f t="shared" si="679"/>
        <v/>
      </c>
      <c r="W1620" t="str">
        <f t="shared" si="680"/>
        <v/>
      </c>
      <c r="X1620" t="str">
        <f t="shared" si="681"/>
        <v/>
      </c>
      <c r="Y1620" t="str">
        <f t="shared" si="682"/>
        <v/>
      </c>
      <c r="Z1620" t="str">
        <f t="shared" si="683"/>
        <v/>
      </c>
      <c r="AA1620" t="str">
        <f t="shared" si="684"/>
        <v/>
      </c>
      <c r="AB1620" t="str">
        <f t="shared" si="685"/>
        <v/>
      </c>
      <c r="AC1620" t="str">
        <f t="shared" si="686"/>
        <v/>
      </c>
      <c r="AD1620" t="str">
        <f t="shared" si="687"/>
        <v/>
      </c>
      <c r="AE1620" t="str">
        <f t="shared" si="688"/>
        <v/>
      </c>
      <c r="AF1620" t="str">
        <f t="shared" si="689"/>
        <v/>
      </c>
      <c r="AG1620" t="str">
        <f t="shared" si="690"/>
        <v/>
      </c>
    </row>
    <row r="1621" spans="3:33" x14ac:dyDescent="0.3">
      <c r="C1621" s="5" t="str">
        <f t="shared" si="691"/>
        <v/>
      </c>
      <c r="D1621" s="5" t="e">
        <f t="shared" si="675"/>
        <v>#N/A</v>
      </c>
      <c r="E1621" s="5" t="b">
        <f t="shared" si="692"/>
        <v>0</v>
      </c>
      <c r="F1621" s="5" t="e">
        <f t="shared" si="676"/>
        <v>#N/A</v>
      </c>
      <c r="G1621" s="5" t="str">
        <f t="shared" si="693"/>
        <v>FALSE V</v>
      </c>
      <c r="H1621" s="5" t="b">
        <f t="shared" si="694"/>
        <v>0</v>
      </c>
      <c r="I1621" s="5" t="b">
        <f t="shared" si="695"/>
        <v>0</v>
      </c>
      <c r="J1621" s="5" t="b">
        <f t="shared" si="696"/>
        <v>0</v>
      </c>
      <c r="K1621" s="5" t="str">
        <f t="shared" si="697"/>
        <v>FALSE C</v>
      </c>
      <c r="L1621" s="5" t="str">
        <f t="array" ref="L1621">IFERROR(INDEX(e29_4c,SMALL(IF(($B$9&lt;=e29_raw)*($B$11&gt;=e29_raw),MATCH(ROW(e29_4c),ROW(e29_4c))),ROWS($A$1:A1615)),COLUMN(A1615)),"")</f>
        <v/>
      </c>
      <c r="M1621" s="5" t="b">
        <f t="shared" si="698"/>
        <v>0</v>
      </c>
      <c r="N1621" t="b">
        <f t="shared" si="699"/>
        <v>0</v>
      </c>
      <c r="O1621" t="b">
        <f t="shared" si="700"/>
        <v>0</v>
      </c>
      <c r="P1621" s="5" t="b">
        <f t="shared" si="701"/>
        <v>0</v>
      </c>
      <c r="T1621" t="str">
        <f t="shared" si="677"/>
        <v/>
      </c>
      <c r="U1621" t="str">
        <f t="shared" si="678"/>
        <v/>
      </c>
      <c r="V1621" t="str">
        <f t="shared" si="679"/>
        <v/>
      </c>
      <c r="W1621" t="str">
        <f t="shared" si="680"/>
        <v/>
      </c>
      <c r="X1621" t="str">
        <f t="shared" si="681"/>
        <v/>
      </c>
      <c r="Y1621" t="str">
        <f t="shared" si="682"/>
        <v/>
      </c>
      <c r="Z1621" t="str">
        <f t="shared" si="683"/>
        <v/>
      </c>
      <c r="AA1621" t="str">
        <f t="shared" si="684"/>
        <v/>
      </c>
      <c r="AB1621" t="str">
        <f t="shared" si="685"/>
        <v/>
      </c>
      <c r="AC1621" t="str">
        <f t="shared" si="686"/>
        <v/>
      </c>
      <c r="AD1621" t="str">
        <f t="shared" si="687"/>
        <v/>
      </c>
      <c r="AE1621" t="str">
        <f t="shared" si="688"/>
        <v/>
      </c>
      <c r="AF1621" t="str">
        <f t="shared" si="689"/>
        <v/>
      </c>
      <c r="AG1621" t="str">
        <f t="shared" si="690"/>
        <v/>
      </c>
    </row>
    <row r="1622" spans="3:33" x14ac:dyDescent="0.3">
      <c r="C1622" s="5" t="str">
        <f t="shared" si="691"/>
        <v/>
      </c>
      <c r="D1622" s="5" t="e">
        <f t="shared" si="675"/>
        <v>#N/A</v>
      </c>
      <c r="E1622" s="5" t="b">
        <f t="shared" si="692"/>
        <v>0</v>
      </c>
      <c r="F1622" s="5" t="e">
        <f t="shared" si="676"/>
        <v>#N/A</v>
      </c>
      <c r="G1622" s="5" t="str">
        <f t="shared" si="693"/>
        <v>FALSE V</v>
      </c>
      <c r="H1622" s="5" t="b">
        <f t="shared" si="694"/>
        <v>0</v>
      </c>
      <c r="I1622" s="5" t="b">
        <f t="shared" si="695"/>
        <v>0</v>
      </c>
      <c r="J1622" s="5" t="b">
        <f t="shared" si="696"/>
        <v>0</v>
      </c>
      <c r="K1622" s="5" t="str">
        <f t="shared" si="697"/>
        <v>FALSE C</v>
      </c>
      <c r="L1622" s="5" t="str">
        <f t="array" ref="L1622">IFERROR(INDEX(e29_4c,SMALL(IF(($B$9&lt;=e29_raw)*($B$11&gt;=e29_raw),MATCH(ROW(e29_4c),ROW(e29_4c))),ROWS($A$1:A1616)),COLUMN(A1616)),"")</f>
        <v/>
      </c>
      <c r="M1622" s="5" t="b">
        <f t="shared" si="698"/>
        <v>0</v>
      </c>
      <c r="N1622" t="b">
        <f t="shared" si="699"/>
        <v>0</v>
      </c>
      <c r="O1622" t="b">
        <f t="shared" si="700"/>
        <v>0</v>
      </c>
      <c r="P1622" s="5" t="b">
        <f t="shared" si="701"/>
        <v>0</v>
      </c>
      <c r="T1622" t="str">
        <f t="shared" si="677"/>
        <v/>
      </c>
      <c r="U1622" t="str">
        <f t="shared" si="678"/>
        <v/>
      </c>
      <c r="V1622" t="str">
        <f t="shared" si="679"/>
        <v/>
      </c>
      <c r="W1622" t="str">
        <f t="shared" si="680"/>
        <v/>
      </c>
      <c r="X1622" t="str">
        <f t="shared" si="681"/>
        <v/>
      </c>
      <c r="Y1622" t="str">
        <f t="shared" si="682"/>
        <v/>
      </c>
      <c r="Z1622" t="str">
        <f t="shared" si="683"/>
        <v/>
      </c>
      <c r="AA1622" t="str">
        <f t="shared" si="684"/>
        <v/>
      </c>
      <c r="AB1622" t="str">
        <f t="shared" si="685"/>
        <v/>
      </c>
      <c r="AC1622" t="str">
        <f t="shared" si="686"/>
        <v/>
      </c>
      <c r="AD1622" t="str">
        <f t="shared" si="687"/>
        <v/>
      </c>
      <c r="AE1622" t="str">
        <f t="shared" si="688"/>
        <v/>
      </c>
      <c r="AF1622" t="str">
        <f t="shared" si="689"/>
        <v/>
      </c>
      <c r="AG1622" t="str">
        <f t="shared" si="690"/>
        <v/>
      </c>
    </row>
    <row r="1623" spans="3:33" x14ac:dyDescent="0.3">
      <c r="C1623" s="5" t="str">
        <f t="shared" si="691"/>
        <v/>
      </c>
      <c r="D1623" s="5" t="e">
        <f t="shared" si="675"/>
        <v>#N/A</v>
      </c>
      <c r="E1623" s="5" t="b">
        <f t="shared" si="692"/>
        <v>0</v>
      </c>
      <c r="F1623" s="5" t="e">
        <f t="shared" si="676"/>
        <v>#N/A</v>
      </c>
      <c r="G1623" s="5" t="str">
        <f t="shared" si="693"/>
        <v>FALSE V</v>
      </c>
      <c r="H1623" s="5" t="b">
        <f t="shared" si="694"/>
        <v>0</v>
      </c>
      <c r="I1623" s="5" t="b">
        <f t="shared" si="695"/>
        <v>0</v>
      </c>
      <c r="J1623" s="5" t="b">
        <f t="shared" si="696"/>
        <v>0</v>
      </c>
      <c r="K1623" s="5" t="str">
        <f t="shared" si="697"/>
        <v>FALSE C</v>
      </c>
      <c r="L1623" s="5" t="str">
        <f t="array" ref="L1623">IFERROR(INDEX(e29_4c,SMALL(IF(($B$9&lt;=e29_raw)*($B$11&gt;=e29_raw),MATCH(ROW(e29_4c),ROW(e29_4c))),ROWS($A$1:A1617)),COLUMN(A1617)),"")</f>
        <v/>
      </c>
      <c r="M1623" s="5" t="b">
        <f t="shared" si="698"/>
        <v>0</v>
      </c>
      <c r="N1623" t="b">
        <f t="shared" si="699"/>
        <v>0</v>
      </c>
      <c r="O1623" t="b">
        <f t="shared" si="700"/>
        <v>0</v>
      </c>
      <c r="P1623" s="5" t="b">
        <f t="shared" si="701"/>
        <v>0</v>
      </c>
      <c r="T1623" t="str">
        <f t="shared" si="677"/>
        <v/>
      </c>
      <c r="U1623" t="str">
        <f t="shared" si="678"/>
        <v/>
      </c>
      <c r="V1623" t="str">
        <f t="shared" si="679"/>
        <v/>
      </c>
      <c r="W1623" t="str">
        <f t="shared" si="680"/>
        <v/>
      </c>
      <c r="X1623" t="str">
        <f t="shared" si="681"/>
        <v/>
      </c>
      <c r="Y1623" t="str">
        <f t="shared" si="682"/>
        <v/>
      </c>
      <c r="Z1623" t="str">
        <f t="shared" si="683"/>
        <v/>
      </c>
      <c r="AA1623" t="str">
        <f t="shared" si="684"/>
        <v/>
      </c>
      <c r="AB1623" t="str">
        <f t="shared" si="685"/>
        <v/>
      </c>
      <c r="AC1623" t="str">
        <f t="shared" si="686"/>
        <v/>
      </c>
      <c r="AD1623" t="str">
        <f t="shared" si="687"/>
        <v/>
      </c>
      <c r="AE1623" t="str">
        <f t="shared" si="688"/>
        <v/>
      </c>
      <c r="AF1623" t="str">
        <f t="shared" si="689"/>
        <v/>
      </c>
      <c r="AG1623" t="str">
        <f t="shared" si="690"/>
        <v/>
      </c>
    </row>
    <row r="1624" spans="3:33" x14ac:dyDescent="0.3">
      <c r="C1624" s="5" t="str">
        <f t="shared" si="691"/>
        <v/>
      </c>
      <c r="D1624" s="5" t="e">
        <f t="shared" si="675"/>
        <v>#N/A</v>
      </c>
      <c r="E1624" s="5" t="b">
        <f t="shared" si="692"/>
        <v>0</v>
      </c>
      <c r="F1624" s="5" t="e">
        <f t="shared" si="676"/>
        <v>#N/A</v>
      </c>
      <c r="G1624" s="5" t="str">
        <f t="shared" si="693"/>
        <v>FALSE V</v>
      </c>
      <c r="H1624" s="5" t="b">
        <f t="shared" si="694"/>
        <v>0</v>
      </c>
      <c r="I1624" s="5" t="b">
        <f t="shared" si="695"/>
        <v>0</v>
      </c>
      <c r="J1624" s="5" t="b">
        <f t="shared" si="696"/>
        <v>0</v>
      </c>
      <c r="K1624" s="5" t="str">
        <f t="shared" si="697"/>
        <v>FALSE C</v>
      </c>
      <c r="L1624" s="5" t="str">
        <f t="array" ref="L1624">IFERROR(INDEX(e29_4c,SMALL(IF(($B$9&lt;=e29_raw)*($B$11&gt;=e29_raw),MATCH(ROW(e29_4c),ROW(e29_4c))),ROWS($A$1:A1618)),COLUMN(A1618)),"")</f>
        <v/>
      </c>
      <c r="M1624" s="5" t="b">
        <f t="shared" si="698"/>
        <v>0</v>
      </c>
      <c r="N1624" t="b">
        <f t="shared" si="699"/>
        <v>0</v>
      </c>
      <c r="O1624" t="b">
        <f t="shared" si="700"/>
        <v>0</v>
      </c>
      <c r="P1624" s="5" t="b">
        <f t="shared" si="701"/>
        <v>0</v>
      </c>
      <c r="T1624" t="str">
        <f t="shared" si="677"/>
        <v/>
      </c>
      <c r="U1624" t="str">
        <f t="shared" si="678"/>
        <v/>
      </c>
      <c r="V1624" t="str">
        <f t="shared" si="679"/>
        <v/>
      </c>
      <c r="W1624" t="str">
        <f t="shared" si="680"/>
        <v/>
      </c>
      <c r="X1624" t="str">
        <f t="shared" si="681"/>
        <v/>
      </c>
      <c r="Y1624" t="str">
        <f t="shared" si="682"/>
        <v/>
      </c>
      <c r="Z1624" t="str">
        <f t="shared" si="683"/>
        <v/>
      </c>
      <c r="AA1624" t="str">
        <f t="shared" si="684"/>
        <v/>
      </c>
      <c r="AB1624" t="str">
        <f t="shared" si="685"/>
        <v/>
      </c>
      <c r="AC1624" t="str">
        <f t="shared" si="686"/>
        <v/>
      </c>
      <c r="AD1624" t="str">
        <f t="shared" si="687"/>
        <v/>
      </c>
      <c r="AE1624" t="str">
        <f t="shared" si="688"/>
        <v/>
      </c>
      <c r="AF1624" t="str">
        <f t="shared" si="689"/>
        <v/>
      </c>
      <c r="AG1624" t="str">
        <f t="shared" si="690"/>
        <v/>
      </c>
    </row>
    <row r="1625" spans="3:33" x14ac:dyDescent="0.3">
      <c r="C1625" s="5" t="str">
        <f t="shared" si="691"/>
        <v/>
      </c>
      <c r="D1625" s="5" t="e">
        <f t="shared" si="675"/>
        <v>#N/A</v>
      </c>
      <c r="E1625" s="5" t="b">
        <f t="shared" si="692"/>
        <v>0</v>
      </c>
      <c r="F1625" s="5" t="e">
        <f t="shared" si="676"/>
        <v>#N/A</v>
      </c>
      <c r="G1625" s="5" t="str">
        <f t="shared" si="693"/>
        <v>FALSE V</v>
      </c>
      <c r="H1625" s="5" t="b">
        <f t="shared" si="694"/>
        <v>0</v>
      </c>
      <c r="I1625" s="5" t="b">
        <f t="shared" si="695"/>
        <v>0</v>
      </c>
      <c r="J1625" s="5" t="b">
        <f t="shared" si="696"/>
        <v>0</v>
      </c>
      <c r="K1625" s="5" t="str">
        <f t="shared" si="697"/>
        <v>FALSE C</v>
      </c>
      <c r="L1625" s="5" t="str">
        <f t="array" ref="L1625">IFERROR(INDEX(e29_4c,SMALL(IF(($B$9&lt;=e29_raw)*($B$11&gt;=e29_raw),MATCH(ROW(e29_4c),ROW(e29_4c))),ROWS($A$1:A1619)),COLUMN(A1619)),"")</f>
        <v/>
      </c>
      <c r="M1625" s="5" t="b">
        <f t="shared" si="698"/>
        <v>0</v>
      </c>
      <c r="N1625" t="b">
        <f t="shared" si="699"/>
        <v>0</v>
      </c>
      <c r="O1625" t="b">
        <f t="shared" si="700"/>
        <v>0</v>
      </c>
      <c r="P1625" s="5" t="b">
        <f t="shared" si="701"/>
        <v>0</v>
      </c>
      <c r="T1625" t="str">
        <f t="shared" si="677"/>
        <v/>
      </c>
      <c r="U1625" t="str">
        <f t="shared" si="678"/>
        <v/>
      </c>
      <c r="V1625" t="str">
        <f t="shared" si="679"/>
        <v/>
      </c>
      <c r="W1625" t="str">
        <f t="shared" si="680"/>
        <v/>
      </c>
      <c r="X1625" t="str">
        <f t="shared" si="681"/>
        <v/>
      </c>
      <c r="Y1625" t="str">
        <f t="shared" si="682"/>
        <v/>
      </c>
      <c r="Z1625" t="str">
        <f t="shared" si="683"/>
        <v/>
      </c>
      <c r="AA1625" t="str">
        <f t="shared" si="684"/>
        <v/>
      </c>
      <c r="AB1625" t="str">
        <f t="shared" si="685"/>
        <v/>
      </c>
      <c r="AC1625" t="str">
        <f t="shared" si="686"/>
        <v/>
      </c>
      <c r="AD1625" t="str">
        <f t="shared" si="687"/>
        <v/>
      </c>
      <c r="AE1625" t="str">
        <f t="shared" si="688"/>
        <v/>
      </c>
      <c r="AF1625" t="str">
        <f t="shared" si="689"/>
        <v/>
      </c>
      <c r="AG1625" t="str">
        <f t="shared" si="690"/>
        <v/>
      </c>
    </row>
    <row r="1626" spans="3:33" x14ac:dyDescent="0.3">
      <c r="C1626" s="5" t="str">
        <f t="shared" si="691"/>
        <v/>
      </c>
      <c r="D1626" s="5" t="e">
        <f t="shared" si="675"/>
        <v>#N/A</v>
      </c>
      <c r="E1626" s="5" t="b">
        <f t="shared" si="692"/>
        <v>0</v>
      </c>
      <c r="F1626" s="5" t="e">
        <f t="shared" si="676"/>
        <v>#N/A</v>
      </c>
      <c r="G1626" s="5" t="str">
        <f t="shared" si="693"/>
        <v>FALSE V</v>
      </c>
      <c r="H1626" s="5" t="b">
        <f t="shared" si="694"/>
        <v>0</v>
      </c>
      <c r="I1626" s="5" t="b">
        <f t="shared" si="695"/>
        <v>0</v>
      </c>
      <c r="J1626" s="5" t="b">
        <f t="shared" si="696"/>
        <v>0</v>
      </c>
      <c r="K1626" s="5" t="str">
        <f t="shared" si="697"/>
        <v>FALSE C</v>
      </c>
      <c r="L1626" s="5" t="str">
        <f t="array" ref="L1626">IFERROR(INDEX(e29_4c,SMALL(IF(($B$9&lt;=e29_raw)*($B$11&gt;=e29_raw),MATCH(ROW(e29_4c),ROW(e29_4c))),ROWS($A$1:A1620)),COLUMN(A1620)),"")</f>
        <v/>
      </c>
      <c r="M1626" s="5" t="b">
        <f t="shared" si="698"/>
        <v>0</v>
      </c>
      <c r="N1626" t="b">
        <f t="shared" si="699"/>
        <v>0</v>
      </c>
      <c r="O1626" t="b">
        <f t="shared" si="700"/>
        <v>0</v>
      </c>
      <c r="P1626" s="5" t="b">
        <f t="shared" si="701"/>
        <v>0</v>
      </c>
      <c r="T1626" t="str">
        <f t="shared" si="677"/>
        <v/>
      </c>
      <c r="U1626" t="str">
        <f t="shared" si="678"/>
        <v/>
      </c>
      <c r="V1626" t="str">
        <f t="shared" si="679"/>
        <v/>
      </c>
      <c r="W1626" t="str">
        <f t="shared" si="680"/>
        <v/>
      </c>
      <c r="X1626" t="str">
        <f t="shared" si="681"/>
        <v/>
      </c>
      <c r="Y1626" t="str">
        <f t="shared" si="682"/>
        <v/>
      </c>
      <c r="Z1626" t="str">
        <f t="shared" si="683"/>
        <v/>
      </c>
      <c r="AA1626" t="str">
        <f t="shared" si="684"/>
        <v/>
      </c>
      <c r="AB1626" t="str">
        <f t="shared" si="685"/>
        <v/>
      </c>
      <c r="AC1626" t="str">
        <f t="shared" si="686"/>
        <v/>
      </c>
      <c r="AD1626" t="str">
        <f t="shared" si="687"/>
        <v/>
      </c>
      <c r="AE1626" t="str">
        <f t="shared" si="688"/>
        <v/>
      </c>
      <c r="AF1626" t="str">
        <f t="shared" si="689"/>
        <v/>
      </c>
      <c r="AG1626" t="str">
        <f t="shared" si="690"/>
        <v/>
      </c>
    </row>
    <row r="1627" spans="3:33" x14ac:dyDescent="0.3">
      <c r="C1627" s="5" t="str">
        <f t="shared" si="691"/>
        <v/>
      </c>
      <c r="D1627" s="5" t="e">
        <f t="shared" si="675"/>
        <v>#N/A</v>
      </c>
      <c r="E1627" s="5" t="b">
        <f t="shared" si="692"/>
        <v>0</v>
      </c>
      <c r="F1627" s="5" t="e">
        <f t="shared" si="676"/>
        <v>#N/A</v>
      </c>
      <c r="G1627" s="5" t="str">
        <f t="shared" si="693"/>
        <v>FALSE V</v>
      </c>
      <c r="H1627" s="5" t="b">
        <f t="shared" si="694"/>
        <v>0</v>
      </c>
      <c r="I1627" s="5" t="b">
        <f t="shared" si="695"/>
        <v>0</v>
      </c>
      <c r="J1627" s="5" t="b">
        <f t="shared" si="696"/>
        <v>0</v>
      </c>
      <c r="K1627" s="5" t="str">
        <f t="shared" si="697"/>
        <v>FALSE C</v>
      </c>
      <c r="L1627" s="5" t="str">
        <f t="array" ref="L1627">IFERROR(INDEX(e29_4c,SMALL(IF(($B$9&lt;=e29_raw)*($B$11&gt;=e29_raw),MATCH(ROW(e29_4c),ROW(e29_4c))),ROWS($A$1:A1621)),COLUMN(A1621)),"")</f>
        <v/>
      </c>
      <c r="M1627" s="5" t="b">
        <f t="shared" si="698"/>
        <v>0</v>
      </c>
      <c r="N1627" t="b">
        <f t="shared" si="699"/>
        <v>0</v>
      </c>
      <c r="O1627" t="b">
        <f t="shared" si="700"/>
        <v>0</v>
      </c>
      <c r="P1627" s="5" t="b">
        <f t="shared" si="701"/>
        <v>0</v>
      </c>
      <c r="T1627" t="str">
        <f t="shared" si="677"/>
        <v/>
      </c>
      <c r="U1627" t="str">
        <f t="shared" si="678"/>
        <v/>
      </c>
      <c r="V1627" t="str">
        <f t="shared" si="679"/>
        <v/>
      </c>
      <c r="W1627" t="str">
        <f t="shared" si="680"/>
        <v/>
      </c>
      <c r="X1627" t="str">
        <f t="shared" si="681"/>
        <v/>
      </c>
      <c r="Y1627" t="str">
        <f t="shared" si="682"/>
        <v/>
      </c>
      <c r="Z1627" t="str">
        <f t="shared" si="683"/>
        <v/>
      </c>
      <c r="AA1627" t="str">
        <f t="shared" si="684"/>
        <v/>
      </c>
      <c r="AB1627" t="str">
        <f t="shared" si="685"/>
        <v/>
      </c>
      <c r="AC1627" t="str">
        <f t="shared" si="686"/>
        <v/>
      </c>
      <c r="AD1627" t="str">
        <f t="shared" si="687"/>
        <v/>
      </c>
      <c r="AE1627" t="str">
        <f t="shared" si="688"/>
        <v/>
      </c>
      <c r="AF1627" t="str">
        <f t="shared" si="689"/>
        <v/>
      </c>
      <c r="AG1627" t="str">
        <f t="shared" si="690"/>
        <v/>
      </c>
    </row>
    <row r="1628" spans="3:33" x14ac:dyDescent="0.3">
      <c r="C1628" s="5" t="str">
        <f t="shared" si="691"/>
        <v/>
      </c>
      <c r="D1628" s="5" t="e">
        <f t="shared" si="675"/>
        <v>#N/A</v>
      </c>
      <c r="E1628" s="5" t="b">
        <f t="shared" si="692"/>
        <v>0</v>
      </c>
      <c r="F1628" s="5" t="e">
        <f t="shared" si="676"/>
        <v>#N/A</v>
      </c>
      <c r="G1628" s="5" t="str">
        <f t="shared" si="693"/>
        <v>FALSE V</v>
      </c>
      <c r="H1628" s="5" t="b">
        <f t="shared" si="694"/>
        <v>0</v>
      </c>
      <c r="I1628" s="5" t="b">
        <f t="shared" si="695"/>
        <v>0</v>
      </c>
      <c r="J1628" s="5" t="b">
        <f t="shared" si="696"/>
        <v>0</v>
      </c>
      <c r="K1628" s="5" t="str">
        <f t="shared" si="697"/>
        <v>FALSE C</v>
      </c>
      <c r="L1628" s="5" t="str">
        <f t="array" ref="L1628">IFERROR(INDEX(e29_4c,SMALL(IF(($B$9&lt;=e29_raw)*($B$11&gt;=e29_raw),MATCH(ROW(e29_4c),ROW(e29_4c))),ROWS($A$1:A1622)),COLUMN(A1622)),"")</f>
        <v/>
      </c>
      <c r="M1628" s="5" t="b">
        <f t="shared" si="698"/>
        <v>0</v>
      </c>
      <c r="N1628" t="b">
        <f t="shared" si="699"/>
        <v>0</v>
      </c>
      <c r="O1628" t="b">
        <f t="shared" si="700"/>
        <v>0</v>
      </c>
      <c r="P1628" s="5" t="b">
        <f t="shared" si="701"/>
        <v>0</v>
      </c>
      <c r="T1628" t="str">
        <f t="shared" si="677"/>
        <v/>
      </c>
      <c r="U1628" t="str">
        <f t="shared" si="678"/>
        <v/>
      </c>
      <c r="V1628" t="str">
        <f t="shared" si="679"/>
        <v/>
      </c>
      <c r="W1628" t="str">
        <f t="shared" si="680"/>
        <v/>
      </c>
      <c r="X1628" t="str">
        <f t="shared" si="681"/>
        <v/>
      </c>
      <c r="Y1628" t="str">
        <f t="shared" si="682"/>
        <v/>
      </c>
      <c r="Z1628" t="str">
        <f t="shared" si="683"/>
        <v/>
      </c>
      <c r="AA1628" t="str">
        <f t="shared" si="684"/>
        <v/>
      </c>
      <c r="AB1628" t="str">
        <f t="shared" si="685"/>
        <v/>
      </c>
      <c r="AC1628" t="str">
        <f t="shared" si="686"/>
        <v/>
      </c>
      <c r="AD1628" t="str">
        <f t="shared" si="687"/>
        <v/>
      </c>
      <c r="AE1628" t="str">
        <f t="shared" si="688"/>
        <v/>
      </c>
      <c r="AF1628" t="str">
        <f t="shared" si="689"/>
        <v/>
      </c>
      <c r="AG1628" t="str">
        <f t="shared" si="690"/>
        <v/>
      </c>
    </row>
    <row r="1629" spans="3:33" x14ac:dyDescent="0.3">
      <c r="C1629" s="5" t="str">
        <f t="shared" si="691"/>
        <v/>
      </c>
      <c r="D1629" s="5" t="e">
        <f t="shared" si="675"/>
        <v>#N/A</v>
      </c>
      <c r="E1629" s="5" t="b">
        <f t="shared" si="692"/>
        <v>0</v>
      </c>
      <c r="F1629" s="5" t="e">
        <f t="shared" si="676"/>
        <v>#N/A</v>
      </c>
      <c r="G1629" s="5" t="str">
        <f t="shared" si="693"/>
        <v>FALSE V</v>
      </c>
      <c r="H1629" s="5" t="b">
        <f t="shared" si="694"/>
        <v>0</v>
      </c>
      <c r="I1629" s="5" t="b">
        <f t="shared" si="695"/>
        <v>0</v>
      </c>
      <c r="J1629" s="5" t="b">
        <f t="shared" si="696"/>
        <v>0</v>
      </c>
      <c r="K1629" s="5" t="str">
        <f t="shared" si="697"/>
        <v>FALSE C</v>
      </c>
      <c r="L1629" s="5" t="str">
        <f t="array" ref="L1629">IFERROR(INDEX(e29_4c,SMALL(IF(($B$9&lt;=e29_raw)*($B$11&gt;=e29_raw),MATCH(ROW(e29_4c),ROW(e29_4c))),ROWS($A$1:A1623)),COLUMN(A1623)),"")</f>
        <v/>
      </c>
      <c r="M1629" s="5" t="b">
        <f t="shared" si="698"/>
        <v>0</v>
      </c>
      <c r="N1629" t="b">
        <f t="shared" si="699"/>
        <v>0</v>
      </c>
      <c r="O1629" t="b">
        <f t="shared" si="700"/>
        <v>0</v>
      </c>
      <c r="P1629" s="5" t="b">
        <f t="shared" si="701"/>
        <v>0</v>
      </c>
      <c r="T1629" t="str">
        <f t="shared" si="677"/>
        <v/>
      </c>
      <c r="U1629" t="str">
        <f t="shared" si="678"/>
        <v/>
      </c>
      <c r="V1629" t="str">
        <f t="shared" si="679"/>
        <v/>
      </c>
      <c r="W1629" t="str">
        <f t="shared" si="680"/>
        <v/>
      </c>
      <c r="X1629" t="str">
        <f t="shared" si="681"/>
        <v/>
      </c>
      <c r="Y1629" t="str">
        <f t="shared" si="682"/>
        <v/>
      </c>
      <c r="Z1629" t="str">
        <f t="shared" si="683"/>
        <v/>
      </c>
      <c r="AA1629" t="str">
        <f t="shared" si="684"/>
        <v/>
      </c>
      <c r="AB1629" t="str">
        <f t="shared" si="685"/>
        <v/>
      </c>
      <c r="AC1629" t="str">
        <f t="shared" si="686"/>
        <v/>
      </c>
      <c r="AD1629" t="str">
        <f t="shared" si="687"/>
        <v/>
      </c>
      <c r="AE1629" t="str">
        <f t="shared" si="688"/>
        <v/>
      </c>
      <c r="AF1629" t="str">
        <f t="shared" si="689"/>
        <v/>
      </c>
      <c r="AG1629" t="str">
        <f t="shared" si="690"/>
        <v/>
      </c>
    </row>
    <row r="1630" spans="3:33" x14ac:dyDescent="0.3">
      <c r="C1630" s="5" t="str">
        <f t="shared" si="691"/>
        <v/>
      </c>
      <c r="D1630" s="5" t="e">
        <f t="shared" si="675"/>
        <v>#N/A</v>
      </c>
      <c r="E1630" s="5" t="b">
        <f t="shared" si="692"/>
        <v>0</v>
      </c>
      <c r="F1630" s="5" t="e">
        <f t="shared" si="676"/>
        <v>#N/A</v>
      </c>
      <c r="G1630" s="5" t="str">
        <f t="shared" si="693"/>
        <v>FALSE V</v>
      </c>
      <c r="H1630" s="5" t="b">
        <f t="shared" si="694"/>
        <v>0</v>
      </c>
      <c r="I1630" s="5" t="b">
        <f t="shared" si="695"/>
        <v>0</v>
      </c>
      <c r="J1630" s="5" t="b">
        <f t="shared" si="696"/>
        <v>0</v>
      </c>
      <c r="K1630" s="5" t="str">
        <f t="shared" si="697"/>
        <v>FALSE C</v>
      </c>
      <c r="L1630" s="5" t="str">
        <f t="array" ref="L1630">IFERROR(INDEX(e29_4c,SMALL(IF(($B$9&lt;=e29_raw)*($B$11&gt;=e29_raw),MATCH(ROW(e29_4c),ROW(e29_4c))),ROWS($A$1:A1624)),COLUMN(A1624)),"")</f>
        <v/>
      </c>
      <c r="M1630" s="5" t="b">
        <f t="shared" si="698"/>
        <v>0</v>
      </c>
      <c r="N1630" t="b">
        <f t="shared" si="699"/>
        <v>0</v>
      </c>
      <c r="O1630" t="b">
        <f t="shared" si="700"/>
        <v>0</v>
      </c>
      <c r="P1630" s="5" t="b">
        <f t="shared" si="701"/>
        <v>0</v>
      </c>
      <c r="T1630" t="str">
        <f t="shared" si="677"/>
        <v/>
      </c>
      <c r="U1630" t="str">
        <f t="shared" si="678"/>
        <v/>
      </c>
      <c r="V1630" t="str">
        <f t="shared" si="679"/>
        <v/>
      </c>
      <c r="W1630" t="str">
        <f t="shared" si="680"/>
        <v/>
      </c>
      <c r="X1630" t="str">
        <f t="shared" si="681"/>
        <v/>
      </c>
      <c r="Y1630" t="str">
        <f t="shared" si="682"/>
        <v/>
      </c>
      <c r="Z1630" t="str">
        <f t="shared" si="683"/>
        <v/>
      </c>
      <c r="AA1630" t="str">
        <f t="shared" si="684"/>
        <v/>
      </c>
      <c r="AB1630" t="str">
        <f t="shared" si="685"/>
        <v/>
      </c>
      <c r="AC1630" t="str">
        <f t="shared" si="686"/>
        <v/>
      </c>
      <c r="AD1630" t="str">
        <f t="shared" si="687"/>
        <v/>
      </c>
      <c r="AE1630" t="str">
        <f t="shared" si="688"/>
        <v/>
      </c>
      <c r="AF1630" t="str">
        <f t="shared" si="689"/>
        <v/>
      </c>
      <c r="AG1630" t="str">
        <f t="shared" si="690"/>
        <v/>
      </c>
    </row>
    <row r="1631" spans="3:33" x14ac:dyDescent="0.3">
      <c r="C1631" s="5" t="str">
        <f t="shared" si="691"/>
        <v/>
      </c>
      <c r="D1631" s="5" t="e">
        <f t="shared" si="675"/>
        <v>#N/A</v>
      </c>
      <c r="E1631" s="5" t="b">
        <f t="shared" si="692"/>
        <v>0</v>
      </c>
      <c r="F1631" s="5" t="e">
        <f t="shared" si="676"/>
        <v>#N/A</v>
      </c>
      <c r="G1631" s="5" t="str">
        <f t="shared" si="693"/>
        <v>FALSE V</v>
      </c>
      <c r="H1631" s="5" t="b">
        <f t="shared" si="694"/>
        <v>0</v>
      </c>
      <c r="I1631" s="5" t="b">
        <f t="shared" si="695"/>
        <v>0</v>
      </c>
      <c r="J1631" s="5" t="b">
        <f t="shared" si="696"/>
        <v>0</v>
      </c>
      <c r="K1631" s="5" t="str">
        <f t="shared" si="697"/>
        <v>FALSE C</v>
      </c>
      <c r="L1631" s="5" t="str">
        <f t="array" ref="L1631">IFERROR(INDEX(e29_4c,SMALL(IF(($B$9&lt;=e29_raw)*($B$11&gt;=e29_raw),MATCH(ROW(e29_4c),ROW(e29_4c))),ROWS($A$1:A1625)),COLUMN(A1625)),"")</f>
        <v/>
      </c>
      <c r="M1631" s="5" t="b">
        <f t="shared" si="698"/>
        <v>0</v>
      </c>
      <c r="N1631" t="b">
        <f t="shared" si="699"/>
        <v>0</v>
      </c>
      <c r="O1631" t="b">
        <f t="shared" si="700"/>
        <v>0</v>
      </c>
      <c r="P1631" s="5" t="b">
        <f t="shared" si="701"/>
        <v>0</v>
      </c>
      <c r="T1631" t="str">
        <f t="shared" si="677"/>
        <v/>
      </c>
      <c r="U1631" t="str">
        <f t="shared" si="678"/>
        <v/>
      </c>
      <c r="V1631" t="str">
        <f t="shared" si="679"/>
        <v/>
      </c>
      <c r="W1631" t="str">
        <f t="shared" si="680"/>
        <v/>
      </c>
      <c r="X1631" t="str">
        <f t="shared" si="681"/>
        <v/>
      </c>
      <c r="Y1631" t="str">
        <f t="shared" si="682"/>
        <v/>
      </c>
      <c r="Z1631" t="str">
        <f t="shared" si="683"/>
        <v/>
      </c>
      <c r="AA1631" t="str">
        <f t="shared" si="684"/>
        <v/>
      </c>
      <c r="AB1631" t="str">
        <f t="shared" si="685"/>
        <v/>
      </c>
      <c r="AC1631" t="str">
        <f t="shared" si="686"/>
        <v/>
      </c>
      <c r="AD1631" t="str">
        <f t="shared" si="687"/>
        <v/>
      </c>
      <c r="AE1631" t="str">
        <f t="shared" si="688"/>
        <v/>
      </c>
      <c r="AF1631" t="str">
        <f t="shared" si="689"/>
        <v/>
      </c>
      <c r="AG1631" t="str">
        <f t="shared" si="690"/>
        <v/>
      </c>
    </row>
    <row r="1632" spans="3:33" x14ac:dyDescent="0.3">
      <c r="C1632" s="5" t="str">
        <f t="shared" si="691"/>
        <v/>
      </c>
      <c r="D1632" s="5" t="e">
        <f t="shared" si="675"/>
        <v>#N/A</v>
      </c>
      <c r="E1632" s="5" t="b">
        <f t="shared" si="692"/>
        <v>0</v>
      </c>
      <c r="F1632" s="5" t="e">
        <f t="shared" si="676"/>
        <v>#N/A</v>
      </c>
      <c r="G1632" s="5" t="str">
        <f t="shared" si="693"/>
        <v>FALSE V</v>
      </c>
      <c r="H1632" s="5" t="b">
        <f t="shared" si="694"/>
        <v>0</v>
      </c>
      <c r="I1632" s="5" t="b">
        <f t="shared" si="695"/>
        <v>0</v>
      </c>
      <c r="J1632" s="5" t="b">
        <f t="shared" si="696"/>
        <v>0</v>
      </c>
      <c r="K1632" s="5" t="str">
        <f t="shared" si="697"/>
        <v>FALSE C</v>
      </c>
      <c r="L1632" s="5" t="str">
        <f t="array" ref="L1632">IFERROR(INDEX(e29_4c,SMALL(IF(($B$9&lt;=e29_raw)*($B$11&gt;=e29_raw),MATCH(ROW(e29_4c),ROW(e29_4c))),ROWS($A$1:A1626)),COLUMN(A1626)),"")</f>
        <v/>
      </c>
      <c r="M1632" s="5" t="b">
        <f t="shared" si="698"/>
        <v>0</v>
      </c>
      <c r="N1632" t="b">
        <f t="shared" si="699"/>
        <v>0</v>
      </c>
      <c r="O1632" t="b">
        <f t="shared" si="700"/>
        <v>0</v>
      </c>
      <c r="P1632" s="5" t="b">
        <f t="shared" si="701"/>
        <v>0</v>
      </c>
      <c r="T1632" t="str">
        <f t="shared" si="677"/>
        <v/>
      </c>
      <c r="U1632" t="str">
        <f t="shared" si="678"/>
        <v/>
      </c>
      <c r="V1632" t="str">
        <f t="shared" si="679"/>
        <v/>
      </c>
      <c r="W1632" t="str">
        <f t="shared" si="680"/>
        <v/>
      </c>
      <c r="X1632" t="str">
        <f t="shared" si="681"/>
        <v/>
      </c>
      <c r="Y1632" t="str">
        <f t="shared" si="682"/>
        <v/>
      </c>
      <c r="Z1632" t="str">
        <f t="shared" si="683"/>
        <v/>
      </c>
      <c r="AA1632" t="str">
        <f t="shared" si="684"/>
        <v/>
      </c>
      <c r="AB1632" t="str">
        <f t="shared" si="685"/>
        <v/>
      </c>
      <c r="AC1632" t="str">
        <f t="shared" si="686"/>
        <v/>
      </c>
      <c r="AD1632" t="str">
        <f t="shared" si="687"/>
        <v/>
      </c>
      <c r="AE1632" t="str">
        <f t="shared" si="688"/>
        <v/>
      </c>
      <c r="AF1632" t="str">
        <f t="shared" si="689"/>
        <v/>
      </c>
      <c r="AG1632" t="str">
        <f t="shared" si="690"/>
        <v/>
      </c>
    </row>
    <row r="1633" spans="3:33" x14ac:dyDescent="0.3">
      <c r="C1633" s="5" t="str">
        <f t="shared" si="691"/>
        <v/>
      </c>
      <c r="D1633" s="5" t="e">
        <f t="shared" si="675"/>
        <v>#N/A</v>
      </c>
      <c r="E1633" s="5" t="b">
        <f t="shared" si="692"/>
        <v>0</v>
      </c>
      <c r="F1633" s="5" t="e">
        <f t="shared" si="676"/>
        <v>#N/A</v>
      </c>
      <c r="G1633" s="5" t="str">
        <f t="shared" si="693"/>
        <v>FALSE V</v>
      </c>
      <c r="H1633" s="5" t="b">
        <f t="shared" si="694"/>
        <v>0</v>
      </c>
      <c r="I1633" s="5" t="b">
        <f t="shared" si="695"/>
        <v>0</v>
      </c>
      <c r="J1633" s="5" t="b">
        <f t="shared" si="696"/>
        <v>0</v>
      </c>
      <c r="K1633" s="5" t="str">
        <f t="shared" si="697"/>
        <v>FALSE C</v>
      </c>
      <c r="L1633" s="5" t="str">
        <f t="array" ref="L1633">IFERROR(INDEX(e29_4c,SMALL(IF(($B$9&lt;=e29_raw)*($B$11&gt;=e29_raw),MATCH(ROW(e29_4c),ROW(e29_4c))),ROWS($A$1:A1627)),COLUMN(A1627)),"")</f>
        <v/>
      </c>
      <c r="M1633" s="5" t="b">
        <f t="shared" si="698"/>
        <v>0</v>
      </c>
      <c r="N1633" t="b">
        <f t="shared" si="699"/>
        <v>0</v>
      </c>
      <c r="O1633" t="b">
        <f t="shared" si="700"/>
        <v>0</v>
      </c>
      <c r="P1633" s="5" t="b">
        <f t="shared" si="701"/>
        <v>0</v>
      </c>
      <c r="T1633" t="str">
        <f t="shared" si="677"/>
        <v/>
      </c>
      <c r="U1633" t="str">
        <f t="shared" si="678"/>
        <v/>
      </c>
      <c r="V1633" t="str">
        <f t="shared" si="679"/>
        <v/>
      </c>
      <c r="W1633" t="str">
        <f t="shared" si="680"/>
        <v/>
      </c>
      <c r="X1633" t="str">
        <f t="shared" si="681"/>
        <v/>
      </c>
      <c r="Y1633" t="str">
        <f t="shared" si="682"/>
        <v/>
      </c>
      <c r="Z1633" t="str">
        <f t="shared" si="683"/>
        <v/>
      </c>
      <c r="AA1633" t="str">
        <f t="shared" si="684"/>
        <v/>
      </c>
      <c r="AB1633" t="str">
        <f t="shared" si="685"/>
        <v/>
      </c>
      <c r="AC1633" t="str">
        <f t="shared" si="686"/>
        <v/>
      </c>
      <c r="AD1633" t="str">
        <f t="shared" si="687"/>
        <v/>
      </c>
      <c r="AE1633" t="str">
        <f t="shared" si="688"/>
        <v/>
      </c>
      <c r="AF1633" t="str">
        <f t="shared" si="689"/>
        <v/>
      </c>
      <c r="AG1633" t="str">
        <f t="shared" si="690"/>
        <v/>
      </c>
    </row>
    <row r="1634" spans="3:33" x14ac:dyDescent="0.3">
      <c r="C1634" s="5" t="str">
        <f t="shared" si="691"/>
        <v/>
      </c>
      <c r="D1634" s="5" t="e">
        <f t="shared" si="675"/>
        <v>#N/A</v>
      </c>
      <c r="E1634" s="5" t="b">
        <f t="shared" si="692"/>
        <v>0</v>
      </c>
      <c r="F1634" s="5" t="e">
        <f t="shared" si="676"/>
        <v>#N/A</v>
      </c>
      <c r="G1634" s="5" t="str">
        <f t="shared" si="693"/>
        <v>FALSE V</v>
      </c>
      <c r="H1634" s="5" t="b">
        <f t="shared" si="694"/>
        <v>0</v>
      </c>
      <c r="I1634" s="5" t="b">
        <f t="shared" si="695"/>
        <v>0</v>
      </c>
      <c r="J1634" s="5" t="b">
        <f t="shared" si="696"/>
        <v>0</v>
      </c>
      <c r="K1634" s="5" t="str">
        <f t="shared" si="697"/>
        <v>FALSE C</v>
      </c>
      <c r="L1634" s="5" t="str">
        <f t="array" ref="L1634">IFERROR(INDEX(e29_4c,SMALL(IF(($B$9&lt;=e29_raw)*($B$11&gt;=e29_raw),MATCH(ROW(e29_4c),ROW(e29_4c))),ROWS($A$1:A1628)),COLUMN(A1628)),"")</f>
        <v/>
      </c>
      <c r="M1634" s="5" t="b">
        <f t="shared" si="698"/>
        <v>0</v>
      </c>
      <c r="N1634" t="b">
        <f t="shared" si="699"/>
        <v>0</v>
      </c>
      <c r="O1634" t="b">
        <f t="shared" si="700"/>
        <v>0</v>
      </c>
      <c r="P1634" s="5" t="b">
        <f t="shared" si="701"/>
        <v>0</v>
      </c>
      <c r="T1634" t="str">
        <f t="shared" si="677"/>
        <v/>
      </c>
      <c r="U1634" t="str">
        <f t="shared" si="678"/>
        <v/>
      </c>
      <c r="V1634" t="str">
        <f t="shared" si="679"/>
        <v/>
      </c>
      <c r="W1634" t="str">
        <f t="shared" si="680"/>
        <v/>
      </c>
      <c r="X1634" t="str">
        <f t="shared" si="681"/>
        <v/>
      </c>
      <c r="Y1634" t="str">
        <f t="shared" si="682"/>
        <v/>
      </c>
      <c r="Z1634" t="str">
        <f t="shared" si="683"/>
        <v/>
      </c>
      <c r="AA1634" t="str">
        <f t="shared" si="684"/>
        <v/>
      </c>
      <c r="AB1634" t="str">
        <f t="shared" si="685"/>
        <v/>
      </c>
      <c r="AC1634" t="str">
        <f t="shared" si="686"/>
        <v/>
      </c>
      <c r="AD1634" t="str">
        <f t="shared" si="687"/>
        <v/>
      </c>
      <c r="AE1634" t="str">
        <f t="shared" si="688"/>
        <v/>
      </c>
      <c r="AF1634" t="str">
        <f t="shared" si="689"/>
        <v/>
      </c>
      <c r="AG1634" t="str">
        <f t="shared" si="690"/>
        <v/>
      </c>
    </row>
    <row r="1635" spans="3:33" x14ac:dyDescent="0.3">
      <c r="C1635" s="5" t="str">
        <f t="shared" si="691"/>
        <v/>
      </c>
      <c r="D1635" s="5" t="e">
        <f t="shared" si="675"/>
        <v>#N/A</v>
      </c>
      <c r="E1635" s="5" t="b">
        <f t="shared" si="692"/>
        <v>0</v>
      </c>
      <c r="F1635" s="5" t="e">
        <f t="shared" si="676"/>
        <v>#N/A</v>
      </c>
      <c r="G1635" s="5" t="str">
        <f t="shared" si="693"/>
        <v>FALSE V</v>
      </c>
      <c r="H1635" s="5" t="b">
        <f t="shared" si="694"/>
        <v>0</v>
      </c>
      <c r="I1635" s="5" t="b">
        <f t="shared" si="695"/>
        <v>0</v>
      </c>
      <c r="J1635" s="5" t="b">
        <f t="shared" si="696"/>
        <v>0</v>
      </c>
      <c r="K1635" s="5" t="str">
        <f t="shared" si="697"/>
        <v>FALSE C</v>
      </c>
      <c r="L1635" s="5" t="str">
        <f t="array" ref="L1635">IFERROR(INDEX(e29_4c,SMALL(IF(($B$9&lt;=e29_raw)*($B$11&gt;=e29_raw),MATCH(ROW(e29_4c),ROW(e29_4c))),ROWS($A$1:A1629)),COLUMN(A1629)),"")</f>
        <v/>
      </c>
      <c r="M1635" s="5" t="b">
        <f t="shared" si="698"/>
        <v>0</v>
      </c>
      <c r="N1635" t="b">
        <f t="shared" si="699"/>
        <v>0</v>
      </c>
      <c r="O1635" t="b">
        <f t="shared" si="700"/>
        <v>0</v>
      </c>
      <c r="P1635" s="5" t="b">
        <f t="shared" si="701"/>
        <v>0</v>
      </c>
      <c r="T1635" t="str">
        <f t="shared" si="677"/>
        <v/>
      </c>
      <c r="U1635" t="str">
        <f t="shared" si="678"/>
        <v/>
      </c>
      <c r="V1635" t="str">
        <f t="shared" si="679"/>
        <v/>
      </c>
      <c r="W1635" t="str">
        <f t="shared" si="680"/>
        <v/>
      </c>
      <c r="X1635" t="str">
        <f t="shared" si="681"/>
        <v/>
      </c>
      <c r="Y1635" t="str">
        <f t="shared" si="682"/>
        <v/>
      </c>
      <c r="Z1635" t="str">
        <f t="shared" si="683"/>
        <v/>
      </c>
      <c r="AA1635" t="str">
        <f t="shared" si="684"/>
        <v/>
      </c>
      <c r="AB1635" t="str">
        <f t="shared" si="685"/>
        <v/>
      </c>
      <c r="AC1635" t="str">
        <f t="shared" si="686"/>
        <v/>
      </c>
      <c r="AD1635" t="str">
        <f t="shared" si="687"/>
        <v/>
      </c>
      <c r="AE1635" t="str">
        <f t="shared" si="688"/>
        <v/>
      </c>
      <c r="AF1635" t="str">
        <f t="shared" si="689"/>
        <v/>
      </c>
      <c r="AG1635" t="str">
        <f t="shared" si="690"/>
        <v/>
      </c>
    </row>
    <row r="1636" spans="3:33" x14ac:dyDescent="0.3">
      <c r="C1636" s="5" t="str">
        <f t="shared" si="691"/>
        <v/>
      </c>
      <c r="D1636" s="5" t="e">
        <f t="shared" si="675"/>
        <v>#N/A</v>
      </c>
      <c r="E1636" s="5" t="b">
        <f t="shared" si="692"/>
        <v>0</v>
      </c>
      <c r="F1636" s="5" t="e">
        <f t="shared" si="676"/>
        <v>#N/A</v>
      </c>
      <c r="G1636" s="5" t="str">
        <f t="shared" si="693"/>
        <v>FALSE V</v>
      </c>
      <c r="H1636" s="5" t="b">
        <f t="shared" si="694"/>
        <v>0</v>
      </c>
      <c r="I1636" s="5" t="b">
        <f t="shared" si="695"/>
        <v>0</v>
      </c>
      <c r="J1636" s="5" t="b">
        <f t="shared" si="696"/>
        <v>0</v>
      </c>
      <c r="K1636" s="5" t="str">
        <f t="shared" si="697"/>
        <v>FALSE C</v>
      </c>
      <c r="L1636" s="5" t="str">
        <f t="array" ref="L1636">IFERROR(INDEX(e29_4c,SMALL(IF(($B$9&lt;=e29_raw)*($B$11&gt;=e29_raw),MATCH(ROW(e29_4c),ROW(e29_4c))),ROWS($A$1:A1630)),COLUMN(A1630)),"")</f>
        <v/>
      </c>
      <c r="M1636" s="5" t="b">
        <f t="shared" si="698"/>
        <v>0</v>
      </c>
      <c r="N1636" t="b">
        <f t="shared" si="699"/>
        <v>0</v>
      </c>
      <c r="O1636" t="b">
        <f t="shared" si="700"/>
        <v>0</v>
      </c>
      <c r="P1636" s="5" t="b">
        <f t="shared" si="701"/>
        <v>0</v>
      </c>
      <c r="T1636" t="str">
        <f t="shared" si="677"/>
        <v/>
      </c>
      <c r="U1636" t="str">
        <f t="shared" si="678"/>
        <v/>
      </c>
      <c r="V1636" t="str">
        <f t="shared" si="679"/>
        <v/>
      </c>
      <c r="W1636" t="str">
        <f t="shared" si="680"/>
        <v/>
      </c>
      <c r="X1636" t="str">
        <f t="shared" si="681"/>
        <v/>
      </c>
      <c r="Y1636" t="str">
        <f t="shared" si="682"/>
        <v/>
      </c>
      <c r="Z1636" t="str">
        <f t="shared" si="683"/>
        <v/>
      </c>
      <c r="AA1636" t="str">
        <f t="shared" si="684"/>
        <v/>
      </c>
      <c r="AB1636" t="str">
        <f t="shared" si="685"/>
        <v/>
      </c>
      <c r="AC1636" t="str">
        <f t="shared" si="686"/>
        <v/>
      </c>
      <c r="AD1636" t="str">
        <f t="shared" si="687"/>
        <v/>
      </c>
      <c r="AE1636" t="str">
        <f t="shared" si="688"/>
        <v/>
      </c>
      <c r="AF1636" t="str">
        <f t="shared" si="689"/>
        <v/>
      </c>
      <c r="AG1636" t="str">
        <f t="shared" si="690"/>
        <v/>
      </c>
    </row>
    <row r="1637" spans="3:33" x14ac:dyDescent="0.3">
      <c r="C1637" s="5" t="str">
        <f t="shared" si="691"/>
        <v/>
      </c>
      <c r="D1637" s="5" t="e">
        <f t="shared" si="675"/>
        <v>#N/A</v>
      </c>
      <c r="E1637" s="5" t="b">
        <f t="shared" si="692"/>
        <v>0</v>
      </c>
      <c r="F1637" s="5" t="e">
        <f t="shared" si="676"/>
        <v>#N/A</v>
      </c>
      <c r="G1637" s="5" t="str">
        <f t="shared" si="693"/>
        <v>FALSE V</v>
      </c>
      <c r="H1637" s="5" t="b">
        <f t="shared" si="694"/>
        <v>0</v>
      </c>
      <c r="I1637" s="5" t="b">
        <f t="shared" si="695"/>
        <v>0</v>
      </c>
      <c r="J1637" s="5" t="b">
        <f t="shared" si="696"/>
        <v>0</v>
      </c>
      <c r="K1637" s="5" t="str">
        <f t="shared" si="697"/>
        <v>FALSE C</v>
      </c>
      <c r="L1637" s="5" t="str">
        <f t="array" ref="L1637">IFERROR(INDEX(e29_4c,SMALL(IF(($B$9&lt;=e29_raw)*($B$11&gt;=e29_raw),MATCH(ROW(e29_4c),ROW(e29_4c))),ROWS($A$1:A1631)),COLUMN(A1631)),"")</f>
        <v/>
      </c>
      <c r="M1637" s="5" t="b">
        <f t="shared" si="698"/>
        <v>0</v>
      </c>
      <c r="N1637" t="b">
        <f t="shared" si="699"/>
        <v>0</v>
      </c>
      <c r="O1637" t="b">
        <f t="shared" si="700"/>
        <v>0</v>
      </c>
      <c r="P1637" s="5" t="b">
        <f t="shared" si="701"/>
        <v>0</v>
      </c>
      <c r="T1637" t="str">
        <f t="shared" si="677"/>
        <v/>
      </c>
      <c r="U1637" t="str">
        <f t="shared" si="678"/>
        <v/>
      </c>
      <c r="V1637" t="str">
        <f t="shared" si="679"/>
        <v/>
      </c>
      <c r="W1637" t="str">
        <f t="shared" si="680"/>
        <v/>
      </c>
      <c r="X1637" t="str">
        <f t="shared" si="681"/>
        <v/>
      </c>
      <c r="Y1637" t="str">
        <f t="shared" si="682"/>
        <v/>
      </c>
      <c r="Z1637" t="str">
        <f t="shared" si="683"/>
        <v/>
      </c>
      <c r="AA1637" t="str">
        <f t="shared" si="684"/>
        <v/>
      </c>
      <c r="AB1637" t="str">
        <f t="shared" si="685"/>
        <v/>
      </c>
      <c r="AC1637" t="str">
        <f t="shared" si="686"/>
        <v/>
      </c>
      <c r="AD1637" t="str">
        <f t="shared" si="687"/>
        <v/>
      </c>
      <c r="AE1637" t="str">
        <f t="shared" si="688"/>
        <v/>
      </c>
      <c r="AF1637" t="str">
        <f t="shared" si="689"/>
        <v/>
      </c>
      <c r="AG1637" t="str">
        <f t="shared" si="690"/>
        <v/>
      </c>
    </row>
    <row r="1638" spans="3:33" x14ac:dyDescent="0.3">
      <c r="C1638" s="5" t="str">
        <f t="shared" si="691"/>
        <v/>
      </c>
      <c r="D1638" s="5" t="e">
        <f t="shared" si="675"/>
        <v>#N/A</v>
      </c>
      <c r="E1638" s="5" t="b">
        <f t="shared" si="692"/>
        <v>0</v>
      </c>
      <c r="F1638" s="5" t="e">
        <f t="shared" si="676"/>
        <v>#N/A</v>
      </c>
      <c r="G1638" s="5" t="str">
        <f t="shared" si="693"/>
        <v>FALSE V</v>
      </c>
      <c r="H1638" s="5" t="b">
        <f t="shared" si="694"/>
        <v>0</v>
      </c>
      <c r="I1638" s="5" t="b">
        <f t="shared" si="695"/>
        <v>0</v>
      </c>
      <c r="J1638" s="5" t="b">
        <f t="shared" si="696"/>
        <v>0</v>
      </c>
      <c r="K1638" s="5" t="str">
        <f t="shared" si="697"/>
        <v>FALSE C</v>
      </c>
      <c r="L1638" s="5" t="str">
        <f t="array" ref="L1638">IFERROR(INDEX(e29_4c,SMALL(IF(($B$9&lt;=e29_raw)*($B$11&gt;=e29_raw),MATCH(ROW(e29_4c),ROW(e29_4c))),ROWS($A$1:A1632)),COLUMN(A1632)),"")</f>
        <v/>
      </c>
      <c r="M1638" s="5" t="b">
        <f t="shared" si="698"/>
        <v>0</v>
      </c>
      <c r="N1638" t="b">
        <f t="shared" si="699"/>
        <v>0</v>
      </c>
      <c r="O1638" t="b">
        <f t="shared" si="700"/>
        <v>0</v>
      </c>
      <c r="P1638" s="5" t="b">
        <f t="shared" si="701"/>
        <v>0</v>
      </c>
      <c r="T1638" t="str">
        <f t="shared" si="677"/>
        <v/>
      </c>
      <c r="U1638" t="str">
        <f t="shared" si="678"/>
        <v/>
      </c>
      <c r="V1638" t="str">
        <f t="shared" si="679"/>
        <v/>
      </c>
      <c r="W1638" t="str">
        <f t="shared" si="680"/>
        <v/>
      </c>
      <c r="X1638" t="str">
        <f t="shared" si="681"/>
        <v/>
      </c>
      <c r="Y1638" t="str">
        <f t="shared" si="682"/>
        <v/>
      </c>
      <c r="Z1638" t="str">
        <f t="shared" si="683"/>
        <v/>
      </c>
      <c r="AA1638" t="str">
        <f t="shared" si="684"/>
        <v/>
      </c>
      <c r="AB1638" t="str">
        <f t="shared" si="685"/>
        <v/>
      </c>
      <c r="AC1638" t="str">
        <f t="shared" si="686"/>
        <v/>
      </c>
      <c r="AD1638" t="str">
        <f t="shared" si="687"/>
        <v/>
      </c>
      <c r="AE1638" t="str">
        <f t="shared" si="688"/>
        <v/>
      </c>
      <c r="AF1638" t="str">
        <f t="shared" si="689"/>
        <v/>
      </c>
      <c r="AG1638" t="str">
        <f t="shared" si="690"/>
        <v/>
      </c>
    </row>
    <row r="1639" spans="3:33" x14ac:dyDescent="0.3">
      <c r="C1639" s="5" t="str">
        <f t="shared" si="691"/>
        <v/>
      </c>
      <c r="D1639" s="5" t="e">
        <f t="shared" si="675"/>
        <v>#N/A</v>
      </c>
      <c r="E1639" s="5" t="b">
        <f t="shared" si="692"/>
        <v>0</v>
      </c>
      <c r="F1639" s="5" t="e">
        <f t="shared" si="676"/>
        <v>#N/A</v>
      </c>
      <c r="G1639" s="5" t="str">
        <f t="shared" si="693"/>
        <v>FALSE V</v>
      </c>
      <c r="H1639" s="5" t="b">
        <f t="shared" si="694"/>
        <v>0</v>
      </c>
      <c r="I1639" s="5" t="b">
        <f t="shared" si="695"/>
        <v>0</v>
      </c>
      <c r="J1639" s="5" t="b">
        <f t="shared" si="696"/>
        <v>0</v>
      </c>
      <c r="K1639" s="5" t="str">
        <f t="shared" si="697"/>
        <v>FALSE C</v>
      </c>
      <c r="L1639" s="5" t="str">
        <f t="array" ref="L1639">IFERROR(INDEX(e29_4c,SMALL(IF(($B$9&lt;=e29_raw)*($B$11&gt;=e29_raw),MATCH(ROW(e29_4c),ROW(e29_4c))),ROWS($A$1:A1633)),COLUMN(A1633)),"")</f>
        <v/>
      </c>
      <c r="M1639" s="5" t="b">
        <f t="shared" si="698"/>
        <v>0</v>
      </c>
      <c r="N1639" t="b">
        <f t="shared" si="699"/>
        <v>0</v>
      </c>
      <c r="O1639" t="b">
        <f t="shared" si="700"/>
        <v>0</v>
      </c>
      <c r="P1639" s="5" t="b">
        <f t="shared" si="701"/>
        <v>0</v>
      </c>
      <c r="T1639" t="str">
        <f t="shared" si="677"/>
        <v/>
      </c>
      <c r="U1639" t="str">
        <f t="shared" si="678"/>
        <v/>
      </c>
      <c r="V1639" t="str">
        <f t="shared" si="679"/>
        <v/>
      </c>
      <c r="W1639" t="str">
        <f t="shared" si="680"/>
        <v/>
      </c>
      <c r="X1639" t="str">
        <f t="shared" si="681"/>
        <v/>
      </c>
      <c r="Y1639" t="str">
        <f t="shared" si="682"/>
        <v/>
      </c>
      <c r="Z1639" t="str">
        <f t="shared" si="683"/>
        <v/>
      </c>
      <c r="AA1639" t="str">
        <f t="shared" si="684"/>
        <v/>
      </c>
      <c r="AB1639" t="str">
        <f t="shared" si="685"/>
        <v/>
      </c>
      <c r="AC1639" t="str">
        <f t="shared" si="686"/>
        <v/>
      </c>
      <c r="AD1639" t="str">
        <f t="shared" si="687"/>
        <v/>
      </c>
      <c r="AE1639" t="str">
        <f t="shared" si="688"/>
        <v/>
      </c>
      <c r="AF1639" t="str">
        <f t="shared" si="689"/>
        <v/>
      </c>
      <c r="AG1639" t="str">
        <f t="shared" si="690"/>
        <v/>
      </c>
    </row>
    <row r="1640" spans="3:33" x14ac:dyDescent="0.3">
      <c r="C1640" s="5" t="str">
        <f t="shared" si="691"/>
        <v/>
      </c>
      <c r="D1640" s="5" t="e">
        <f t="shared" si="675"/>
        <v>#N/A</v>
      </c>
      <c r="E1640" s="5" t="b">
        <f t="shared" si="692"/>
        <v>0</v>
      </c>
      <c r="F1640" s="5" t="e">
        <f t="shared" si="676"/>
        <v>#N/A</v>
      </c>
      <c r="G1640" s="5" t="str">
        <f t="shared" si="693"/>
        <v>FALSE V</v>
      </c>
      <c r="H1640" s="5" t="b">
        <f t="shared" si="694"/>
        <v>0</v>
      </c>
      <c r="I1640" s="5" t="b">
        <f t="shared" si="695"/>
        <v>0</v>
      </c>
      <c r="J1640" s="5" t="b">
        <f t="shared" si="696"/>
        <v>0</v>
      </c>
      <c r="K1640" s="5" t="str">
        <f t="shared" si="697"/>
        <v>FALSE C</v>
      </c>
      <c r="L1640" s="5" t="str">
        <f t="array" ref="L1640">IFERROR(INDEX(e29_4c,SMALL(IF(($B$9&lt;=e29_raw)*($B$11&gt;=e29_raw),MATCH(ROW(e29_4c),ROW(e29_4c))),ROWS($A$1:A1634)),COLUMN(A1634)),"")</f>
        <v/>
      </c>
      <c r="M1640" s="5" t="b">
        <f t="shared" si="698"/>
        <v>0</v>
      </c>
      <c r="N1640" t="b">
        <f t="shared" si="699"/>
        <v>0</v>
      </c>
      <c r="O1640" t="b">
        <f t="shared" si="700"/>
        <v>0</v>
      </c>
      <c r="P1640" s="5" t="b">
        <f t="shared" si="701"/>
        <v>0</v>
      </c>
      <c r="T1640" t="str">
        <f t="shared" si="677"/>
        <v/>
      </c>
      <c r="U1640" t="str">
        <f t="shared" si="678"/>
        <v/>
      </c>
      <c r="V1640" t="str">
        <f t="shared" si="679"/>
        <v/>
      </c>
      <c r="W1640" t="str">
        <f t="shared" si="680"/>
        <v/>
      </c>
      <c r="X1640" t="str">
        <f t="shared" si="681"/>
        <v/>
      </c>
      <c r="Y1640" t="str">
        <f t="shared" si="682"/>
        <v/>
      </c>
      <c r="Z1640" t="str">
        <f t="shared" si="683"/>
        <v/>
      </c>
      <c r="AA1640" t="str">
        <f t="shared" si="684"/>
        <v/>
      </c>
      <c r="AB1640" t="str">
        <f t="shared" si="685"/>
        <v/>
      </c>
      <c r="AC1640" t="str">
        <f t="shared" si="686"/>
        <v/>
      </c>
      <c r="AD1640" t="str">
        <f t="shared" si="687"/>
        <v/>
      </c>
      <c r="AE1640" t="str">
        <f t="shared" si="688"/>
        <v/>
      </c>
      <c r="AF1640" t="str">
        <f t="shared" si="689"/>
        <v/>
      </c>
      <c r="AG1640" t="str">
        <f t="shared" si="690"/>
        <v/>
      </c>
    </row>
    <row r="1641" spans="3:33" x14ac:dyDescent="0.3">
      <c r="C1641" s="5" t="str">
        <f t="shared" si="691"/>
        <v/>
      </c>
      <c r="D1641" s="5" t="e">
        <f t="shared" si="675"/>
        <v>#N/A</v>
      </c>
      <c r="E1641" s="5" t="b">
        <f t="shared" si="692"/>
        <v>0</v>
      </c>
      <c r="F1641" s="5" t="e">
        <f t="shared" si="676"/>
        <v>#N/A</v>
      </c>
      <c r="G1641" s="5" t="str">
        <f t="shared" si="693"/>
        <v>FALSE V</v>
      </c>
      <c r="H1641" s="5" t="b">
        <f t="shared" si="694"/>
        <v>0</v>
      </c>
      <c r="I1641" s="5" t="b">
        <f t="shared" si="695"/>
        <v>0</v>
      </c>
      <c r="J1641" s="5" t="b">
        <f t="shared" si="696"/>
        <v>0</v>
      </c>
      <c r="K1641" s="5" t="str">
        <f t="shared" si="697"/>
        <v>FALSE C</v>
      </c>
      <c r="L1641" s="5" t="str">
        <f t="array" ref="L1641">IFERROR(INDEX(e29_4c,SMALL(IF(($B$9&lt;=e29_raw)*($B$11&gt;=e29_raw),MATCH(ROW(e29_4c),ROW(e29_4c))),ROWS($A$1:A1635)),COLUMN(A1635)),"")</f>
        <v/>
      </c>
      <c r="M1641" s="5" t="b">
        <f t="shared" si="698"/>
        <v>0</v>
      </c>
      <c r="N1641" t="b">
        <f t="shared" si="699"/>
        <v>0</v>
      </c>
      <c r="O1641" t="b">
        <f t="shared" si="700"/>
        <v>0</v>
      </c>
      <c r="P1641" s="5" t="b">
        <f t="shared" si="701"/>
        <v>0</v>
      </c>
      <c r="T1641" t="str">
        <f t="shared" si="677"/>
        <v/>
      </c>
      <c r="U1641" t="str">
        <f t="shared" si="678"/>
        <v/>
      </c>
      <c r="V1641" t="str">
        <f t="shared" si="679"/>
        <v/>
      </c>
      <c r="W1641" t="str">
        <f t="shared" si="680"/>
        <v/>
      </c>
      <c r="X1641" t="str">
        <f t="shared" si="681"/>
        <v/>
      </c>
      <c r="Y1641" t="str">
        <f t="shared" si="682"/>
        <v/>
      </c>
      <c r="Z1641" t="str">
        <f t="shared" si="683"/>
        <v/>
      </c>
      <c r="AA1641" t="str">
        <f t="shared" si="684"/>
        <v/>
      </c>
      <c r="AB1641" t="str">
        <f t="shared" si="685"/>
        <v/>
      </c>
      <c r="AC1641" t="str">
        <f t="shared" si="686"/>
        <v/>
      </c>
      <c r="AD1641" t="str">
        <f t="shared" si="687"/>
        <v/>
      </c>
      <c r="AE1641" t="str">
        <f t="shared" si="688"/>
        <v/>
      </c>
      <c r="AF1641" t="str">
        <f t="shared" si="689"/>
        <v/>
      </c>
      <c r="AG1641" t="str">
        <f t="shared" si="690"/>
        <v/>
      </c>
    </row>
    <row r="1642" spans="3:33" x14ac:dyDescent="0.3">
      <c r="C1642" s="5" t="str">
        <f t="shared" si="691"/>
        <v/>
      </c>
      <c r="D1642" s="5" t="e">
        <f t="shared" si="675"/>
        <v>#N/A</v>
      </c>
      <c r="E1642" s="5" t="b">
        <f t="shared" si="692"/>
        <v>0</v>
      </c>
      <c r="F1642" s="5" t="e">
        <f t="shared" si="676"/>
        <v>#N/A</v>
      </c>
      <c r="G1642" s="5" t="str">
        <f t="shared" si="693"/>
        <v>FALSE V</v>
      </c>
      <c r="H1642" s="5" t="b">
        <f t="shared" si="694"/>
        <v>0</v>
      </c>
      <c r="I1642" s="5" t="b">
        <f t="shared" si="695"/>
        <v>0</v>
      </c>
      <c r="J1642" s="5" t="b">
        <f t="shared" si="696"/>
        <v>0</v>
      </c>
      <c r="K1642" s="5" t="str">
        <f t="shared" si="697"/>
        <v>FALSE C</v>
      </c>
      <c r="L1642" s="5" t="str">
        <f t="array" ref="L1642">IFERROR(INDEX(e29_4c,SMALL(IF(($B$9&lt;=e29_raw)*($B$11&gt;=e29_raw),MATCH(ROW(e29_4c),ROW(e29_4c))),ROWS($A$1:A1636)),COLUMN(A1636)),"")</f>
        <v/>
      </c>
      <c r="M1642" s="5" t="b">
        <f t="shared" si="698"/>
        <v>0</v>
      </c>
      <c r="N1642" t="b">
        <f t="shared" si="699"/>
        <v>0</v>
      </c>
      <c r="O1642" t="b">
        <f t="shared" si="700"/>
        <v>0</v>
      </c>
      <c r="P1642" s="5" t="b">
        <f t="shared" si="701"/>
        <v>0</v>
      </c>
      <c r="T1642" t="str">
        <f t="shared" si="677"/>
        <v/>
      </c>
      <c r="U1642" t="str">
        <f t="shared" si="678"/>
        <v/>
      </c>
      <c r="V1642" t="str">
        <f t="shared" si="679"/>
        <v/>
      </c>
      <c r="W1642" t="str">
        <f t="shared" si="680"/>
        <v/>
      </c>
      <c r="X1642" t="str">
        <f t="shared" si="681"/>
        <v/>
      </c>
      <c r="Y1642" t="str">
        <f t="shared" si="682"/>
        <v/>
      </c>
      <c r="Z1642" t="str">
        <f t="shared" si="683"/>
        <v/>
      </c>
      <c r="AA1642" t="str">
        <f t="shared" si="684"/>
        <v/>
      </c>
      <c r="AB1642" t="str">
        <f t="shared" si="685"/>
        <v/>
      </c>
      <c r="AC1642" t="str">
        <f t="shared" si="686"/>
        <v/>
      </c>
      <c r="AD1642" t="str">
        <f t="shared" si="687"/>
        <v/>
      </c>
      <c r="AE1642" t="str">
        <f t="shared" si="688"/>
        <v/>
      </c>
      <c r="AF1642" t="str">
        <f t="shared" si="689"/>
        <v/>
      </c>
      <c r="AG1642" t="str">
        <f t="shared" si="690"/>
        <v/>
      </c>
    </row>
    <row r="1643" spans="3:33" x14ac:dyDescent="0.3">
      <c r="C1643" s="5" t="str">
        <f t="shared" si="691"/>
        <v/>
      </c>
      <c r="D1643" s="5" t="e">
        <f t="shared" si="675"/>
        <v>#N/A</v>
      </c>
      <c r="E1643" s="5" t="b">
        <f t="shared" si="692"/>
        <v>0</v>
      </c>
      <c r="F1643" s="5" t="e">
        <f t="shared" si="676"/>
        <v>#N/A</v>
      </c>
      <c r="G1643" s="5" t="str">
        <f t="shared" si="693"/>
        <v>FALSE V</v>
      </c>
      <c r="H1643" s="5" t="b">
        <f t="shared" si="694"/>
        <v>0</v>
      </c>
      <c r="I1643" s="5" t="b">
        <f t="shared" si="695"/>
        <v>0</v>
      </c>
      <c r="J1643" s="5" t="b">
        <f t="shared" si="696"/>
        <v>0</v>
      </c>
      <c r="K1643" s="5" t="str">
        <f t="shared" si="697"/>
        <v>FALSE C</v>
      </c>
      <c r="L1643" s="5" t="str">
        <f t="array" ref="L1643">IFERROR(INDEX(e29_4c,SMALL(IF(($B$9&lt;=e29_raw)*($B$11&gt;=e29_raw),MATCH(ROW(e29_4c),ROW(e29_4c))),ROWS($A$1:A1637)),COLUMN(A1637)),"")</f>
        <v/>
      </c>
      <c r="M1643" s="5" t="b">
        <f t="shared" si="698"/>
        <v>0</v>
      </c>
      <c r="N1643" t="b">
        <f t="shared" si="699"/>
        <v>0</v>
      </c>
      <c r="O1643" t="b">
        <f t="shared" si="700"/>
        <v>0</v>
      </c>
      <c r="P1643" s="5" t="b">
        <f t="shared" si="701"/>
        <v>0</v>
      </c>
      <c r="T1643" t="str">
        <f t="shared" si="677"/>
        <v/>
      </c>
      <c r="U1643" t="str">
        <f t="shared" si="678"/>
        <v/>
      </c>
      <c r="V1643" t="str">
        <f t="shared" si="679"/>
        <v/>
      </c>
      <c r="W1643" t="str">
        <f t="shared" si="680"/>
        <v/>
      </c>
      <c r="X1643" t="str">
        <f t="shared" si="681"/>
        <v/>
      </c>
      <c r="Y1643" t="str">
        <f t="shared" si="682"/>
        <v/>
      </c>
      <c r="Z1643" t="str">
        <f t="shared" si="683"/>
        <v/>
      </c>
      <c r="AA1643" t="str">
        <f t="shared" si="684"/>
        <v/>
      </c>
      <c r="AB1643" t="str">
        <f t="shared" si="685"/>
        <v/>
      </c>
      <c r="AC1643" t="str">
        <f t="shared" si="686"/>
        <v/>
      </c>
      <c r="AD1643" t="str">
        <f t="shared" si="687"/>
        <v/>
      </c>
      <c r="AE1643" t="str">
        <f t="shared" si="688"/>
        <v/>
      </c>
      <c r="AF1643" t="str">
        <f t="shared" si="689"/>
        <v/>
      </c>
      <c r="AG1643" t="str">
        <f t="shared" si="690"/>
        <v/>
      </c>
    </row>
    <row r="1644" spans="3:33" x14ac:dyDescent="0.3">
      <c r="C1644" s="5" t="str">
        <f t="shared" si="691"/>
        <v/>
      </c>
      <c r="D1644" s="5" t="e">
        <f t="shared" si="675"/>
        <v>#N/A</v>
      </c>
      <c r="E1644" s="5" t="b">
        <f t="shared" si="692"/>
        <v>0</v>
      </c>
      <c r="F1644" s="5" t="e">
        <f t="shared" si="676"/>
        <v>#N/A</v>
      </c>
      <c r="G1644" s="5" t="str">
        <f t="shared" si="693"/>
        <v>FALSE V</v>
      </c>
      <c r="H1644" s="5" t="b">
        <f t="shared" si="694"/>
        <v>0</v>
      </c>
      <c r="I1644" s="5" t="b">
        <f t="shared" si="695"/>
        <v>0</v>
      </c>
      <c r="J1644" s="5" t="b">
        <f t="shared" si="696"/>
        <v>0</v>
      </c>
      <c r="K1644" s="5" t="str">
        <f t="shared" si="697"/>
        <v>FALSE C</v>
      </c>
      <c r="L1644" s="5" t="str">
        <f t="array" ref="L1644">IFERROR(INDEX(e29_4c,SMALL(IF(($B$9&lt;=e29_raw)*($B$11&gt;=e29_raw),MATCH(ROW(e29_4c),ROW(e29_4c))),ROWS($A$1:A1638)),COLUMN(A1638)),"")</f>
        <v/>
      </c>
      <c r="M1644" s="5" t="b">
        <f t="shared" si="698"/>
        <v>0</v>
      </c>
      <c r="N1644" t="b">
        <f t="shared" si="699"/>
        <v>0</v>
      </c>
      <c r="O1644" t="b">
        <f t="shared" si="700"/>
        <v>0</v>
      </c>
      <c r="P1644" s="5" t="b">
        <f t="shared" si="701"/>
        <v>0</v>
      </c>
      <c r="T1644" t="str">
        <f t="shared" si="677"/>
        <v/>
      </c>
      <c r="U1644" t="str">
        <f t="shared" si="678"/>
        <v/>
      </c>
      <c r="V1644" t="str">
        <f t="shared" si="679"/>
        <v/>
      </c>
      <c r="W1644" t="str">
        <f t="shared" si="680"/>
        <v/>
      </c>
      <c r="X1644" t="str">
        <f t="shared" si="681"/>
        <v/>
      </c>
      <c r="Y1644" t="str">
        <f t="shared" si="682"/>
        <v/>
      </c>
      <c r="Z1644" t="str">
        <f t="shared" si="683"/>
        <v/>
      </c>
      <c r="AA1644" t="str">
        <f t="shared" si="684"/>
        <v/>
      </c>
      <c r="AB1644" t="str">
        <f t="shared" si="685"/>
        <v/>
      </c>
      <c r="AC1644" t="str">
        <f t="shared" si="686"/>
        <v/>
      </c>
      <c r="AD1644" t="str">
        <f t="shared" si="687"/>
        <v/>
      </c>
      <c r="AE1644" t="str">
        <f t="shared" si="688"/>
        <v/>
      </c>
      <c r="AF1644" t="str">
        <f t="shared" si="689"/>
        <v/>
      </c>
      <c r="AG1644" t="str">
        <f t="shared" si="690"/>
        <v/>
      </c>
    </row>
    <row r="1645" spans="3:33" x14ac:dyDescent="0.3">
      <c r="C1645" s="5" t="str">
        <f t="shared" si="691"/>
        <v/>
      </c>
      <c r="D1645" s="5" t="e">
        <f t="shared" si="675"/>
        <v>#N/A</v>
      </c>
      <c r="E1645" s="5" t="b">
        <f t="shared" si="692"/>
        <v>0</v>
      </c>
      <c r="F1645" s="5" t="e">
        <f t="shared" si="676"/>
        <v>#N/A</v>
      </c>
      <c r="G1645" s="5" t="str">
        <f t="shared" si="693"/>
        <v>FALSE V</v>
      </c>
      <c r="H1645" s="5" t="b">
        <f t="shared" si="694"/>
        <v>0</v>
      </c>
      <c r="I1645" s="5" t="b">
        <f t="shared" si="695"/>
        <v>0</v>
      </c>
      <c r="J1645" s="5" t="b">
        <f t="shared" si="696"/>
        <v>0</v>
      </c>
      <c r="K1645" s="5" t="str">
        <f t="shared" si="697"/>
        <v>FALSE C</v>
      </c>
      <c r="L1645" s="5" t="str">
        <f t="array" ref="L1645">IFERROR(INDEX(e29_4c,SMALL(IF(($B$9&lt;=e29_raw)*($B$11&gt;=e29_raw),MATCH(ROW(e29_4c),ROW(e29_4c))),ROWS($A$1:A1639)),COLUMN(A1639)),"")</f>
        <v/>
      </c>
      <c r="M1645" s="5" t="b">
        <f t="shared" si="698"/>
        <v>0</v>
      </c>
      <c r="N1645" t="b">
        <f t="shared" si="699"/>
        <v>0</v>
      </c>
      <c r="O1645" t="b">
        <f t="shared" si="700"/>
        <v>0</v>
      </c>
      <c r="P1645" s="5" t="b">
        <f t="shared" si="701"/>
        <v>0</v>
      </c>
      <c r="T1645" t="str">
        <f t="shared" si="677"/>
        <v/>
      </c>
      <c r="U1645" t="str">
        <f t="shared" si="678"/>
        <v/>
      </c>
      <c r="V1645" t="str">
        <f t="shared" si="679"/>
        <v/>
      </c>
      <c r="W1645" t="str">
        <f t="shared" si="680"/>
        <v/>
      </c>
      <c r="X1645" t="str">
        <f t="shared" si="681"/>
        <v/>
      </c>
      <c r="Y1645" t="str">
        <f t="shared" si="682"/>
        <v/>
      </c>
      <c r="Z1645" t="str">
        <f t="shared" si="683"/>
        <v/>
      </c>
      <c r="AA1645" t="str">
        <f t="shared" si="684"/>
        <v/>
      </c>
      <c r="AB1645" t="str">
        <f t="shared" si="685"/>
        <v/>
      </c>
      <c r="AC1645" t="str">
        <f t="shared" si="686"/>
        <v/>
      </c>
      <c r="AD1645" t="str">
        <f t="shared" si="687"/>
        <v/>
      </c>
      <c r="AE1645" t="str">
        <f t="shared" si="688"/>
        <v/>
      </c>
      <c r="AF1645" t="str">
        <f t="shared" si="689"/>
        <v/>
      </c>
      <c r="AG1645" t="str">
        <f t="shared" si="690"/>
        <v/>
      </c>
    </row>
    <row r="1646" spans="3:33" x14ac:dyDescent="0.3">
      <c r="C1646" s="5" t="str">
        <f t="shared" si="691"/>
        <v/>
      </c>
      <c r="D1646" s="5" t="e">
        <f t="shared" si="675"/>
        <v>#N/A</v>
      </c>
      <c r="E1646" s="5" t="b">
        <f t="shared" si="692"/>
        <v>0</v>
      </c>
      <c r="F1646" s="5" t="e">
        <f t="shared" si="676"/>
        <v>#N/A</v>
      </c>
      <c r="G1646" s="5" t="str">
        <f t="shared" si="693"/>
        <v>FALSE V</v>
      </c>
      <c r="H1646" s="5" t="b">
        <f t="shared" si="694"/>
        <v>0</v>
      </c>
      <c r="I1646" s="5" t="b">
        <f t="shared" si="695"/>
        <v>0</v>
      </c>
      <c r="J1646" s="5" t="b">
        <f t="shared" si="696"/>
        <v>0</v>
      </c>
      <c r="K1646" s="5" t="str">
        <f t="shared" si="697"/>
        <v>FALSE C</v>
      </c>
      <c r="L1646" s="5" t="str">
        <f t="array" ref="L1646">IFERROR(INDEX(e29_4c,SMALL(IF(($B$9&lt;=e29_raw)*($B$11&gt;=e29_raw),MATCH(ROW(e29_4c),ROW(e29_4c))),ROWS($A$1:A1640)),COLUMN(A1640)),"")</f>
        <v/>
      </c>
      <c r="M1646" s="5" t="b">
        <f t="shared" si="698"/>
        <v>0</v>
      </c>
      <c r="N1646" t="b">
        <f t="shared" si="699"/>
        <v>0</v>
      </c>
      <c r="O1646" t="b">
        <f t="shared" si="700"/>
        <v>0</v>
      </c>
      <c r="P1646" s="5" t="b">
        <f t="shared" si="701"/>
        <v>0</v>
      </c>
      <c r="T1646" t="str">
        <f t="shared" si="677"/>
        <v/>
      </c>
      <c r="U1646" t="str">
        <f t="shared" si="678"/>
        <v/>
      </c>
      <c r="V1646" t="str">
        <f t="shared" si="679"/>
        <v/>
      </c>
      <c r="W1646" t="str">
        <f t="shared" si="680"/>
        <v/>
      </c>
      <c r="X1646" t="str">
        <f t="shared" si="681"/>
        <v/>
      </c>
      <c r="Y1646" t="str">
        <f t="shared" si="682"/>
        <v/>
      </c>
      <c r="Z1646" t="str">
        <f t="shared" si="683"/>
        <v/>
      </c>
      <c r="AA1646" t="str">
        <f t="shared" si="684"/>
        <v/>
      </c>
      <c r="AB1646" t="str">
        <f t="shared" si="685"/>
        <v/>
      </c>
      <c r="AC1646" t="str">
        <f t="shared" si="686"/>
        <v/>
      </c>
      <c r="AD1646" t="str">
        <f t="shared" si="687"/>
        <v/>
      </c>
      <c r="AE1646" t="str">
        <f t="shared" si="688"/>
        <v/>
      </c>
      <c r="AF1646" t="str">
        <f t="shared" si="689"/>
        <v/>
      </c>
      <c r="AG1646" t="str">
        <f t="shared" si="690"/>
        <v/>
      </c>
    </row>
    <row r="1647" spans="3:33" x14ac:dyDescent="0.3">
      <c r="C1647" s="5" t="str">
        <f t="shared" si="691"/>
        <v/>
      </c>
      <c r="D1647" s="5" t="e">
        <f t="shared" si="675"/>
        <v>#N/A</v>
      </c>
      <c r="E1647" s="5" t="b">
        <f t="shared" si="692"/>
        <v>0</v>
      </c>
      <c r="F1647" s="5" t="e">
        <f t="shared" si="676"/>
        <v>#N/A</v>
      </c>
      <c r="G1647" s="5" t="str">
        <f t="shared" si="693"/>
        <v>FALSE V</v>
      </c>
      <c r="H1647" s="5" t="b">
        <f t="shared" si="694"/>
        <v>0</v>
      </c>
      <c r="I1647" s="5" t="b">
        <f t="shared" si="695"/>
        <v>0</v>
      </c>
      <c r="J1647" s="5" t="b">
        <f t="shared" si="696"/>
        <v>0</v>
      </c>
      <c r="K1647" s="5" t="str">
        <f t="shared" si="697"/>
        <v>FALSE C</v>
      </c>
      <c r="L1647" s="5" t="str">
        <f t="array" ref="L1647">IFERROR(INDEX(e29_4c,SMALL(IF(($B$9&lt;=e29_raw)*($B$11&gt;=e29_raw),MATCH(ROW(e29_4c),ROW(e29_4c))),ROWS($A$1:A1641)),COLUMN(A1641)),"")</f>
        <v/>
      </c>
      <c r="M1647" s="5" t="b">
        <f t="shared" si="698"/>
        <v>0</v>
      </c>
      <c r="N1647" t="b">
        <f t="shared" si="699"/>
        <v>0</v>
      </c>
      <c r="O1647" t="b">
        <f t="shared" si="700"/>
        <v>0</v>
      </c>
      <c r="P1647" s="5" t="b">
        <f t="shared" si="701"/>
        <v>0</v>
      </c>
      <c r="T1647" t="str">
        <f t="shared" si="677"/>
        <v/>
      </c>
      <c r="U1647" t="str">
        <f t="shared" si="678"/>
        <v/>
      </c>
      <c r="V1647" t="str">
        <f t="shared" si="679"/>
        <v/>
      </c>
      <c r="W1647" t="str">
        <f t="shared" si="680"/>
        <v/>
      </c>
      <c r="X1647" t="str">
        <f t="shared" si="681"/>
        <v/>
      </c>
      <c r="Y1647" t="str">
        <f t="shared" si="682"/>
        <v/>
      </c>
      <c r="Z1647" t="str">
        <f t="shared" si="683"/>
        <v/>
      </c>
      <c r="AA1647" t="str">
        <f t="shared" si="684"/>
        <v/>
      </c>
      <c r="AB1647" t="str">
        <f t="shared" si="685"/>
        <v/>
      </c>
      <c r="AC1647" t="str">
        <f t="shared" si="686"/>
        <v/>
      </c>
      <c r="AD1647" t="str">
        <f t="shared" si="687"/>
        <v/>
      </c>
      <c r="AE1647" t="str">
        <f t="shared" si="688"/>
        <v/>
      </c>
      <c r="AF1647" t="str">
        <f t="shared" si="689"/>
        <v/>
      </c>
      <c r="AG1647" t="str">
        <f t="shared" si="690"/>
        <v/>
      </c>
    </row>
    <row r="1648" spans="3:33" x14ac:dyDescent="0.3">
      <c r="C1648" s="5" t="str">
        <f t="shared" si="691"/>
        <v/>
      </c>
      <c r="D1648" s="5" t="e">
        <f t="shared" si="675"/>
        <v>#N/A</v>
      </c>
      <c r="E1648" s="5" t="b">
        <f t="shared" si="692"/>
        <v>0</v>
      </c>
      <c r="F1648" s="5" t="e">
        <f t="shared" si="676"/>
        <v>#N/A</v>
      </c>
      <c r="G1648" s="5" t="str">
        <f t="shared" si="693"/>
        <v>FALSE V</v>
      </c>
      <c r="H1648" s="5" t="b">
        <f t="shared" si="694"/>
        <v>0</v>
      </c>
      <c r="I1648" s="5" t="b">
        <f t="shared" si="695"/>
        <v>0</v>
      </c>
      <c r="J1648" s="5" t="b">
        <f t="shared" si="696"/>
        <v>0</v>
      </c>
      <c r="K1648" s="5" t="str">
        <f t="shared" si="697"/>
        <v>FALSE C</v>
      </c>
      <c r="L1648" s="5" t="str">
        <f t="array" ref="L1648">IFERROR(INDEX(e29_4c,SMALL(IF(($B$9&lt;=e29_raw)*($B$11&gt;=e29_raw),MATCH(ROW(e29_4c),ROW(e29_4c))),ROWS($A$1:A1642)),COLUMN(A1642)),"")</f>
        <v/>
      </c>
      <c r="M1648" s="5" t="b">
        <f t="shared" si="698"/>
        <v>0</v>
      </c>
      <c r="N1648" t="b">
        <f t="shared" si="699"/>
        <v>0</v>
      </c>
      <c r="O1648" t="b">
        <f t="shared" si="700"/>
        <v>0</v>
      </c>
      <c r="P1648" s="5" t="b">
        <f t="shared" si="701"/>
        <v>0</v>
      </c>
      <c r="T1648" t="str">
        <f t="shared" si="677"/>
        <v/>
      </c>
      <c r="U1648" t="str">
        <f t="shared" si="678"/>
        <v/>
      </c>
      <c r="V1648" t="str">
        <f t="shared" si="679"/>
        <v/>
      </c>
      <c r="W1648" t="str">
        <f t="shared" si="680"/>
        <v/>
      </c>
      <c r="X1648" t="str">
        <f t="shared" si="681"/>
        <v/>
      </c>
      <c r="Y1648" t="str">
        <f t="shared" si="682"/>
        <v/>
      </c>
      <c r="Z1648" t="str">
        <f t="shared" si="683"/>
        <v/>
      </c>
      <c r="AA1648" t="str">
        <f t="shared" si="684"/>
        <v/>
      </c>
      <c r="AB1648" t="str">
        <f t="shared" si="685"/>
        <v/>
      </c>
      <c r="AC1648" t="str">
        <f t="shared" si="686"/>
        <v/>
      </c>
      <c r="AD1648" t="str">
        <f t="shared" si="687"/>
        <v/>
      </c>
      <c r="AE1648" t="str">
        <f t="shared" si="688"/>
        <v/>
      </c>
      <c r="AF1648" t="str">
        <f t="shared" si="689"/>
        <v/>
      </c>
      <c r="AG1648" t="str">
        <f t="shared" si="690"/>
        <v/>
      </c>
    </row>
    <row r="1649" spans="3:33" x14ac:dyDescent="0.3">
      <c r="C1649" s="5" t="str">
        <f t="shared" si="691"/>
        <v/>
      </c>
      <c r="D1649" s="5" t="e">
        <f t="shared" si="675"/>
        <v>#N/A</v>
      </c>
      <c r="E1649" s="5" t="b">
        <f t="shared" si="692"/>
        <v>0</v>
      </c>
      <c r="F1649" s="5" t="e">
        <f t="shared" si="676"/>
        <v>#N/A</v>
      </c>
      <c r="G1649" s="5" t="str">
        <f t="shared" si="693"/>
        <v>FALSE V</v>
      </c>
      <c r="H1649" s="5" t="b">
        <f t="shared" si="694"/>
        <v>0</v>
      </c>
      <c r="I1649" s="5" t="b">
        <f t="shared" si="695"/>
        <v>0</v>
      </c>
      <c r="J1649" s="5" t="b">
        <f t="shared" si="696"/>
        <v>0</v>
      </c>
      <c r="K1649" s="5" t="str">
        <f t="shared" si="697"/>
        <v>FALSE C</v>
      </c>
      <c r="L1649" s="5" t="str">
        <f t="array" ref="L1649">IFERROR(INDEX(e29_4c,SMALL(IF(($B$9&lt;=e29_raw)*($B$11&gt;=e29_raw),MATCH(ROW(e29_4c),ROW(e29_4c))),ROWS($A$1:A1643)),COLUMN(A1643)),"")</f>
        <v/>
      </c>
      <c r="M1649" s="5" t="b">
        <f t="shared" si="698"/>
        <v>0</v>
      </c>
      <c r="N1649" t="b">
        <f t="shared" si="699"/>
        <v>0</v>
      </c>
      <c r="O1649" t="b">
        <f t="shared" si="700"/>
        <v>0</v>
      </c>
      <c r="P1649" s="5" t="b">
        <f t="shared" si="701"/>
        <v>0</v>
      </c>
      <c r="T1649" t="str">
        <f t="shared" si="677"/>
        <v/>
      </c>
      <c r="U1649" t="str">
        <f t="shared" si="678"/>
        <v/>
      </c>
      <c r="V1649" t="str">
        <f t="shared" si="679"/>
        <v/>
      </c>
      <c r="W1649" t="str">
        <f t="shared" si="680"/>
        <v/>
      </c>
      <c r="X1649" t="str">
        <f t="shared" si="681"/>
        <v/>
      </c>
      <c r="Y1649" t="str">
        <f t="shared" si="682"/>
        <v/>
      </c>
      <c r="Z1649" t="str">
        <f t="shared" si="683"/>
        <v/>
      </c>
      <c r="AA1649" t="str">
        <f t="shared" si="684"/>
        <v/>
      </c>
      <c r="AB1649" t="str">
        <f t="shared" si="685"/>
        <v/>
      </c>
      <c r="AC1649" t="str">
        <f t="shared" si="686"/>
        <v/>
      </c>
      <c r="AD1649" t="str">
        <f t="shared" si="687"/>
        <v/>
      </c>
      <c r="AE1649" t="str">
        <f t="shared" si="688"/>
        <v/>
      </c>
      <c r="AF1649" t="str">
        <f t="shared" si="689"/>
        <v/>
      </c>
      <c r="AG1649" t="str">
        <f t="shared" si="690"/>
        <v/>
      </c>
    </row>
    <row r="1650" spans="3:33" x14ac:dyDescent="0.3">
      <c r="C1650" s="5" t="str">
        <f t="shared" si="691"/>
        <v/>
      </c>
      <c r="D1650" s="5" t="e">
        <f t="shared" si="675"/>
        <v>#N/A</v>
      </c>
      <c r="E1650" s="5" t="b">
        <f t="shared" si="692"/>
        <v>0</v>
      </c>
      <c r="F1650" s="5" t="e">
        <f t="shared" si="676"/>
        <v>#N/A</v>
      </c>
      <c r="G1650" s="5" t="str">
        <f t="shared" si="693"/>
        <v>FALSE V</v>
      </c>
      <c r="H1650" s="5" t="b">
        <f t="shared" si="694"/>
        <v>0</v>
      </c>
      <c r="I1650" s="5" t="b">
        <f t="shared" si="695"/>
        <v>0</v>
      </c>
      <c r="J1650" s="5" t="b">
        <f t="shared" si="696"/>
        <v>0</v>
      </c>
      <c r="K1650" s="5" t="str">
        <f t="shared" si="697"/>
        <v>FALSE C</v>
      </c>
      <c r="L1650" s="5" t="str">
        <f t="array" ref="L1650">IFERROR(INDEX(e29_4c,SMALL(IF(($B$9&lt;=e29_raw)*($B$11&gt;=e29_raw),MATCH(ROW(e29_4c),ROW(e29_4c))),ROWS($A$1:A1644)),COLUMN(A1644)),"")</f>
        <v/>
      </c>
      <c r="M1650" s="5" t="b">
        <f t="shared" si="698"/>
        <v>0</v>
      </c>
      <c r="N1650" t="b">
        <f t="shared" si="699"/>
        <v>0</v>
      </c>
      <c r="O1650" t="b">
        <f t="shared" si="700"/>
        <v>0</v>
      </c>
      <c r="P1650" s="5" t="b">
        <f t="shared" si="701"/>
        <v>0</v>
      </c>
      <c r="T1650" t="str">
        <f t="shared" si="677"/>
        <v/>
      </c>
      <c r="U1650" t="str">
        <f t="shared" si="678"/>
        <v/>
      </c>
      <c r="V1650" t="str">
        <f t="shared" si="679"/>
        <v/>
      </c>
      <c r="W1650" t="str">
        <f t="shared" si="680"/>
        <v/>
      </c>
      <c r="X1650" t="str">
        <f t="shared" si="681"/>
        <v/>
      </c>
      <c r="Y1650" t="str">
        <f t="shared" si="682"/>
        <v/>
      </c>
      <c r="Z1650" t="str">
        <f t="shared" si="683"/>
        <v/>
      </c>
      <c r="AA1650" t="str">
        <f t="shared" si="684"/>
        <v/>
      </c>
      <c r="AB1650" t="str">
        <f t="shared" si="685"/>
        <v/>
      </c>
      <c r="AC1650" t="str">
        <f t="shared" si="686"/>
        <v/>
      </c>
      <c r="AD1650" t="str">
        <f t="shared" si="687"/>
        <v/>
      </c>
      <c r="AE1650" t="str">
        <f t="shared" si="688"/>
        <v/>
      </c>
      <c r="AF1650" t="str">
        <f t="shared" si="689"/>
        <v/>
      </c>
      <c r="AG1650" t="str">
        <f t="shared" si="690"/>
        <v/>
      </c>
    </row>
    <row r="1651" spans="3:33" x14ac:dyDescent="0.3">
      <c r="C1651" s="5" t="str">
        <f t="shared" si="691"/>
        <v/>
      </c>
      <c r="D1651" s="5" t="e">
        <f t="shared" si="675"/>
        <v>#N/A</v>
      </c>
      <c r="E1651" s="5" t="b">
        <f t="shared" si="692"/>
        <v>0</v>
      </c>
      <c r="F1651" s="5" t="e">
        <f t="shared" si="676"/>
        <v>#N/A</v>
      </c>
      <c r="G1651" s="5" t="str">
        <f t="shared" si="693"/>
        <v>FALSE V</v>
      </c>
      <c r="H1651" s="5" t="b">
        <f t="shared" si="694"/>
        <v>0</v>
      </c>
      <c r="I1651" s="5" t="b">
        <f t="shared" si="695"/>
        <v>0</v>
      </c>
      <c r="J1651" s="5" t="b">
        <f t="shared" si="696"/>
        <v>0</v>
      </c>
      <c r="K1651" s="5" t="str">
        <f t="shared" si="697"/>
        <v>FALSE C</v>
      </c>
      <c r="L1651" s="5" t="str">
        <f t="array" ref="L1651">IFERROR(INDEX(e29_4c,SMALL(IF(($B$9&lt;=e29_raw)*($B$11&gt;=e29_raw),MATCH(ROW(e29_4c),ROW(e29_4c))),ROWS($A$1:A1645)),COLUMN(A1645)),"")</f>
        <v/>
      </c>
      <c r="M1651" s="5" t="b">
        <f t="shared" si="698"/>
        <v>0</v>
      </c>
      <c r="N1651" t="b">
        <f t="shared" si="699"/>
        <v>0</v>
      </c>
      <c r="O1651" t="b">
        <f t="shared" si="700"/>
        <v>0</v>
      </c>
      <c r="P1651" s="5" t="b">
        <f t="shared" si="701"/>
        <v>0</v>
      </c>
      <c r="T1651" t="str">
        <f t="shared" si="677"/>
        <v/>
      </c>
      <c r="U1651" t="str">
        <f t="shared" si="678"/>
        <v/>
      </c>
      <c r="V1651" t="str">
        <f t="shared" si="679"/>
        <v/>
      </c>
      <c r="W1651" t="str">
        <f t="shared" si="680"/>
        <v/>
      </c>
      <c r="X1651" t="str">
        <f t="shared" si="681"/>
        <v/>
      </c>
      <c r="Y1651" t="str">
        <f t="shared" si="682"/>
        <v/>
      </c>
      <c r="Z1651" t="str">
        <f t="shared" si="683"/>
        <v/>
      </c>
      <c r="AA1651" t="str">
        <f t="shared" si="684"/>
        <v/>
      </c>
      <c r="AB1651" t="str">
        <f t="shared" si="685"/>
        <v/>
      </c>
      <c r="AC1651" t="str">
        <f t="shared" si="686"/>
        <v/>
      </c>
      <c r="AD1651" t="str">
        <f t="shared" si="687"/>
        <v/>
      </c>
      <c r="AE1651" t="str">
        <f t="shared" si="688"/>
        <v/>
      </c>
      <c r="AF1651" t="str">
        <f t="shared" si="689"/>
        <v/>
      </c>
      <c r="AG1651" t="str">
        <f t="shared" si="690"/>
        <v/>
      </c>
    </row>
    <row r="1652" spans="3:33" x14ac:dyDescent="0.3">
      <c r="C1652" s="5" t="str">
        <f t="shared" si="691"/>
        <v/>
      </c>
      <c r="D1652" s="5" t="e">
        <f t="shared" si="675"/>
        <v>#N/A</v>
      </c>
      <c r="E1652" s="5" t="b">
        <f t="shared" si="692"/>
        <v>0</v>
      </c>
      <c r="F1652" s="5" t="e">
        <f t="shared" si="676"/>
        <v>#N/A</v>
      </c>
      <c r="G1652" s="5" t="str">
        <f t="shared" si="693"/>
        <v>FALSE V</v>
      </c>
      <c r="H1652" s="5" t="b">
        <f t="shared" si="694"/>
        <v>0</v>
      </c>
      <c r="I1652" s="5" t="b">
        <f t="shared" si="695"/>
        <v>0</v>
      </c>
      <c r="J1652" s="5" t="b">
        <f t="shared" si="696"/>
        <v>0</v>
      </c>
      <c r="K1652" s="5" t="str">
        <f t="shared" si="697"/>
        <v>FALSE C</v>
      </c>
      <c r="L1652" s="5" t="str">
        <f t="array" ref="L1652">IFERROR(INDEX(e29_4c,SMALL(IF(($B$9&lt;=e29_raw)*($B$11&gt;=e29_raw),MATCH(ROW(e29_4c),ROW(e29_4c))),ROWS($A$1:A1646)),COLUMN(A1646)),"")</f>
        <v/>
      </c>
      <c r="M1652" s="5" t="b">
        <f t="shared" si="698"/>
        <v>0</v>
      </c>
      <c r="N1652" t="b">
        <f t="shared" si="699"/>
        <v>0</v>
      </c>
      <c r="O1652" t="b">
        <f t="shared" si="700"/>
        <v>0</v>
      </c>
      <c r="P1652" s="5" t="b">
        <f t="shared" si="701"/>
        <v>0</v>
      </c>
      <c r="T1652" t="str">
        <f t="shared" si="677"/>
        <v/>
      </c>
      <c r="U1652" t="str">
        <f t="shared" si="678"/>
        <v/>
      </c>
      <c r="V1652" t="str">
        <f t="shared" si="679"/>
        <v/>
      </c>
      <c r="W1652" t="str">
        <f t="shared" si="680"/>
        <v/>
      </c>
      <c r="X1652" t="str">
        <f t="shared" si="681"/>
        <v/>
      </c>
      <c r="Y1652" t="str">
        <f t="shared" si="682"/>
        <v/>
      </c>
      <c r="Z1652" t="str">
        <f t="shared" si="683"/>
        <v/>
      </c>
      <c r="AA1652" t="str">
        <f t="shared" si="684"/>
        <v/>
      </c>
      <c r="AB1652" t="str">
        <f t="shared" si="685"/>
        <v/>
      </c>
      <c r="AC1652" t="str">
        <f t="shared" si="686"/>
        <v/>
      </c>
      <c r="AD1652" t="str">
        <f t="shared" si="687"/>
        <v/>
      </c>
      <c r="AE1652" t="str">
        <f t="shared" si="688"/>
        <v/>
      </c>
      <c r="AF1652" t="str">
        <f t="shared" si="689"/>
        <v/>
      </c>
      <c r="AG1652" t="str">
        <f t="shared" si="690"/>
        <v/>
      </c>
    </row>
    <row r="1653" spans="3:33" x14ac:dyDescent="0.3">
      <c r="C1653" s="5" t="str">
        <f t="shared" si="691"/>
        <v/>
      </c>
      <c r="D1653" s="5" t="e">
        <f t="shared" si="675"/>
        <v>#N/A</v>
      </c>
      <c r="E1653" s="5" t="b">
        <f t="shared" si="692"/>
        <v>0</v>
      </c>
      <c r="F1653" s="5" t="e">
        <f t="shared" si="676"/>
        <v>#N/A</v>
      </c>
      <c r="G1653" s="5" t="str">
        <f t="shared" si="693"/>
        <v>FALSE V</v>
      </c>
      <c r="H1653" s="5" t="b">
        <f t="shared" si="694"/>
        <v>0</v>
      </c>
      <c r="I1653" s="5" t="b">
        <f t="shared" si="695"/>
        <v>0</v>
      </c>
      <c r="J1653" s="5" t="b">
        <f t="shared" si="696"/>
        <v>0</v>
      </c>
      <c r="K1653" s="5" t="str">
        <f t="shared" si="697"/>
        <v>FALSE C</v>
      </c>
      <c r="L1653" s="5" t="str">
        <f t="array" ref="L1653">IFERROR(INDEX(e29_4c,SMALL(IF(($B$9&lt;=e29_raw)*($B$11&gt;=e29_raw),MATCH(ROW(e29_4c),ROW(e29_4c))),ROWS($A$1:A1647)),COLUMN(A1647)),"")</f>
        <v/>
      </c>
      <c r="M1653" s="5" t="b">
        <f t="shared" si="698"/>
        <v>0</v>
      </c>
      <c r="N1653" t="b">
        <f t="shared" si="699"/>
        <v>0</v>
      </c>
      <c r="O1653" t="b">
        <f t="shared" si="700"/>
        <v>0</v>
      </c>
      <c r="P1653" s="5" t="b">
        <f t="shared" si="701"/>
        <v>0</v>
      </c>
      <c r="T1653" t="str">
        <f t="shared" si="677"/>
        <v/>
      </c>
      <c r="U1653" t="str">
        <f t="shared" si="678"/>
        <v/>
      </c>
      <c r="V1653" t="str">
        <f t="shared" si="679"/>
        <v/>
      </c>
      <c r="W1653" t="str">
        <f t="shared" si="680"/>
        <v/>
      </c>
      <c r="X1653" t="str">
        <f t="shared" si="681"/>
        <v/>
      </c>
      <c r="Y1653" t="str">
        <f t="shared" si="682"/>
        <v/>
      </c>
      <c r="Z1653" t="str">
        <f t="shared" si="683"/>
        <v/>
      </c>
      <c r="AA1653" t="str">
        <f t="shared" si="684"/>
        <v/>
      </c>
      <c r="AB1653" t="str">
        <f t="shared" si="685"/>
        <v/>
      </c>
      <c r="AC1653" t="str">
        <f t="shared" si="686"/>
        <v/>
      </c>
      <c r="AD1653" t="str">
        <f t="shared" si="687"/>
        <v/>
      </c>
      <c r="AE1653" t="str">
        <f t="shared" si="688"/>
        <v/>
      </c>
      <c r="AF1653" t="str">
        <f t="shared" si="689"/>
        <v/>
      </c>
      <c r="AG1653" t="str">
        <f t="shared" si="690"/>
        <v/>
      </c>
    </row>
    <row r="1654" spans="3:33" x14ac:dyDescent="0.3">
      <c r="C1654" s="5" t="str">
        <f t="shared" si="691"/>
        <v/>
      </c>
      <c r="D1654" s="5" t="e">
        <f t="shared" si="675"/>
        <v>#N/A</v>
      </c>
      <c r="E1654" s="5" t="b">
        <f t="shared" si="692"/>
        <v>0</v>
      </c>
      <c r="F1654" s="5" t="e">
        <f t="shared" si="676"/>
        <v>#N/A</v>
      </c>
      <c r="G1654" s="5" t="str">
        <f t="shared" si="693"/>
        <v>FALSE V</v>
      </c>
      <c r="H1654" s="5" t="b">
        <f t="shared" si="694"/>
        <v>0</v>
      </c>
      <c r="I1654" s="5" t="b">
        <f t="shared" si="695"/>
        <v>0</v>
      </c>
      <c r="J1654" s="5" t="b">
        <f t="shared" si="696"/>
        <v>0</v>
      </c>
      <c r="K1654" s="5" t="str">
        <f t="shared" si="697"/>
        <v>FALSE C</v>
      </c>
      <c r="L1654" s="5" t="str">
        <f t="array" ref="L1654">IFERROR(INDEX(e29_4c,SMALL(IF(($B$9&lt;=e29_raw)*($B$11&gt;=e29_raw),MATCH(ROW(e29_4c),ROW(e29_4c))),ROWS($A$1:A1648)),COLUMN(A1648)),"")</f>
        <v/>
      </c>
      <c r="M1654" s="5" t="b">
        <f t="shared" si="698"/>
        <v>0</v>
      </c>
      <c r="N1654" t="b">
        <f t="shared" si="699"/>
        <v>0</v>
      </c>
      <c r="O1654" t="b">
        <f t="shared" si="700"/>
        <v>0</v>
      </c>
      <c r="P1654" s="5" t="b">
        <f t="shared" si="701"/>
        <v>0</v>
      </c>
      <c r="T1654" t="str">
        <f t="shared" si="677"/>
        <v/>
      </c>
      <c r="U1654" t="str">
        <f t="shared" si="678"/>
        <v/>
      </c>
      <c r="V1654" t="str">
        <f t="shared" si="679"/>
        <v/>
      </c>
      <c r="W1654" t="str">
        <f t="shared" si="680"/>
        <v/>
      </c>
      <c r="X1654" t="str">
        <f t="shared" si="681"/>
        <v/>
      </c>
      <c r="Y1654" t="str">
        <f t="shared" si="682"/>
        <v/>
      </c>
      <c r="Z1654" t="str">
        <f t="shared" si="683"/>
        <v/>
      </c>
      <c r="AA1654" t="str">
        <f t="shared" si="684"/>
        <v/>
      </c>
      <c r="AB1654" t="str">
        <f t="shared" si="685"/>
        <v/>
      </c>
      <c r="AC1654" t="str">
        <f t="shared" si="686"/>
        <v/>
      </c>
      <c r="AD1654" t="str">
        <f t="shared" si="687"/>
        <v/>
      </c>
      <c r="AE1654" t="str">
        <f t="shared" si="688"/>
        <v/>
      </c>
      <c r="AF1654" t="str">
        <f t="shared" si="689"/>
        <v/>
      </c>
      <c r="AG1654" t="str">
        <f t="shared" si="690"/>
        <v/>
      </c>
    </row>
    <row r="1655" spans="3:33" x14ac:dyDescent="0.3">
      <c r="C1655" s="5" t="str">
        <f t="shared" si="691"/>
        <v/>
      </c>
      <c r="D1655" s="5" t="e">
        <f t="shared" si="675"/>
        <v>#N/A</v>
      </c>
      <c r="E1655" s="5" t="b">
        <f t="shared" si="692"/>
        <v>0</v>
      </c>
      <c r="F1655" s="5" t="e">
        <f t="shared" si="676"/>
        <v>#N/A</v>
      </c>
      <c r="G1655" s="5" t="str">
        <f t="shared" si="693"/>
        <v>FALSE V</v>
      </c>
      <c r="H1655" s="5" t="b">
        <f t="shared" si="694"/>
        <v>0</v>
      </c>
      <c r="I1655" s="5" t="b">
        <f t="shared" si="695"/>
        <v>0</v>
      </c>
      <c r="J1655" s="5" t="b">
        <f t="shared" si="696"/>
        <v>0</v>
      </c>
      <c r="K1655" s="5" t="str">
        <f t="shared" si="697"/>
        <v>FALSE C</v>
      </c>
      <c r="L1655" s="5" t="str">
        <f t="array" ref="L1655">IFERROR(INDEX(e29_4c,SMALL(IF(($B$9&lt;=e29_raw)*($B$11&gt;=e29_raw),MATCH(ROW(e29_4c),ROW(e29_4c))),ROWS($A$1:A1649)),COLUMN(A1649)),"")</f>
        <v/>
      </c>
      <c r="M1655" s="5" t="b">
        <f t="shared" si="698"/>
        <v>0</v>
      </c>
      <c r="N1655" t="b">
        <f t="shared" si="699"/>
        <v>0</v>
      </c>
      <c r="O1655" t="b">
        <f t="shared" si="700"/>
        <v>0</v>
      </c>
      <c r="P1655" s="5" t="b">
        <f t="shared" si="701"/>
        <v>0</v>
      </c>
      <c r="T1655" t="str">
        <f t="shared" si="677"/>
        <v/>
      </c>
      <c r="U1655" t="str">
        <f t="shared" si="678"/>
        <v/>
      </c>
      <c r="V1655" t="str">
        <f t="shared" si="679"/>
        <v/>
      </c>
      <c r="W1655" t="str">
        <f t="shared" si="680"/>
        <v/>
      </c>
      <c r="X1655" t="str">
        <f t="shared" si="681"/>
        <v/>
      </c>
      <c r="Y1655" t="str">
        <f t="shared" si="682"/>
        <v/>
      </c>
      <c r="Z1655" t="str">
        <f t="shared" si="683"/>
        <v/>
      </c>
      <c r="AA1655" t="str">
        <f t="shared" si="684"/>
        <v/>
      </c>
      <c r="AB1655" t="str">
        <f t="shared" si="685"/>
        <v/>
      </c>
      <c r="AC1655" t="str">
        <f t="shared" si="686"/>
        <v/>
      </c>
      <c r="AD1655" t="str">
        <f t="shared" si="687"/>
        <v/>
      </c>
      <c r="AE1655" t="str">
        <f t="shared" si="688"/>
        <v/>
      </c>
      <c r="AF1655" t="str">
        <f t="shared" si="689"/>
        <v/>
      </c>
      <c r="AG1655" t="str">
        <f t="shared" si="690"/>
        <v/>
      </c>
    </row>
    <row r="1656" spans="3:33" x14ac:dyDescent="0.3">
      <c r="C1656" s="5" t="str">
        <f t="shared" si="691"/>
        <v/>
      </c>
      <c r="D1656" s="5" t="e">
        <f t="shared" si="675"/>
        <v>#N/A</v>
      </c>
      <c r="E1656" s="5" t="b">
        <f t="shared" si="692"/>
        <v>0</v>
      </c>
      <c r="F1656" s="5" t="e">
        <f t="shared" si="676"/>
        <v>#N/A</v>
      </c>
      <c r="G1656" s="5" t="str">
        <f t="shared" si="693"/>
        <v>FALSE V</v>
      </c>
      <c r="H1656" s="5" t="b">
        <f t="shared" si="694"/>
        <v>0</v>
      </c>
      <c r="I1656" s="5" t="b">
        <f t="shared" si="695"/>
        <v>0</v>
      </c>
      <c r="J1656" s="5" t="b">
        <f t="shared" si="696"/>
        <v>0</v>
      </c>
      <c r="K1656" s="5" t="str">
        <f t="shared" si="697"/>
        <v>FALSE C</v>
      </c>
      <c r="L1656" s="5" t="str">
        <f t="array" ref="L1656">IFERROR(INDEX(e29_4c,SMALL(IF(($B$9&lt;=e29_raw)*($B$11&gt;=e29_raw),MATCH(ROW(e29_4c),ROW(e29_4c))),ROWS($A$1:A1650)),COLUMN(A1650)),"")</f>
        <v/>
      </c>
      <c r="M1656" s="5" t="b">
        <f t="shared" si="698"/>
        <v>0</v>
      </c>
      <c r="N1656" t="b">
        <f t="shared" si="699"/>
        <v>0</v>
      </c>
      <c r="O1656" t="b">
        <f t="shared" si="700"/>
        <v>0</v>
      </c>
      <c r="P1656" s="5" t="b">
        <f t="shared" si="701"/>
        <v>0</v>
      </c>
      <c r="T1656" t="str">
        <f t="shared" si="677"/>
        <v/>
      </c>
      <c r="U1656" t="str">
        <f t="shared" si="678"/>
        <v/>
      </c>
      <c r="V1656" t="str">
        <f t="shared" si="679"/>
        <v/>
      </c>
      <c r="W1656" t="str">
        <f t="shared" si="680"/>
        <v/>
      </c>
      <c r="X1656" t="str">
        <f t="shared" si="681"/>
        <v/>
      </c>
      <c r="Y1656" t="str">
        <f t="shared" si="682"/>
        <v/>
      </c>
      <c r="Z1656" t="str">
        <f t="shared" si="683"/>
        <v/>
      </c>
      <c r="AA1656" t="str">
        <f t="shared" si="684"/>
        <v/>
      </c>
      <c r="AB1656" t="str">
        <f t="shared" si="685"/>
        <v/>
      </c>
      <c r="AC1656" t="str">
        <f t="shared" si="686"/>
        <v/>
      </c>
      <c r="AD1656" t="str">
        <f t="shared" si="687"/>
        <v/>
      </c>
      <c r="AE1656" t="str">
        <f t="shared" si="688"/>
        <v/>
      </c>
      <c r="AF1656" t="str">
        <f t="shared" si="689"/>
        <v/>
      </c>
      <c r="AG1656" t="str">
        <f t="shared" si="690"/>
        <v/>
      </c>
    </row>
    <row r="1657" spans="3:33" x14ac:dyDescent="0.3">
      <c r="C1657" s="5" t="str">
        <f t="shared" si="691"/>
        <v/>
      </c>
      <c r="D1657" s="5" t="e">
        <f t="shared" si="675"/>
        <v>#N/A</v>
      </c>
      <c r="E1657" s="5" t="b">
        <f t="shared" si="692"/>
        <v>0</v>
      </c>
      <c r="F1657" s="5" t="e">
        <f t="shared" si="676"/>
        <v>#N/A</v>
      </c>
      <c r="G1657" s="5" t="str">
        <f t="shared" si="693"/>
        <v>FALSE V</v>
      </c>
      <c r="H1657" s="5" t="b">
        <f t="shared" si="694"/>
        <v>0</v>
      </c>
      <c r="I1657" s="5" t="b">
        <f t="shared" si="695"/>
        <v>0</v>
      </c>
      <c r="J1657" s="5" t="b">
        <f t="shared" si="696"/>
        <v>0</v>
      </c>
      <c r="K1657" s="5" t="str">
        <f t="shared" si="697"/>
        <v>FALSE C</v>
      </c>
      <c r="L1657" s="5" t="str">
        <f t="array" ref="L1657">IFERROR(INDEX(e29_4c,SMALL(IF(($B$9&lt;=e29_raw)*($B$11&gt;=e29_raw),MATCH(ROW(e29_4c),ROW(e29_4c))),ROWS($A$1:A1651)),COLUMN(A1651)),"")</f>
        <v/>
      </c>
      <c r="M1657" s="5" t="b">
        <f t="shared" si="698"/>
        <v>0</v>
      </c>
      <c r="N1657" t="b">
        <f t="shared" si="699"/>
        <v>0</v>
      </c>
      <c r="O1657" t="b">
        <f t="shared" si="700"/>
        <v>0</v>
      </c>
      <c r="P1657" s="5" t="b">
        <f t="shared" si="701"/>
        <v>0</v>
      </c>
      <c r="T1657" t="str">
        <f t="shared" si="677"/>
        <v/>
      </c>
      <c r="U1657" t="str">
        <f t="shared" si="678"/>
        <v/>
      </c>
      <c r="V1657" t="str">
        <f t="shared" si="679"/>
        <v/>
      </c>
      <c r="W1657" t="str">
        <f t="shared" si="680"/>
        <v/>
      </c>
      <c r="X1657" t="str">
        <f t="shared" si="681"/>
        <v/>
      </c>
      <c r="Y1657" t="str">
        <f t="shared" si="682"/>
        <v/>
      </c>
      <c r="Z1657" t="str">
        <f t="shared" si="683"/>
        <v/>
      </c>
      <c r="AA1657" t="str">
        <f t="shared" si="684"/>
        <v/>
      </c>
      <c r="AB1657" t="str">
        <f t="shared" si="685"/>
        <v/>
      </c>
      <c r="AC1657" t="str">
        <f t="shared" si="686"/>
        <v/>
      </c>
      <c r="AD1657" t="str">
        <f t="shared" si="687"/>
        <v/>
      </c>
      <c r="AE1657" t="str">
        <f t="shared" si="688"/>
        <v/>
      </c>
      <c r="AF1657" t="str">
        <f t="shared" si="689"/>
        <v/>
      </c>
      <c r="AG1657" t="str">
        <f t="shared" si="690"/>
        <v/>
      </c>
    </row>
    <row r="1658" spans="3:33" x14ac:dyDescent="0.3">
      <c r="C1658" s="5" t="str">
        <f t="shared" si="691"/>
        <v/>
      </c>
      <c r="D1658" s="5" t="e">
        <f t="shared" si="675"/>
        <v>#N/A</v>
      </c>
      <c r="E1658" s="5" t="b">
        <f t="shared" si="692"/>
        <v>0</v>
      </c>
      <c r="F1658" s="5" t="e">
        <f t="shared" si="676"/>
        <v>#N/A</v>
      </c>
      <c r="G1658" s="5" t="str">
        <f t="shared" si="693"/>
        <v>FALSE V</v>
      </c>
      <c r="H1658" s="5" t="b">
        <f t="shared" si="694"/>
        <v>0</v>
      </c>
      <c r="I1658" s="5" t="b">
        <f t="shared" si="695"/>
        <v>0</v>
      </c>
      <c r="J1658" s="5" t="b">
        <f t="shared" si="696"/>
        <v>0</v>
      </c>
      <c r="K1658" s="5" t="str">
        <f t="shared" si="697"/>
        <v>FALSE C</v>
      </c>
      <c r="L1658" s="5" t="str">
        <f t="array" ref="L1658">IFERROR(INDEX(e29_4c,SMALL(IF(($B$9&lt;=e29_raw)*($B$11&gt;=e29_raw),MATCH(ROW(e29_4c),ROW(e29_4c))),ROWS($A$1:A1652)),COLUMN(A1652)),"")</f>
        <v/>
      </c>
      <c r="M1658" s="5" t="b">
        <f t="shared" si="698"/>
        <v>0</v>
      </c>
      <c r="N1658" t="b">
        <f t="shared" si="699"/>
        <v>0</v>
      </c>
      <c r="O1658" t="b">
        <f t="shared" si="700"/>
        <v>0</v>
      </c>
      <c r="P1658" s="5" t="b">
        <f t="shared" si="701"/>
        <v>0</v>
      </c>
      <c r="T1658" t="str">
        <f t="shared" si="677"/>
        <v/>
      </c>
      <c r="U1658" t="str">
        <f t="shared" si="678"/>
        <v/>
      </c>
      <c r="V1658" t="str">
        <f t="shared" si="679"/>
        <v/>
      </c>
      <c r="W1658" t="str">
        <f t="shared" si="680"/>
        <v/>
      </c>
      <c r="X1658" t="str">
        <f t="shared" si="681"/>
        <v/>
      </c>
      <c r="Y1658" t="str">
        <f t="shared" si="682"/>
        <v/>
      </c>
      <c r="Z1658" t="str">
        <f t="shared" si="683"/>
        <v/>
      </c>
      <c r="AA1658" t="str">
        <f t="shared" si="684"/>
        <v/>
      </c>
      <c r="AB1658" t="str">
        <f t="shared" si="685"/>
        <v/>
      </c>
      <c r="AC1658" t="str">
        <f t="shared" si="686"/>
        <v/>
      </c>
      <c r="AD1658" t="str">
        <f t="shared" si="687"/>
        <v/>
      </c>
      <c r="AE1658" t="str">
        <f t="shared" si="688"/>
        <v/>
      </c>
      <c r="AF1658" t="str">
        <f t="shared" si="689"/>
        <v/>
      </c>
      <c r="AG1658" t="str">
        <f t="shared" si="690"/>
        <v/>
      </c>
    </row>
    <row r="1659" spans="3:33" x14ac:dyDescent="0.3">
      <c r="C1659" s="5" t="str">
        <f t="shared" si="691"/>
        <v/>
      </c>
      <c r="D1659" s="5" t="e">
        <f t="shared" si="675"/>
        <v>#N/A</v>
      </c>
      <c r="E1659" s="5" t="b">
        <f t="shared" si="692"/>
        <v>0</v>
      </c>
      <c r="F1659" s="5" t="e">
        <f t="shared" si="676"/>
        <v>#N/A</v>
      </c>
      <c r="G1659" s="5" t="str">
        <f t="shared" si="693"/>
        <v>FALSE V</v>
      </c>
      <c r="H1659" s="5" t="b">
        <f t="shared" si="694"/>
        <v>0</v>
      </c>
      <c r="I1659" s="5" t="b">
        <f t="shared" si="695"/>
        <v>0</v>
      </c>
      <c r="J1659" s="5" t="b">
        <f t="shared" si="696"/>
        <v>0</v>
      </c>
      <c r="K1659" s="5" t="str">
        <f t="shared" si="697"/>
        <v>FALSE C</v>
      </c>
      <c r="L1659" s="5" t="str">
        <f t="array" ref="L1659">IFERROR(INDEX(e29_4c,SMALL(IF(($B$9&lt;=e29_raw)*($B$11&gt;=e29_raw),MATCH(ROW(e29_4c),ROW(e29_4c))),ROWS($A$1:A1653)),COLUMN(A1653)),"")</f>
        <v/>
      </c>
      <c r="M1659" s="5" t="b">
        <f t="shared" si="698"/>
        <v>0</v>
      </c>
      <c r="N1659" t="b">
        <f t="shared" si="699"/>
        <v>0</v>
      </c>
      <c r="O1659" t="b">
        <f t="shared" si="700"/>
        <v>0</v>
      </c>
      <c r="P1659" s="5" t="b">
        <f t="shared" si="701"/>
        <v>0</v>
      </c>
      <c r="T1659" t="str">
        <f t="shared" si="677"/>
        <v/>
      </c>
      <c r="U1659" t="str">
        <f t="shared" si="678"/>
        <v/>
      </c>
      <c r="V1659" t="str">
        <f t="shared" si="679"/>
        <v/>
      </c>
      <c r="W1659" t="str">
        <f t="shared" si="680"/>
        <v/>
      </c>
      <c r="X1659" t="str">
        <f t="shared" si="681"/>
        <v/>
      </c>
      <c r="Y1659" t="str">
        <f t="shared" si="682"/>
        <v/>
      </c>
      <c r="Z1659" t="str">
        <f t="shared" si="683"/>
        <v/>
      </c>
      <c r="AA1659" t="str">
        <f t="shared" si="684"/>
        <v/>
      </c>
      <c r="AB1659" t="str">
        <f t="shared" si="685"/>
        <v/>
      </c>
      <c r="AC1659" t="str">
        <f t="shared" si="686"/>
        <v/>
      </c>
      <c r="AD1659" t="str">
        <f t="shared" si="687"/>
        <v/>
      </c>
      <c r="AE1659" t="str">
        <f t="shared" si="688"/>
        <v/>
      </c>
      <c r="AF1659" t="str">
        <f t="shared" si="689"/>
        <v/>
      </c>
      <c r="AG1659" t="str">
        <f t="shared" si="690"/>
        <v/>
      </c>
    </row>
    <row r="1660" spans="3:33" x14ac:dyDescent="0.3">
      <c r="C1660" s="5" t="str">
        <f t="shared" si="691"/>
        <v/>
      </c>
      <c r="D1660" s="5" t="e">
        <f t="shared" si="675"/>
        <v>#N/A</v>
      </c>
      <c r="E1660" s="5" t="b">
        <f t="shared" si="692"/>
        <v>0</v>
      </c>
      <c r="F1660" s="5" t="e">
        <f t="shared" si="676"/>
        <v>#N/A</v>
      </c>
      <c r="G1660" s="5" t="str">
        <f t="shared" si="693"/>
        <v>FALSE V</v>
      </c>
      <c r="H1660" s="5" t="b">
        <f t="shared" si="694"/>
        <v>0</v>
      </c>
      <c r="I1660" s="5" t="b">
        <f t="shared" si="695"/>
        <v>0</v>
      </c>
      <c r="J1660" s="5" t="b">
        <f t="shared" si="696"/>
        <v>0</v>
      </c>
      <c r="K1660" s="5" t="str">
        <f t="shared" si="697"/>
        <v>FALSE C</v>
      </c>
      <c r="L1660" s="5" t="str">
        <f t="array" ref="L1660">IFERROR(INDEX(e29_4c,SMALL(IF(($B$9&lt;=e29_raw)*($B$11&gt;=e29_raw),MATCH(ROW(e29_4c),ROW(e29_4c))),ROWS($A$1:A1654)),COLUMN(A1654)),"")</f>
        <v/>
      </c>
      <c r="M1660" s="5" t="b">
        <f t="shared" si="698"/>
        <v>0</v>
      </c>
      <c r="N1660" t="b">
        <f t="shared" si="699"/>
        <v>0</v>
      </c>
      <c r="O1660" t="b">
        <f t="shared" si="700"/>
        <v>0</v>
      </c>
      <c r="P1660" s="5" t="b">
        <f t="shared" si="701"/>
        <v>0</v>
      </c>
      <c r="T1660" t="str">
        <f t="shared" si="677"/>
        <v/>
      </c>
      <c r="U1660" t="str">
        <f t="shared" si="678"/>
        <v/>
      </c>
      <c r="V1660" t="str">
        <f t="shared" si="679"/>
        <v/>
      </c>
      <c r="W1660" t="str">
        <f t="shared" si="680"/>
        <v/>
      </c>
      <c r="X1660" t="str">
        <f t="shared" si="681"/>
        <v/>
      </c>
      <c r="Y1660" t="str">
        <f t="shared" si="682"/>
        <v/>
      </c>
      <c r="Z1660" t="str">
        <f t="shared" si="683"/>
        <v/>
      </c>
      <c r="AA1660" t="str">
        <f t="shared" si="684"/>
        <v/>
      </c>
      <c r="AB1660" t="str">
        <f t="shared" si="685"/>
        <v/>
      </c>
      <c r="AC1660" t="str">
        <f t="shared" si="686"/>
        <v/>
      </c>
      <c r="AD1660" t="str">
        <f t="shared" si="687"/>
        <v/>
      </c>
      <c r="AE1660" t="str">
        <f t="shared" si="688"/>
        <v/>
      </c>
      <c r="AF1660" t="str">
        <f t="shared" si="689"/>
        <v/>
      </c>
      <c r="AG1660" t="str">
        <f t="shared" si="690"/>
        <v/>
      </c>
    </row>
    <row r="1661" spans="3:33" x14ac:dyDescent="0.3">
      <c r="C1661" s="5" t="str">
        <f t="shared" si="691"/>
        <v/>
      </c>
      <c r="D1661" s="5" t="e">
        <f t="shared" si="675"/>
        <v>#N/A</v>
      </c>
      <c r="E1661" s="5" t="b">
        <f t="shared" si="692"/>
        <v>0</v>
      </c>
      <c r="F1661" s="5" t="e">
        <f t="shared" si="676"/>
        <v>#N/A</v>
      </c>
      <c r="G1661" s="5" t="str">
        <f t="shared" si="693"/>
        <v>FALSE V</v>
      </c>
      <c r="H1661" s="5" t="b">
        <f t="shared" si="694"/>
        <v>0</v>
      </c>
      <c r="I1661" s="5" t="b">
        <f t="shared" si="695"/>
        <v>0</v>
      </c>
      <c r="J1661" s="5" t="b">
        <f t="shared" si="696"/>
        <v>0</v>
      </c>
      <c r="K1661" s="5" t="str">
        <f t="shared" si="697"/>
        <v>FALSE C</v>
      </c>
      <c r="L1661" s="5" t="str">
        <f t="array" ref="L1661">IFERROR(INDEX(e29_4c,SMALL(IF(($B$9&lt;=e29_raw)*($B$11&gt;=e29_raw),MATCH(ROW(e29_4c),ROW(e29_4c))),ROWS($A$1:A1655)),COLUMN(A1655)),"")</f>
        <v/>
      </c>
      <c r="M1661" s="5" t="b">
        <f t="shared" si="698"/>
        <v>0</v>
      </c>
      <c r="N1661" t="b">
        <f t="shared" si="699"/>
        <v>0</v>
      </c>
      <c r="O1661" t="b">
        <f t="shared" si="700"/>
        <v>0</v>
      </c>
      <c r="P1661" s="5" t="b">
        <f t="shared" si="701"/>
        <v>0</v>
      </c>
      <c r="T1661" t="str">
        <f t="shared" si="677"/>
        <v/>
      </c>
      <c r="U1661" t="str">
        <f t="shared" si="678"/>
        <v/>
      </c>
      <c r="V1661" t="str">
        <f t="shared" si="679"/>
        <v/>
      </c>
      <c r="W1661" t="str">
        <f t="shared" si="680"/>
        <v/>
      </c>
      <c r="X1661" t="str">
        <f t="shared" si="681"/>
        <v/>
      </c>
      <c r="Y1661" t="str">
        <f t="shared" si="682"/>
        <v/>
      </c>
      <c r="Z1661" t="str">
        <f t="shared" si="683"/>
        <v/>
      </c>
      <c r="AA1661" t="str">
        <f t="shared" si="684"/>
        <v/>
      </c>
      <c r="AB1661" t="str">
        <f t="shared" si="685"/>
        <v/>
      </c>
      <c r="AC1661" t="str">
        <f t="shared" si="686"/>
        <v/>
      </c>
      <c r="AD1661" t="str">
        <f t="shared" si="687"/>
        <v/>
      </c>
      <c r="AE1661" t="str">
        <f t="shared" si="688"/>
        <v/>
      </c>
      <c r="AF1661" t="str">
        <f t="shared" si="689"/>
        <v/>
      </c>
      <c r="AG1661" t="str">
        <f t="shared" si="690"/>
        <v/>
      </c>
    </row>
    <row r="1662" spans="3:33" x14ac:dyDescent="0.3">
      <c r="C1662" s="5" t="str">
        <f t="shared" si="691"/>
        <v/>
      </c>
      <c r="D1662" s="5" t="e">
        <f t="shared" si="675"/>
        <v>#N/A</v>
      </c>
      <c r="E1662" s="5" t="b">
        <f t="shared" si="692"/>
        <v>0</v>
      </c>
      <c r="F1662" s="5" t="e">
        <f t="shared" si="676"/>
        <v>#N/A</v>
      </c>
      <c r="G1662" s="5" t="str">
        <f t="shared" si="693"/>
        <v>FALSE V</v>
      </c>
      <c r="H1662" s="5" t="b">
        <f t="shared" si="694"/>
        <v>0</v>
      </c>
      <c r="I1662" s="5" t="b">
        <f t="shared" si="695"/>
        <v>0</v>
      </c>
      <c r="J1662" s="5" t="b">
        <f t="shared" si="696"/>
        <v>0</v>
      </c>
      <c r="K1662" s="5" t="str">
        <f t="shared" si="697"/>
        <v>FALSE C</v>
      </c>
      <c r="L1662" s="5" t="str">
        <f t="array" ref="L1662">IFERROR(INDEX(e29_4c,SMALL(IF(($B$9&lt;=e29_raw)*($B$11&gt;=e29_raw),MATCH(ROW(e29_4c),ROW(e29_4c))),ROWS($A$1:A1656)),COLUMN(A1656)),"")</f>
        <v/>
      </c>
      <c r="M1662" s="5" t="b">
        <f t="shared" si="698"/>
        <v>0</v>
      </c>
      <c r="N1662" t="b">
        <f t="shared" si="699"/>
        <v>0</v>
      </c>
      <c r="O1662" t="b">
        <f t="shared" si="700"/>
        <v>0</v>
      </c>
      <c r="P1662" s="5" t="b">
        <f t="shared" si="701"/>
        <v>0</v>
      </c>
      <c r="T1662" t="str">
        <f t="shared" si="677"/>
        <v/>
      </c>
      <c r="U1662" t="str">
        <f t="shared" si="678"/>
        <v/>
      </c>
      <c r="V1662" t="str">
        <f t="shared" si="679"/>
        <v/>
      </c>
      <c r="W1662" t="str">
        <f t="shared" si="680"/>
        <v/>
      </c>
      <c r="X1662" t="str">
        <f t="shared" si="681"/>
        <v/>
      </c>
      <c r="Y1662" t="str">
        <f t="shared" si="682"/>
        <v/>
      </c>
      <c r="Z1662" t="str">
        <f t="shared" si="683"/>
        <v/>
      </c>
      <c r="AA1662" t="str">
        <f t="shared" si="684"/>
        <v/>
      </c>
      <c r="AB1662" t="str">
        <f t="shared" si="685"/>
        <v/>
      </c>
      <c r="AC1662" t="str">
        <f t="shared" si="686"/>
        <v/>
      </c>
      <c r="AD1662" t="str">
        <f t="shared" si="687"/>
        <v/>
      </c>
      <c r="AE1662" t="str">
        <f t="shared" si="688"/>
        <v/>
      </c>
      <c r="AF1662" t="str">
        <f t="shared" si="689"/>
        <v/>
      </c>
      <c r="AG1662" t="str">
        <f t="shared" si="690"/>
        <v/>
      </c>
    </row>
    <row r="1663" spans="3:33" x14ac:dyDescent="0.3">
      <c r="C1663" s="5" t="str">
        <f t="shared" si="691"/>
        <v/>
      </c>
      <c r="D1663" s="5" t="e">
        <f t="shared" si="675"/>
        <v>#N/A</v>
      </c>
      <c r="E1663" s="5" t="b">
        <f t="shared" si="692"/>
        <v>0</v>
      </c>
      <c r="F1663" s="5" t="e">
        <f t="shared" si="676"/>
        <v>#N/A</v>
      </c>
      <c r="G1663" s="5" t="str">
        <f t="shared" si="693"/>
        <v>FALSE V</v>
      </c>
      <c r="H1663" s="5" t="b">
        <f t="shared" si="694"/>
        <v>0</v>
      </c>
      <c r="I1663" s="5" t="b">
        <f t="shared" si="695"/>
        <v>0</v>
      </c>
      <c r="J1663" s="5" t="b">
        <f t="shared" si="696"/>
        <v>0</v>
      </c>
      <c r="K1663" s="5" t="str">
        <f t="shared" si="697"/>
        <v>FALSE C</v>
      </c>
      <c r="L1663" s="5" t="str">
        <f t="array" ref="L1663">IFERROR(INDEX(e29_4c,SMALL(IF(($B$9&lt;=e29_raw)*($B$11&gt;=e29_raw),MATCH(ROW(e29_4c),ROW(e29_4c))),ROWS($A$1:A1657)),COLUMN(A1657)),"")</f>
        <v/>
      </c>
      <c r="M1663" s="5" t="b">
        <f t="shared" si="698"/>
        <v>0</v>
      </c>
      <c r="N1663" t="b">
        <f t="shared" si="699"/>
        <v>0</v>
      </c>
      <c r="O1663" t="b">
        <f t="shared" si="700"/>
        <v>0</v>
      </c>
      <c r="P1663" s="5" t="b">
        <f t="shared" si="701"/>
        <v>0</v>
      </c>
      <c r="T1663" t="str">
        <f t="shared" si="677"/>
        <v/>
      </c>
      <c r="U1663" t="str">
        <f t="shared" si="678"/>
        <v/>
      </c>
      <c r="V1663" t="str">
        <f t="shared" si="679"/>
        <v/>
      </c>
      <c r="W1663" t="str">
        <f t="shared" si="680"/>
        <v/>
      </c>
      <c r="X1663" t="str">
        <f t="shared" si="681"/>
        <v/>
      </c>
      <c r="Y1663" t="str">
        <f t="shared" si="682"/>
        <v/>
      </c>
      <c r="Z1663" t="str">
        <f t="shared" si="683"/>
        <v/>
      </c>
      <c r="AA1663" t="str">
        <f t="shared" si="684"/>
        <v/>
      </c>
      <c r="AB1663" t="str">
        <f t="shared" si="685"/>
        <v/>
      </c>
      <c r="AC1663" t="str">
        <f t="shared" si="686"/>
        <v/>
      </c>
      <c r="AD1663" t="str">
        <f t="shared" si="687"/>
        <v/>
      </c>
      <c r="AE1663" t="str">
        <f t="shared" si="688"/>
        <v/>
      </c>
      <c r="AF1663" t="str">
        <f t="shared" si="689"/>
        <v/>
      </c>
      <c r="AG1663" t="str">
        <f t="shared" si="690"/>
        <v/>
      </c>
    </row>
    <row r="1664" spans="3:33" x14ac:dyDescent="0.3">
      <c r="C1664" s="5" t="str">
        <f t="shared" si="691"/>
        <v/>
      </c>
      <c r="D1664" s="5" t="e">
        <f t="shared" si="675"/>
        <v>#N/A</v>
      </c>
      <c r="E1664" s="5" t="b">
        <f t="shared" si="692"/>
        <v>0</v>
      </c>
      <c r="F1664" s="5" t="e">
        <f t="shared" si="676"/>
        <v>#N/A</v>
      </c>
      <c r="G1664" s="5" t="str">
        <f t="shared" si="693"/>
        <v>FALSE V</v>
      </c>
      <c r="H1664" s="5" t="b">
        <f t="shared" si="694"/>
        <v>0</v>
      </c>
      <c r="I1664" s="5" t="b">
        <f t="shared" si="695"/>
        <v>0</v>
      </c>
      <c r="J1664" s="5" t="b">
        <f t="shared" si="696"/>
        <v>0</v>
      </c>
      <c r="K1664" s="5" t="str">
        <f t="shared" si="697"/>
        <v>FALSE C</v>
      </c>
      <c r="L1664" s="5" t="str">
        <f t="array" ref="L1664">IFERROR(INDEX(e29_4c,SMALL(IF(($B$9&lt;=e29_raw)*($B$11&gt;=e29_raw),MATCH(ROW(e29_4c),ROW(e29_4c))),ROWS($A$1:A1658)),COLUMN(A1658)),"")</f>
        <v/>
      </c>
      <c r="M1664" s="5" t="b">
        <f t="shared" si="698"/>
        <v>0</v>
      </c>
      <c r="N1664" t="b">
        <f t="shared" si="699"/>
        <v>0</v>
      </c>
      <c r="O1664" t="b">
        <f t="shared" si="700"/>
        <v>0</v>
      </c>
      <c r="P1664" s="5" t="b">
        <f t="shared" si="701"/>
        <v>0</v>
      </c>
      <c r="T1664" t="str">
        <f t="shared" si="677"/>
        <v/>
      </c>
      <c r="U1664" t="str">
        <f t="shared" si="678"/>
        <v/>
      </c>
      <c r="V1664" t="str">
        <f t="shared" si="679"/>
        <v/>
      </c>
      <c r="W1664" t="str">
        <f t="shared" si="680"/>
        <v/>
      </c>
      <c r="X1664" t="str">
        <f t="shared" si="681"/>
        <v/>
      </c>
      <c r="Y1664" t="str">
        <f t="shared" si="682"/>
        <v/>
      </c>
      <c r="Z1664" t="str">
        <f t="shared" si="683"/>
        <v/>
      </c>
      <c r="AA1664" t="str">
        <f t="shared" si="684"/>
        <v/>
      </c>
      <c r="AB1664" t="str">
        <f t="shared" si="685"/>
        <v/>
      </c>
      <c r="AC1664" t="str">
        <f t="shared" si="686"/>
        <v/>
      </c>
      <c r="AD1664" t="str">
        <f t="shared" si="687"/>
        <v/>
      </c>
      <c r="AE1664" t="str">
        <f t="shared" si="688"/>
        <v/>
      </c>
      <c r="AF1664" t="str">
        <f t="shared" si="689"/>
        <v/>
      </c>
      <c r="AG1664" t="str">
        <f t="shared" si="690"/>
        <v/>
      </c>
    </row>
    <row r="1665" spans="3:33" x14ac:dyDescent="0.3">
      <c r="C1665" s="5" t="str">
        <f t="shared" si="691"/>
        <v/>
      </c>
      <c r="D1665" s="5" t="e">
        <f t="shared" si="675"/>
        <v>#N/A</v>
      </c>
      <c r="E1665" s="5" t="b">
        <f t="shared" si="692"/>
        <v>0</v>
      </c>
      <c r="F1665" s="5" t="e">
        <f t="shared" si="676"/>
        <v>#N/A</v>
      </c>
      <c r="G1665" s="5" t="str">
        <f t="shared" si="693"/>
        <v>FALSE V</v>
      </c>
      <c r="H1665" s="5" t="b">
        <f t="shared" si="694"/>
        <v>0</v>
      </c>
      <c r="I1665" s="5" t="b">
        <f t="shared" si="695"/>
        <v>0</v>
      </c>
      <c r="J1665" s="5" t="b">
        <f t="shared" si="696"/>
        <v>0</v>
      </c>
      <c r="K1665" s="5" t="str">
        <f t="shared" si="697"/>
        <v>FALSE C</v>
      </c>
      <c r="L1665" s="5" t="str">
        <f t="array" ref="L1665">IFERROR(INDEX(e29_4c,SMALL(IF(($B$9&lt;=e29_raw)*($B$11&gt;=e29_raw),MATCH(ROW(e29_4c),ROW(e29_4c))),ROWS($A$1:A1659)),COLUMN(A1659)),"")</f>
        <v/>
      </c>
      <c r="M1665" s="5" t="b">
        <f t="shared" si="698"/>
        <v>0</v>
      </c>
      <c r="N1665" t="b">
        <f t="shared" si="699"/>
        <v>0</v>
      </c>
      <c r="O1665" t="b">
        <f t="shared" si="700"/>
        <v>0</v>
      </c>
      <c r="P1665" s="5" t="b">
        <f t="shared" si="701"/>
        <v>0</v>
      </c>
      <c r="T1665" t="str">
        <f t="shared" si="677"/>
        <v/>
      </c>
      <c r="U1665" t="str">
        <f t="shared" si="678"/>
        <v/>
      </c>
      <c r="V1665" t="str">
        <f t="shared" si="679"/>
        <v/>
      </c>
      <c r="W1665" t="str">
        <f t="shared" si="680"/>
        <v/>
      </c>
      <c r="X1665" t="str">
        <f t="shared" si="681"/>
        <v/>
      </c>
      <c r="Y1665" t="str">
        <f t="shared" si="682"/>
        <v/>
      </c>
      <c r="Z1665" t="str">
        <f t="shared" si="683"/>
        <v/>
      </c>
      <c r="AA1665" t="str">
        <f t="shared" si="684"/>
        <v/>
      </c>
      <c r="AB1665" t="str">
        <f t="shared" si="685"/>
        <v/>
      </c>
      <c r="AC1665" t="str">
        <f t="shared" si="686"/>
        <v/>
      </c>
      <c r="AD1665" t="str">
        <f t="shared" si="687"/>
        <v/>
      </c>
      <c r="AE1665" t="str">
        <f t="shared" si="688"/>
        <v/>
      </c>
      <c r="AF1665" t="str">
        <f t="shared" si="689"/>
        <v/>
      </c>
      <c r="AG1665" t="str">
        <f t="shared" si="690"/>
        <v/>
      </c>
    </row>
    <row r="1666" spans="3:33" x14ac:dyDescent="0.3">
      <c r="C1666" s="5" t="str">
        <f t="shared" si="691"/>
        <v/>
      </c>
      <c r="D1666" s="5" t="e">
        <f t="shared" si="675"/>
        <v>#N/A</v>
      </c>
      <c r="E1666" s="5" t="b">
        <f t="shared" si="692"/>
        <v>0</v>
      </c>
      <c r="F1666" s="5" t="e">
        <f t="shared" si="676"/>
        <v>#N/A</v>
      </c>
      <c r="G1666" s="5" t="str">
        <f t="shared" si="693"/>
        <v>FALSE V</v>
      </c>
      <c r="H1666" s="5" t="b">
        <f t="shared" si="694"/>
        <v>0</v>
      </c>
      <c r="I1666" s="5" t="b">
        <f t="shared" si="695"/>
        <v>0</v>
      </c>
      <c r="J1666" s="5" t="b">
        <f t="shared" si="696"/>
        <v>0</v>
      </c>
      <c r="K1666" s="5" t="str">
        <f t="shared" si="697"/>
        <v>FALSE C</v>
      </c>
      <c r="L1666" s="5" t="str">
        <f t="array" ref="L1666">IFERROR(INDEX(e29_4c,SMALL(IF(($B$9&lt;=e29_raw)*($B$11&gt;=e29_raw),MATCH(ROW(e29_4c),ROW(e29_4c))),ROWS($A$1:A1660)),COLUMN(A1660)),"")</f>
        <v/>
      </c>
      <c r="M1666" s="5" t="b">
        <f t="shared" si="698"/>
        <v>0</v>
      </c>
      <c r="N1666" t="b">
        <f t="shared" si="699"/>
        <v>0</v>
      </c>
      <c r="O1666" t="b">
        <f t="shared" si="700"/>
        <v>0</v>
      </c>
      <c r="P1666" s="5" t="b">
        <f t="shared" si="701"/>
        <v>0</v>
      </c>
      <c r="T1666" t="str">
        <f t="shared" si="677"/>
        <v/>
      </c>
      <c r="U1666" t="str">
        <f t="shared" si="678"/>
        <v/>
      </c>
      <c r="V1666" t="str">
        <f t="shared" si="679"/>
        <v/>
      </c>
      <c r="W1666" t="str">
        <f t="shared" si="680"/>
        <v/>
      </c>
      <c r="X1666" t="str">
        <f t="shared" si="681"/>
        <v/>
      </c>
      <c r="Y1666" t="str">
        <f t="shared" si="682"/>
        <v/>
      </c>
      <c r="Z1666" t="str">
        <f t="shared" si="683"/>
        <v/>
      </c>
      <c r="AA1666" t="str">
        <f t="shared" si="684"/>
        <v/>
      </c>
      <c r="AB1666" t="str">
        <f t="shared" si="685"/>
        <v/>
      </c>
      <c r="AC1666" t="str">
        <f t="shared" si="686"/>
        <v/>
      </c>
      <c r="AD1666" t="str">
        <f t="shared" si="687"/>
        <v/>
      </c>
      <c r="AE1666" t="str">
        <f t="shared" si="688"/>
        <v/>
      </c>
      <c r="AF1666" t="str">
        <f t="shared" si="689"/>
        <v/>
      </c>
      <c r="AG1666" t="str">
        <f t="shared" si="690"/>
        <v/>
      </c>
    </row>
    <row r="1667" spans="3:33" x14ac:dyDescent="0.3">
      <c r="C1667" s="5" t="str">
        <f t="shared" si="691"/>
        <v/>
      </c>
      <c r="D1667" s="5" t="e">
        <f t="shared" si="675"/>
        <v>#N/A</v>
      </c>
      <c r="E1667" s="5" t="b">
        <f t="shared" si="692"/>
        <v>0</v>
      </c>
      <c r="F1667" s="5" t="e">
        <f t="shared" si="676"/>
        <v>#N/A</v>
      </c>
      <c r="G1667" s="5" t="str">
        <f t="shared" si="693"/>
        <v>FALSE V</v>
      </c>
      <c r="H1667" s="5" t="b">
        <f t="shared" si="694"/>
        <v>0</v>
      </c>
      <c r="I1667" s="5" t="b">
        <f t="shared" si="695"/>
        <v>0</v>
      </c>
      <c r="J1667" s="5" t="b">
        <f t="shared" si="696"/>
        <v>0</v>
      </c>
      <c r="K1667" s="5" t="str">
        <f t="shared" si="697"/>
        <v>FALSE C</v>
      </c>
      <c r="L1667" s="5" t="str">
        <f t="array" ref="L1667">IFERROR(INDEX(e29_4c,SMALL(IF(($B$9&lt;=e29_raw)*($B$11&gt;=e29_raw),MATCH(ROW(e29_4c),ROW(e29_4c))),ROWS($A$1:A1661)),COLUMN(A1661)),"")</f>
        <v/>
      </c>
      <c r="M1667" s="5" t="b">
        <f t="shared" si="698"/>
        <v>0</v>
      </c>
      <c r="N1667" t="b">
        <f t="shared" si="699"/>
        <v>0</v>
      </c>
      <c r="O1667" t="b">
        <f t="shared" si="700"/>
        <v>0</v>
      </c>
      <c r="P1667" s="5" t="b">
        <f t="shared" si="701"/>
        <v>0</v>
      </c>
      <c r="T1667" t="str">
        <f t="shared" si="677"/>
        <v/>
      </c>
      <c r="U1667" t="str">
        <f t="shared" si="678"/>
        <v/>
      </c>
      <c r="V1667" t="str">
        <f t="shared" si="679"/>
        <v/>
      </c>
      <c r="W1667" t="str">
        <f t="shared" si="680"/>
        <v/>
      </c>
      <c r="X1667" t="str">
        <f t="shared" si="681"/>
        <v/>
      </c>
      <c r="Y1667" t="str">
        <f t="shared" si="682"/>
        <v/>
      </c>
      <c r="Z1667" t="str">
        <f t="shared" si="683"/>
        <v/>
      </c>
      <c r="AA1667" t="str">
        <f t="shared" si="684"/>
        <v/>
      </c>
      <c r="AB1667" t="str">
        <f t="shared" si="685"/>
        <v/>
      </c>
      <c r="AC1667" t="str">
        <f t="shared" si="686"/>
        <v/>
      </c>
      <c r="AD1667" t="str">
        <f t="shared" si="687"/>
        <v/>
      </c>
      <c r="AE1667" t="str">
        <f t="shared" si="688"/>
        <v/>
      </c>
      <c r="AF1667" t="str">
        <f t="shared" si="689"/>
        <v/>
      </c>
      <c r="AG1667" t="str">
        <f t="shared" si="690"/>
        <v/>
      </c>
    </row>
    <row r="1668" spans="3:33" x14ac:dyDescent="0.3">
      <c r="C1668" s="5" t="str">
        <f t="shared" si="691"/>
        <v/>
      </c>
      <c r="D1668" s="5" t="e">
        <f t="shared" si="675"/>
        <v>#N/A</v>
      </c>
      <c r="E1668" s="5" t="b">
        <f t="shared" si="692"/>
        <v>0</v>
      </c>
      <c r="F1668" s="5" t="e">
        <f t="shared" si="676"/>
        <v>#N/A</v>
      </c>
      <c r="G1668" s="5" t="str">
        <f t="shared" si="693"/>
        <v>FALSE V</v>
      </c>
      <c r="H1668" s="5" t="b">
        <f t="shared" si="694"/>
        <v>0</v>
      </c>
      <c r="I1668" s="5" t="b">
        <f t="shared" si="695"/>
        <v>0</v>
      </c>
      <c r="J1668" s="5" t="b">
        <f t="shared" si="696"/>
        <v>0</v>
      </c>
      <c r="K1668" s="5" t="str">
        <f t="shared" si="697"/>
        <v>FALSE C</v>
      </c>
      <c r="L1668" s="5" t="str">
        <f t="array" ref="L1668">IFERROR(INDEX(e29_4c,SMALL(IF(($B$9&lt;=e29_raw)*($B$11&gt;=e29_raw),MATCH(ROW(e29_4c),ROW(e29_4c))),ROWS($A$1:A1662)),COLUMN(A1662)),"")</f>
        <v/>
      </c>
      <c r="M1668" s="5" t="b">
        <f t="shared" si="698"/>
        <v>0</v>
      </c>
      <c r="N1668" t="b">
        <f t="shared" si="699"/>
        <v>0</v>
      </c>
      <c r="O1668" t="b">
        <f t="shared" si="700"/>
        <v>0</v>
      </c>
      <c r="P1668" s="5" t="b">
        <f t="shared" si="701"/>
        <v>0</v>
      </c>
      <c r="T1668" t="str">
        <f t="shared" si="677"/>
        <v/>
      </c>
      <c r="U1668" t="str">
        <f t="shared" si="678"/>
        <v/>
      </c>
      <c r="V1668" t="str">
        <f t="shared" si="679"/>
        <v/>
      </c>
      <c r="W1668" t="str">
        <f t="shared" si="680"/>
        <v/>
      </c>
      <c r="X1668" t="str">
        <f t="shared" si="681"/>
        <v/>
      </c>
      <c r="Y1668" t="str">
        <f t="shared" si="682"/>
        <v/>
      </c>
      <c r="Z1668" t="str">
        <f t="shared" si="683"/>
        <v/>
      </c>
      <c r="AA1668" t="str">
        <f t="shared" si="684"/>
        <v/>
      </c>
      <c r="AB1668" t="str">
        <f t="shared" si="685"/>
        <v/>
      </c>
      <c r="AC1668" t="str">
        <f t="shared" si="686"/>
        <v/>
      </c>
      <c r="AD1668" t="str">
        <f t="shared" si="687"/>
        <v/>
      </c>
      <c r="AE1668" t="str">
        <f t="shared" si="688"/>
        <v/>
      </c>
      <c r="AF1668" t="str">
        <f t="shared" si="689"/>
        <v/>
      </c>
      <c r="AG1668" t="str">
        <f t="shared" si="690"/>
        <v/>
      </c>
    </row>
    <row r="1669" spans="3:33" x14ac:dyDescent="0.3">
      <c r="C1669" s="5" t="str">
        <f t="shared" si="691"/>
        <v/>
      </c>
      <c r="D1669" s="5" t="e">
        <f t="shared" si="675"/>
        <v>#N/A</v>
      </c>
      <c r="E1669" s="5" t="b">
        <f t="shared" si="692"/>
        <v>0</v>
      </c>
      <c r="F1669" s="5" t="e">
        <f t="shared" si="676"/>
        <v>#N/A</v>
      </c>
      <c r="G1669" s="5" t="str">
        <f t="shared" si="693"/>
        <v>FALSE V</v>
      </c>
      <c r="H1669" s="5" t="b">
        <f t="shared" si="694"/>
        <v>0</v>
      </c>
      <c r="I1669" s="5" t="b">
        <f t="shared" si="695"/>
        <v>0</v>
      </c>
      <c r="J1669" s="5" t="b">
        <f t="shared" si="696"/>
        <v>0</v>
      </c>
      <c r="K1669" s="5" t="str">
        <f t="shared" si="697"/>
        <v>FALSE C</v>
      </c>
      <c r="L1669" s="5" t="str">
        <f t="array" ref="L1669">IFERROR(INDEX(e29_4c,SMALL(IF(($B$9&lt;=e29_raw)*($B$11&gt;=e29_raw),MATCH(ROW(e29_4c),ROW(e29_4c))),ROWS($A$1:A1663)),COLUMN(A1663)),"")</f>
        <v/>
      </c>
      <c r="M1669" s="5" t="b">
        <f t="shared" si="698"/>
        <v>0</v>
      </c>
      <c r="N1669" t="b">
        <f t="shared" si="699"/>
        <v>0</v>
      </c>
      <c r="O1669" t="b">
        <f t="shared" si="700"/>
        <v>0</v>
      </c>
      <c r="P1669" s="5" t="b">
        <f t="shared" si="701"/>
        <v>0</v>
      </c>
      <c r="T1669" t="str">
        <f t="shared" si="677"/>
        <v/>
      </c>
      <c r="U1669" t="str">
        <f t="shared" si="678"/>
        <v/>
      </c>
      <c r="V1669" t="str">
        <f t="shared" si="679"/>
        <v/>
      </c>
      <c r="W1669" t="str">
        <f t="shared" si="680"/>
        <v/>
      </c>
      <c r="X1669" t="str">
        <f t="shared" si="681"/>
        <v/>
      </c>
      <c r="Y1669" t="str">
        <f t="shared" si="682"/>
        <v/>
      </c>
      <c r="Z1669" t="str">
        <f t="shared" si="683"/>
        <v/>
      </c>
      <c r="AA1669" t="str">
        <f t="shared" si="684"/>
        <v/>
      </c>
      <c r="AB1669" t="str">
        <f t="shared" si="685"/>
        <v/>
      </c>
      <c r="AC1669" t="str">
        <f t="shared" si="686"/>
        <v/>
      </c>
      <c r="AD1669" t="str">
        <f t="shared" si="687"/>
        <v/>
      </c>
      <c r="AE1669" t="str">
        <f t="shared" si="688"/>
        <v/>
      </c>
      <c r="AF1669" t="str">
        <f t="shared" si="689"/>
        <v/>
      </c>
      <c r="AG1669" t="str">
        <f t="shared" si="690"/>
        <v/>
      </c>
    </row>
    <row r="1670" spans="3:33" x14ac:dyDescent="0.3">
      <c r="C1670" s="5" t="str">
        <f t="shared" si="691"/>
        <v/>
      </c>
      <c r="D1670" s="5" t="e">
        <f t="shared" si="675"/>
        <v>#N/A</v>
      </c>
      <c r="E1670" s="5" t="b">
        <f t="shared" si="692"/>
        <v>0</v>
      </c>
      <c r="F1670" s="5" t="e">
        <f t="shared" si="676"/>
        <v>#N/A</v>
      </c>
      <c r="G1670" s="5" t="str">
        <f t="shared" si="693"/>
        <v>FALSE V</v>
      </c>
      <c r="H1670" s="5" t="b">
        <f t="shared" si="694"/>
        <v>0</v>
      </c>
      <c r="I1670" s="5" t="b">
        <f t="shared" si="695"/>
        <v>0</v>
      </c>
      <c r="J1670" s="5" t="b">
        <f t="shared" si="696"/>
        <v>0</v>
      </c>
      <c r="K1670" s="5" t="str">
        <f t="shared" si="697"/>
        <v>FALSE C</v>
      </c>
      <c r="L1670" s="5" t="str">
        <f t="array" ref="L1670">IFERROR(INDEX(e29_4c,SMALL(IF(($B$9&lt;=e29_raw)*($B$11&gt;=e29_raw),MATCH(ROW(e29_4c),ROW(e29_4c))),ROWS($A$1:A1664)),COLUMN(A1664)),"")</f>
        <v/>
      </c>
      <c r="M1670" s="5" t="b">
        <f t="shared" si="698"/>
        <v>0</v>
      </c>
      <c r="N1670" t="b">
        <f t="shared" si="699"/>
        <v>0</v>
      </c>
      <c r="O1670" t="b">
        <f t="shared" si="700"/>
        <v>0</v>
      </c>
      <c r="P1670" s="5" t="b">
        <f t="shared" si="701"/>
        <v>0</v>
      </c>
      <c r="T1670" t="str">
        <f t="shared" si="677"/>
        <v/>
      </c>
      <c r="U1670" t="str">
        <f t="shared" si="678"/>
        <v/>
      </c>
      <c r="V1670" t="str">
        <f t="shared" si="679"/>
        <v/>
      </c>
      <c r="W1670" t="str">
        <f t="shared" si="680"/>
        <v/>
      </c>
      <c r="X1670" t="str">
        <f t="shared" si="681"/>
        <v/>
      </c>
      <c r="Y1670" t="str">
        <f t="shared" si="682"/>
        <v/>
      </c>
      <c r="Z1670" t="str">
        <f t="shared" si="683"/>
        <v/>
      </c>
      <c r="AA1670" t="str">
        <f t="shared" si="684"/>
        <v/>
      </c>
      <c r="AB1670" t="str">
        <f t="shared" si="685"/>
        <v/>
      </c>
      <c r="AC1670" t="str">
        <f t="shared" si="686"/>
        <v/>
      </c>
      <c r="AD1670" t="str">
        <f t="shared" si="687"/>
        <v/>
      </c>
      <c r="AE1670" t="str">
        <f t="shared" si="688"/>
        <v/>
      </c>
      <c r="AF1670" t="str">
        <f t="shared" si="689"/>
        <v/>
      </c>
      <c r="AG1670" t="str">
        <f t="shared" si="690"/>
        <v/>
      </c>
    </row>
    <row r="1671" spans="3:33" x14ac:dyDescent="0.3">
      <c r="C1671" s="5" t="str">
        <f t="shared" si="691"/>
        <v/>
      </c>
      <c r="D1671" s="5" t="e">
        <f t="shared" ref="D1671:D1734" si="702">INDEX(e29_value,MATCH(L1671,e29_4c,0))&amp;" "&amp;INDEX(e29_sym,MATCH(L1671,e29_4c,0))</f>
        <v>#N/A</v>
      </c>
      <c r="E1671" s="5" t="b">
        <f t="shared" si="692"/>
        <v>0</v>
      </c>
      <c r="F1671" s="5" t="e">
        <f t="shared" ref="F1671:F1734" si="703">MIN($B$17,ROUND(SQRT(($B$30*INDEX(e29_raw,MATCH(L1671,e29_4c,0)))),1))&amp;" V"</f>
        <v>#N/A</v>
      </c>
      <c r="G1671" s="5" t="str">
        <f t="shared" si="693"/>
        <v>FALSE V</v>
      </c>
      <c r="H1671" s="5" t="b">
        <f t="shared" si="694"/>
        <v>0</v>
      </c>
      <c r="I1671" s="5" t="b">
        <f t="shared" si="695"/>
        <v>0</v>
      </c>
      <c r="J1671" s="5" t="b">
        <f t="shared" si="696"/>
        <v>0</v>
      </c>
      <c r="K1671" s="5" t="str">
        <f t="shared" si="697"/>
        <v>FALSE C</v>
      </c>
      <c r="L1671" s="5" t="str">
        <f t="array" ref="L1671">IFERROR(INDEX(e29_4c,SMALL(IF(($B$9&lt;=e29_raw)*($B$11&gt;=e29_raw),MATCH(ROW(e29_4c),ROW(e29_4c))),ROWS($A$1:A1665)),COLUMN(A1665)),"")</f>
        <v/>
      </c>
      <c r="M1671" s="5" t="b">
        <f t="shared" si="698"/>
        <v>0</v>
      </c>
      <c r="N1671" t="b">
        <f t="shared" si="699"/>
        <v>0</v>
      </c>
      <c r="O1671" t="b">
        <f t="shared" si="700"/>
        <v>0</v>
      </c>
      <c r="P1671" s="5" t="b">
        <f t="shared" si="701"/>
        <v>0</v>
      </c>
      <c r="T1671" t="str">
        <f t="shared" ref="T1671:T1734" si="704">IF($L1671&lt;&gt;"",C$6&amp;" '"&amp;C1671&amp;"';","")</f>
        <v/>
      </c>
      <c r="U1671" t="str">
        <f t="shared" ref="U1671:U1734" si="705">IF($L1671&lt;&gt;"",D$6&amp;" '"&amp;D1671&amp;"';","")</f>
        <v/>
      </c>
      <c r="V1671" t="str">
        <f t="shared" ref="V1671:V1734" si="706">IF($L1671&lt;&gt;"",E$6&amp;" '"&amp;E1671&amp;"';","")</f>
        <v/>
      </c>
      <c r="W1671" t="str">
        <f t="shared" ref="W1671:W1734" si="707">IF($L1671&lt;&gt;"",F$6&amp;" '"&amp;F1671&amp;"';","")</f>
        <v/>
      </c>
      <c r="X1671" t="str">
        <f t="shared" ref="X1671:X1734" si="708">IF($L1671&lt;&gt;"",G$6&amp;" '"&amp;G1671&amp;"';","")</f>
        <v/>
      </c>
      <c r="Y1671" t="str">
        <f t="shared" ref="Y1671:Y1734" si="709">IF($L1671&lt;&gt;"",H$6&amp;" '"&amp;H1671&amp;"';","")</f>
        <v/>
      </c>
      <c r="Z1671" t="str">
        <f t="shared" ref="Z1671:Z1734" si="710">IF($L1671&lt;&gt;"",I$6&amp;" '"&amp;I1671&amp;"';","")</f>
        <v/>
      </c>
      <c r="AA1671" t="str">
        <f t="shared" ref="AA1671:AA1734" si="711">IF($L1671&lt;&gt;"",J$6&amp;" '"&amp;J1671&amp;"';","")</f>
        <v/>
      </c>
      <c r="AB1671" t="str">
        <f t="shared" ref="AB1671:AB1734" si="712">IF($L1671&lt;&gt;"",K$6&amp;" '"&amp;K1671&amp;"';","")</f>
        <v/>
      </c>
      <c r="AC1671" t="str">
        <f t="shared" ref="AC1671:AC1734" si="713">IF($L1671&lt;&gt;"",L$6&amp;" '"&amp;L1671&amp;"';","")</f>
        <v/>
      </c>
      <c r="AD1671" t="str">
        <f t="shared" ref="AD1671:AD1734" si="714">IF($L1671&lt;&gt;"",M$6&amp;" '"&amp;M1671&amp;"';","")</f>
        <v/>
      </c>
      <c r="AE1671" t="str">
        <f t="shared" ref="AE1671:AE1734" si="715">IF($L1671&lt;&gt;"",N$6&amp;" '"&amp;N1671&amp;"';","")</f>
        <v/>
      </c>
      <c r="AF1671" t="str">
        <f t="shared" ref="AF1671:AF1734" si="716">IF($L1671&lt;&gt;"",O$6&amp;" '"&amp;O1671&amp;"';","")</f>
        <v/>
      </c>
      <c r="AG1671" t="str">
        <f t="shared" ref="AG1671:AG1734" si="717">IF($L1671&lt;&gt;"",P$6&amp;" '"&amp;P1671&amp;"';","")</f>
        <v/>
      </c>
    </row>
    <row r="1672" spans="3:33" x14ac:dyDescent="0.3">
      <c r="C1672" s="5" t="str">
        <f t="shared" ref="C1672:C1735" si="718">IF($L1672&lt;&gt;"","R"&amp;J1672,"")</f>
        <v/>
      </c>
      <c r="D1672" s="5" t="e">
        <f t="shared" si="702"/>
        <v>#N/A</v>
      </c>
      <c r="E1672" s="5" t="b">
        <f t="shared" ref="E1672:E1735" si="719">IF($L1672&lt;&gt;"",$B$21)</f>
        <v>0</v>
      </c>
      <c r="F1672" s="5" t="e">
        <f t="shared" si="703"/>
        <v>#N/A</v>
      </c>
      <c r="G1672" s="5" t="str">
        <f t="shared" ref="G1672:G1735" si="720">IF($L1672&lt;&gt;"",$B$19)&amp;" V"</f>
        <v>FALSE V</v>
      </c>
      <c r="H1672" s="5" t="b">
        <f t="shared" ref="H1672:H1735" si="721">IF($L1672&lt;&gt;"",$B$15)</f>
        <v>0</v>
      </c>
      <c r="I1672" s="5" t="b">
        <f t="shared" ref="I1672:I1735" si="722">IF($L1672&lt;&gt;"",$B$23)</f>
        <v>0</v>
      </c>
      <c r="J1672" s="5" t="b">
        <f t="shared" ref="J1672:J1735" si="723">IF($L1672&lt;&gt;"",$B$13)</f>
        <v>0</v>
      </c>
      <c r="K1672" s="5" t="str">
        <f t="shared" ref="K1672:K1735" si="724">IF($L1672&lt;&gt;"",$B$25)&amp;" C"</f>
        <v>FALSE C</v>
      </c>
      <c r="L1672" s="5" t="str">
        <f t="array" ref="L1672">IFERROR(INDEX(e29_4c,SMALL(IF(($B$9&lt;=e29_raw)*($B$11&gt;=e29_raw),MATCH(ROW(e29_4c),ROW(e29_4c))),ROWS($A$1:A1666)),COLUMN(A1666)),"")</f>
        <v/>
      </c>
      <c r="M1672" s="5" t="b">
        <f t="shared" ref="M1672:M1735" si="725">IF($L1672&lt;&gt;"",$B$27)</f>
        <v>0</v>
      </c>
      <c r="N1672" t="b">
        <f t="shared" ref="N1672:N1735" si="726">IF(L1672&lt;&gt;"",$A$9)</f>
        <v>0</v>
      </c>
      <c r="O1672" t="b">
        <f t="shared" ref="O1672:O1735" si="727">IF($L1672&lt;&gt;"","Panasonic")</f>
        <v>0</v>
      </c>
      <c r="P1672" s="5" t="b">
        <f t="shared" ref="P1672:P1735" si="728">IF($L1672&lt;&gt;"","ERJ"&amp;$B$6&amp;$B$34&amp;L1672)</f>
        <v>0</v>
      </c>
      <c r="T1672" t="str">
        <f t="shared" si="704"/>
        <v/>
      </c>
      <c r="U1672" t="str">
        <f t="shared" si="705"/>
        <v/>
      </c>
      <c r="V1672" t="str">
        <f t="shared" si="706"/>
        <v/>
      </c>
      <c r="W1672" t="str">
        <f t="shared" si="707"/>
        <v/>
      </c>
      <c r="X1672" t="str">
        <f t="shared" si="708"/>
        <v/>
      </c>
      <c r="Y1672" t="str">
        <f t="shared" si="709"/>
        <v/>
      </c>
      <c r="Z1672" t="str">
        <f t="shared" si="710"/>
        <v/>
      </c>
      <c r="AA1672" t="str">
        <f t="shared" si="711"/>
        <v/>
      </c>
      <c r="AB1672" t="str">
        <f t="shared" si="712"/>
        <v/>
      </c>
      <c r="AC1672" t="str">
        <f t="shared" si="713"/>
        <v/>
      </c>
      <c r="AD1672" t="str">
        <f t="shared" si="714"/>
        <v/>
      </c>
      <c r="AE1672" t="str">
        <f t="shared" si="715"/>
        <v/>
      </c>
      <c r="AF1672" t="str">
        <f t="shared" si="716"/>
        <v/>
      </c>
      <c r="AG1672" t="str">
        <f t="shared" si="717"/>
        <v/>
      </c>
    </row>
    <row r="1673" spans="3:33" x14ac:dyDescent="0.3">
      <c r="C1673" s="5" t="str">
        <f t="shared" si="718"/>
        <v/>
      </c>
      <c r="D1673" s="5" t="e">
        <f t="shared" si="702"/>
        <v>#N/A</v>
      </c>
      <c r="E1673" s="5" t="b">
        <f t="shared" si="719"/>
        <v>0</v>
      </c>
      <c r="F1673" s="5" t="e">
        <f t="shared" si="703"/>
        <v>#N/A</v>
      </c>
      <c r="G1673" s="5" t="str">
        <f t="shared" si="720"/>
        <v>FALSE V</v>
      </c>
      <c r="H1673" s="5" t="b">
        <f t="shared" si="721"/>
        <v>0</v>
      </c>
      <c r="I1673" s="5" t="b">
        <f t="shared" si="722"/>
        <v>0</v>
      </c>
      <c r="J1673" s="5" t="b">
        <f t="shared" si="723"/>
        <v>0</v>
      </c>
      <c r="K1673" s="5" t="str">
        <f t="shared" si="724"/>
        <v>FALSE C</v>
      </c>
      <c r="L1673" s="5" t="str">
        <f t="array" ref="L1673">IFERROR(INDEX(e29_4c,SMALL(IF(($B$9&lt;=e29_raw)*($B$11&gt;=e29_raw),MATCH(ROW(e29_4c),ROW(e29_4c))),ROWS($A$1:A1667)),COLUMN(A1667)),"")</f>
        <v/>
      </c>
      <c r="M1673" s="5" t="b">
        <f t="shared" si="725"/>
        <v>0</v>
      </c>
      <c r="N1673" t="b">
        <f t="shared" si="726"/>
        <v>0</v>
      </c>
      <c r="O1673" t="b">
        <f t="shared" si="727"/>
        <v>0</v>
      </c>
      <c r="P1673" s="5" t="b">
        <f t="shared" si="728"/>
        <v>0</v>
      </c>
      <c r="T1673" t="str">
        <f t="shared" si="704"/>
        <v/>
      </c>
      <c r="U1673" t="str">
        <f t="shared" si="705"/>
        <v/>
      </c>
      <c r="V1673" t="str">
        <f t="shared" si="706"/>
        <v/>
      </c>
      <c r="W1673" t="str">
        <f t="shared" si="707"/>
        <v/>
      </c>
      <c r="X1673" t="str">
        <f t="shared" si="708"/>
        <v/>
      </c>
      <c r="Y1673" t="str">
        <f t="shared" si="709"/>
        <v/>
      </c>
      <c r="Z1673" t="str">
        <f t="shared" si="710"/>
        <v/>
      </c>
      <c r="AA1673" t="str">
        <f t="shared" si="711"/>
        <v/>
      </c>
      <c r="AB1673" t="str">
        <f t="shared" si="712"/>
        <v/>
      </c>
      <c r="AC1673" t="str">
        <f t="shared" si="713"/>
        <v/>
      </c>
      <c r="AD1673" t="str">
        <f t="shared" si="714"/>
        <v/>
      </c>
      <c r="AE1673" t="str">
        <f t="shared" si="715"/>
        <v/>
      </c>
      <c r="AF1673" t="str">
        <f t="shared" si="716"/>
        <v/>
      </c>
      <c r="AG1673" t="str">
        <f t="shared" si="717"/>
        <v/>
      </c>
    </row>
    <row r="1674" spans="3:33" x14ac:dyDescent="0.3">
      <c r="C1674" s="5" t="str">
        <f t="shared" si="718"/>
        <v/>
      </c>
      <c r="D1674" s="5" t="e">
        <f t="shared" si="702"/>
        <v>#N/A</v>
      </c>
      <c r="E1674" s="5" t="b">
        <f t="shared" si="719"/>
        <v>0</v>
      </c>
      <c r="F1674" s="5" t="e">
        <f t="shared" si="703"/>
        <v>#N/A</v>
      </c>
      <c r="G1674" s="5" t="str">
        <f t="shared" si="720"/>
        <v>FALSE V</v>
      </c>
      <c r="H1674" s="5" t="b">
        <f t="shared" si="721"/>
        <v>0</v>
      </c>
      <c r="I1674" s="5" t="b">
        <f t="shared" si="722"/>
        <v>0</v>
      </c>
      <c r="J1674" s="5" t="b">
        <f t="shared" si="723"/>
        <v>0</v>
      </c>
      <c r="K1674" s="5" t="str">
        <f t="shared" si="724"/>
        <v>FALSE C</v>
      </c>
      <c r="L1674" s="5" t="str">
        <f t="array" ref="L1674">IFERROR(INDEX(e29_4c,SMALL(IF(($B$9&lt;=e29_raw)*($B$11&gt;=e29_raw),MATCH(ROW(e29_4c),ROW(e29_4c))),ROWS($A$1:A1668)),COLUMN(A1668)),"")</f>
        <v/>
      </c>
      <c r="M1674" s="5" t="b">
        <f t="shared" si="725"/>
        <v>0</v>
      </c>
      <c r="N1674" t="b">
        <f t="shared" si="726"/>
        <v>0</v>
      </c>
      <c r="O1674" t="b">
        <f t="shared" si="727"/>
        <v>0</v>
      </c>
      <c r="P1674" s="5" t="b">
        <f t="shared" si="728"/>
        <v>0</v>
      </c>
      <c r="T1674" t="str">
        <f t="shared" si="704"/>
        <v/>
      </c>
      <c r="U1674" t="str">
        <f t="shared" si="705"/>
        <v/>
      </c>
      <c r="V1674" t="str">
        <f t="shared" si="706"/>
        <v/>
      </c>
      <c r="W1674" t="str">
        <f t="shared" si="707"/>
        <v/>
      </c>
      <c r="X1674" t="str">
        <f t="shared" si="708"/>
        <v/>
      </c>
      <c r="Y1674" t="str">
        <f t="shared" si="709"/>
        <v/>
      </c>
      <c r="Z1674" t="str">
        <f t="shared" si="710"/>
        <v/>
      </c>
      <c r="AA1674" t="str">
        <f t="shared" si="711"/>
        <v/>
      </c>
      <c r="AB1674" t="str">
        <f t="shared" si="712"/>
        <v/>
      </c>
      <c r="AC1674" t="str">
        <f t="shared" si="713"/>
        <v/>
      </c>
      <c r="AD1674" t="str">
        <f t="shared" si="714"/>
        <v/>
      </c>
      <c r="AE1674" t="str">
        <f t="shared" si="715"/>
        <v/>
      </c>
      <c r="AF1674" t="str">
        <f t="shared" si="716"/>
        <v/>
      </c>
      <c r="AG1674" t="str">
        <f t="shared" si="717"/>
        <v/>
      </c>
    </row>
    <row r="1675" spans="3:33" x14ac:dyDescent="0.3">
      <c r="C1675" s="5" t="str">
        <f t="shared" si="718"/>
        <v/>
      </c>
      <c r="D1675" s="5" t="e">
        <f t="shared" si="702"/>
        <v>#N/A</v>
      </c>
      <c r="E1675" s="5" t="b">
        <f t="shared" si="719"/>
        <v>0</v>
      </c>
      <c r="F1675" s="5" t="e">
        <f t="shared" si="703"/>
        <v>#N/A</v>
      </c>
      <c r="G1675" s="5" t="str">
        <f t="shared" si="720"/>
        <v>FALSE V</v>
      </c>
      <c r="H1675" s="5" t="b">
        <f t="shared" si="721"/>
        <v>0</v>
      </c>
      <c r="I1675" s="5" t="b">
        <f t="shared" si="722"/>
        <v>0</v>
      </c>
      <c r="J1675" s="5" t="b">
        <f t="shared" si="723"/>
        <v>0</v>
      </c>
      <c r="K1675" s="5" t="str">
        <f t="shared" si="724"/>
        <v>FALSE C</v>
      </c>
      <c r="L1675" s="5" t="str">
        <f t="array" ref="L1675">IFERROR(INDEX(e29_4c,SMALL(IF(($B$9&lt;=e29_raw)*($B$11&gt;=e29_raw),MATCH(ROW(e29_4c),ROW(e29_4c))),ROWS($A$1:A1669)),COLUMN(A1669)),"")</f>
        <v/>
      </c>
      <c r="M1675" s="5" t="b">
        <f t="shared" si="725"/>
        <v>0</v>
      </c>
      <c r="N1675" t="b">
        <f t="shared" si="726"/>
        <v>0</v>
      </c>
      <c r="O1675" t="b">
        <f t="shared" si="727"/>
        <v>0</v>
      </c>
      <c r="P1675" s="5" t="b">
        <f t="shared" si="728"/>
        <v>0</v>
      </c>
      <c r="T1675" t="str">
        <f t="shared" si="704"/>
        <v/>
      </c>
      <c r="U1675" t="str">
        <f t="shared" si="705"/>
        <v/>
      </c>
      <c r="V1675" t="str">
        <f t="shared" si="706"/>
        <v/>
      </c>
      <c r="W1675" t="str">
        <f t="shared" si="707"/>
        <v/>
      </c>
      <c r="X1675" t="str">
        <f t="shared" si="708"/>
        <v/>
      </c>
      <c r="Y1675" t="str">
        <f t="shared" si="709"/>
        <v/>
      </c>
      <c r="Z1675" t="str">
        <f t="shared" si="710"/>
        <v/>
      </c>
      <c r="AA1675" t="str">
        <f t="shared" si="711"/>
        <v/>
      </c>
      <c r="AB1675" t="str">
        <f t="shared" si="712"/>
        <v/>
      </c>
      <c r="AC1675" t="str">
        <f t="shared" si="713"/>
        <v/>
      </c>
      <c r="AD1675" t="str">
        <f t="shared" si="714"/>
        <v/>
      </c>
      <c r="AE1675" t="str">
        <f t="shared" si="715"/>
        <v/>
      </c>
      <c r="AF1675" t="str">
        <f t="shared" si="716"/>
        <v/>
      </c>
      <c r="AG1675" t="str">
        <f t="shared" si="717"/>
        <v/>
      </c>
    </row>
    <row r="1676" spans="3:33" x14ac:dyDescent="0.3">
      <c r="C1676" s="5" t="str">
        <f t="shared" si="718"/>
        <v/>
      </c>
      <c r="D1676" s="5" t="e">
        <f t="shared" si="702"/>
        <v>#N/A</v>
      </c>
      <c r="E1676" s="5" t="b">
        <f t="shared" si="719"/>
        <v>0</v>
      </c>
      <c r="F1676" s="5" t="e">
        <f t="shared" si="703"/>
        <v>#N/A</v>
      </c>
      <c r="G1676" s="5" t="str">
        <f t="shared" si="720"/>
        <v>FALSE V</v>
      </c>
      <c r="H1676" s="5" t="b">
        <f t="shared" si="721"/>
        <v>0</v>
      </c>
      <c r="I1676" s="5" t="b">
        <f t="shared" si="722"/>
        <v>0</v>
      </c>
      <c r="J1676" s="5" t="b">
        <f t="shared" si="723"/>
        <v>0</v>
      </c>
      <c r="K1676" s="5" t="str">
        <f t="shared" si="724"/>
        <v>FALSE C</v>
      </c>
      <c r="L1676" s="5" t="str">
        <f t="array" ref="L1676">IFERROR(INDEX(e29_4c,SMALL(IF(($B$9&lt;=e29_raw)*($B$11&gt;=e29_raw),MATCH(ROW(e29_4c),ROW(e29_4c))),ROWS($A$1:A1670)),COLUMN(A1670)),"")</f>
        <v/>
      </c>
      <c r="M1676" s="5" t="b">
        <f t="shared" si="725"/>
        <v>0</v>
      </c>
      <c r="N1676" t="b">
        <f t="shared" si="726"/>
        <v>0</v>
      </c>
      <c r="O1676" t="b">
        <f t="shared" si="727"/>
        <v>0</v>
      </c>
      <c r="P1676" s="5" t="b">
        <f t="shared" si="728"/>
        <v>0</v>
      </c>
      <c r="T1676" t="str">
        <f t="shared" si="704"/>
        <v/>
      </c>
      <c r="U1676" t="str">
        <f t="shared" si="705"/>
        <v/>
      </c>
      <c r="V1676" t="str">
        <f t="shared" si="706"/>
        <v/>
      </c>
      <c r="W1676" t="str">
        <f t="shared" si="707"/>
        <v/>
      </c>
      <c r="X1676" t="str">
        <f t="shared" si="708"/>
        <v/>
      </c>
      <c r="Y1676" t="str">
        <f t="shared" si="709"/>
        <v/>
      </c>
      <c r="Z1676" t="str">
        <f t="shared" si="710"/>
        <v/>
      </c>
      <c r="AA1676" t="str">
        <f t="shared" si="711"/>
        <v/>
      </c>
      <c r="AB1676" t="str">
        <f t="shared" si="712"/>
        <v/>
      </c>
      <c r="AC1676" t="str">
        <f t="shared" si="713"/>
        <v/>
      </c>
      <c r="AD1676" t="str">
        <f t="shared" si="714"/>
        <v/>
      </c>
      <c r="AE1676" t="str">
        <f t="shared" si="715"/>
        <v/>
      </c>
      <c r="AF1676" t="str">
        <f t="shared" si="716"/>
        <v/>
      </c>
      <c r="AG1676" t="str">
        <f t="shared" si="717"/>
        <v/>
      </c>
    </row>
    <row r="1677" spans="3:33" x14ac:dyDescent="0.3">
      <c r="C1677" s="5" t="str">
        <f t="shared" si="718"/>
        <v/>
      </c>
      <c r="D1677" s="5" t="e">
        <f t="shared" si="702"/>
        <v>#N/A</v>
      </c>
      <c r="E1677" s="5" t="b">
        <f t="shared" si="719"/>
        <v>0</v>
      </c>
      <c r="F1677" s="5" t="e">
        <f t="shared" si="703"/>
        <v>#N/A</v>
      </c>
      <c r="G1677" s="5" t="str">
        <f t="shared" si="720"/>
        <v>FALSE V</v>
      </c>
      <c r="H1677" s="5" t="b">
        <f t="shared" si="721"/>
        <v>0</v>
      </c>
      <c r="I1677" s="5" t="b">
        <f t="shared" si="722"/>
        <v>0</v>
      </c>
      <c r="J1677" s="5" t="b">
        <f t="shared" si="723"/>
        <v>0</v>
      </c>
      <c r="K1677" s="5" t="str">
        <f t="shared" si="724"/>
        <v>FALSE C</v>
      </c>
      <c r="L1677" s="5" t="str">
        <f t="array" ref="L1677">IFERROR(INDEX(e29_4c,SMALL(IF(($B$9&lt;=e29_raw)*($B$11&gt;=e29_raw),MATCH(ROW(e29_4c),ROW(e29_4c))),ROWS($A$1:A1671)),COLUMN(A1671)),"")</f>
        <v/>
      </c>
      <c r="M1677" s="5" t="b">
        <f t="shared" si="725"/>
        <v>0</v>
      </c>
      <c r="N1677" t="b">
        <f t="shared" si="726"/>
        <v>0</v>
      </c>
      <c r="O1677" t="b">
        <f t="shared" si="727"/>
        <v>0</v>
      </c>
      <c r="P1677" s="5" t="b">
        <f t="shared" si="728"/>
        <v>0</v>
      </c>
      <c r="T1677" t="str">
        <f t="shared" si="704"/>
        <v/>
      </c>
      <c r="U1677" t="str">
        <f t="shared" si="705"/>
        <v/>
      </c>
      <c r="V1677" t="str">
        <f t="shared" si="706"/>
        <v/>
      </c>
      <c r="W1677" t="str">
        <f t="shared" si="707"/>
        <v/>
      </c>
      <c r="X1677" t="str">
        <f t="shared" si="708"/>
        <v/>
      </c>
      <c r="Y1677" t="str">
        <f t="shared" si="709"/>
        <v/>
      </c>
      <c r="Z1677" t="str">
        <f t="shared" si="710"/>
        <v/>
      </c>
      <c r="AA1677" t="str">
        <f t="shared" si="711"/>
        <v/>
      </c>
      <c r="AB1677" t="str">
        <f t="shared" si="712"/>
        <v/>
      </c>
      <c r="AC1677" t="str">
        <f t="shared" si="713"/>
        <v/>
      </c>
      <c r="AD1677" t="str">
        <f t="shared" si="714"/>
        <v/>
      </c>
      <c r="AE1677" t="str">
        <f t="shared" si="715"/>
        <v/>
      </c>
      <c r="AF1677" t="str">
        <f t="shared" si="716"/>
        <v/>
      </c>
      <c r="AG1677" t="str">
        <f t="shared" si="717"/>
        <v/>
      </c>
    </row>
    <row r="1678" spans="3:33" x14ac:dyDescent="0.3">
      <c r="C1678" s="5" t="str">
        <f t="shared" si="718"/>
        <v/>
      </c>
      <c r="D1678" s="5" t="e">
        <f t="shared" si="702"/>
        <v>#N/A</v>
      </c>
      <c r="E1678" s="5" t="b">
        <f t="shared" si="719"/>
        <v>0</v>
      </c>
      <c r="F1678" s="5" t="e">
        <f t="shared" si="703"/>
        <v>#N/A</v>
      </c>
      <c r="G1678" s="5" t="str">
        <f t="shared" si="720"/>
        <v>FALSE V</v>
      </c>
      <c r="H1678" s="5" t="b">
        <f t="shared" si="721"/>
        <v>0</v>
      </c>
      <c r="I1678" s="5" t="b">
        <f t="shared" si="722"/>
        <v>0</v>
      </c>
      <c r="J1678" s="5" t="b">
        <f t="shared" si="723"/>
        <v>0</v>
      </c>
      <c r="K1678" s="5" t="str">
        <f t="shared" si="724"/>
        <v>FALSE C</v>
      </c>
      <c r="L1678" s="5" t="str">
        <f t="array" ref="L1678">IFERROR(INDEX(e29_4c,SMALL(IF(($B$9&lt;=e29_raw)*($B$11&gt;=e29_raw),MATCH(ROW(e29_4c),ROW(e29_4c))),ROWS($A$1:A1672)),COLUMN(A1672)),"")</f>
        <v/>
      </c>
      <c r="M1678" s="5" t="b">
        <f t="shared" si="725"/>
        <v>0</v>
      </c>
      <c r="N1678" t="b">
        <f t="shared" si="726"/>
        <v>0</v>
      </c>
      <c r="O1678" t="b">
        <f t="shared" si="727"/>
        <v>0</v>
      </c>
      <c r="P1678" s="5" t="b">
        <f t="shared" si="728"/>
        <v>0</v>
      </c>
      <c r="T1678" t="str">
        <f t="shared" si="704"/>
        <v/>
      </c>
      <c r="U1678" t="str">
        <f t="shared" si="705"/>
        <v/>
      </c>
      <c r="V1678" t="str">
        <f t="shared" si="706"/>
        <v/>
      </c>
      <c r="W1678" t="str">
        <f t="shared" si="707"/>
        <v/>
      </c>
      <c r="X1678" t="str">
        <f t="shared" si="708"/>
        <v/>
      </c>
      <c r="Y1678" t="str">
        <f t="shared" si="709"/>
        <v/>
      </c>
      <c r="Z1678" t="str">
        <f t="shared" si="710"/>
        <v/>
      </c>
      <c r="AA1678" t="str">
        <f t="shared" si="711"/>
        <v/>
      </c>
      <c r="AB1678" t="str">
        <f t="shared" si="712"/>
        <v/>
      </c>
      <c r="AC1678" t="str">
        <f t="shared" si="713"/>
        <v/>
      </c>
      <c r="AD1678" t="str">
        <f t="shared" si="714"/>
        <v/>
      </c>
      <c r="AE1678" t="str">
        <f t="shared" si="715"/>
        <v/>
      </c>
      <c r="AF1678" t="str">
        <f t="shared" si="716"/>
        <v/>
      </c>
      <c r="AG1678" t="str">
        <f t="shared" si="717"/>
        <v/>
      </c>
    </row>
    <row r="1679" spans="3:33" x14ac:dyDescent="0.3">
      <c r="C1679" s="5" t="str">
        <f t="shared" si="718"/>
        <v/>
      </c>
      <c r="D1679" s="5" t="e">
        <f t="shared" si="702"/>
        <v>#N/A</v>
      </c>
      <c r="E1679" s="5" t="b">
        <f t="shared" si="719"/>
        <v>0</v>
      </c>
      <c r="F1679" s="5" t="e">
        <f t="shared" si="703"/>
        <v>#N/A</v>
      </c>
      <c r="G1679" s="5" t="str">
        <f t="shared" si="720"/>
        <v>FALSE V</v>
      </c>
      <c r="H1679" s="5" t="b">
        <f t="shared" si="721"/>
        <v>0</v>
      </c>
      <c r="I1679" s="5" t="b">
        <f t="shared" si="722"/>
        <v>0</v>
      </c>
      <c r="J1679" s="5" t="b">
        <f t="shared" si="723"/>
        <v>0</v>
      </c>
      <c r="K1679" s="5" t="str">
        <f t="shared" si="724"/>
        <v>FALSE C</v>
      </c>
      <c r="L1679" s="5" t="str">
        <f t="array" ref="L1679">IFERROR(INDEX(e29_4c,SMALL(IF(($B$9&lt;=e29_raw)*($B$11&gt;=e29_raw),MATCH(ROW(e29_4c),ROW(e29_4c))),ROWS($A$1:A1673)),COLUMN(A1673)),"")</f>
        <v/>
      </c>
      <c r="M1679" s="5" t="b">
        <f t="shared" si="725"/>
        <v>0</v>
      </c>
      <c r="N1679" t="b">
        <f t="shared" si="726"/>
        <v>0</v>
      </c>
      <c r="O1679" t="b">
        <f t="shared" si="727"/>
        <v>0</v>
      </c>
      <c r="P1679" s="5" t="b">
        <f t="shared" si="728"/>
        <v>0</v>
      </c>
      <c r="T1679" t="str">
        <f t="shared" si="704"/>
        <v/>
      </c>
      <c r="U1679" t="str">
        <f t="shared" si="705"/>
        <v/>
      </c>
      <c r="V1679" t="str">
        <f t="shared" si="706"/>
        <v/>
      </c>
      <c r="W1679" t="str">
        <f t="shared" si="707"/>
        <v/>
      </c>
      <c r="X1679" t="str">
        <f t="shared" si="708"/>
        <v/>
      </c>
      <c r="Y1679" t="str">
        <f t="shared" si="709"/>
        <v/>
      </c>
      <c r="Z1679" t="str">
        <f t="shared" si="710"/>
        <v/>
      </c>
      <c r="AA1679" t="str">
        <f t="shared" si="711"/>
        <v/>
      </c>
      <c r="AB1679" t="str">
        <f t="shared" si="712"/>
        <v/>
      </c>
      <c r="AC1679" t="str">
        <f t="shared" si="713"/>
        <v/>
      </c>
      <c r="AD1679" t="str">
        <f t="shared" si="714"/>
        <v/>
      </c>
      <c r="AE1679" t="str">
        <f t="shared" si="715"/>
        <v/>
      </c>
      <c r="AF1679" t="str">
        <f t="shared" si="716"/>
        <v/>
      </c>
      <c r="AG1679" t="str">
        <f t="shared" si="717"/>
        <v/>
      </c>
    </row>
    <row r="1680" spans="3:33" x14ac:dyDescent="0.3">
      <c r="C1680" s="5" t="str">
        <f t="shared" si="718"/>
        <v/>
      </c>
      <c r="D1680" s="5" t="e">
        <f t="shared" si="702"/>
        <v>#N/A</v>
      </c>
      <c r="E1680" s="5" t="b">
        <f t="shared" si="719"/>
        <v>0</v>
      </c>
      <c r="F1680" s="5" t="e">
        <f t="shared" si="703"/>
        <v>#N/A</v>
      </c>
      <c r="G1680" s="5" t="str">
        <f t="shared" si="720"/>
        <v>FALSE V</v>
      </c>
      <c r="H1680" s="5" t="b">
        <f t="shared" si="721"/>
        <v>0</v>
      </c>
      <c r="I1680" s="5" t="b">
        <f t="shared" si="722"/>
        <v>0</v>
      </c>
      <c r="J1680" s="5" t="b">
        <f t="shared" si="723"/>
        <v>0</v>
      </c>
      <c r="K1680" s="5" t="str">
        <f t="shared" si="724"/>
        <v>FALSE C</v>
      </c>
      <c r="L1680" s="5" t="str">
        <f t="array" ref="L1680">IFERROR(INDEX(e29_4c,SMALL(IF(($B$9&lt;=e29_raw)*($B$11&gt;=e29_raw),MATCH(ROW(e29_4c),ROW(e29_4c))),ROWS($A$1:A1674)),COLUMN(A1674)),"")</f>
        <v/>
      </c>
      <c r="M1680" s="5" t="b">
        <f t="shared" si="725"/>
        <v>0</v>
      </c>
      <c r="N1680" t="b">
        <f t="shared" si="726"/>
        <v>0</v>
      </c>
      <c r="O1680" t="b">
        <f t="shared" si="727"/>
        <v>0</v>
      </c>
      <c r="P1680" s="5" t="b">
        <f t="shared" si="728"/>
        <v>0</v>
      </c>
      <c r="T1680" t="str">
        <f t="shared" si="704"/>
        <v/>
      </c>
      <c r="U1680" t="str">
        <f t="shared" si="705"/>
        <v/>
      </c>
      <c r="V1680" t="str">
        <f t="shared" si="706"/>
        <v/>
      </c>
      <c r="W1680" t="str">
        <f t="shared" si="707"/>
        <v/>
      </c>
      <c r="X1680" t="str">
        <f t="shared" si="708"/>
        <v/>
      </c>
      <c r="Y1680" t="str">
        <f t="shared" si="709"/>
        <v/>
      </c>
      <c r="Z1680" t="str">
        <f t="shared" si="710"/>
        <v/>
      </c>
      <c r="AA1680" t="str">
        <f t="shared" si="711"/>
        <v/>
      </c>
      <c r="AB1680" t="str">
        <f t="shared" si="712"/>
        <v/>
      </c>
      <c r="AC1680" t="str">
        <f t="shared" si="713"/>
        <v/>
      </c>
      <c r="AD1680" t="str">
        <f t="shared" si="714"/>
        <v/>
      </c>
      <c r="AE1680" t="str">
        <f t="shared" si="715"/>
        <v/>
      </c>
      <c r="AF1680" t="str">
        <f t="shared" si="716"/>
        <v/>
      </c>
      <c r="AG1680" t="str">
        <f t="shared" si="717"/>
        <v/>
      </c>
    </row>
    <row r="1681" spans="3:33" x14ac:dyDescent="0.3">
      <c r="C1681" s="5" t="str">
        <f t="shared" si="718"/>
        <v/>
      </c>
      <c r="D1681" s="5" t="e">
        <f t="shared" si="702"/>
        <v>#N/A</v>
      </c>
      <c r="E1681" s="5" t="b">
        <f t="shared" si="719"/>
        <v>0</v>
      </c>
      <c r="F1681" s="5" t="e">
        <f t="shared" si="703"/>
        <v>#N/A</v>
      </c>
      <c r="G1681" s="5" t="str">
        <f t="shared" si="720"/>
        <v>FALSE V</v>
      </c>
      <c r="H1681" s="5" t="b">
        <f t="shared" si="721"/>
        <v>0</v>
      </c>
      <c r="I1681" s="5" t="b">
        <f t="shared" si="722"/>
        <v>0</v>
      </c>
      <c r="J1681" s="5" t="b">
        <f t="shared" si="723"/>
        <v>0</v>
      </c>
      <c r="K1681" s="5" t="str">
        <f t="shared" si="724"/>
        <v>FALSE C</v>
      </c>
      <c r="L1681" s="5" t="str">
        <f t="array" ref="L1681">IFERROR(INDEX(e29_4c,SMALL(IF(($B$9&lt;=e29_raw)*($B$11&gt;=e29_raw),MATCH(ROW(e29_4c),ROW(e29_4c))),ROWS($A$1:A1675)),COLUMN(A1675)),"")</f>
        <v/>
      </c>
      <c r="M1681" s="5" t="b">
        <f t="shared" si="725"/>
        <v>0</v>
      </c>
      <c r="N1681" t="b">
        <f t="shared" si="726"/>
        <v>0</v>
      </c>
      <c r="O1681" t="b">
        <f t="shared" si="727"/>
        <v>0</v>
      </c>
      <c r="P1681" s="5" t="b">
        <f t="shared" si="728"/>
        <v>0</v>
      </c>
      <c r="T1681" t="str">
        <f t="shared" si="704"/>
        <v/>
      </c>
      <c r="U1681" t="str">
        <f t="shared" si="705"/>
        <v/>
      </c>
      <c r="V1681" t="str">
        <f t="shared" si="706"/>
        <v/>
      </c>
      <c r="W1681" t="str">
        <f t="shared" si="707"/>
        <v/>
      </c>
      <c r="X1681" t="str">
        <f t="shared" si="708"/>
        <v/>
      </c>
      <c r="Y1681" t="str">
        <f t="shared" si="709"/>
        <v/>
      </c>
      <c r="Z1681" t="str">
        <f t="shared" si="710"/>
        <v/>
      </c>
      <c r="AA1681" t="str">
        <f t="shared" si="711"/>
        <v/>
      </c>
      <c r="AB1681" t="str">
        <f t="shared" si="712"/>
        <v/>
      </c>
      <c r="AC1681" t="str">
        <f t="shared" si="713"/>
        <v/>
      </c>
      <c r="AD1681" t="str">
        <f t="shared" si="714"/>
        <v/>
      </c>
      <c r="AE1681" t="str">
        <f t="shared" si="715"/>
        <v/>
      </c>
      <c r="AF1681" t="str">
        <f t="shared" si="716"/>
        <v/>
      </c>
      <c r="AG1681" t="str">
        <f t="shared" si="717"/>
        <v/>
      </c>
    </row>
    <row r="1682" spans="3:33" x14ac:dyDescent="0.3">
      <c r="C1682" s="5" t="str">
        <f t="shared" si="718"/>
        <v/>
      </c>
      <c r="D1682" s="5" t="e">
        <f t="shared" si="702"/>
        <v>#N/A</v>
      </c>
      <c r="E1682" s="5" t="b">
        <f t="shared" si="719"/>
        <v>0</v>
      </c>
      <c r="F1682" s="5" t="e">
        <f t="shared" si="703"/>
        <v>#N/A</v>
      </c>
      <c r="G1682" s="5" t="str">
        <f t="shared" si="720"/>
        <v>FALSE V</v>
      </c>
      <c r="H1682" s="5" t="b">
        <f t="shared" si="721"/>
        <v>0</v>
      </c>
      <c r="I1682" s="5" t="b">
        <f t="shared" si="722"/>
        <v>0</v>
      </c>
      <c r="J1682" s="5" t="b">
        <f t="shared" si="723"/>
        <v>0</v>
      </c>
      <c r="K1682" s="5" t="str">
        <f t="shared" si="724"/>
        <v>FALSE C</v>
      </c>
      <c r="L1682" s="5" t="str">
        <f t="array" ref="L1682">IFERROR(INDEX(e29_4c,SMALL(IF(($B$9&lt;=e29_raw)*($B$11&gt;=e29_raw),MATCH(ROW(e29_4c),ROW(e29_4c))),ROWS($A$1:A1676)),COLUMN(A1676)),"")</f>
        <v/>
      </c>
      <c r="M1682" s="5" t="b">
        <f t="shared" si="725"/>
        <v>0</v>
      </c>
      <c r="N1682" t="b">
        <f t="shared" si="726"/>
        <v>0</v>
      </c>
      <c r="O1682" t="b">
        <f t="shared" si="727"/>
        <v>0</v>
      </c>
      <c r="P1682" s="5" t="b">
        <f t="shared" si="728"/>
        <v>0</v>
      </c>
      <c r="T1682" t="str">
        <f t="shared" si="704"/>
        <v/>
      </c>
      <c r="U1682" t="str">
        <f t="shared" si="705"/>
        <v/>
      </c>
      <c r="V1682" t="str">
        <f t="shared" si="706"/>
        <v/>
      </c>
      <c r="W1682" t="str">
        <f t="shared" si="707"/>
        <v/>
      </c>
      <c r="X1682" t="str">
        <f t="shared" si="708"/>
        <v/>
      </c>
      <c r="Y1682" t="str">
        <f t="shared" si="709"/>
        <v/>
      </c>
      <c r="Z1682" t="str">
        <f t="shared" si="710"/>
        <v/>
      </c>
      <c r="AA1682" t="str">
        <f t="shared" si="711"/>
        <v/>
      </c>
      <c r="AB1682" t="str">
        <f t="shared" si="712"/>
        <v/>
      </c>
      <c r="AC1682" t="str">
        <f t="shared" si="713"/>
        <v/>
      </c>
      <c r="AD1682" t="str">
        <f t="shared" si="714"/>
        <v/>
      </c>
      <c r="AE1682" t="str">
        <f t="shared" si="715"/>
        <v/>
      </c>
      <c r="AF1682" t="str">
        <f t="shared" si="716"/>
        <v/>
      </c>
      <c r="AG1682" t="str">
        <f t="shared" si="717"/>
        <v/>
      </c>
    </row>
    <row r="1683" spans="3:33" x14ac:dyDescent="0.3">
      <c r="C1683" s="5" t="str">
        <f t="shared" si="718"/>
        <v/>
      </c>
      <c r="D1683" s="5" t="e">
        <f t="shared" si="702"/>
        <v>#N/A</v>
      </c>
      <c r="E1683" s="5" t="b">
        <f t="shared" si="719"/>
        <v>0</v>
      </c>
      <c r="F1683" s="5" t="e">
        <f t="shared" si="703"/>
        <v>#N/A</v>
      </c>
      <c r="G1683" s="5" t="str">
        <f t="shared" si="720"/>
        <v>FALSE V</v>
      </c>
      <c r="H1683" s="5" t="b">
        <f t="shared" si="721"/>
        <v>0</v>
      </c>
      <c r="I1683" s="5" t="b">
        <f t="shared" si="722"/>
        <v>0</v>
      </c>
      <c r="J1683" s="5" t="b">
        <f t="shared" si="723"/>
        <v>0</v>
      </c>
      <c r="K1683" s="5" t="str">
        <f t="shared" si="724"/>
        <v>FALSE C</v>
      </c>
      <c r="L1683" s="5" t="str">
        <f t="array" ref="L1683">IFERROR(INDEX(e29_4c,SMALL(IF(($B$9&lt;=e29_raw)*($B$11&gt;=e29_raw),MATCH(ROW(e29_4c),ROW(e29_4c))),ROWS($A$1:A1677)),COLUMN(A1677)),"")</f>
        <v/>
      </c>
      <c r="M1683" s="5" t="b">
        <f t="shared" si="725"/>
        <v>0</v>
      </c>
      <c r="N1683" t="b">
        <f t="shared" si="726"/>
        <v>0</v>
      </c>
      <c r="O1683" t="b">
        <f t="shared" si="727"/>
        <v>0</v>
      </c>
      <c r="P1683" s="5" t="b">
        <f t="shared" si="728"/>
        <v>0</v>
      </c>
      <c r="T1683" t="str">
        <f t="shared" si="704"/>
        <v/>
      </c>
      <c r="U1683" t="str">
        <f t="shared" si="705"/>
        <v/>
      </c>
      <c r="V1683" t="str">
        <f t="shared" si="706"/>
        <v/>
      </c>
      <c r="W1683" t="str">
        <f t="shared" si="707"/>
        <v/>
      </c>
      <c r="X1683" t="str">
        <f t="shared" si="708"/>
        <v/>
      </c>
      <c r="Y1683" t="str">
        <f t="shared" si="709"/>
        <v/>
      </c>
      <c r="Z1683" t="str">
        <f t="shared" si="710"/>
        <v/>
      </c>
      <c r="AA1683" t="str">
        <f t="shared" si="711"/>
        <v/>
      </c>
      <c r="AB1683" t="str">
        <f t="shared" si="712"/>
        <v/>
      </c>
      <c r="AC1683" t="str">
        <f t="shared" si="713"/>
        <v/>
      </c>
      <c r="AD1683" t="str">
        <f t="shared" si="714"/>
        <v/>
      </c>
      <c r="AE1683" t="str">
        <f t="shared" si="715"/>
        <v/>
      </c>
      <c r="AF1683" t="str">
        <f t="shared" si="716"/>
        <v/>
      </c>
      <c r="AG1683" t="str">
        <f t="shared" si="717"/>
        <v/>
      </c>
    </row>
    <row r="1684" spans="3:33" x14ac:dyDescent="0.3">
      <c r="C1684" s="5" t="str">
        <f t="shared" si="718"/>
        <v/>
      </c>
      <c r="D1684" s="5" t="e">
        <f t="shared" si="702"/>
        <v>#N/A</v>
      </c>
      <c r="E1684" s="5" t="b">
        <f t="shared" si="719"/>
        <v>0</v>
      </c>
      <c r="F1684" s="5" t="e">
        <f t="shared" si="703"/>
        <v>#N/A</v>
      </c>
      <c r="G1684" s="5" t="str">
        <f t="shared" si="720"/>
        <v>FALSE V</v>
      </c>
      <c r="H1684" s="5" t="b">
        <f t="shared" si="721"/>
        <v>0</v>
      </c>
      <c r="I1684" s="5" t="b">
        <f t="shared" si="722"/>
        <v>0</v>
      </c>
      <c r="J1684" s="5" t="b">
        <f t="shared" si="723"/>
        <v>0</v>
      </c>
      <c r="K1684" s="5" t="str">
        <f t="shared" si="724"/>
        <v>FALSE C</v>
      </c>
      <c r="L1684" s="5" t="str">
        <f t="array" ref="L1684">IFERROR(INDEX(e29_4c,SMALL(IF(($B$9&lt;=e29_raw)*($B$11&gt;=e29_raw),MATCH(ROW(e29_4c),ROW(e29_4c))),ROWS($A$1:A1678)),COLUMN(A1678)),"")</f>
        <v/>
      </c>
      <c r="M1684" s="5" t="b">
        <f t="shared" si="725"/>
        <v>0</v>
      </c>
      <c r="N1684" t="b">
        <f t="shared" si="726"/>
        <v>0</v>
      </c>
      <c r="O1684" t="b">
        <f t="shared" si="727"/>
        <v>0</v>
      </c>
      <c r="P1684" s="5" t="b">
        <f t="shared" si="728"/>
        <v>0</v>
      </c>
      <c r="T1684" t="str">
        <f t="shared" si="704"/>
        <v/>
      </c>
      <c r="U1684" t="str">
        <f t="shared" si="705"/>
        <v/>
      </c>
      <c r="V1684" t="str">
        <f t="shared" si="706"/>
        <v/>
      </c>
      <c r="W1684" t="str">
        <f t="shared" si="707"/>
        <v/>
      </c>
      <c r="X1684" t="str">
        <f t="shared" si="708"/>
        <v/>
      </c>
      <c r="Y1684" t="str">
        <f t="shared" si="709"/>
        <v/>
      </c>
      <c r="Z1684" t="str">
        <f t="shared" si="710"/>
        <v/>
      </c>
      <c r="AA1684" t="str">
        <f t="shared" si="711"/>
        <v/>
      </c>
      <c r="AB1684" t="str">
        <f t="shared" si="712"/>
        <v/>
      </c>
      <c r="AC1684" t="str">
        <f t="shared" si="713"/>
        <v/>
      </c>
      <c r="AD1684" t="str">
        <f t="shared" si="714"/>
        <v/>
      </c>
      <c r="AE1684" t="str">
        <f t="shared" si="715"/>
        <v/>
      </c>
      <c r="AF1684" t="str">
        <f t="shared" si="716"/>
        <v/>
      </c>
      <c r="AG1684" t="str">
        <f t="shared" si="717"/>
        <v/>
      </c>
    </row>
    <row r="1685" spans="3:33" x14ac:dyDescent="0.3">
      <c r="C1685" s="5" t="str">
        <f t="shared" si="718"/>
        <v/>
      </c>
      <c r="D1685" s="5" t="e">
        <f t="shared" si="702"/>
        <v>#N/A</v>
      </c>
      <c r="E1685" s="5" t="b">
        <f t="shared" si="719"/>
        <v>0</v>
      </c>
      <c r="F1685" s="5" t="e">
        <f t="shared" si="703"/>
        <v>#N/A</v>
      </c>
      <c r="G1685" s="5" t="str">
        <f t="shared" si="720"/>
        <v>FALSE V</v>
      </c>
      <c r="H1685" s="5" t="b">
        <f t="shared" si="721"/>
        <v>0</v>
      </c>
      <c r="I1685" s="5" t="b">
        <f t="shared" si="722"/>
        <v>0</v>
      </c>
      <c r="J1685" s="5" t="b">
        <f t="shared" si="723"/>
        <v>0</v>
      </c>
      <c r="K1685" s="5" t="str">
        <f t="shared" si="724"/>
        <v>FALSE C</v>
      </c>
      <c r="L1685" s="5" t="str">
        <f t="array" ref="L1685">IFERROR(INDEX(e29_4c,SMALL(IF(($B$9&lt;=e29_raw)*($B$11&gt;=e29_raw),MATCH(ROW(e29_4c),ROW(e29_4c))),ROWS($A$1:A1679)),COLUMN(A1679)),"")</f>
        <v/>
      </c>
      <c r="M1685" s="5" t="b">
        <f t="shared" si="725"/>
        <v>0</v>
      </c>
      <c r="N1685" t="b">
        <f t="shared" si="726"/>
        <v>0</v>
      </c>
      <c r="O1685" t="b">
        <f t="shared" si="727"/>
        <v>0</v>
      </c>
      <c r="P1685" s="5" t="b">
        <f t="shared" si="728"/>
        <v>0</v>
      </c>
      <c r="T1685" t="str">
        <f t="shared" si="704"/>
        <v/>
      </c>
      <c r="U1685" t="str">
        <f t="shared" si="705"/>
        <v/>
      </c>
      <c r="V1685" t="str">
        <f t="shared" si="706"/>
        <v/>
      </c>
      <c r="W1685" t="str">
        <f t="shared" si="707"/>
        <v/>
      </c>
      <c r="X1685" t="str">
        <f t="shared" si="708"/>
        <v/>
      </c>
      <c r="Y1685" t="str">
        <f t="shared" si="709"/>
        <v/>
      </c>
      <c r="Z1685" t="str">
        <f t="shared" si="710"/>
        <v/>
      </c>
      <c r="AA1685" t="str">
        <f t="shared" si="711"/>
        <v/>
      </c>
      <c r="AB1685" t="str">
        <f t="shared" si="712"/>
        <v/>
      </c>
      <c r="AC1685" t="str">
        <f t="shared" si="713"/>
        <v/>
      </c>
      <c r="AD1685" t="str">
        <f t="shared" si="714"/>
        <v/>
      </c>
      <c r="AE1685" t="str">
        <f t="shared" si="715"/>
        <v/>
      </c>
      <c r="AF1685" t="str">
        <f t="shared" si="716"/>
        <v/>
      </c>
      <c r="AG1685" t="str">
        <f t="shared" si="717"/>
        <v/>
      </c>
    </row>
    <row r="1686" spans="3:33" x14ac:dyDescent="0.3">
      <c r="C1686" s="5" t="str">
        <f t="shared" si="718"/>
        <v/>
      </c>
      <c r="D1686" s="5" t="e">
        <f t="shared" si="702"/>
        <v>#N/A</v>
      </c>
      <c r="E1686" s="5" t="b">
        <f t="shared" si="719"/>
        <v>0</v>
      </c>
      <c r="F1686" s="5" t="e">
        <f t="shared" si="703"/>
        <v>#N/A</v>
      </c>
      <c r="G1686" s="5" t="str">
        <f t="shared" si="720"/>
        <v>FALSE V</v>
      </c>
      <c r="H1686" s="5" t="b">
        <f t="shared" si="721"/>
        <v>0</v>
      </c>
      <c r="I1686" s="5" t="b">
        <f t="shared" si="722"/>
        <v>0</v>
      </c>
      <c r="J1686" s="5" t="b">
        <f t="shared" si="723"/>
        <v>0</v>
      </c>
      <c r="K1686" s="5" t="str">
        <f t="shared" si="724"/>
        <v>FALSE C</v>
      </c>
      <c r="L1686" s="5" t="str">
        <f t="array" ref="L1686">IFERROR(INDEX(e29_4c,SMALL(IF(($B$9&lt;=e29_raw)*($B$11&gt;=e29_raw),MATCH(ROW(e29_4c),ROW(e29_4c))),ROWS($A$1:A1680)),COLUMN(A1680)),"")</f>
        <v/>
      </c>
      <c r="M1686" s="5" t="b">
        <f t="shared" si="725"/>
        <v>0</v>
      </c>
      <c r="N1686" t="b">
        <f t="shared" si="726"/>
        <v>0</v>
      </c>
      <c r="O1686" t="b">
        <f t="shared" si="727"/>
        <v>0</v>
      </c>
      <c r="P1686" s="5" t="b">
        <f t="shared" si="728"/>
        <v>0</v>
      </c>
      <c r="T1686" t="str">
        <f t="shared" si="704"/>
        <v/>
      </c>
      <c r="U1686" t="str">
        <f t="shared" si="705"/>
        <v/>
      </c>
      <c r="V1686" t="str">
        <f t="shared" si="706"/>
        <v/>
      </c>
      <c r="W1686" t="str">
        <f t="shared" si="707"/>
        <v/>
      </c>
      <c r="X1686" t="str">
        <f t="shared" si="708"/>
        <v/>
      </c>
      <c r="Y1686" t="str">
        <f t="shared" si="709"/>
        <v/>
      </c>
      <c r="Z1686" t="str">
        <f t="shared" si="710"/>
        <v/>
      </c>
      <c r="AA1686" t="str">
        <f t="shared" si="711"/>
        <v/>
      </c>
      <c r="AB1686" t="str">
        <f t="shared" si="712"/>
        <v/>
      </c>
      <c r="AC1686" t="str">
        <f t="shared" si="713"/>
        <v/>
      </c>
      <c r="AD1686" t="str">
        <f t="shared" si="714"/>
        <v/>
      </c>
      <c r="AE1686" t="str">
        <f t="shared" si="715"/>
        <v/>
      </c>
      <c r="AF1686" t="str">
        <f t="shared" si="716"/>
        <v/>
      </c>
      <c r="AG1686" t="str">
        <f t="shared" si="717"/>
        <v/>
      </c>
    </row>
    <row r="1687" spans="3:33" x14ac:dyDescent="0.3">
      <c r="C1687" s="5" t="str">
        <f t="shared" si="718"/>
        <v/>
      </c>
      <c r="D1687" s="5" t="e">
        <f t="shared" si="702"/>
        <v>#N/A</v>
      </c>
      <c r="E1687" s="5" t="b">
        <f t="shared" si="719"/>
        <v>0</v>
      </c>
      <c r="F1687" s="5" t="e">
        <f t="shared" si="703"/>
        <v>#N/A</v>
      </c>
      <c r="G1687" s="5" t="str">
        <f t="shared" si="720"/>
        <v>FALSE V</v>
      </c>
      <c r="H1687" s="5" t="b">
        <f t="shared" si="721"/>
        <v>0</v>
      </c>
      <c r="I1687" s="5" t="b">
        <f t="shared" si="722"/>
        <v>0</v>
      </c>
      <c r="J1687" s="5" t="b">
        <f t="shared" si="723"/>
        <v>0</v>
      </c>
      <c r="K1687" s="5" t="str">
        <f t="shared" si="724"/>
        <v>FALSE C</v>
      </c>
      <c r="L1687" s="5" t="str">
        <f t="array" ref="L1687">IFERROR(INDEX(e29_4c,SMALL(IF(($B$9&lt;=e29_raw)*($B$11&gt;=e29_raw),MATCH(ROW(e29_4c),ROW(e29_4c))),ROWS($A$1:A1681)),COLUMN(A1681)),"")</f>
        <v/>
      </c>
      <c r="M1687" s="5" t="b">
        <f t="shared" si="725"/>
        <v>0</v>
      </c>
      <c r="N1687" t="b">
        <f t="shared" si="726"/>
        <v>0</v>
      </c>
      <c r="O1687" t="b">
        <f t="shared" si="727"/>
        <v>0</v>
      </c>
      <c r="P1687" s="5" t="b">
        <f t="shared" si="728"/>
        <v>0</v>
      </c>
      <c r="T1687" t="str">
        <f t="shared" si="704"/>
        <v/>
      </c>
      <c r="U1687" t="str">
        <f t="shared" si="705"/>
        <v/>
      </c>
      <c r="V1687" t="str">
        <f t="shared" si="706"/>
        <v/>
      </c>
      <c r="W1687" t="str">
        <f t="shared" si="707"/>
        <v/>
      </c>
      <c r="X1687" t="str">
        <f t="shared" si="708"/>
        <v/>
      </c>
      <c r="Y1687" t="str">
        <f t="shared" si="709"/>
        <v/>
      </c>
      <c r="Z1687" t="str">
        <f t="shared" si="710"/>
        <v/>
      </c>
      <c r="AA1687" t="str">
        <f t="shared" si="711"/>
        <v/>
      </c>
      <c r="AB1687" t="str">
        <f t="shared" si="712"/>
        <v/>
      </c>
      <c r="AC1687" t="str">
        <f t="shared" si="713"/>
        <v/>
      </c>
      <c r="AD1687" t="str">
        <f t="shared" si="714"/>
        <v/>
      </c>
      <c r="AE1687" t="str">
        <f t="shared" si="715"/>
        <v/>
      </c>
      <c r="AF1687" t="str">
        <f t="shared" si="716"/>
        <v/>
      </c>
      <c r="AG1687" t="str">
        <f t="shared" si="717"/>
        <v/>
      </c>
    </row>
    <row r="1688" spans="3:33" x14ac:dyDescent="0.3">
      <c r="C1688" s="5" t="str">
        <f t="shared" si="718"/>
        <v/>
      </c>
      <c r="D1688" s="5" t="e">
        <f t="shared" si="702"/>
        <v>#N/A</v>
      </c>
      <c r="E1688" s="5" t="b">
        <f t="shared" si="719"/>
        <v>0</v>
      </c>
      <c r="F1688" s="5" t="e">
        <f t="shared" si="703"/>
        <v>#N/A</v>
      </c>
      <c r="G1688" s="5" t="str">
        <f t="shared" si="720"/>
        <v>FALSE V</v>
      </c>
      <c r="H1688" s="5" t="b">
        <f t="shared" si="721"/>
        <v>0</v>
      </c>
      <c r="I1688" s="5" t="b">
        <f t="shared" si="722"/>
        <v>0</v>
      </c>
      <c r="J1688" s="5" t="b">
        <f t="shared" si="723"/>
        <v>0</v>
      </c>
      <c r="K1688" s="5" t="str">
        <f t="shared" si="724"/>
        <v>FALSE C</v>
      </c>
      <c r="L1688" s="5" t="str">
        <f t="array" ref="L1688">IFERROR(INDEX(e29_4c,SMALL(IF(($B$9&lt;=e29_raw)*($B$11&gt;=e29_raw),MATCH(ROW(e29_4c),ROW(e29_4c))),ROWS($A$1:A1682)),COLUMN(A1682)),"")</f>
        <v/>
      </c>
      <c r="M1688" s="5" t="b">
        <f t="shared" si="725"/>
        <v>0</v>
      </c>
      <c r="N1688" t="b">
        <f t="shared" si="726"/>
        <v>0</v>
      </c>
      <c r="O1688" t="b">
        <f t="shared" si="727"/>
        <v>0</v>
      </c>
      <c r="P1688" s="5" t="b">
        <f t="shared" si="728"/>
        <v>0</v>
      </c>
      <c r="T1688" t="str">
        <f t="shared" si="704"/>
        <v/>
      </c>
      <c r="U1688" t="str">
        <f t="shared" si="705"/>
        <v/>
      </c>
      <c r="V1688" t="str">
        <f t="shared" si="706"/>
        <v/>
      </c>
      <c r="W1688" t="str">
        <f t="shared" si="707"/>
        <v/>
      </c>
      <c r="X1688" t="str">
        <f t="shared" si="708"/>
        <v/>
      </c>
      <c r="Y1688" t="str">
        <f t="shared" si="709"/>
        <v/>
      </c>
      <c r="Z1688" t="str">
        <f t="shared" si="710"/>
        <v/>
      </c>
      <c r="AA1688" t="str">
        <f t="shared" si="711"/>
        <v/>
      </c>
      <c r="AB1688" t="str">
        <f t="shared" si="712"/>
        <v/>
      </c>
      <c r="AC1688" t="str">
        <f t="shared" si="713"/>
        <v/>
      </c>
      <c r="AD1688" t="str">
        <f t="shared" si="714"/>
        <v/>
      </c>
      <c r="AE1688" t="str">
        <f t="shared" si="715"/>
        <v/>
      </c>
      <c r="AF1688" t="str">
        <f t="shared" si="716"/>
        <v/>
      </c>
      <c r="AG1688" t="str">
        <f t="shared" si="717"/>
        <v/>
      </c>
    </row>
    <row r="1689" spans="3:33" x14ac:dyDescent="0.3">
      <c r="C1689" s="5" t="str">
        <f t="shared" si="718"/>
        <v/>
      </c>
      <c r="D1689" s="5" t="e">
        <f t="shared" si="702"/>
        <v>#N/A</v>
      </c>
      <c r="E1689" s="5" t="b">
        <f t="shared" si="719"/>
        <v>0</v>
      </c>
      <c r="F1689" s="5" t="e">
        <f t="shared" si="703"/>
        <v>#N/A</v>
      </c>
      <c r="G1689" s="5" t="str">
        <f t="shared" si="720"/>
        <v>FALSE V</v>
      </c>
      <c r="H1689" s="5" t="b">
        <f t="shared" si="721"/>
        <v>0</v>
      </c>
      <c r="I1689" s="5" t="b">
        <f t="shared" si="722"/>
        <v>0</v>
      </c>
      <c r="J1689" s="5" t="b">
        <f t="shared" si="723"/>
        <v>0</v>
      </c>
      <c r="K1689" s="5" t="str">
        <f t="shared" si="724"/>
        <v>FALSE C</v>
      </c>
      <c r="L1689" s="5" t="str">
        <f t="array" ref="L1689">IFERROR(INDEX(e29_4c,SMALL(IF(($B$9&lt;=e29_raw)*($B$11&gt;=e29_raw),MATCH(ROW(e29_4c),ROW(e29_4c))),ROWS($A$1:A1683)),COLUMN(A1683)),"")</f>
        <v/>
      </c>
      <c r="M1689" s="5" t="b">
        <f t="shared" si="725"/>
        <v>0</v>
      </c>
      <c r="N1689" t="b">
        <f t="shared" si="726"/>
        <v>0</v>
      </c>
      <c r="O1689" t="b">
        <f t="shared" si="727"/>
        <v>0</v>
      </c>
      <c r="P1689" s="5" t="b">
        <f t="shared" si="728"/>
        <v>0</v>
      </c>
      <c r="T1689" t="str">
        <f t="shared" si="704"/>
        <v/>
      </c>
      <c r="U1689" t="str">
        <f t="shared" si="705"/>
        <v/>
      </c>
      <c r="V1689" t="str">
        <f t="shared" si="706"/>
        <v/>
      </c>
      <c r="W1689" t="str">
        <f t="shared" si="707"/>
        <v/>
      </c>
      <c r="X1689" t="str">
        <f t="shared" si="708"/>
        <v/>
      </c>
      <c r="Y1689" t="str">
        <f t="shared" si="709"/>
        <v/>
      </c>
      <c r="Z1689" t="str">
        <f t="shared" si="710"/>
        <v/>
      </c>
      <c r="AA1689" t="str">
        <f t="shared" si="711"/>
        <v/>
      </c>
      <c r="AB1689" t="str">
        <f t="shared" si="712"/>
        <v/>
      </c>
      <c r="AC1689" t="str">
        <f t="shared" si="713"/>
        <v/>
      </c>
      <c r="AD1689" t="str">
        <f t="shared" si="714"/>
        <v/>
      </c>
      <c r="AE1689" t="str">
        <f t="shared" si="715"/>
        <v/>
      </c>
      <c r="AF1689" t="str">
        <f t="shared" si="716"/>
        <v/>
      </c>
      <c r="AG1689" t="str">
        <f t="shared" si="717"/>
        <v/>
      </c>
    </row>
    <row r="1690" spans="3:33" x14ac:dyDescent="0.3">
      <c r="C1690" s="5" t="str">
        <f t="shared" si="718"/>
        <v/>
      </c>
      <c r="D1690" s="5" t="e">
        <f t="shared" si="702"/>
        <v>#N/A</v>
      </c>
      <c r="E1690" s="5" t="b">
        <f t="shared" si="719"/>
        <v>0</v>
      </c>
      <c r="F1690" s="5" t="e">
        <f t="shared" si="703"/>
        <v>#N/A</v>
      </c>
      <c r="G1690" s="5" t="str">
        <f t="shared" si="720"/>
        <v>FALSE V</v>
      </c>
      <c r="H1690" s="5" t="b">
        <f t="shared" si="721"/>
        <v>0</v>
      </c>
      <c r="I1690" s="5" t="b">
        <f t="shared" si="722"/>
        <v>0</v>
      </c>
      <c r="J1690" s="5" t="b">
        <f t="shared" si="723"/>
        <v>0</v>
      </c>
      <c r="K1690" s="5" t="str">
        <f t="shared" si="724"/>
        <v>FALSE C</v>
      </c>
      <c r="L1690" s="5" t="str">
        <f t="array" ref="L1690">IFERROR(INDEX(e29_4c,SMALL(IF(($B$9&lt;=e29_raw)*($B$11&gt;=e29_raw),MATCH(ROW(e29_4c),ROW(e29_4c))),ROWS($A$1:A1684)),COLUMN(A1684)),"")</f>
        <v/>
      </c>
      <c r="M1690" s="5" t="b">
        <f t="shared" si="725"/>
        <v>0</v>
      </c>
      <c r="N1690" t="b">
        <f t="shared" si="726"/>
        <v>0</v>
      </c>
      <c r="O1690" t="b">
        <f t="shared" si="727"/>
        <v>0</v>
      </c>
      <c r="P1690" s="5" t="b">
        <f t="shared" si="728"/>
        <v>0</v>
      </c>
      <c r="T1690" t="str">
        <f t="shared" si="704"/>
        <v/>
      </c>
      <c r="U1690" t="str">
        <f t="shared" si="705"/>
        <v/>
      </c>
      <c r="V1690" t="str">
        <f t="shared" si="706"/>
        <v/>
      </c>
      <c r="W1690" t="str">
        <f t="shared" si="707"/>
        <v/>
      </c>
      <c r="X1690" t="str">
        <f t="shared" si="708"/>
        <v/>
      </c>
      <c r="Y1690" t="str">
        <f t="shared" si="709"/>
        <v/>
      </c>
      <c r="Z1690" t="str">
        <f t="shared" si="710"/>
        <v/>
      </c>
      <c r="AA1690" t="str">
        <f t="shared" si="711"/>
        <v/>
      </c>
      <c r="AB1690" t="str">
        <f t="shared" si="712"/>
        <v/>
      </c>
      <c r="AC1690" t="str">
        <f t="shared" si="713"/>
        <v/>
      </c>
      <c r="AD1690" t="str">
        <f t="shared" si="714"/>
        <v/>
      </c>
      <c r="AE1690" t="str">
        <f t="shared" si="715"/>
        <v/>
      </c>
      <c r="AF1690" t="str">
        <f t="shared" si="716"/>
        <v/>
      </c>
      <c r="AG1690" t="str">
        <f t="shared" si="717"/>
        <v/>
      </c>
    </row>
    <row r="1691" spans="3:33" x14ac:dyDescent="0.3">
      <c r="C1691" s="5" t="str">
        <f t="shared" si="718"/>
        <v/>
      </c>
      <c r="D1691" s="5" t="e">
        <f t="shared" si="702"/>
        <v>#N/A</v>
      </c>
      <c r="E1691" s="5" t="b">
        <f t="shared" si="719"/>
        <v>0</v>
      </c>
      <c r="F1691" s="5" t="e">
        <f t="shared" si="703"/>
        <v>#N/A</v>
      </c>
      <c r="G1691" s="5" t="str">
        <f t="shared" si="720"/>
        <v>FALSE V</v>
      </c>
      <c r="H1691" s="5" t="b">
        <f t="shared" si="721"/>
        <v>0</v>
      </c>
      <c r="I1691" s="5" t="b">
        <f t="shared" si="722"/>
        <v>0</v>
      </c>
      <c r="J1691" s="5" t="b">
        <f t="shared" si="723"/>
        <v>0</v>
      </c>
      <c r="K1691" s="5" t="str">
        <f t="shared" si="724"/>
        <v>FALSE C</v>
      </c>
      <c r="L1691" s="5" t="str">
        <f t="array" ref="L1691">IFERROR(INDEX(e29_4c,SMALL(IF(($B$9&lt;=e29_raw)*($B$11&gt;=e29_raw),MATCH(ROW(e29_4c),ROW(e29_4c))),ROWS($A$1:A1685)),COLUMN(A1685)),"")</f>
        <v/>
      </c>
      <c r="M1691" s="5" t="b">
        <f t="shared" si="725"/>
        <v>0</v>
      </c>
      <c r="N1691" t="b">
        <f t="shared" si="726"/>
        <v>0</v>
      </c>
      <c r="O1691" t="b">
        <f t="shared" si="727"/>
        <v>0</v>
      </c>
      <c r="P1691" s="5" t="b">
        <f t="shared" si="728"/>
        <v>0</v>
      </c>
      <c r="T1691" t="str">
        <f t="shared" si="704"/>
        <v/>
      </c>
      <c r="U1691" t="str">
        <f t="shared" si="705"/>
        <v/>
      </c>
      <c r="V1691" t="str">
        <f t="shared" si="706"/>
        <v/>
      </c>
      <c r="W1691" t="str">
        <f t="shared" si="707"/>
        <v/>
      </c>
      <c r="X1691" t="str">
        <f t="shared" si="708"/>
        <v/>
      </c>
      <c r="Y1691" t="str">
        <f t="shared" si="709"/>
        <v/>
      </c>
      <c r="Z1691" t="str">
        <f t="shared" si="710"/>
        <v/>
      </c>
      <c r="AA1691" t="str">
        <f t="shared" si="711"/>
        <v/>
      </c>
      <c r="AB1691" t="str">
        <f t="shared" si="712"/>
        <v/>
      </c>
      <c r="AC1691" t="str">
        <f t="shared" si="713"/>
        <v/>
      </c>
      <c r="AD1691" t="str">
        <f t="shared" si="714"/>
        <v/>
      </c>
      <c r="AE1691" t="str">
        <f t="shared" si="715"/>
        <v/>
      </c>
      <c r="AF1691" t="str">
        <f t="shared" si="716"/>
        <v/>
      </c>
      <c r="AG1691" t="str">
        <f t="shared" si="717"/>
        <v/>
      </c>
    </row>
    <row r="1692" spans="3:33" x14ac:dyDescent="0.3">
      <c r="C1692" s="5" t="str">
        <f t="shared" si="718"/>
        <v/>
      </c>
      <c r="D1692" s="5" t="e">
        <f t="shared" si="702"/>
        <v>#N/A</v>
      </c>
      <c r="E1692" s="5" t="b">
        <f t="shared" si="719"/>
        <v>0</v>
      </c>
      <c r="F1692" s="5" t="e">
        <f t="shared" si="703"/>
        <v>#N/A</v>
      </c>
      <c r="G1692" s="5" t="str">
        <f t="shared" si="720"/>
        <v>FALSE V</v>
      </c>
      <c r="H1692" s="5" t="b">
        <f t="shared" si="721"/>
        <v>0</v>
      </c>
      <c r="I1692" s="5" t="b">
        <f t="shared" si="722"/>
        <v>0</v>
      </c>
      <c r="J1692" s="5" t="b">
        <f t="shared" si="723"/>
        <v>0</v>
      </c>
      <c r="K1692" s="5" t="str">
        <f t="shared" si="724"/>
        <v>FALSE C</v>
      </c>
      <c r="L1692" s="5" t="str">
        <f t="array" ref="L1692">IFERROR(INDEX(e29_4c,SMALL(IF(($B$9&lt;=e29_raw)*($B$11&gt;=e29_raw),MATCH(ROW(e29_4c),ROW(e29_4c))),ROWS($A$1:A1686)),COLUMN(A1686)),"")</f>
        <v/>
      </c>
      <c r="M1692" s="5" t="b">
        <f t="shared" si="725"/>
        <v>0</v>
      </c>
      <c r="N1692" t="b">
        <f t="shared" si="726"/>
        <v>0</v>
      </c>
      <c r="O1692" t="b">
        <f t="shared" si="727"/>
        <v>0</v>
      </c>
      <c r="P1692" s="5" t="b">
        <f t="shared" si="728"/>
        <v>0</v>
      </c>
      <c r="T1692" t="str">
        <f t="shared" si="704"/>
        <v/>
      </c>
      <c r="U1692" t="str">
        <f t="shared" si="705"/>
        <v/>
      </c>
      <c r="V1692" t="str">
        <f t="shared" si="706"/>
        <v/>
      </c>
      <c r="W1692" t="str">
        <f t="shared" si="707"/>
        <v/>
      </c>
      <c r="X1692" t="str">
        <f t="shared" si="708"/>
        <v/>
      </c>
      <c r="Y1692" t="str">
        <f t="shared" si="709"/>
        <v/>
      </c>
      <c r="Z1692" t="str">
        <f t="shared" si="710"/>
        <v/>
      </c>
      <c r="AA1692" t="str">
        <f t="shared" si="711"/>
        <v/>
      </c>
      <c r="AB1692" t="str">
        <f t="shared" si="712"/>
        <v/>
      </c>
      <c r="AC1692" t="str">
        <f t="shared" si="713"/>
        <v/>
      </c>
      <c r="AD1692" t="str">
        <f t="shared" si="714"/>
        <v/>
      </c>
      <c r="AE1692" t="str">
        <f t="shared" si="715"/>
        <v/>
      </c>
      <c r="AF1692" t="str">
        <f t="shared" si="716"/>
        <v/>
      </c>
      <c r="AG1692" t="str">
        <f t="shared" si="717"/>
        <v/>
      </c>
    </row>
    <row r="1693" spans="3:33" x14ac:dyDescent="0.3">
      <c r="C1693" s="5" t="str">
        <f t="shared" si="718"/>
        <v/>
      </c>
      <c r="D1693" s="5" t="e">
        <f t="shared" si="702"/>
        <v>#N/A</v>
      </c>
      <c r="E1693" s="5" t="b">
        <f t="shared" si="719"/>
        <v>0</v>
      </c>
      <c r="F1693" s="5" t="e">
        <f t="shared" si="703"/>
        <v>#N/A</v>
      </c>
      <c r="G1693" s="5" t="str">
        <f t="shared" si="720"/>
        <v>FALSE V</v>
      </c>
      <c r="H1693" s="5" t="b">
        <f t="shared" si="721"/>
        <v>0</v>
      </c>
      <c r="I1693" s="5" t="b">
        <f t="shared" si="722"/>
        <v>0</v>
      </c>
      <c r="J1693" s="5" t="b">
        <f t="shared" si="723"/>
        <v>0</v>
      </c>
      <c r="K1693" s="5" t="str">
        <f t="shared" si="724"/>
        <v>FALSE C</v>
      </c>
      <c r="L1693" s="5" t="str">
        <f t="array" ref="L1693">IFERROR(INDEX(e29_4c,SMALL(IF(($B$9&lt;=e29_raw)*($B$11&gt;=e29_raw),MATCH(ROW(e29_4c),ROW(e29_4c))),ROWS($A$1:A1687)),COLUMN(A1687)),"")</f>
        <v/>
      </c>
      <c r="M1693" s="5" t="b">
        <f t="shared" si="725"/>
        <v>0</v>
      </c>
      <c r="N1693" t="b">
        <f t="shared" si="726"/>
        <v>0</v>
      </c>
      <c r="O1693" t="b">
        <f t="shared" si="727"/>
        <v>0</v>
      </c>
      <c r="P1693" s="5" t="b">
        <f t="shared" si="728"/>
        <v>0</v>
      </c>
      <c r="T1693" t="str">
        <f t="shared" si="704"/>
        <v/>
      </c>
      <c r="U1693" t="str">
        <f t="shared" si="705"/>
        <v/>
      </c>
      <c r="V1693" t="str">
        <f t="shared" si="706"/>
        <v/>
      </c>
      <c r="W1693" t="str">
        <f t="shared" si="707"/>
        <v/>
      </c>
      <c r="X1693" t="str">
        <f t="shared" si="708"/>
        <v/>
      </c>
      <c r="Y1693" t="str">
        <f t="shared" si="709"/>
        <v/>
      </c>
      <c r="Z1693" t="str">
        <f t="shared" si="710"/>
        <v/>
      </c>
      <c r="AA1693" t="str">
        <f t="shared" si="711"/>
        <v/>
      </c>
      <c r="AB1693" t="str">
        <f t="shared" si="712"/>
        <v/>
      </c>
      <c r="AC1693" t="str">
        <f t="shared" si="713"/>
        <v/>
      </c>
      <c r="AD1693" t="str">
        <f t="shared" si="714"/>
        <v/>
      </c>
      <c r="AE1693" t="str">
        <f t="shared" si="715"/>
        <v/>
      </c>
      <c r="AF1693" t="str">
        <f t="shared" si="716"/>
        <v/>
      </c>
      <c r="AG1693" t="str">
        <f t="shared" si="717"/>
        <v/>
      </c>
    </row>
    <row r="1694" spans="3:33" x14ac:dyDescent="0.3">
      <c r="C1694" s="5" t="str">
        <f t="shared" si="718"/>
        <v/>
      </c>
      <c r="D1694" s="5" t="e">
        <f t="shared" si="702"/>
        <v>#N/A</v>
      </c>
      <c r="E1694" s="5" t="b">
        <f t="shared" si="719"/>
        <v>0</v>
      </c>
      <c r="F1694" s="5" t="e">
        <f t="shared" si="703"/>
        <v>#N/A</v>
      </c>
      <c r="G1694" s="5" t="str">
        <f t="shared" si="720"/>
        <v>FALSE V</v>
      </c>
      <c r="H1694" s="5" t="b">
        <f t="shared" si="721"/>
        <v>0</v>
      </c>
      <c r="I1694" s="5" t="b">
        <f t="shared" si="722"/>
        <v>0</v>
      </c>
      <c r="J1694" s="5" t="b">
        <f t="shared" si="723"/>
        <v>0</v>
      </c>
      <c r="K1694" s="5" t="str">
        <f t="shared" si="724"/>
        <v>FALSE C</v>
      </c>
      <c r="L1694" s="5" t="str">
        <f t="array" ref="L1694">IFERROR(INDEX(e29_4c,SMALL(IF(($B$9&lt;=e29_raw)*($B$11&gt;=e29_raw),MATCH(ROW(e29_4c),ROW(e29_4c))),ROWS($A$1:A1688)),COLUMN(A1688)),"")</f>
        <v/>
      </c>
      <c r="M1694" s="5" t="b">
        <f t="shared" si="725"/>
        <v>0</v>
      </c>
      <c r="N1694" t="b">
        <f t="shared" si="726"/>
        <v>0</v>
      </c>
      <c r="O1694" t="b">
        <f t="shared" si="727"/>
        <v>0</v>
      </c>
      <c r="P1694" s="5" t="b">
        <f t="shared" si="728"/>
        <v>0</v>
      </c>
      <c r="T1694" t="str">
        <f t="shared" si="704"/>
        <v/>
      </c>
      <c r="U1694" t="str">
        <f t="shared" si="705"/>
        <v/>
      </c>
      <c r="V1694" t="str">
        <f t="shared" si="706"/>
        <v/>
      </c>
      <c r="W1694" t="str">
        <f t="shared" si="707"/>
        <v/>
      </c>
      <c r="X1694" t="str">
        <f t="shared" si="708"/>
        <v/>
      </c>
      <c r="Y1694" t="str">
        <f t="shared" si="709"/>
        <v/>
      </c>
      <c r="Z1694" t="str">
        <f t="shared" si="710"/>
        <v/>
      </c>
      <c r="AA1694" t="str">
        <f t="shared" si="711"/>
        <v/>
      </c>
      <c r="AB1694" t="str">
        <f t="shared" si="712"/>
        <v/>
      </c>
      <c r="AC1694" t="str">
        <f t="shared" si="713"/>
        <v/>
      </c>
      <c r="AD1694" t="str">
        <f t="shared" si="714"/>
        <v/>
      </c>
      <c r="AE1694" t="str">
        <f t="shared" si="715"/>
        <v/>
      </c>
      <c r="AF1694" t="str">
        <f t="shared" si="716"/>
        <v/>
      </c>
      <c r="AG1694" t="str">
        <f t="shared" si="717"/>
        <v/>
      </c>
    </row>
    <row r="1695" spans="3:33" x14ac:dyDescent="0.3">
      <c r="C1695" s="5" t="str">
        <f t="shared" si="718"/>
        <v/>
      </c>
      <c r="D1695" s="5" t="e">
        <f t="shared" si="702"/>
        <v>#N/A</v>
      </c>
      <c r="E1695" s="5" t="b">
        <f t="shared" si="719"/>
        <v>0</v>
      </c>
      <c r="F1695" s="5" t="e">
        <f t="shared" si="703"/>
        <v>#N/A</v>
      </c>
      <c r="G1695" s="5" t="str">
        <f t="shared" si="720"/>
        <v>FALSE V</v>
      </c>
      <c r="H1695" s="5" t="b">
        <f t="shared" si="721"/>
        <v>0</v>
      </c>
      <c r="I1695" s="5" t="b">
        <f t="shared" si="722"/>
        <v>0</v>
      </c>
      <c r="J1695" s="5" t="b">
        <f t="shared" si="723"/>
        <v>0</v>
      </c>
      <c r="K1695" s="5" t="str">
        <f t="shared" si="724"/>
        <v>FALSE C</v>
      </c>
      <c r="L1695" s="5" t="str">
        <f t="array" ref="L1695">IFERROR(INDEX(e29_4c,SMALL(IF(($B$9&lt;=e29_raw)*($B$11&gt;=e29_raw),MATCH(ROW(e29_4c),ROW(e29_4c))),ROWS($A$1:A1689)),COLUMN(A1689)),"")</f>
        <v/>
      </c>
      <c r="M1695" s="5" t="b">
        <f t="shared" si="725"/>
        <v>0</v>
      </c>
      <c r="N1695" t="b">
        <f t="shared" si="726"/>
        <v>0</v>
      </c>
      <c r="O1695" t="b">
        <f t="shared" si="727"/>
        <v>0</v>
      </c>
      <c r="P1695" s="5" t="b">
        <f t="shared" si="728"/>
        <v>0</v>
      </c>
      <c r="T1695" t="str">
        <f t="shared" si="704"/>
        <v/>
      </c>
      <c r="U1695" t="str">
        <f t="shared" si="705"/>
        <v/>
      </c>
      <c r="V1695" t="str">
        <f t="shared" si="706"/>
        <v/>
      </c>
      <c r="W1695" t="str">
        <f t="shared" si="707"/>
        <v/>
      </c>
      <c r="X1695" t="str">
        <f t="shared" si="708"/>
        <v/>
      </c>
      <c r="Y1695" t="str">
        <f t="shared" si="709"/>
        <v/>
      </c>
      <c r="Z1695" t="str">
        <f t="shared" si="710"/>
        <v/>
      </c>
      <c r="AA1695" t="str">
        <f t="shared" si="711"/>
        <v/>
      </c>
      <c r="AB1695" t="str">
        <f t="shared" si="712"/>
        <v/>
      </c>
      <c r="AC1695" t="str">
        <f t="shared" si="713"/>
        <v/>
      </c>
      <c r="AD1695" t="str">
        <f t="shared" si="714"/>
        <v/>
      </c>
      <c r="AE1695" t="str">
        <f t="shared" si="715"/>
        <v/>
      </c>
      <c r="AF1695" t="str">
        <f t="shared" si="716"/>
        <v/>
      </c>
      <c r="AG1695" t="str">
        <f t="shared" si="717"/>
        <v/>
      </c>
    </row>
    <row r="1696" spans="3:33" x14ac:dyDescent="0.3">
      <c r="C1696" s="5" t="str">
        <f t="shared" si="718"/>
        <v/>
      </c>
      <c r="D1696" s="5" t="e">
        <f t="shared" si="702"/>
        <v>#N/A</v>
      </c>
      <c r="E1696" s="5" t="b">
        <f t="shared" si="719"/>
        <v>0</v>
      </c>
      <c r="F1696" s="5" t="e">
        <f t="shared" si="703"/>
        <v>#N/A</v>
      </c>
      <c r="G1696" s="5" t="str">
        <f t="shared" si="720"/>
        <v>FALSE V</v>
      </c>
      <c r="H1696" s="5" t="b">
        <f t="shared" si="721"/>
        <v>0</v>
      </c>
      <c r="I1696" s="5" t="b">
        <f t="shared" si="722"/>
        <v>0</v>
      </c>
      <c r="J1696" s="5" t="b">
        <f t="shared" si="723"/>
        <v>0</v>
      </c>
      <c r="K1696" s="5" t="str">
        <f t="shared" si="724"/>
        <v>FALSE C</v>
      </c>
      <c r="L1696" s="5" t="str">
        <f t="array" ref="L1696">IFERROR(INDEX(e29_4c,SMALL(IF(($B$9&lt;=e29_raw)*($B$11&gt;=e29_raw),MATCH(ROW(e29_4c),ROW(e29_4c))),ROWS($A$1:A1690)),COLUMN(A1690)),"")</f>
        <v/>
      </c>
      <c r="M1696" s="5" t="b">
        <f t="shared" si="725"/>
        <v>0</v>
      </c>
      <c r="N1696" t="b">
        <f t="shared" si="726"/>
        <v>0</v>
      </c>
      <c r="O1696" t="b">
        <f t="shared" si="727"/>
        <v>0</v>
      </c>
      <c r="P1696" s="5" t="b">
        <f t="shared" si="728"/>
        <v>0</v>
      </c>
      <c r="T1696" t="str">
        <f t="shared" si="704"/>
        <v/>
      </c>
      <c r="U1696" t="str">
        <f t="shared" si="705"/>
        <v/>
      </c>
      <c r="V1696" t="str">
        <f t="shared" si="706"/>
        <v/>
      </c>
      <c r="W1696" t="str">
        <f t="shared" si="707"/>
        <v/>
      </c>
      <c r="X1696" t="str">
        <f t="shared" si="708"/>
        <v/>
      </c>
      <c r="Y1696" t="str">
        <f t="shared" si="709"/>
        <v/>
      </c>
      <c r="Z1696" t="str">
        <f t="shared" si="710"/>
        <v/>
      </c>
      <c r="AA1696" t="str">
        <f t="shared" si="711"/>
        <v/>
      </c>
      <c r="AB1696" t="str">
        <f t="shared" si="712"/>
        <v/>
      </c>
      <c r="AC1696" t="str">
        <f t="shared" si="713"/>
        <v/>
      </c>
      <c r="AD1696" t="str">
        <f t="shared" si="714"/>
        <v/>
      </c>
      <c r="AE1696" t="str">
        <f t="shared" si="715"/>
        <v/>
      </c>
      <c r="AF1696" t="str">
        <f t="shared" si="716"/>
        <v/>
      </c>
      <c r="AG1696" t="str">
        <f t="shared" si="717"/>
        <v/>
      </c>
    </row>
    <row r="1697" spans="3:33" x14ac:dyDescent="0.3">
      <c r="C1697" s="5" t="str">
        <f t="shared" si="718"/>
        <v/>
      </c>
      <c r="D1697" s="5" t="e">
        <f t="shared" si="702"/>
        <v>#N/A</v>
      </c>
      <c r="E1697" s="5" t="b">
        <f t="shared" si="719"/>
        <v>0</v>
      </c>
      <c r="F1697" s="5" t="e">
        <f t="shared" si="703"/>
        <v>#N/A</v>
      </c>
      <c r="G1697" s="5" t="str">
        <f t="shared" si="720"/>
        <v>FALSE V</v>
      </c>
      <c r="H1697" s="5" t="b">
        <f t="shared" si="721"/>
        <v>0</v>
      </c>
      <c r="I1697" s="5" t="b">
        <f t="shared" si="722"/>
        <v>0</v>
      </c>
      <c r="J1697" s="5" t="b">
        <f t="shared" si="723"/>
        <v>0</v>
      </c>
      <c r="K1697" s="5" t="str">
        <f t="shared" si="724"/>
        <v>FALSE C</v>
      </c>
      <c r="L1697" s="5" t="str">
        <f t="array" ref="L1697">IFERROR(INDEX(e29_4c,SMALL(IF(($B$9&lt;=e29_raw)*($B$11&gt;=e29_raw),MATCH(ROW(e29_4c),ROW(e29_4c))),ROWS($A$1:A1691)),COLUMN(A1691)),"")</f>
        <v/>
      </c>
      <c r="M1697" s="5" t="b">
        <f t="shared" si="725"/>
        <v>0</v>
      </c>
      <c r="N1697" t="b">
        <f t="shared" si="726"/>
        <v>0</v>
      </c>
      <c r="O1697" t="b">
        <f t="shared" si="727"/>
        <v>0</v>
      </c>
      <c r="P1697" s="5" t="b">
        <f t="shared" si="728"/>
        <v>0</v>
      </c>
      <c r="T1697" t="str">
        <f t="shared" si="704"/>
        <v/>
      </c>
      <c r="U1697" t="str">
        <f t="shared" si="705"/>
        <v/>
      </c>
      <c r="V1697" t="str">
        <f t="shared" si="706"/>
        <v/>
      </c>
      <c r="W1697" t="str">
        <f t="shared" si="707"/>
        <v/>
      </c>
      <c r="X1697" t="str">
        <f t="shared" si="708"/>
        <v/>
      </c>
      <c r="Y1697" t="str">
        <f t="shared" si="709"/>
        <v/>
      </c>
      <c r="Z1697" t="str">
        <f t="shared" si="710"/>
        <v/>
      </c>
      <c r="AA1697" t="str">
        <f t="shared" si="711"/>
        <v/>
      </c>
      <c r="AB1697" t="str">
        <f t="shared" si="712"/>
        <v/>
      </c>
      <c r="AC1697" t="str">
        <f t="shared" si="713"/>
        <v/>
      </c>
      <c r="AD1697" t="str">
        <f t="shared" si="714"/>
        <v/>
      </c>
      <c r="AE1697" t="str">
        <f t="shared" si="715"/>
        <v/>
      </c>
      <c r="AF1697" t="str">
        <f t="shared" si="716"/>
        <v/>
      </c>
      <c r="AG1697" t="str">
        <f t="shared" si="717"/>
        <v/>
      </c>
    </row>
    <row r="1698" spans="3:33" x14ac:dyDescent="0.3">
      <c r="C1698" s="5" t="str">
        <f t="shared" si="718"/>
        <v/>
      </c>
      <c r="D1698" s="5" t="e">
        <f t="shared" si="702"/>
        <v>#N/A</v>
      </c>
      <c r="E1698" s="5" t="b">
        <f t="shared" si="719"/>
        <v>0</v>
      </c>
      <c r="F1698" s="5" t="e">
        <f t="shared" si="703"/>
        <v>#N/A</v>
      </c>
      <c r="G1698" s="5" t="str">
        <f t="shared" si="720"/>
        <v>FALSE V</v>
      </c>
      <c r="H1698" s="5" t="b">
        <f t="shared" si="721"/>
        <v>0</v>
      </c>
      <c r="I1698" s="5" t="b">
        <f t="shared" si="722"/>
        <v>0</v>
      </c>
      <c r="J1698" s="5" t="b">
        <f t="shared" si="723"/>
        <v>0</v>
      </c>
      <c r="K1698" s="5" t="str">
        <f t="shared" si="724"/>
        <v>FALSE C</v>
      </c>
      <c r="L1698" s="5" t="str">
        <f t="array" ref="L1698">IFERROR(INDEX(e29_4c,SMALL(IF(($B$9&lt;=e29_raw)*($B$11&gt;=e29_raw),MATCH(ROW(e29_4c),ROW(e29_4c))),ROWS($A$1:A1692)),COLUMN(A1692)),"")</f>
        <v/>
      </c>
      <c r="M1698" s="5" t="b">
        <f t="shared" si="725"/>
        <v>0</v>
      </c>
      <c r="N1698" t="b">
        <f t="shared" si="726"/>
        <v>0</v>
      </c>
      <c r="O1698" t="b">
        <f t="shared" si="727"/>
        <v>0</v>
      </c>
      <c r="P1698" s="5" t="b">
        <f t="shared" si="728"/>
        <v>0</v>
      </c>
      <c r="T1698" t="str">
        <f t="shared" si="704"/>
        <v/>
      </c>
      <c r="U1698" t="str">
        <f t="shared" si="705"/>
        <v/>
      </c>
      <c r="V1698" t="str">
        <f t="shared" si="706"/>
        <v/>
      </c>
      <c r="W1698" t="str">
        <f t="shared" si="707"/>
        <v/>
      </c>
      <c r="X1698" t="str">
        <f t="shared" si="708"/>
        <v/>
      </c>
      <c r="Y1698" t="str">
        <f t="shared" si="709"/>
        <v/>
      </c>
      <c r="Z1698" t="str">
        <f t="shared" si="710"/>
        <v/>
      </c>
      <c r="AA1698" t="str">
        <f t="shared" si="711"/>
        <v/>
      </c>
      <c r="AB1698" t="str">
        <f t="shared" si="712"/>
        <v/>
      </c>
      <c r="AC1698" t="str">
        <f t="shared" si="713"/>
        <v/>
      </c>
      <c r="AD1698" t="str">
        <f t="shared" si="714"/>
        <v/>
      </c>
      <c r="AE1698" t="str">
        <f t="shared" si="715"/>
        <v/>
      </c>
      <c r="AF1698" t="str">
        <f t="shared" si="716"/>
        <v/>
      </c>
      <c r="AG1698" t="str">
        <f t="shared" si="717"/>
        <v/>
      </c>
    </row>
    <row r="1699" spans="3:33" x14ac:dyDescent="0.3">
      <c r="C1699" s="5" t="str">
        <f t="shared" si="718"/>
        <v/>
      </c>
      <c r="D1699" s="5" t="e">
        <f t="shared" si="702"/>
        <v>#N/A</v>
      </c>
      <c r="E1699" s="5" t="b">
        <f t="shared" si="719"/>
        <v>0</v>
      </c>
      <c r="F1699" s="5" t="e">
        <f t="shared" si="703"/>
        <v>#N/A</v>
      </c>
      <c r="G1699" s="5" t="str">
        <f t="shared" si="720"/>
        <v>FALSE V</v>
      </c>
      <c r="H1699" s="5" t="b">
        <f t="shared" si="721"/>
        <v>0</v>
      </c>
      <c r="I1699" s="5" t="b">
        <f t="shared" si="722"/>
        <v>0</v>
      </c>
      <c r="J1699" s="5" t="b">
        <f t="shared" si="723"/>
        <v>0</v>
      </c>
      <c r="K1699" s="5" t="str">
        <f t="shared" si="724"/>
        <v>FALSE C</v>
      </c>
      <c r="L1699" s="5" t="str">
        <f t="array" ref="L1699">IFERROR(INDEX(e29_4c,SMALL(IF(($B$9&lt;=e29_raw)*($B$11&gt;=e29_raw),MATCH(ROW(e29_4c),ROW(e29_4c))),ROWS($A$1:A1693)),COLUMN(A1693)),"")</f>
        <v/>
      </c>
      <c r="M1699" s="5" t="b">
        <f t="shared" si="725"/>
        <v>0</v>
      </c>
      <c r="N1699" t="b">
        <f t="shared" si="726"/>
        <v>0</v>
      </c>
      <c r="O1699" t="b">
        <f t="shared" si="727"/>
        <v>0</v>
      </c>
      <c r="P1699" s="5" t="b">
        <f t="shared" si="728"/>
        <v>0</v>
      </c>
      <c r="T1699" t="str">
        <f t="shared" si="704"/>
        <v/>
      </c>
      <c r="U1699" t="str">
        <f t="shared" si="705"/>
        <v/>
      </c>
      <c r="V1699" t="str">
        <f t="shared" si="706"/>
        <v/>
      </c>
      <c r="W1699" t="str">
        <f t="shared" si="707"/>
        <v/>
      </c>
      <c r="X1699" t="str">
        <f t="shared" si="708"/>
        <v/>
      </c>
      <c r="Y1699" t="str">
        <f t="shared" si="709"/>
        <v/>
      </c>
      <c r="Z1699" t="str">
        <f t="shared" si="710"/>
        <v/>
      </c>
      <c r="AA1699" t="str">
        <f t="shared" si="711"/>
        <v/>
      </c>
      <c r="AB1699" t="str">
        <f t="shared" si="712"/>
        <v/>
      </c>
      <c r="AC1699" t="str">
        <f t="shared" si="713"/>
        <v/>
      </c>
      <c r="AD1699" t="str">
        <f t="shared" si="714"/>
        <v/>
      </c>
      <c r="AE1699" t="str">
        <f t="shared" si="715"/>
        <v/>
      </c>
      <c r="AF1699" t="str">
        <f t="shared" si="716"/>
        <v/>
      </c>
      <c r="AG1699" t="str">
        <f t="shared" si="717"/>
        <v/>
      </c>
    </row>
    <row r="1700" spans="3:33" x14ac:dyDescent="0.3">
      <c r="C1700" s="5" t="str">
        <f t="shared" si="718"/>
        <v/>
      </c>
      <c r="D1700" s="5" t="e">
        <f t="shared" si="702"/>
        <v>#N/A</v>
      </c>
      <c r="E1700" s="5" t="b">
        <f t="shared" si="719"/>
        <v>0</v>
      </c>
      <c r="F1700" s="5" t="e">
        <f t="shared" si="703"/>
        <v>#N/A</v>
      </c>
      <c r="G1700" s="5" t="str">
        <f t="shared" si="720"/>
        <v>FALSE V</v>
      </c>
      <c r="H1700" s="5" t="b">
        <f t="shared" si="721"/>
        <v>0</v>
      </c>
      <c r="I1700" s="5" t="b">
        <f t="shared" si="722"/>
        <v>0</v>
      </c>
      <c r="J1700" s="5" t="b">
        <f t="shared" si="723"/>
        <v>0</v>
      </c>
      <c r="K1700" s="5" t="str">
        <f t="shared" si="724"/>
        <v>FALSE C</v>
      </c>
      <c r="L1700" s="5" t="str">
        <f t="array" ref="L1700">IFERROR(INDEX(e29_4c,SMALL(IF(($B$9&lt;=e29_raw)*($B$11&gt;=e29_raw),MATCH(ROW(e29_4c),ROW(e29_4c))),ROWS($A$1:A1694)),COLUMN(A1694)),"")</f>
        <v/>
      </c>
      <c r="M1700" s="5" t="b">
        <f t="shared" si="725"/>
        <v>0</v>
      </c>
      <c r="N1700" t="b">
        <f t="shared" si="726"/>
        <v>0</v>
      </c>
      <c r="O1700" t="b">
        <f t="shared" si="727"/>
        <v>0</v>
      </c>
      <c r="P1700" s="5" t="b">
        <f t="shared" si="728"/>
        <v>0</v>
      </c>
      <c r="T1700" t="str">
        <f t="shared" si="704"/>
        <v/>
      </c>
      <c r="U1700" t="str">
        <f t="shared" si="705"/>
        <v/>
      </c>
      <c r="V1700" t="str">
        <f t="shared" si="706"/>
        <v/>
      </c>
      <c r="W1700" t="str">
        <f t="shared" si="707"/>
        <v/>
      </c>
      <c r="X1700" t="str">
        <f t="shared" si="708"/>
        <v/>
      </c>
      <c r="Y1700" t="str">
        <f t="shared" si="709"/>
        <v/>
      </c>
      <c r="Z1700" t="str">
        <f t="shared" si="710"/>
        <v/>
      </c>
      <c r="AA1700" t="str">
        <f t="shared" si="711"/>
        <v/>
      </c>
      <c r="AB1700" t="str">
        <f t="shared" si="712"/>
        <v/>
      </c>
      <c r="AC1700" t="str">
        <f t="shared" si="713"/>
        <v/>
      </c>
      <c r="AD1700" t="str">
        <f t="shared" si="714"/>
        <v/>
      </c>
      <c r="AE1700" t="str">
        <f t="shared" si="715"/>
        <v/>
      </c>
      <c r="AF1700" t="str">
        <f t="shared" si="716"/>
        <v/>
      </c>
      <c r="AG1700" t="str">
        <f t="shared" si="717"/>
        <v/>
      </c>
    </row>
    <row r="1701" spans="3:33" x14ac:dyDescent="0.3">
      <c r="C1701" s="5" t="str">
        <f t="shared" si="718"/>
        <v/>
      </c>
      <c r="D1701" s="5" t="e">
        <f t="shared" si="702"/>
        <v>#N/A</v>
      </c>
      <c r="E1701" s="5" t="b">
        <f t="shared" si="719"/>
        <v>0</v>
      </c>
      <c r="F1701" s="5" t="e">
        <f t="shared" si="703"/>
        <v>#N/A</v>
      </c>
      <c r="G1701" s="5" t="str">
        <f t="shared" si="720"/>
        <v>FALSE V</v>
      </c>
      <c r="H1701" s="5" t="b">
        <f t="shared" si="721"/>
        <v>0</v>
      </c>
      <c r="I1701" s="5" t="b">
        <f t="shared" si="722"/>
        <v>0</v>
      </c>
      <c r="J1701" s="5" t="b">
        <f t="shared" si="723"/>
        <v>0</v>
      </c>
      <c r="K1701" s="5" t="str">
        <f t="shared" si="724"/>
        <v>FALSE C</v>
      </c>
      <c r="L1701" s="5" t="str">
        <f t="array" ref="L1701">IFERROR(INDEX(e29_4c,SMALL(IF(($B$9&lt;=e29_raw)*($B$11&gt;=e29_raw),MATCH(ROW(e29_4c),ROW(e29_4c))),ROWS($A$1:A1695)),COLUMN(A1695)),"")</f>
        <v/>
      </c>
      <c r="M1701" s="5" t="b">
        <f t="shared" si="725"/>
        <v>0</v>
      </c>
      <c r="N1701" t="b">
        <f t="shared" si="726"/>
        <v>0</v>
      </c>
      <c r="O1701" t="b">
        <f t="shared" si="727"/>
        <v>0</v>
      </c>
      <c r="P1701" s="5" t="b">
        <f t="shared" si="728"/>
        <v>0</v>
      </c>
      <c r="T1701" t="str">
        <f t="shared" si="704"/>
        <v/>
      </c>
      <c r="U1701" t="str">
        <f t="shared" si="705"/>
        <v/>
      </c>
      <c r="V1701" t="str">
        <f t="shared" si="706"/>
        <v/>
      </c>
      <c r="W1701" t="str">
        <f t="shared" si="707"/>
        <v/>
      </c>
      <c r="X1701" t="str">
        <f t="shared" si="708"/>
        <v/>
      </c>
      <c r="Y1701" t="str">
        <f t="shared" si="709"/>
        <v/>
      </c>
      <c r="Z1701" t="str">
        <f t="shared" si="710"/>
        <v/>
      </c>
      <c r="AA1701" t="str">
        <f t="shared" si="711"/>
        <v/>
      </c>
      <c r="AB1701" t="str">
        <f t="shared" si="712"/>
        <v/>
      </c>
      <c r="AC1701" t="str">
        <f t="shared" si="713"/>
        <v/>
      </c>
      <c r="AD1701" t="str">
        <f t="shared" si="714"/>
        <v/>
      </c>
      <c r="AE1701" t="str">
        <f t="shared" si="715"/>
        <v/>
      </c>
      <c r="AF1701" t="str">
        <f t="shared" si="716"/>
        <v/>
      </c>
      <c r="AG1701" t="str">
        <f t="shared" si="717"/>
        <v/>
      </c>
    </row>
    <row r="1702" spans="3:33" x14ac:dyDescent="0.3">
      <c r="C1702" s="5" t="str">
        <f t="shared" si="718"/>
        <v/>
      </c>
      <c r="D1702" s="5" t="e">
        <f t="shared" si="702"/>
        <v>#N/A</v>
      </c>
      <c r="E1702" s="5" t="b">
        <f t="shared" si="719"/>
        <v>0</v>
      </c>
      <c r="F1702" s="5" t="e">
        <f t="shared" si="703"/>
        <v>#N/A</v>
      </c>
      <c r="G1702" s="5" t="str">
        <f t="shared" si="720"/>
        <v>FALSE V</v>
      </c>
      <c r="H1702" s="5" t="b">
        <f t="shared" si="721"/>
        <v>0</v>
      </c>
      <c r="I1702" s="5" t="b">
        <f t="shared" si="722"/>
        <v>0</v>
      </c>
      <c r="J1702" s="5" t="b">
        <f t="shared" si="723"/>
        <v>0</v>
      </c>
      <c r="K1702" s="5" t="str">
        <f t="shared" si="724"/>
        <v>FALSE C</v>
      </c>
      <c r="L1702" s="5" t="str">
        <f t="array" ref="L1702">IFERROR(INDEX(e29_4c,SMALL(IF(($B$9&lt;=e29_raw)*($B$11&gt;=e29_raw),MATCH(ROW(e29_4c),ROW(e29_4c))),ROWS($A$1:A1696)),COLUMN(A1696)),"")</f>
        <v/>
      </c>
      <c r="M1702" s="5" t="b">
        <f t="shared" si="725"/>
        <v>0</v>
      </c>
      <c r="N1702" t="b">
        <f t="shared" si="726"/>
        <v>0</v>
      </c>
      <c r="O1702" t="b">
        <f t="shared" si="727"/>
        <v>0</v>
      </c>
      <c r="P1702" s="5" t="b">
        <f t="shared" si="728"/>
        <v>0</v>
      </c>
      <c r="T1702" t="str">
        <f t="shared" si="704"/>
        <v/>
      </c>
      <c r="U1702" t="str">
        <f t="shared" si="705"/>
        <v/>
      </c>
      <c r="V1702" t="str">
        <f t="shared" si="706"/>
        <v/>
      </c>
      <c r="W1702" t="str">
        <f t="shared" si="707"/>
        <v/>
      </c>
      <c r="X1702" t="str">
        <f t="shared" si="708"/>
        <v/>
      </c>
      <c r="Y1702" t="str">
        <f t="shared" si="709"/>
        <v/>
      </c>
      <c r="Z1702" t="str">
        <f t="shared" si="710"/>
        <v/>
      </c>
      <c r="AA1702" t="str">
        <f t="shared" si="711"/>
        <v/>
      </c>
      <c r="AB1702" t="str">
        <f t="shared" si="712"/>
        <v/>
      </c>
      <c r="AC1702" t="str">
        <f t="shared" si="713"/>
        <v/>
      </c>
      <c r="AD1702" t="str">
        <f t="shared" si="714"/>
        <v/>
      </c>
      <c r="AE1702" t="str">
        <f t="shared" si="715"/>
        <v/>
      </c>
      <c r="AF1702" t="str">
        <f t="shared" si="716"/>
        <v/>
      </c>
      <c r="AG1702" t="str">
        <f t="shared" si="717"/>
        <v/>
      </c>
    </row>
    <row r="1703" spans="3:33" x14ac:dyDescent="0.3">
      <c r="C1703" s="5" t="str">
        <f t="shared" si="718"/>
        <v/>
      </c>
      <c r="D1703" s="5" t="e">
        <f t="shared" si="702"/>
        <v>#N/A</v>
      </c>
      <c r="E1703" s="5" t="b">
        <f t="shared" si="719"/>
        <v>0</v>
      </c>
      <c r="F1703" s="5" t="e">
        <f t="shared" si="703"/>
        <v>#N/A</v>
      </c>
      <c r="G1703" s="5" t="str">
        <f t="shared" si="720"/>
        <v>FALSE V</v>
      </c>
      <c r="H1703" s="5" t="b">
        <f t="shared" si="721"/>
        <v>0</v>
      </c>
      <c r="I1703" s="5" t="b">
        <f t="shared" si="722"/>
        <v>0</v>
      </c>
      <c r="J1703" s="5" t="b">
        <f t="shared" si="723"/>
        <v>0</v>
      </c>
      <c r="K1703" s="5" t="str">
        <f t="shared" si="724"/>
        <v>FALSE C</v>
      </c>
      <c r="L1703" s="5" t="str">
        <f t="array" ref="L1703">IFERROR(INDEX(e29_4c,SMALL(IF(($B$9&lt;=e29_raw)*($B$11&gt;=e29_raw),MATCH(ROW(e29_4c),ROW(e29_4c))),ROWS($A$1:A1697)),COLUMN(A1697)),"")</f>
        <v/>
      </c>
      <c r="M1703" s="5" t="b">
        <f t="shared" si="725"/>
        <v>0</v>
      </c>
      <c r="N1703" t="b">
        <f t="shared" si="726"/>
        <v>0</v>
      </c>
      <c r="O1703" t="b">
        <f t="shared" si="727"/>
        <v>0</v>
      </c>
      <c r="P1703" s="5" t="b">
        <f t="shared" si="728"/>
        <v>0</v>
      </c>
      <c r="T1703" t="str">
        <f t="shared" si="704"/>
        <v/>
      </c>
      <c r="U1703" t="str">
        <f t="shared" si="705"/>
        <v/>
      </c>
      <c r="V1703" t="str">
        <f t="shared" si="706"/>
        <v/>
      </c>
      <c r="W1703" t="str">
        <f t="shared" si="707"/>
        <v/>
      </c>
      <c r="X1703" t="str">
        <f t="shared" si="708"/>
        <v/>
      </c>
      <c r="Y1703" t="str">
        <f t="shared" si="709"/>
        <v/>
      </c>
      <c r="Z1703" t="str">
        <f t="shared" si="710"/>
        <v/>
      </c>
      <c r="AA1703" t="str">
        <f t="shared" si="711"/>
        <v/>
      </c>
      <c r="AB1703" t="str">
        <f t="shared" si="712"/>
        <v/>
      </c>
      <c r="AC1703" t="str">
        <f t="shared" si="713"/>
        <v/>
      </c>
      <c r="AD1703" t="str">
        <f t="shared" si="714"/>
        <v/>
      </c>
      <c r="AE1703" t="str">
        <f t="shared" si="715"/>
        <v/>
      </c>
      <c r="AF1703" t="str">
        <f t="shared" si="716"/>
        <v/>
      </c>
      <c r="AG1703" t="str">
        <f t="shared" si="717"/>
        <v/>
      </c>
    </row>
    <row r="1704" spans="3:33" x14ac:dyDescent="0.3">
      <c r="C1704" s="5" t="str">
        <f t="shared" si="718"/>
        <v/>
      </c>
      <c r="D1704" s="5" t="e">
        <f t="shared" si="702"/>
        <v>#N/A</v>
      </c>
      <c r="E1704" s="5" t="b">
        <f t="shared" si="719"/>
        <v>0</v>
      </c>
      <c r="F1704" s="5" t="e">
        <f t="shared" si="703"/>
        <v>#N/A</v>
      </c>
      <c r="G1704" s="5" t="str">
        <f t="shared" si="720"/>
        <v>FALSE V</v>
      </c>
      <c r="H1704" s="5" t="b">
        <f t="shared" si="721"/>
        <v>0</v>
      </c>
      <c r="I1704" s="5" t="b">
        <f t="shared" si="722"/>
        <v>0</v>
      </c>
      <c r="J1704" s="5" t="b">
        <f t="shared" si="723"/>
        <v>0</v>
      </c>
      <c r="K1704" s="5" t="str">
        <f t="shared" si="724"/>
        <v>FALSE C</v>
      </c>
      <c r="L1704" s="5" t="str">
        <f t="array" ref="L1704">IFERROR(INDEX(e29_4c,SMALL(IF(($B$9&lt;=e29_raw)*($B$11&gt;=e29_raw),MATCH(ROW(e29_4c),ROW(e29_4c))),ROWS($A$1:A1698)),COLUMN(A1698)),"")</f>
        <v/>
      </c>
      <c r="M1704" s="5" t="b">
        <f t="shared" si="725"/>
        <v>0</v>
      </c>
      <c r="N1704" t="b">
        <f t="shared" si="726"/>
        <v>0</v>
      </c>
      <c r="O1704" t="b">
        <f t="shared" si="727"/>
        <v>0</v>
      </c>
      <c r="P1704" s="5" t="b">
        <f t="shared" si="728"/>
        <v>0</v>
      </c>
      <c r="T1704" t="str">
        <f t="shared" si="704"/>
        <v/>
      </c>
      <c r="U1704" t="str">
        <f t="shared" si="705"/>
        <v/>
      </c>
      <c r="V1704" t="str">
        <f t="shared" si="706"/>
        <v/>
      </c>
      <c r="W1704" t="str">
        <f t="shared" si="707"/>
        <v/>
      </c>
      <c r="X1704" t="str">
        <f t="shared" si="708"/>
        <v/>
      </c>
      <c r="Y1704" t="str">
        <f t="shared" si="709"/>
        <v/>
      </c>
      <c r="Z1704" t="str">
        <f t="shared" si="710"/>
        <v/>
      </c>
      <c r="AA1704" t="str">
        <f t="shared" si="711"/>
        <v/>
      </c>
      <c r="AB1704" t="str">
        <f t="shared" si="712"/>
        <v/>
      </c>
      <c r="AC1704" t="str">
        <f t="shared" si="713"/>
        <v/>
      </c>
      <c r="AD1704" t="str">
        <f t="shared" si="714"/>
        <v/>
      </c>
      <c r="AE1704" t="str">
        <f t="shared" si="715"/>
        <v/>
      </c>
      <c r="AF1704" t="str">
        <f t="shared" si="716"/>
        <v/>
      </c>
      <c r="AG1704" t="str">
        <f t="shared" si="717"/>
        <v/>
      </c>
    </row>
    <row r="1705" spans="3:33" x14ac:dyDescent="0.3">
      <c r="C1705" s="5" t="str">
        <f t="shared" si="718"/>
        <v/>
      </c>
      <c r="D1705" s="5" t="e">
        <f t="shared" si="702"/>
        <v>#N/A</v>
      </c>
      <c r="E1705" s="5" t="b">
        <f t="shared" si="719"/>
        <v>0</v>
      </c>
      <c r="F1705" s="5" t="e">
        <f t="shared" si="703"/>
        <v>#N/A</v>
      </c>
      <c r="G1705" s="5" t="str">
        <f t="shared" si="720"/>
        <v>FALSE V</v>
      </c>
      <c r="H1705" s="5" t="b">
        <f t="shared" si="721"/>
        <v>0</v>
      </c>
      <c r="I1705" s="5" t="b">
        <f t="shared" si="722"/>
        <v>0</v>
      </c>
      <c r="J1705" s="5" t="b">
        <f t="shared" si="723"/>
        <v>0</v>
      </c>
      <c r="K1705" s="5" t="str">
        <f t="shared" si="724"/>
        <v>FALSE C</v>
      </c>
      <c r="L1705" s="5" t="str">
        <f t="array" ref="L1705">IFERROR(INDEX(e29_4c,SMALL(IF(($B$9&lt;=e29_raw)*($B$11&gt;=e29_raw),MATCH(ROW(e29_4c),ROW(e29_4c))),ROWS($A$1:A1699)),COLUMN(A1699)),"")</f>
        <v/>
      </c>
      <c r="M1705" s="5" t="b">
        <f t="shared" si="725"/>
        <v>0</v>
      </c>
      <c r="N1705" t="b">
        <f t="shared" si="726"/>
        <v>0</v>
      </c>
      <c r="O1705" t="b">
        <f t="shared" si="727"/>
        <v>0</v>
      </c>
      <c r="P1705" s="5" t="b">
        <f t="shared" si="728"/>
        <v>0</v>
      </c>
      <c r="T1705" t="str">
        <f t="shared" si="704"/>
        <v/>
      </c>
      <c r="U1705" t="str">
        <f t="shared" si="705"/>
        <v/>
      </c>
      <c r="V1705" t="str">
        <f t="shared" si="706"/>
        <v/>
      </c>
      <c r="W1705" t="str">
        <f t="shared" si="707"/>
        <v/>
      </c>
      <c r="X1705" t="str">
        <f t="shared" si="708"/>
        <v/>
      </c>
      <c r="Y1705" t="str">
        <f t="shared" si="709"/>
        <v/>
      </c>
      <c r="Z1705" t="str">
        <f t="shared" si="710"/>
        <v/>
      </c>
      <c r="AA1705" t="str">
        <f t="shared" si="711"/>
        <v/>
      </c>
      <c r="AB1705" t="str">
        <f t="shared" si="712"/>
        <v/>
      </c>
      <c r="AC1705" t="str">
        <f t="shared" si="713"/>
        <v/>
      </c>
      <c r="AD1705" t="str">
        <f t="shared" si="714"/>
        <v/>
      </c>
      <c r="AE1705" t="str">
        <f t="shared" si="715"/>
        <v/>
      </c>
      <c r="AF1705" t="str">
        <f t="shared" si="716"/>
        <v/>
      </c>
      <c r="AG1705" t="str">
        <f t="shared" si="717"/>
        <v/>
      </c>
    </row>
    <row r="1706" spans="3:33" x14ac:dyDescent="0.3">
      <c r="C1706" s="5" t="str">
        <f t="shared" si="718"/>
        <v/>
      </c>
      <c r="D1706" s="5" t="e">
        <f t="shared" si="702"/>
        <v>#N/A</v>
      </c>
      <c r="E1706" s="5" t="b">
        <f t="shared" si="719"/>
        <v>0</v>
      </c>
      <c r="F1706" s="5" t="e">
        <f t="shared" si="703"/>
        <v>#N/A</v>
      </c>
      <c r="G1706" s="5" t="str">
        <f t="shared" si="720"/>
        <v>FALSE V</v>
      </c>
      <c r="H1706" s="5" t="b">
        <f t="shared" si="721"/>
        <v>0</v>
      </c>
      <c r="I1706" s="5" t="b">
        <f t="shared" si="722"/>
        <v>0</v>
      </c>
      <c r="J1706" s="5" t="b">
        <f t="shared" si="723"/>
        <v>0</v>
      </c>
      <c r="K1706" s="5" t="str">
        <f t="shared" si="724"/>
        <v>FALSE C</v>
      </c>
      <c r="L1706" s="5" t="str">
        <f t="array" ref="L1706">IFERROR(INDEX(e29_4c,SMALL(IF(($B$9&lt;=e29_raw)*($B$11&gt;=e29_raw),MATCH(ROW(e29_4c),ROW(e29_4c))),ROWS($A$1:A1700)),COLUMN(A1700)),"")</f>
        <v/>
      </c>
      <c r="M1706" s="5" t="b">
        <f t="shared" si="725"/>
        <v>0</v>
      </c>
      <c r="N1706" t="b">
        <f t="shared" si="726"/>
        <v>0</v>
      </c>
      <c r="O1706" t="b">
        <f t="shared" si="727"/>
        <v>0</v>
      </c>
      <c r="P1706" s="5" t="b">
        <f t="shared" si="728"/>
        <v>0</v>
      </c>
      <c r="T1706" t="str">
        <f t="shared" si="704"/>
        <v/>
      </c>
      <c r="U1706" t="str">
        <f t="shared" si="705"/>
        <v/>
      </c>
      <c r="V1706" t="str">
        <f t="shared" si="706"/>
        <v/>
      </c>
      <c r="W1706" t="str">
        <f t="shared" si="707"/>
        <v/>
      </c>
      <c r="X1706" t="str">
        <f t="shared" si="708"/>
        <v/>
      </c>
      <c r="Y1706" t="str">
        <f t="shared" si="709"/>
        <v/>
      </c>
      <c r="Z1706" t="str">
        <f t="shared" si="710"/>
        <v/>
      </c>
      <c r="AA1706" t="str">
        <f t="shared" si="711"/>
        <v/>
      </c>
      <c r="AB1706" t="str">
        <f t="shared" si="712"/>
        <v/>
      </c>
      <c r="AC1706" t="str">
        <f t="shared" si="713"/>
        <v/>
      </c>
      <c r="AD1706" t="str">
        <f t="shared" si="714"/>
        <v/>
      </c>
      <c r="AE1706" t="str">
        <f t="shared" si="715"/>
        <v/>
      </c>
      <c r="AF1706" t="str">
        <f t="shared" si="716"/>
        <v/>
      </c>
      <c r="AG1706" t="str">
        <f t="shared" si="717"/>
        <v/>
      </c>
    </row>
    <row r="1707" spans="3:33" x14ac:dyDescent="0.3">
      <c r="C1707" s="5" t="str">
        <f t="shared" si="718"/>
        <v/>
      </c>
      <c r="D1707" s="5" t="e">
        <f t="shared" si="702"/>
        <v>#N/A</v>
      </c>
      <c r="E1707" s="5" t="b">
        <f t="shared" si="719"/>
        <v>0</v>
      </c>
      <c r="F1707" s="5" t="e">
        <f t="shared" si="703"/>
        <v>#N/A</v>
      </c>
      <c r="G1707" s="5" t="str">
        <f t="shared" si="720"/>
        <v>FALSE V</v>
      </c>
      <c r="H1707" s="5" t="b">
        <f t="shared" si="721"/>
        <v>0</v>
      </c>
      <c r="I1707" s="5" t="b">
        <f t="shared" si="722"/>
        <v>0</v>
      </c>
      <c r="J1707" s="5" t="b">
        <f t="shared" si="723"/>
        <v>0</v>
      </c>
      <c r="K1707" s="5" t="str">
        <f t="shared" si="724"/>
        <v>FALSE C</v>
      </c>
      <c r="L1707" s="5" t="str">
        <f t="array" ref="L1707">IFERROR(INDEX(e29_4c,SMALL(IF(($B$9&lt;=e29_raw)*($B$11&gt;=e29_raw),MATCH(ROW(e29_4c),ROW(e29_4c))),ROWS($A$1:A1701)),COLUMN(A1701)),"")</f>
        <v/>
      </c>
      <c r="M1707" s="5" t="b">
        <f t="shared" si="725"/>
        <v>0</v>
      </c>
      <c r="N1707" t="b">
        <f t="shared" si="726"/>
        <v>0</v>
      </c>
      <c r="O1707" t="b">
        <f t="shared" si="727"/>
        <v>0</v>
      </c>
      <c r="P1707" s="5" t="b">
        <f t="shared" si="728"/>
        <v>0</v>
      </c>
      <c r="T1707" t="str">
        <f t="shared" si="704"/>
        <v/>
      </c>
      <c r="U1707" t="str">
        <f t="shared" si="705"/>
        <v/>
      </c>
      <c r="V1707" t="str">
        <f t="shared" si="706"/>
        <v/>
      </c>
      <c r="W1707" t="str">
        <f t="shared" si="707"/>
        <v/>
      </c>
      <c r="X1707" t="str">
        <f t="shared" si="708"/>
        <v/>
      </c>
      <c r="Y1707" t="str">
        <f t="shared" si="709"/>
        <v/>
      </c>
      <c r="Z1707" t="str">
        <f t="shared" si="710"/>
        <v/>
      </c>
      <c r="AA1707" t="str">
        <f t="shared" si="711"/>
        <v/>
      </c>
      <c r="AB1707" t="str">
        <f t="shared" si="712"/>
        <v/>
      </c>
      <c r="AC1707" t="str">
        <f t="shared" si="713"/>
        <v/>
      </c>
      <c r="AD1707" t="str">
        <f t="shared" si="714"/>
        <v/>
      </c>
      <c r="AE1707" t="str">
        <f t="shared" si="715"/>
        <v/>
      </c>
      <c r="AF1707" t="str">
        <f t="shared" si="716"/>
        <v/>
      </c>
      <c r="AG1707" t="str">
        <f t="shared" si="717"/>
        <v/>
      </c>
    </row>
    <row r="1708" spans="3:33" x14ac:dyDescent="0.3">
      <c r="C1708" s="5" t="str">
        <f t="shared" si="718"/>
        <v/>
      </c>
      <c r="D1708" s="5" t="e">
        <f t="shared" si="702"/>
        <v>#N/A</v>
      </c>
      <c r="E1708" s="5" t="b">
        <f t="shared" si="719"/>
        <v>0</v>
      </c>
      <c r="F1708" s="5" t="e">
        <f t="shared" si="703"/>
        <v>#N/A</v>
      </c>
      <c r="G1708" s="5" t="str">
        <f t="shared" si="720"/>
        <v>FALSE V</v>
      </c>
      <c r="H1708" s="5" t="b">
        <f t="shared" si="721"/>
        <v>0</v>
      </c>
      <c r="I1708" s="5" t="b">
        <f t="shared" si="722"/>
        <v>0</v>
      </c>
      <c r="J1708" s="5" t="b">
        <f t="shared" si="723"/>
        <v>0</v>
      </c>
      <c r="K1708" s="5" t="str">
        <f t="shared" si="724"/>
        <v>FALSE C</v>
      </c>
      <c r="L1708" s="5" t="str">
        <f t="array" ref="L1708">IFERROR(INDEX(e29_4c,SMALL(IF(($B$9&lt;=e29_raw)*($B$11&gt;=e29_raw),MATCH(ROW(e29_4c),ROW(e29_4c))),ROWS($A$1:A1702)),COLUMN(A1702)),"")</f>
        <v/>
      </c>
      <c r="M1708" s="5" t="b">
        <f t="shared" si="725"/>
        <v>0</v>
      </c>
      <c r="N1708" t="b">
        <f t="shared" si="726"/>
        <v>0</v>
      </c>
      <c r="O1708" t="b">
        <f t="shared" si="727"/>
        <v>0</v>
      </c>
      <c r="P1708" s="5" t="b">
        <f t="shared" si="728"/>
        <v>0</v>
      </c>
      <c r="T1708" t="str">
        <f t="shared" si="704"/>
        <v/>
      </c>
      <c r="U1708" t="str">
        <f t="shared" si="705"/>
        <v/>
      </c>
      <c r="V1708" t="str">
        <f t="shared" si="706"/>
        <v/>
      </c>
      <c r="W1708" t="str">
        <f t="shared" si="707"/>
        <v/>
      </c>
      <c r="X1708" t="str">
        <f t="shared" si="708"/>
        <v/>
      </c>
      <c r="Y1708" t="str">
        <f t="shared" si="709"/>
        <v/>
      </c>
      <c r="Z1708" t="str">
        <f t="shared" si="710"/>
        <v/>
      </c>
      <c r="AA1708" t="str">
        <f t="shared" si="711"/>
        <v/>
      </c>
      <c r="AB1708" t="str">
        <f t="shared" si="712"/>
        <v/>
      </c>
      <c r="AC1708" t="str">
        <f t="shared" si="713"/>
        <v/>
      </c>
      <c r="AD1708" t="str">
        <f t="shared" si="714"/>
        <v/>
      </c>
      <c r="AE1708" t="str">
        <f t="shared" si="715"/>
        <v/>
      </c>
      <c r="AF1708" t="str">
        <f t="shared" si="716"/>
        <v/>
      </c>
      <c r="AG1708" t="str">
        <f t="shared" si="717"/>
        <v/>
      </c>
    </row>
    <row r="1709" spans="3:33" x14ac:dyDescent="0.3">
      <c r="C1709" s="5" t="str">
        <f t="shared" si="718"/>
        <v/>
      </c>
      <c r="D1709" s="5" t="e">
        <f t="shared" si="702"/>
        <v>#N/A</v>
      </c>
      <c r="E1709" s="5" t="b">
        <f t="shared" si="719"/>
        <v>0</v>
      </c>
      <c r="F1709" s="5" t="e">
        <f t="shared" si="703"/>
        <v>#N/A</v>
      </c>
      <c r="G1709" s="5" t="str">
        <f t="shared" si="720"/>
        <v>FALSE V</v>
      </c>
      <c r="H1709" s="5" t="b">
        <f t="shared" si="721"/>
        <v>0</v>
      </c>
      <c r="I1709" s="5" t="b">
        <f t="shared" si="722"/>
        <v>0</v>
      </c>
      <c r="J1709" s="5" t="b">
        <f t="shared" si="723"/>
        <v>0</v>
      </c>
      <c r="K1709" s="5" t="str">
        <f t="shared" si="724"/>
        <v>FALSE C</v>
      </c>
      <c r="L1709" s="5" t="str">
        <f t="array" ref="L1709">IFERROR(INDEX(e29_4c,SMALL(IF(($B$9&lt;=e29_raw)*($B$11&gt;=e29_raw),MATCH(ROW(e29_4c),ROW(e29_4c))),ROWS($A$1:A1703)),COLUMN(A1703)),"")</f>
        <v/>
      </c>
      <c r="M1709" s="5" t="b">
        <f t="shared" si="725"/>
        <v>0</v>
      </c>
      <c r="N1709" t="b">
        <f t="shared" si="726"/>
        <v>0</v>
      </c>
      <c r="O1709" t="b">
        <f t="shared" si="727"/>
        <v>0</v>
      </c>
      <c r="P1709" s="5" t="b">
        <f t="shared" si="728"/>
        <v>0</v>
      </c>
      <c r="T1709" t="str">
        <f t="shared" si="704"/>
        <v/>
      </c>
      <c r="U1709" t="str">
        <f t="shared" si="705"/>
        <v/>
      </c>
      <c r="V1709" t="str">
        <f t="shared" si="706"/>
        <v/>
      </c>
      <c r="W1709" t="str">
        <f t="shared" si="707"/>
        <v/>
      </c>
      <c r="X1709" t="str">
        <f t="shared" si="708"/>
        <v/>
      </c>
      <c r="Y1709" t="str">
        <f t="shared" si="709"/>
        <v/>
      </c>
      <c r="Z1709" t="str">
        <f t="shared" si="710"/>
        <v/>
      </c>
      <c r="AA1709" t="str">
        <f t="shared" si="711"/>
        <v/>
      </c>
      <c r="AB1709" t="str">
        <f t="shared" si="712"/>
        <v/>
      </c>
      <c r="AC1709" t="str">
        <f t="shared" si="713"/>
        <v/>
      </c>
      <c r="AD1709" t="str">
        <f t="shared" si="714"/>
        <v/>
      </c>
      <c r="AE1709" t="str">
        <f t="shared" si="715"/>
        <v/>
      </c>
      <c r="AF1709" t="str">
        <f t="shared" si="716"/>
        <v/>
      </c>
      <c r="AG1709" t="str">
        <f t="shared" si="717"/>
        <v/>
      </c>
    </row>
    <row r="1710" spans="3:33" x14ac:dyDescent="0.3">
      <c r="C1710" s="5" t="str">
        <f t="shared" si="718"/>
        <v/>
      </c>
      <c r="D1710" s="5" t="e">
        <f t="shared" si="702"/>
        <v>#N/A</v>
      </c>
      <c r="E1710" s="5" t="b">
        <f t="shared" si="719"/>
        <v>0</v>
      </c>
      <c r="F1710" s="5" t="e">
        <f t="shared" si="703"/>
        <v>#N/A</v>
      </c>
      <c r="G1710" s="5" t="str">
        <f t="shared" si="720"/>
        <v>FALSE V</v>
      </c>
      <c r="H1710" s="5" t="b">
        <f t="shared" si="721"/>
        <v>0</v>
      </c>
      <c r="I1710" s="5" t="b">
        <f t="shared" si="722"/>
        <v>0</v>
      </c>
      <c r="J1710" s="5" t="b">
        <f t="shared" si="723"/>
        <v>0</v>
      </c>
      <c r="K1710" s="5" t="str">
        <f t="shared" si="724"/>
        <v>FALSE C</v>
      </c>
      <c r="L1710" s="5" t="str">
        <f t="array" ref="L1710">IFERROR(INDEX(e29_4c,SMALL(IF(($B$9&lt;=e29_raw)*($B$11&gt;=e29_raw),MATCH(ROW(e29_4c),ROW(e29_4c))),ROWS($A$1:A1704)),COLUMN(A1704)),"")</f>
        <v/>
      </c>
      <c r="M1710" s="5" t="b">
        <f t="shared" si="725"/>
        <v>0</v>
      </c>
      <c r="N1710" t="b">
        <f t="shared" si="726"/>
        <v>0</v>
      </c>
      <c r="O1710" t="b">
        <f t="shared" si="727"/>
        <v>0</v>
      </c>
      <c r="P1710" s="5" t="b">
        <f t="shared" si="728"/>
        <v>0</v>
      </c>
      <c r="T1710" t="str">
        <f t="shared" si="704"/>
        <v/>
      </c>
      <c r="U1710" t="str">
        <f t="shared" si="705"/>
        <v/>
      </c>
      <c r="V1710" t="str">
        <f t="shared" si="706"/>
        <v/>
      </c>
      <c r="W1710" t="str">
        <f t="shared" si="707"/>
        <v/>
      </c>
      <c r="X1710" t="str">
        <f t="shared" si="708"/>
        <v/>
      </c>
      <c r="Y1710" t="str">
        <f t="shared" si="709"/>
        <v/>
      </c>
      <c r="Z1710" t="str">
        <f t="shared" si="710"/>
        <v/>
      </c>
      <c r="AA1710" t="str">
        <f t="shared" si="711"/>
        <v/>
      </c>
      <c r="AB1710" t="str">
        <f t="shared" si="712"/>
        <v/>
      </c>
      <c r="AC1710" t="str">
        <f t="shared" si="713"/>
        <v/>
      </c>
      <c r="AD1710" t="str">
        <f t="shared" si="714"/>
        <v/>
      </c>
      <c r="AE1710" t="str">
        <f t="shared" si="715"/>
        <v/>
      </c>
      <c r="AF1710" t="str">
        <f t="shared" si="716"/>
        <v/>
      </c>
      <c r="AG1710" t="str">
        <f t="shared" si="717"/>
        <v/>
      </c>
    </row>
    <row r="1711" spans="3:33" x14ac:dyDescent="0.3">
      <c r="C1711" s="5" t="str">
        <f t="shared" si="718"/>
        <v/>
      </c>
      <c r="D1711" s="5" t="e">
        <f t="shared" si="702"/>
        <v>#N/A</v>
      </c>
      <c r="E1711" s="5" t="b">
        <f t="shared" si="719"/>
        <v>0</v>
      </c>
      <c r="F1711" s="5" t="e">
        <f t="shared" si="703"/>
        <v>#N/A</v>
      </c>
      <c r="G1711" s="5" t="str">
        <f t="shared" si="720"/>
        <v>FALSE V</v>
      </c>
      <c r="H1711" s="5" t="b">
        <f t="shared" si="721"/>
        <v>0</v>
      </c>
      <c r="I1711" s="5" t="b">
        <f t="shared" si="722"/>
        <v>0</v>
      </c>
      <c r="J1711" s="5" t="b">
        <f t="shared" si="723"/>
        <v>0</v>
      </c>
      <c r="K1711" s="5" t="str">
        <f t="shared" si="724"/>
        <v>FALSE C</v>
      </c>
      <c r="L1711" s="5" t="str">
        <f t="array" ref="L1711">IFERROR(INDEX(e29_4c,SMALL(IF(($B$9&lt;=e29_raw)*($B$11&gt;=e29_raw),MATCH(ROW(e29_4c),ROW(e29_4c))),ROWS($A$1:A1705)),COLUMN(A1705)),"")</f>
        <v/>
      </c>
      <c r="M1711" s="5" t="b">
        <f t="shared" si="725"/>
        <v>0</v>
      </c>
      <c r="N1711" t="b">
        <f t="shared" si="726"/>
        <v>0</v>
      </c>
      <c r="O1711" t="b">
        <f t="shared" si="727"/>
        <v>0</v>
      </c>
      <c r="P1711" s="5" t="b">
        <f t="shared" si="728"/>
        <v>0</v>
      </c>
      <c r="T1711" t="str">
        <f t="shared" si="704"/>
        <v/>
      </c>
      <c r="U1711" t="str">
        <f t="shared" si="705"/>
        <v/>
      </c>
      <c r="V1711" t="str">
        <f t="shared" si="706"/>
        <v/>
      </c>
      <c r="W1711" t="str">
        <f t="shared" si="707"/>
        <v/>
      </c>
      <c r="X1711" t="str">
        <f t="shared" si="708"/>
        <v/>
      </c>
      <c r="Y1711" t="str">
        <f t="shared" si="709"/>
        <v/>
      </c>
      <c r="Z1711" t="str">
        <f t="shared" si="710"/>
        <v/>
      </c>
      <c r="AA1711" t="str">
        <f t="shared" si="711"/>
        <v/>
      </c>
      <c r="AB1711" t="str">
        <f t="shared" si="712"/>
        <v/>
      </c>
      <c r="AC1711" t="str">
        <f t="shared" si="713"/>
        <v/>
      </c>
      <c r="AD1711" t="str">
        <f t="shared" si="714"/>
        <v/>
      </c>
      <c r="AE1711" t="str">
        <f t="shared" si="715"/>
        <v/>
      </c>
      <c r="AF1711" t="str">
        <f t="shared" si="716"/>
        <v/>
      </c>
      <c r="AG1711" t="str">
        <f t="shared" si="717"/>
        <v/>
      </c>
    </row>
    <row r="1712" spans="3:33" x14ac:dyDescent="0.3">
      <c r="C1712" s="5" t="str">
        <f t="shared" si="718"/>
        <v/>
      </c>
      <c r="D1712" s="5" t="e">
        <f t="shared" si="702"/>
        <v>#N/A</v>
      </c>
      <c r="E1712" s="5" t="b">
        <f t="shared" si="719"/>
        <v>0</v>
      </c>
      <c r="F1712" s="5" t="e">
        <f t="shared" si="703"/>
        <v>#N/A</v>
      </c>
      <c r="G1712" s="5" t="str">
        <f t="shared" si="720"/>
        <v>FALSE V</v>
      </c>
      <c r="H1712" s="5" t="b">
        <f t="shared" si="721"/>
        <v>0</v>
      </c>
      <c r="I1712" s="5" t="b">
        <f t="shared" si="722"/>
        <v>0</v>
      </c>
      <c r="J1712" s="5" t="b">
        <f t="shared" si="723"/>
        <v>0</v>
      </c>
      <c r="K1712" s="5" t="str">
        <f t="shared" si="724"/>
        <v>FALSE C</v>
      </c>
      <c r="L1712" s="5" t="str">
        <f t="array" ref="L1712">IFERROR(INDEX(e29_4c,SMALL(IF(($B$9&lt;=e29_raw)*($B$11&gt;=e29_raw),MATCH(ROW(e29_4c),ROW(e29_4c))),ROWS($A$1:A1706)),COLUMN(A1706)),"")</f>
        <v/>
      </c>
      <c r="M1712" s="5" t="b">
        <f t="shared" si="725"/>
        <v>0</v>
      </c>
      <c r="N1712" t="b">
        <f t="shared" si="726"/>
        <v>0</v>
      </c>
      <c r="O1712" t="b">
        <f t="shared" si="727"/>
        <v>0</v>
      </c>
      <c r="P1712" s="5" t="b">
        <f t="shared" si="728"/>
        <v>0</v>
      </c>
      <c r="T1712" t="str">
        <f t="shared" si="704"/>
        <v/>
      </c>
      <c r="U1712" t="str">
        <f t="shared" si="705"/>
        <v/>
      </c>
      <c r="V1712" t="str">
        <f t="shared" si="706"/>
        <v/>
      </c>
      <c r="W1712" t="str">
        <f t="shared" si="707"/>
        <v/>
      </c>
      <c r="X1712" t="str">
        <f t="shared" si="708"/>
        <v/>
      </c>
      <c r="Y1712" t="str">
        <f t="shared" si="709"/>
        <v/>
      </c>
      <c r="Z1712" t="str">
        <f t="shared" si="710"/>
        <v/>
      </c>
      <c r="AA1712" t="str">
        <f t="shared" si="711"/>
        <v/>
      </c>
      <c r="AB1712" t="str">
        <f t="shared" si="712"/>
        <v/>
      </c>
      <c r="AC1712" t="str">
        <f t="shared" si="713"/>
        <v/>
      </c>
      <c r="AD1712" t="str">
        <f t="shared" si="714"/>
        <v/>
      </c>
      <c r="AE1712" t="str">
        <f t="shared" si="715"/>
        <v/>
      </c>
      <c r="AF1712" t="str">
        <f t="shared" si="716"/>
        <v/>
      </c>
      <c r="AG1712" t="str">
        <f t="shared" si="717"/>
        <v/>
      </c>
    </row>
    <row r="1713" spans="3:33" x14ac:dyDescent="0.3">
      <c r="C1713" s="5" t="str">
        <f t="shared" si="718"/>
        <v/>
      </c>
      <c r="D1713" s="5" t="e">
        <f t="shared" si="702"/>
        <v>#N/A</v>
      </c>
      <c r="E1713" s="5" t="b">
        <f t="shared" si="719"/>
        <v>0</v>
      </c>
      <c r="F1713" s="5" t="e">
        <f t="shared" si="703"/>
        <v>#N/A</v>
      </c>
      <c r="G1713" s="5" t="str">
        <f t="shared" si="720"/>
        <v>FALSE V</v>
      </c>
      <c r="H1713" s="5" t="b">
        <f t="shared" si="721"/>
        <v>0</v>
      </c>
      <c r="I1713" s="5" t="b">
        <f t="shared" si="722"/>
        <v>0</v>
      </c>
      <c r="J1713" s="5" t="b">
        <f t="shared" si="723"/>
        <v>0</v>
      </c>
      <c r="K1713" s="5" t="str">
        <f t="shared" si="724"/>
        <v>FALSE C</v>
      </c>
      <c r="L1713" s="5" t="str">
        <f t="array" ref="L1713">IFERROR(INDEX(e29_4c,SMALL(IF(($B$9&lt;=e29_raw)*($B$11&gt;=e29_raw),MATCH(ROW(e29_4c),ROW(e29_4c))),ROWS($A$1:A1707)),COLUMN(A1707)),"")</f>
        <v/>
      </c>
      <c r="M1713" s="5" t="b">
        <f t="shared" si="725"/>
        <v>0</v>
      </c>
      <c r="N1713" t="b">
        <f t="shared" si="726"/>
        <v>0</v>
      </c>
      <c r="O1713" t="b">
        <f t="shared" si="727"/>
        <v>0</v>
      </c>
      <c r="P1713" s="5" t="b">
        <f t="shared" si="728"/>
        <v>0</v>
      </c>
      <c r="T1713" t="str">
        <f t="shared" si="704"/>
        <v/>
      </c>
      <c r="U1713" t="str">
        <f t="shared" si="705"/>
        <v/>
      </c>
      <c r="V1713" t="str">
        <f t="shared" si="706"/>
        <v/>
      </c>
      <c r="W1713" t="str">
        <f t="shared" si="707"/>
        <v/>
      </c>
      <c r="X1713" t="str">
        <f t="shared" si="708"/>
        <v/>
      </c>
      <c r="Y1713" t="str">
        <f t="shared" si="709"/>
        <v/>
      </c>
      <c r="Z1713" t="str">
        <f t="shared" si="710"/>
        <v/>
      </c>
      <c r="AA1713" t="str">
        <f t="shared" si="711"/>
        <v/>
      </c>
      <c r="AB1713" t="str">
        <f t="shared" si="712"/>
        <v/>
      </c>
      <c r="AC1713" t="str">
        <f t="shared" si="713"/>
        <v/>
      </c>
      <c r="AD1713" t="str">
        <f t="shared" si="714"/>
        <v/>
      </c>
      <c r="AE1713" t="str">
        <f t="shared" si="715"/>
        <v/>
      </c>
      <c r="AF1713" t="str">
        <f t="shared" si="716"/>
        <v/>
      </c>
      <c r="AG1713" t="str">
        <f t="shared" si="717"/>
        <v/>
      </c>
    </row>
    <row r="1714" spans="3:33" x14ac:dyDescent="0.3">
      <c r="C1714" s="5" t="str">
        <f t="shared" si="718"/>
        <v/>
      </c>
      <c r="D1714" s="5" t="e">
        <f t="shared" si="702"/>
        <v>#N/A</v>
      </c>
      <c r="E1714" s="5" t="b">
        <f t="shared" si="719"/>
        <v>0</v>
      </c>
      <c r="F1714" s="5" t="e">
        <f t="shared" si="703"/>
        <v>#N/A</v>
      </c>
      <c r="G1714" s="5" t="str">
        <f t="shared" si="720"/>
        <v>FALSE V</v>
      </c>
      <c r="H1714" s="5" t="b">
        <f t="shared" si="721"/>
        <v>0</v>
      </c>
      <c r="I1714" s="5" t="b">
        <f t="shared" si="722"/>
        <v>0</v>
      </c>
      <c r="J1714" s="5" t="b">
        <f t="shared" si="723"/>
        <v>0</v>
      </c>
      <c r="K1714" s="5" t="str">
        <f t="shared" si="724"/>
        <v>FALSE C</v>
      </c>
      <c r="L1714" s="5" t="str">
        <f t="array" ref="L1714">IFERROR(INDEX(e29_4c,SMALL(IF(($B$9&lt;=e29_raw)*($B$11&gt;=e29_raw),MATCH(ROW(e29_4c),ROW(e29_4c))),ROWS($A$1:A1708)),COLUMN(A1708)),"")</f>
        <v/>
      </c>
      <c r="M1714" s="5" t="b">
        <f t="shared" si="725"/>
        <v>0</v>
      </c>
      <c r="N1714" t="b">
        <f t="shared" si="726"/>
        <v>0</v>
      </c>
      <c r="O1714" t="b">
        <f t="shared" si="727"/>
        <v>0</v>
      </c>
      <c r="P1714" s="5" t="b">
        <f t="shared" si="728"/>
        <v>0</v>
      </c>
      <c r="T1714" t="str">
        <f t="shared" si="704"/>
        <v/>
      </c>
      <c r="U1714" t="str">
        <f t="shared" si="705"/>
        <v/>
      </c>
      <c r="V1714" t="str">
        <f t="shared" si="706"/>
        <v/>
      </c>
      <c r="W1714" t="str">
        <f t="shared" si="707"/>
        <v/>
      </c>
      <c r="X1714" t="str">
        <f t="shared" si="708"/>
        <v/>
      </c>
      <c r="Y1714" t="str">
        <f t="shared" si="709"/>
        <v/>
      </c>
      <c r="Z1714" t="str">
        <f t="shared" si="710"/>
        <v/>
      </c>
      <c r="AA1714" t="str">
        <f t="shared" si="711"/>
        <v/>
      </c>
      <c r="AB1714" t="str">
        <f t="shared" si="712"/>
        <v/>
      </c>
      <c r="AC1714" t="str">
        <f t="shared" si="713"/>
        <v/>
      </c>
      <c r="AD1714" t="str">
        <f t="shared" si="714"/>
        <v/>
      </c>
      <c r="AE1714" t="str">
        <f t="shared" si="715"/>
        <v/>
      </c>
      <c r="AF1714" t="str">
        <f t="shared" si="716"/>
        <v/>
      </c>
      <c r="AG1714" t="str">
        <f t="shared" si="717"/>
        <v/>
      </c>
    </row>
    <row r="1715" spans="3:33" x14ac:dyDescent="0.3">
      <c r="C1715" s="5" t="str">
        <f t="shared" si="718"/>
        <v/>
      </c>
      <c r="D1715" s="5" t="e">
        <f t="shared" si="702"/>
        <v>#N/A</v>
      </c>
      <c r="E1715" s="5" t="b">
        <f t="shared" si="719"/>
        <v>0</v>
      </c>
      <c r="F1715" s="5" t="e">
        <f t="shared" si="703"/>
        <v>#N/A</v>
      </c>
      <c r="G1715" s="5" t="str">
        <f t="shared" si="720"/>
        <v>FALSE V</v>
      </c>
      <c r="H1715" s="5" t="b">
        <f t="shared" si="721"/>
        <v>0</v>
      </c>
      <c r="I1715" s="5" t="b">
        <f t="shared" si="722"/>
        <v>0</v>
      </c>
      <c r="J1715" s="5" t="b">
        <f t="shared" si="723"/>
        <v>0</v>
      </c>
      <c r="K1715" s="5" t="str">
        <f t="shared" si="724"/>
        <v>FALSE C</v>
      </c>
      <c r="L1715" s="5" t="str">
        <f t="array" ref="L1715">IFERROR(INDEX(e29_4c,SMALL(IF(($B$9&lt;=e29_raw)*($B$11&gt;=e29_raw),MATCH(ROW(e29_4c),ROW(e29_4c))),ROWS($A$1:A1709)),COLUMN(A1709)),"")</f>
        <v/>
      </c>
      <c r="M1715" s="5" t="b">
        <f t="shared" si="725"/>
        <v>0</v>
      </c>
      <c r="N1715" t="b">
        <f t="shared" si="726"/>
        <v>0</v>
      </c>
      <c r="O1715" t="b">
        <f t="shared" si="727"/>
        <v>0</v>
      </c>
      <c r="P1715" s="5" t="b">
        <f t="shared" si="728"/>
        <v>0</v>
      </c>
      <c r="T1715" t="str">
        <f t="shared" si="704"/>
        <v/>
      </c>
      <c r="U1715" t="str">
        <f t="shared" si="705"/>
        <v/>
      </c>
      <c r="V1715" t="str">
        <f t="shared" si="706"/>
        <v/>
      </c>
      <c r="W1715" t="str">
        <f t="shared" si="707"/>
        <v/>
      </c>
      <c r="X1715" t="str">
        <f t="shared" si="708"/>
        <v/>
      </c>
      <c r="Y1715" t="str">
        <f t="shared" si="709"/>
        <v/>
      </c>
      <c r="Z1715" t="str">
        <f t="shared" si="710"/>
        <v/>
      </c>
      <c r="AA1715" t="str">
        <f t="shared" si="711"/>
        <v/>
      </c>
      <c r="AB1715" t="str">
        <f t="shared" si="712"/>
        <v/>
      </c>
      <c r="AC1715" t="str">
        <f t="shared" si="713"/>
        <v/>
      </c>
      <c r="AD1715" t="str">
        <f t="shared" si="714"/>
        <v/>
      </c>
      <c r="AE1715" t="str">
        <f t="shared" si="715"/>
        <v/>
      </c>
      <c r="AF1715" t="str">
        <f t="shared" si="716"/>
        <v/>
      </c>
      <c r="AG1715" t="str">
        <f t="shared" si="717"/>
        <v/>
      </c>
    </row>
    <row r="1716" spans="3:33" x14ac:dyDescent="0.3">
      <c r="C1716" s="5" t="str">
        <f t="shared" si="718"/>
        <v/>
      </c>
      <c r="D1716" s="5" t="e">
        <f t="shared" si="702"/>
        <v>#N/A</v>
      </c>
      <c r="E1716" s="5" t="b">
        <f t="shared" si="719"/>
        <v>0</v>
      </c>
      <c r="F1716" s="5" t="e">
        <f t="shared" si="703"/>
        <v>#N/A</v>
      </c>
      <c r="G1716" s="5" t="str">
        <f t="shared" si="720"/>
        <v>FALSE V</v>
      </c>
      <c r="H1716" s="5" t="b">
        <f t="shared" si="721"/>
        <v>0</v>
      </c>
      <c r="I1716" s="5" t="b">
        <f t="shared" si="722"/>
        <v>0</v>
      </c>
      <c r="J1716" s="5" t="b">
        <f t="shared" si="723"/>
        <v>0</v>
      </c>
      <c r="K1716" s="5" t="str">
        <f t="shared" si="724"/>
        <v>FALSE C</v>
      </c>
      <c r="L1716" s="5" t="str">
        <f t="array" ref="L1716">IFERROR(INDEX(e29_4c,SMALL(IF(($B$9&lt;=e29_raw)*($B$11&gt;=e29_raw),MATCH(ROW(e29_4c),ROW(e29_4c))),ROWS($A$1:A1710)),COLUMN(A1710)),"")</f>
        <v/>
      </c>
      <c r="M1716" s="5" t="b">
        <f t="shared" si="725"/>
        <v>0</v>
      </c>
      <c r="N1716" t="b">
        <f t="shared" si="726"/>
        <v>0</v>
      </c>
      <c r="O1716" t="b">
        <f t="shared" si="727"/>
        <v>0</v>
      </c>
      <c r="P1716" s="5" t="b">
        <f t="shared" si="728"/>
        <v>0</v>
      </c>
      <c r="T1716" t="str">
        <f t="shared" si="704"/>
        <v/>
      </c>
      <c r="U1716" t="str">
        <f t="shared" si="705"/>
        <v/>
      </c>
      <c r="V1716" t="str">
        <f t="shared" si="706"/>
        <v/>
      </c>
      <c r="W1716" t="str">
        <f t="shared" si="707"/>
        <v/>
      </c>
      <c r="X1716" t="str">
        <f t="shared" si="708"/>
        <v/>
      </c>
      <c r="Y1716" t="str">
        <f t="shared" si="709"/>
        <v/>
      </c>
      <c r="Z1716" t="str">
        <f t="shared" si="710"/>
        <v/>
      </c>
      <c r="AA1716" t="str">
        <f t="shared" si="711"/>
        <v/>
      </c>
      <c r="AB1716" t="str">
        <f t="shared" si="712"/>
        <v/>
      </c>
      <c r="AC1716" t="str">
        <f t="shared" si="713"/>
        <v/>
      </c>
      <c r="AD1716" t="str">
        <f t="shared" si="714"/>
        <v/>
      </c>
      <c r="AE1716" t="str">
        <f t="shared" si="715"/>
        <v/>
      </c>
      <c r="AF1716" t="str">
        <f t="shared" si="716"/>
        <v/>
      </c>
      <c r="AG1716" t="str">
        <f t="shared" si="717"/>
        <v/>
      </c>
    </row>
    <row r="1717" spans="3:33" x14ac:dyDescent="0.3">
      <c r="C1717" s="5" t="str">
        <f t="shared" si="718"/>
        <v/>
      </c>
      <c r="D1717" s="5" t="e">
        <f t="shared" si="702"/>
        <v>#N/A</v>
      </c>
      <c r="E1717" s="5" t="b">
        <f t="shared" si="719"/>
        <v>0</v>
      </c>
      <c r="F1717" s="5" t="e">
        <f t="shared" si="703"/>
        <v>#N/A</v>
      </c>
      <c r="G1717" s="5" t="str">
        <f t="shared" si="720"/>
        <v>FALSE V</v>
      </c>
      <c r="H1717" s="5" t="b">
        <f t="shared" si="721"/>
        <v>0</v>
      </c>
      <c r="I1717" s="5" t="b">
        <f t="shared" si="722"/>
        <v>0</v>
      </c>
      <c r="J1717" s="5" t="b">
        <f t="shared" si="723"/>
        <v>0</v>
      </c>
      <c r="K1717" s="5" t="str">
        <f t="shared" si="724"/>
        <v>FALSE C</v>
      </c>
      <c r="L1717" s="5" t="str">
        <f t="array" ref="L1717">IFERROR(INDEX(e29_4c,SMALL(IF(($B$9&lt;=e29_raw)*($B$11&gt;=e29_raw),MATCH(ROW(e29_4c),ROW(e29_4c))),ROWS($A$1:A1711)),COLUMN(A1711)),"")</f>
        <v/>
      </c>
      <c r="M1717" s="5" t="b">
        <f t="shared" si="725"/>
        <v>0</v>
      </c>
      <c r="N1717" t="b">
        <f t="shared" si="726"/>
        <v>0</v>
      </c>
      <c r="O1717" t="b">
        <f t="shared" si="727"/>
        <v>0</v>
      </c>
      <c r="P1717" s="5" t="b">
        <f t="shared" si="728"/>
        <v>0</v>
      </c>
      <c r="T1717" t="str">
        <f t="shared" si="704"/>
        <v/>
      </c>
      <c r="U1717" t="str">
        <f t="shared" si="705"/>
        <v/>
      </c>
      <c r="V1717" t="str">
        <f t="shared" si="706"/>
        <v/>
      </c>
      <c r="W1717" t="str">
        <f t="shared" si="707"/>
        <v/>
      </c>
      <c r="X1717" t="str">
        <f t="shared" si="708"/>
        <v/>
      </c>
      <c r="Y1717" t="str">
        <f t="shared" si="709"/>
        <v/>
      </c>
      <c r="Z1717" t="str">
        <f t="shared" si="710"/>
        <v/>
      </c>
      <c r="AA1717" t="str">
        <f t="shared" si="711"/>
        <v/>
      </c>
      <c r="AB1717" t="str">
        <f t="shared" si="712"/>
        <v/>
      </c>
      <c r="AC1717" t="str">
        <f t="shared" si="713"/>
        <v/>
      </c>
      <c r="AD1717" t="str">
        <f t="shared" si="714"/>
        <v/>
      </c>
      <c r="AE1717" t="str">
        <f t="shared" si="715"/>
        <v/>
      </c>
      <c r="AF1717" t="str">
        <f t="shared" si="716"/>
        <v/>
      </c>
      <c r="AG1717" t="str">
        <f t="shared" si="717"/>
        <v/>
      </c>
    </row>
    <row r="1718" spans="3:33" x14ac:dyDescent="0.3">
      <c r="C1718" s="5" t="str">
        <f t="shared" si="718"/>
        <v/>
      </c>
      <c r="D1718" s="5" t="e">
        <f t="shared" si="702"/>
        <v>#N/A</v>
      </c>
      <c r="E1718" s="5" t="b">
        <f t="shared" si="719"/>
        <v>0</v>
      </c>
      <c r="F1718" s="5" t="e">
        <f t="shared" si="703"/>
        <v>#N/A</v>
      </c>
      <c r="G1718" s="5" t="str">
        <f t="shared" si="720"/>
        <v>FALSE V</v>
      </c>
      <c r="H1718" s="5" t="b">
        <f t="shared" si="721"/>
        <v>0</v>
      </c>
      <c r="I1718" s="5" t="b">
        <f t="shared" si="722"/>
        <v>0</v>
      </c>
      <c r="J1718" s="5" t="b">
        <f t="shared" si="723"/>
        <v>0</v>
      </c>
      <c r="K1718" s="5" t="str">
        <f t="shared" si="724"/>
        <v>FALSE C</v>
      </c>
      <c r="L1718" s="5" t="str">
        <f t="array" ref="L1718">IFERROR(INDEX(e29_4c,SMALL(IF(($B$9&lt;=e29_raw)*($B$11&gt;=e29_raw),MATCH(ROW(e29_4c),ROW(e29_4c))),ROWS($A$1:A1712)),COLUMN(A1712)),"")</f>
        <v/>
      </c>
      <c r="M1718" s="5" t="b">
        <f t="shared" si="725"/>
        <v>0</v>
      </c>
      <c r="N1718" t="b">
        <f t="shared" si="726"/>
        <v>0</v>
      </c>
      <c r="O1718" t="b">
        <f t="shared" si="727"/>
        <v>0</v>
      </c>
      <c r="P1718" s="5" t="b">
        <f t="shared" si="728"/>
        <v>0</v>
      </c>
      <c r="T1718" t="str">
        <f t="shared" si="704"/>
        <v/>
      </c>
      <c r="U1718" t="str">
        <f t="shared" si="705"/>
        <v/>
      </c>
      <c r="V1718" t="str">
        <f t="shared" si="706"/>
        <v/>
      </c>
      <c r="W1718" t="str">
        <f t="shared" si="707"/>
        <v/>
      </c>
      <c r="X1718" t="str">
        <f t="shared" si="708"/>
        <v/>
      </c>
      <c r="Y1718" t="str">
        <f t="shared" si="709"/>
        <v/>
      </c>
      <c r="Z1718" t="str">
        <f t="shared" si="710"/>
        <v/>
      </c>
      <c r="AA1718" t="str">
        <f t="shared" si="711"/>
        <v/>
      </c>
      <c r="AB1718" t="str">
        <f t="shared" si="712"/>
        <v/>
      </c>
      <c r="AC1718" t="str">
        <f t="shared" si="713"/>
        <v/>
      </c>
      <c r="AD1718" t="str">
        <f t="shared" si="714"/>
        <v/>
      </c>
      <c r="AE1718" t="str">
        <f t="shared" si="715"/>
        <v/>
      </c>
      <c r="AF1718" t="str">
        <f t="shared" si="716"/>
        <v/>
      </c>
      <c r="AG1718" t="str">
        <f t="shared" si="717"/>
        <v/>
      </c>
    </row>
    <row r="1719" spans="3:33" x14ac:dyDescent="0.3">
      <c r="C1719" s="5" t="str">
        <f t="shared" si="718"/>
        <v/>
      </c>
      <c r="D1719" s="5" t="e">
        <f t="shared" si="702"/>
        <v>#N/A</v>
      </c>
      <c r="E1719" s="5" t="b">
        <f t="shared" si="719"/>
        <v>0</v>
      </c>
      <c r="F1719" s="5" t="e">
        <f t="shared" si="703"/>
        <v>#N/A</v>
      </c>
      <c r="G1719" s="5" t="str">
        <f t="shared" si="720"/>
        <v>FALSE V</v>
      </c>
      <c r="H1719" s="5" t="b">
        <f t="shared" si="721"/>
        <v>0</v>
      </c>
      <c r="I1719" s="5" t="b">
        <f t="shared" si="722"/>
        <v>0</v>
      </c>
      <c r="J1719" s="5" t="b">
        <f t="shared" si="723"/>
        <v>0</v>
      </c>
      <c r="K1719" s="5" t="str">
        <f t="shared" si="724"/>
        <v>FALSE C</v>
      </c>
      <c r="L1719" s="5" t="str">
        <f t="array" ref="L1719">IFERROR(INDEX(e29_4c,SMALL(IF(($B$9&lt;=e29_raw)*($B$11&gt;=e29_raw),MATCH(ROW(e29_4c),ROW(e29_4c))),ROWS($A$1:A1713)),COLUMN(A1713)),"")</f>
        <v/>
      </c>
      <c r="M1719" s="5" t="b">
        <f t="shared" si="725"/>
        <v>0</v>
      </c>
      <c r="N1719" t="b">
        <f t="shared" si="726"/>
        <v>0</v>
      </c>
      <c r="O1719" t="b">
        <f t="shared" si="727"/>
        <v>0</v>
      </c>
      <c r="P1719" s="5" t="b">
        <f t="shared" si="728"/>
        <v>0</v>
      </c>
      <c r="T1719" t="str">
        <f t="shared" si="704"/>
        <v/>
      </c>
      <c r="U1719" t="str">
        <f t="shared" si="705"/>
        <v/>
      </c>
      <c r="V1719" t="str">
        <f t="shared" si="706"/>
        <v/>
      </c>
      <c r="W1719" t="str">
        <f t="shared" si="707"/>
        <v/>
      </c>
      <c r="X1719" t="str">
        <f t="shared" si="708"/>
        <v/>
      </c>
      <c r="Y1719" t="str">
        <f t="shared" si="709"/>
        <v/>
      </c>
      <c r="Z1719" t="str">
        <f t="shared" si="710"/>
        <v/>
      </c>
      <c r="AA1719" t="str">
        <f t="shared" si="711"/>
        <v/>
      </c>
      <c r="AB1719" t="str">
        <f t="shared" si="712"/>
        <v/>
      </c>
      <c r="AC1719" t="str">
        <f t="shared" si="713"/>
        <v/>
      </c>
      <c r="AD1719" t="str">
        <f t="shared" si="714"/>
        <v/>
      </c>
      <c r="AE1719" t="str">
        <f t="shared" si="715"/>
        <v/>
      </c>
      <c r="AF1719" t="str">
        <f t="shared" si="716"/>
        <v/>
      </c>
      <c r="AG1719" t="str">
        <f t="shared" si="717"/>
        <v/>
      </c>
    </row>
    <row r="1720" spans="3:33" x14ac:dyDescent="0.3">
      <c r="C1720" s="5" t="str">
        <f t="shared" si="718"/>
        <v/>
      </c>
      <c r="D1720" s="5" t="e">
        <f t="shared" si="702"/>
        <v>#N/A</v>
      </c>
      <c r="E1720" s="5" t="b">
        <f t="shared" si="719"/>
        <v>0</v>
      </c>
      <c r="F1720" s="5" t="e">
        <f t="shared" si="703"/>
        <v>#N/A</v>
      </c>
      <c r="G1720" s="5" t="str">
        <f t="shared" si="720"/>
        <v>FALSE V</v>
      </c>
      <c r="H1720" s="5" t="b">
        <f t="shared" si="721"/>
        <v>0</v>
      </c>
      <c r="I1720" s="5" t="b">
        <f t="shared" si="722"/>
        <v>0</v>
      </c>
      <c r="J1720" s="5" t="b">
        <f t="shared" si="723"/>
        <v>0</v>
      </c>
      <c r="K1720" s="5" t="str">
        <f t="shared" si="724"/>
        <v>FALSE C</v>
      </c>
      <c r="L1720" s="5" t="str">
        <f t="array" ref="L1720">IFERROR(INDEX(e29_4c,SMALL(IF(($B$9&lt;=e29_raw)*($B$11&gt;=e29_raw),MATCH(ROW(e29_4c),ROW(e29_4c))),ROWS($A$1:A1714)),COLUMN(A1714)),"")</f>
        <v/>
      </c>
      <c r="M1720" s="5" t="b">
        <f t="shared" si="725"/>
        <v>0</v>
      </c>
      <c r="N1720" t="b">
        <f t="shared" si="726"/>
        <v>0</v>
      </c>
      <c r="O1720" t="b">
        <f t="shared" si="727"/>
        <v>0</v>
      </c>
      <c r="P1720" s="5" t="b">
        <f t="shared" si="728"/>
        <v>0</v>
      </c>
      <c r="T1720" t="str">
        <f t="shared" si="704"/>
        <v/>
      </c>
      <c r="U1720" t="str">
        <f t="shared" si="705"/>
        <v/>
      </c>
      <c r="V1720" t="str">
        <f t="shared" si="706"/>
        <v/>
      </c>
      <c r="W1720" t="str">
        <f t="shared" si="707"/>
        <v/>
      </c>
      <c r="X1720" t="str">
        <f t="shared" si="708"/>
        <v/>
      </c>
      <c r="Y1720" t="str">
        <f t="shared" si="709"/>
        <v/>
      </c>
      <c r="Z1720" t="str">
        <f t="shared" si="710"/>
        <v/>
      </c>
      <c r="AA1720" t="str">
        <f t="shared" si="711"/>
        <v/>
      </c>
      <c r="AB1720" t="str">
        <f t="shared" si="712"/>
        <v/>
      </c>
      <c r="AC1720" t="str">
        <f t="shared" si="713"/>
        <v/>
      </c>
      <c r="AD1720" t="str">
        <f t="shared" si="714"/>
        <v/>
      </c>
      <c r="AE1720" t="str">
        <f t="shared" si="715"/>
        <v/>
      </c>
      <c r="AF1720" t="str">
        <f t="shared" si="716"/>
        <v/>
      </c>
      <c r="AG1720" t="str">
        <f t="shared" si="717"/>
        <v/>
      </c>
    </row>
    <row r="1721" spans="3:33" x14ac:dyDescent="0.3">
      <c r="C1721" s="5" t="str">
        <f t="shared" si="718"/>
        <v/>
      </c>
      <c r="D1721" s="5" t="e">
        <f t="shared" si="702"/>
        <v>#N/A</v>
      </c>
      <c r="E1721" s="5" t="b">
        <f t="shared" si="719"/>
        <v>0</v>
      </c>
      <c r="F1721" s="5" t="e">
        <f t="shared" si="703"/>
        <v>#N/A</v>
      </c>
      <c r="G1721" s="5" t="str">
        <f t="shared" si="720"/>
        <v>FALSE V</v>
      </c>
      <c r="H1721" s="5" t="b">
        <f t="shared" si="721"/>
        <v>0</v>
      </c>
      <c r="I1721" s="5" t="b">
        <f t="shared" si="722"/>
        <v>0</v>
      </c>
      <c r="J1721" s="5" t="b">
        <f t="shared" si="723"/>
        <v>0</v>
      </c>
      <c r="K1721" s="5" t="str">
        <f t="shared" si="724"/>
        <v>FALSE C</v>
      </c>
      <c r="L1721" s="5" t="str">
        <f t="array" ref="L1721">IFERROR(INDEX(e29_4c,SMALL(IF(($B$9&lt;=e29_raw)*($B$11&gt;=e29_raw),MATCH(ROW(e29_4c),ROW(e29_4c))),ROWS($A$1:A1715)),COLUMN(A1715)),"")</f>
        <v/>
      </c>
      <c r="M1721" s="5" t="b">
        <f t="shared" si="725"/>
        <v>0</v>
      </c>
      <c r="N1721" t="b">
        <f t="shared" si="726"/>
        <v>0</v>
      </c>
      <c r="O1721" t="b">
        <f t="shared" si="727"/>
        <v>0</v>
      </c>
      <c r="P1721" s="5" t="b">
        <f t="shared" si="728"/>
        <v>0</v>
      </c>
      <c r="T1721" t="str">
        <f t="shared" si="704"/>
        <v/>
      </c>
      <c r="U1721" t="str">
        <f t="shared" si="705"/>
        <v/>
      </c>
      <c r="V1721" t="str">
        <f t="shared" si="706"/>
        <v/>
      </c>
      <c r="W1721" t="str">
        <f t="shared" si="707"/>
        <v/>
      </c>
      <c r="X1721" t="str">
        <f t="shared" si="708"/>
        <v/>
      </c>
      <c r="Y1721" t="str">
        <f t="shared" si="709"/>
        <v/>
      </c>
      <c r="Z1721" t="str">
        <f t="shared" si="710"/>
        <v/>
      </c>
      <c r="AA1721" t="str">
        <f t="shared" si="711"/>
        <v/>
      </c>
      <c r="AB1721" t="str">
        <f t="shared" si="712"/>
        <v/>
      </c>
      <c r="AC1721" t="str">
        <f t="shared" si="713"/>
        <v/>
      </c>
      <c r="AD1721" t="str">
        <f t="shared" si="714"/>
        <v/>
      </c>
      <c r="AE1721" t="str">
        <f t="shared" si="715"/>
        <v/>
      </c>
      <c r="AF1721" t="str">
        <f t="shared" si="716"/>
        <v/>
      </c>
      <c r="AG1721" t="str">
        <f t="shared" si="717"/>
        <v/>
      </c>
    </row>
    <row r="1722" spans="3:33" x14ac:dyDescent="0.3">
      <c r="C1722" s="5" t="str">
        <f t="shared" si="718"/>
        <v/>
      </c>
      <c r="D1722" s="5" t="e">
        <f t="shared" si="702"/>
        <v>#N/A</v>
      </c>
      <c r="E1722" s="5" t="b">
        <f t="shared" si="719"/>
        <v>0</v>
      </c>
      <c r="F1722" s="5" t="e">
        <f t="shared" si="703"/>
        <v>#N/A</v>
      </c>
      <c r="G1722" s="5" t="str">
        <f t="shared" si="720"/>
        <v>FALSE V</v>
      </c>
      <c r="H1722" s="5" t="b">
        <f t="shared" si="721"/>
        <v>0</v>
      </c>
      <c r="I1722" s="5" t="b">
        <f t="shared" si="722"/>
        <v>0</v>
      </c>
      <c r="J1722" s="5" t="b">
        <f t="shared" si="723"/>
        <v>0</v>
      </c>
      <c r="K1722" s="5" t="str">
        <f t="shared" si="724"/>
        <v>FALSE C</v>
      </c>
      <c r="L1722" s="5" t="str">
        <f t="array" ref="L1722">IFERROR(INDEX(e29_4c,SMALL(IF(($B$9&lt;=e29_raw)*($B$11&gt;=e29_raw),MATCH(ROW(e29_4c),ROW(e29_4c))),ROWS($A$1:A1716)),COLUMN(A1716)),"")</f>
        <v/>
      </c>
      <c r="M1722" s="5" t="b">
        <f t="shared" si="725"/>
        <v>0</v>
      </c>
      <c r="N1722" t="b">
        <f t="shared" si="726"/>
        <v>0</v>
      </c>
      <c r="O1722" t="b">
        <f t="shared" si="727"/>
        <v>0</v>
      </c>
      <c r="P1722" s="5" t="b">
        <f t="shared" si="728"/>
        <v>0</v>
      </c>
      <c r="T1722" t="str">
        <f t="shared" si="704"/>
        <v/>
      </c>
      <c r="U1722" t="str">
        <f t="shared" si="705"/>
        <v/>
      </c>
      <c r="V1722" t="str">
        <f t="shared" si="706"/>
        <v/>
      </c>
      <c r="W1722" t="str">
        <f t="shared" si="707"/>
        <v/>
      </c>
      <c r="X1722" t="str">
        <f t="shared" si="708"/>
        <v/>
      </c>
      <c r="Y1722" t="str">
        <f t="shared" si="709"/>
        <v/>
      </c>
      <c r="Z1722" t="str">
        <f t="shared" si="710"/>
        <v/>
      </c>
      <c r="AA1722" t="str">
        <f t="shared" si="711"/>
        <v/>
      </c>
      <c r="AB1722" t="str">
        <f t="shared" si="712"/>
        <v/>
      </c>
      <c r="AC1722" t="str">
        <f t="shared" si="713"/>
        <v/>
      </c>
      <c r="AD1722" t="str">
        <f t="shared" si="714"/>
        <v/>
      </c>
      <c r="AE1722" t="str">
        <f t="shared" si="715"/>
        <v/>
      </c>
      <c r="AF1722" t="str">
        <f t="shared" si="716"/>
        <v/>
      </c>
      <c r="AG1722" t="str">
        <f t="shared" si="717"/>
        <v/>
      </c>
    </row>
    <row r="1723" spans="3:33" x14ac:dyDescent="0.3">
      <c r="C1723" s="5" t="str">
        <f t="shared" si="718"/>
        <v/>
      </c>
      <c r="D1723" s="5" t="e">
        <f t="shared" si="702"/>
        <v>#N/A</v>
      </c>
      <c r="E1723" s="5" t="b">
        <f t="shared" si="719"/>
        <v>0</v>
      </c>
      <c r="F1723" s="5" t="e">
        <f t="shared" si="703"/>
        <v>#N/A</v>
      </c>
      <c r="G1723" s="5" t="str">
        <f t="shared" si="720"/>
        <v>FALSE V</v>
      </c>
      <c r="H1723" s="5" t="b">
        <f t="shared" si="721"/>
        <v>0</v>
      </c>
      <c r="I1723" s="5" t="b">
        <f t="shared" si="722"/>
        <v>0</v>
      </c>
      <c r="J1723" s="5" t="b">
        <f t="shared" si="723"/>
        <v>0</v>
      </c>
      <c r="K1723" s="5" t="str">
        <f t="shared" si="724"/>
        <v>FALSE C</v>
      </c>
      <c r="L1723" s="5" t="str">
        <f t="array" ref="L1723">IFERROR(INDEX(e29_4c,SMALL(IF(($B$9&lt;=e29_raw)*($B$11&gt;=e29_raw),MATCH(ROW(e29_4c),ROW(e29_4c))),ROWS($A$1:A1717)),COLUMN(A1717)),"")</f>
        <v/>
      </c>
      <c r="M1723" s="5" t="b">
        <f t="shared" si="725"/>
        <v>0</v>
      </c>
      <c r="N1723" t="b">
        <f t="shared" si="726"/>
        <v>0</v>
      </c>
      <c r="O1723" t="b">
        <f t="shared" si="727"/>
        <v>0</v>
      </c>
      <c r="P1723" s="5" t="b">
        <f t="shared" si="728"/>
        <v>0</v>
      </c>
      <c r="T1723" t="str">
        <f t="shared" si="704"/>
        <v/>
      </c>
      <c r="U1723" t="str">
        <f t="shared" si="705"/>
        <v/>
      </c>
      <c r="V1723" t="str">
        <f t="shared" si="706"/>
        <v/>
      </c>
      <c r="W1723" t="str">
        <f t="shared" si="707"/>
        <v/>
      </c>
      <c r="X1723" t="str">
        <f t="shared" si="708"/>
        <v/>
      </c>
      <c r="Y1723" t="str">
        <f t="shared" si="709"/>
        <v/>
      </c>
      <c r="Z1723" t="str">
        <f t="shared" si="710"/>
        <v/>
      </c>
      <c r="AA1723" t="str">
        <f t="shared" si="711"/>
        <v/>
      </c>
      <c r="AB1723" t="str">
        <f t="shared" si="712"/>
        <v/>
      </c>
      <c r="AC1723" t="str">
        <f t="shared" si="713"/>
        <v/>
      </c>
      <c r="AD1723" t="str">
        <f t="shared" si="714"/>
        <v/>
      </c>
      <c r="AE1723" t="str">
        <f t="shared" si="715"/>
        <v/>
      </c>
      <c r="AF1723" t="str">
        <f t="shared" si="716"/>
        <v/>
      </c>
      <c r="AG1723" t="str">
        <f t="shared" si="717"/>
        <v/>
      </c>
    </row>
    <row r="1724" spans="3:33" x14ac:dyDescent="0.3">
      <c r="C1724" s="5" t="str">
        <f t="shared" si="718"/>
        <v/>
      </c>
      <c r="D1724" s="5" t="e">
        <f t="shared" si="702"/>
        <v>#N/A</v>
      </c>
      <c r="E1724" s="5" t="b">
        <f t="shared" si="719"/>
        <v>0</v>
      </c>
      <c r="F1724" s="5" t="e">
        <f t="shared" si="703"/>
        <v>#N/A</v>
      </c>
      <c r="G1724" s="5" t="str">
        <f t="shared" si="720"/>
        <v>FALSE V</v>
      </c>
      <c r="H1724" s="5" t="b">
        <f t="shared" si="721"/>
        <v>0</v>
      </c>
      <c r="I1724" s="5" t="b">
        <f t="shared" si="722"/>
        <v>0</v>
      </c>
      <c r="J1724" s="5" t="b">
        <f t="shared" si="723"/>
        <v>0</v>
      </c>
      <c r="K1724" s="5" t="str">
        <f t="shared" si="724"/>
        <v>FALSE C</v>
      </c>
      <c r="L1724" s="5" t="str">
        <f t="array" ref="L1724">IFERROR(INDEX(e29_4c,SMALL(IF(($B$9&lt;=e29_raw)*($B$11&gt;=e29_raw),MATCH(ROW(e29_4c),ROW(e29_4c))),ROWS($A$1:A1718)),COLUMN(A1718)),"")</f>
        <v/>
      </c>
      <c r="M1724" s="5" t="b">
        <f t="shared" si="725"/>
        <v>0</v>
      </c>
      <c r="N1724" t="b">
        <f t="shared" si="726"/>
        <v>0</v>
      </c>
      <c r="O1724" t="b">
        <f t="shared" si="727"/>
        <v>0</v>
      </c>
      <c r="P1724" s="5" t="b">
        <f t="shared" si="728"/>
        <v>0</v>
      </c>
      <c r="T1724" t="str">
        <f t="shared" si="704"/>
        <v/>
      </c>
      <c r="U1724" t="str">
        <f t="shared" si="705"/>
        <v/>
      </c>
      <c r="V1724" t="str">
        <f t="shared" si="706"/>
        <v/>
      </c>
      <c r="W1724" t="str">
        <f t="shared" si="707"/>
        <v/>
      </c>
      <c r="X1724" t="str">
        <f t="shared" si="708"/>
        <v/>
      </c>
      <c r="Y1724" t="str">
        <f t="shared" si="709"/>
        <v/>
      </c>
      <c r="Z1724" t="str">
        <f t="shared" si="710"/>
        <v/>
      </c>
      <c r="AA1724" t="str">
        <f t="shared" si="711"/>
        <v/>
      </c>
      <c r="AB1724" t="str">
        <f t="shared" si="712"/>
        <v/>
      </c>
      <c r="AC1724" t="str">
        <f t="shared" si="713"/>
        <v/>
      </c>
      <c r="AD1724" t="str">
        <f t="shared" si="714"/>
        <v/>
      </c>
      <c r="AE1724" t="str">
        <f t="shared" si="715"/>
        <v/>
      </c>
      <c r="AF1724" t="str">
        <f t="shared" si="716"/>
        <v/>
      </c>
      <c r="AG1724" t="str">
        <f t="shared" si="717"/>
        <v/>
      </c>
    </row>
    <row r="1725" spans="3:33" x14ac:dyDescent="0.3">
      <c r="C1725" s="5" t="str">
        <f t="shared" si="718"/>
        <v/>
      </c>
      <c r="D1725" s="5" t="e">
        <f t="shared" si="702"/>
        <v>#N/A</v>
      </c>
      <c r="E1725" s="5" t="b">
        <f t="shared" si="719"/>
        <v>0</v>
      </c>
      <c r="F1725" s="5" t="e">
        <f t="shared" si="703"/>
        <v>#N/A</v>
      </c>
      <c r="G1725" s="5" t="str">
        <f t="shared" si="720"/>
        <v>FALSE V</v>
      </c>
      <c r="H1725" s="5" t="b">
        <f t="shared" si="721"/>
        <v>0</v>
      </c>
      <c r="I1725" s="5" t="b">
        <f t="shared" si="722"/>
        <v>0</v>
      </c>
      <c r="J1725" s="5" t="b">
        <f t="shared" si="723"/>
        <v>0</v>
      </c>
      <c r="K1725" s="5" t="str">
        <f t="shared" si="724"/>
        <v>FALSE C</v>
      </c>
      <c r="L1725" s="5" t="str">
        <f t="array" ref="L1725">IFERROR(INDEX(e29_4c,SMALL(IF(($B$9&lt;=e29_raw)*($B$11&gt;=e29_raw),MATCH(ROW(e29_4c),ROW(e29_4c))),ROWS($A$1:A1719)),COLUMN(A1719)),"")</f>
        <v/>
      </c>
      <c r="M1725" s="5" t="b">
        <f t="shared" si="725"/>
        <v>0</v>
      </c>
      <c r="N1725" t="b">
        <f t="shared" si="726"/>
        <v>0</v>
      </c>
      <c r="O1725" t="b">
        <f t="shared" si="727"/>
        <v>0</v>
      </c>
      <c r="P1725" s="5" t="b">
        <f t="shared" si="728"/>
        <v>0</v>
      </c>
      <c r="T1725" t="str">
        <f t="shared" si="704"/>
        <v/>
      </c>
      <c r="U1725" t="str">
        <f t="shared" si="705"/>
        <v/>
      </c>
      <c r="V1725" t="str">
        <f t="shared" si="706"/>
        <v/>
      </c>
      <c r="W1725" t="str">
        <f t="shared" si="707"/>
        <v/>
      </c>
      <c r="X1725" t="str">
        <f t="shared" si="708"/>
        <v/>
      </c>
      <c r="Y1725" t="str">
        <f t="shared" si="709"/>
        <v/>
      </c>
      <c r="Z1725" t="str">
        <f t="shared" si="710"/>
        <v/>
      </c>
      <c r="AA1725" t="str">
        <f t="shared" si="711"/>
        <v/>
      </c>
      <c r="AB1725" t="str">
        <f t="shared" si="712"/>
        <v/>
      </c>
      <c r="AC1725" t="str">
        <f t="shared" si="713"/>
        <v/>
      </c>
      <c r="AD1725" t="str">
        <f t="shared" si="714"/>
        <v/>
      </c>
      <c r="AE1725" t="str">
        <f t="shared" si="715"/>
        <v/>
      </c>
      <c r="AF1725" t="str">
        <f t="shared" si="716"/>
        <v/>
      </c>
      <c r="AG1725" t="str">
        <f t="shared" si="717"/>
        <v/>
      </c>
    </row>
    <row r="1726" spans="3:33" x14ac:dyDescent="0.3">
      <c r="C1726" s="5" t="str">
        <f t="shared" si="718"/>
        <v/>
      </c>
      <c r="D1726" s="5" t="e">
        <f t="shared" si="702"/>
        <v>#N/A</v>
      </c>
      <c r="E1726" s="5" t="b">
        <f t="shared" si="719"/>
        <v>0</v>
      </c>
      <c r="F1726" s="5" t="e">
        <f t="shared" si="703"/>
        <v>#N/A</v>
      </c>
      <c r="G1726" s="5" t="str">
        <f t="shared" si="720"/>
        <v>FALSE V</v>
      </c>
      <c r="H1726" s="5" t="b">
        <f t="shared" si="721"/>
        <v>0</v>
      </c>
      <c r="I1726" s="5" t="b">
        <f t="shared" si="722"/>
        <v>0</v>
      </c>
      <c r="J1726" s="5" t="b">
        <f t="shared" si="723"/>
        <v>0</v>
      </c>
      <c r="K1726" s="5" t="str">
        <f t="shared" si="724"/>
        <v>FALSE C</v>
      </c>
      <c r="L1726" s="5" t="str">
        <f t="array" ref="L1726">IFERROR(INDEX(e29_4c,SMALL(IF(($B$9&lt;=e29_raw)*($B$11&gt;=e29_raw),MATCH(ROW(e29_4c),ROW(e29_4c))),ROWS($A$1:A1720)),COLUMN(A1720)),"")</f>
        <v/>
      </c>
      <c r="M1726" s="5" t="b">
        <f t="shared" si="725"/>
        <v>0</v>
      </c>
      <c r="N1726" t="b">
        <f t="shared" si="726"/>
        <v>0</v>
      </c>
      <c r="O1726" t="b">
        <f t="shared" si="727"/>
        <v>0</v>
      </c>
      <c r="P1726" s="5" t="b">
        <f t="shared" si="728"/>
        <v>0</v>
      </c>
      <c r="T1726" t="str">
        <f t="shared" si="704"/>
        <v/>
      </c>
      <c r="U1726" t="str">
        <f t="shared" si="705"/>
        <v/>
      </c>
      <c r="V1726" t="str">
        <f t="shared" si="706"/>
        <v/>
      </c>
      <c r="W1726" t="str">
        <f t="shared" si="707"/>
        <v/>
      </c>
      <c r="X1726" t="str">
        <f t="shared" si="708"/>
        <v/>
      </c>
      <c r="Y1726" t="str">
        <f t="shared" si="709"/>
        <v/>
      </c>
      <c r="Z1726" t="str">
        <f t="shared" si="710"/>
        <v/>
      </c>
      <c r="AA1726" t="str">
        <f t="shared" si="711"/>
        <v/>
      </c>
      <c r="AB1726" t="str">
        <f t="shared" si="712"/>
        <v/>
      </c>
      <c r="AC1726" t="str">
        <f t="shared" si="713"/>
        <v/>
      </c>
      <c r="AD1726" t="str">
        <f t="shared" si="714"/>
        <v/>
      </c>
      <c r="AE1726" t="str">
        <f t="shared" si="715"/>
        <v/>
      </c>
      <c r="AF1726" t="str">
        <f t="shared" si="716"/>
        <v/>
      </c>
      <c r="AG1726" t="str">
        <f t="shared" si="717"/>
        <v/>
      </c>
    </row>
    <row r="1727" spans="3:33" x14ac:dyDescent="0.3">
      <c r="C1727" s="5" t="str">
        <f t="shared" si="718"/>
        <v/>
      </c>
      <c r="D1727" s="5" t="e">
        <f t="shared" si="702"/>
        <v>#N/A</v>
      </c>
      <c r="E1727" s="5" t="b">
        <f t="shared" si="719"/>
        <v>0</v>
      </c>
      <c r="F1727" s="5" t="e">
        <f t="shared" si="703"/>
        <v>#N/A</v>
      </c>
      <c r="G1727" s="5" t="str">
        <f t="shared" si="720"/>
        <v>FALSE V</v>
      </c>
      <c r="H1727" s="5" t="b">
        <f t="shared" si="721"/>
        <v>0</v>
      </c>
      <c r="I1727" s="5" t="b">
        <f t="shared" si="722"/>
        <v>0</v>
      </c>
      <c r="J1727" s="5" t="b">
        <f t="shared" si="723"/>
        <v>0</v>
      </c>
      <c r="K1727" s="5" t="str">
        <f t="shared" si="724"/>
        <v>FALSE C</v>
      </c>
      <c r="L1727" s="5" t="str">
        <f t="array" ref="L1727">IFERROR(INDEX(e29_4c,SMALL(IF(($B$9&lt;=e29_raw)*($B$11&gt;=e29_raw),MATCH(ROW(e29_4c),ROW(e29_4c))),ROWS($A$1:A1721)),COLUMN(A1721)),"")</f>
        <v/>
      </c>
      <c r="M1727" s="5" t="b">
        <f t="shared" si="725"/>
        <v>0</v>
      </c>
      <c r="N1727" t="b">
        <f t="shared" si="726"/>
        <v>0</v>
      </c>
      <c r="O1727" t="b">
        <f t="shared" si="727"/>
        <v>0</v>
      </c>
      <c r="P1727" s="5" t="b">
        <f t="shared" si="728"/>
        <v>0</v>
      </c>
      <c r="T1727" t="str">
        <f t="shared" si="704"/>
        <v/>
      </c>
      <c r="U1727" t="str">
        <f t="shared" si="705"/>
        <v/>
      </c>
      <c r="V1727" t="str">
        <f t="shared" si="706"/>
        <v/>
      </c>
      <c r="W1727" t="str">
        <f t="shared" si="707"/>
        <v/>
      </c>
      <c r="X1727" t="str">
        <f t="shared" si="708"/>
        <v/>
      </c>
      <c r="Y1727" t="str">
        <f t="shared" si="709"/>
        <v/>
      </c>
      <c r="Z1727" t="str">
        <f t="shared" si="710"/>
        <v/>
      </c>
      <c r="AA1727" t="str">
        <f t="shared" si="711"/>
        <v/>
      </c>
      <c r="AB1727" t="str">
        <f t="shared" si="712"/>
        <v/>
      </c>
      <c r="AC1727" t="str">
        <f t="shared" si="713"/>
        <v/>
      </c>
      <c r="AD1727" t="str">
        <f t="shared" si="714"/>
        <v/>
      </c>
      <c r="AE1727" t="str">
        <f t="shared" si="715"/>
        <v/>
      </c>
      <c r="AF1727" t="str">
        <f t="shared" si="716"/>
        <v/>
      </c>
      <c r="AG1727" t="str">
        <f t="shared" si="717"/>
        <v/>
      </c>
    </row>
    <row r="1728" spans="3:33" x14ac:dyDescent="0.3">
      <c r="C1728" s="5" t="str">
        <f t="shared" si="718"/>
        <v/>
      </c>
      <c r="D1728" s="5" t="e">
        <f t="shared" si="702"/>
        <v>#N/A</v>
      </c>
      <c r="E1728" s="5" t="b">
        <f t="shared" si="719"/>
        <v>0</v>
      </c>
      <c r="F1728" s="5" t="e">
        <f t="shared" si="703"/>
        <v>#N/A</v>
      </c>
      <c r="G1728" s="5" t="str">
        <f t="shared" si="720"/>
        <v>FALSE V</v>
      </c>
      <c r="H1728" s="5" t="b">
        <f t="shared" si="721"/>
        <v>0</v>
      </c>
      <c r="I1728" s="5" t="b">
        <f t="shared" si="722"/>
        <v>0</v>
      </c>
      <c r="J1728" s="5" t="b">
        <f t="shared" si="723"/>
        <v>0</v>
      </c>
      <c r="K1728" s="5" t="str">
        <f t="shared" si="724"/>
        <v>FALSE C</v>
      </c>
      <c r="L1728" s="5" t="str">
        <f t="array" ref="L1728">IFERROR(INDEX(e29_4c,SMALL(IF(($B$9&lt;=e29_raw)*($B$11&gt;=e29_raw),MATCH(ROW(e29_4c),ROW(e29_4c))),ROWS($A$1:A1722)),COLUMN(A1722)),"")</f>
        <v/>
      </c>
      <c r="M1728" s="5" t="b">
        <f t="shared" si="725"/>
        <v>0</v>
      </c>
      <c r="N1728" t="b">
        <f t="shared" si="726"/>
        <v>0</v>
      </c>
      <c r="O1728" t="b">
        <f t="shared" si="727"/>
        <v>0</v>
      </c>
      <c r="P1728" s="5" t="b">
        <f t="shared" si="728"/>
        <v>0</v>
      </c>
      <c r="T1728" t="str">
        <f t="shared" si="704"/>
        <v/>
      </c>
      <c r="U1728" t="str">
        <f t="shared" si="705"/>
        <v/>
      </c>
      <c r="V1728" t="str">
        <f t="shared" si="706"/>
        <v/>
      </c>
      <c r="W1728" t="str">
        <f t="shared" si="707"/>
        <v/>
      </c>
      <c r="X1728" t="str">
        <f t="shared" si="708"/>
        <v/>
      </c>
      <c r="Y1728" t="str">
        <f t="shared" si="709"/>
        <v/>
      </c>
      <c r="Z1728" t="str">
        <f t="shared" si="710"/>
        <v/>
      </c>
      <c r="AA1728" t="str">
        <f t="shared" si="711"/>
        <v/>
      </c>
      <c r="AB1728" t="str">
        <f t="shared" si="712"/>
        <v/>
      </c>
      <c r="AC1728" t="str">
        <f t="shared" si="713"/>
        <v/>
      </c>
      <c r="AD1728" t="str">
        <f t="shared" si="714"/>
        <v/>
      </c>
      <c r="AE1728" t="str">
        <f t="shared" si="715"/>
        <v/>
      </c>
      <c r="AF1728" t="str">
        <f t="shared" si="716"/>
        <v/>
      </c>
      <c r="AG1728" t="str">
        <f t="shared" si="717"/>
        <v/>
      </c>
    </row>
    <row r="1729" spans="3:33" x14ac:dyDescent="0.3">
      <c r="C1729" s="5" t="str">
        <f t="shared" si="718"/>
        <v/>
      </c>
      <c r="D1729" s="5" t="e">
        <f t="shared" si="702"/>
        <v>#N/A</v>
      </c>
      <c r="E1729" s="5" t="b">
        <f t="shared" si="719"/>
        <v>0</v>
      </c>
      <c r="F1729" s="5" t="e">
        <f t="shared" si="703"/>
        <v>#N/A</v>
      </c>
      <c r="G1729" s="5" t="str">
        <f t="shared" si="720"/>
        <v>FALSE V</v>
      </c>
      <c r="H1729" s="5" t="b">
        <f t="shared" si="721"/>
        <v>0</v>
      </c>
      <c r="I1729" s="5" t="b">
        <f t="shared" si="722"/>
        <v>0</v>
      </c>
      <c r="J1729" s="5" t="b">
        <f t="shared" si="723"/>
        <v>0</v>
      </c>
      <c r="K1729" s="5" t="str">
        <f t="shared" si="724"/>
        <v>FALSE C</v>
      </c>
      <c r="L1729" s="5" t="str">
        <f t="array" ref="L1729">IFERROR(INDEX(e29_4c,SMALL(IF(($B$9&lt;=e29_raw)*($B$11&gt;=e29_raw),MATCH(ROW(e29_4c),ROW(e29_4c))),ROWS($A$1:A1723)),COLUMN(A1723)),"")</f>
        <v/>
      </c>
      <c r="M1729" s="5" t="b">
        <f t="shared" si="725"/>
        <v>0</v>
      </c>
      <c r="N1729" t="b">
        <f t="shared" si="726"/>
        <v>0</v>
      </c>
      <c r="O1729" t="b">
        <f t="shared" si="727"/>
        <v>0</v>
      </c>
      <c r="P1729" s="5" t="b">
        <f t="shared" si="728"/>
        <v>0</v>
      </c>
      <c r="T1729" t="str">
        <f t="shared" si="704"/>
        <v/>
      </c>
      <c r="U1729" t="str">
        <f t="shared" si="705"/>
        <v/>
      </c>
      <c r="V1729" t="str">
        <f t="shared" si="706"/>
        <v/>
      </c>
      <c r="W1729" t="str">
        <f t="shared" si="707"/>
        <v/>
      </c>
      <c r="X1729" t="str">
        <f t="shared" si="708"/>
        <v/>
      </c>
      <c r="Y1729" t="str">
        <f t="shared" si="709"/>
        <v/>
      </c>
      <c r="Z1729" t="str">
        <f t="shared" si="710"/>
        <v/>
      </c>
      <c r="AA1729" t="str">
        <f t="shared" si="711"/>
        <v/>
      </c>
      <c r="AB1729" t="str">
        <f t="shared" si="712"/>
        <v/>
      </c>
      <c r="AC1729" t="str">
        <f t="shared" si="713"/>
        <v/>
      </c>
      <c r="AD1729" t="str">
        <f t="shared" si="714"/>
        <v/>
      </c>
      <c r="AE1729" t="str">
        <f t="shared" si="715"/>
        <v/>
      </c>
      <c r="AF1729" t="str">
        <f t="shared" si="716"/>
        <v/>
      </c>
      <c r="AG1729" t="str">
        <f t="shared" si="717"/>
        <v/>
      </c>
    </row>
    <row r="1730" spans="3:33" x14ac:dyDescent="0.3">
      <c r="C1730" s="5" t="str">
        <f t="shared" si="718"/>
        <v/>
      </c>
      <c r="D1730" s="5" t="e">
        <f t="shared" si="702"/>
        <v>#N/A</v>
      </c>
      <c r="E1730" s="5" t="b">
        <f t="shared" si="719"/>
        <v>0</v>
      </c>
      <c r="F1730" s="5" t="e">
        <f t="shared" si="703"/>
        <v>#N/A</v>
      </c>
      <c r="G1730" s="5" t="str">
        <f t="shared" si="720"/>
        <v>FALSE V</v>
      </c>
      <c r="H1730" s="5" t="b">
        <f t="shared" si="721"/>
        <v>0</v>
      </c>
      <c r="I1730" s="5" t="b">
        <f t="shared" si="722"/>
        <v>0</v>
      </c>
      <c r="J1730" s="5" t="b">
        <f t="shared" si="723"/>
        <v>0</v>
      </c>
      <c r="K1730" s="5" t="str">
        <f t="shared" si="724"/>
        <v>FALSE C</v>
      </c>
      <c r="L1730" s="5" t="str">
        <f t="array" ref="L1730">IFERROR(INDEX(e29_4c,SMALL(IF(($B$9&lt;=e29_raw)*($B$11&gt;=e29_raw),MATCH(ROW(e29_4c),ROW(e29_4c))),ROWS($A$1:A1724)),COLUMN(A1724)),"")</f>
        <v/>
      </c>
      <c r="M1730" s="5" t="b">
        <f t="shared" si="725"/>
        <v>0</v>
      </c>
      <c r="N1730" t="b">
        <f t="shared" si="726"/>
        <v>0</v>
      </c>
      <c r="O1730" t="b">
        <f t="shared" si="727"/>
        <v>0</v>
      </c>
      <c r="P1730" s="5" t="b">
        <f t="shared" si="728"/>
        <v>0</v>
      </c>
      <c r="T1730" t="str">
        <f t="shared" si="704"/>
        <v/>
      </c>
      <c r="U1730" t="str">
        <f t="shared" si="705"/>
        <v/>
      </c>
      <c r="V1730" t="str">
        <f t="shared" si="706"/>
        <v/>
      </c>
      <c r="W1730" t="str">
        <f t="shared" si="707"/>
        <v/>
      </c>
      <c r="X1730" t="str">
        <f t="shared" si="708"/>
        <v/>
      </c>
      <c r="Y1730" t="str">
        <f t="shared" si="709"/>
        <v/>
      </c>
      <c r="Z1730" t="str">
        <f t="shared" si="710"/>
        <v/>
      </c>
      <c r="AA1730" t="str">
        <f t="shared" si="711"/>
        <v/>
      </c>
      <c r="AB1730" t="str">
        <f t="shared" si="712"/>
        <v/>
      </c>
      <c r="AC1730" t="str">
        <f t="shared" si="713"/>
        <v/>
      </c>
      <c r="AD1730" t="str">
        <f t="shared" si="714"/>
        <v/>
      </c>
      <c r="AE1730" t="str">
        <f t="shared" si="715"/>
        <v/>
      </c>
      <c r="AF1730" t="str">
        <f t="shared" si="716"/>
        <v/>
      </c>
      <c r="AG1730" t="str">
        <f t="shared" si="717"/>
        <v/>
      </c>
    </row>
    <row r="1731" spans="3:33" x14ac:dyDescent="0.3">
      <c r="C1731" s="5" t="str">
        <f t="shared" si="718"/>
        <v/>
      </c>
      <c r="D1731" s="5" t="e">
        <f t="shared" si="702"/>
        <v>#N/A</v>
      </c>
      <c r="E1731" s="5" t="b">
        <f t="shared" si="719"/>
        <v>0</v>
      </c>
      <c r="F1731" s="5" t="e">
        <f t="shared" si="703"/>
        <v>#N/A</v>
      </c>
      <c r="G1731" s="5" t="str">
        <f t="shared" si="720"/>
        <v>FALSE V</v>
      </c>
      <c r="H1731" s="5" t="b">
        <f t="shared" si="721"/>
        <v>0</v>
      </c>
      <c r="I1731" s="5" t="b">
        <f t="shared" si="722"/>
        <v>0</v>
      </c>
      <c r="J1731" s="5" t="b">
        <f t="shared" si="723"/>
        <v>0</v>
      </c>
      <c r="K1731" s="5" t="str">
        <f t="shared" si="724"/>
        <v>FALSE C</v>
      </c>
      <c r="L1731" s="5" t="str">
        <f t="array" ref="L1731">IFERROR(INDEX(e29_4c,SMALL(IF(($B$9&lt;=e29_raw)*($B$11&gt;=e29_raw),MATCH(ROW(e29_4c),ROW(e29_4c))),ROWS($A$1:A1725)),COLUMN(A1725)),"")</f>
        <v/>
      </c>
      <c r="M1731" s="5" t="b">
        <f t="shared" si="725"/>
        <v>0</v>
      </c>
      <c r="N1731" t="b">
        <f t="shared" si="726"/>
        <v>0</v>
      </c>
      <c r="O1731" t="b">
        <f t="shared" si="727"/>
        <v>0</v>
      </c>
      <c r="P1731" s="5" t="b">
        <f t="shared" si="728"/>
        <v>0</v>
      </c>
      <c r="T1731" t="str">
        <f t="shared" si="704"/>
        <v/>
      </c>
      <c r="U1731" t="str">
        <f t="shared" si="705"/>
        <v/>
      </c>
      <c r="V1731" t="str">
        <f t="shared" si="706"/>
        <v/>
      </c>
      <c r="W1731" t="str">
        <f t="shared" si="707"/>
        <v/>
      </c>
      <c r="X1731" t="str">
        <f t="shared" si="708"/>
        <v/>
      </c>
      <c r="Y1731" t="str">
        <f t="shared" si="709"/>
        <v/>
      </c>
      <c r="Z1731" t="str">
        <f t="shared" si="710"/>
        <v/>
      </c>
      <c r="AA1731" t="str">
        <f t="shared" si="711"/>
        <v/>
      </c>
      <c r="AB1731" t="str">
        <f t="shared" si="712"/>
        <v/>
      </c>
      <c r="AC1731" t="str">
        <f t="shared" si="713"/>
        <v/>
      </c>
      <c r="AD1731" t="str">
        <f t="shared" si="714"/>
        <v/>
      </c>
      <c r="AE1731" t="str">
        <f t="shared" si="715"/>
        <v/>
      </c>
      <c r="AF1731" t="str">
        <f t="shared" si="716"/>
        <v/>
      </c>
      <c r="AG1731" t="str">
        <f t="shared" si="717"/>
        <v/>
      </c>
    </row>
    <row r="1732" spans="3:33" x14ac:dyDescent="0.3">
      <c r="C1732" s="5" t="str">
        <f t="shared" si="718"/>
        <v/>
      </c>
      <c r="D1732" s="5" t="e">
        <f t="shared" si="702"/>
        <v>#N/A</v>
      </c>
      <c r="E1732" s="5" t="b">
        <f t="shared" si="719"/>
        <v>0</v>
      </c>
      <c r="F1732" s="5" t="e">
        <f t="shared" si="703"/>
        <v>#N/A</v>
      </c>
      <c r="G1732" s="5" t="str">
        <f t="shared" si="720"/>
        <v>FALSE V</v>
      </c>
      <c r="H1732" s="5" t="b">
        <f t="shared" si="721"/>
        <v>0</v>
      </c>
      <c r="I1732" s="5" t="b">
        <f t="shared" si="722"/>
        <v>0</v>
      </c>
      <c r="J1732" s="5" t="b">
        <f t="shared" si="723"/>
        <v>0</v>
      </c>
      <c r="K1732" s="5" t="str">
        <f t="shared" si="724"/>
        <v>FALSE C</v>
      </c>
      <c r="L1732" s="5" t="str">
        <f t="array" ref="L1732">IFERROR(INDEX(e29_4c,SMALL(IF(($B$9&lt;=e29_raw)*($B$11&gt;=e29_raw),MATCH(ROW(e29_4c),ROW(e29_4c))),ROWS($A$1:A1726)),COLUMN(A1726)),"")</f>
        <v/>
      </c>
      <c r="M1732" s="5" t="b">
        <f t="shared" si="725"/>
        <v>0</v>
      </c>
      <c r="N1732" t="b">
        <f t="shared" si="726"/>
        <v>0</v>
      </c>
      <c r="O1732" t="b">
        <f t="shared" si="727"/>
        <v>0</v>
      </c>
      <c r="P1732" s="5" t="b">
        <f t="shared" si="728"/>
        <v>0</v>
      </c>
      <c r="T1732" t="str">
        <f t="shared" si="704"/>
        <v/>
      </c>
      <c r="U1732" t="str">
        <f t="shared" si="705"/>
        <v/>
      </c>
      <c r="V1732" t="str">
        <f t="shared" si="706"/>
        <v/>
      </c>
      <c r="W1732" t="str">
        <f t="shared" si="707"/>
        <v/>
      </c>
      <c r="X1732" t="str">
        <f t="shared" si="708"/>
        <v/>
      </c>
      <c r="Y1732" t="str">
        <f t="shared" si="709"/>
        <v/>
      </c>
      <c r="Z1732" t="str">
        <f t="shared" si="710"/>
        <v/>
      </c>
      <c r="AA1732" t="str">
        <f t="shared" si="711"/>
        <v/>
      </c>
      <c r="AB1732" t="str">
        <f t="shared" si="712"/>
        <v/>
      </c>
      <c r="AC1732" t="str">
        <f t="shared" si="713"/>
        <v/>
      </c>
      <c r="AD1732" t="str">
        <f t="shared" si="714"/>
        <v/>
      </c>
      <c r="AE1732" t="str">
        <f t="shared" si="715"/>
        <v/>
      </c>
      <c r="AF1732" t="str">
        <f t="shared" si="716"/>
        <v/>
      </c>
      <c r="AG1732" t="str">
        <f t="shared" si="717"/>
        <v/>
      </c>
    </row>
    <row r="1733" spans="3:33" x14ac:dyDescent="0.3">
      <c r="C1733" s="5" t="str">
        <f t="shared" si="718"/>
        <v/>
      </c>
      <c r="D1733" s="5" t="e">
        <f t="shared" si="702"/>
        <v>#N/A</v>
      </c>
      <c r="E1733" s="5" t="b">
        <f t="shared" si="719"/>
        <v>0</v>
      </c>
      <c r="F1733" s="5" t="e">
        <f t="shared" si="703"/>
        <v>#N/A</v>
      </c>
      <c r="G1733" s="5" t="str">
        <f t="shared" si="720"/>
        <v>FALSE V</v>
      </c>
      <c r="H1733" s="5" t="b">
        <f t="shared" si="721"/>
        <v>0</v>
      </c>
      <c r="I1733" s="5" t="b">
        <f t="shared" si="722"/>
        <v>0</v>
      </c>
      <c r="J1733" s="5" t="b">
        <f t="shared" si="723"/>
        <v>0</v>
      </c>
      <c r="K1733" s="5" t="str">
        <f t="shared" si="724"/>
        <v>FALSE C</v>
      </c>
      <c r="L1733" s="5" t="str">
        <f t="array" ref="L1733">IFERROR(INDEX(e29_4c,SMALL(IF(($B$9&lt;=e29_raw)*($B$11&gt;=e29_raw),MATCH(ROW(e29_4c),ROW(e29_4c))),ROWS($A$1:A1727)),COLUMN(A1727)),"")</f>
        <v/>
      </c>
      <c r="M1733" s="5" t="b">
        <f t="shared" si="725"/>
        <v>0</v>
      </c>
      <c r="N1733" t="b">
        <f t="shared" si="726"/>
        <v>0</v>
      </c>
      <c r="O1733" t="b">
        <f t="shared" si="727"/>
        <v>0</v>
      </c>
      <c r="P1733" s="5" t="b">
        <f t="shared" si="728"/>
        <v>0</v>
      </c>
      <c r="T1733" t="str">
        <f t="shared" si="704"/>
        <v/>
      </c>
      <c r="U1733" t="str">
        <f t="shared" si="705"/>
        <v/>
      </c>
      <c r="V1733" t="str">
        <f t="shared" si="706"/>
        <v/>
      </c>
      <c r="W1733" t="str">
        <f t="shared" si="707"/>
        <v/>
      </c>
      <c r="X1733" t="str">
        <f t="shared" si="708"/>
        <v/>
      </c>
      <c r="Y1733" t="str">
        <f t="shared" si="709"/>
        <v/>
      </c>
      <c r="Z1733" t="str">
        <f t="shared" si="710"/>
        <v/>
      </c>
      <c r="AA1733" t="str">
        <f t="shared" si="711"/>
        <v/>
      </c>
      <c r="AB1733" t="str">
        <f t="shared" si="712"/>
        <v/>
      </c>
      <c r="AC1733" t="str">
        <f t="shared" si="713"/>
        <v/>
      </c>
      <c r="AD1733" t="str">
        <f t="shared" si="714"/>
        <v/>
      </c>
      <c r="AE1733" t="str">
        <f t="shared" si="715"/>
        <v/>
      </c>
      <c r="AF1733" t="str">
        <f t="shared" si="716"/>
        <v/>
      </c>
      <c r="AG1733" t="str">
        <f t="shared" si="717"/>
        <v/>
      </c>
    </row>
    <row r="1734" spans="3:33" x14ac:dyDescent="0.3">
      <c r="C1734" s="5" t="str">
        <f t="shared" si="718"/>
        <v/>
      </c>
      <c r="D1734" s="5" t="e">
        <f t="shared" si="702"/>
        <v>#N/A</v>
      </c>
      <c r="E1734" s="5" t="b">
        <f t="shared" si="719"/>
        <v>0</v>
      </c>
      <c r="F1734" s="5" t="e">
        <f t="shared" si="703"/>
        <v>#N/A</v>
      </c>
      <c r="G1734" s="5" t="str">
        <f t="shared" si="720"/>
        <v>FALSE V</v>
      </c>
      <c r="H1734" s="5" t="b">
        <f t="shared" si="721"/>
        <v>0</v>
      </c>
      <c r="I1734" s="5" t="b">
        <f t="shared" si="722"/>
        <v>0</v>
      </c>
      <c r="J1734" s="5" t="b">
        <f t="shared" si="723"/>
        <v>0</v>
      </c>
      <c r="K1734" s="5" t="str">
        <f t="shared" si="724"/>
        <v>FALSE C</v>
      </c>
      <c r="L1734" s="5" t="str">
        <f t="array" ref="L1734">IFERROR(INDEX(e29_4c,SMALL(IF(($B$9&lt;=e29_raw)*($B$11&gt;=e29_raw),MATCH(ROW(e29_4c),ROW(e29_4c))),ROWS($A$1:A1728)),COLUMN(A1728)),"")</f>
        <v/>
      </c>
      <c r="M1734" s="5" t="b">
        <f t="shared" si="725"/>
        <v>0</v>
      </c>
      <c r="N1734" t="b">
        <f t="shared" si="726"/>
        <v>0</v>
      </c>
      <c r="O1734" t="b">
        <f t="shared" si="727"/>
        <v>0</v>
      </c>
      <c r="P1734" s="5" t="b">
        <f t="shared" si="728"/>
        <v>0</v>
      </c>
      <c r="T1734" t="str">
        <f t="shared" si="704"/>
        <v/>
      </c>
      <c r="U1734" t="str">
        <f t="shared" si="705"/>
        <v/>
      </c>
      <c r="V1734" t="str">
        <f t="shared" si="706"/>
        <v/>
      </c>
      <c r="W1734" t="str">
        <f t="shared" si="707"/>
        <v/>
      </c>
      <c r="X1734" t="str">
        <f t="shared" si="708"/>
        <v/>
      </c>
      <c r="Y1734" t="str">
        <f t="shared" si="709"/>
        <v/>
      </c>
      <c r="Z1734" t="str">
        <f t="shared" si="710"/>
        <v/>
      </c>
      <c r="AA1734" t="str">
        <f t="shared" si="711"/>
        <v/>
      </c>
      <c r="AB1734" t="str">
        <f t="shared" si="712"/>
        <v/>
      </c>
      <c r="AC1734" t="str">
        <f t="shared" si="713"/>
        <v/>
      </c>
      <c r="AD1734" t="str">
        <f t="shared" si="714"/>
        <v/>
      </c>
      <c r="AE1734" t="str">
        <f t="shared" si="715"/>
        <v/>
      </c>
      <c r="AF1734" t="str">
        <f t="shared" si="716"/>
        <v/>
      </c>
      <c r="AG1734" t="str">
        <f t="shared" si="717"/>
        <v/>
      </c>
    </row>
    <row r="1735" spans="3:33" x14ac:dyDescent="0.3">
      <c r="C1735" s="5" t="str">
        <f t="shared" si="718"/>
        <v/>
      </c>
      <c r="D1735" s="5" t="e">
        <f t="shared" ref="D1735:D1798" si="729">INDEX(e29_value,MATCH(L1735,e29_4c,0))&amp;" "&amp;INDEX(e29_sym,MATCH(L1735,e29_4c,0))</f>
        <v>#N/A</v>
      </c>
      <c r="E1735" s="5" t="b">
        <f t="shared" si="719"/>
        <v>0</v>
      </c>
      <c r="F1735" s="5" t="e">
        <f t="shared" ref="F1735:F1798" si="730">MIN($B$17,ROUND(SQRT(($B$30*INDEX(e29_raw,MATCH(L1735,e29_4c,0)))),1))&amp;" V"</f>
        <v>#N/A</v>
      </c>
      <c r="G1735" s="5" t="str">
        <f t="shared" si="720"/>
        <v>FALSE V</v>
      </c>
      <c r="H1735" s="5" t="b">
        <f t="shared" si="721"/>
        <v>0</v>
      </c>
      <c r="I1735" s="5" t="b">
        <f t="shared" si="722"/>
        <v>0</v>
      </c>
      <c r="J1735" s="5" t="b">
        <f t="shared" si="723"/>
        <v>0</v>
      </c>
      <c r="K1735" s="5" t="str">
        <f t="shared" si="724"/>
        <v>FALSE C</v>
      </c>
      <c r="L1735" s="5" t="str">
        <f t="array" ref="L1735">IFERROR(INDEX(e29_4c,SMALL(IF(($B$9&lt;=e29_raw)*($B$11&gt;=e29_raw),MATCH(ROW(e29_4c),ROW(e29_4c))),ROWS($A$1:A1729)),COLUMN(A1729)),"")</f>
        <v/>
      </c>
      <c r="M1735" s="5" t="b">
        <f t="shared" si="725"/>
        <v>0</v>
      </c>
      <c r="N1735" t="b">
        <f t="shared" si="726"/>
        <v>0</v>
      </c>
      <c r="O1735" t="b">
        <f t="shared" si="727"/>
        <v>0</v>
      </c>
      <c r="P1735" s="5" t="b">
        <f t="shared" si="728"/>
        <v>0</v>
      </c>
      <c r="T1735" t="str">
        <f t="shared" ref="T1735:T1798" si="731">IF($L1735&lt;&gt;"",C$6&amp;" '"&amp;C1735&amp;"';","")</f>
        <v/>
      </c>
      <c r="U1735" t="str">
        <f t="shared" ref="U1735:U1798" si="732">IF($L1735&lt;&gt;"",D$6&amp;" '"&amp;D1735&amp;"';","")</f>
        <v/>
      </c>
      <c r="V1735" t="str">
        <f t="shared" ref="V1735:V1798" si="733">IF($L1735&lt;&gt;"",E$6&amp;" '"&amp;E1735&amp;"';","")</f>
        <v/>
      </c>
      <c r="W1735" t="str">
        <f t="shared" ref="W1735:W1798" si="734">IF($L1735&lt;&gt;"",F$6&amp;" '"&amp;F1735&amp;"';","")</f>
        <v/>
      </c>
      <c r="X1735" t="str">
        <f t="shared" ref="X1735:X1798" si="735">IF($L1735&lt;&gt;"",G$6&amp;" '"&amp;G1735&amp;"';","")</f>
        <v/>
      </c>
      <c r="Y1735" t="str">
        <f t="shared" ref="Y1735:Y1798" si="736">IF($L1735&lt;&gt;"",H$6&amp;" '"&amp;H1735&amp;"';","")</f>
        <v/>
      </c>
      <c r="Z1735" t="str">
        <f t="shared" ref="Z1735:Z1798" si="737">IF($L1735&lt;&gt;"",I$6&amp;" '"&amp;I1735&amp;"';","")</f>
        <v/>
      </c>
      <c r="AA1735" t="str">
        <f t="shared" ref="AA1735:AA1798" si="738">IF($L1735&lt;&gt;"",J$6&amp;" '"&amp;J1735&amp;"';","")</f>
        <v/>
      </c>
      <c r="AB1735" t="str">
        <f t="shared" ref="AB1735:AB1798" si="739">IF($L1735&lt;&gt;"",K$6&amp;" '"&amp;K1735&amp;"';","")</f>
        <v/>
      </c>
      <c r="AC1735" t="str">
        <f t="shared" ref="AC1735:AC1798" si="740">IF($L1735&lt;&gt;"",L$6&amp;" '"&amp;L1735&amp;"';","")</f>
        <v/>
      </c>
      <c r="AD1735" t="str">
        <f t="shared" ref="AD1735:AD1798" si="741">IF($L1735&lt;&gt;"",M$6&amp;" '"&amp;M1735&amp;"';","")</f>
        <v/>
      </c>
      <c r="AE1735" t="str">
        <f t="shared" ref="AE1735:AE1798" si="742">IF($L1735&lt;&gt;"",N$6&amp;" '"&amp;N1735&amp;"';","")</f>
        <v/>
      </c>
      <c r="AF1735" t="str">
        <f t="shared" ref="AF1735:AF1798" si="743">IF($L1735&lt;&gt;"",O$6&amp;" '"&amp;O1735&amp;"';","")</f>
        <v/>
      </c>
      <c r="AG1735" t="str">
        <f t="shared" ref="AG1735:AG1798" si="744">IF($L1735&lt;&gt;"",P$6&amp;" '"&amp;P1735&amp;"';","")</f>
        <v/>
      </c>
    </row>
    <row r="1736" spans="3:33" x14ac:dyDescent="0.3">
      <c r="C1736" s="5" t="str">
        <f t="shared" ref="C1736:C1799" si="745">IF($L1736&lt;&gt;"","R"&amp;J1736,"")</f>
        <v/>
      </c>
      <c r="D1736" s="5" t="e">
        <f t="shared" si="729"/>
        <v>#N/A</v>
      </c>
      <c r="E1736" s="5" t="b">
        <f t="shared" ref="E1736:E1799" si="746">IF($L1736&lt;&gt;"",$B$21)</f>
        <v>0</v>
      </c>
      <c r="F1736" s="5" t="e">
        <f t="shared" si="730"/>
        <v>#N/A</v>
      </c>
      <c r="G1736" s="5" t="str">
        <f t="shared" ref="G1736:G1799" si="747">IF($L1736&lt;&gt;"",$B$19)&amp;" V"</f>
        <v>FALSE V</v>
      </c>
      <c r="H1736" s="5" t="b">
        <f t="shared" ref="H1736:H1799" si="748">IF($L1736&lt;&gt;"",$B$15)</f>
        <v>0</v>
      </c>
      <c r="I1736" s="5" t="b">
        <f t="shared" ref="I1736:I1799" si="749">IF($L1736&lt;&gt;"",$B$23)</f>
        <v>0</v>
      </c>
      <c r="J1736" s="5" t="b">
        <f t="shared" ref="J1736:J1799" si="750">IF($L1736&lt;&gt;"",$B$13)</f>
        <v>0</v>
      </c>
      <c r="K1736" s="5" t="str">
        <f t="shared" ref="K1736:K1799" si="751">IF($L1736&lt;&gt;"",$B$25)&amp;" C"</f>
        <v>FALSE C</v>
      </c>
      <c r="L1736" s="5" t="str">
        <f t="array" ref="L1736">IFERROR(INDEX(e29_4c,SMALL(IF(($B$9&lt;=e29_raw)*($B$11&gt;=e29_raw),MATCH(ROW(e29_4c),ROW(e29_4c))),ROWS($A$1:A1730)),COLUMN(A1730)),"")</f>
        <v/>
      </c>
      <c r="M1736" s="5" t="b">
        <f t="shared" ref="M1736:M1799" si="752">IF($L1736&lt;&gt;"",$B$27)</f>
        <v>0</v>
      </c>
      <c r="N1736" t="b">
        <f t="shared" ref="N1736:N1799" si="753">IF(L1736&lt;&gt;"",$A$9)</f>
        <v>0</v>
      </c>
      <c r="O1736" t="b">
        <f t="shared" ref="O1736:O1799" si="754">IF($L1736&lt;&gt;"","Panasonic")</f>
        <v>0</v>
      </c>
      <c r="P1736" s="5" t="b">
        <f t="shared" ref="P1736:P1799" si="755">IF($L1736&lt;&gt;"","ERJ"&amp;$B$6&amp;$B$34&amp;L1736)</f>
        <v>0</v>
      </c>
      <c r="T1736" t="str">
        <f t="shared" si="731"/>
        <v/>
      </c>
      <c r="U1736" t="str">
        <f t="shared" si="732"/>
        <v/>
      </c>
      <c r="V1736" t="str">
        <f t="shared" si="733"/>
        <v/>
      </c>
      <c r="W1736" t="str">
        <f t="shared" si="734"/>
        <v/>
      </c>
      <c r="X1736" t="str">
        <f t="shared" si="735"/>
        <v/>
      </c>
      <c r="Y1736" t="str">
        <f t="shared" si="736"/>
        <v/>
      </c>
      <c r="Z1736" t="str">
        <f t="shared" si="737"/>
        <v/>
      </c>
      <c r="AA1736" t="str">
        <f t="shared" si="738"/>
        <v/>
      </c>
      <c r="AB1736" t="str">
        <f t="shared" si="739"/>
        <v/>
      </c>
      <c r="AC1736" t="str">
        <f t="shared" si="740"/>
        <v/>
      </c>
      <c r="AD1736" t="str">
        <f t="shared" si="741"/>
        <v/>
      </c>
      <c r="AE1736" t="str">
        <f t="shared" si="742"/>
        <v/>
      </c>
      <c r="AF1736" t="str">
        <f t="shared" si="743"/>
        <v/>
      </c>
      <c r="AG1736" t="str">
        <f t="shared" si="744"/>
        <v/>
      </c>
    </row>
    <row r="1737" spans="3:33" x14ac:dyDescent="0.3">
      <c r="C1737" s="5" t="str">
        <f t="shared" si="745"/>
        <v/>
      </c>
      <c r="D1737" s="5" t="e">
        <f t="shared" si="729"/>
        <v>#N/A</v>
      </c>
      <c r="E1737" s="5" t="b">
        <f t="shared" si="746"/>
        <v>0</v>
      </c>
      <c r="F1737" s="5" t="e">
        <f t="shared" si="730"/>
        <v>#N/A</v>
      </c>
      <c r="G1737" s="5" t="str">
        <f t="shared" si="747"/>
        <v>FALSE V</v>
      </c>
      <c r="H1737" s="5" t="b">
        <f t="shared" si="748"/>
        <v>0</v>
      </c>
      <c r="I1737" s="5" t="b">
        <f t="shared" si="749"/>
        <v>0</v>
      </c>
      <c r="J1737" s="5" t="b">
        <f t="shared" si="750"/>
        <v>0</v>
      </c>
      <c r="K1737" s="5" t="str">
        <f t="shared" si="751"/>
        <v>FALSE C</v>
      </c>
      <c r="L1737" s="5" t="str">
        <f t="array" ref="L1737">IFERROR(INDEX(e29_4c,SMALL(IF(($B$9&lt;=e29_raw)*($B$11&gt;=e29_raw),MATCH(ROW(e29_4c),ROW(e29_4c))),ROWS($A$1:A1731)),COLUMN(A1731)),"")</f>
        <v/>
      </c>
      <c r="M1737" s="5" t="b">
        <f t="shared" si="752"/>
        <v>0</v>
      </c>
      <c r="N1737" t="b">
        <f t="shared" si="753"/>
        <v>0</v>
      </c>
      <c r="O1737" t="b">
        <f t="shared" si="754"/>
        <v>0</v>
      </c>
      <c r="P1737" s="5" t="b">
        <f t="shared" si="755"/>
        <v>0</v>
      </c>
      <c r="T1737" t="str">
        <f t="shared" si="731"/>
        <v/>
      </c>
      <c r="U1737" t="str">
        <f t="shared" si="732"/>
        <v/>
      </c>
      <c r="V1737" t="str">
        <f t="shared" si="733"/>
        <v/>
      </c>
      <c r="W1737" t="str">
        <f t="shared" si="734"/>
        <v/>
      </c>
      <c r="X1737" t="str">
        <f t="shared" si="735"/>
        <v/>
      </c>
      <c r="Y1737" t="str">
        <f t="shared" si="736"/>
        <v/>
      </c>
      <c r="Z1737" t="str">
        <f t="shared" si="737"/>
        <v/>
      </c>
      <c r="AA1737" t="str">
        <f t="shared" si="738"/>
        <v/>
      </c>
      <c r="AB1737" t="str">
        <f t="shared" si="739"/>
        <v/>
      </c>
      <c r="AC1737" t="str">
        <f t="shared" si="740"/>
        <v/>
      </c>
      <c r="AD1737" t="str">
        <f t="shared" si="741"/>
        <v/>
      </c>
      <c r="AE1737" t="str">
        <f t="shared" si="742"/>
        <v/>
      </c>
      <c r="AF1737" t="str">
        <f t="shared" si="743"/>
        <v/>
      </c>
      <c r="AG1737" t="str">
        <f t="shared" si="744"/>
        <v/>
      </c>
    </row>
    <row r="1738" spans="3:33" x14ac:dyDescent="0.3">
      <c r="C1738" s="5" t="str">
        <f t="shared" si="745"/>
        <v/>
      </c>
      <c r="D1738" s="5" t="e">
        <f t="shared" si="729"/>
        <v>#N/A</v>
      </c>
      <c r="E1738" s="5" t="b">
        <f t="shared" si="746"/>
        <v>0</v>
      </c>
      <c r="F1738" s="5" t="e">
        <f t="shared" si="730"/>
        <v>#N/A</v>
      </c>
      <c r="G1738" s="5" t="str">
        <f t="shared" si="747"/>
        <v>FALSE V</v>
      </c>
      <c r="H1738" s="5" t="b">
        <f t="shared" si="748"/>
        <v>0</v>
      </c>
      <c r="I1738" s="5" t="b">
        <f t="shared" si="749"/>
        <v>0</v>
      </c>
      <c r="J1738" s="5" t="b">
        <f t="shared" si="750"/>
        <v>0</v>
      </c>
      <c r="K1738" s="5" t="str">
        <f t="shared" si="751"/>
        <v>FALSE C</v>
      </c>
      <c r="L1738" s="5" t="str">
        <f t="array" ref="L1738">IFERROR(INDEX(e29_4c,SMALL(IF(($B$9&lt;=e29_raw)*($B$11&gt;=e29_raw),MATCH(ROW(e29_4c),ROW(e29_4c))),ROWS($A$1:A1732)),COLUMN(A1732)),"")</f>
        <v/>
      </c>
      <c r="M1738" s="5" t="b">
        <f t="shared" si="752"/>
        <v>0</v>
      </c>
      <c r="N1738" t="b">
        <f t="shared" si="753"/>
        <v>0</v>
      </c>
      <c r="O1738" t="b">
        <f t="shared" si="754"/>
        <v>0</v>
      </c>
      <c r="P1738" s="5" t="b">
        <f t="shared" si="755"/>
        <v>0</v>
      </c>
      <c r="T1738" t="str">
        <f t="shared" si="731"/>
        <v/>
      </c>
      <c r="U1738" t="str">
        <f t="shared" si="732"/>
        <v/>
      </c>
      <c r="V1738" t="str">
        <f t="shared" si="733"/>
        <v/>
      </c>
      <c r="W1738" t="str">
        <f t="shared" si="734"/>
        <v/>
      </c>
      <c r="X1738" t="str">
        <f t="shared" si="735"/>
        <v/>
      </c>
      <c r="Y1738" t="str">
        <f t="shared" si="736"/>
        <v/>
      </c>
      <c r="Z1738" t="str">
        <f t="shared" si="737"/>
        <v/>
      </c>
      <c r="AA1738" t="str">
        <f t="shared" si="738"/>
        <v/>
      </c>
      <c r="AB1738" t="str">
        <f t="shared" si="739"/>
        <v/>
      </c>
      <c r="AC1738" t="str">
        <f t="shared" si="740"/>
        <v/>
      </c>
      <c r="AD1738" t="str">
        <f t="shared" si="741"/>
        <v/>
      </c>
      <c r="AE1738" t="str">
        <f t="shared" si="742"/>
        <v/>
      </c>
      <c r="AF1738" t="str">
        <f t="shared" si="743"/>
        <v/>
      </c>
      <c r="AG1738" t="str">
        <f t="shared" si="744"/>
        <v/>
      </c>
    </row>
    <row r="1739" spans="3:33" x14ac:dyDescent="0.3">
      <c r="C1739" s="5" t="str">
        <f t="shared" si="745"/>
        <v/>
      </c>
      <c r="D1739" s="5" t="e">
        <f t="shared" si="729"/>
        <v>#N/A</v>
      </c>
      <c r="E1739" s="5" t="b">
        <f t="shared" si="746"/>
        <v>0</v>
      </c>
      <c r="F1739" s="5" t="e">
        <f t="shared" si="730"/>
        <v>#N/A</v>
      </c>
      <c r="G1739" s="5" t="str">
        <f t="shared" si="747"/>
        <v>FALSE V</v>
      </c>
      <c r="H1739" s="5" t="b">
        <f t="shared" si="748"/>
        <v>0</v>
      </c>
      <c r="I1739" s="5" t="b">
        <f t="shared" si="749"/>
        <v>0</v>
      </c>
      <c r="J1739" s="5" t="b">
        <f t="shared" si="750"/>
        <v>0</v>
      </c>
      <c r="K1739" s="5" t="str">
        <f t="shared" si="751"/>
        <v>FALSE C</v>
      </c>
      <c r="L1739" s="5" t="str">
        <f t="array" ref="L1739">IFERROR(INDEX(e29_4c,SMALL(IF(($B$9&lt;=e29_raw)*($B$11&gt;=e29_raw),MATCH(ROW(e29_4c),ROW(e29_4c))),ROWS($A$1:A1733)),COLUMN(A1733)),"")</f>
        <v/>
      </c>
      <c r="M1739" s="5" t="b">
        <f t="shared" si="752"/>
        <v>0</v>
      </c>
      <c r="N1739" t="b">
        <f t="shared" si="753"/>
        <v>0</v>
      </c>
      <c r="O1739" t="b">
        <f t="shared" si="754"/>
        <v>0</v>
      </c>
      <c r="P1739" s="5" t="b">
        <f t="shared" si="755"/>
        <v>0</v>
      </c>
      <c r="T1739" t="str">
        <f t="shared" si="731"/>
        <v/>
      </c>
      <c r="U1739" t="str">
        <f t="shared" si="732"/>
        <v/>
      </c>
      <c r="V1739" t="str">
        <f t="shared" si="733"/>
        <v/>
      </c>
      <c r="W1739" t="str">
        <f t="shared" si="734"/>
        <v/>
      </c>
      <c r="X1739" t="str">
        <f t="shared" si="735"/>
        <v/>
      </c>
      <c r="Y1739" t="str">
        <f t="shared" si="736"/>
        <v/>
      </c>
      <c r="Z1739" t="str">
        <f t="shared" si="737"/>
        <v/>
      </c>
      <c r="AA1739" t="str">
        <f t="shared" si="738"/>
        <v/>
      </c>
      <c r="AB1739" t="str">
        <f t="shared" si="739"/>
        <v/>
      </c>
      <c r="AC1739" t="str">
        <f t="shared" si="740"/>
        <v/>
      </c>
      <c r="AD1739" t="str">
        <f t="shared" si="741"/>
        <v/>
      </c>
      <c r="AE1739" t="str">
        <f t="shared" si="742"/>
        <v/>
      </c>
      <c r="AF1739" t="str">
        <f t="shared" si="743"/>
        <v/>
      </c>
      <c r="AG1739" t="str">
        <f t="shared" si="744"/>
        <v/>
      </c>
    </row>
    <row r="1740" spans="3:33" x14ac:dyDescent="0.3">
      <c r="C1740" s="5" t="str">
        <f t="shared" si="745"/>
        <v/>
      </c>
      <c r="D1740" s="5" t="e">
        <f t="shared" si="729"/>
        <v>#N/A</v>
      </c>
      <c r="E1740" s="5" t="b">
        <f t="shared" si="746"/>
        <v>0</v>
      </c>
      <c r="F1740" s="5" t="e">
        <f t="shared" si="730"/>
        <v>#N/A</v>
      </c>
      <c r="G1740" s="5" t="str">
        <f t="shared" si="747"/>
        <v>FALSE V</v>
      </c>
      <c r="H1740" s="5" t="b">
        <f t="shared" si="748"/>
        <v>0</v>
      </c>
      <c r="I1740" s="5" t="b">
        <f t="shared" si="749"/>
        <v>0</v>
      </c>
      <c r="J1740" s="5" t="b">
        <f t="shared" si="750"/>
        <v>0</v>
      </c>
      <c r="K1740" s="5" t="str">
        <f t="shared" si="751"/>
        <v>FALSE C</v>
      </c>
      <c r="L1740" s="5" t="str">
        <f t="array" ref="L1740">IFERROR(INDEX(e29_4c,SMALL(IF(($B$9&lt;=e29_raw)*($B$11&gt;=e29_raw),MATCH(ROW(e29_4c),ROW(e29_4c))),ROWS($A$1:A1734)),COLUMN(A1734)),"")</f>
        <v/>
      </c>
      <c r="M1740" s="5" t="b">
        <f t="shared" si="752"/>
        <v>0</v>
      </c>
      <c r="N1740" t="b">
        <f t="shared" si="753"/>
        <v>0</v>
      </c>
      <c r="O1740" t="b">
        <f t="shared" si="754"/>
        <v>0</v>
      </c>
      <c r="P1740" s="5" t="b">
        <f t="shared" si="755"/>
        <v>0</v>
      </c>
      <c r="T1740" t="str">
        <f t="shared" si="731"/>
        <v/>
      </c>
      <c r="U1740" t="str">
        <f t="shared" si="732"/>
        <v/>
      </c>
      <c r="V1740" t="str">
        <f t="shared" si="733"/>
        <v/>
      </c>
      <c r="W1740" t="str">
        <f t="shared" si="734"/>
        <v/>
      </c>
      <c r="X1740" t="str">
        <f t="shared" si="735"/>
        <v/>
      </c>
      <c r="Y1740" t="str">
        <f t="shared" si="736"/>
        <v/>
      </c>
      <c r="Z1740" t="str">
        <f t="shared" si="737"/>
        <v/>
      </c>
      <c r="AA1740" t="str">
        <f t="shared" si="738"/>
        <v/>
      </c>
      <c r="AB1740" t="str">
        <f t="shared" si="739"/>
        <v/>
      </c>
      <c r="AC1740" t="str">
        <f t="shared" si="740"/>
        <v/>
      </c>
      <c r="AD1740" t="str">
        <f t="shared" si="741"/>
        <v/>
      </c>
      <c r="AE1740" t="str">
        <f t="shared" si="742"/>
        <v/>
      </c>
      <c r="AF1740" t="str">
        <f t="shared" si="743"/>
        <v/>
      </c>
      <c r="AG1740" t="str">
        <f t="shared" si="744"/>
        <v/>
      </c>
    </row>
    <row r="1741" spans="3:33" x14ac:dyDescent="0.3">
      <c r="C1741" s="5" t="str">
        <f t="shared" si="745"/>
        <v/>
      </c>
      <c r="D1741" s="5" t="e">
        <f t="shared" si="729"/>
        <v>#N/A</v>
      </c>
      <c r="E1741" s="5" t="b">
        <f t="shared" si="746"/>
        <v>0</v>
      </c>
      <c r="F1741" s="5" t="e">
        <f t="shared" si="730"/>
        <v>#N/A</v>
      </c>
      <c r="G1741" s="5" t="str">
        <f t="shared" si="747"/>
        <v>FALSE V</v>
      </c>
      <c r="H1741" s="5" t="b">
        <f t="shared" si="748"/>
        <v>0</v>
      </c>
      <c r="I1741" s="5" t="b">
        <f t="shared" si="749"/>
        <v>0</v>
      </c>
      <c r="J1741" s="5" t="b">
        <f t="shared" si="750"/>
        <v>0</v>
      </c>
      <c r="K1741" s="5" t="str">
        <f t="shared" si="751"/>
        <v>FALSE C</v>
      </c>
      <c r="L1741" s="5" t="str">
        <f t="array" ref="L1741">IFERROR(INDEX(e29_4c,SMALL(IF(($B$9&lt;=e29_raw)*($B$11&gt;=e29_raw),MATCH(ROW(e29_4c),ROW(e29_4c))),ROWS($A$1:A1735)),COLUMN(A1735)),"")</f>
        <v/>
      </c>
      <c r="M1741" s="5" t="b">
        <f t="shared" si="752"/>
        <v>0</v>
      </c>
      <c r="N1741" t="b">
        <f t="shared" si="753"/>
        <v>0</v>
      </c>
      <c r="O1741" t="b">
        <f t="shared" si="754"/>
        <v>0</v>
      </c>
      <c r="P1741" s="5" t="b">
        <f t="shared" si="755"/>
        <v>0</v>
      </c>
      <c r="T1741" t="str">
        <f t="shared" si="731"/>
        <v/>
      </c>
      <c r="U1741" t="str">
        <f t="shared" si="732"/>
        <v/>
      </c>
      <c r="V1741" t="str">
        <f t="shared" si="733"/>
        <v/>
      </c>
      <c r="W1741" t="str">
        <f t="shared" si="734"/>
        <v/>
      </c>
      <c r="X1741" t="str">
        <f t="shared" si="735"/>
        <v/>
      </c>
      <c r="Y1741" t="str">
        <f t="shared" si="736"/>
        <v/>
      </c>
      <c r="Z1741" t="str">
        <f t="shared" si="737"/>
        <v/>
      </c>
      <c r="AA1741" t="str">
        <f t="shared" si="738"/>
        <v/>
      </c>
      <c r="AB1741" t="str">
        <f t="shared" si="739"/>
        <v/>
      </c>
      <c r="AC1741" t="str">
        <f t="shared" si="740"/>
        <v/>
      </c>
      <c r="AD1741" t="str">
        <f t="shared" si="741"/>
        <v/>
      </c>
      <c r="AE1741" t="str">
        <f t="shared" si="742"/>
        <v/>
      </c>
      <c r="AF1741" t="str">
        <f t="shared" si="743"/>
        <v/>
      </c>
      <c r="AG1741" t="str">
        <f t="shared" si="744"/>
        <v/>
      </c>
    </row>
    <row r="1742" spans="3:33" x14ac:dyDescent="0.3">
      <c r="C1742" s="5" t="str">
        <f t="shared" si="745"/>
        <v/>
      </c>
      <c r="D1742" s="5" t="e">
        <f t="shared" si="729"/>
        <v>#N/A</v>
      </c>
      <c r="E1742" s="5" t="b">
        <f t="shared" si="746"/>
        <v>0</v>
      </c>
      <c r="F1742" s="5" t="e">
        <f t="shared" si="730"/>
        <v>#N/A</v>
      </c>
      <c r="G1742" s="5" t="str">
        <f t="shared" si="747"/>
        <v>FALSE V</v>
      </c>
      <c r="H1742" s="5" t="b">
        <f t="shared" si="748"/>
        <v>0</v>
      </c>
      <c r="I1742" s="5" t="b">
        <f t="shared" si="749"/>
        <v>0</v>
      </c>
      <c r="J1742" s="5" t="b">
        <f t="shared" si="750"/>
        <v>0</v>
      </c>
      <c r="K1742" s="5" t="str">
        <f t="shared" si="751"/>
        <v>FALSE C</v>
      </c>
      <c r="L1742" s="5" t="str">
        <f t="array" ref="L1742">IFERROR(INDEX(e29_4c,SMALL(IF(($B$9&lt;=e29_raw)*($B$11&gt;=e29_raw),MATCH(ROW(e29_4c),ROW(e29_4c))),ROWS($A$1:A1736)),COLUMN(A1736)),"")</f>
        <v/>
      </c>
      <c r="M1742" s="5" t="b">
        <f t="shared" si="752"/>
        <v>0</v>
      </c>
      <c r="N1742" t="b">
        <f t="shared" si="753"/>
        <v>0</v>
      </c>
      <c r="O1742" t="b">
        <f t="shared" si="754"/>
        <v>0</v>
      </c>
      <c r="P1742" s="5" t="b">
        <f t="shared" si="755"/>
        <v>0</v>
      </c>
      <c r="T1742" t="str">
        <f t="shared" si="731"/>
        <v/>
      </c>
      <c r="U1742" t="str">
        <f t="shared" si="732"/>
        <v/>
      </c>
      <c r="V1742" t="str">
        <f t="shared" si="733"/>
        <v/>
      </c>
      <c r="W1742" t="str">
        <f t="shared" si="734"/>
        <v/>
      </c>
      <c r="X1742" t="str">
        <f t="shared" si="735"/>
        <v/>
      </c>
      <c r="Y1742" t="str">
        <f t="shared" si="736"/>
        <v/>
      </c>
      <c r="Z1742" t="str">
        <f t="shared" si="737"/>
        <v/>
      </c>
      <c r="AA1742" t="str">
        <f t="shared" si="738"/>
        <v/>
      </c>
      <c r="AB1742" t="str">
        <f t="shared" si="739"/>
        <v/>
      </c>
      <c r="AC1742" t="str">
        <f t="shared" si="740"/>
        <v/>
      </c>
      <c r="AD1742" t="str">
        <f t="shared" si="741"/>
        <v/>
      </c>
      <c r="AE1742" t="str">
        <f t="shared" si="742"/>
        <v/>
      </c>
      <c r="AF1742" t="str">
        <f t="shared" si="743"/>
        <v/>
      </c>
      <c r="AG1742" t="str">
        <f t="shared" si="744"/>
        <v/>
      </c>
    </row>
    <row r="1743" spans="3:33" x14ac:dyDescent="0.3">
      <c r="C1743" s="5" t="str">
        <f t="shared" si="745"/>
        <v/>
      </c>
      <c r="D1743" s="5" t="e">
        <f t="shared" si="729"/>
        <v>#N/A</v>
      </c>
      <c r="E1743" s="5" t="b">
        <f t="shared" si="746"/>
        <v>0</v>
      </c>
      <c r="F1743" s="5" t="e">
        <f t="shared" si="730"/>
        <v>#N/A</v>
      </c>
      <c r="G1743" s="5" t="str">
        <f t="shared" si="747"/>
        <v>FALSE V</v>
      </c>
      <c r="H1743" s="5" t="b">
        <f t="shared" si="748"/>
        <v>0</v>
      </c>
      <c r="I1743" s="5" t="b">
        <f t="shared" si="749"/>
        <v>0</v>
      </c>
      <c r="J1743" s="5" t="b">
        <f t="shared" si="750"/>
        <v>0</v>
      </c>
      <c r="K1743" s="5" t="str">
        <f t="shared" si="751"/>
        <v>FALSE C</v>
      </c>
      <c r="L1743" s="5" t="str">
        <f t="array" ref="L1743">IFERROR(INDEX(e29_4c,SMALL(IF(($B$9&lt;=e29_raw)*($B$11&gt;=e29_raw),MATCH(ROW(e29_4c),ROW(e29_4c))),ROWS($A$1:A1737)),COLUMN(A1737)),"")</f>
        <v/>
      </c>
      <c r="M1743" s="5" t="b">
        <f t="shared" si="752"/>
        <v>0</v>
      </c>
      <c r="N1743" t="b">
        <f t="shared" si="753"/>
        <v>0</v>
      </c>
      <c r="O1743" t="b">
        <f t="shared" si="754"/>
        <v>0</v>
      </c>
      <c r="P1743" s="5" t="b">
        <f t="shared" si="755"/>
        <v>0</v>
      </c>
      <c r="T1743" t="str">
        <f t="shared" si="731"/>
        <v/>
      </c>
      <c r="U1743" t="str">
        <f t="shared" si="732"/>
        <v/>
      </c>
      <c r="V1743" t="str">
        <f t="shared" si="733"/>
        <v/>
      </c>
      <c r="W1743" t="str">
        <f t="shared" si="734"/>
        <v/>
      </c>
      <c r="X1743" t="str">
        <f t="shared" si="735"/>
        <v/>
      </c>
      <c r="Y1743" t="str">
        <f t="shared" si="736"/>
        <v/>
      </c>
      <c r="Z1743" t="str">
        <f t="shared" si="737"/>
        <v/>
      </c>
      <c r="AA1743" t="str">
        <f t="shared" si="738"/>
        <v/>
      </c>
      <c r="AB1743" t="str">
        <f t="shared" si="739"/>
        <v/>
      </c>
      <c r="AC1743" t="str">
        <f t="shared" si="740"/>
        <v/>
      </c>
      <c r="AD1743" t="str">
        <f t="shared" si="741"/>
        <v/>
      </c>
      <c r="AE1743" t="str">
        <f t="shared" si="742"/>
        <v/>
      </c>
      <c r="AF1743" t="str">
        <f t="shared" si="743"/>
        <v/>
      </c>
      <c r="AG1743" t="str">
        <f t="shared" si="744"/>
        <v/>
      </c>
    </row>
    <row r="1744" spans="3:33" x14ac:dyDescent="0.3">
      <c r="C1744" s="5" t="str">
        <f t="shared" si="745"/>
        <v/>
      </c>
      <c r="D1744" s="5" t="e">
        <f t="shared" si="729"/>
        <v>#N/A</v>
      </c>
      <c r="E1744" s="5" t="b">
        <f t="shared" si="746"/>
        <v>0</v>
      </c>
      <c r="F1744" s="5" t="e">
        <f t="shared" si="730"/>
        <v>#N/A</v>
      </c>
      <c r="G1744" s="5" t="str">
        <f t="shared" si="747"/>
        <v>FALSE V</v>
      </c>
      <c r="H1744" s="5" t="b">
        <f t="shared" si="748"/>
        <v>0</v>
      </c>
      <c r="I1744" s="5" t="b">
        <f t="shared" si="749"/>
        <v>0</v>
      </c>
      <c r="J1744" s="5" t="b">
        <f t="shared" si="750"/>
        <v>0</v>
      </c>
      <c r="K1744" s="5" t="str">
        <f t="shared" si="751"/>
        <v>FALSE C</v>
      </c>
      <c r="L1744" s="5" t="str">
        <f t="array" ref="L1744">IFERROR(INDEX(e29_4c,SMALL(IF(($B$9&lt;=e29_raw)*($B$11&gt;=e29_raw),MATCH(ROW(e29_4c),ROW(e29_4c))),ROWS($A$1:A1738)),COLUMN(A1738)),"")</f>
        <v/>
      </c>
      <c r="M1744" s="5" t="b">
        <f t="shared" si="752"/>
        <v>0</v>
      </c>
      <c r="N1744" t="b">
        <f t="shared" si="753"/>
        <v>0</v>
      </c>
      <c r="O1744" t="b">
        <f t="shared" si="754"/>
        <v>0</v>
      </c>
      <c r="P1744" s="5" t="b">
        <f t="shared" si="755"/>
        <v>0</v>
      </c>
      <c r="T1744" t="str">
        <f t="shared" si="731"/>
        <v/>
      </c>
      <c r="U1744" t="str">
        <f t="shared" si="732"/>
        <v/>
      </c>
      <c r="V1744" t="str">
        <f t="shared" si="733"/>
        <v/>
      </c>
      <c r="W1744" t="str">
        <f t="shared" si="734"/>
        <v/>
      </c>
      <c r="X1744" t="str">
        <f t="shared" si="735"/>
        <v/>
      </c>
      <c r="Y1744" t="str">
        <f t="shared" si="736"/>
        <v/>
      </c>
      <c r="Z1744" t="str">
        <f t="shared" si="737"/>
        <v/>
      </c>
      <c r="AA1744" t="str">
        <f t="shared" si="738"/>
        <v/>
      </c>
      <c r="AB1744" t="str">
        <f t="shared" si="739"/>
        <v/>
      </c>
      <c r="AC1744" t="str">
        <f t="shared" si="740"/>
        <v/>
      </c>
      <c r="AD1744" t="str">
        <f t="shared" si="741"/>
        <v/>
      </c>
      <c r="AE1744" t="str">
        <f t="shared" si="742"/>
        <v/>
      </c>
      <c r="AF1744" t="str">
        <f t="shared" si="743"/>
        <v/>
      </c>
      <c r="AG1744" t="str">
        <f t="shared" si="744"/>
        <v/>
      </c>
    </row>
    <row r="1745" spans="3:33" x14ac:dyDescent="0.3">
      <c r="C1745" s="5" t="str">
        <f t="shared" si="745"/>
        <v/>
      </c>
      <c r="D1745" s="5" t="e">
        <f t="shared" si="729"/>
        <v>#N/A</v>
      </c>
      <c r="E1745" s="5" t="b">
        <f t="shared" si="746"/>
        <v>0</v>
      </c>
      <c r="F1745" s="5" t="e">
        <f t="shared" si="730"/>
        <v>#N/A</v>
      </c>
      <c r="G1745" s="5" t="str">
        <f t="shared" si="747"/>
        <v>FALSE V</v>
      </c>
      <c r="H1745" s="5" t="b">
        <f t="shared" si="748"/>
        <v>0</v>
      </c>
      <c r="I1745" s="5" t="b">
        <f t="shared" si="749"/>
        <v>0</v>
      </c>
      <c r="J1745" s="5" t="b">
        <f t="shared" si="750"/>
        <v>0</v>
      </c>
      <c r="K1745" s="5" t="str">
        <f t="shared" si="751"/>
        <v>FALSE C</v>
      </c>
      <c r="L1745" s="5" t="str">
        <f t="array" ref="L1745">IFERROR(INDEX(e29_4c,SMALL(IF(($B$9&lt;=e29_raw)*($B$11&gt;=e29_raw),MATCH(ROW(e29_4c),ROW(e29_4c))),ROWS($A$1:A1739)),COLUMN(A1739)),"")</f>
        <v/>
      </c>
      <c r="M1745" s="5" t="b">
        <f t="shared" si="752"/>
        <v>0</v>
      </c>
      <c r="N1745" t="b">
        <f t="shared" si="753"/>
        <v>0</v>
      </c>
      <c r="O1745" t="b">
        <f t="shared" si="754"/>
        <v>0</v>
      </c>
      <c r="P1745" s="5" t="b">
        <f t="shared" si="755"/>
        <v>0</v>
      </c>
      <c r="T1745" t="str">
        <f t="shared" si="731"/>
        <v/>
      </c>
      <c r="U1745" t="str">
        <f t="shared" si="732"/>
        <v/>
      </c>
      <c r="V1745" t="str">
        <f t="shared" si="733"/>
        <v/>
      </c>
      <c r="W1745" t="str">
        <f t="shared" si="734"/>
        <v/>
      </c>
      <c r="X1745" t="str">
        <f t="shared" si="735"/>
        <v/>
      </c>
      <c r="Y1745" t="str">
        <f t="shared" si="736"/>
        <v/>
      </c>
      <c r="Z1745" t="str">
        <f t="shared" si="737"/>
        <v/>
      </c>
      <c r="AA1745" t="str">
        <f t="shared" si="738"/>
        <v/>
      </c>
      <c r="AB1745" t="str">
        <f t="shared" si="739"/>
        <v/>
      </c>
      <c r="AC1745" t="str">
        <f t="shared" si="740"/>
        <v/>
      </c>
      <c r="AD1745" t="str">
        <f t="shared" si="741"/>
        <v/>
      </c>
      <c r="AE1745" t="str">
        <f t="shared" si="742"/>
        <v/>
      </c>
      <c r="AF1745" t="str">
        <f t="shared" si="743"/>
        <v/>
      </c>
      <c r="AG1745" t="str">
        <f t="shared" si="744"/>
        <v/>
      </c>
    </row>
    <row r="1746" spans="3:33" x14ac:dyDescent="0.3">
      <c r="C1746" s="5" t="str">
        <f t="shared" si="745"/>
        <v/>
      </c>
      <c r="D1746" s="5" t="e">
        <f t="shared" si="729"/>
        <v>#N/A</v>
      </c>
      <c r="E1746" s="5" t="b">
        <f t="shared" si="746"/>
        <v>0</v>
      </c>
      <c r="F1746" s="5" t="e">
        <f t="shared" si="730"/>
        <v>#N/A</v>
      </c>
      <c r="G1746" s="5" t="str">
        <f t="shared" si="747"/>
        <v>FALSE V</v>
      </c>
      <c r="H1746" s="5" t="b">
        <f t="shared" si="748"/>
        <v>0</v>
      </c>
      <c r="I1746" s="5" t="b">
        <f t="shared" si="749"/>
        <v>0</v>
      </c>
      <c r="J1746" s="5" t="b">
        <f t="shared" si="750"/>
        <v>0</v>
      </c>
      <c r="K1746" s="5" t="str">
        <f t="shared" si="751"/>
        <v>FALSE C</v>
      </c>
      <c r="L1746" s="5" t="str">
        <f t="array" ref="L1746">IFERROR(INDEX(e29_4c,SMALL(IF(($B$9&lt;=e29_raw)*($B$11&gt;=e29_raw),MATCH(ROW(e29_4c),ROW(e29_4c))),ROWS($A$1:A1740)),COLUMN(A1740)),"")</f>
        <v/>
      </c>
      <c r="M1746" s="5" t="b">
        <f t="shared" si="752"/>
        <v>0</v>
      </c>
      <c r="N1746" t="b">
        <f t="shared" si="753"/>
        <v>0</v>
      </c>
      <c r="O1746" t="b">
        <f t="shared" si="754"/>
        <v>0</v>
      </c>
      <c r="P1746" s="5" t="b">
        <f t="shared" si="755"/>
        <v>0</v>
      </c>
      <c r="T1746" t="str">
        <f t="shared" si="731"/>
        <v/>
      </c>
      <c r="U1746" t="str">
        <f t="shared" si="732"/>
        <v/>
      </c>
      <c r="V1746" t="str">
        <f t="shared" si="733"/>
        <v/>
      </c>
      <c r="W1746" t="str">
        <f t="shared" si="734"/>
        <v/>
      </c>
      <c r="X1746" t="str">
        <f t="shared" si="735"/>
        <v/>
      </c>
      <c r="Y1746" t="str">
        <f t="shared" si="736"/>
        <v/>
      </c>
      <c r="Z1746" t="str">
        <f t="shared" si="737"/>
        <v/>
      </c>
      <c r="AA1746" t="str">
        <f t="shared" si="738"/>
        <v/>
      </c>
      <c r="AB1746" t="str">
        <f t="shared" si="739"/>
        <v/>
      </c>
      <c r="AC1746" t="str">
        <f t="shared" si="740"/>
        <v/>
      </c>
      <c r="AD1746" t="str">
        <f t="shared" si="741"/>
        <v/>
      </c>
      <c r="AE1746" t="str">
        <f t="shared" si="742"/>
        <v/>
      </c>
      <c r="AF1746" t="str">
        <f t="shared" si="743"/>
        <v/>
      </c>
      <c r="AG1746" t="str">
        <f t="shared" si="744"/>
        <v/>
      </c>
    </row>
    <row r="1747" spans="3:33" x14ac:dyDescent="0.3">
      <c r="C1747" s="5" t="str">
        <f t="shared" si="745"/>
        <v/>
      </c>
      <c r="D1747" s="5" t="e">
        <f t="shared" si="729"/>
        <v>#N/A</v>
      </c>
      <c r="E1747" s="5" t="b">
        <f t="shared" si="746"/>
        <v>0</v>
      </c>
      <c r="F1747" s="5" t="e">
        <f t="shared" si="730"/>
        <v>#N/A</v>
      </c>
      <c r="G1747" s="5" t="str">
        <f t="shared" si="747"/>
        <v>FALSE V</v>
      </c>
      <c r="H1747" s="5" t="b">
        <f t="shared" si="748"/>
        <v>0</v>
      </c>
      <c r="I1747" s="5" t="b">
        <f t="shared" si="749"/>
        <v>0</v>
      </c>
      <c r="J1747" s="5" t="b">
        <f t="shared" si="750"/>
        <v>0</v>
      </c>
      <c r="K1747" s="5" t="str">
        <f t="shared" si="751"/>
        <v>FALSE C</v>
      </c>
      <c r="L1747" s="5" t="str">
        <f t="array" ref="L1747">IFERROR(INDEX(e29_4c,SMALL(IF(($B$9&lt;=e29_raw)*($B$11&gt;=e29_raw),MATCH(ROW(e29_4c),ROW(e29_4c))),ROWS($A$1:A1741)),COLUMN(A1741)),"")</f>
        <v/>
      </c>
      <c r="M1747" s="5" t="b">
        <f t="shared" si="752"/>
        <v>0</v>
      </c>
      <c r="N1747" t="b">
        <f t="shared" si="753"/>
        <v>0</v>
      </c>
      <c r="O1747" t="b">
        <f t="shared" si="754"/>
        <v>0</v>
      </c>
      <c r="P1747" s="5" t="b">
        <f t="shared" si="755"/>
        <v>0</v>
      </c>
      <c r="T1747" t="str">
        <f t="shared" si="731"/>
        <v/>
      </c>
      <c r="U1747" t="str">
        <f t="shared" si="732"/>
        <v/>
      </c>
      <c r="V1747" t="str">
        <f t="shared" si="733"/>
        <v/>
      </c>
      <c r="W1747" t="str">
        <f t="shared" si="734"/>
        <v/>
      </c>
      <c r="X1747" t="str">
        <f t="shared" si="735"/>
        <v/>
      </c>
      <c r="Y1747" t="str">
        <f t="shared" si="736"/>
        <v/>
      </c>
      <c r="Z1747" t="str">
        <f t="shared" si="737"/>
        <v/>
      </c>
      <c r="AA1747" t="str">
        <f t="shared" si="738"/>
        <v/>
      </c>
      <c r="AB1747" t="str">
        <f t="shared" si="739"/>
        <v/>
      </c>
      <c r="AC1747" t="str">
        <f t="shared" si="740"/>
        <v/>
      </c>
      <c r="AD1747" t="str">
        <f t="shared" si="741"/>
        <v/>
      </c>
      <c r="AE1747" t="str">
        <f t="shared" si="742"/>
        <v/>
      </c>
      <c r="AF1747" t="str">
        <f t="shared" si="743"/>
        <v/>
      </c>
      <c r="AG1747" t="str">
        <f t="shared" si="744"/>
        <v/>
      </c>
    </row>
    <row r="1748" spans="3:33" x14ac:dyDescent="0.3">
      <c r="C1748" s="5" t="str">
        <f t="shared" si="745"/>
        <v/>
      </c>
      <c r="D1748" s="5" t="e">
        <f t="shared" si="729"/>
        <v>#N/A</v>
      </c>
      <c r="E1748" s="5" t="b">
        <f t="shared" si="746"/>
        <v>0</v>
      </c>
      <c r="F1748" s="5" t="e">
        <f t="shared" si="730"/>
        <v>#N/A</v>
      </c>
      <c r="G1748" s="5" t="str">
        <f t="shared" si="747"/>
        <v>FALSE V</v>
      </c>
      <c r="H1748" s="5" t="b">
        <f t="shared" si="748"/>
        <v>0</v>
      </c>
      <c r="I1748" s="5" t="b">
        <f t="shared" si="749"/>
        <v>0</v>
      </c>
      <c r="J1748" s="5" t="b">
        <f t="shared" si="750"/>
        <v>0</v>
      </c>
      <c r="K1748" s="5" t="str">
        <f t="shared" si="751"/>
        <v>FALSE C</v>
      </c>
      <c r="L1748" s="5" t="str">
        <f t="array" ref="L1748">IFERROR(INDEX(e29_4c,SMALL(IF(($B$9&lt;=e29_raw)*($B$11&gt;=e29_raw),MATCH(ROW(e29_4c),ROW(e29_4c))),ROWS($A$1:A1742)),COLUMN(A1742)),"")</f>
        <v/>
      </c>
      <c r="M1748" s="5" t="b">
        <f t="shared" si="752"/>
        <v>0</v>
      </c>
      <c r="N1748" t="b">
        <f t="shared" si="753"/>
        <v>0</v>
      </c>
      <c r="O1748" t="b">
        <f t="shared" si="754"/>
        <v>0</v>
      </c>
      <c r="P1748" s="5" t="b">
        <f t="shared" si="755"/>
        <v>0</v>
      </c>
      <c r="T1748" t="str">
        <f t="shared" si="731"/>
        <v/>
      </c>
      <c r="U1748" t="str">
        <f t="shared" si="732"/>
        <v/>
      </c>
      <c r="V1748" t="str">
        <f t="shared" si="733"/>
        <v/>
      </c>
      <c r="W1748" t="str">
        <f t="shared" si="734"/>
        <v/>
      </c>
      <c r="X1748" t="str">
        <f t="shared" si="735"/>
        <v/>
      </c>
      <c r="Y1748" t="str">
        <f t="shared" si="736"/>
        <v/>
      </c>
      <c r="Z1748" t="str">
        <f t="shared" si="737"/>
        <v/>
      </c>
      <c r="AA1748" t="str">
        <f t="shared" si="738"/>
        <v/>
      </c>
      <c r="AB1748" t="str">
        <f t="shared" si="739"/>
        <v/>
      </c>
      <c r="AC1748" t="str">
        <f t="shared" si="740"/>
        <v/>
      </c>
      <c r="AD1748" t="str">
        <f t="shared" si="741"/>
        <v/>
      </c>
      <c r="AE1748" t="str">
        <f t="shared" si="742"/>
        <v/>
      </c>
      <c r="AF1748" t="str">
        <f t="shared" si="743"/>
        <v/>
      </c>
      <c r="AG1748" t="str">
        <f t="shared" si="744"/>
        <v/>
      </c>
    </row>
    <row r="1749" spans="3:33" x14ac:dyDescent="0.3">
      <c r="C1749" s="5" t="str">
        <f t="shared" si="745"/>
        <v/>
      </c>
      <c r="D1749" s="5" t="e">
        <f t="shared" si="729"/>
        <v>#N/A</v>
      </c>
      <c r="E1749" s="5" t="b">
        <f t="shared" si="746"/>
        <v>0</v>
      </c>
      <c r="F1749" s="5" t="e">
        <f t="shared" si="730"/>
        <v>#N/A</v>
      </c>
      <c r="G1749" s="5" t="str">
        <f t="shared" si="747"/>
        <v>FALSE V</v>
      </c>
      <c r="H1749" s="5" t="b">
        <f t="shared" si="748"/>
        <v>0</v>
      </c>
      <c r="I1749" s="5" t="b">
        <f t="shared" si="749"/>
        <v>0</v>
      </c>
      <c r="J1749" s="5" t="b">
        <f t="shared" si="750"/>
        <v>0</v>
      </c>
      <c r="K1749" s="5" t="str">
        <f t="shared" si="751"/>
        <v>FALSE C</v>
      </c>
      <c r="L1749" s="5" t="str">
        <f t="array" ref="L1749">IFERROR(INDEX(e29_4c,SMALL(IF(($B$9&lt;=e29_raw)*($B$11&gt;=e29_raw),MATCH(ROW(e29_4c),ROW(e29_4c))),ROWS($A$1:A1743)),COLUMN(A1743)),"")</f>
        <v/>
      </c>
      <c r="M1749" s="5" t="b">
        <f t="shared" si="752"/>
        <v>0</v>
      </c>
      <c r="N1749" t="b">
        <f t="shared" si="753"/>
        <v>0</v>
      </c>
      <c r="O1749" t="b">
        <f t="shared" si="754"/>
        <v>0</v>
      </c>
      <c r="P1749" s="5" t="b">
        <f t="shared" si="755"/>
        <v>0</v>
      </c>
      <c r="T1749" t="str">
        <f t="shared" si="731"/>
        <v/>
      </c>
      <c r="U1749" t="str">
        <f t="shared" si="732"/>
        <v/>
      </c>
      <c r="V1749" t="str">
        <f t="shared" si="733"/>
        <v/>
      </c>
      <c r="W1749" t="str">
        <f t="shared" si="734"/>
        <v/>
      </c>
      <c r="X1749" t="str">
        <f t="shared" si="735"/>
        <v/>
      </c>
      <c r="Y1749" t="str">
        <f t="shared" si="736"/>
        <v/>
      </c>
      <c r="Z1749" t="str">
        <f t="shared" si="737"/>
        <v/>
      </c>
      <c r="AA1749" t="str">
        <f t="shared" si="738"/>
        <v/>
      </c>
      <c r="AB1749" t="str">
        <f t="shared" si="739"/>
        <v/>
      </c>
      <c r="AC1749" t="str">
        <f t="shared" si="740"/>
        <v/>
      </c>
      <c r="AD1749" t="str">
        <f t="shared" si="741"/>
        <v/>
      </c>
      <c r="AE1749" t="str">
        <f t="shared" si="742"/>
        <v/>
      </c>
      <c r="AF1749" t="str">
        <f t="shared" si="743"/>
        <v/>
      </c>
      <c r="AG1749" t="str">
        <f t="shared" si="744"/>
        <v/>
      </c>
    </row>
    <row r="1750" spans="3:33" x14ac:dyDescent="0.3">
      <c r="C1750" s="5" t="str">
        <f t="shared" si="745"/>
        <v/>
      </c>
      <c r="D1750" s="5" t="e">
        <f t="shared" si="729"/>
        <v>#N/A</v>
      </c>
      <c r="E1750" s="5" t="b">
        <f t="shared" si="746"/>
        <v>0</v>
      </c>
      <c r="F1750" s="5" t="e">
        <f t="shared" si="730"/>
        <v>#N/A</v>
      </c>
      <c r="G1750" s="5" t="str">
        <f t="shared" si="747"/>
        <v>FALSE V</v>
      </c>
      <c r="H1750" s="5" t="b">
        <f t="shared" si="748"/>
        <v>0</v>
      </c>
      <c r="I1750" s="5" t="b">
        <f t="shared" si="749"/>
        <v>0</v>
      </c>
      <c r="J1750" s="5" t="b">
        <f t="shared" si="750"/>
        <v>0</v>
      </c>
      <c r="K1750" s="5" t="str">
        <f t="shared" si="751"/>
        <v>FALSE C</v>
      </c>
      <c r="L1750" s="5" t="str">
        <f t="array" ref="L1750">IFERROR(INDEX(e29_4c,SMALL(IF(($B$9&lt;=e29_raw)*($B$11&gt;=e29_raw),MATCH(ROW(e29_4c),ROW(e29_4c))),ROWS($A$1:A1744)),COLUMN(A1744)),"")</f>
        <v/>
      </c>
      <c r="M1750" s="5" t="b">
        <f t="shared" si="752"/>
        <v>0</v>
      </c>
      <c r="N1750" t="b">
        <f t="shared" si="753"/>
        <v>0</v>
      </c>
      <c r="O1750" t="b">
        <f t="shared" si="754"/>
        <v>0</v>
      </c>
      <c r="P1750" s="5" t="b">
        <f t="shared" si="755"/>
        <v>0</v>
      </c>
      <c r="T1750" t="str">
        <f t="shared" si="731"/>
        <v/>
      </c>
      <c r="U1750" t="str">
        <f t="shared" si="732"/>
        <v/>
      </c>
      <c r="V1750" t="str">
        <f t="shared" si="733"/>
        <v/>
      </c>
      <c r="W1750" t="str">
        <f t="shared" si="734"/>
        <v/>
      </c>
      <c r="X1750" t="str">
        <f t="shared" si="735"/>
        <v/>
      </c>
      <c r="Y1750" t="str">
        <f t="shared" si="736"/>
        <v/>
      </c>
      <c r="Z1750" t="str">
        <f t="shared" si="737"/>
        <v/>
      </c>
      <c r="AA1750" t="str">
        <f t="shared" si="738"/>
        <v/>
      </c>
      <c r="AB1750" t="str">
        <f t="shared" si="739"/>
        <v/>
      </c>
      <c r="AC1750" t="str">
        <f t="shared" si="740"/>
        <v/>
      </c>
      <c r="AD1750" t="str">
        <f t="shared" si="741"/>
        <v/>
      </c>
      <c r="AE1750" t="str">
        <f t="shared" si="742"/>
        <v/>
      </c>
      <c r="AF1750" t="str">
        <f t="shared" si="743"/>
        <v/>
      </c>
      <c r="AG1750" t="str">
        <f t="shared" si="744"/>
        <v/>
      </c>
    </row>
    <row r="1751" spans="3:33" x14ac:dyDescent="0.3">
      <c r="C1751" s="5" t="str">
        <f t="shared" si="745"/>
        <v/>
      </c>
      <c r="D1751" s="5" t="e">
        <f t="shared" si="729"/>
        <v>#N/A</v>
      </c>
      <c r="E1751" s="5" t="b">
        <f t="shared" si="746"/>
        <v>0</v>
      </c>
      <c r="F1751" s="5" t="e">
        <f t="shared" si="730"/>
        <v>#N/A</v>
      </c>
      <c r="G1751" s="5" t="str">
        <f t="shared" si="747"/>
        <v>FALSE V</v>
      </c>
      <c r="H1751" s="5" t="b">
        <f t="shared" si="748"/>
        <v>0</v>
      </c>
      <c r="I1751" s="5" t="b">
        <f t="shared" si="749"/>
        <v>0</v>
      </c>
      <c r="J1751" s="5" t="b">
        <f t="shared" si="750"/>
        <v>0</v>
      </c>
      <c r="K1751" s="5" t="str">
        <f t="shared" si="751"/>
        <v>FALSE C</v>
      </c>
      <c r="L1751" s="5" t="str">
        <f t="array" ref="L1751">IFERROR(INDEX(e29_4c,SMALL(IF(($B$9&lt;=e29_raw)*($B$11&gt;=e29_raw),MATCH(ROW(e29_4c),ROW(e29_4c))),ROWS($A$1:A1745)),COLUMN(A1745)),"")</f>
        <v/>
      </c>
      <c r="M1751" s="5" t="b">
        <f t="shared" si="752"/>
        <v>0</v>
      </c>
      <c r="N1751" t="b">
        <f t="shared" si="753"/>
        <v>0</v>
      </c>
      <c r="O1751" t="b">
        <f t="shared" si="754"/>
        <v>0</v>
      </c>
      <c r="P1751" s="5" t="b">
        <f t="shared" si="755"/>
        <v>0</v>
      </c>
      <c r="T1751" t="str">
        <f t="shared" si="731"/>
        <v/>
      </c>
      <c r="U1751" t="str">
        <f t="shared" si="732"/>
        <v/>
      </c>
      <c r="V1751" t="str">
        <f t="shared" si="733"/>
        <v/>
      </c>
      <c r="W1751" t="str">
        <f t="shared" si="734"/>
        <v/>
      </c>
      <c r="X1751" t="str">
        <f t="shared" si="735"/>
        <v/>
      </c>
      <c r="Y1751" t="str">
        <f t="shared" si="736"/>
        <v/>
      </c>
      <c r="Z1751" t="str">
        <f t="shared" si="737"/>
        <v/>
      </c>
      <c r="AA1751" t="str">
        <f t="shared" si="738"/>
        <v/>
      </c>
      <c r="AB1751" t="str">
        <f t="shared" si="739"/>
        <v/>
      </c>
      <c r="AC1751" t="str">
        <f t="shared" si="740"/>
        <v/>
      </c>
      <c r="AD1751" t="str">
        <f t="shared" si="741"/>
        <v/>
      </c>
      <c r="AE1751" t="str">
        <f t="shared" si="742"/>
        <v/>
      </c>
      <c r="AF1751" t="str">
        <f t="shared" si="743"/>
        <v/>
      </c>
      <c r="AG1751" t="str">
        <f t="shared" si="744"/>
        <v/>
      </c>
    </row>
    <row r="1752" spans="3:33" x14ac:dyDescent="0.3">
      <c r="C1752" s="5" t="str">
        <f t="shared" si="745"/>
        <v/>
      </c>
      <c r="D1752" s="5" t="e">
        <f t="shared" si="729"/>
        <v>#N/A</v>
      </c>
      <c r="E1752" s="5" t="b">
        <f t="shared" si="746"/>
        <v>0</v>
      </c>
      <c r="F1752" s="5" t="e">
        <f t="shared" si="730"/>
        <v>#N/A</v>
      </c>
      <c r="G1752" s="5" t="str">
        <f t="shared" si="747"/>
        <v>FALSE V</v>
      </c>
      <c r="H1752" s="5" t="b">
        <f t="shared" si="748"/>
        <v>0</v>
      </c>
      <c r="I1752" s="5" t="b">
        <f t="shared" si="749"/>
        <v>0</v>
      </c>
      <c r="J1752" s="5" t="b">
        <f t="shared" si="750"/>
        <v>0</v>
      </c>
      <c r="K1752" s="5" t="str">
        <f t="shared" si="751"/>
        <v>FALSE C</v>
      </c>
      <c r="L1752" s="5" t="str">
        <f t="array" ref="L1752">IFERROR(INDEX(e29_4c,SMALL(IF(($B$9&lt;=e29_raw)*($B$11&gt;=e29_raw),MATCH(ROW(e29_4c),ROW(e29_4c))),ROWS($A$1:A1746)),COLUMN(A1746)),"")</f>
        <v/>
      </c>
      <c r="M1752" s="5" t="b">
        <f t="shared" si="752"/>
        <v>0</v>
      </c>
      <c r="N1752" t="b">
        <f t="shared" si="753"/>
        <v>0</v>
      </c>
      <c r="O1752" t="b">
        <f t="shared" si="754"/>
        <v>0</v>
      </c>
      <c r="P1752" s="5" t="b">
        <f t="shared" si="755"/>
        <v>0</v>
      </c>
      <c r="T1752" t="str">
        <f t="shared" si="731"/>
        <v/>
      </c>
      <c r="U1752" t="str">
        <f t="shared" si="732"/>
        <v/>
      </c>
      <c r="V1752" t="str">
        <f t="shared" si="733"/>
        <v/>
      </c>
      <c r="W1752" t="str">
        <f t="shared" si="734"/>
        <v/>
      </c>
      <c r="X1752" t="str">
        <f t="shared" si="735"/>
        <v/>
      </c>
      <c r="Y1752" t="str">
        <f t="shared" si="736"/>
        <v/>
      </c>
      <c r="Z1752" t="str">
        <f t="shared" si="737"/>
        <v/>
      </c>
      <c r="AA1752" t="str">
        <f t="shared" si="738"/>
        <v/>
      </c>
      <c r="AB1752" t="str">
        <f t="shared" si="739"/>
        <v/>
      </c>
      <c r="AC1752" t="str">
        <f t="shared" si="740"/>
        <v/>
      </c>
      <c r="AD1752" t="str">
        <f t="shared" si="741"/>
        <v/>
      </c>
      <c r="AE1752" t="str">
        <f t="shared" si="742"/>
        <v/>
      </c>
      <c r="AF1752" t="str">
        <f t="shared" si="743"/>
        <v/>
      </c>
      <c r="AG1752" t="str">
        <f t="shared" si="744"/>
        <v/>
      </c>
    </row>
    <row r="1753" spans="3:33" x14ac:dyDescent="0.3">
      <c r="C1753" s="5" t="str">
        <f t="shared" si="745"/>
        <v/>
      </c>
      <c r="D1753" s="5" t="e">
        <f t="shared" si="729"/>
        <v>#N/A</v>
      </c>
      <c r="E1753" s="5" t="b">
        <f t="shared" si="746"/>
        <v>0</v>
      </c>
      <c r="F1753" s="5" t="e">
        <f t="shared" si="730"/>
        <v>#N/A</v>
      </c>
      <c r="G1753" s="5" t="str">
        <f t="shared" si="747"/>
        <v>FALSE V</v>
      </c>
      <c r="H1753" s="5" t="b">
        <f t="shared" si="748"/>
        <v>0</v>
      </c>
      <c r="I1753" s="5" t="b">
        <f t="shared" si="749"/>
        <v>0</v>
      </c>
      <c r="J1753" s="5" t="b">
        <f t="shared" si="750"/>
        <v>0</v>
      </c>
      <c r="K1753" s="5" t="str">
        <f t="shared" si="751"/>
        <v>FALSE C</v>
      </c>
      <c r="L1753" s="5" t="str">
        <f t="array" ref="L1753">IFERROR(INDEX(e29_4c,SMALL(IF(($B$9&lt;=e29_raw)*($B$11&gt;=e29_raw),MATCH(ROW(e29_4c),ROW(e29_4c))),ROWS($A$1:A1747)),COLUMN(A1747)),"")</f>
        <v/>
      </c>
      <c r="M1753" s="5" t="b">
        <f t="shared" si="752"/>
        <v>0</v>
      </c>
      <c r="N1753" t="b">
        <f t="shared" si="753"/>
        <v>0</v>
      </c>
      <c r="O1753" t="b">
        <f t="shared" si="754"/>
        <v>0</v>
      </c>
      <c r="P1753" s="5" t="b">
        <f t="shared" si="755"/>
        <v>0</v>
      </c>
      <c r="T1753" t="str">
        <f t="shared" si="731"/>
        <v/>
      </c>
      <c r="U1753" t="str">
        <f t="shared" si="732"/>
        <v/>
      </c>
      <c r="V1753" t="str">
        <f t="shared" si="733"/>
        <v/>
      </c>
      <c r="W1753" t="str">
        <f t="shared" si="734"/>
        <v/>
      </c>
      <c r="X1753" t="str">
        <f t="shared" si="735"/>
        <v/>
      </c>
      <c r="Y1753" t="str">
        <f t="shared" si="736"/>
        <v/>
      </c>
      <c r="Z1753" t="str">
        <f t="shared" si="737"/>
        <v/>
      </c>
      <c r="AA1753" t="str">
        <f t="shared" si="738"/>
        <v/>
      </c>
      <c r="AB1753" t="str">
        <f t="shared" si="739"/>
        <v/>
      </c>
      <c r="AC1753" t="str">
        <f t="shared" si="740"/>
        <v/>
      </c>
      <c r="AD1753" t="str">
        <f t="shared" si="741"/>
        <v/>
      </c>
      <c r="AE1753" t="str">
        <f t="shared" si="742"/>
        <v/>
      </c>
      <c r="AF1753" t="str">
        <f t="shared" si="743"/>
        <v/>
      </c>
      <c r="AG1753" t="str">
        <f t="shared" si="744"/>
        <v/>
      </c>
    </row>
    <row r="1754" spans="3:33" x14ac:dyDescent="0.3">
      <c r="C1754" s="5" t="str">
        <f t="shared" si="745"/>
        <v/>
      </c>
      <c r="D1754" s="5" t="e">
        <f t="shared" si="729"/>
        <v>#N/A</v>
      </c>
      <c r="E1754" s="5" t="b">
        <f t="shared" si="746"/>
        <v>0</v>
      </c>
      <c r="F1754" s="5" t="e">
        <f t="shared" si="730"/>
        <v>#N/A</v>
      </c>
      <c r="G1754" s="5" t="str">
        <f t="shared" si="747"/>
        <v>FALSE V</v>
      </c>
      <c r="H1754" s="5" t="b">
        <f t="shared" si="748"/>
        <v>0</v>
      </c>
      <c r="I1754" s="5" t="b">
        <f t="shared" si="749"/>
        <v>0</v>
      </c>
      <c r="J1754" s="5" t="b">
        <f t="shared" si="750"/>
        <v>0</v>
      </c>
      <c r="K1754" s="5" t="str">
        <f t="shared" si="751"/>
        <v>FALSE C</v>
      </c>
      <c r="L1754" s="5" t="str">
        <f t="array" ref="L1754">IFERROR(INDEX(e29_4c,SMALL(IF(($B$9&lt;=e29_raw)*($B$11&gt;=e29_raw),MATCH(ROW(e29_4c),ROW(e29_4c))),ROWS($A$1:A1748)),COLUMN(A1748)),"")</f>
        <v/>
      </c>
      <c r="M1754" s="5" t="b">
        <f t="shared" si="752"/>
        <v>0</v>
      </c>
      <c r="N1754" t="b">
        <f t="shared" si="753"/>
        <v>0</v>
      </c>
      <c r="O1754" t="b">
        <f t="shared" si="754"/>
        <v>0</v>
      </c>
      <c r="P1754" s="5" t="b">
        <f t="shared" si="755"/>
        <v>0</v>
      </c>
      <c r="T1754" t="str">
        <f t="shared" si="731"/>
        <v/>
      </c>
      <c r="U1754" t="str">
        <f t="shared" si="732"/>
        <v/>
      </c>
      <c r="V1754" t="str">
        <f t="shared" si="733"/>
        <v/>
      </c>
      <c r="W1754" t="str">
        <f t="shared" si="734"/>
        <v/>
      </c>
      <c r="X1754" t="str">
        <f t="shared" si="735"/>
        <v/>
      </c>
      <c r="Y1754" t="str">
        <f t="shared" si="736"/>
        <v/>
      </c>
      <c r="Z1754" t="str">
        <f t="shared" si="737"/>
        <v/>
      </c>
      <c r="AA1754" t="str">
        <f t="shared" si="738"/>
        <v/>
      </c>
      <c r="AB1754" t="str">
        <f t="shared" si="739"/>
        <v/>
      </c>
      <c r="AC1754" t="str">
        <f t="shared" si="740"/>
        <v/>
      </c>
      <c r="AD1754" t="str">
        <f t="shared" si="741"/>
        <v/>
      </c>
      <c r="AE1754" t="str">
        <f t="shared" si="742"/>
        <v/>
      </c>
      <c r="AF1754" t="str">
        <f t="shared" si="743"/>
        <v/>
      </c>
      <c r="AG1754" t="str">
        <f t="shared" si="744"/>
        <v/>
      </c>
    </row>
    <row r="1755" spans="3:33" x14ac:dyDescent="0.3">
      <c r="C1755" s="5" t="str">
        <f t="shared" si="745"/>
        <v/>
      </c>
      <c r="D1755" s="5" t="e">
        <f t="shared" si="729"/>
        <v>#N/A</v>
      </c>
      <c r="E1755" s="5" t="b">
        <f t="shared" si="746"/>
        <v>0</v>
      </c>
      <c r="F1755" s="5" t="e">
        <f t="shared" si="730"/>
        <v>#N/A</v>
      </c>
      <c r="G1755" s="5" t="str">
        <f t="shared" si="747"/>
        <v>FALSE V</v>
      </c>
      <c r="H1755" s="5" t="b">
        <f t="shared" si="748"/>
        <v>0</v>
      </c>
      <c r="I1755" s="5" t="b">
        <f t="shared" si="749"/>
        <v>0</v>
      </c>
      <c r="J1755" s="5" t="b">
        <f t="shared" si="750"/>
        <v>0</v>
      </c>
      <c r="K1755" s="5" t="str">
        <f t="shared" si="751"/>
        <v>FALSE C</v>
      </c>
      <c r="L1755" s="5" t="str">
        <f t="array" ref="L1755">IFERROR(INDEX(e29_4c,SMALL(IF(($B$9&lt;=e29_raw)*($B$11&gt;=e29_raw),MATCH(ROW(e29_4c),ROW(e29_4c))),ROWS($A$1:A1749)),COLUMN(A1749)),"")</f>
        <v/>
      </c>
      <c r="M1755" s="5" t="b">
        <f t="shared" si="752"/>
        <v>0</v>
      </c>
      <c r="N1755" t="b">
        <f t="shared" si="753"/>
        <v>0</v>
      </c>
      <c r="O1755" t="b">
        <f t="shared" si="754"/>
        <v>0</v>
      </c>
      <c r="P1755" s="5" t="b">
        <f t="shared" si="755"/>
        <v>0</v>
      </c>
      <c r="T1755" t="str">
        <f t="shared" si="731"/>
        <v/>
      </c>
      <c r="U1755" t="str">
        <f t="shared" si="732"/>
        <v/>
      </c>
      <c r="V1755" t="str">
        <f t="shared" si="733"/>
        <v/>
      </c>
      <c r="W1755" t="str">
        <f t="shared" si="734"/>
        <v/>
      </c>
      <c r="X1755" t="str">
        <f t="shared" si="735"/>
        <v/>
      </c>
      <c r="Y1755" t="str">
        <f t="shared" si="736"/>
        <v/>
      </c>
      <c r="Z1755" t="str">
        <f t="shared" si="737"/>
        <v/>
      </c>
      <c r="AA1755" t="str">
        <f t="shared" si="738"/>
        <v/>
      </c>
      <c r="AB1755" t="str">
        <f t="shared" si="739"/>
        <v/>
      </c>
      <c r="AC1755" t="str">
        <f t="shared" si="740"/>
        <v/>
      </c>
      <c r="AD1755" t="str">
        <f t="shared" si="741"/>
        <v/>
      </c>
      <c r="AE1755" t="str">
        <f t="shared" si="742"/>
        <v/>
      </c>
      <c r="AF1755" t="str">
        <f t="shared" si="743"/>
        <v/>
      </c>
      <c r="AG1755" t="str">
        <f t="shared" si="744"/>
        <v/>
      </c>
    </row>
    <row r="1756" spans="3:33" x14ac:dyDescent="0.3">
      <c r="C1756" s="5" t="str">
        <f t="shared" si="745"/>
        <v/>
      </c>
      <c r="D1756" s="5" t="e">
        <f t="shared" si="729"/>
        <v>#N/A</v>
      </c>
      <c r="E1756" s="5" t="b">
        <f t="shared" si="746"/>
        <v>0</v>
      </c>
      <c r="F1756" s="5" t="e">
        <f t="shared" si="730"/>
        <v>#N/A</v>
      </c>
      <c r="G1756" s="5" t="str">
        <f t="shared" si="747"/>
        <v>FALSE V</v>
      </c>
      <c r="H1756" s="5" t="b">
        <f t="shared" si="748"/>
        <v>0</v>
      </c>
      <c r="I1756" s="5" t="b">
        <f t="shared" si="749"/>
        <v>0</v>
      </c>
      <c r="J1756" s="5" t="b">
        <f t="shared" si="750"/>
        <v>0</v>
      </c>
      <c r="K1756" s="5" t="str">
        <f t="shared" si="751"/>
        <v>FALSE C</v>
      </c>
      <c r="L1756" s="5" t="str">
        <f t="array" ref="L1756">IFERROR(INDEX(e29_4c,SMALL(IF(($B$9&lt;=e29_raw)*($B$11&gt;=e29_raw),MATCH(ROW(e29_4c),ROW(e29_4c))),ROWS($A$1:A1750)),COLUMN(A1750)),"")</f>
        <v/>
      </c>
      <c r="M1756" s="5" t="b">
        <f t="shared" si="752"/>
        <v>0</v>
      </c>
      <c r="N1756" t="b">
        <f t="shared" si="753"/>
        <v>0</v>
      </c>
      <c r="O1756" t="b">
        <f t="shared" si="754"/>
        <v>0</v>
      </c>
      <c r="P1756" s="5" t="b">
        <f t="shared" si="755"/>
        <v>0</v>
      </c>
      <c r="T1756" t="str">
        <f t="shared" si="731"/>
        <v/>
      </c>
      <c r="U1756" t="str">
        <f t="shared" si="732"/>
        <v/>
      </c>
      <c r="V1756" t="str">
        <f t="shared" si="733"/>
        <v/>
      </c>
      <c r="W1756" t="str">
        <f t="shared" si="734"/>
        <v/>
      </c>
      <c r="X1756" t="str">
        <f t="shared" si="735"/>
        <v/>
      </c>
      <c r="Y1756" t="str">
        <f t="shared" si="736"/>
        <v/>
      </c>
      <c r="Z1756" t="str">
        <f t="shared" si="737"/>
        <v/>
      </c>
      <c r="AA1756" t="str">
        <f t="shared" si="738"/>
        <v/>
      </c>
      <c r="AB1756" t="str">
        <f t="shared" si="739"/>
        <v/>
      </c>
      <c r="AC1756" t="str">
        <f t="shared" si="740"/>
        <v/>
      </c>
      <c r="AD1756" t="str">
        <f t="shared" si="741"/>
        <v/>
      </c>
      <c r="AE1756" t="str">
        <f t="shared" si="742"/>
        <v/>
      </c>
      <c r="AF1756" t="str">
        <f t="shared" si="743"/>
        <v/>
      </c>
      <c r="AG1756" t="str">
        <f t="shared" si="744"/>
        <v/>
      </c>
    </row>
    <row r="1757" spans="3:33" x14ac:dyDescent="0.3">
      <c r="C1757" s="5" t="str">
        <f t="shared" si="745"/>
        <v/>
      </c>
      <c r="D1757" s="5" t="e">
        <f t="shared" si="729"/>
        <v>#N/A</v>
      </c>
      <c r="E1757" s="5" t="b">
        <f t="shared" si="746"/>
        <v>0</v>
      </c>
      <c r="F1757" s="5" t="e">
        <f t="shared" si="730"/>
        <v>#N/A</v>
      </c>
      <c r="G1757" s="5" t="str">
        <f t="shared" si="747"/>
        <v>FALSE V</v>
      </c>
      <c r="H1757" s="5" t="b">
        <f t="shared" si="748"/>
        <v>0</v>
      </c>
      <c r="I1757" s="5" t="b">
        <f t="shared" si="749"/>
        <v>0</v>
      </c>
      <c r="J1757" s="5" t="b">
        <f t="shared" si="750"/>
        <v>0</v>
      </c>
      <c r="K1757" s="5" t="str">
        <f t="shared" si="751"/>
        <v>FALSE C</v>
      </c>
      <c r="L1757" s="5" t="str">
        <f t="array" ref="L1757">IFERROR(INDEX(e29_4c,SMALL(IF(($B$9&lt;=e29_raw)*($B$11&gt;=e29_raw),MATCH(ROW(e29_4c),ROW(e29_4c))),ROWS($A$1:A1751)),COLUMN(A1751)),"")</f>
        <v/>
      </c>
      <c r="M1757" s="5" t="b">
        <f t="shared" si="752"/>
        <v>0</v>
      </c>
      <c r="N1757" t="b">
        <f t="shared" si="753"/>
        <v>0</v>
      </c>
      <c r="O1757" t="b">
        <f t="shared" si="754"/>
        <v>0</v>
      </c>
      <c r="P1757" s="5" t="b">
        <f t="shared" si="755"/>
        <v>0</v>
      </c>
      <c r="T1757" t="str">
        <f t="shared" si="731"/>
        <v/>
      </c>
      <c r="U1757" t="str">
        <f t="shared" si="732"/>
        <v/>
      </c>
      <c r="V1757" t="str">
        <f t="shared" si="733"/>
        <v/>
      </c>
      <c r="W1757" t="str">
        <f t="shared" si="734"/>
        <v/>
      </c>
      <c r="X1757" t="str">
        <f t="shared" si="735"/>
        <v/>
      </c>
      <c r="Y1757" t="str">
        <f t="shared" si="736"/>
        <v/>
      </c>
      <c r="Z1757" t="str">
        <f t="shared" si="737"/>
        <v/>
      </c>
      <c r="AA1757" t="str">
        <f t="shared" si="738"/>
        <v/>
      </c>
      <c r="AB1757" t="str">
        <f t="shared" si="739"/>
        <v/>
      </c>
      <c r="AC1757" t="str">
        <f t="shared" si="740"/>
        <v/>
      </c>
      <c r="AD1757" t="str">
        <f t="shared" si="741"/>
        <v/>
      </c>
      <c r="AE1757" t="str">
        <f t="shared" si="742"/>
        <v/>
      </c>
      <c r="AF1757" t="str">
        <f t="shared" si="743"/>
        <v/>
      </c>
      <c r="AG1757" t="str">
        <f t="shared" si="744"/>
        <v/>
      </c>
    </row>
    <row r="1758" spans="3:33" x14ac:dyDescent="0.3">
      <c r="C1758" s="5" t="str">
        <f t="shared" si="745"/>
        <v/>
      </c>
      <c r="D1758" s="5" t="e">
        <f t="shared" si="729"/>
        <v>#N/A</v>
      </c>
      <c r="E1758" s="5" t="b">
        <f t="shared" si="746"/>
        <v>0</v>
      </c>
      <c r="F1758" s="5" t="e">
        <f t="shared" si="730"/>
        <v>#N/A</v>
      </c>
      <c r="G1758" s="5" t="str">
        <f t="shared" si="747"/>
        <v>FALSE V</v>
      </c>
      <c r="H1758" s="5" t="b">
        <f t="shared" si="748"/>
        <v>0</v>
      </c>
      <c r="I1758" s="5" t="b">
        <f t="shared" si="749"/>
        <v>0</v>
      </c>
      <c r="J1758" s="5" t="b">
        <f t="shared" si="750"/>
        <v>0</v>
      </c>
      <c r="K1758" s="5" t="str">
        <f t="shared" si="751"/>
        <v>FALSE C</v>
      </c>
      <c r="L1758" s="5" t="str">
        <f t="array" ref="L1758">IFERROR(INDEX(e29_4c,SMALL(IF(($B$9&lt;=e29_raw)*($B$11&gt;=e29_raw),MATCH(ROW(e29_4c),ROW(e29_4c))),ROWS($A$1:A1752)),COLUMN(A1752)),"")</f>
        <v/>
      </c>
      <c r="M1758" s="5" t="b">
        <f t="shared" si="752"/>
        <v>0</v>
      </c>
      <c r="N1758" t="b">
        <f t="shared" si="753"/>
        <v>0</v>
      </c>
      <c r="O1758" t="b">
        <f t="shared" si="754"/>
        <v>0</v>
      </c>
      <c r="P1758" s="5" t="b">
        <f t="shared" si="755"/>
        <v>0</v>
      </c>
      <c r="T1758" t="str">
        <f t="shared" si="731"/>
        <v/>
      </c>
      <c r="U1758" t="str">
        <f t="shared" si="732"/>
        <v/>
      </c>
      <c r="V1758" t="str">
        <f t="shared" si="733"/>
        <v/>
      </c>
      <c r="W1758" t="str">
        <f t="shared" si="734"/>
        <v/>
      </c>
      <c r="X1758" t="str">
        <f t="shared" si="735"/>
        <v/>
      </c>
      <c r="Y1758" t="str">
        <f t="shared" si="736"/>
        <v/>
      </c>
      <c r="Z1758" t="str">
        <f t="shared" si="737"/>
        <v/>
      </c>
      <c r="AA1758" t="str">
        <f t="shared" si="738"/>
        <v/>
      </c>
      <c r="AB1758" t="str">
        <f t="shared" si="739"/>
        <v/>
      </c>
      <c r="AC1758" t="str">
        <f t="shared" si="740"/>
        <v/>
      </c>
      <c r="AD1758" t="str">
        <f t="shared" si="741"/>
        <v/>
      </c>
      <c r="AE1758" t="str">
        <f t="shared" si="742"/>
        <v/>
      </c>
      <c r="AF1758" t="str">
        <f t="shared" si="743"/>
        <v/>
      </c>
      <c r="AG1758" t="str">
        <f t="shared" si="744"/>
        <v/>
      </c>
    </row>
    <row r="1759" spans="3:33" x14ac:dyDescent="0.3">
      <c r="C1759" s="5" t="str">
        <f t="shared" si="745"/>
        <v/>
      </c>
      <c r="D1759" s="5" t="e">
        <f t="shared" si="729"/>
        <v>#N/A</v>
      </c>
      <c r="E1759" s="5" t="b">
        <f t="shared" si="746"/>
        <v>0</v>
      </c>
      <c r="F1759" s="5" t="e">
        <f t="shared" si="730"/>
        <v>#N/A</v>
      </c>
      <c r="G1759" s="5" t="str">
        <f t="shared" si="747"/>
        <v>FALSE V</v>
      </c>
      <c r="H1759" s="5" t="b">
        <f t="shared" si="748"/>
        <v>0</v>
      </c>
      <c r="I1759" s="5" t="b">
        <f t="shared" si="749"/>
        <v>0</v>
      </c>
      <c r="J1759" s="5" t="b">
        <f t="shared" si="750"/>
        <v>0</v>
      </c>
      <c r="K1759" s="5" t="str">
        <f t="shared" si="751"/>
        <v>FALSE C</v>
      </c>
      <c r="L1759" s="5" t="str">
        <f t="array" ref="L1759">IFERROR(INDEX(e29_4c,SMALL(IF(($B$9&lt;=e29_raw)*($B$11&gt;=e29_raw),MATCH(ROW(e29_4c),ROW(e29_4c))),ROWS($A$1:A1753)),COLUMN(A1753)),"")</f>
        <v/>
      </c>
      <c r="M1759" s="5" t="b">
        <f t="shared" si="752"/>
        <v>0</v>
      </c>
      <c r="N1759" t="b">
        <f t="shared" si="753"/>
        <v>0</v>
      </c>
      <c r="O1759" t="b">
        <f t="shared" si="754"/>
        <v>0</v>
      </c>
      <c r="P1759" s="5" t="b">
        <f t="shared" si="755"/>
        <v>0</v>
      </c>
      <c r="T1759" t="str">
        <f t="shared" si="731"/>
        <v/>
      </c>
      <c r="U1759" t="str">
        <f t="shared" si="732"/>
        <v/>
      </c>
      <c r="V1759" t="str">
        <f t="shared" si="733"/>
        <v/>
      </c>
      <c r="W1759" t="str">
        <f t="shared" si="734"/>
        <v/>
      </c>
      <c r="X1759" t="str">
        <f t="shared" si="735"/>
        <v/>
      </c>
      <c r="Y1759" t="str">
        <f t="shared" si="736"/>
        <v/>
      </c>
      <c r="Z1759" t="str">
        <f t="shared" si="737"/>
        <v/>
      </c>
      <c r="AA1759" t="str">
        <f t="shared" si="738"/>
        <v/>
      </c>
      <c r="AB1759" t="str">
        <f t="shared" si="739"/>
        <v/>
      </c>
      <c r="AC1759" t="str">
        <f t="shared" si="740"/>
        <v/>
      </c>
      <c r="AD1759" t="str">
        <f t="shared" si="741"/>
        <v/>
      </c>
      <c r="AE1759" t="str">
        <f t="shared" si="742"/>
        <v/>
      </c>
      <c r="AF1759" t="str">
        <f t="shared" si="743"/>
        <v/>
      </c>
      <c r="AG1759" t="str">
        <f t="shared" si="744"/>
        <v/>
      </c>
    </row>
    <row r="1760" spans="3:33" x14ac:dyDescent="0.3">
      <c r="C1760" s="5" t="str">
        <f t="shared" si="745"/>
        <v/>
      </c>
      <c r="D1760" s="5" t="e">
        <f t="shared" si="729"/>
        <v>#N/A</v>
      </c>
      <c r="E1760" s="5" t="b">
        <f t="shared" si="746"/>
        <v>0</v>
      </c>
      <c r="F1760" s="5" t="e">
        <f t="shared" si="730"/>
        <v>#N/A</v>
      </c>
      <c r="G1760" s="5" t="str">
        <f t="shared" si="747"/>
        <v>FALSE V</v>
      </c>
      <c r="H1760" s="5" t="b">
        <f t="shared" si="748"/>
        <v>0</v>
      </c>
      <c r="I1760" s="5" t="b">
        <f t="shared" si="749"/>
        <v>0</v>
      </c>
      <c r="J1760" s="5" t="b">
        <f t="shared" si="750"/>
        <v>0</v>
      </c>
      <c r="K1760" s="5" t="str">
        <f t="shared" si="751"/>
        <v>FALSE C</v>
      </c>
      <c r="L1760" s="5" t="str">
        <f t="array" ref="L1760">IFERROR(INDEX(e29_4c,SMALL(IF(($B$9&lt;=e29_raw)*($B$11&gt;=e29_raw),MATCH(ROW(e29_4c),ROW(e29_4c))),ROWS($A$1:A1754)),COLUMN(A1754)),"")</f>
        <v/>
      </c>
      <c r="M1760" s="5" t="b">
        <f t="shared" si="752"/>
        <v>0</v>
      </c>
      <c r="N1760" t="b">
        <f t="shared" si="753"/>
        <v>0</v>
      </c>
      <c r="O1760" t="b">
        <f t="shared" si="754"/>
        <v>0</v>
      </c>
      <c r="P1760" s="5" t="b">
        <f t="shared" si="755"/>
        <v>0</v>
      </c>
      <c r="T1760" t="str">
        <f t="shared" si="731"/>
        <v/>
      </c>
      <c r="U1760" t="str">
        <f t="shared" si="732"/>
        <v/>
      </c>
      <c r="V1760" t="str">
        <f t="shared" si="733"/>
        <v/>
      </c>
      <c r="W1760" t="str">
        <f t="shared" si="734"/>
        <v/>
      </c>
      <c r="X1760" t="str">
        <f t="shared" si="735"/>
        <v/>
      </c>
      <c r="Y1760" t="str">
        <f t="shared" si="736"/>
        <v/>
      </c>
      <c r="Z1760" t="str">
        <f t="shared" si="737"/>
        <v/>
      </c>
      <c r="AA1760" t="str">
        <f t="shared" si="738"/>
        <v/>
      </c>
      <c r="AB1760" t="str">
        <f t="shared" si="739"/>
        <v/>
      </c>
      <c r="AC1760" t="str">
        <f t="shared" si="740"/>
        <v/>
      </c>
      <c r="AD1760" t="str">
        <f t="shared" si="741"/>
        <v/>
      </c>
      <c r="AE1760" t="str">
        <f t="shared" si="742"/>
        <v/>
      </c>
      <c r="AF1760" t="str">
        <f t="shared" si="743"/>
        <v/>
      </c>
      <c r="AG1760" t="str">
        <f t="shared" si="744"/>
        <v/>
      </c>
    </row>
    <row r="1761" spans="3:33" x14ac:dyDescent="0.3">
      <c r="C1761" s="5" t="str">
        <f t="shared" si="745"/>
        <v/>
      </c>
      <c r="D1761" s="5" t="e">
        <f t="shared" si="729"/>
        <v>#N/A</v>
      </c>
      <c r="E1761" s="5" t="b">
        <f t="shared" si="746"/>
        <v>0</v>
      </c>
      <c r="F1761" s="5" t="e">
        <f t="shared" si="730"/>
        <v>#N/A</v>
      </c>
      <c r="G1761" s="5" t="str">
        <f t="shared" si="747"/>
        <v>FALSE V</v>
      </c>
      <c r="H1761" s="5" t="b">
        <f t="shared" si="748"/>
        <v>0</v>
      </c>
      <c r="I1761" s="5" t="b">
        <f t="shared" si="749"/>
        <v>0</v>
      </c>
      <c r="J1761" s="5" t="b">
        <f t="shared" si="750"/>
        <v>0</v>
      </c>
      <c r="K1761" s="5" t="str">
        <f t="shared" si="751"/>
        <v>FALSE C</v>
      </c>
      <c r="L1761" s="5" t="str">
        <f t="array" ref="L1761">IFERROR(INDEX(e29_4c,SMALL(IF(($B$9&lt;=e29_raw)*($B$11&gt;=e29_raw),MATCH(ROW(e29_4c),ROW(e29_4c))),ROWS($A$1:A1755)),COLUMN(A1755)),"")</f>
        <v/>
      </c>
      <c r="M1761" s="5" t="b">
        <f t="shared" si="752"/>
        <v>0</v>
      </c>
      <c r="N1761" t="b">
        <f t="shared" si="753"/>
        <v>0</v>
      </c>
      <c r="O1761" t="b">
        <f t="shared" si="754"/>
        <v>0</v>
      </c>
      <c r="P1761" s="5" t="b">
        <f t="shared" si="755"/>
        <v>0</v>
      </c>
      <c r="T1761" t="str">
        <f t="shared" si="731"/>
        <v/>
      </c>
      <c r="U1761" t="str">
        <f t="shared" si="732"/>
        <v/>
      </c>
      <c r="V1761" t="str">
        <f t="shared" si="733"/>
        <v/>
      </c>
      <c r="W1761" t="str">
        <f t="shared" si="734"/>
        <v/>
      </c>
      <c r="X1761" t="str">
        <f t="shared" si="735"/>
        <v/>
      </c>
      <c r="Y1761" t="str">
        <f t="shared" si="736"/>
        <v/>
      </c>
      <c r="Z1761" t="str">
        <f t="shared" si="737"/>
        <v/>
      </c>
      <c r="AA1761" t="str">
        <f t="shared" si="738"/>
        <v/>
      </c>
      <c r="AB1761" t="str">
        <f t="shared" si="739"/>
        <v/>
      </c>
      <c r="AC1761" t="str">
        <f t="shared" si="740"/>
        <v/>
      </c>
      <c r="AD1761" t="str">
        <f t="shared" si="741"/>
        <v/>
      </c>
      <c r="AE1761" t="str">
        <f t="shared" si="742"/>
        <v/>
      </c>
      <c r="AF1761" t="str">
        <f t="shared" si="743"/>
        <v/>
      </c>
      <c r="AG1761" t="str">
        <f t="shared" si="744"/>
        <v/>
      </c>
    </row>
    <row r="1762" spans="3:33" x14ac:dyDescent="0.3">
      <c r="C1762" s="5" t="str">
        <f t="shared" si="745"/>
        <v/>
      </c>
      <c r="D1762" s="5" t="e">
        <f t="shared" si="729"/>
        <v>#N/A</v>
      </c>
      <c r="E1762" s="5" t="b">
        <f t="shared" si="746"/>
        <v>0</v>
      </c>
      <c r="F1762" s="5" t="e">
        <f t="shared" si="730"/>
        <v>#N/A</v>
      </c>
      <c r="G1762" s="5" t="str">
        <f t="shared" si="747"/>
        <v>FALSE V</v>
      </c>
      <c r="H1762" s="5" t="b">
        <f t="shared" si="748"/>
        <v>0</v>
      </c>
      <c r="I1762" s="5" t="b">
        <f t="shared" si="749"/>
        <v>0</v>
      </c>
      <c r="J1762" s="5" t="b">
        <f t="shared" si="750"/>
        <v>0</v>
      </c>
      <c r="K1762" s="5" t="str">
        <f t="shared" si="751"/>
        <v>FALSE C</v>
      </c>
      <c r="L1762" s="5" t="str">
        <f t="array" ref="L1762">IFERROR(INDEX(e29_4c,SMALL(IF(($B$9&lt;=e29_raw)*($B$11&gt;=e29_raw),MATCH(ROW(e29_4c),ROW(e29_4c))),ROWS($A$1:A1756)),COLUMN(A1756)),"")</f>
        <v/>
      </c>
      <c r="M1762" s="5" t="b">
        <f t="shared" si="752"/>
        <v>0</v>
      </c>
      <c r="N1762" t="b">
        <f t="shared" si="753"/>
        <v>0</v>
      </c>
      <c r="O1762" t="b">
        <f t="shared" si="754"/>
        <v>0</v>
      </c>
      <c r="P1762" s="5" t="b">
        <f t="shared" si="755"/>
        <v>0</v>
      </c>
      <c r="T1762" t="str">
        <f t="shared" si="731"/>
        <v/>
      </c>
      <c r="U1762" t="str">
        <f t="shared" si="732"/>
        <v/>
      </c>
      <c r="V1762" t="str">
        <f t="shared" si="733"/>
        <v/>
      </c>
      <c r="W1762" t="str">
        <f t="shared" si="734"/>
        <v/>
      </c>
      <c r="X1762" t="str">
        <f t="shared" si="735"/>
        <v/>
      </c>
      <c r="Y1762" t="str">
        <f t="shared" si="736"/>
        <v/>
      </c>
      <c r="Z1762" t="str">
        <f t="shared" si="737"/>
        <v/>
      </c>
      <c r="AA1762" t="str">
        <f t="shared" si="738"/>
        <v/>
      </c>
      <c r="AB1762" t="str">
        <f t="shared" si="739"/>
        <v/>
      </c>
      <c r="AC1762" t="str">
        <f t="shared" si="740"/>
        <v/>
      </c>
      <c r="AD1762" t="str">
        <f t="shared" si="741"/>
        <v/>
      </c>
      <c r="AE1762" t="str">
        <f t="shared" si="742"/>
        <v/>
      </c>
      <c r="AF1762" t="str">
        <f t="shared" si="743"/>
        <v/>
      </c>
      <c r="AG1762" t="str">
        <f t="shared" si="744"/>
        <v/>
      </c>
    </row>
    <row r="1763" spans="3:33" x14ac:dyDescent="0.3">
      <c r="C1763" s="5" t="str">
        <f t="shared" si="745"/>
        <v/>
      </c>
      <c r="D1763" s="5" t="e">
        <f t="shared" si="729"/>
        <v>#N/A</v>
      </c>
      <c r="E1763" s="5" t="b">
        <f t="shared" si="746"/>
        <v>0</v>
      </c>
      <c r="F1763" s="5" t="e">
        <f t="shared" si="730"/>
        <v>#N/A</v>
      </c>
      <c r="G1763" s="5" t="str">
        <f t="shared" si="747"/>
        <v>FALSE V</v>
      </c>
      <c r="H1763" s="5" t="b">
        <f t="shared" si="748"/>
        <v>0</v>
      </c>
      <c r="I1763" s="5" t="b">
        <f t="shared" si="749"/>
        <v>0</v>
      </c>
      <c r="J1763" s="5" t="b">
        <f t="shared" si="750"/>
        <v>0</v>
      </c>
      <c r="K1763" s="5" t="str">
        <f t="shared" si="751"/>
        <v>FALSE C</v>
      </c>
      <c r="L1763" s="5" t="str">
        <f t="array" ref="L1763">IFERROR(INDEX(e29_4c,SMALL(IF(($B$9&lt;=e29_raw)*($B$11&gt;=e29_raw),MATCH(ROW(e29_4c),ROW(e29_4c))),ROWS($A$1:A1757)),COLUMN(A1757)),"")</f>
        <v/>
      </c>
      <c r="M1763" s="5" t="b">
        <f t="shared" si="752"/>
        <v>0</v>
      </c>
      <c r="N1763" t="b">
        <f t="shared" si="753"/>
        <v>0</v>
      </c>
      <c r="O1763" t="b">
        <f t="shared" si="754"/>
        <v>0</v>
      </c>
      <c r="P1763" s="5" t="b">
        <f t="shared" si="755"/>
        <v>0</v>
      </c>
      <c r="T1763" t="str">
        <f t="shared" si="731"/>
        <v/>
      </c>
      <c r="U1763" t="str">
        <f t="shared" si="732"/>
        <v/>
      </c>
      <c r="V1763" t="str">
        <f t="shared" si="733"/>
        <v/>
      </c>
      <c r="W1763" t="str">
        <f t="shared" si="734"/>
        <v/>
      </c>
      <c r="X1763" t="str">
        <f t="shared" si="735"/>
        <v/>
      </c>
      <c r="Y1763" t="str">
        <f t="shared" si="736"/>
        <v/>
      </c>
      <c r="Z1763" t="str">
        <f t="shared" si="737"/>
        <v/>
      </c>
      <c r="AA1763" t="str">
        <f t="shared" si="738"/>
        <v/>
      </c>
      <c r="AB1763" t="str">
        <f t="shared" si="739"/>
        <v/>
      </c>
      <c r="AC1763" t="str">
        <f t="shared" si="740"/>
        <v/>
      </c>
      <c r="AD1763" t="str">
        <f t="shared" si="741"/>
        <v/>
      </c>
      <c r="AE1763" t="str">
        <f t="shared" si="742"/>
        <v/>
      </c>
      <c r="AF1763" t="str">
        <f t="shared" si="743"/>
        <v/>
      </c>
      <c r="AG1763" t="str">
        <f t="shared" si="744"/>
        <v/>
      </c>
    </row>
    <row r="1764" spans="3:33" x14ac:dyDescent="0.3">
      <c r="C1764" s="5" t="str">
        <f t="shared" si="745"/>
        <v/>
      </c>
      <c r="D1764" s="5" t="e">
        <f t="shared" si="729"/>
        <v>#N/A</v>
      </c>
      <c r="E1764" s="5" t="b">
        <f t="shared" si="746"/>
        <v>0</v>
      </c>
      <c r="F1764" s="5" t="e">
        <f t="shared" si="730"/>
        <v>#N/A</v>
      </c>
      <c r="G1764" s="5" t="str">
        <f t="shared" si="747"/>
        <v>FALSE V</v>
      </c>
      <c r="H1764" s="5" t="b">
        <f t="shared" si="748"/>
        <v>0</v>
      </c>
      <c r="I1764" s="5" t="b">
        <f t="shared" si="749"/>
        <v>0</v>
      </c>
      <c r="J1764" s="5" t="b">
        <f t="shared" si="750"/>
        <v>0</v>
      </c>
      <c r="K1764" s="5" t="str">
        <f t="shared" si="751"/>
        <v>FALSE C</v>
      </c>
      <c r="L1764" s="5" t="str">
        <f t="array" ref="L1764">IFERROR(INDEX(e29_4c,SMALL(IF(($B$9&lt;=e29_raw)*($B$11&gt;=e29_raw),MATCH(ROW(e29_4c),ROW(e29_4c))),ROWS($A$1:A1758)),COLUMN(A1758)),"")</f>
        <v/>
      </c>
      <c r="M1764" s="5" t="b">
        <f t="shared" si="752"/>
        <v>0</v>
      </c>
      <c r="N1764" t="b">
        <f t="shared" si="753"/>
        <v>0</v>
      </c>
      <c r="O1764" t="b">
        <f t="shared" si="754"/>
        <v>0</v>
      </c>
      <c r="P1764" s="5" t="b">
        <f t="shared" si="755"/>
        <v>0</v>
      </c>
      <c r="T1764" t="str">
        <f t="shared" si="731"/>
        <v/>
      </c>
      <c r="U1764" t="str">
        <f t="shared" si="732"/>
        <v/>
      </c>
      <c r="V1764" t="str">
        <f t="shared" si="733"/>
        <v/>
      </c>
      <c r="W1764" t="str">
        <f t="shared" si="734"/>
        <v/>
      </c>
      <c r="X1764" t="str">
        <f t="shared" si="735"/>
        <v/>
      </c>
      <c r="Y1764" t="str">
        <f t="shared" si="736"/>
        <v/>
      </c>
      <c r="Z1764" t="str">
        <f t="shared" si="737"/>
        <v/>
      </c>
      <c r="AA1764" t="str">
        <f t="shared" si="738"/>
        <v/>
      </c>
      <c r="AB1764" t="str">
        <f t="shared" si="739"/>
        <v/>
      </c>
      <c r="AC1764" t="str">
        <f t="shared" si="740"/>
        <v/>
      </c>
      <c r="AD1764" t="str">
        <f t="shared" si="741"/>
        <v/>
      </c>
      <c r="AE1764" t="str">
        <f t="shared" si="742"/>
        <v/>
      </c>
      <c r="AF1764" t="str">
        <f t="shared" si="743"/>
        <v/>
      </c>
      <c r="AG1764" t="str">
        <f t="shared" si="744"/>
        <v/>
      </c>
    </row>
    <row r="1765" spans="3:33" x14ac:dyDescent="0.3">
      <c r="C1765" s="5" t="str">
        <f t="shared" si="745"/>
        <v/>
      </c>
      <c r="D1765" s="5" t="e">
        <f t="shared" si="729"/>
        <v>#N/A</v>
      </c>
      <c r="E1765" s="5" t="b">
        <f t="shared" si="746"/>
        <v>0</v>
      </c>
      <c r="F1765" s="5" t="e">
        <f t="shared" si="730"/>
        <v>#N/A</v>
      </c>
      <c r="G1765" s="5" t="str">
        <f t="shared" si="747"/>
        <v>FALSE V</v>
      </c>
      <c r="H1765" s="5" t="b">
        <f t="shared" si="748"/>
        <v>0</v>
      </c>
      <c r="I1765" s="5" t="b">
        <f t="shared" si="749"/>
        <v>0</v>
      </c>
      <c r="J1765" s="5" t="b">
        <f t="shared" si="750"/>
        <v>0</v>
      </c>
      <c r="K1765" s="5" t="str">
        <f t="shared" si="751"/>
        <v>FALSE C</v>
      </c>
      <c r="L1765" s="5" t="str">
        <f t="array" ref="L1765">IFERROR(INDEX(e29_4c,SMALL(IF(($B$9&lt;=e29_raw)*($B$11&gt;=e29_raw),MATCH(ROW(e29_4c),ROW(e29_4c))),ROWS($A$1:A1759)),COLUMN(A1759)),"")</f>
        <v/>
      </c>
      <c r="M1765" s="5" t="b">
        <f t="shared" si="752"/>
        <v>0</v>
      </c>
      <c r="N1765" t="b">
        <f t="shared" si="753"/>
        <v>0</v>
      </c>
      <c r="O1765" t="b">
        <f t="shared" si="754"/>
        <v>0</v>
      </c>
      <c r="P1765" s="5" t="b">
        <f t="shared" si="755"/>
        <v>0</v>
      </c>
      <c r="T1765" t="str">
        <f t="shared" si="731"/>
        <v/>
      </c>
      <c r="U1765" t="str">
        <f t="shared" si="732"/>
        <v/>
      </c>
      <c r="V1765" t="str">
        <f t="shared" si="733"/>
        <v/>
      </c>
      <c r="W1765" t="str">
        <f t="shared" si="734"/>
        <v/>
      </c>
      <c r="X1765" t="str">
        <f t="shared" si="735"/>
        <v/>
      </c>
      <c r="Y1765" t="str">
        <f t="shared" si="736"/>
        <v/>
      </c>
      <c r="Z1765" t="str">
        <f t="shared" si="737"/>
        <v/>
      </c>
      <c r="AA1765" t="str">
        <f t="shared" si="738"/>
        <v/>
      </c>
      <c r="AB1765" t="str">
        <f t="shared" si="739"/>
        <v/>
      </c>
      <c r="AC1765" t="str">
        <f t="shared" si="740"/>
        <v/>
      </c>
      <c r="AD1765" t="str">
        <f t="shared" si="741"/>
        <v/>
      </c>
      <c r="AE1765" t="str">
        <f t="shared" si="742"/>
        <v/>
      </c>
      <c r="AF1765" t="str">
        <f t="shared" si="743"/>
        <v/>
      </c>
      <c r="AG1765" t="str">
        <f t="shared" si="744"/>
        <v/>
      </c>
    </row>
    <row r="1766" spans="3:33" x14ac:dyDescent="0.3">
      <c r="C1766" s="5" t="str">
        <f t="shared" si="745"/>
        <v/>
      </c>
      <c r="D1766" s="5" t="e">
        <f t="shared" si="729"/>
        <v>#N/A</v>
      </c>
      <c r="E1766" s="5" t="b">
        <f t="shared" si="746"/>
        <v>0</v>
      </c>
      <c r="F1766" s="5" t="e">
        <f t="shared" si="730"/>
        <v>#N/A</v>
      </c>
      <c r="G1766" s="5" t="str">
        <f t="shared" si="747"/>
        <v>FALSE V</v>
      </c>
      <c r="H1766" s="5" t="b">
        <f t="shared" si="748"/>
        <v>0</v>
      </c>
      <c r="I1766" s="5" t="b">
        <f t="shared" si="749"/>
        <v>0</v>
      </c>
      <c r="J1766" s="5" t="b">
        <f t="shared" si="750"/>
        <v>0</v>
      </c>
      <c r="K1766" s="5" t="str">
        <f t="shared" si="751"/>
        <v>FALSE C</v>
      </c>
      <c r="L1766" s="5" t="str">
        <f t="array" ref="L1766">IFERROR(INDEX(e29_4c,SMALL(IF(($B$9&lt;=e29_raw)*($B$11&gt;=e29_raw),MATCH(ROW(e29_4c),ROW(e29_4c))),ROWS($A$1:A1760)),COLUMN(A1760)),"")</f>
        <v/>
      </c>
      <c r="M1766" s="5" t="b">
        <f t="shared" si="752"/>
        <v>0</v>
      </c>
      <c r="N1766" t="b">
        <f t="shared" si="753"/>
        <v>0</v>
      </c>
      <c r="O1766" t="b">
        <f t="shared" si="754"/>
        <v>0</v>
      </c>
      <c r="P1766" s="5" t="b">
        <f t="shared" si="755"/>
        <v>0</v>
      </c>
      <c r="T1766" t="str">
        <f t="shared" si="731"/>
        <v/>
      </c>
      <c r="U1766" t="str">
        <f t="shared" si="732"/>
        <v/>
      </c>
      <c r="V1766" t="str">
        <f t="shared" si="733"/>
        <v/>
      </c>
      <c r="W1766" t="str">
        <f t="shared" si="734"/>
        <v/>
      </c>
      <c r="X1766" t="str">
        <f t="shared" si="735"/>
        <v/>
      </c>
      <c r="Y1766" t="str">
        <f t="shared" si="736"/>
        <v/>
      </c>
      <c r="Z1766" t="str">
        <f t="shared" si="737"/>
        <v/>
      </c>
      <c r="AA1766" t="str">
        <f t="shared" si="738"/>
        <v/>
      </c>
      <c r="AB1766" t="str">
        <f t="shared" si="739"/>
        <v/>
      </c>
      <c r="AC1766" t="str">
        <f t="shared" si="740"/>
        <v/>
      </c>
      <c r="AD1766" t="str">
        <f t="shared" si="741"/>
        <v/>
      </c>
      <c r="AE1766" t="str">
        <f t="shared" si="742"/>
        <v/>
      </c>
      <c r="AF1766" t="str">
        <f t="shared" si="743"/>
        <v/>
      </c>
      <c r="AG1766" t="str">
        <f t="shared" si="744"/>
        <v/>
      </c>
    </row>
    <row r="1767" spans="3:33" x14ac:dyDescent="0.3">
      <c r="C1767" s="5" t="str">
        <f t="shared" si="745"/>
        <v/>
      </c>
      <c r="D1767" s="5" t="e">
        <f t="shared" si="729"/>
        <v>#N/A</v>
      </c>
      <c r="E1767" s="5" t="b">
        <f t="shared" si="746"/>
        <v>0</v>
      </c>
      <c r="F1767" s="5" t="e">
        <f t="shared" si="730"/>
        <v>#N/A</v>
      </c>
      <c r="G1767" s="5" t="str">
        <f t="shared" si="747"/>
        <v>FALSE V</v>
      </c>
      <c r="H1767" s="5" t="b">
        <f t="shared" si="748"/>
        <v>0</v>
      </c>
      <c r="I1767" s="5" t="b">
        <f t="shared" si="749"/>
        <v>0</v>
      </c>
      <c r="J1767" s="5" t="b">
        <f t="shared" si="750"/>
        <v>0</v>
      </c>
      <c r="K1767" s="5" t="str">
        <f t="shared" si="751"/>
        <v>FALSE C</v>
      </c>
      <c r="L1767" s="5" t="str">
        <f t="array" ref="L1767">IFERROR(INDEX(e29_4c,SMALL(IF(($B$9&lt;=e29_raw)*($B$11&gt;=e29_raw),MATCH(ROW(e29_4c),ROW(e29_4c))),ROWS($A$1:A1761)),COLUMN(A1761)),"")</f>
        <v/>
      </c>
      <c r="M1767" s="5" t="b">
        <f t="shared" si="752"/>
        <v>0</v>
      </c>
      <c r="N1767" t="b">
        <f t="shared" si="753"/>
        <v>0</v>
      </c>
      <c r="O1767" t="b">
        <f t="shared" si="754"/>
        <v>0</v>
      </c>
      <c r="P1767" s="5" t="b">
        <f t="shared" si="755"/>
        <v>0</v>
      </c>
      <c r="T1767" t="str">
        <f t="shared" si="731"/>
        <v/>
      </c>
      <c r="U1767" t="str">
        <f t="shared" si="732"/>
        <v/>
      </c>
      <c r="V1767" t="str">
        <f t="shared" si="733"/>
        <v/>
      </c>
      <c r="W1767" t="str">
        <f t="shared" si="734"/>
        <v/>
      </c>
      <c r="X1767" t="str">
        <f t="shared" si="735"/>
        <v/>
      </c>
      <c r="Y1767" t="str">
        <f t="shared" si="736"/>
        <v/>
      </c>
      <c r="Z1767" t="str">
        <f t="shared" si="737"/>
        <v/>
      </c>
      <c r="AA1767" t="str">
        <f t="shared" si="738"/>
        <v/>
      </c>
      <c r="AB1767" t="str">
        <f t="shared" si="739"/>
        <v/>
      </c>
      <c r="AC1767" t="str">
        <f t="shared" si="740"/>
        <v/>
      </c>
      <c r="AD1767" t="str">
        <f t="shared" si="741"/>
        <v/>
      </c>
      <c r="AE1767" t="str">
        <f t="shared" si="742"/>
        <v/>
      </c>
      <c r="AF1767" t="str">
        <f t="shared" si="743"/>
        <v/>
      </c>
      <c r="AG1767" t="str">
        <f t="shared" si="744"/>
        <v/>
      </c>
    </row>
    <row r="1768" spans="3:33" x14ac:dyDescent="0.3">
      <c r="C1768" s="5" t="str">
        <f t="shared" si="745"/>
        <v/>
      </c>
      <c r="D1768" s="5" t="e">
        <f t="shared" si="729"/>
        <v>#N/A</v>
      </c>
      <c r="E1768" s="5" t="b">
        <f t="shared" si="746"/>
        <v>0</v>
      </c>
      <c r="F1768" s="5" t="e">
        <f t="shared" si="730"/>
        <v>#N/A</v>
      </c>
      <c r="G1768" s="5" t="str">
        <f t="shared" si="747"/>
        <v>FALSE V</v>
      </c>
      <c r="H1768" s="5" t="b">
        <f t="shared" si="748"/>
        <v>0</v>
      </c>
      <c r="I1768" s="5" t="b">
        <f t="shared" si="749"/>
        <v>0</v>
      </c>
      <c r="J1768" s="5" t="b">
        <f t="shared" si="750"/>
        <v>0</v>
      </c>
      <c r="K1768" s="5" t="str">
        <f t="shared" si="751"/>
        <v>FALSE C</v>
      </c>
      <c r="L1768" s="5" t="str">
        <f t="array" ref="L1768">IFERROR(INDEX(e29_4c,SMALL(IF(($B$9&lt;=e29_raw)*($B$11&gt;=e29_raw),MATCH(ROW(e29_4c),ROW(e29_4c))),ROWS($A$1:A1762)),COLUMN(A1762)),"")</f>
        <v/>
      </c>
      <c r="M1768" s="5" t="b">
        <f t="shared" si="752"/>
        <v>0</v>
      </c>
      <c r="N1768" t="b">
        <f t="shared" si="753"/>
        <v>0</v>
      </c>
      <c r="O1768" t="b">
        <f t="shared" si="754"/>
        <v>0</v>
      </c>
      <c r="P1768" s="5" t="b">
        <f t="shared" si="755"/>
        <v>0</v>
      </c>
      <c r="T1768" t="str">
        <f t="shared" si="731"/>
        <v/>
      </c>
      <c r="U1768" t="str">
        <f t="shared" si="732"/>
        <v/>
      </c>
      <c r="V1768" t="str">
        <f t="shared" si="733"/>
        <v/>
      </c>
      <c r="W1768" t="str">
        <f t="shared" si="734"/>
        <v/>
      </c>
      <c r="X1768" t="str">
        <f t="shared" si="735"/>
        <v/>
      </c>
      <c r="Y1768" t="str">
        <f t="shared" si="736"/>
        <v/>
      </c>
      <c r="Z1768" t="str">
        <f t="shared" si="737"/>
        <v/>
      </c>
      <c r="AA1768" t="str">
        <f t="shared" si="738"/>
        <v/>
      </c>
      <c r="AB1768" t="str">
        <f t="shared" si="739"/>
        <v/>
      </c>
      <c r="AC1768" t="str">
        <f t="shared" si="740"/>
        <v/>
      </c>
      <c r="AD1768" t="str">
        <f t="shared" si="741"/>
        <v/>
      </c>
      <c r="AE1768" t="str">
        <f t="shared" si="742"/>
        <v/>
      </c>
      <c r="AF1768" t="str">
        <f t="shared" si="743"/>
        <v/>
      </c>
      <c r="AG1768" t="str">
        <f t="shared" si="744"/>
        <v/>
      </c>
    </row>
    <row r="1769" spans="3:33" x14ac:dyDescent="0.3">
      <c r="C1769" s="5" t="str">
        <f t="shared" si="745"/>
        <v/>
      </c>
      <c r="D1769" s="5" t="e">
        <f t="shared" si="729"/>
        <v>#N/A</v>
      </c>
      <c r="E1769" s="5" t="b">
        <f t="shared" si="746"/>
        <v>0</v>
      </c>
      <c r="F1769" s="5" t="e">
        <f t="shared" si="730"/>
        <v>#N/A</v>
      </c>
      <c r="G1769" s="5" t="str">
        <f t="shared" si="747"/>
        <v>FALSE V</v>
      </c>
      <c r="H1769" s="5" t="b">
        <f t="shared" si="748"/>
        <v>0</v>
      </c>
      <c r="I1769" s="5" t="b">
        <f t="shared" si="749"/>
        <v>0</v>
      </c>
      <c r="J1769" s="5" t="b">
        <f t="shared" si="750"/>
        <v>0</v>
      </c>
      <c r="K1769" s="5" t="str">
        <f t="shared" si="751"/>
        <v>FALSE C</v>
      </c>
      <c r="L1769" s="5" t="str">
        <f t="array" ref="L1769">IFERROR(INDEX(e29_4c,SMALL(IF(($B$9&lt;=e29_raw)*($B$11&gt;=e29_raw),MATCH(ROW(e29_4c),ROW(e29_4c))),ROWS($A$1:A1763)),COLUMN(A1763)),"")</f>
        <v/>
      </c>
      <c r="M1769" s="5" t="b">
        <f t="shared" si="752"/>
        <v>0</v>
      </c>
      <c r="N1769" t="b">
        <f t="shared" si="753"/>
        <v>0</v>
      </c>
      <c r="O1769" t="b">
        <f t="shared" si="754"/>
        <v>0</v>
      </c>
      <c r="P1769" s="5" t="b">
        <f t="shared" si="755"/>
        <v>0</v>
      </c>
      <c r="T1769" t="str">
        <f t="shared" si="731"/>
        <v/>
      </c>
      <c r="U1769" t="str">
        <f t="shared" si="732"/>
        <v/>
      </c>
      <c r="V1769" t="str">
        <f t="shared" si="733"/>
        <v/>
      </c>
      <c r="W1769" t="str">
        <f t="shared" si="734"/>
        <v/>
      </c>
      <c r="X1769" t="str">
        <f t="shared" si="735"/>
        <v/>
      </c>
      <c r="Y1769" t="str">
        <f t="shared" si="736"/>
        <v/>
      </c>
      <c r="Z1769" t="str">
        <f t="shared" si="737"/>
        <v/>
      </c>
      <c r="AA1769" t="str">
        <f t="shared" si="738"/>
        <v/>
      </c>
      <c r="AB1769" t="str">
        <f t="shared" si="739"/>
        <v/>
      </c>
      <c r="AC1769" t="str">
        <f t="shared" si="740"/>
        <v/>
      </c>
      <c r="AD1769" t="str">
        <f t="shared" si="741"/>
        <v/>
      </c>
      <c r="AE1769" t="str">
        <f t="shared" si="742"/>
        <v/>
      </c>
      <c r="AF1769" t="str">
        <f t="shared" si="743"/>
        <v/>
      </c>
      <c r="AG1769" t="str">
        <f t="shared" si="744"/>
        <v/>
      </c>
    </row>
    <row r="1770" spans="3:33" x14ac:dyDescent="0.3">
      <c r="C1770" s="5" t="str">
        <f t="shared" si="745"/>
        <v/>
      </c>
      <c r="D1770" s="5" t="e">
        <f t="shared" si="729"/>
        <v>#N/A</v>
      </c>
      <c r="E1770" s="5" t="b">
        <f t="shared" si="746"/>
        <v>0</v>
      </c>
      <c r="F1770" s="5" t="e">
        <f t="shared" si="730"/>
        <v>#N/A</v>
      </c>
      <c r="G1770" s="5" t="str">
        <f t="shared" si="747"/>
        <v>FALSE V</v>
      </c>
      <c r="H1770" s="5" t="b">
        <f t="shared" si="748"/>
        <v>0</v>
      </c>
      <c r="I1770" s="5" t="b">
        <f t="shared" si="749"/>
        <v>0</v>
      </c>
      <c r="J1770" s="5" t="b">
        <f t="shared" si="750"/>
        <v>0</v>
      </c>
      <c r="K1770" s="5" t="str">
        <f t="shared" si="751"/>
        <v>FALSE C</v>
      </c>
      <c r="L1770" s="5" t="str">
        <f t="array" ref="L1770">IFERROR(INDEX(e29_4c,SMALL(IF(($B$9&lt;=e29_raw)*($B$11&gt;=e29_raw),MATCH(ROW(e29_4c),ROW(e29_4c))),ROWS($A$1:A1764)),COLUMN(A1764)),"")</f>
        <v/>
      </c>
      <c r="M1770" s="5" t="b">
        <f t="shared" si="752"/>
        <v>0</v>
      </c>
      <c r="N1770" t="b">
        <f t="shared" si="753"/>
        <v>0</v>
      </c>
      <c r="O1770" t="b">
        <f t="shared" si="754"/>
        <v>0</v>
      </c>
      <c r="P1770" s="5" t="b">
        <f t="shared" si="755"/>
        <v>0</v>
      </c>
      <c r="T1770" t="str">
        <f t="shared" si="731"/>
        <v/>
      </c>
      <c r="U1770" t="str">
        <f t="shared" si="732"/>
        <v/>
      </c>
      <c r="V1770" t="str">
        <f t="shared" si="733"/>
        <v/>
      </c>
      <c r="W1770" t="str">
        <f t="shared" si="734"/>
        <v/>
      </c>
      <c r="X1770" t="str">
        <f t="shared" si="735"/>
        <v/>
      </c>
      <c r="Y1770" t="str">
        <f t="shared" si="736"/>
        <v/>
      </c>
      <c r="Z1770" t="str">
        <f t="shared" si="737"/>
        <v/>
      </c>
      <c r="AA1770" t="str">
        <f t="shared" si="738"/>
        <v/>
      </c>
      <c r="AB1770" t="str">
        <f t="shared" si="739"/>
        <v/>
      </c>
      <c r="AC1770" t="str">
        <f t="shared" si="740"/>
        <v/>
      </c>
      <c r="AD1770" t="str">
        <f t="shared" si="741"/>
        <v/>
      </c>
      <c r="AE1770" t="str">
        <f t="shared" si="742"/>
        <v/>
      </c>
      <c r="AF1770" t="str">
        <f t="shared" si="743"/>
        <v/>
      </c>
      <c r="AG1770" t="str">
        <f t="shared" si="744"/>
        <v/>
      </c>
    </row>
    <row r="1771" spans="3:33" x14ac:dyDescent="0.3">
      <c r="C1771" s="5" t="str">
        <f t="shared" si="745"/>
        <v/>
      </c>
      <c r="D1771" s="5" t="e">
        <f t="shared" si="729"/>
        <v>#N/A</v>
      </c>
      <c r="E1771" s="5" t="b">
        <f t="shared" si="746"/>
        <v>0</v>
      </c>
      <c r="F1771" s="5" t="e">
        <f t="shared" si="730"/>
        <v>#N/A</v>
      </c>
      <c r="G1771" s="5" t="str">
        <f t="shared" si="747"/>
        <v>FALSE V</v>
      </c>
      <c r="H1771" s="5" t="b">
        <f t="shared" si="748"/>
        <v>0</v>
      </c>
      <c r="I1771" s="5" t="b">
        <f t="shared" si="749"/>
        <v>0</v>
      </c>
      <c r="J1771" s="5" t="b">
        <f t="shared" si="750"/>
        <v>0</v>
      </c>
      <c r="K1771" s="5" t="str">
        <f t="shared" si="751"/>
        <v>FALSE C</v>
      </c>
      <c r="L1771" s="5" t="str">
        <f t="array" ref="L1771">IFERROR(INDEX(e29_4c,SMALL(IF(($B$9&lt;=e29_raw)*($B$11&gt;=e29_raw),MATCH(ROW(e29_4c),ROW(e29_4c))),ROWS($A$1:A1765)),COLUMN(A1765)),"")</f>
        <v/>
      </c>
      <c r="M1771" s="5" t="b">
        <f t="shared" si="752"/>
        <v>0</v>
      </c>
      <c r="N1771" t="b">
        <f t="shared" si="753"/>
        <v>0</v>
      </c>
      <c r="O1771" t="b">
        <f t="shared" si="754"/>
        <v>0</v>
      </c>
      <c r="P1771" s="5" t="b">
        <f t="shared" si="755"/>
        <v>0</v>
      </c>
      <c r="T1771" t="str">
        <f t="shared" si="731"/>
        <v/>
      </c>
      <c r="U1771" t="str">
        <f t="shared" si="732"/>
        <v/>
      </c>
      <c r="V1771" t="str">
        <f t="shared" si="733"/>
        <v/>
      </c>
      <c r="W1771" t="str">
        <f t="shared" si="734"/>
        <v/>
      </c>
      <c r="X1771" t="str">
        <f t="shared" si="735"/>
        <v/>
      </c>
      <c r="Y1771" t="str">
        <f t="shared" si="736"/>
        <v/>
      </c>
      <c r="Z1771" t="str">
        <f t="shared" si="737"/>
        <v/>
      </c>
      <c r="AA1771" t="str">
        <f t="shared" si="738"/>
        <v/>
      </c>
      <c r="AB1771" t="str">
        <f t="shared" si="739"/>
        <v/>
      </c>
      <c r="AC1771" t="str">
        <f t="shared" si="740"/>
        <v/>
      </c>
      <c r="AD1771" t="str">
        <f t="shared" si="741"/>
        <v/>
      </c>
      <c r="AE1771" t="str">
        <f t="shared" si="742"/>
        <v/>
      </c>
      <c r="AF1771" t="str">
        <f t="shared" si="743"/>
        <v/>
      </c>
      <c r="AG1771" t="str">
        <f t="shared" si="744"/>
        <v/>
      </c>
    </row>
    <row r="1772" spans="3:33" x14ac:dyDescent="0.3">
      <c r="C1772" s="5" t="str">
        <f t="shared" si="745"/>
        <v/>
      </c>
      <c r="D1772" s="5" t="e">
        <f t="shared" si="729"/>
        <v>#N/A</v>
      </c>
      <c r="E1772" s="5" t="b">
        <f t="shared" si="746"/>
        <v>0</v>
      </c>
      <c r="F1772" s="5" t="e">
        <f t="shared" si="730"/>
        <v>#N/A</v>
      </c>
      <c r="G1772" s="5" t="str">
        <f t="shared" si="747"/>
        <v>FALSE V</v>
      </c>
      <c r="H1772" s="5" t="b">
        <f t="shared" si="748"/>
        <v>0</v>
      </c>
      <c r="I1772" s="5" t="b">
        <f t="shared" si="749"/>
        <v>0</v>
      </c>
      <c r="J1772" s="5" t="b">
        <f t="shared" si="750"/>
        <v>0</v>
      </c>
      <c r="K1772" s="5" t="str">
        <f t="shared" si="751"/>
        <v>FALSE C</v>
      </c>
      <c r="L1772" s="5" t="str">
        <f t="array" ref="L1772">IFERROR(INDEX(e29_4c,SMALL(IF(($B$9&lt;=e29_raw)*($B$11&gt;=e29_raw),MATCH(ROW(e29_4c),ROW(e29_4c))),ROWS($A$1:A1766)),COLUMN(A1766)),"")</f>
        <v/>
      </c>
      <c r="M1772" s="5" t="b">
        <f t="shared" si="752"/>
        <v>0</v>
      </c>
      <c r="N1772" t="b">
        <f t="shared" si="753"/>
        <v>0</v>
      </c>
      <c r="O1772" t="b">
        <f t="shared" si="754"/>
        <v>0</v>
      </c>
      <c r="P1772" s="5" t="b">
        <f t="shared" si="755"/>
        <v>0</v>
      </c>
      <c r="T1772" t="str">
        <f t="shared" si="731"/>
        <v/>
      </c>
      <c r="U1772" t="str">
        <f t="shared" si="732"/>
        <v/>
      </c>
      <c r="V1772" t="str">
        <f t="shared" si="733"/>
        <v/>
      </c>
      <c r="W1772" t="str">
        <f t="shared" si="734"/>
        <v/>
      </c>
      <c r="X1772" t="str">
        <f t="shared" si="735"/>
        <v/>
      </c>
      <c r="Y1772" t="str">
        <f t="shared" si="736"/>
        <v/>
      </c>
      <c r="Z1772" t="str">
        <f t="shared" si="737"/>
        <v/>
      </c>
      <c r="AA1772" t="str">
        <f t="shared" si="738"/>
        <v/>
      </c>
      <c r="AB1772" t="str">
        <f t="shared" si="739"/>
        <v/>
      </c>
      <c r="AC1772" t="str">
        <f t="shared" si="740"/>
        <v/>
      </c>
      <c r="AD1772" t="str">
        <f t="shared" si="741"/>
        <v/>
      </c>
      <c r="AE1772" t="str">
        <f t="shared" si="742"/>
        <v/>
      </c>
      <c r="AF1772" t="str">
        <f t="shared" si="743"/>
        <v/>
      </c>
      <c r="AG1772" t="str">
        <f t="shared" si="744"/>
        <v/>
      </c>
    </row>
    <row r="1773" spans="3:33" x14ac:dyDescent="0.3">
      <c r="C1773" s="5" t="str">
        <f t="shared" si="745"/>
        <v/>
      </c>
      <c r="D1773" s="5" t="e">
        <f t="shared" si="729"/>
        <v>#N/A</v>
      </c>
      <c r="E1773" s="5" t="b">
        <f t="shared" si="746"/>
        <v>0</v>
      </c>
      <c r="F1773" s="5" t="e">
        <f t="shared" si="730"/>
        <v>#N/A</v>
      </c>
      <c r="G1773" s="5" t="str">
        <f t="shared" si="747"/>
        <v>FALSE V</v>
      </c>
      <c r="H1773" s="5" t="b">
        <f t="shared" si="748"/>
        <v>0</v>
      </c>
      <c r="I1773" s="5" t="b">
        <f t="shared" si="749"/>
        <v>0</v>
      </c>
      <c r="J1773" s="5" t="b">
        <f t="shared" si="750"/>
        <v>0</v>
      </c>
      <c r="K1773" s="5" t="str">
        <f t="shared" si="751"/>
        <v>FALSE C</v>
      </c>
      <c r="L1773" s="5" t="str">
        <f t="array" ref="L1773">IFERROR(INDEX(e29_4c,SMALL(IF(($B$9&lt;=e29_raw)*($B$11&gt;=e29_raw),MATCH(ROW(e29_4c),ROW(e29_4c))),ROWS($A$1:A1767)),COLUMN(A1767)),"")</f>
        <v/>
      </c>
      <c r="M1773" s="5" t="b">
        <f t="shared" si="752"/>
        <v>0</v>
      </c>
      <c r="N1773" t="b">
        <f t="shared" si="753"/>
        <v>0</v>
      </c>
      <c r="O1773" t="b">
        <f t="shared" si="754"/>
        <v>0</v>
      </c>
      <c r="P1773" s="5" t="b">
        <f t="shared" si="755"/>
        <v>0</v>
      </c>
      <c r="T1773" t="str">
        <f t="shared" si="731"/>
        <v/>
      </c>
      <c r="U1773" t="str">
        <f t="shared" si="732"/>
        <v/>
      </c>
      <c r="V1773" t="str">
        <f t="shared" si="733"/>
        <v/>
      </c>
      <c r="W1773" t="str">
        <f t="shared" si="734"/>
        <v/>
      </c>
      <c r="X1773" t="str">
        <f t="shared" si="735"/>
        <v/>
      </c>
      <c r="Y1773" t="str">
        <f t="shared" si="736"/>
        <v/>
      </c>
      <c r="Z1773" t="str">
        <f t="shared" si="737"/>
        <v/>
      </c>
      <c r="AA1773" t="str">
        <f t="shared" si="738"/>
        <v/>
      </c>
      <c r="AB1773" t="str">
        <f t="shared" si="739"/>
        <v/>
      </c>
      <c r="AC1773" t="str">
        <f t="shared" si="740"/>
        <v/>
      </c>
      <c r="AD1773" t="str">
        <f t="shared" si="741"/>
        <v/>
      </c>
      <c r="AE1773" t="str">
        <f t="shared" si="742"/>
        <v/>
      </c>
      <c r="AF1773" t="str">
        <f t="shared" si="743"/>
        <v/>
      </c>
      <c r="AG1773" t="str">
        <f t="shared" si="744"/>
        <v/>
      </c>
    </row>
    <row r="1774" spans="3:33" x14ac:dyDescent="0.3">
      <c r="C1774" s="5" t="str">
        <f t="shared" si="745"/>
        <v/>
      </c>
      <c r="D1774" s="5" t="e">
        <f t="shared" si="729"/>
        <v>#N/A</v>
      </c>
      <c r="E1774" s="5" t="b">
        <f t="shared" si="746"/>
        <v>0</v>
      </c>
      <c r="F1774" s="5" t="e">
        <f t="shared" si="730"/>
        <v>#N/A</v>
      </c>
      <c r="G1774" s="5" t="str">
        <f t="shared" si="747"/>
        <v>FALSE V</v>
      </c>
      <c r="H1774" s="5" t="b">
        <f t="shared" si="748"/>
        <v>0</v>
      </c>
      <c r="I1774" s="5" t="b">
        <f t="shared" si="749"/>
        <v>0</v>
      </c>
      <c r="J1774" s="5" t="b">
        <f t="shared" si="750"/>
        <v>0</v>
      </c>
      <c r="K1774" s="5" t="str">
        <f t="shared" si="751"/>
        <v>FALSE C</v>
      </c>
      <c r="L1774" s="5" t="str">
        <f t="array" ref="L1774">IFERROR(INDEX(e29_4c,SMALL(IF(($B$9&lt;=e29_raw)*($B$11&gt;=e29_raw),MATCH(ROW(e29_4c),ROW(e29_4c))),ROWS($A$1:A1768)),COLUMN(A1768)),"")</f>
        <v/>
      </c>
      <c r="M1774" s="5" t="b">
        <f t="shared" si="752"/>
        <v>0</v>
      </c>
      <c r="N1774" t="b">
        <f t="shared" si="753"/>
        <v>0</v>
      </c>
      <c r="O1774" t="b">
        <f t="shared" si="754"/>
        <v>0</v>
      </c>
      <c r="P1774" s="5" t="b">
        <f t="shared" si="755"/>
        <v>0</v>
      </c>
      <c r="T1774" t="str">
        <f t="shared" si="731"/>
        <v/>
      </c>
      <c r="U1774" t="str">
        <f t="shared" si="732"/>
        <v/>
      </c>
      <c r="V1774" t="str">
        <f t="shared" si="733"/>
        <v/>
      </c>
      <c r="W1774" t="str">
        <f t="shared" si="734"/>
        <v/>
      </c>
      <c r="X1774" t="str">
        <f t="shared" si="735"/>
        <v/>
      </c>
      <c r="Y1774" t="str">
        <f t="shared" si="736"/>
        <v/>
      </c>
      <c r="Z1774" t="str">
        <f t="shared" si="737"/>
        <v/>
      </c>
      <c r="AA1774" t="str">
        <f t="shared" si="738"/>
        <v/>
      </c>
      <c r="AB1774" t="str">
        <f t="shared" si="739"/>
        <v/>
      </c>
      <c r="AC1774" t="str">
        <f t="shared" si="740"/>
        <v/>
      </c>
      <c r="AD1774" t="str">
        <f t="shared" si="741"/>
        <v/>
      </c>
      <c r="AE1774" t="str">
        <f t="shared" si="742"/>
        <v/>
      </c>
      <c r="AF1774" t="str">
        <f t="shared" si="743"/>
        <v/>
      </c>
      <c r="AG1774" t="str">
        <f t="shared" si="744"/>
        <v/>
      </c>
    </row>
    <row r="1775" spans="3:33" x14ac:dyDescent="0.3">
      <c r="C1775" s="5" t="str">
        <f t="shared" si="745"/>
        <v/>
      </c>
      <c r="D1775" s="5" t="e">
        <f t="shared" si="729"/>
        <v>#N/A</v>
      </c>
      <c r="E1775" s="5" t="b">
        <f t="shared" si="746"/>
        <v>0</v>
      </c>
      <c r="F1775" s="5" t="e">
        <f t="shared" si="730"/>
        <v>#N/A</v>
      </c>
      <c r="G1775" s="5" t="str">
        <f t="shared" si="747"/>
        <v>FALSE V</v>
      </c>
      <c r="H1775" s="5" t="b">
        <f t="shared" si="748"/>
        <v>0</v>
      </c>
      <c r="I1775" s="5" t="b">
        <f t="shared" si="749"/>
        <v>0</v>
      </c>
      <c r="J1775" s="5" t="b">
        <f t="shared" si="750"/>
        <v>0</v>
      </c>
      <c r="K1775" s="5" t="str">
        <f t="shared" si="751"/>
        <v>FALSE C</v>
      </c>
      <c r="L1775" s="5" t="str">
        <f t="array" ref="L1775">IFERROR(INDEX(e29_4c,SMALL(IF(($B$9&lt;=e29_raw)*($B$11&gt;=e29_raw),MATCH(ROW(e29_4c),ROW(e29_4c))),ROWS($A$1:A1769)),COLUMN(A1769)),"")</f>
        <v/>
      </c>
      <c r="M1775" s="5" t="b">
        <f t="shared" si="752"/>
        <v>0</v>
      </c>
      <c r="N1775" t="b">
        <f t="shared" si="753"/>
        <v>0</v>
      </c>
      <c r="O1775" t="b">
        <f t="shared" si="754"/>
        <v>0</v>
      </c>
      <c r="P1775" s="5" t="b">
        <f t="shared" si="755"/>
        <v>0</v>
      </c>
      <c r="T1775" t="str">
        <f t="shared" si="731"/>
        <v/>
      </c>
      <c r="U1775" t="str">
        <f t="shared" si="732"/>
        <v/>
      </c>
      <c r="V1775" t="str">
        <f t="shared" si="733"/>
        <v/>
      </c>
      <c r="W1775" t="str">
        <f t="shared" si="734"/>
        <v/>
      </c>
      <c r="X1775" t="str">
        <f t="shared" si="735"/>
        <v/>
      </c>
      <c r="Y1775" t="str">
        <f t="shared" si="736"/>
        <v/>
      </c>
      <c r="Z1775" t="str">
        <f t="shared" si="737"/>
        <v/>
      </c>
      <c r="AA1775" t="str">
        <f t="shared" si="738"/>
        <v/>
      </c>
      <c r="AB1775" t="str">
        <f t="shared" si="739"/>
        <v/>
      </c>
      <c r="AC1775" t="str">
        <f t="shared" si="740"/>
        <v/>
      </c>
      <c r="AD1775" t="str">
        <f t="shared" si="741"/>
        <v/>
      </c>
      <c r="AE1775" t="str">
        <f t="shared" si="742"/>
        <v/>
      </c>
      <c r="AF1775" t="str">
        <f t="shared" si="743"/>
        <v/>
      </c>
      <c r="AG1775" t="str">
        <f t="shared" si="744"/>
        <v/>
      </c>
    </row>
    <row r="1776" spans="3:33" x14ac:dyDescent="0.3">
      <c r="C1776" s="5" t="str">
        <f t="shared" si="745"/>
        <v/>
      </c>
      <c r="D1776" s="5" t="e">
        <f t="shared" si="729"/>
        <v>#N/A</v>
      </c>
      <c r="E1776" s="5" t="b">
        <f t="shared" si="746"/>
        <v>0</v>
      </c>
      <c r="F1776" s="5" t="e">
        <f t="shared" si="730"/>
        <v>#N/A</v>
      </c>
      <c r="G1776" s="5" t="str">
        <f t="shared" si="747"/>
        <v>FALSE V</v>
      </c>
      <c r="H1776" s="5" t="b">
        <f t="shared" si="748"/>
        <v>0</v>
      </c>
      <c r="I1776" s="5" t="b">
        <f t="shared" si="749"/>
        <v>0</v>
      </c>
      <c r="J1776" s="5" t="b">
        <f t="shared" si="750"/>
        <v>0</v>
      </c>
      <c r="K1776" s="5" t="str">
        <f t="shared" si="751"/>
        <v>FALSE C</v>
      </c>
      <c r="L1776" s="5" t="str">
        <f t="array" ref="L1776">IFERROR(INDEX(e29_4c,SMALL(IF(($B$9&lt;=e29_raw)*($B$11&gt;=e29_raw),MATCH(ROW(e29_4c),ROW(e29_4c))),ROWS($A$1:A1770)),COLUMN(A1770)),"")</f>
        <v/>
      </c>
      <c r="M1776" s="5" t="b">
        <f t="shared" si="752"/>
        <v>0</v>
      </c>
      <c r="N1776" t="b">
        <f t="shared" si="753"/>
        <v>0</v>
      </c>
      <c r="O1776" t="b">
        <f t="shared" si="754"/>
        <v>0</v>
      </c>
      <c r="P1776" s="5" t="b">
        <f t="shared" si="755"/>
        <v>0</v>
      </c>
      <c r="T1776" t="str">
        <f t="shared" si="731"/>
        <v/>
      </c>
      <c r="U1776" t="str">
        <f t="shared" si="732"/>
        <v/>
      </c>
      <c r="V1776" t="str">
        <f t="shared" si="733"/>
        <v/>
      </c>
      <c r="W1776" t="str">
        <f t="shared" si="734"/>
        <v/>
      </c>
      <c r="X1776" t="str">
        <f t="shared" si="735"/>
        <v/>
      </c>
      <c r="Y1776" t="str">
        <f t="shared" si="736"/>
        <v/>
      </c>
      <c r="Z1776" t="str">
        <f t="shared" si="737"/>
        <v/>
      </c>
      <c r="AA1776" t="str">
        <f t="shared" si="738"/>
        <v/>
      </c>
      <c r="AB1776" t="str">
        <f t="shared" si="739"/>
        <v/>
      </c>
      <c r="AC1776" t="str">
        <f t="shared" si="740"/>
        <v/>
      </c>
      <c r="AD1776" t="str">
        <f t="shared" si="741"/>
        <v/>
      </c>
      <c r="AE1776" t="str">
        <f t="shared" si="742"/>
        <v/>
      </c>
      <c r="AF1776" t="str">
        <f t="shared" si="743"/>
        <v/>
      </c>
      <c r="AG1776" t="str">
        <f t="shared" si="744"/>
        <v/>
      </c>
    </row>
    <row r="1777" spans="3:33" x14ac:dyDescent="0.3">
      <c r="C1777" s="5" t="str">
        <f t="shared" si="745"/>
        <v/>
      </c>
      <c r="D1777" s="5" t="e">
        <f t="shared" si="729"/>
        <v>#N/A</v>
      </c>
      <c r="E1777" s="5" t="b">
        <f t="shared" si="746"/>
        <v>0</v>
      </c>
      <c r="F1777" s="5" t="e">
        <f t="shared" si="730"/>
        <v>#N/A</v>
      </c>
      <c r="G1777" s="5" t="str">
        <f t="shared" si="747"/>
        <v>FALSE V</v>
      </c>
      <c r="H1777" s="5" t="b">
        <f t="shared" si="748"/>
        <v>0</v>
      </c>
      <c r="I1777" s="5" t="b">
        <f t="shared" si="749"/>
        <v>0</v>
      </c>
      <c r="J1777" s="5" t="b">
        <f t="shared" si="750"/>
        <v>0</v>
      </c>
      <c r="K1777" s="5" t="str">
        <f t="shared" si="751"/>
        <v>FALSE C</v>
      </c>
      <c r="L1777" s="5" t="str">
        <f t="array" ref="L1777">IFERROR(INDEX(e29_4c,SMALL(IF(($B$9&lt;=e29_raw)*($B$11&gt;=e29_raw),MATCH(ROW(e29_4c),ROW(e29_4c))),ROWS($A$1:A1771)),COLUMN(A1771)),"")</f>
        <v/>
      </c>
      <c r="M1777" s="5" t="b">
        <f t="shared" si="752"/>
        <v>0</v>
      </c>
      <c r="N1777" t="b">
        <f t="shared" si="753"/>
        <v>0</v>
      </c>
      <c r="O1777" t="b">
        <f t="shared" si="754"/>
        <v>0</v>
      </c>
      <c r="P1777" s="5" t="b">
        <f t="shared" si="755"/>
        <v>0</v>
      </c>
      <c r="T1777" t="str">
        <f t="shared" si="731"/>
        <v/>
      </c>
      <c r="U1777" t="str">
        <f t="shared" si="732"/>
        <v/>
      </c>
      <c r="V1777" t="str">
        <f t="shared" si="733"/>
        <v/>
      </c>
      <c r="W1777" t="str">
        <f t="shared" si="734"/>
        <v/>
      </c>
      <c r="X1777" t="str">
        <f t="shared" si="735"/>
        <v/>
      </c>
      <c r="Y1777" t="str">
        <f t="shared" si="736"/>
        <v/>
      </c>
      <c r="Z1777" t="str">
        <f t="shared" si="737"/>
        <v/>
      </c>
      <c r="AA1777" t="str">
        <f t="shared" si="738"/>
        <v/>
      </c>
      <c r="AB1777" t="str">
        <f t="shared" si="739"/>
        <v/>
      </c>
      <c r="AC1777" t="str">
        <f t="shared" si="740"/>
        <v/>
      </c>
      <c r="AD1777" t="str">
        <f t="shared" si="741"/>
        <v/>
      </c>
      <c r="AE1777" t="str">
        <f t="shared" si="742"/>
        <v/>
      </c>
      <c r="AF1777" t="str">
        <f t="shared" si="743"/>
        <v/>
      </c>
      <c r="AG1777" t="str">
        <f t="shared" si="744"/>
        <v/>
      </c>
    </row>
    <row r="1778" spans="3:33" x14ac:dyDescent="0.3">
      <c r="C1778" s="5" t="str">
        <f t="shared" si="745"/>
        <v/>
      </c>
      <c r="D1778" s="5" t="e">
        <f t="shared" si="729"/>
        <v>#N/A</v>
      </c>
      <c r="E1778" s="5" t="b">
        <f t="shared" si="746"/>
        <v>0</v>
      </c>
      <c r="F1778" s="5" t="e">
        <f t="shared" si="730"/>
        <v>#N/A</v>
      </c>
      <c r="G1778" s="5" t="str">
        <f t="shared" si="747"/>
        <v>FALSE V</v>
      </c>
      <c r="H1778" s="5" t="b">
        <f t="shared" si="748"/>
        <v>0</v>
      </c>
      <c r="I1778" s="5" t="b">
        <f t="shared" si="749"/>
        <v>0</v>
      </c>
      <c r="J1778" s="5" t="b">
        <f t="shared" si="750"/>
        <v>0</v>
      </c>
      <c r="K1778" s="5" t="str">
        <f t="shared" si="751"/>
        <v>FALSE C</v>
      </c>
      <c r="L1778" s="5" t="str">
        <f t="array" ref="L1778">IFERROR(INDEX(e29_4c,SMALL(IF(($B$9&lt;=e29_raw)*($B$11&gt;=e29_raw),MATCH(ROW(e29_4c),ROW(e29_4c))),ROWS($A$1:A1772)),COLUMN(A1772)),"")</f>
        <v/>
      </c>
      <c r="M1778" s="5" t="b">
        <f t="shared" si="752"/>
        <v>0</v>
      </c>
      <c r="N1778" t="b">
        <f t="shared" si="753"/>
        <v>0</v>
      </c>
      <c r="O1778" t="b">
        <f t="shared" si="754"/>
        <v>0</v>
      </c>
      <c r="P1778" s="5" t="b">
        <f t="shared" si="755"/>
        <v>0</v>
      </c>
      <c r="T1778" t="str">
        <f t="shared" si="731"/>
        <v/>
      </c>
      <c r="U1778" t="str">
        <f t="shared" si="732"/>
        <v/>
      </c>
      <c r="V1778" t="str">
        <f t="shared" si="733"/>
        <v/>
      </c>
      <c r="W1778" t="str">
        <f t="shared" si="734"/>
        <v/>
      </c>
      <c r="X1778" t="str">
        <f t="shared" si="735"/>
        <v/>
      </c>
      <c r="Y1778" t="str">
        <f t="shared" si="736"/>
        <v/>
      </c>
      <c r="Z1778" t="str">
        <f t="shared" si="737"/>
        <v/>
      </c>
      <c r="AA1778" t="str">
        <f t="shared" si="738"/>
        <v/>
      </c>
      <c r="AB1778" t="str">
        <f t="shared" si="739"/>
        <v/>
      </c>
      <c r="AC1778" t="str">
        <f t="shared" si="740"/>
        <v/>
      </c>
      <c r="AD1778" t="str">
        <f t="shared" si="741"/>
        <v/>
      </c>
      <c r="AE1778" t="str">
        <f t="shared" si="742"/>
        <v/>
      </c>
      <c r="AF1778" t="str">
        <f t="shared" si="743"/>
        <v/>
      </c>
      <c r="AG1778" t="str">
        <f t="shared" si="744"/>
        <v/>
      </c>
    </row>
    <row r="1779" spans="3:33" x14ac:dyDescent="0.3">
      <c r="C1779" s="5" t="str">
        <f t="shared" si="745"/>
        <v/>
      </c>
      <c r="D1779" s="5" t="e">
        <f t="shared" si="729"/>
        <v>#N/A</v>
      </c>
      <c r="E1779" s="5" t="b">
        <f t="shared" si="746"/>
        <v>0</v>
      </c>
      <c r="F1779" s="5" t="e">
        <f t="shared" si="730"/>
        <v>#N/A</v>
      </c>
      <c r="G1779" s="5" t="str">
        <f t="shared" si="747"/>
        <v>FALSE V</v>
      </c>
      <c r="H1779" s="5" t="b">
        <f t="shared" si="748"/>
        <v>0</v>
      </c>
      <c r="I1779" s="5" t="b">
        <f t="shared" si="749"/>
        <v>0</v>
      </c>
      <c r="J1779" s="5" t="b">
        <f t="shared" si="750"/>
        <v>0</v>
      </c>
      <c r="K1779" s="5" t="str">
        <f t="shared" si="751"/>
        <v>FALSE C</v>
      </c>
      <c r="L1779" s="5" t="str">
        <f t="array" ref="L1779">IFERROR(INDEX(e29_4c,SMALL(IF(($B$9&lt;=e29_raw)*($B$11&gt;=e29_raw),MATCH(ROW(e29_4c),ROW(e29_4c))),ROWS($A$1:A1773)),COLUMN(A1773)),"")</f>
        <v/>
      </c>
      <c r="M1779" s="5" t="b">
        <f t="shared" si="752"/>
        <v>0</v>
      </c>
      <c r="N1779" t="b">
        <f t="shared" si="753"/>
        <v>0</v>
      </c>
      <c r="O1779" t="b">
        <f t="shared" si="754"/>
        <v>0</v>
      </c>
      <c r="P1779" s="5" t="b">
        <f t="shared" si="755"/>
        <v>0</v>
      </c>
      <c r="T1779" t="str">
        <f t="shared" si="731"/>
        <v/>
      </c>
      <c r="U1779" t="str">
        <f t="shared" si="732"/>
        <v/>
      </c>
      <c r="V1779" t="str">
        <f t="shared" si="733"/>
        <v/>
      </c>
      <c r="W1779" t="str">
        <f t="shared" si="734"/>
        <v/>
      </c>
      <c r="X1779" t="str">
        <f t="shared" si="735"/>
        <v/>
      </c>
      <c r="Y1779" t="str">
        <f t="shared" si="736"/>
        <v/>
      </c>
      <c r="Z1779" t="str">
        <f t="shared" si="737"/>
        <v/>
      </c>
      <c r="AA1779" t="str">
        <f t="shared" si="738"/>
        <v/>
      </c>
      <c r="AB1779" t="str">
        <f t="shared" si="739"/>
        <v/>
      </c>
      <c r="AC1779" t="str">
        <f t="shared" si="740"/>
        <v/>
      </c>
      <c r="AD1779" t="str">
        <f t="shared" si="741"/>
        <v/>
      </c>
      <c r="AE1779" t="str">
        <f t="shared" si="742"/>
        <v/>
      </c>
      <c r="AF1779" t="str">
        <f t="shared" si="743"/>
        <v/>
      </c>
      <c r="AG1779" t="str">
        <f t="shared" si="744"/>
        <v/>
      </c>
    </row>
    <row r="1780" spans="3:33" x14ac:dyDescent="0.3">
      <c r="C1780" s="5" t="str">
        <f t="shared" si="745"/>
        <v/>
      </c>
      <c r="D1780" s="5" t="e">
        <f t="shared" si="729"/>
        <v>#N/A</v>
      </c>
      <c r="E1780" s="5" t="b">
        <f t="shared" si="746"/>
        <v>0</v>
      </c>
      <c r="F1780" s="5" t="e">
        <f t="shared" si="730"/>
        <v>#N/A</v>
      </c>
      <c r="G1780" s="5" t="str">
        <f t="shared" si="747"/>
        <v>FALSE V</v>
      </c>
      <c r="H1780" s="5" t="b">
        <f t="shared" si="748"/>
        <v>0</v>
      </c>
      <c r="I1780" s="5" t="b">
        <f t="shared" si="749"/>
        <v>0</v>
      </c>
      <c r="J1780" s="5" t="b">
        <f t="shared" si="750"/>
        <v>0</v>
      </c>
      <c r="K1780" s="5" t="str">
        <f t="shared" si="751"/>
        <v>FALSE C</v>
      </c>
      <c r="L1780" s="5" t="str">
        <f t="array" ref="L1780">IFERROR(INDEX(e29_4c,SMALL(IF(($B$9&lt;=e29_raw)*($B$11&gt;=e29_raw),MATCH(ROW(e29_4c),ROW(e29_4c))),ROWS($A$1:A1774)),COLUMN(A1774)),"")</f>
        <v/>
      </c>
      <c r="M1780" s="5" t="b">
        <f t="shared" si="752"/>
        <v>0</v>
      </c>
      <c r="N1780" t="b">
        <f t="shared" si="753"/>
        <v>0</v>
      </c>
      <c r="O1780" t="b">
        <f t="shared" si="754"/>
        <v>0</v>
      </c>
      <c r="P1780" s="5" t="b">
        <f t="shared" si="755"/>
        <v>0</v>
      </c>
      <c r="T1780" t="str">
        <f t="shared" si="731"/>
        <v/>
      </c>
      <c r="U1780" t="str">
        <f t="shared" si="732"/>
        <v/>
      </c>
      <c r="V1780" t="str">
        <f t="shared" si="733"/>
        <v/>
      </c>
      <c r="W1780" t="str">
        <f t="shared" si="734"/>
        <v/>
      </c>
      <c r="X1780" t="str">
        <f t="shared" si="735"/>
        <v/>
      </c>
      <c r="Y1780" t="str">
        <f t="shared" si="736"/>
        <v/>
      </c>
      <c r="Z1780" t="str">
        <f t="shared" si="737"/>
        <v/>
      </c>
      <c r="AA1780" t="str">
        <f t="shared" si="738"/>
        <v/>
      </c>
      <c r="AB1780" t="str">
        <f t="shared" si="739"/>
        <v/>
      </c>
      <c r="AC1780" t="str">
        <f t="shared" si="740"/>
        <v/>
      </c>
      <c r="AD1780" t="str">
        <f t="shared" si="741"/>
        <v/>
      </c>
      <c r="AE1780" t="str">
        <f t="shared" si="742"/>
        <v/>
      </c>
      <c r="AF1780" t="str">
        <f t="shared" si="743"/>
        <v/>
      </c>
      <c r="AG1780" t="str">
        <f t="shared" si="744"/>
        <v/>
      </c>
    </row>
    <row r="1781" spans="3:33" x14ac:dyDescent="0.3">
      <c r="C1781" s="5" t="str">
        <f t="shared" si="745"/>
        <v/>
      </c>
      <c r="D1781" s="5" t="e">
        <f t="shared" si="729"/>
        <v>#N/A</v>
      </c>
      <c r="E1781" s="5" t="b">
        <f t="shared" si="746"/>
        <v>0</v>
      </c>
      <c r="F1781" s="5" t="e">
        <f t="shared" si="730"/>
        <v>#N/A</v>
      </c>
      <c r="G1781" s="5" t="str">
        <f t="shared" si="747"/>
        <v>FALSE V</v>
      </c>
      <c r="H1781" s="5" t="b">
        <f t="shared" si="748"/>
        <v>0</v>
      </c>
      <c r="I1781" s="5" t="b">
        <f t="shared" si="749"/>
        <v>0</v>
      </c>
      <c r="J1781" s="5" t="b">
        <f t="shared" si="750"/>
        <v>0</v>
      </c>
      <c r="K1781" s="5" t="str">
        <f t="shared" si="751"/>
        <v>FALSE C</v>
      </c>
      <c r="L1781" s="5" t="str">
        <f t="array" ref="L1781">IFERROR(INDEX(e29_4c,SMALL(IF(($B$9&lt;=e29_raw)*($B$11&gt;=e29_raw),MATCH(ROW(e29_4c),ROW(e29_4c))),ROWS($A$1:A1775)),COLUMN(A1775)),"")</f>
        <v/>
      </c>
      <c r="M1781" s="5" t="b">
        <f t="shared" si="752"/>
        <v>0</v>
      </c>
      <c r="N1781" t="b">
        <f t="shared" si="753"/>
        <v>0</v>
      </c>
      <c r="O1781" t="b">
        <f t="shared" si="754"/>
        <v>0</v>
      </c>
      <c r="P1781" s="5" t="b">
        <f t="shared" si="755"/>
        <v>0</v>
      </c>
      <c r="T1781" t="str">
        <f t="shared" si="731"/>
        <v/>
      </c>
      <c r="U1781" t="str">
        <f t="shared" si="732"/>
        <v/>
      </c>
      <c r="V1781" t="str">
        <f t="shared" si="733"/>
        <v/>
      </c>
      <c r="W1781" t="str">
        <f t="shared" si="734"/>
        <v/>
      </c>
      <c r="X1781" t="str">
        <f t="shared" si="735"/>
        <v/>
      </c>
      <c r="Y1781" t="str">
        <f t="shared" si="736"/>
        <v/>
      </c>
      <c r="Z1781" t="str">
        <f t="shared" si="737"/>
        <v/>
      </c>
      <c r="AA1781" t="str">
        <f t="shared" si="738"/>
        <v/>
      </c>
      <c r="AB1781" t="str">
        <f t="shared" si="739"/>
        <v/>
      </c>
      <c r="AC1781" t="str">
        <f t="shared" si="740"/>
        <v/>
      </c>
      <c r="AD1781" t="str">
        <f t="shared" si="741"/>
        <v/>
      </c>
      <c r="AE1781" t="str">
        <f t="shared" si="742"/>
        <v/>
      </c>
      <c r="AF1781" t="str">
        <f t="shared" si="743"/>
        <v/>
      </c>
      <c r="AG1781" t="str">
        <f t="shared" si="744"/>
        <v/>
      </c>
    </row>
    <row r="1782" spans="3:33" x14ac:dyDescent="0.3">
      <c r="C1782" s="5" t="str">
        <f t="shared" si="745"/>
        <v/>
      </c>
      <c r="D1782" s="5" t="e">
        <f t="shared" si="729"/>
        <v>#N/A</v>
      </c>
      <c r="E1782" s="5" t="b">
        <f t="shared" si="746"/>
        <v>0</v>
      </c>
      <c r="F1782" s="5" t="e">
        <f t="shared" si="730"/>
        <v>#N/A</v>
      </c>
      <c r="G1782" s="5" t="str">
        <f t="shared" si="747"/>
        <v>FALSE V</v>
      </c>
      <c r="H1782" s="5" t="b">
        <f t="shared" si="748"/>
        <v>0</v>
      </c>
      <c r="I1782" s="5" t="b">
        <f t="shared" si="749"/>
        <v>0</v>
      </c>
      <c r="J1782" s="5" t="b">
        <f t="shared" si="750"/>
        <v>0</v>
      </c>
      <c r="K1782" s="5" t="str">
        <f t="shared" si="751"/>
        <v>FALSE C</v>
      </c>
      <c r="L1782" s="5" t="str">
        <f t="array" ref="L1782">IFERROR(INDEX(e29_4c,SMALL(IF(($B$9&lt;=e29_raw)*($B$11&gt;=e29_raw),MATCH(ROW(e29_4c),ROW(e29_4c))),ROWS($A$1:A1776)),COLUMN(A1776)),"")</f>
        <v/>
      </c>
      <c r="M1782" s="5" t="b">
        <f t="shared" si="752"/>
        <v>0</v>
      </c>
      <c r="N1782" t="b">
        <f t="shared" si="753"/>
        <v>0</v>
      </c>
      <c r="O1782" t="b">
        <f t="shared" si="754"/>
        <v>0</v>
      </c>
      <c r="P1782" s="5" t="b">
        <f t="shared" si="755"/>
        <v>0</v>
      </c>
      <c r="T1782" t="str">
        <f t="shared" si="731"/>
        <v/>
      </c>
      <c r="U1782" t="str">
        <f t="shared" si="732"/>
        <v/>
      </c>
      <c r="V1782" t="str">
        <f t="shared" si="733"/>
        <v/>
      </c>
      <c r="W1782" t="str">
        <f t="shared" si="734"/>
        <v/>
      </c>
      <c r="X1782" t="str">
        <f t="shared" si="735"/>
        <v/>
      </c>
      <c r="Y1782" t="str">
        <f t="shared" si="736"/>
        <v/>
      </c>
      <c r="Z1782" t="str">
        <f t="shared" si="737"/>
        <v/>
      </c>
      <c r="AA1782" t="str">
        <f t="shared" si="738"/>
        <v/>
      </c>
      <c r="AB1782" t="str">
        <f t="shared" si="739"/>
        <v/>
      </c>
      <c r="AC1782" t="str">
        <f t="shared" si="740"/>
        <v/>
      </c>
      <c r="AD1782" t="str">
        <f t="shared" si="741"/>
        <v/>
      </c>
      <c r="AE1782" t="str">
        <f t="shared" si="742"/>
        <v/>
      </c>
      <c r="AF1782" t="str">
        <f t="shared" si="743"/>
        <v/>
      </c>
      <c r="AG1782" t="str">
        <f t="shared" si="744"/>
        <v/>
      </c>
    </row>
    <row r="1783" spans="3:33" x14ac:dyDescent="0.3">
      <c r="C1783" s="5" t="str">
        <f t="shared" si="745"/>
        <v/>
      </c>
      <c r="D1783" s="5" t="e">
        <f t="shared" si="729"/>
        <v>#N/A</v>
      </c>
      <c r="E1783" s="5" t="b">
        <f t="shared" si="746"/>
        <v>0</v>
      </c>
      <c r="F1783" s="5" t="e">
        <f t="shared" si="730"/>
        <v>#N/A</v>
      </c>
      <c r="G1783" s="5" t="str">
        <f t="shared" si="747"/>
        <v>FALSE V</v>
      </c>
      <c r="H1783" s="5" t="b">
        <f t="shared" si="748"/>
        <v>0</v>
      </c>
      <c r="I1783" s="5" t="b">
        <f t="shared" si="749"/>
        <v>0</v>
      </c>
      <c r="J1783" s="5" t="b">
        <f t="shared" si="750"/>
        <v>0</v>
      </c>
      <c r="K1783" s="5" t="str">
        <f t="shared" si="751"/>
        <v>FALSE C</v>
      </c>
      <c r="L1783" s="5" t="str">
        <f t="array" ref="L1783">IFERROR(INDEX(e29_4c,SMALL(IF(($B$9&lt;=e29_raw)*($B$11&gt;=e29_raw),MATCH(ROW(e29_4c),ROW(e29_4c))),ROWS($A$1:A1777)),COLUMN(A1777)),"")</f>
        <v/>
      </c>
      <c r="M1783" s="5" t="b">
        <f t="shared" si="752"/>
        <v>0</v>
      </c>
      <c r="N1783" t="b">
        <f t="shared" si="753"/>
        <v>0</v>
      </c>
      <c r="O1783" t="b">
        <f t="shared" si="754"/>
        <v>0</v>
      </c>
      <c r="P1783" s="5" t="b">
        <f t="shared" si="755"/>
        <v>0</v>
      </c>
      <c r="T1783" t="str">
        <f t="shared" si="731"/>
        <v/>
      </c>
      <c r="U1783" t="str">
        <f t="shared" si="732"/>
        <v/>
      </c>
      <c r="V1783" t="str">
        <f t="shared" si="733"/>
        <v/>
      </c>
      <c r="W1783" t="str">
        <f t="shared" si="734"/>
        <v/>
      </c>
      <c r="X1783" t="str">
        <f t="shared" si="735"/>
        <v/>
      </c>
      <c r="Y1783" t="str">
        <f t="shared" si="736"/>
        <v/>
      </c>
      <c r="Z1783" t="str">
        <f t="shared" si="737"/>
        <v/>
      </c>
      <c r="AA1783" t="str">
        <f t="shared" si="738"/>
        <v/>
      </c>
      <c r="AB1783" t="str">
        <f t="shared" si="739"/>
        <v/>
      </c>
      <c r="AC1783" t="str">
        <f t="shared" si="740"/>
        <v/>
      </c>
      <c r="AD1783" t="str">
        <f t="shared" si="741"/>
        <v/>
      </c>
      <c r="AE1783" t="str">
        <f t="shared" si="742"/>
        <v/>
      </c>
      <c r="AF1783" t="str">
        <f t="shared" si="743"/>
        <v/>
      </c>
      <c r="AG1783" t="str">
        <f t="shared" si="744"/>
        <v/>
      </c>
    </row>
    <row r="1784" spans="3:33" x14ac:dyDescent="0.3">
      <c r="C1784" s="5" t="str">
        <f t="shared" si="745"/>
        <v/>
      </c>
      <c r="D1784" s="5" t="e">
        <f t="shared" si="729"/>
        <v>#N/A</v>
      </c>
      <c r="E1784" s="5" t="b">
        <f t="shared" si="746"/>
        <v>0</v>
      </c>
      <c r="F1784" s="5" t="e">
        <f t="shared" si="730"/>
        <v>#N/A</v>
      </c>
      <c r="G1784" s="5" t="str">
        <f t="shared" si="747"/>
        <v>FALSE V</v>
      </c>
      <c r="H1784" s="5" t="b">
        <f t="shared" si="748"/>
        <v>0</v>
      </c>
      <c r="I1784" s="5" t="b">
        <f t="shared" si="749"/>
        <v>0</v>
      </c>
      <c r="J1784" s="5" t="b">
        <f t="shared" si="750"/>
        <v>0</v>
      </c>
      <c r="K1784" s="5" t="str">
        <f t="shared" si="751"/>
        <v>FALSE C</v>
      </c>
      <c r="L1784" s="5" t="str">
        <f t="array" ref="L1784">IFERROR(INDEX(e29_4c,SMALL(IF(($B$9&lt;=e29_raw)*($B$11&gt;=e29_raw),MATCH(ROW(e29_4c),ROW(e29_4c))),ROWS($A$1:A1778)),COLUMN(A1778)),"")</f>
        <v/>
      </c>
      <c r="M1784" s="5" t="b">
        <f t="shared" si="752"/>
        <v>0</v>
      </c>
      <c r="N1784" t="b">
        <f t="shared" si="753"/>
        <v>0</v>
      </c>
      <c r="O1784" t="b">
        <f t="shared" si="754"/>
        <v>0</v>
      </c>
      <c r="P1784" s="5" t="b">
        <f t="shared" si="755"/>
        <v>0</v>
      </c>
      <c r="T1784" t="str">
        <f t="shared" si="731"/>
        <v/>
      </c>
      <c r="U1784" t="str">
        <f t="shared" si="732"/>
        <v/>
      </c>
      <c r="V1784" t="str">
        <f t="shared" si="733"/>
        <v/>
      </c>
      <c r="W1784" t="str">
        <f t="shared" si="734"/>
        <v/>
      </c>
      <c r="X1784" t="str">
        <f t="shared" si="735"/>
        <v/>
      </c>
      <c r="Y1784" t="str">
        <f t="shared" si="736"/>
        <v/>
      </c>
      <c r="Z1784" t="str">
        <f t="shared" si="737"/>
        <v/>
      </c>
      <c r="AA1784" t="str">
        <f t="shared" si="738"/>
        <v/>
      </c>
      <c r="AB1784" t="str">
        <f t="shared" si="739"/>
        <v/>
      </c>
      <c r="AC1784" t="str">
        <f t="shared" si="740"/>
        <v/>
      </c>
      <c r="AD1784" t="str">
        <f t="shared" si="741"/>
        <v/>
      </c>
      <c r="AE1784" t="str">
        <f t="shared" si="742"/>
        <v/>
      </c>
      <c r="AF1784" t="str">
        <f t="shared" si="743"/>
        <v/>
      </c>
      <c r="AG1784" t="str">
        <f t="shared" si="744"/>
        <v/>
      </c>
    </row>
    <row r="1785" spans="3:33" x14ac:dyDescent="0.3">
      <c r="C1785" s="5" t="str">
        <f t="shared" si="745"/>
        <v/>
      </c>
      <c r="D1785" s="5" t="e">
        <f t="shared" si="729"/>
        <v>#N/A</v>
      </c>
      <c r="E1785" s="5" t="b">
        <f t="shared" si="746"/>
        <v>0</v>
      </c>
      <c r="F1785" s="5" t="e">
        <f t="shared" si="730"/>
        <v>#N/A</v>
      </c>
      <c r="G1785" s="5" t="str">
        <f t="shared" si="747"/>
        <v>FALSE V</v>
      </c>
      <c r="H1785" s="5" t="b">
        <f t="shared" si="748"/>
        <v>0</v>
      </c>
      <c r="I1785" s="5" t="b">
        <f t="shared" si="749"/>
        <v>0</v>
      </c>
      <c r="J1785" s="5" t="b">
        <f t="shared" si="750"/>
        <v>0</v>
      </c>
      <c r="K1785" s="5" t="str">
        <f t="shared" si="751"/>
        <v>FALSE C</v>
      </c>
      <c r="L1785" s="5" t="str">
        <f t="array" ref="L1785">IFERROR(INDEX(e29_4c,SMALL(IF(($B$9&lt;=e29_raw)*($B$11&gt;=e29_raw),MATCH(ROW(e29_4c),ROW(e29_4c))),ROWS($A$1:A1779)),COLUMN(A1779)),"")</f>
        <v/>
      </c>
      <c r="M1785" s="5" t="b">
        <f t="shared" si="752"/>
        <v>0</v>
      </c>
      <c r="N1785" t="b">
        <f t="shared" si="753"/>
        <v>0</v>
      </c>
      <c r="O1785" t="b">
        <f t="shared" si="754"/>
        <v>0</v>
      </c>
      <c r="P1785" s="5" t="b">
        <f t="shared" si="755"/>
        <v>0</v>
      </c>
      <c r="T1785" t="str">
        <f t="shared" si="731"/>
        <v/>
      </c>
      <c r="U1785" t="str">
        <f t="shared" si="732"/>
        <v/>
      </c>
      <c r="V1785" t="str">
        <f t="shared" si="733"/>
        <v/>
      </c>
      <c r="W1785" t="str">
        <f t="shared" si="734"/>
        <v/>
      </c>
      <c r="X1785" t="str">
        <f t="shared" si="735"/>
        <v/>
      </c>
      <c r="Y1785" t="str">
        <f t="shared" si="736"/>
        <v/>
      </c>
      <c r="Z1785" t="str">
        <f t="shared" si="737"/>
        <v/>
      </c>
      <c r="AA1785" t="str">
        <f t="shared" si="738"/>
        <v/>
      </c>
      <c r="AB1785" t="str">
        <f t="shared" si="739"/>
        <v/>
      </c>
      <c r="AC1785" t="str">
        <f t="shared" si="740"/>
        <v/>
      </c>
      <c r="AD1785" t="str">
        <f t="shared" si="741"/>
        <v/>
      </c>
      <c r="AE1785" t="str">
        <f t="shared" si="742"/>
        <v/>
      </c>
      <c r="AF1785" t="str">
        <f t="shared" si="743"/>
        <v/>
      </c>
      <c r="AG1785" t="str">
        <f t="shared" si="744"/>
        <v/>
      </c>
    </row>
    <row r="1786" spans="3:33" x14ac:dyDescent="0.3">
      <c r="C1786" s="5" t="str">
        <f t="shared" si="745"/>
        <v/>
      </c>
      <c r="D1786" s="5" t="e">
        <f t="shared" si="729"/>
        <v>#N/A</v>
      </c>
      <c r="E1786" s="5" t="b">
        <f t="shared" si="746"/>
        <v>0</v>
      </c>
      <c r="F1786" s="5" t="e">
        <f t="shared" si="730"/>
        <v>#N/A</v>
      </c>
      <c r="G1786" s="5" t="str">
        <f t="shared" si="747"/>
        <v>FALSE V</v>
      </c>
      <c r="H1786" s="5" t="b">
        <f t="shared" si="748"/>
        <v>0</v>
      </c>
      <c r="I1786" s="5" t="b">
        <f t="shared" si="749"/>
        <v>0</v>
      </c>
      <c r="J1786" s="5" t="b">
        <f t="shared" si="750"/>
        <v>0</v>
      </c>
      <c r="K1786" s="5" t="str">
        <f t="shared" si="751"/>
        <v>FALSE C</v>
      </c>
      <c r="L1786" s="5" t="str">
        <f t="array" ref="L1786">IFERROR(INDEX(e29_4c,SMALL(IF(($B$9&lt;=e29_raw)*($B$11&gt;=e29_raw),MATCH(ROW(e29_4c),ROW(e29_4c))),ROWS($A$1:A1780)),COLUMN(A1780)),"")</f>
        <v/>
      </c>
      <c r="M1786" s="5" t="b">
        <f t="shared" si="752"/>
        <v>0</v>
      </c>
      <c r="N1786" t="b">
        <f t="shared" si="753"/>
        <v>0</v>
      </c>
      <c r="O1786" t="b">
        <f t="shared" si="754"/>
        <v>0</v>
      </c>
      <c r="P1786" s="5" t="b">
        <f t="shared" si="755"/>
        <v>0</v>
      </c>
      <c r="T1786" t="str">
        <f t="shared" si="731"/>
        <v/>
      </c>
      <c r="U1786" t="str">
        <f t="shared" si="732"/>
        <v/>
      </c>
      <c r="V1786" t="str">
        <f t="shared" si="733"/>
        <v/>
      </c>
      <c r="W1786" t="str">
        <f t="shared" si="734"/>
        <v/>
      </c>
      <c r="X1786" t="str">
        <f t="shared" si="735"/>
        <v/>
      </c>
      <c r="Y1786" t="str">
        <f t="shared" si="736"/>
        <v/>
      </c>
      <c r="Z1786" t="str">
        <f t="shared" si="737"/>
        <v/>
      </c>
      <c r="AA1786" t="str">
        <f t="shared" si="738"/>
        <v/>
      </c>
      <c r="AB1786" t="str">
        <f t="shared" si="739"/>
        <v/>
      </c>
      <c r="AC1786" t="str">
        <f t="shared" si="740"/>
        <v/>
      </c>
      <c r="AD1786" t="str">
        <f t="shared" si="741"/>
        <v/>
      </c>
      <c r="AE1786" t="str">
        <f t="shared" si="742"/>
        <v/>
      </c>
      <c r="AF1786" t="str">
        <f t="shared" si="743"/>
        <v/>
      </c>
      <c r="AG1786" t="str">
        <f t="shared" si="744"/>
        <v/>
      </c>
    </row>
    <row r="1787" spans="3:33" x14ac:dyDescent="0.3">
      <c r="C1787" s="5" t="str">
        <f t="shared" si="745"/>
        <v/>
      </c>
      <c r="D1787" s="5" t="e">
        <f t="shared" si="729"/>
        <v>#N/A</v>
      </c>
      <c r="E1787" s="5" t="b">
        <f t="shared" si="746"/>
        <v>0</v>
      </c>
      <c r="F1787" s="5" t="e">
        <f t="shared" si="730"/>
        <v>#N/A</v>
      </c>
      <c r="G1787" s="5" t="str">
        <f t="shared" si="747"/>
        <v>FALSE V</v>
      </c>
      <c r="H1787" s="5" t="b">
        <f t="shared" si="748"/>
        <v>0</v>
      </c>
      <c r="I1787" s="5" t="b">
        <f t="shared" si="749"/>
        <v>0</v>
      </c>
      <c r="J1787" s="5" t="b">
        <f t="shared" si="750"/>
        <v>0</v>
      </c>
      <c r="K1787" s="5" t="str">
        <f t="shared" si="751"/>
        <v>FALSE C</v>
      </c>
      <c r="L1787" s="5" t="str">
        <f t="array" ref="L1787">IFERROR(INDEX(e29_4c,SMALL(IF(($B$9&lt;=e29_raw)*($B$11&gt;=e29_raw),MATCH(ROW(e29_4c),ROW(e29_4c))),ROWS($A$1:A1781)),COLUMN(A1781)),"")</f>
        <v/>
      </c>
      <c r="M1787" s="5" t="b">
        <f t="shared" si="752"/>
        <v>0</v>
      </c>
      <c r="N1787" t="b">
        <f t="shared" si="753"/>
        <v>0</v>
      </c>
      <c r="O1787" t="b">
        <f t="shared" si="754"/>
        <v>0</v>
      </c>
      <c r="P1787" s="5" t="b">
        <f t="shared" si="755"/>
        <v>0</v>
      </c>
      <c r="T1787" t="str">
        <f t="shared" si="731"/>
        <v/>
      </c>
      <c r="U1787" t="str">
        <f t="shared" si="732"/>
        <v/>
      </c>
      <c r="V1787" t="str">
        <f t="shared" si="733"/>
        <v/>
      </c>
      <c r="W1787" t="str">
        <f t="shared" si="734"/>
        <v/>
      </c>
      <c r="X1787" t="str">
        <f t="shared" si="735"/>
        <v/>
      </c>
      <c r="Y1787" t="str">
        <f t="shared" si="736"/>
        <v/>
      </c>
      <c r="Z1787" t="str">
        <f t="shared" si="737"/>
        <v/>
      </c>
      <c r="AA1787" t="str">
        <f t="shared" si="738"/>
        <v/>
      </c>
      <c r="AB1787" t="str">
        <f t="shared" si="739"/>
        <v/>
      </c>
      <c r="AC1787" t="str">
        <f t="shared" si="740"/>
        <v/>
      </c>
      <c r="AD1787" t="str">
        <f t="shared" si="741"/>
        <v/>
      </c>
      <c r="AE1787" t="str">
        <f t="shared" si="742"/>
        <v/>
      </c>
      <c r="AF1787" t="str">
        <f t="shared" si="743"/>
        <v/>
      </c>
      <c r="AG1787" t="str">
        <f t="shared" si="744"/>
        <v/>
      </c>
    </row>
    <row r="1788" spans="3:33" x14ac:dyDescent="0.3">
      <c r="C1788" s="5" t="str">
        <f t="shared" si="745"/>
        <v/>
      </c>
      <c r="D1788" s="5" t="e">
        <f t="shared" si="729"/>
        <v>#N/A</v>
      </c>
      <c r="E1788" s="5" t="b">
        <f t="shared" si="746"/>
        <v>0</v>
      </c>
      <c r="F1788" s="5" t="e">
        <f t="shared" si="730"/>
        <v>#N/A</v>
      </c>
      <c r="G1788" s="5" t="str">
        <f t="shared" si="747"/>
        <v>FALSE V</v>
      </c>
      <c r="H1788" s="5" t="b">
        <f t="shared" si="748"/>
        <v>0</v>
      </c>
      <c r="I1788" s="5" t="b">
        <f t="shared" si="749"/>
        <v>0</v>
      </c>
      <c r="J1788" s="5" t="b">
        <f t="shared" si="750"/>
        <v>0</v>
      </c>
      <c r="K1788" s="5" t="str">
        <f t="shared" si="751"/>
        <v>FALSE C</v>
      </c>
      <c r="L1788" s="5" t="str">
        <f t="array" ref="L1788">IFERROR(INDEX(e29_4c,SMALL(IF(($B$9&lt;=e29_raw)*($B$11&gt;=e29_raw),MATCH(ROW(e29_4c),ROW(e29_4c))),ROWS($A$1:A1782)),COLUMN(A1782)),"")</f>
        <v/>
      </c>
      <c r="M1788" s="5" t="b">
        <f t="shared" si="752"/>
        <v>0</v>
      </c>
      <c r="N1788" t="b">
        <f t="shared" si="753"/>
        <v>0</v>
      </c>
      <c r="O1788" t="b">
        <f t="shared" si="754"/>
        <v>0</v>
      </c>
      <c r="P1788" s="5" t="b">
        <f t="shared" si="755"/>
        <v>0</v>
      </c>
      <c r="T1788" t="str">
        <f t="shared" si="731"/>
        <v/>
      </c>
      <c r="U1788" t="str">
        <f t="shared" si="732"/>
        <v/>
      </c>
      <c r="V1788" t="str">
        <f t="shared" si="733"/>
        <v/>
      </c>
      <c r="W1788" t="str">
        <f t="shared" si="734"/>
        <v/>
      </c>
      <c r="X1788" t="str">
        <f t="shared" si="735"/>
        <v/>
      </c>
      <c r="Y1788" t="str">
        <f t="shared" si="736"/>
        <v/>
      </c>
      <c r="Z1788" t="str">
        <f t="shared" si="737"/>
        <v/>
      </c>
      <c r="AA1788" t="str">
        <f t="shared" si="738"/>
        <v/>
      </c>
      <c r="AB1788" t="str">
        <f t="shared" si="739"/>
        <v/>
      </c>
      <c r="AC1788" t="str">
        <f t="shared" si="740"/>
        <v/>
      </c>
      <c r="AD1788" t="str">
        <f t="shared" si="741"/>
        <v/>
      </c>
      <c r="AE1788" t="str">
        <f t="shared" si="742"/>
        <v/>
      </c>
      <c r="AF1788" t="str">
        <f t="shared" si="743"/>
        <v/>
      </c>
      <c r="AG1788" t="str">
        <f t="shared" si="744"/>
        <v/>
      </c>
    </row>
    <row r="1789" spans="3:33" x14ac:dyDescent="0.3">
      <c r="C1789" s="5" t="str">
        <f t="shared" si="745"/>
        <v/>
      </c>
      <c r="D1789" s="5" t="e">
        <f t="shared" si="729"/>
        <v>#N/A</v>
      </c>
      <c r="E1789" s="5" t="b">
        <f t="shared" si="746"/>
        <v>0</v>
      </c>
      <c r="F1789" s="5" t="e">
        <f t="shared" si="730"/>
        <v>#N/A</v>
      </c>
      <c r="G1789" s="5" t="str">
        <f t="shared" si="747"/>
        <v>FALSE V</v>
      </c>
      <c r="H1789" s="5" t="b">
        <f t="shared" si="748"/>
        <v>0</v>
      </c>
      <c r="I1789" s="5" t="b">
        <f t="shared" si="749"/>
        <v>0</v>
      </c>
      <c r="J1789" s="5" t="b">
        <f t="shared" si="750"/>
        <v>0</v>
      </c>
      <c r="K1789" s="5" t="str">
        <f t="shared" si="751"/>
        <v>FALSE C</v>
      </c>
      <c r="L1789" s="5" t="str">
        <f t="array" ref="L1789">IFERROR(INDEX(e29_4c,SMALL(IF(($B$9&lt;=e29_raw)*($B$11&gt;=e29_raw),MATCH(ROW(e29_4c),ROW(e29_4c))),ROWS($A$1:A1783)),COLUMN(A1783)),"")</f>
        <v/>
      </c>
      <c r="M1789" s="5" t="b">
        <f t="shared" si="752"/>
        <v>0</v>
      </c>
      <c r="N1789" t="b">
        <f t="shared" si="753"/>
        <v>0</v>
      </c>
      <c r="O1789" t="b">
        <f t="shared" si="754"/>
        <v>0</v>
      </c>
      <c r="P1789" s="5" t="b">
        <f t="shared" si="755"/>
        <v>0</v>
      </c>
      <c r="T1789" t="str">
        <f t="shared" si="731"/>
        <v/>
      </c>
      <c r="U1789" t="str">
        <f t="shared" si="732"/>
        <v/>
      </c>
      <c r="V1789" t="str">
        <f t="shared" si="733"/>
        <v/>
      </c>
      <c r="W1789" t="str">
        <f t="shared" si="734"/>
        <v/>
      </c>
      <c r="X1789" t="str">
        <f t="shared" si="735"/>
        <v/>
      </c>
      <c r="Y1789" t="str">
        <f t="shared" si="736"/>
        <v/>
      </c>
      <c r="Z1789" t="str">
        <f t="shared" si="737"/>
        <v/>
      </c>
      <c r="AA1789" t="str">
        <f t="shared" si="738"/>
        <v/>
      </c>
      <c r="AB1789" t="str">
        <f t="shared" si="739"/>
        <v/>
      </c>
      <c r="AC1789" t="str">
        <f t="shared" si="740"/>
        <v/>
      </c>
      <c r="AD1789" t="str">
        <f t="shared" si="741"/>
        <v/>
      </c>
      <c r="AE1789" t="str">
        <f t="shared" si="742"/>
        <v/>
      </c>
      <c r="AF1789" t="str">
        <f t="shared" si="743"/>
        <v/>
      </c>
      <c r="AG1789" t="str">
        <f t="shared" si="744"/>
        <v/>
      </c>
    </row>
    <row r="1790" spans="3:33" x14ac:dyDescent="0.3">
      <c r="C1790" s="5" t="str">
        <f t="shared" si="745"/>
        <v/>
      </c>
      <c r="D1790" s="5" t="e">
        <f t="shared" si="729"/>
        <v>#N/A</v>
      </c>
      <c r="E1790" s="5" t="b">
        <f t="shared" si="746"/>
        <v>0</v>
      </c>
      <c r="F1790" s="5" t="e">
        <f t="shared" si="730"/>
        <v>#N/A</v>
      </c>
      <c r="G1790" s="5" t="str">
        <f t="shared" si="747"/>
        <v>FALSE V</v>
      </c>
      <c r="H1790" s="5" t="b">
        <f t="shared" si="748"/>
        <v>0</v>
      </c>
      <c r="I1790" s="5" t="b">
        <f t="shared" si="749"/>
        <v>0</v>
      </c>
      <c r="J1790" s="5" t="b">
        <f t="shared" si="750"/>
        <v>0</v>
      </c>
      <c r="K1790" s="5" t="str">
        <f t="shared" si="751"/>
        <v>FALSE C</v>
      </c>
      <c r="L1790" s="5" t="str">
        <f t="array" ref="L1790">IFERROR(INDEX(e29_4c,SMALL(IF(($B$9&lt;=e29_raw)*($B$11&gt;=e29_raw),MATCH(ROW(e29_4c),ROW(e29_4c))),ROWS($A$1:A1784)),COLUMN(A1784)),"")</f>
        <v/>
      </c>
      <c r="M1790" s="5" t="b">
        <f t="shared" si="752"/>
        <v>0</v>
      </c>
      <c r="N1790" t="b">
        <f t="shared" si="753"/>
        <v>0</v>
      </c>
      <c r="O1790" t="b">
        <f t="shared" si="754"/>
        <v>0</v>
      </c>
      <c r="P1790" s="5" t="b">
        <f t="shared" si="755"/>
        <v>0</v>
      </c>
      <c r="T1790" t="str">
        <f t="shared" si="731"/>
        <v/>
      </c>
      <c r="U1790" t="str">
        <f t="shared" si="732"/>
        <v/>
      </c>
      <c r="V1790" t="str">
        <f t="shared" si="733"/>
        <v/>
      </c>
      <c r="W1790" t="str">
        <f t="shared" si="734"/>
        <v/>
      </c>
      <c r="X1790" t="str">
        <f t="shared" si="735"/>
        <v/>
      </c>
      <c r="Y1790" t="str">
        <f t="shared" si="736"/>
        <v/>
      </c>
      <c r="Z1790" t="str">
        <f t="shared" si="737"/>
        <v/>
      </c>
      <c r="AA1790" t="str">
        <f t="shared" si="738"/>
        <v/>
      </c>
      <c r="AB1790" t="str">
        <f t="shared" si="739"/>
        <v/>
      </c>
      <c r="AC1790" t="str">
        <f t="shared" si="740"/>
        <v/>
      </c>
      <c r="AD1790" t="str">
        <f t="shared" si="741"/>
        <v/>
      </c>
      <c r="AE1790" t="str">
        <f t="shared" si="742"/>
        <v/>
      </c>
      <c r="AF1790" t="str">
        <f t="shared" si="743"/>
        <v/>
      </c>
      <c r="AG1790" t="str">
        <f t="shared" si="744"/>
        <v/>
      </c>
    </row>
    <row r="1791" spans="3:33" x14ac:dyDescent="0.3">
      <c r="C1791" s="5" t="str">
        <f t="shared" si="745"/>
        <v/>
      </c>
      <c r="D1791" s="5" t="e">
        <f t="shared" si="729"/>
        <v>#N/A</v>
      </c>
      <c r="E1791" s="5" t="b">
        <f t="shared" si="746"/>
        <v>0</v>
      </c>
      <c r="F1791" s="5" t="e">
        <f t="shared" si="730"/>
        <v>#N/A</v>
      </c>
      <c r="G1791" s="5" t="str">
        <f t="shared" si="747"/>
        <v>FALSE V</v>
      </c>
      <c r="H1791" s="5" t="b">
        <f t="shared" si="748"/>
        <v>0</v>
      </c>
      <c r="I1791" s="5" t="b">
        <f t="shared" si="749"/>
        <v>0</v>
      </c>
      <c r="J1791" s="5" t="b">
        <f t="shared" si="750"/>
        <v>0</v>
      </c>
      <c r="K1791" s="5" t="str">
        <f t="shared" si="751"/>
        <v>FALSE C</v>
      </c>
      <c r="L1791" s="5" t="str">
        <f t="array" ref="L1791">IFERROR(INDEX(e29_4c,SMALL(IF(($B$9&lt;=e29_raw)*($B$11&gt;=e29_raw),MATCH(ROW(e29_4c),ROW(e29_4c))),ROWS($A$1:A1785)),COLUMN(A1785)),"")</f>
        <v/>
      </c>
      <c r="M1791" s="5" t="b">
        <f t="shared" si="752"/>
        <v>0</v>
      </c>
      <c r="N1791" t="b">
        <f t="shared" si="753"/>
        <v>0</v>
      </c>
      <c r="O1791" t="b">
        <f t="shared" si="754"/>
        <v>0</v>
      </c>
      <c r="P1791" s="5" t="b">
        <f t="shared" si="755"/>
        <v>0</v>
      </c>
      <c r="T1791" t="str">
        <f t="shared" si="731"/>
        <v/>
      </c>
      <c r="U1791" t="str">
        <f t="shared" si="732"/>
        <v/>
      </c>
      <c r="V1791" t="str">
        <f t="shared" si="733"/>
        <v/>
      </c>
      <c r="W1791" t="str">
        <f t="shared" si="734"/>
        <v/>
      </c>
      <c r="X1791" t="str">
        <f t="shared" si="735"/>
        <v/>
      </c>
      <c r="Y1791" t="str">
        <f t="shared" si="736"/>
        <v/>
      </c>
      <c r="Z1791" t="str">
        <f t="shared" si="737"/>
        <v/>
      </c>
      <c r="AA1791" t="str">
        <f t="shared" si="738"/>
        <v/>
      </c>
      <c r="AB1791" t="str">
        <f t="shared" si="739"/>
        <v/>
      </c>
      <c r="AC1791" t="str">
        <f t="shared" si="740"/>
        <v/>
      </c>
      <c r="AD1791" t="str">
        <f t="shared" si="741"/>
        <v/>
      </c>
      <c r="AE1791" t="str">
        <f t="shared" si="742"/>
        <v/>
      </c>
      <c r="AF1791" t="str">
        <f t="shared" si="743"/>
        <v/>
      </c>
      <c r="AG1791" t="str">
        <f t="shared" si="744"/>
        <v/>
      </c>
    </row>
    <row r="1792" spans="3:33" x14ac:dyDescent="0.3">
      <c r="C1792" s="5" t="str">
        <f t="shared" si="745"/>
        <v/>
      </c>
      <c r="D1792" s="5" t="e">
        <f t="shared" si="729"/>
        <v>#N/A</v>
      </c>
      <c r="E1792" s="5" t="b">
        <f t="shared" si="746"/>
        <v>0</v>
      </c>
      <c r="F1792" s="5" t="e">
        <f t="shared" si="730"/>
        <v>#N/A</v>
      </c>
      <c r="G1792" s="5" t="str">
        <f t="shared" si="747"/>
        <v>FALSE V</v>
      </c>
      <c r="H1792" s="5" t="b">
        <f t="shared" si="748"/>
        <v>0</v>
      </c>
      <c r="I1792" s="5" t="b">
        <f t="shared" si="749"/>
        <v>0</v>
      </c>
      <c r="J1792" s="5" t="b">
        <f t="shared" si="750"/>
        <v>0</v>
      </c>
      <c r="K1792" s="5" t="str">
        <f t="shared" si="751"/>
        <v>FALSE C</v>
      </c>
      <c r="L1792" s="5" t="str">
        <f t="array" ref="L1792">IFERROR(INDEX(e29_4c,SMALL(IF(($B$9&lt;=e29_raw)*($B$11&gt;=e29_raw),MATCH(ROW(e29_4c),ROW(e29_4c))),ROWS($A$1:A1786)),COLUMN(A1786)),"")</f>
        <v/>
      </c>
      <c r="M1792" s="5" t="b">
        <f t="shared" si="752"/>
        <v>0</v>
      </c>
      <c r="N1792" t="b">
        <f t="shared" si="753"/>
        <v>0</v>
      </c>
      <c r="O1792" t="b">
        <f t="shared" si="754"/>
        <v>0</v>
      </c>
      <c r="P1792" s="5" t="b">
        <f t="shared" si="755"/>
        <v>0</v>
      </c>
      <c r="T1792" t="str">
        <f t="shared" si="731"/>
        <v/>
      </c>
      <c r="U1792" t="str">
        <f t="shared" si="732"/>
        <v/>
      </c>
      <c r="V1792" t="str">
        <f t="shared" si="733"/>
        <v/>
      </c>
      <c r="W1792" t="str">
        <f t="shared" si="734"/>
        <v/>
      </c>
      <c r="X1792" t="str">
        <f t="shared" si="735"/>
        <v/>
      </c>
      <c r="Y1792" t="str">
        <f t="shared" si="736"/>
        <v/>
      </c>
      <c r="Z1792" t="str">
        <f t="shared" si="737"/>
        <v/>
      </c>
      <c r="AA1792" t="str">
        <f t="shared" si="738"/>
        <v/>
      </c>
      <c r="AB1792" t="str">
        <f t="shared" si="739"/>
        <v/>
      </c>
      <c r="AC1792" t="str">
        <f t="shared" si="740"/>
        <v/>
      </c>
      <c r="AD1792" t="str">
        <f t="shared" si="741"/>
        <v/>
      </c>
      <c r="AE1792" t="str">
        <f t="shared" si="742"/>
        <v/>
      </c>
      <c r="AF1792" t="str">
        <f t="shared" si="743"/>
        <v/>
      </c>
      <c r="AG1792" t="str">
        <f t="shared" si="744"/>
        <v/>
      </c>
    </row>
    <row r="1793" spans="3:33" x14ac:dyDescent="0.3">
      <c r="C1793" s="5" t="str">
        <f t="shared" si="745"/>
        <v/>
      </c>
      <c r="D1793" s="5" t="e">
        <f t="shared" si="729"/>
        <v>#N/A</v>
      </c>
      <c r="E1793" s="5" t="b">
        <f t="shared" si="746"/>
        <v>0</v>
      </c>
      <c r="F1793" s="5" t="e">
        <f t="shared" si="730"/>
        <v>#N/A</v>
      </c>
      <c r="G1793" s="5" t="str">
        <f t="shared" si="747"/>
        <v>FALSE V</v>
      </c>
      <c r="H1793" s="5" t="b">
        <f t="shared" si="748"/>
        <v>0</v>
      </c>
      <c r="I1793" s="5" t="b">
        <f t="shared" si="749"/>
        <v>0</v>
      </c>
      <c r="J1793" s="5" t="b">
        <f t="shared" si="750"/>
        <v>0</v>
      </c>
      <c r="K1793" s="5" t="str">
        <f t="shared" si="751"/>
        <v>FALSE C</v>
      </c>
      <c r="L1793" s="5" t="str">
        <f t="array" ref="L1793">IFERROR(INDEX(e29_4c,SMALL(IF(($B$9&lt;=e29_raw)*($B$11&gt;=e29_raw),MATCH(ROW(e29_4c),ROW(e29_4c))),ROWS($A$1:A1787)),COLUMN(A1787)),"")</f>
        <v/>
      </c>
      <c r="M1793" s="5" t="b">
        <f t="shared" si="752"/>
        <v>0</v>
      </c>
      <c r="N1793" t="b">
        <f t="shared" si="753"/>
        <v>0</v>
      </c>
      <c r="O1793" t="b">
        <f t="shared" si="754"/>
        <v>0</v>
      </c>
      <c r="P1793" s="5" t="b">
        <f t="shared" si="755"/>
        <v>0</v>
      </c>
      <c r="T1793" t="str">
        <f t="shared" si="731"/>
        <v/>
      </c>
      <c r="U1793" t="str">
        <f t="shared" si="732"/>
        <v/>
      </c>
      <c r="V1793" t="str">
        <f t="shared" si="733"/>
        <v/>
      </c>
      <c r="W1793" t="str">
        <f t="shared" si="734"/>
        <v/>
      </c>
      <c r="X1793" t="str">
        <f t="shared" si="735"/>
        <v/>
      </c>
      <c r="Y1793" t="str">
        <f t="shared" si="736"/>
        <v/>
      </c>
      <c r="Z1793" t="str">
        <f t="shared" si="737"/>
        <v/>
      </c>
      <c r="AA1793" t="str">
        <f t="shared" si="738"/>
        <v/>
      </c>
      <c r="AB1793" t="str">
        <f t="shared" si="739"/>
        <v/>
      </c>
      <c r="AC1793" t="str">
        <f t="shared" si="740"/>
        <v/>
      </c>
      <c r="AD1793" t="str">
        <f t="shared" si="741"/>
        <v/>
      </c>
      <c r="AE1793" t="str">
        <f t="shared" si="742"/>
        <v/>
      </c>
      <c r="AF1793" t="str">
        <f t="shared" si="743"/>
        <v/>
      </c>
      <c r="AG1793" t="str">
        <f t="shared" si="744"/>
        <v/>
      </c>
    </row>
    <row r="1794" spans="3:33" x14ac:dyDescent="0.3">
      <c r="C1794" s="5" t="str">
        <f t="shared" si="745"/>
        <v/>
      </c>
      <c r="D1794" s="5" t="e">
        <f t="shared" si="729"/>
        <v>#N/A</v>
      </c>
      <c r="E1794" s="5" t="b">
        <f t="shared" si="746"/>
        <v>0</v>
      </c>
      <c r="F1794" s="5" t="e">
        <f t="shared" si="730"/>
        <v>#N/A</v>
      </c>
      <c r="G1794" s="5" t="str">
        <f t="shared" si="747"/>
        <v>FALSE V</v>
      </c>
      <c r="H1794" s="5" t="b">
        <f t="shared" si="748"/>
        <v>0</v>
      </c>
      <c r="I1794" s="5" t="b">
        <f t="shared" si="749"/>
        <v>0</v>
      </c>
      <c r="J1794" s="5" t="b">
        <f t="shared" si="750"/>
        <v>0</v>
      </c>
      <c r="K1794" s="5" t="str">
        <f t="shared" si="751"/>
        <v>FALSE C</v>
      </c>
      <c r="L1794" s="5" t="str">
        <f t="array" ref="L1794">IFERROR(INDEX(e29_4c,SMALL(IF(($B$9&lt;=e29_raw)*($B$11&gt;=e29_raw),MATCH(ROW(e29_4c),ROW(e29_4c))),ROWS($A$1:A1788)),COLUMN(A1788)),"")</f>
        <v/>
      </c>
      <c r="M1794" s="5" t="b">
        <f t="shared" si="752"/>
        <v>0</v>
      </c>
      <c r="N1794" t="b">
        <f t="shared" si="753"/>
        <v>0</v>
      </c>
      <c r="O1794" t="b">
        <f t="shared" si="754"/>
        <v>0</v>
      </c>
      <c r="P1794" s="5" t="b">
        <f t="shared" si="755"/>
        <v>0</v>
      </c>
      <c r="T1794" t="str">
        <f t="shared" si="731"/>
        <v/>
      </c>
      <c r="U1794" t="str">
        <f t="shared" si="732"/>
        <v/>
      </c>
      <c r="V1794" t="str">
        <f t="shared" si="733"/>
        <v/>
      </c>
      <c r="W1794" t="str">
        <f t="shared" si="734"/>
        <v/>
      </c>
      <c r="X1794" t="str">
        <f t="shared" si="735"/>
        <v/>
      </c>
      <c r="Y1794" t="str">
        <f t="shared" si="736"/>
        <v/>
      </c>
      <c r="Z1794" t="str">
        <f t="shared" si="737"/>
        <v/>
      </c>
      <c r="AA1794" t="str">
        <f t="shared" si="738"/>
        <v/>
      </c>
      <c r="AB1794" t="str">
        <f t="shared" si="739"/>
        <v/>
      </c>
      <c r="AC1794" t="str">
        <f t="shared" si="740"/>
        <v/>
      </c>
      <c r="AD1794" t="str">
        <f t="shared" si="741"/>
        <v/>
      </c>
      <c r="AE1794" t="str">
        <f t="shared" si="742"/>
        <v/>
      </c>
      <c r="AF1794" t="str">
        <f t="shared" si="743"/>
        <v/>
      </c>
      <c r="AG1794" t="str">
        <f t="shared" si="744"/>
        <v/>
      </c>
    </row>
    <row r="1795" spans="3:33" x14ac:dyDescent="0.3">
      <c r="C1795" s="5" t="str">
        <f t="shared" si="745"/>
        <v/>
      </c>
      <c r="D1795" s="5" t="e">
        <f t="shared" si="729"/>
        <v>#N/A</v>
      </c>
      <c r="E1795" s="5" t="b">
        <f t="shared" si="746"/>
        <v>0</v>
      </c>
      <c r="F1795" s="5" t="e">
        <f t="shared" si="730"/>
        <v>#N/A</v>
      </c>
      <c r="G1795" s="5" t="str">
        <f t="shared" si="747"/>
        <v>FALSE V</v>
      </c>
      <c r="H1795" s="5" t="b">
        <f t="shared" si="748"/>
        <v>0</v>
      </c>
      <c r="I1795" s="5" t="b">
        <f t="shared" si="749"/>
        <v>0</v>
      </c>
      <c r="J1795" s="5" t="b">
        <f t="shared" si="750"/>
        <v>0</v>
      </c>
      <c r="K1795" s="5" t="str">
        <f t="shared" si="751"/>
        <v>FALSE C</v>
      </c>
      <c r="L1795" s="5" t="str">
        <f t="array" ref="L1795">IFERROR(INDEX(e29_4c,SMALL(IF(($B$9&lt;=e29_raw)*($B$11&gt;=e29_raw),MATCH(ROW(e29_4c),ROW(e29_4c))),ROWS($A$1:A1789)),COLUMN(A1789)),"")</f>
        <v/>
      </c>
      <c r="M1795" s="5" t="b">
        <f t="shared" si="752"/>
        <v>0</v>
      </c>
      <c r="N1795" t="b">
        <f t="shared" si="753"/>
        <v>0</v>
      </c>
      <c r="O1795" t="b">
        <f t="shared" si="754"/>
        <v>0</v>
      </c>
      <c r="P1795" s="5" t="b">
        <f t="shared" si="755"/>
        <v>0</v>
      </c>
      <c r="T1795" t="str">
        <f t="shared" si="731"/>
        <v/>
      </c>
      <c r="U1795" t="str">
        <f t="shared" si="732"/>
        <v/>
      </c>
      <c r="V1795" t="str">
        <f t="shared" si="733"/>
        <v/>
      </c>
      <c r="W1795" t="str">
        <f t="shared" si="734"/>
        <v/>
      </c>
      <c r="X1795" t="str">
        <f t="shared" si="735"/>
        <v/>
      </c>
      <c r="Y1795" t="str">
        <f t="shared" si="736"/>
        <v/>
      </c>
      <c r="Z1795" t="str">
        <f t="shared" si="737"/>
        <v/>
      </c>
      <c r="AA1795" t="str">
        <f t="shared" si="738"/>
        <v/>
      </c>
      <c r="AB1795" t="str">
        <f t="shared" si="739"/>
        <v/>
      </c>
      <c r="AC1795" t="str">
        <f t="shared" si="740"/>
        <v/>
      </c>
      <c r="AD1795" t="str">
        <f t="shared" si="741"/>
        <v/>
      </c>
      <c r="AE1795" t="str">
        <f t="shared" si="742"/>
        <v/>
      </c>
      <c r="AF1795" t="str">
        <f t="shared" si="743"/>
        <v/>
      </c>
      <c r="AG1795" t="str">
        <f t="shared" si="744"/>
        <v/>
      </c>
    </row>
    <row r="1796" spans="3:33" x14ac:dyDescent="0.3">
      <c r="C1796" s="5" t="str">
        <f t="shared" si="745"/>
        <v/>
      </c>
      <c r="D1796" s="5" t="e">
        <f t="shared" si="729"/>
        <v>#N/A</v>
      </c>
      <c r="E1796" s="5" t="b">
        <f t="shared" si="746"/>
        <v>0</v>
      </c>
      <c r="F1796" s="5" t="e">
        <f t="shared" si="730"/>
        <v>#N/A</v>
      </c>
      <c r="G1796" s="5" t="str">
        <f t="shared" si="747"/>
        <v>FALSE V</v>
      </c>
      <c r="H1796" s="5" t="b">
        <f t="shared" si="748"/>
        <v>0</v>
      </c>
      <c r="I1796" s="5" t="b">
        <f t="shared" si="749"/>
        <v>0</v>
      </c>
      <c r="J1796" s="5" t="b">
        <f t="shared" si="750"/>
        <v>0</v>
      </c>
      <c r="K1796" s="5" t="str">
        <f t="shared" si="751"/>
        <v>FALSE C</v>
      </c>
      <c r="L1796" s="5" t="str">
        <f t="array" ref="L1796">IFERROR(INDEX(e29_4c,SMALL(IF(($B$9&lt;=e29_raw)*($B$11&gt;=e29_raw),MATCH(ROW(e29_4c),ROW(e29_4c))),ROWS($A$1:A1790)),COLUMN(A1790)),"")</f>
        <v/>
      </c>
      <c r="M1796" s="5" t="b">
        <f t="shared" si="752"/>
        <v>0</v>
      </c>
      <c r="N1796" t="b">
        <f t="shared" si="753"/>
        <v>0</v>
      </c>
      <c r="O1796" t="b">
        <f t="shared" si="754"/>
        <v>0</v>
      </c>
      <c r="P1796" s="5" t="b">
        <f t="shared" si="755"/>
        <v>0</v>
      </c>
      <c r="T1796" t="str">
        <f t="shared" si="731"/>
        <v/>
      </c>
      <c r="U1796" t="str">
        <f t="shared" si="732"/>
        <v/>
      </c>
      <c r="V1796" t="str">
        <f t="shared" si="733"/>
        <v/>
      </c>
      <c r="W1796" t="str">
        <f t="shared" si="734"/>
        <v/>
      </c>
      <c r="X1796" t="str">
        <f t="shared" si="735"/>
        <v/>
      </c>
      <c r="Y1796" t="str">
        <f t="shared" si="736"/>
        <v/>
      </c>
      <c r="Z1796" t="str">
        <f t="shared" si="737"/>
        <v/>
      </c>
      <c r="AA1796" t="str">
        <f t="shared" si="738"/>
        <v/>
      </c>
      <c r="AB1796" t="str">
        <f t="shared" si="739"/>
        <v/>
      </c>
      <c r="AC1796" t="str">
        <f t="shared" si="740"/>
        <v/>
      </c>
      <c r="AD1796" t="str">
        <f t="shared" si="741"/>
        <v/>
      </c>
      <c r="AE1796" t="str">
        <f t="shared" si="742"/>
        <v/>
      </c>
      <c r="AF1796" t="str">
        <f t="shared" si="743"/>
        <v/>
      </c>
      <c r="AG1796" t="str">
        <f t="shared" si="744"/>
        <v/>
      </c>
    </row>
    <row r="1797" spans="3:33" x14ac:dyDescent="0.3">
      <c r="C1797" s="5" t="str">
        <f t="shared" si="745"/>
        <v/>
      </c>
      <c r="D1797" s="5" t="e">
        <f t="shared" si="729"/>
        <v>#N/A</v>
      </c>
      <c r="E1797" s="5" t="b">
        <f t="shared" si="746"/>
        <v>0</v>
      </c>
      <c r="F1797" s="5" t="e">
        <f t="shared" si="730"/>
        <v>#N/A</v>
      </c>
      <c r="G1797" s="5" t="str">
        <f t="shared" si="747"/>
        <v>FALSE V</v>
      </c>
      <c r="H1797" s="5" t="b">
        <f t="shared" si="748"/>
        <v>0</v>
      </c>
      <c r="I1797" s="5" t="b">
        <f t="shared" si="749"/>
        <v>0</v>
      </c>
      <c r="J1797" s="5" t="b">
        <f t="shared" si="750"/>
        <v>0</v>
      </c>
      <c r="K1797" s="5" t="str">
        <f t="shared" si="751"/>
        <v>FALSE C</v>
      </c>
      <c r="L1797" s="5" t="str">
        <f t="array" ref="L1797">IFERROR(INDEX(e29_4c,SMALL(IF(($B$9&lt;=e29_raw)*($B$11&gt;=e29_raw),MATCH(ROW(e29_4c),ROW(e29_4c))),ROWS($A$1:A1791)),COLUMN(A1791)),"")</f>
        <v/>
      </c>
      <c r="M1797" s="5" t="b">
        <f t="shared" si="752"/>
        <v>0</v>
      </c>
      <c r="N1797" t="b">
        <f t="shared" si="753"/>
        <v>0</v>
      </c>
      <c r="O1797" t="b">
        <f t="shared" si="754"/>
        <v>0</v>
      </c>
      <c r="P1797" s="5" t="b">
        <f t="shared" si="755"/>
        <v>0</v>
      </c>
      <c r="T1797" t="str">
        <f t="shared" si="731"/>
        <v/>
      </c>
      <c r="U1797" t="str">
        <f t="shared" si="732"/>
        <v/>
      </c>
      <c r="V1797" t="str">
        <f t="shared" si="733"/>
        <v/>
      </c>
      <c r="W1797" t="str">
        <f t="shared" si="734"/>
        <v/>
      </c>
      <c r="X1797" t="str">
        <f t="shared" si="735"/>
        <v/>
      </c>
      <c r="Y1797" t="str">
        <f t="shared" si="736"/>
        <v/>
      </c>
      <c r="Z1797" t="str">
        <f t="shared" si="737"/>
        <v/>
      </c>
      <c r="AA1797" t="str">
        <f t="shared" si="738"/>
        <v/>
      </c>
      <c r="AB1797" t="str">
        <f t="shared" si="739"/>
        <v/>
      </c>
      <c r="AC1797" t="str">
        <f t="shared" si="740"/>
        <v/>
      </c>
      <c r="AD1797" t="str">
        <f t="shared" si="741"/>
        <v/>
      </c>
      <c r="AE1797" t="str">
        <f t="shared" si="742"/>
        <v/>
      </c>
      <c r="AF1797" t="str">
        <f t="shared" si="743"/>
        <v/>
      </c>
      <c r="AG1797" t="str">
        <f t="shared" si="744"/>
        <v/>
      </c>
    </row>
    <row r="1798" spans="3:33" x14ac:dyDescent="0.3">
      <c r="C1798" s="5" t="str">
        <f t="shared" si="745"/>
        <v/>
      </c>
      <c r="D1798" s="5" t="e">
        <f t="shared" si="729"/>
        <v>#N/A</v>
      </c>
      <c r="E1798" s="5" t="b">
        <f t="shared" si="746"/>
        <v>0</v>
      </c>
      <c r="F1798" s="5" t="e">
        <f t="shared" si="730"/>
        <v>#N/A</v>
      </c>
      <c r="G1798" s="5" t="str">
        <f t="shared" si="747"/>
        <v>FALSE V</v>
      </c>
      <c r="H1798" s="5" t="b">
        <f t="shared" si="748"/>
        <v>0</v>
      </c>
      <c r="I1798" s="5" t="b">
        <f t="shared" si="749"/>
        <v>0</v>
      </c>
      <c r="J1798" s="5" t="b">
        <f t="shared" si="750"/>
        <v>0</v>
      </c>
      <c r="K1798" s="5" t="str">
        <f t="shared" si="751"/>
        <v>FALSE C</v>
      </c>
      <c r="L1798" s="5" t="str">
        <f t="array" ref="L1798">IFERROR(INDEX(e29_4c,SMALL(IF(($B$9&lt;=e29_raw)*($B$11&gt;=e29_raw),MATCH(ROW(e29_4c),ROW(e29_4c))),ROWS($A$1:A1792)),COLUMN(A1792)),"")</f>
        <v/>
      </c>
      <c r="M1798" s="5" t="b">
        <f t="shared" si="752"/>
        <v>0</v>
      </c>
      <c r="N1798" t="b">
        <f t="shared" si="753"/>
        <v>0</v>
      </c>
      <c r="O1798" t="b">
        <f t="shared" si="754"/>
        <v>0</v>
      </c>
      <c r="P1798" s="5" t="b">
        <f t="shared" si="755"/>
        <v>0</v>
      </c>
      <c r="T1798" t="str">
        <f t="shared" si="731"/>
        <v/>
      </c>
      <c r="U1798" t="str">
        <f t="shared" si="732"/>
        <v/>
      </c>
      <c r="V1798" t="str">
        <f t="shared" si="733"/>
        <v/>
      </c>
      <c r="W1798" t="str">
        <f t="shared" si="734"/>
        <v/>
      </c>
      <c r="X1798" t="str">
        <f t="shared" si="735"/>
        <v/>
      </c>
      <c r="Y1798" t="str">
        <f t="shared" si="736"/>
        <v/>
      </c>
      <c r="Z1798" t="str">
        <f t="shared" si="737"/>
        <v/>
      </c>
      <c r="AA1798" t="str">
        <f t="shared" si="738"/>
        <v/>
      </c>
      <c r="AB1798" t="str">
        <f t="shared" si="739"/>
        <v/>
      </c>
      <c r="AC1798" t="str">
        <f t="shared" si="740"/>
        <v/>
      </c>
      <c r="AD1798" t="str">
        <f t="shared" si="741"/>
        <v/>
      </c>
      <c r="AE1798" t="str">
        <f t="shared" si="742"/>
        <v/>
      </c>
      <c r="AF1798" t="str">
        <f t="shared" si="743"/>
        <v/>
      </c>
      <c r="AG1798" t="str">
        <f t="shared" si="744"/>
        <v/>
      </c>
    </row>
    <row r="1799" spans="3:33" x14ac:dyDescent="0.3">
      <c r="C1799" s="5" t="str">
        <f t="shared" si="745"/>
        <v/>
      </c>
      <c r="D1799" s="5" t="e">
        <f t="shared" ref="D1799:D1862" si="756">INDEX(e29_value,MATCH(L1799,e29_4c,0))&amp;" "&amp;INDEX(e29_sym,MATCH(L1799,e29_4c,0))</f>
        <v>#N/A</v>
      </c>
      <c r="E1799" s="5" t="b">
        <f t="shared" si="746"/>
        <v>0</v>
      </c>
      <c r="F1799" s="5" t="e">
        <f t="shared" ref="F1799:F1862" si="757">MIN($B$17,ROUND(SQRT(($B$30*INDEX(e29_raw,MATCH(L1799,e29_4c,0)))),1))&amp;" V"</f>
        <v>#N/A</v>
      </c>
      <c r="G1799" s="5" t="str">
        <f t="shared" si="747"/>
        <v>FALSE V</v>
      </c>
      <c r="H1799" s="5" t="b">
        <f t="shared" si="748"/>
        <v>0</v>
      </c>
      <c r="I1799" s="5" t="b">
        <f t="shared" si="749"/>
        <v>0</v>
      </c>
      <c r="J1799" s="5" t="b">
        <f t="shared" si="750"/>
        <v>0</v>
      </c>
      <c r="K1799" s="5" t="str">
        <f t="shared" si="751"/>
        <v>FALSE C</v>
      </c>
      <c r="L1799" s="5" t="str">
        <f t="array" ref="L1799">IFERROR(INDEX(e29_4c,SMALL(IF(($B$9&lt;=e29_raw)*($B$11&gt;=e29_raw),MATCH(ROW(e29_4c),ROW(e29_4c))),ROWS($A$1:A1793)),COLUMN(A1793)),"")</f>
        <v/>
      </c>
      <c r="M1799" s="5" t="b">
        <f t="shared" si="752"/>
        <v>0</v>
      </c>
      <c r="N1799" t="b">
        <f t="shared" si="753"/>
        <v>0</v>
      </c>
      <c r="O1799" t="b">
        <f t="shared" si="754"/>
        <v>0</v>
      </c>
      <c r="P1799" s="5" t="b">
        <f t="shared" si="755"/>
        <v>0</v>
      </c>
      <c r="T1799" t="str">
        <f t="shared" ref="T1799:T1862" si="758">IF($L1799&lt;&gt;"",C$6&amp;" '"&amp;C1799&amp;"';","")</f>
        <v/>
      </c>
      <c r="U1799" t="str">
        <f t="shared" ref="U1799:U1862" si="759">IF($L1799&lt;&gt;"",D$6&amp;" '"&amp;D1799&amp;"';","")</f>
        <v/>
      </c>
      <c r="V1799" t="str">
        <f t="shared" ref="V1799:V1862" si="760">IF($L1799&lt;&gt;"",E$6&amp;" '"&amp;E1799&amp;"';","")</f>
        <v/>
      </c>
      <c r="W1799" t="str">
        <f t="shared" ref="W1799:W1862" si="761">IF($L1799&lt;&gt;"",F$6&amp;" '"&amp;F1799&amp;"';","")</f>
        <v/>
      </c>
      <c r="X1799" t="str">
        <f t="shared" ref="X1799:X1862" si="762">IF($L1799&lt;&gt;"",G$6&amp;" '"&amp;G1799&amp;"';","")</f>
        <v/>
      </c>
      <c r="Y1799" t="str">
        <f t="shared" ref="Y1799:Y1862" si="763">IF($L1799&lt;&gt;"",H$6&amp;" '"&amp;H1799&amp;"';","")</f>
        <v/>
      </c>
      <c r="Z1799" t="str">
        <f t="shared" ref="Z1799:Z1862" si="764">IF($L1799&lt;&gt;"",I$6&amp;" '"&amp;I1799&amp;"';","")</f>
        <v/>
      </c>
      <c r="AA1799" t="str">
        <f t="shared" ref="AA1799:AA1862" si="765">IF($L1799&lt;&gt;"",J$6&amp;" '"&amp;J1799&amp;"';","")</f>
        <v/>
      </c>
      <c r="AB1799" t="str">
        <f t="shared" ref="AB1799:AB1862" si="766">IF($L1799&lt;&gt;"",K$6&amp;" '"&amp;K1799&amp;"';","")</f>
        <v/>
      </c>
      <c r="AC1799" t="str">
        <f t="shared" ref="AC1799:AC1862" si="767">IF($L1799&lt;&gt;"",L$6&amp;" '"&amp;L1799&amp;"';","")</f>
        <v/>
      </c>
      <c r="AD1799" t="str">
        <f t="shared" ref="AD1799:AD1862" si="768">IF($L1799&lt;&gt;"",M$6&amp;" '"&amp;M1799&amp;"';","")</f>
        <v/>
      </c>
      <c r="AE1799" t="str">
        <f t="shared" ref="AE1799:AE1862" si="769">IF($L1799&lt;&gt;"",N$6&amp;" '"&amp;N1799&amp;"';","")</f>
        <v/>
      </c>
      <c r="AF1799" t="str">
        <f t="shared" ref="AF1799:AF1862" si="770">IF($L1799&lt;&gt;"",O$6&amp;" '"&amp;O1799&amp;"';","")</f>
        <v/>
      </c>
      <c r="AG1799" t="str">
        <f t="shared" ref="AG1799:AG1862" si="771">IF($L1799&lt;&gt;"",P$6&amp;" '"&amp;P1799&amp;"';","")</f>
        <v/>
      </c>
    </row>
    <row r="1800" spans="3:33" x14ac:dyDescent="0.3">
      <c r="C1800" s="5" t="str">
        <f t="shared" ref="C1800:C1863" si="772">IF($L1800&lt;&gt;"","R"&amp;J1800,"")</f>
        <v/>
      </c>
      <c r="D1800" s="5" t="e">
        <f t="shared" si="756"/>
        <v>#N/A</v>
      </c>
      <c r="E1800" s="5" t="b">
        <f t="shared" ref="E1800:E1863" si="773">IF($L1800&lt;&gt;"",$B$21)</f>
        <v>0</v>
      </c>
      <c r="F1800" s="5" t="e">
        <f t="shared" si="757"/>
        <v>#N/A</v>
      </c>
      <c r="G1800" s="5" t="str">
        <f t="shared" ref="G1800:G1863" si="774">IF($L1800&lt;&gt;"",$B$19)&amp;" V"</f>
        <v>FALSE V</v>
      </c>
      <c r="H1800" s="5" t="b">
        <f t="shared" ref="H1800:H1863" si="775">IF($L1800&lt;&gt;"",$B$15)</f>
        <v>0</v>
      </c>
      <c r="I1800" s="5" t="b">
        <f t="shared" ref="I1800:I1863" si="776">IF($L1800&lt;&gt;"",$B$23)</f>
        <v>0</v>
      </c>
      <c r="J1800" s="5" t="b">
        <f t="shared" ref="J1800:J1863" si="777">IF($L1800&lt;&gt;"",$B$13)</f>
        <v>0</v>
      </c>
      <c r="K1800" s="5" t="str">
        <f t="shared" ref="K1800:K1863" si="778">IF($L1800&lt;&gt;"",$B$25)&amp;" C"</f>
        <v>FALSE C</v>
      </c>
      <c r="L1800" s="5" t="str">
        <f t="array" ref="L1800">IFERROR(INDEX(e29_4c,SMALL(IF(($B$9&lt;=e29_raw)*($B$11&gt;=e29_raw),MATCH(ROW(e29_4c),ROW(e29_4c))),ROWS($A$1:A1794)),COLUMN(A1794)),"")</f>
        <v/>
      </c>
      <c r="M1800" s="5" t="b">
        <f t="shared" ref="M1800:M1863" si="779">IF($L1800&lt;&gt;"",$B$27)</f>
        <v>0</v>
      </c>
      <c r="N1800" t="b">
        <f t="shared" ref="N1800:N1863" si="780">IF(L1800&lt;&gt;"",$A$9)</f>
        <v>0</v>
      </c>
      <c r="O1800" t="b">
        <f t="shared" ref="O1800:O1863" si="781">IF($L1800&lt;&gt;"","Panasonic")</f>
        <v>0</v>
      </c>
      <c r="P1800" s="5" t="b">
        <f t="shared" ref="P1800:P1863" si="782">IF($L1800&lt;&gt;"","ERJ"&amp;$B$6&amp;$B$34&amp;L1800)</f>
        <v>0</v>
      </c>
      <c r="T1800" t="str">
        <f t="shared" si="758"/>
        <v/>
      </c>
      <c r="U1800" t="str">
        <f t="shared" si="759"/>
        <v/>
      </c>
      <c r="V1800" t="str">
        <f t="shared" si="760"/>
        <v/>
      </c>
      <c r="W1800" t="str">
        <f t="shared" si="761"/>
        <v/>
      </c>
      <c r="X1800" t="str">
        <f t="shared" si="762"/>
        <v/>
      </c>
      <c r="Y1800" t="str">
        <f t="shared" si="763"/>
        <v/>
      </c>
      <c r="Z1800" t="str">
        <f t="shared" si="764"/>
        <v/>
      </c>
      <c r="AA1800" t="str">
        <f t="shared" si="765"/>
        <v/>
      </c>
      <c r="AB1800" t="str">
        <f t="shared" si="766"/>
        <v/>
      </c>
      <c r="AC1800" t="str">
        <f t="shared" si="767"/>
        <v/>
      </c>
      <c r="AD1800" t="str">
        <f t="shared" si="768"/>
        <v/>
      </c>
      <c r="AE1800" t="str">
        <f t="shared" si="769"/>
        <v/>
      </c>
      <c r="AF1800" t="str">
        <f t="shared" si="770"/>
        <v/>
      </c>
      <c r="AG1800" t="str">
        <f t="shared" si="771"/>
        <v/>
      </c>
    </row>
    <row r="1801" spans="3:33" x14ac:dyDescent="0.3">
      <c r="C1801" s="5" t="str">
        <f t="shared" si="772"/>
        <v/>
      </c>
      <c r="D1801" s="5" t="e">
        <f t="shared" si="756"/>
        <v>#N/A</v>
      </c>
      <c r="E1801" s="5" t="b">
        <f t="shared" si="773"/>
        <v>0</v>
      </c>
      <c r="F1801" s="5" t="e">
        <f t="shared" si="757"/>
        <v>#N/A</v>
      </c>
      <c r="G1801" s="5" t="str">
        <f t="shared" si="774"/>
        <v>FALSE V</v>
      </c>
      <c r="H1801" s="5" t="b">
        <f t="shared" si="775"/>
        <v>0</v>
      </c>
      <c r="I1801" s="5" t="b">
        <f t="shared" si="776"/>
        <v>0</v>
      </c>
      <c r="J1801" s="5" t="b">
        <f t="shared" si="777"/>
        <v>0</v>
      </c>
      <c r="K1801" s="5" t="str">
        <f t="shared" si="778"/>
        <v>FALSE C</v>
      </c>
      <c r="L1801" s="5" t="str">
        <f t="array" ref="L1801">IFERROR(INDEX(e29_4c,SMALL(IF(($B$9&lt;=e29_raw)*($B$11&gt;=e29_raw),MATCH(ROW(e29_4c),ROW(e29_4c))),ROWS($A$1:A1795)),COLUMN(A1795)),"")</f>
        <v/>
      </c>
      <c r="M1801" s="5" t="b">
        <f t="shared" si="779"/>
        <v>0</v>
      </c>
      <c r="N1801" t="b">
        <f t="shared" si="780"/>
        <v>0</v>
      </c>
      <c r="O1801" t="b">
        <f t="shared" si="781"/>
        <v>0</v>
      </c>
      <c r="P1801" s="5" t="b">
        <f t="shared" si="782"/>
        <v>0</v>
      </c>
      <c r="T1801" t="str">
        <f t="shared" si="758"/>
        <v/>
      </c>
      <c r="U1801" t="str">
        <f t="shared" si="759"/>
        <v/>
      </c>
      <c r="V1801" t="str">
        <f t="shared" si="760"/>
        <v/>
      </c>
      <c r="W1801" t="str">
        <f t="shared" si="761"/>
        <v/>
      </c>
      <c r="X1801" t="str">
        <f t="shared" si="762"/>
        <v/>
      </c>
      <c r="Y1801" t="str">
        <f t="shared" si="763"/>
        <v/>
      </c>
      <c r="Z1801" t="str">
        <f t="shared" si="764"/>
        <v/>
      </c>
      <c r="AA1801" t="str">
        <f t="shared" si="765"/>
        <v/>
      </c>
      <c r="AB1801" t="str">
        <f t="shared" si="766"/>
        <v/>
      </c>
      <c r="AC1801" t="str">
        <f t="shared" si="767"/>
        <v/>
      </c>
      <c r="AD1801" t="str">
        <f t="shared" si="768"/>
        <v/>
      </c>
      <c r="AE1801" t="str">
        <f t="shared" si="769"/>
        <v/>
      </c>
      <c r="AF1801" t="str">
        <f t="shared" si="770"/>
        <v/>
      </c>
      <c r="AG1801" t="str">
        <f t="shared" si="771"/>
        <v/>
      </c>
    </row>
    <row r="1802" spans="3:33" x14ac:dyDescent="0.3">
      <c r="C1802" s="5" t="str">
        <f t="shared" si="772"/>
        <v/>
      </c>
      <c r="D1802" s="5" t="e">
        <f t="shared" si="756"/>
        <v>#N/A</v>
      </c>
      <c r="E1802" s="5" t="b">
        <f t="shared" si="773"/>
        <v>0</v>
      </c>
      <c r="F1802" s="5" t="e">
        <f t="shared" si="757"/>
        <v>#N/A</v>
      </c>
      <c r="G1802" s="5" t="str">
        <f t="shared" si="774"/>
        <v>FALSE V</v>
      </c>
      <c r="H1802" s="5" t="b">
        <f t="shared" si="775"/>
        <v>0</v>
      </c>
      <c r="I1802" s="5" t="b">
        <f t="shared" si="776"/>
        <v>0</v>
      </c>
      <c r="J1802" s="5" t="b">
        <f t="shared" si="777"/>
        <v>0</v>
      </c>
      <c r="K1802" s="5" t="str">
        <f t="shared" si="778"/>
        <v>FALSE C</v>
      </c>
      <c r="L1802" s="5" t="str">
        <f t="array" ref="L1802">IFERROR(INDEX(e29_4c,SMALL(IF(($B$9&lt;=e29_raw)*($B$11&gt;=e29_raw),MATCH(ROW(e29_4c),ROW(e29_4c))),ROWS($A$1:A1796)),COLUMN(A1796)),"")</f>
        <v/>
      </c>
      <c r="M1802" s="5" t="b">
        <f t="shared" si="779"/>
        <v>0</v>
      </c>
      <c r="N1802" t="b">
        <f t="shared" si="780"/>
        <v>0</v>
      </c>
      <c r="O1802" t="b">
        <f t="shared" si="781"/>
        <v>0</v>
      </c>
      <c r="P1802" s="5" t="b">
        <f t="shared" si="782"/>
        <v>0</v>
      </c>
      <c r="T1802" t="str">
        <f t="shared" si="758"/>
        <v/>
      </c>
      <c r="U1802" t="str">
        <f t="shared" si="759"/>
        <v/>
      </c>
      <c r="V1802" t="str">
        <f t="shared" si="760"/>
        <v/>
      </c>
      <c r="W1802" t="str">
        <f t="shared" si="761"/>
        <v/>
      </c>
      <c r="X1802" t="str">
        <f t="shared" si="762"/>
        <v/>
      </c>
      <c r="Y1802" t="str">
        <f t="shared" si="763"/>
        <v/>
      </c>
      <c r="Z1802" t="str">
        <f t="shared" si="764"/>
        <v/>
      </c>
      <c r="AA1802" t="str">
        <f t="shared" si="765"/>
        <v/>
      </c>
      <c r="AB1802" t="str">
        <f t="shared" si="766"/>
        <v/>
      </c>
      <c r="AC1802" t="str">
        <f t="shared" si="767"/>
        <v/>
      </c>
      <c r="AD1802" t="str">
        <f t="shared" si="768"/>
        <v/>
      </c>
      <c r="AE1802" t="str">
        <f t="shared" si="769"/>
        <v/>
      </c>
      <c r="AF1802" t="str">
        <f t="shared" si="770"/>
        <v/>
      </c>
      <c r="AG1802" t="str">
        <f t="shared" si="771"/>
        <v/>
      </c>
    </row>
    <row r="1803" spans="3:33" x14ac:dyDescent="0.3">
      <c r="C1803" s="5" t="str">
        <f t="shared" si="772"/>
        <v/>
      </c>
      <c r="D1803" s="5" t="e">
        <f t="shared" si="756"/>
        <v>#N/A</v>
      </c>
      <c r="E1803" s="5" t="b">
        <f t="shared" si="773"/>
        <v>0</v>
      </c>
      <c r="F1803" s="5" t="e">
        <f t="shared" si="757"/>
        <v>#N/A</v>
      </c>
      <c r="G1803" s="5" t="str">
        <f t="shared" si="774"/>
        <v>FALSE V</v>
      </c>
      <c r="H1803" s="5" t="b">
        <f t="shared" si="775"/>
        <v>0</v>
      </c>
      <c r="I1803" s="5" t="b">
        <f t="shared" si="776"/>
        <v>0</v>
      </c>
      <c r="J1803" s="5" t="b">
        <f t="shared" si="777"/>
        <v>0</v>
      </c>
      <c r="K1803" s="5" t="str">
        <f t="shared" si="778"/>
        <v>FALSE C</v>
      </c>
      <c r="L1803" s="5" t="str">
        <f t="array" ref="L1803">IFERROR(INDEX(e29_4c,SMALL(IF(($B$9&lt;=e29_raw)*($B$11&gt;=e29_raw),MATCH(ROW(e29_4c),ROW(e29_4c))),ROWS($A$1:A1797)),COLUMN(A1797)),"")</f>
        <v/>
      </c>
      <c r="M1803" s="5" t="b">
        <f t="shared" si="779"/>
        <v>0</v>
      </c>
      <c r="N1803" t="b">
        <f t="shared" si="780"/>
        <v>0</v>
      </c>
      <c r="O1803" t="b">
        <f t="shared" si="781"/>
        <v>0</v>
      </c>
      <c r="P1803" s="5" t="b">
        <f t="shared" si="782"/>
        <v>0</v>
      </c>
      <c r="T1803" t="str">
        <f t="shared" si="758"/>
        <v/>
      </c>
      <c r="U1803" t="str">
        <f t="shared" si="759"/>
        <v/>
      </c>
      <c r="V1803" t="str">
        <f t="shared" si="760"/>
        <v/>
      </c>
      <c r="W1803" t="str">
        <f t="shared" si="761"/>
        <v/>
      </c>
      <c r="X1803" t="str">
        <f t="shared" si="762"/>
        <v/>
      </c>
      <c r="Y1803" t="str">
        <f t="shared" si="763"/>
        <v/>
      </c>
      <c r="Z1803" t="str">
        <f t="shared" si="764"/>
        <v/>
      </c>
      <c r="AA1803" t="str">
        <f t="shared" si="765"/>
        <v/>
      </c>
      <c r="AB1803" t="str">
        <f t="shared" si="766"/>
        <v/>
      </c>
      <c r="AC1803" t="str">
        <f t="shared" si="767"/>
        <v/>
      </c>
      <c r="AD1803" t="str">
        <f t="shared" si="768"/>
        <v/>
      </c>
      <c r="AE1803" t="str">
        <f t="shared" si="769"/>
        <v/>
      </c>
      <c r="AF1803" t="str">
        <f t="shared" si="770"/>
        <v/>
      </c>
      <c r="AG1803" t="str">
        <f t="shared" si="771"/>
        <v/>
      </c>
    </row>
    <row r="1804" spans="3:33" x14ac:dyDescent="0.3">
      <c r="C1804" s="5" t="str">
        <f t="shared" si="772"/>
        <v/>
      </c>
      <c r="D1804" s="5" t="e">
        <f t="shared" si="756"/>
        <v>#N/A</v>
      </c>
      <c r="E1804" s="5" t="b">
        <f t="shared" si="773"/>
        <v>0</v>
      </c>
      <c r="F1804" s="5" t="e">
        <f t="shared" si="757"/>
        <v>#N/A</v>
      </c>
      <c r="G1804" s="5" t="str">
        <f t="shared" si="774"/>
        <v>FALSE V</v>
      </c>
      <c r="H1804" s="5" t="b">
        <f t="shared" si="775"/>
        <v>0</v>
      </c>
      <c r="I1804" s="5" t="b">
        <f t="shared" si="776"/>
        <v>0</v>
      </c>
      <c r="J1804" s="5" t="b">
        <f t="shared" si="777"/>
        <v>0</v>
      </c>
      <c r="K1804" s="5" t="str">
        <f t="shared" si="778"/>
        <v>FALSE C</v>
      </c>
      <c r="L1804" s="5" t="str">
        <f t="array" ref="L1804">IFERROR(INDEX(e29_4c,SMALL(IF(($B$9&lt;=e29_raw)*($B$11&gt;=e29_raw),MATCH(ROW(e29_4c),ROW(e29_4c))),ROWS($A$1:A1798)),COLUMN(A1798)),"")</f>
        <v/>
      </c>
      <c r="M1804" s="5" t="b">
        <f t="shared" si="779"/>
        <v>0</v>
      </c>
      <c r="N1804" t="b">
        <f t="shared" si="780"/>
        <v>0</v>
      </c>
      <c r="O1804" t="b">
        <f t="shared" si="781"/>
        <v>0</v>
      </c>
      <c r="P1804" s="5" t="b">
        <f t="shared" si="782"/>
        <v>0</v>
      </c>
      <c r="T1804" t="str">
        <f t="shared" si="758"/>
        <v/>
      </c>
      <c r="U1804" t="str">
        <f t="shared" si="759"/>
        <v/>
      </c>
      <c r="V1804" t="str">
        <f t="shared" si="760"/>
        <v/>
      </c>
      <c r="W1804" t="str">
        <f t="shared" si="761"/>
        <v/>
      </c>
      <c r="X1804" t="str">
        <f t="shared" si="762"/>
        <v/>
      </c>
      <c r="Y1804" t="str">
        <f t="shared" si="763"/>
        <v/>
      </c>
      <c r="Z1804" t="str">
        <f t="shared" si="764"/>
        <v/>
      </c>
      <c r="AA1804" t="str">
        <f t="shared" si="765"/>
        <v/>
      </c>
      <c r="AB1804" t="str">
        <f t="shared" si="766"/>
        <v/>
      </c>
      <c r="AC1804" t="str">
        <f t="shared" si="767"/>
        <v/>
      </c>
      <c r="AD1804" t="str">
        <f t="shared" si="768"/>
        <v/>
      </c>
      <c r="AE1804" t="str">
        <f t="shared" si="769"/>
        <v/>
      </c>
      <c r="AF1804" t="str">
        <f t="shared" si="770"/>
        <v/>
      </c>
      <c r="AG1804" t="str">
        <f t="shared" si="771"/>
        <v/>
      </c>
    </row>
    <row r="1805" spans="3:33" x14ac:dyDescent="0.3">
      <c r="C1805" s="5" t="str">
        <f t="shared" si="772"/>
        <v/>
      </c>
      <c r="D1805" s="5" t="e">
        <f t="shared" si="756"/>
        <v>#N/A</v>
      </c>
      <c r="E1805" s="5" t="b">
        <f t="shared" si="773"/>
        <v>0</v>
      </c>
      <c r="F1805" s="5" t="e">
        <f t="shared" si="757"/>
        <v>#N/A</v>
      </c>
      <c r="G1805" s="5" t="str">
        <f t="shared" si="774"/>
        <v>FALSE V</v>
      </c>
      <c r="H1805" s="5" t="b">
        <f t="shared" si="775"/>
        <v>0</v>
      </c>
      <c r="I1805" s="5" t="b">
        <f t="shared" si="776"/>
        <v>0</v>
      </c>
      <c r="J1805" s="5" t="b">
        <f t="shared" si="777"/>
        <v>0</v>
      </c>
      <c r="K1805" s="5" t="str">
        <f t="shared" si="778"/>
        <v>FALSE C</v>
      </c>
      <c r="L1805" s="5" t="str">
        <f t="array" ref="L1805">IFERROR(INDEX(e29_4c,SMALL(IF(($B$9&lt;=e29_raw)*($B$11&gt;=e29_raw),MATCH(ROW(e29_4c),ROW(e29_4c))),ROWS($A$1:A1799)),COLUMN(A1799)),"")</f>
        <v/>
      </c>
      <c r="M1805" s="5" t="b">
        <f t="shared" si="779"/>
        <v>0</v>
      </c>
      <c r="N1805" t="b">
        <f t="shared" si="780"/>
        <v>0</v>
      </c>
      <c r="O1805" t="b">
        <f t="shared" si="781"/>
        <v>0</v>
      </c>
      <c r="P1805" s="5" t="b">
        <f t="shared" si="782"/>
        <v>0</v>
      </c>
      <c r="T1805" t="str">
        <f t="shared" si="758"/>
        <v/>
      </c>
      <c r="U1805" t="str">
        <f t="shared" si="759"/>
        <v/>
      </c>
      <c r="V1805" t="str">
        <f t="shared" si="760"/>
        <v/>
      </c>
      <c r="W1805" t="str">
        <f t="shared" si="761"/>
        <v/>
      </c>
      <c r="X1805" t="str">
        <f t="shared" si="762"/>
        <v/>
      </c>
      <c r="Y1805" t="str">
        <f t="shared" si="763"/>
        <v/>
      </c>
      <c r="Z1805" t="str">
        <f t="shared" si="764"/>
        <v/>
      </c>
      <c r="AA1805" t="str">
        <f t="shared" si="765"/>
        <v/>
      </c>
      <c r="AB1805" t="str">
        <f t="shared" si="766"/>
        <v/>
      </c>
      <c r="AC1805" t="str">
        <f t="shared" si="767"/>
        <v/>
      </c>
      <c r="AD1805" t="str">
        <f t="shared" si="768"/>
        <v/>
      </c>
      <c r="AE1805" t="str">
        <f t="shared" si="769"/>
        <v/>
      </c>
      <c r="AF1805" t="str">
        <f t="shared" si="770"/>
        <v/>
      </c>
      <c r="AG1805" t="str">
        <f t="shared" si="771"/>
        <v/>
      </c>
    </row>
    <row r="1806" spans="3:33" x14ac:dyDescent="0.3">
      <c r="C1806" s="5" t="str">
        <f t="shared" si="772"/>
        <v/>
      </c>
      <c r="D1806" s="5" t="e">
        <f t="shared" si="756"/>
        <v>#N/A</v>
      </c>
      <c r="E1806" s="5" t="b">
        <f t="shared" si="773"/>
        <v>0</v>
      </c>
      <c r="F1806" s="5" t="e">
        <f t="shared" si="757"/>
        <v>#N/A</v>
      </c>
      <c r="G1806" s="5" t="str">
        <f t="shared" si="774"/>
        <v>FALSE V</v>
      </c>
      <c r="H1806" s="5" t="b">
        <f t="shared" si="775"/>
        <v>0</v>
      </c>
      <c r="I1806" s="5" t="b">
        <f t="shared" si="776"/>
        <v>0</v>
      </c>
      <c r="J1806" s="5" t="b">
        <f t="shared" si="777"/>
        <v>0</v>
      </c>
      <c r="K1806" s="5" t="str">
        <f t="shared" si="778"/>
        <v>FALSE C</v>
      </c>
      <c r="L1806" s="5" t="str">
        <f t="array" ref="L1806">IFERROR(INDEX(e29_4c,SMALL(IF(($B$9&lt;=e29_raw)*($B$11&gt;=e29_raw),MATCH(ROW(e29_4c),ROW(e29_4c))),ROWS($A$1:A1800)),COLUMN(A1800)),"")</f>
        <v/>
      </c>
      <c r="M1806" s="5" t="b">
        <f t="shared" si="779"/>
        <v>0</v>
      </c>
      <c r="N1806" t="b">
        <f t="shared" si="780"/>
        <v>0</v>
      </c>
      <c r="O1806" t="b">
        <f t="shared" si="781"/>
        <v>0</v>
      </c>
      <c r="P1806" s="5" t="b">
        <f t="shared" si="782"/>
        <v>0</v>
      </c>
      <c r="T1806" t="str">
        <f t="shared" si="758"/>
        <v/>
      </c>
      <c r="U1806" t="str">
        <f t="shared" si="759"/>
        <v/>
      </c>
      <c r="V1806" t="str">
        <f t="shared" si="760"/>
        <v/>
      </c>
      <c r="W1806" t="str">
        <f t="shared" si="761"/>
        <v/>
      </c>
      <c r="X1806" t="str">
        <f t="shared" si="762"/>
        <v/>
      </c>
      <c r="Y1806" t="str">
        <f t="shared" si="763"/>
        <v/>
      </c>
      <c r="Z1806" t="str">
        <f t="shared" si="764"/>
        <v/>
      </c>
      <c r="AA1806" t="str">
        <f t="shared" si="765"/>
        <v/>
      </c>
      <c r="AB1806" t="str">
        <f t="shared" si="766"/>
        <v/>
      </c>
      <c r="AC1806" t="str">
        <f t="shared" si="767"/>
        <v/>
      </c>
      <c r="AD1806" t="str">
        <f t="shared" si="768"/>
        <v/>
      </c>
      <c r="AE1806" t="str">
        <f t="shared" si="769"/>
        <v/>
      </c>
      <c r="AF1806" t="str">
        <f t="shared" si="770"/>
        <v/>
      </c>
      <c r="AG1806" t="str">
        <f t="shared" si="771"/>
        <v/>
      </c>
    </row>
    <row r="1807" spans="3:33" x14ac:dyDescent="0.3">
      <c r="C1807" s="5" t="str">
        <f t="shared" si="772"/>
        <v/>
      </c>
      <c r="D1807" s="5" t="e">
        <f t="shared" si="756"/>
        <v>#N/A</v>
      </c>
      <c r="E1807" s="5" t="b">
        <f t="shared" si="773"/>
        <v>0</v>
      </c>
      <c r="F1807" s="5" t="e">
        <f t="shared" si="757"/>
        <v>#N/A</v>
      </c>
      <c r="G1807" s="5" t="str">
        <f t="shared" si="774"/>
        <v>FALSE V</v>
      </c>
      <c r="H1807" s="5" t="b">
        <f t="shared" si="775"/>
        <v>0</v>
      </c>
      <c r="I1807" s="5" t="b">
        <f t="shared" si="776"/>
        <v>0</v>
      </c>
      <c r="J1807" s="5" t="b">
        <f t="shared" si="777"/>
        <v>0</v>
      </c>
      <c r="K1807" s="5" t="str">
        <f t="shared" si="778"/>
        <v>FALSE C</v>
      </c>
      <c r="L1807" s="5" t="str">
        <f t="array" ref="L1807">IFERROR(INDEX(e29_4c,SMALL(IF(($B$9&lt;=e29_raw)*($B$11&gt;=e29_raw),MATCH(ROW(e29_4c),ROW(e29_4c))),ROWS($A$1:A1801)),COLUMN(A1801)),"")</f>
        <v/>
      </c>
      <c r="M1807" s="5" t="b">
        <f t="shared" si="779"/>
        <v>0</v>
      </c>
      <c r="N1807" t="b">
        <f t="shared" si="780"/>
        <v>0</v>
      </c>
      <c r="O1807" t="b">
        <f t="shared" si="781"/>
        <v>0</v>
      </c>
      <c r="P1807" s="5" t="b">
        <f t="shared" si="782"/>
        <v>0</v>
      </c>
      <c r="T1807" t="str">
        <f t="shared" si="758"/>
        <v/>
      </c>
      <c r="U1807" t="str">
        <f t="shared" si="759"/>
        <v/>
      </c>
      <c r="V1807" t="str">
        <f t="shared" si="760"/>
        <v/>
      </c>
      <c r="W1807" t="str">
        <f t="shared" si="761"/>
        <v/>
      </c>
      <c r="X1807" t="str">
        <f t="shared" si="762"/>
        <v/>
      </c>
      <c r="Y1807" t="str">
        <f t="shared" si="763"/>
        <v/>
      </c>
      <c r="Z1807" t="str">
        <f t="shared" si="764"/>
        <v/>
      </c>
      <c r="AA1807" t="str">
        <f t="shared" si="765"/>
        <v/>
      </c>
      <c r="AB1807" t="str">
        <f t="shared" si="766"/>
        <v/>
      </c>
      <c r="AC1807" t="str">
        <f t="shared" si="767"/>
        <v/>
      </c>
      <c r="AD1807" t="str">
        <f t="shared" si="768"/>
        <v/>
      </c>
      <c r="AE1807" t="str">
        <f t="shared" si="769"/>
        <v/>
      </c>
      <c r="AF1807" t="str">
        <f t="shared" si="770"/>
        <v/>
      </c>
      <c r="AG1807" t="str">
        <f t="shared" si="771"/>
        <v/>
      </c>
    </row>
    <row r="1808" spans="3:33" x14ac:dyDescent="0.3">
      <c r="C1808" s="5" t="str">
        <f t="shared" si="772"/>
        <v/>
      </c>
      <c r="D1808" s="5" t="e">
        <f t="shared" si="756"/>
        <v>#N/A</v>
      </c>
      <c r="E1808" s="5" t="b">
        <f t="shared" si="773"/>
        <v>0</v>
      </c>
      <c r="F1808" s="5" t="e">
        <f t="shared" si="757"/>
        <v>#N/A</v>
      </c>
      <c r="G1808" s="5" t="str">
        <f t="shared" si="774"/>
        <v>FALSE V</v>
      </c>
      <c r="H1808" s="5" t="b">
        <f t="shared" si="775"/>
        <v>0</v>
      </c>
      <c r="I1808" s="5" t="b">
        <f t="shared" si="776"/>
        <v>0</v>
      </c>
      <c r="J1808" s="5" t="b">
        <f t="shared" si="777"/>
        <v>0</v>
      </c>
      <c r="K1808" s="5" t="str">
        <f t="shared" si="778"/>
        <v>FALSE C</v>
      </c>
      <c r="L1808" s="5" t="str">
        <f t="array" ref="L1808">IFERROR(INDEX(e29_4c,SMALL(IF(($B$9&lt;=e29_raw)*($B$11&gt;=e29_raw),MATCH(ROW(e29_4c),ROW(e29_4c))),ROWS($A$1:A1802)),COLUMN(A1802)),"")</f>
        <v/>
      </c>
      <c r="M1808" s="5" t="b">
        <f t="shared" si="779"/>
        <v>0</v>
      </c>
      <c r="N1808" t="b">
        <f t="shared" si="780"/>
        <v>0</v>
      </c>
      <c r="O1808" t="b">
        <f t="shared" si="781"/>
        <v>0</v>
      </c>
      <c r="P1808" s="5" t="b">
        <f t="shared" si="782"/>
        <v>0</v>
      </c>
      <c r="T1808" t="str">
        <f t="shared" si="758"/>
        <v/>
      </c>
      <c r="U1808" t="str">
        <f t="shared" si="759"/>
        <v/>
      </c>
      <c r="V1808" t="str">
        <f t="shared" si="760"/>
        <v/>
      </c>
      <c r="W1808" t="str">
        <f t="shared" si="761"/>
        <v/>
      </c>
      <c r="X1808" t="str">
        <f t="shared" si="762"/>
        <v/>
      </c>
      <c r="Y1808" t="str">
        <f t="shared" si="763"/>
        <v/>
      </c>
      <c r="Z1808" t="str">
        <f t="shared" si="764"/>
        <v/>
      </c>
      <c r="AA1808" t="str">
        <f t="shared" si="765"/>
        <v/>
      </c>
      <c r="AB1808" t="str">
        <f t="shared" si="766"/>
        <v/>
      </c>
      <c r="AC1808" t="str">
        <f t="shared" si="767"/>
        <v/>
      </c>
      <c r="AD1808" t="str">
        <f t="shared" si="768"/>
        <v/>
      </c>
      <c r="AE1808" t="str">
        <f t="shared" si="769"/>
        <v/>
      </c>
      <c r="AF1808" t="str">
        <f t="shared" si="770"/>
        <v/>
      </c>
      <c r="AG1808" t="str">
        <f t="shared" si="771"/>
        <v/>
      </c>
    </row>
    <row r="1809" spans="3:33" x14ac:dyDescent="0.3">
      <c r="C1809" s="5" t="str">
        <f t="shared" si="772"/>
        <v/>
      </c>
      <c r="D1809" s="5" t="e">
        <f t="shared" si="756"/>
        <v>#N/A</v>
      </c>
      <c r="E1809" s="5" t="b">
        <f t="shared" si="773"/>
        <v>0</v>
      </c>
      <c r="F1809" s="5" t="e">
        <f t="shared" si="757"/>
        <v>#N/A</v>
      </c>
      <c r="G1809" s="5" t="str">
        <f t="shared" si="774"/>
        <v>FALSE V</v>
      </c>
      <c r="H1809" s="5" t="b">
        <f t="shared" si="775"/>
        <v>0</v>
      </c>
      <c r="I1809" s="5" t="b">
        <f t="shared" si="776"/>
        <v>0</v>
      </c>
      <c r="J1809" s="5" t="b">
        <f t="shared" si="777"/>
        <v>0</v>
      </c>
      <c r="K1809" s="5" t="str">
        <f t="shared" si="778"/>
        <v>FALSE C</v>
      </c>
      <c r="L1809" s="5" t="str">
        <f t="array" ref="L1809">IFERROR(INDEX(e29_4c,SMALL(IF(($B$9&lt;=e29_raw)*($B$11&gt;=e29_raw),MATCH(ROW(e29_4c),ROW(e29_4c))),ROWS($A$1:A1803)),COLUMN(A1803)),"")</f>
        <v/>
      </c>
      <c r="M1809" s="5" t="b">
        <f t="shared" si="779"/>
        <v>0</v>
      </c>
      <c r="N1809" t="b">
        <f t="shared" si="780"/>
        <v>0</v>
      </c>
      <c r="O1809" t="b">
        <f t="shared" si="781"/>
        <v>0</v>
      </c>
      <c r="P1809" s="5" t="b">
        <f t="shared" si="782"/>
        <v>0</v>
      </c>
      <c r="T1809" t="str">
        <f t="shared" si="758"/>
        <v/>
      </c>
      <c r="U1809" t="str">
        <f t="shared" si="759"/>
        <v/>
      </c>
      <c r="V1809" t="str">
        <f t="shared" si="760"/>
        <v/>
      </c>
      <c r="W1809" t="str">
        <f t="shared" si="761"/>
        <v/>
      </c>
      <c r="X1809" t="str">
        <f t="shared" si="762"/>
        <v/>
      </c>
      <c r="Y1809" t="str">
        <f t="shared" si="763"/>
        <v/>
      </c>
      <c r="Z1809" t="str">
        <f t="shared" si="764"/>
        <v/>
      </c>
      <c r="AA1809" t="str">
        <f t="shared" si="765"/>
        <v/>
      </c>
      <c r="AB1809" t="str">
        <f t="shared" si="766"/>
        <v/>
      </c>
      <c r="AC1809" t="str">
        <f t="shared" si="767"/>
        <v/>
      </c>
      <c r="AD1809" t="str">
        <f t="shared" si="768"/>
        <v/>
      </c>
      <c r="AE1809" t="str">
        <f t="shared" si="769"/>
        <v/>
      </c>
      <c r="AF1809" t="str">
        <f t="shared" si="770"/>
        <v/>
      </c>
      <c r="AG1809" t="str">
        <f t="shared" si="771"/>
        <v/>
      </c>
    </row>
    <row r="1810" spans="3:33" x14ac:dyDescent="0.3">
      <c r="C1810" s="5" t="str">
        <f t="shared" si="772"/>
        <v/>
      </c>
      <c r="D1810" s="5" t="e">
        <f t="shared" si="756"/>
        <v>#N/A</v>
      </c>
      <c r="E1810" s="5" t="b">
        <f t="shared" si="773"/>
        <v>0</v>
      </c>
      <c r="F1810" s="5" t="e">
        <f t="shared" si="757"/>
        <v>#N/A</v>
      </c>
      <c r="G1810" s="5" t="str">
        <f t="shared" si="774"/>
        <v>FALSE V</v>
      </c>
      <c r="H1810" s="5" t="b">
        <f t="shared" si="775"/>
        <v>0</v>
      </c>
      <c r="I1810" s="5" t="b">
        <f t="shared" si="776"/>
        <v>0</v>
      </c>
      <c r="J1810" s="5" t="b">
        <f t="shared" si="777"/>
        <v>0</v>
      </c>
      <c r="K1810" s="5" t="str">
        <f t="shared" si="778"/>
        <v>FALSE C</v>
      </c>
      <c r="L1810" s="5" t="str">
        <f t="array" ref="L1810">IFERROR(INDEX(e29_4c,SMALL(IF(($B$9&lt;=e29_raw)*($B$11&gt;=e29_raw),MATCH(ROW(e29_4c),ROW(e29_4c))),ROWS($A$1:A1804)),COLUMN(A1804)),"")</f>
        <v/>
      </c>
      <c r="M1810" s="5" t="b">
        <f t="shared" si="779"/>
        <v>0</v>
      </c>
      <c r="N1810" t="b">
        <f t="shared" si="780"/>
        <v>0</v>
      </c>
      <c r="O1810" t="b">
        <f t="shared" si="781"/>
        <v>0</v>
      </c>
      <c r="P1810" s="5" t="b">
        <f t="shared" si="782"/>
        <v>0</v>
      </c>
      <c r="T1810" t="str">
        <f t="shared" si="758"/>
        <v/>
      </c>
      <c r="U1810" t="str">
        <f t="shared" si="759"/>
        <v/>
      </c>
      <c r="V1810" t="str">
        <f t="shared" si="760"/>
        <v/>
      </c>
      <c r="W1810" t="str">
        <f t="shared" si="761"/>
        <v/>
      </c>
      <c r="X1810" t="str">
        <f t="shared" si="762"/>
        <v/>
      </c>
      <c r="Y1810" t="str">
        <f t="shared" si="763"/>
        <v/>
      </c>
      <c r="Z1810" t="str">
        <f t="shared" si="764"/>
        <v/>
      </c>
      <c r="AA1810" t="str">
        <f t="shared" si="765"/>
        <v/>
      </c>
      <c r="AB1810" t="str">
        <f t="shared" si="766"/>
        <v/>
      </c>
      <c r="AC1810" t="str">
        <f t="shared" si="767"/>
        <v/>
      </c>
      <c r="AD1810" t="str">
        <f t="shared" si="768"/>
        <v/>
      </c>
      <c r="AE1810" t="str">
        <f t="shared" si="769"/>
        <v/>
      </c>
      <c r="AF1810" t="str">
        <f t="shared" si="770"/>
        <v/>
      </c>
      <c r="AG1810" t="str">
        <f t="shared" si="771"/>
        <v/>
      </c>
    </row>
    <row r="1811" spans="3:33" x14ac:dyDescent="0.3">
      <c r="C1811" s="5" t="str">
        <f t="shared" si="772"/>
        <v/>
      </c>
      <c r="D1811" s="5" t="e">
        <f t="shared" si="756"/>
        <v>#N/A</v>
      </c>
      <c r="E1811" s="5" t="b">
        <f t="shared" si="773"/>
        <v>0</v>
      </c>
      <c r="F1811" s="5" t="e">
        <f t="shared" si="757"/>
        <v>#N/A</v>
      </c>
      <c r="G1811" s="5" t="str">
        <f t="shared" si="774"/>
        <v>FALSE V</v>
      </c>
      <c r="H1811" s="5" t="b">
        <f t="shared" si="775"/>
        <v>0</v>
      </c>
      <c r="I1811" s="5" t="b">
        <f t="shared" si="776"/>
        <v>0</v>
      </c>
      <c r="J1811" s="5" t="b">
        <f t="shared" si="777"/>
        <v>0</v>
      </c>
      <c r="K1811" s="5" t="str">
        <f t="shared" si="778"/>
        <v>FALSE C</v>
      </c>
      <c r="L1811" s="5" t="str">
        <f t="array" ref="L1811">IFERROR(INDEX(e29_4c,SMALL(IF(($B$9&lt;=e29_raw)*($B$11&gt;=e29_raw),MATCH(ROW(e29_4c),ROW(e29_4c))),ROWS($A$1:A1805)),COLUMN(A1805)),"")</f>
        <v/>
      </c>
      <c r="M1811" s="5" t="b">
        <f t="shared" si="779"/>
        <v>0</v>
      </c>
      <c r="N1811" t="b">
        <f t="shared" si="780"/>
        <v>0</v>
      </c>
      <c r="O1811" t="b">
        <f t="shared" si="781"/>
        <v>0</v>
      </c>
      <c r="P1811" s="5" t="b">
        <f t="shared" si="782"/>
        <v>0</v>
      </c>
      <c r="T1811" t="str">
        <f t="shared" si="758"/>
        <v/>
      </c>
      <c r="U1811" t="str">
        <f t="shared" si="759"/>
        <v/>
      </c>
      <c r="V1811" t="str">
        <f t="shared" si="760"/>
        <v/>
      </c>
      <c r="W1811" t="str">
        <f t="shared" si="761"/>
        <v/>
      </c>
      <c r="X1811" t="str">
        <f t="shared" si="762"/>
        <v/>
      </c>
      <c r="Y1811" t="str">
        <f t="shared" si="763"/>
        <v/>
      </c>
      <c r="Z1811" t="str">
        <f t="shared" si="764"/>
        <v/>
      </c>
      <c r="AA1811" t="str">
        <f t="shared" si="765"/>
        <v/>
      </c>
      <c r="AB1811" t="str">
        <f t="shared" si="766"/>
        <v/>
      </c>
      <c r="AC1811" t="str">
        <f t="shared" si="767"/>
        <v/>
      </c>
      <c r="AD1811" t="str">
        <f t="shared" si="768"/>
        <v/>
      </c>
      <c r="AE1811" t="str">
        <f t="shared" si="769"/>
        <v/>
      </c>
      <c r="AF1811" t="str">
        <f t="shared" si="770"/>
        <v/>
      </c>
      <c r="AG1811" t="str">
        <f t="shared" si="771"/>
        <v/>
      </c>
    </row>
    <row r="1812" spans="3:33" x14ac:dyDescent="0.3">
      <c r="C1812" s="5" t="str">
        <f t="shared" si="772"/>
        <v/>
      </c>
      <c r="D1812" s="5" t="e">
        <f t="shared" si="756"/>
        <v>#N/A</v>
      </c>
      <c r="E1812" s="5" t="b">
        <f t="shared" si="773"/>
        <v>0</v>
      </c>
      <c r="F1812" s="5" t="e">
        <f t="shared" si="757"/>
        <v>#N/A</v>
      </c>
      <c r="G1812" s="5" t="str">
        <f t="shared" si="774"/>
        <v>FALSE V</v>
      </c>
      <c r="H1812" s="5" t="b">
        <f t="shared" si="775"/>
        <v>0</v>
      </c>
      <c r="I1812" s="5" t="b">
        <f t="shared" si="776"/>
        <v>0</v>
      </c>
      <c r="J1812" s="5" t="b">
        <f t="shared" si="777"/>
        <v>0</v>
      </c>
      <c r="K1812" s="5" t="str">
        <f t="shared" si="778"/>
        <v>FALSE C</v>
      </c>
      <c r="L1812" s="5" t="str">
        <f t="array" ref="L1812">IFERROR(INDEX(e29_4c,SMALL(IF(($B$9&lt;=e29_raw)*($B$11&gt;=e29_raw),MATCH(ROW(e29_4c),ROW(e29_4c))),ROWS($A$1:A1806)),COLUMN(A1806)),"")</f>
        <v/>
      </c>
      <c r="M1812" s="5" t="b">
        <f t="shared" si="779"/>
        <v>0</v>
      </c>
      <c r="N1812" t="b">
        <f t="shared" si="780"/>
        <v>0</v>
      </c>
      <c r="O1812" t="b">
        <f t="shared" si="781"/>
        <v>0</v>
      </c>
      <c r="P1812" s="5" t="b">
        <f t="shared" si="782"/>
        <v>0</v>
      </c>
      <c r="T1812" t="str">
        <f t="shared" si="758"/>
        <v/>
      </c>
      <c r="U1812" t="str">
        <f t="shared" si="759"/>
        <v/>
      </c>
      <c r="V1812" t="str">
        <f t="shared" si="760"/>
        <v/>
      </c>
      <c r="W1812" t="str">
        <f t="shared" si="761"/>
        <v/>
      </c>
      <c r="X1812" t="str">
        <f t="shared" si="762"/>
        <v/>
      </c>
      <c r="Y1812" t="str">
        <f t="shared" si="763"/>
        <v/>
      </c>
      <c r="Z1812" t="str">
        <f t="shared" si="764"/>
        <v/>
      </c>
      <c r="AA1812" t="str">
        <f t="shared" si="765"/>
        <v/>
      </c>
      <c r="AB1812" t="str">
        <f t="shared" si="766"/>
        <v/>
      </c>
      <c r="AC1812" t="str">
        <f t="shared" si="767"/>
        <v/>
      </c>
      <c r="AD1812" t="str">
        <f t="shared" si="768"/>
        <v/>
      </c>
      <c r="AE1812" t="str">
        <f t="shared" si="769"/>
        <v/>
      </c>
      <c r="AF1812" t="str">
        <f t="shared" si="770"/>
        <v/>
      </c>
      <c r="AG1812" t="str">
        <f t="shared" si="771"/>
        <v/>
      </c>
    </row>
    <row r="1813" spans="3:33" x14ac:dyDescent="0.3">
      <c r="C1813" s="5" t="str">
        <f t="shared" si="772"/>
        <v/>
      </c>
      <c r="D1813" s="5" t="e">
        <f t="shared" si="756"/>
        <v>#N/A</v>
      </c>
      <c r="E1813" s="5" t="b">
        <f t="shared" si="773"/>
        <v>0</v>
      </c>
      <c r="F1813" s="5" t="e">
        <f t="shared" si="757"/>
        <v>#N/A</v>
      </c>
      <c r="G1813" s="5" t="str">
        <f t="shared" si="774"/>
        <v>FALSE V</v>
      </c>
      <c r="H1813" s="5" t="b">
        <f t="shared" si="775"/>
        <v>0</v>
      </c>
      <c r="I1813" s="5" t="b">
        <f t="shared" si="776"/>
        <v>0</v>
      </c>
      <c r="J1813" s="5" t="b">
        <f t="shared" si="777"/>
        <v>0</v>
      </c>
      <c r="K1813" s="5" t="str">
        <f t="shared" si="778"/>
        <v>FALSE C</v>
      </c>
      <c r="L1813" s="5" t="str">
        <f t="array" ref="L1813">IFERROR(INDEX(e29_4c,SMALL(IF(($B$9&lt;=e29_raw)*($B$11&gt;=e29_raw),MATCH(ROW(e29_4c),ROW(e29_4c))),ROWS($A$1:A1807)),COLUMN(A1807)),"")</f>
        <v/>
      </c>
      <c r="M1813" s="5" t="b">
        <f t="shared" si="779"/>
        <v>0</v>
      </c>
      <c r="N1813" t="b">
        <f t="shared" si="780"/>
        <v>0</v>
      </c>
      <c r="O1813" t="b">
        <f t="shared" si="781"/>
        <v>0</v>
      </c>
      <c r="P1813" s="5" t="b">
        <f t="shared" si="782"/>
        <v>0</v>
      </c>
      <c r="T1813" t="str">
        <f t="shared" si="758"/>
        <v/>
      </c>
      <c r="U1813" t="str">
        <f t="shared" si="759"/>
        <v/>
      </c>
      <c r="V1813" t="str">
        <f t="shared" si="760"/>
        <v/>
      </c>
      <c r="W1813" t="str">
        <f t="shared" si="761"/>
        <v/>
      </c>
      <c r="X1813" t="str">
        <f t="shared" si="762"/>
        <v/>
      </c>
      <c r="Y1813" t="str">
        <f t="shared" si="763"/>
        <v/>
      </c>
      <c r="Z1813" t="str">
        <f t="shared" si="764"/>
        <v/>
      </c>
      <c r="AA1813" t="str">
        <f t="shared" si="765"/>
        <v/>
      </c>
      <c r="AB1813" t="str">
        <f t="shared" si="766"/>
        <v/>
      </c>
      <c r="AC1813" t="str">
        <f t="shared" si="767"/>
        <v/>
      </c>
      <c r="AD1813" t="str">
        <f t="shared" si="768"/>
        <v/>
      </c>
      <c r="AE1813" t="str">
        <f t="shared" si="769"/>
        <v/>
      </c>
      <c r="AF1813" t="str">
        <f t="shared" si="770"/>
        <v/>
      </c>
      <c r="AG1813" t="str">
        <f t="shared" si="771"/>
        <v/>
      </c>
    </row>
    <row r="1814" spans="3:33" x14ac:dyDescent="0.3">
      <c r="C1814" s="5" t="str">
        <f t="shared" si="772"/>
        <v/>
      </c>
      <c r="D1814" s="5" t="e">
        <f t="shared" si="756"/>
        <v>#N/A</v>
      </c>
      <c r="E1814" s="5" t="b">
        <f t="shared" si="773"/>
        <v>0</v>
      </c>
      <c r="F1814" s="5" t="e">
        <f t="shared" si="757"/>
        <v>#N/A</v>
      </c>
      <c r="G1814" s="5" t="str">
        <f t="shared" si="774"/>
        <v>FALSE V</v>
      </c>
      <c r="H1814" s="5" t="b">
        <f t="shared" si="775"/>
        <v>0</v>
      </c>
      <c r="I1814" s="5" t="b">
        <f t="shared" si="776"/>
        <v>0</v>
      </c>
      <c r="J1814" s="5" t="b">
        <f t="shared" si="777"/>
        <v>0</v>
      </c>
      <c r="K1814" s="5" t="str">
        <f t="shared" si="778"/>
        <v>FALSE C</v>
      </c>
      <c r="L1814" s="5" t="str">
        <f t="array" ref="L1814">IFERROR(INDEX(e29_4c,SMALL(IF(($B$9&lt;=e29_raw)*($B$11&gt;=e29_raw),MATCH(ROW(e29_4c),ROW(e29_4c))),ROWS($A$1:A1808)),COLUMN(A1808)),"")</f>
        <v/>
      </c>
      <c r="M1814" s="5" t="b">
        <f t="shared" si="779"/>
        <v>0</v>
      </c>
      <c r="N1814" t="b">
        <f t="shared" si="780"/>
        <v>0</v>
      </c>
      <c r="O1814" t="b">
        <f t="shared" si="781"/>
        <v>0</v>
      </c>
      <c r="P1814" s="5" t="b">
        <f t="shared" si="782"/>
        <v>0</v>
      </c>
      <c r="T1814" t="str">
        <f t="shared" si="758"/>
        <v/>
      </c>
      <c r="U1814" t="str">
        <f t="shared" si="759"/>
        <v/>
      </c>
      <c r="V1814" t="str">
        <f t="shared" si="760"/>
        <v/>
      </c>
      <c r="W1814" t="str">
        <f t="shared" si="761"/>
        <v/>
      </c>
      <c r="X1814" t="str">
        <f t="shared" si="762"/>
        <v/>
      </c>
      <c r="Y1814" t="str">
        <f t="shared" si="763"/>
        <v/>
      </c>
      <c r="Z1814" t="str">
        <f t="shared" si="764"/>
        <v/>
      </c>
      <c r="AA1814" t="str">
        <f t="shared" si="765"/>
        <v/>
      </c>
      <c r="AB1814" t="str">
        <f t="shared" si="766"/>
        <v/>
      </c>
      <c r="AC1814" t="str">
        <f t="shared" si="767"/>
        <v/>
      </c>
      <c r="AD1814" t="str">
        <f t="shared" si="768"/>
        <v/>
      </c>
      <c r="AE1814" t="str">
        <f t="shared" si="769"/>
        <v/>
      </c>
      <c r="AF1814" t="str">
        <f t="shared" si="770"/>
        <v/>
      </c>
      <c r="AG1814" t="str">
        <f t="shared" si="771"/>
        <v/>
      </c>
    </row>
    <row r="1815" spans="3:33" x14ac:dyDescent="0.3">
      <c r="C1815" s="5" t="str">
        <f t="shared" si="772"/>
        <v/>
      </c>
      <c r="D1815" s="5" t="e">
        <f t="shared" si="756"/>
        <v>#N/A</v>
      </c>
      <c r="E1815" s="5" t="b">
        <f t="shared" si="773"/>
        <v>0</v>
      </c>
      <c r="F1815" s="5" t="e">
        <f t="shared" si="757"/>
        <v>#N/A</v>
      </c>
      <c r="G1815" s="5" t="str">
        <f t="shared" si="774"/>
        <v>FALSE V</v>
      </c>
      <c r="H1815" s="5" t="b">
        <f t="shared" si="775"/>
        <v>0</v>
      </c>
      <c r="I1815" s="5" t="b">
        <f t="shared" si="776"/>
        <v>0</v>
      </c>
      <c r="J1815" s="5" t="b">
        <f t="shared" si="777"/>
        <v>0</v>
      </c>
      <c r="K1815" s="5" t="str">
        <f t="shared" si="778"/>
        <v>FALSE C</v>
      </c>
      <c r="L1815" s="5" t="str">
        <f t="array" ref="L1815">IFERROR(INDEX(e29_4c,SMALL(IF(($B$9&lt;=e29_raw)*($B$11&gt;=e29_raw),MATCH(ROW(e29_4c),ROW(e29_4c))),ROWS($A$1:A1809)),COLUMN(A1809)),"")</f>
        <v/>
      </c>
      <c r="M1815" s="5" t="b">
        <f t="shared" si="779"/>
        <v>0</v>
      </c>
      <c r="N1815" t="b">
        <f t="shared" si="780"/>
        <v>0</v>
      </c>
      <c r="O1815" t="b">
        <f t="shared" si="781"/>
        <v>0</v>
      </c>
      <c r="P1815" s="5" t="b">
        <f t="shared" si="782"/>
        <v>0</v>
      </c>
      <c r="T1815" t="str">
        <f t="shared" si="758"/>
        <v/>
      </c>
      <c r="U1815" t="str">
        <f t="shared" si="759"/>
        <v/>
      </c>
      <c r="V1815" t="str">
        <f t="shared" si="760"/>
        <v/>
      </c>
      <c r="W1815" t="str">
        <f t="shared" si="761"/>
        <v/>
      </c>
      <c r="X1815" t="str">
        <f t="shared" si="762"/>
        <v/>
      </c>
      <c r="Y1815" t="str">
        <f t="shared" si="763"/>
        <v/>
      </c>
      <c r="Z1815" t="str">
        <f t="shared" si="764"/>
        <v/>
      </c>
      <c r="AA1815" t="str">
        <f t="shared" si="765"/>
        <v/>
      </c>
      <c r="AB1815" t="str">
        <f t="shared" si="766"/>
        <v/>
      </c>
      <c r="AC1815" t="str">
        <f t="shared" si="767"/>
        <v/>
      </c>
      <c r="AD1815" t="str">
        <f t="shared" si="768"/>
        <v/>
      </c>
      <c r="AE1815" t="str">
        <f t="shared" si="769"/>
        <v/>
      </c>
      <c r="AF1815" t="str">
        <f t="shared" si="770"/>
        <v/>
      </c>
      <c r="AG1815" t="str">
        <f t="shared" si="771"/>
        <v/>
      </c>
    </row>
    <row r="1816" spans="3:33" x14ac:dyDescent="0.3">
      <c r="C1816" s="5" t="str">
        <f t="shared" si="772"/>
        <v/>
      </c>
      <c r="D1816" s="5" t="e">
        <f t="shared" si="756"/>
        <v>#N/A</v>
      </c>
      <c r="E1816" s="5" t="b">
        <f t="shared" si="773"/>
        <v>0</v>
      </c>
      <c r="F1816" s="5" t="e">
        <f t="shared" si="757"/>
        <v>#N/A</v>
      </c>
      <c r="G1816" s="5" t="str">
        <f t="shared" si="774"/>
        <v>FALSE V</v>
      </c>
      <c r="H1816" s="5" t="b">
        <f t="shared" si="775"/>
        <v>0</v>
      </c>
      <c r="I1816" s="5" t="b">
        <f t="shared" si="776"/>
        <v>0</v>
      </c>
      <c r="J1816" s="5" t="b">
        <f t="shared" si="777"/>
        <v>0</v>
      </c>
      <c r="K1816" s="5" t="str">
        <f t="shared" si="778"/>
        <v>FALSE C</v>
      </c>
      <c r="L1816" s="5" t="str">
        <f t="array" ref="L1816">IFERROR(INDEX(e29_4c,SMALL(IF(($B$9&lt;=e29_raw)*($B$11&gt;=e29_raw),MATCH(ROW(e29_4c),ROW(e29_4c))),ROWS($A$1:A1810)),COLUMN(A1810)),"")</f>
        <v/>
      </c>
      <c r="M1816" s="5" t="b">
        <f t="shared" si="779"/>
        <v>0</v>
      </c>
      <c r="N1816" t="b">
        <f t="shared" si="780"/>
        <v>0</v>
      </c>
      <c r="O1816" t="b">
        <f t="shared" si="781"/>
        <v>0</v>
      </c>
      <c r="P1816" s="5" t="b">
        <f t="shared" si="782"/>
        <v>0</v>
      </c>
      <c r="T1816" t="str">
        <f t="shared" si="758"/>
        <v/>
      </c>
      <c r="U1816" t="str">
        <f t="shared" si="759"/>
        <v/>
      </c>
      <c r="V1816" t="str">
        <f t="shared" si="760"/>
        <v/>
      </c>
      <c r="W1816" t="str">
        <f t="shared" si="761"/>
        <v/>
      </c>
      <c r="X1816" t="str">
        <f t="shared" si="762"/>
        <v/>
      </c>
      <c r="Y1816" t="str">
        <f t="shared" si="763"/>
        <v/>
      </c>
      <c r="Z1816" t="str">
        <f t="shared" si="764"/>
        <v/>
      </c>
      <c r="AA1816" t="str">
        <f t="shared" si="765"/>
        <v/>
      </c>
      <c r="AB1816" t="str">
        <f t="shared" si="766"/>
        <v/>
      </c>
      <c r="AC1816" t="str">
        <f t="shared" si="767"/>
        <v/>
      </c>
      <c r="AD1816" t="str">
        <f t="shared" si="768"/>
        <v/>
      </c>
      <c r="AE1816" t="str">
        <f t="shared" si="769"/>
        <v/>
      </c>
      <c r="AF1816" t="str">
        <f t="shared" si="770"/>
        <v/>
      </c>
      <c r="AG1816" t="str">
        <f t="shared" si="771"/>
        <v/>
      </c>
    </row>
    <row r="1817" spans="3:33" x14ac:dyDescent="0.3">
      <c r="C1817" s="5" t="str">
        <f t="shared" si="772"/>
        <v/>
      </c>
      <c r="D1817" s="5" t="e">
        <f t="shared" si="756"/>
        <v>#N/A</v>
      </c>
      <c r="E1817" s="5" t="b">
        <f t="shared" si="773"/>
        <v>0</v>
      </c>
      <c r="F1817" s="5" t="e">
        <f t="shared" si="757"/>
        <v>#N/A</v>
      </c>
      <c r="G1817" s="5" t="str">
        <f t="shared" si="774"/>
        <v>FALSE V</v>
      </c>
      <c r="H1817" s="5" t="b">
        <f t="shared" si="775"/>
        <v>0</v>
      </c>
      <c r="I1817" s="5" t="b">
        <f t="shared" si="776"/>
        <v>0</v>
      </c>
      <c r="J1817" s="5" t="b">
        <f t="shared" si="777"/>
        <v>0</v>
      </c>
      <c r="K1817" s="5" t="str">
        <f t="shared" si="778"/>
        <v>FALSE C</v>
      </c>
      <c r="L1817" s="5" t="str">
        <f t="array" ref="L1817">IFERROR(INDEX(e29_4c,SMALL(IF(($B$9&lt;=e29_raw)*($B$11&gt;=e29_raw),MATCH(ROW(e29_4c),ROW(e29_4c))),ROWS($A$1:A1811)),COLUMN(A1811)),"")</f>
        <v/>
      </c>
      <c r="M1817" s="5" t="b">
        <f t="shared" si="779"/>
        <v>0</v>
      </c>
      <c r="N1817" t="b">
        <f t="shared" si="780"/>
        <v>0</v>
      </c>
      <c r="O1817" t="b">
        <f t="shared" si="781"/>
        <v>0</v>
      </c>
      <c r="P1817" s="5" t="b">
        <f t="shared" si="782"/>
        <v>0</v>
      </c>
      <c r="T1817" t="str">
        <f t="shared" si="758"/>
        <v/>
      </c>
      <c r="U1817" t="str">
        <f t="shared" si="759"/>
        <v/>
      </c>
      <c r="V1817" t="str">
        <f t="shared" si="760"/>
        <v/>
      </c>
      <c r="W1817" t="str">
        <f t="shared" si="761"/>
        <v/>
      </c>
      <c r="X1817" t="str">
        <f t="shared" si="762"/>
        <v/>
      </c>
      <c r="Y1817" t="str">
        <f t="shared" si="763"/>
        <v/>
      </c>
      <c r="Z1817" t="str">
        <f t="shared" si="764"/>
        <v/>
      </c>
      <c r="AA1817" t="str">
        <f t="shared" si="765"/>
        <v/>
      </c>
      <c r="AB1817" t="str">
        <f t="shared" si="766"/>
        <v/>
      </c>
      <c r="AC1817" t="str">
        <f t="shared" si="767"/>
        <v/>
      </c>
      <c r="AD1817" t="str">
        <f t="shared" si="768"/>
        <v/>
      </c>
      <c r="AE1817" t="str">
        <f t="shared" si="769"/>
        <v/>
      </c>
      <c r="AF1817" t="str">
        <f t="shared" si="770"/>
        <v/>
      </c>
      <c r="AG1817" t="str">
        <f t="shared" si="771"/>
        <v/>
      </c>
    </row>
    <row r="1818" spans="3:33" x14ac:dyDescent="0.3">
      <c r="C1818" s="5" t="str">
        <f t="shared" si="772"/>
        <v/>
      </c>
      <c r="D1818" s="5" t="e">
        <f t="shared" si="756"/>
        <v>#N/A</v>
      </c>
      <c r="E1818" s="5" t="b">
        <f t="shared" si="773"/>
        <v>0</v>
      </c>
      <c r="F1818" s="5" t="e">
        <f t="shared" si="757"/>
        <v>#N/A</v>
      </c>
      <c r="G1818" s="5" t="str">
        <f t="shared" si="774"/>
        <v>FALSE V</v>
      </c>
      <c r="H1818" s="5" t="b">
        <f t="shared" si="775"/>
        <v>0</v>
      </c>
      <c r="I1818" s="5" t="b">
        <f t="shared" si="776"/>
        <v>0</v>
      </c>
      <c r="J1818" s="5" t="b">
        <f t="shared" si="777"/>
        <v>0</v>
      </c>
      <c r="K1818" s="5" t="str">
        <f t="shared" si="778"/>
        <v>FALSE C</v>
      </c>
      <c r="L1818" s="5" t="str">
        <f t="array" ref="L1818">IFERROR(INDEX(e29_4c,SMALL(IF(($B$9&lt;=e29_raw)*($B$11&gt;=e29_raw),MATCH(ROW(e29_4c),ROW(e29_4c))),ROWS($A$1:A1812)),COLUMN(A1812)),"")</f>
        <v/>
      </c>
      <c r="M1818" s="5" t="b">
        <f t="shared" si="779"/>
        <v>0</v>
      </c>
      <c r="N1818" t="b">
        <f t="shared" si="780"/>
        <v>0</v>
      </c>
      <c r="O1818" t="b">
        <f t="shared" si="781"/>
        <v>0</v>
      </c>
      <c r="P1818" s="5" t="b">
        <f t="shared" si="782"/>
        <v>0</v>
      </c>
      <c r="T1818" t="str">
        <f t="shared" si="758"/>
        <v/>
      </c>
      <c r="U1818" t="str">
        <f t="shared" si="759"/>
        <v/>
      </c>
      <c r="V1818" t="str">
        <f t="shared" si="760"/>
        <v/>
      </c>
      <c r="W1818" t="str">
        <f t="shared" si="761"/>
        <v/>
      </c>
      <c r="X1818" t="str">
        <f t="shared" si="762"/>
        <v/>
      </c>
      <c r="Y1818" t="str">
        <f t="shared" si="763"/>
        <v/>
      </c>
      <c r="Z1818" t="str">
        <f t="shared" si="764"/>
        <v/>
      </c>
      <c r="AA1818" t="str">
        <f t="shared" si="765"/>
        <v/>
      </c>
      <c r="AB1818" t="str">
        <f t="shared" si="766"/>
        <v/>
      </c>
      <c r="AC1818" t="str">
        <f t="shared" si="767"/>
        <v/>
      </c>
      <c r="AD1818" t="str">
        <f t="shared" si="768"/>
        <v/>
      </c>
      <c r="AE1818" t="str">
        <f t="shared" si="769"/>
        <v/>
      </c>
      <c r="AF1818" t="str">
        <f t="shared" si="770"/>
        <v/>
      </c>
      <c r="AG1818" t="str">
        <f t="shared" si="771"/>
        <v/>
      </c>
    </row>
    <row r="1819" spans="3:33" x14ac:dyDescent="0.3">
      <c r="C1819" s="5" t="str">
        <f t="shared" si="772"/>
        <v/>
      </c>
      <c r="D1819" s="5" t="e">
        <f t="shared" si="756"/>
        <v>#N/A</v>
      </c>
      <c r="E1819" s="5" t="b">
        <f t="shared" si="773"/>
        <v>0</v>
      </c>
      <c r="F1819" s="5" t="e">
        <f t="shared" si="757"/>
        <v>#N/A</v>
      </c>
      <c r="G1819" s="5" t="str">
        <f t="shared" si="774"/>
        <v>FALSE V</v>
      </c>
      <c r="H1819" s="5" t="b">
        <f t="shared" si="775"/>
        <v>0</v>
      </c>
      <c r="I1819" s="5" t="b">
        <f t="shared" si="776"/>
        <v>0</v>
      </c>
      <c r="J1819" s="5" t="b">
        <f t="shared" si="777"/>
        <v>0</v>
      </c>
      <c r="K1819" s="5" t="str">
        <f t="shared" si="778"/>
        <v>FALSE C</v>
      </c>
      <c r="L1819" s="5" t="str">
        <f t="array" ref="L1819">IFERROR(INDEX(e29_4c,SMALL(IF(($B$9&lt;=e29_raw)*($B$11&gt;=e29_raw),MATCH(ROW(e29_4c),ROW(e29_4c))),ROWS($A$1:A1813)),COLUMN(A1813)),"")</f>
        <v/>
      </c>
      <c r="M1819" s="5" t="b">
        <f t="shared" si="779"/>
        <v>0</v>
      </c>
      <c r="N1819" t="b">
        <f t="shared" si="780"/>
        <v>0</v>
      </c>
      <c r="O1819" t="b">
        <f t="shared" si="781"/>
        <v>0</v>
      </c>
      <c r="P1819" s="5" t="b">
        <f t="shared" si="782"/>
        <v>0</v>
      </c>
      <c r="T1819" t="str">
        <f t="shared" si="758"/>
        <v/>
      </c>
      <c r="U1819" t="str">
        <f t="shared" si="759"/>
        <v/>
      </c>
      <c r="V1819" t="str">
        <f t="shared" si="760"/>
        <v/>
      </c>
      <c r="W1819" t="str">
        <f t="shared" si="761"/>
        <v/>
      </c>
      <c r="X1819" t="str">
        <f t="shared" si="762"/>
        <v/>
      </c>
      <c r="Y1819" t="str">
        <f t="shared" si="763"/>
        <v/>
      </c>
      <c r="Z1819" t="str">
        <f t="shared" si="764"/>
        <v/>
      </c>
      <c r="AA1819" t="str">
        <f t="shared" si="765"/>
        <v/>
      </c>
      <c r="AB1819" t="str">
        <f t="shared" si="766"/>
        <v/>
      </c>
      <c r="AC1819" t="str">
        <f t="shared" si="767"/>
        <v/>
      </c>
      <c r="AD1819" t="str">
        <f t="shared" si="768"/>
        <v/>
      </c>
      <c r="AE1819" t="str">
        <f t="shared" si="769"/>
        <v/>
      </c>
      <c r="AF1819" t="str">
        <f t="shared" si="770"/>
        <v/>
      </c>
      <c r="AG1819" t="str">
        <f t="shared" si="771"/>
        <v/>
      </c>
    </row>
    <row r="1820" spans="3:33" x14ac:dyDescent="0.3">
      <c r="C1820" s="5" t="str">
        <f t="shared" si="772"/>
        <v/>
      </c>
      <c r="D1820" s="5" t="e">
        <f t="shared" si="756"/>
        <v>#N/A</v>
      </c>
      <c r="E1820" s="5" t="b">
        <f t="shared" si="773"/>
        <v>0</v>
      </c>
      <c r="F1820" s="5" t="e">
        <f t="shared" si="757"/>
        <v>#N/A</v>
      </c>
      <c r="G1820" s="5" t="str">
        <f t="shared" si="774"/>
        <v>FALSE V</v>
      </c>
      <c r="H1820" s="5" t="b">
        <f t="shared" si="775"/>
        <v>0</v>
      </c>
      <c r="I1820" s="5" t="b">
        <f t="shared" si="776"/>
        <v>0</v>
      </c>
      <c r="J1820" s="5" t="b">
        <f t="shared" si="777"/>
        <v>0</v>
      </c>
      <c r="K1820" s="5" t="str">
        <f t="shared" si="778"/>
        <v>FALSE C</v>
      </c>
      <c r="L1820" s="5" t="str">
        <f t="array" ref="L1820">IFERROR(INDEX(e29_4c,SMALL(IF(($B$9&lt;=e29_raw)*($B$11&gt;=e29_raw),MATCH(ROW(e29_4c),ROW(e29_4c))),ROWS($A$1:A1814)),COLUMN(A1814)),"")</f>
        <v/>
      </c>
      <c r="M1820" s="5" t="b">
        <f t="shared" si="779"/>
        <v>0</v>
      </c>
      <c r="N1820" t="b">
        <f t="shared" si="780"/>
        <v>0</v>
      </c>
      <c r="O1820" t="b">
        <f t="shared" si="781"/>
        <v>0</v>
      </c>
      <c r="P1820" s="5" t="b">
        <f t="shared" si="782"/>
        <v>0</v>
      </c>
      <c r="T1820" t="str">
        <f t="shared" si="758"/>
        <v/>
      </c>
      <c r="U1820" t="str">
        <f t="shared" si="759"/>
        <v/>
      </c>
      <c r="V1820" t="str">
        <f t="shared" si="760"/>
        <v/>
      </c>
      <c r="W1820" t="str">
        <f t="shared" si="761"/>
        <v/>
      </c>
      <c r="X1820" t="str">
        <f t="shared" si="762"/>
        <v/>
      </c>
      <c r="Y1820" t="str">
        <f t="shared" si="763"/>
        <v/>
      </c>
      <c r="Z1820" t="str">
        <f t="shared" si="764"/>
        <v/>
      </c>
      <c r="AA1820" t="str">
        <f t="shared" si="765"/>
        <v/>
      </c>
      <c r="AB1820" t="str">
        <f t="shared" si="766"/>
        <v/>
      </c>
      <c r="AC1820" t="str">
        <f t="shared" si="767"/>
        <v/>
      </c>
      <c r="AD1820" t="str">
        <f t="shared" si="768"/>
        <v/>
      </c>
      <c r="AE1820" t="str">
        <f t="shared" si="769"/>
        <v/>
      </c>
      <c r="AF1820" t="str">
        <f t="shared" si="770"/>
        <v/>
      </c>
      <c r="AG1820" t="str">
        <f t="shared" si="771"/>
        <v/>
      </c>
    </row>
    <row r="1821" spans="3:33" x14ac:dyDescent="0.3">
      <c r="C1821" s="5" t="str">
        <f t="shared" si="772"/>
        <v/>
      </c>
      <c r="D1821" s="5" t="e">
        <f t="shared" si="756"/>
        <v>#N/A</v>
      </c>
      <c r="E1821" s="5" t="b">
        <f t="shared" si="773"/>
        <v>0</v>
      </c>
      <c r="F1821" s="5" t="e">
        <f t="shared" si="757"/>
        <v>#N/A</v>
      </c>
      <c r="G1821" s="5" t="str">
        <f t="shared" si="774"/>
        <v>FALSE V</v>
      </c>
      <c r="H1821" s="5" t="b">
        <f t="shared" si="775"/>
        <v>0</v>
      </c>
      <c r="I1821" s="5" t="b">
        <f t="shared" si="776"/>
        <v>0</v>
      </c>
      <c r="J1821" s="5" t="b">
        <f t="shared" si="777"/>
        <v>0</v>
      </c>
      <c r="K1821" s="5" t="str">
        <f t="shared" si="778"/>
        <v>FALSE C</v>
      </c>
      <c r="L1821" s="5" t="str">
        <f t="array" ref="L1821">IFERROR(INDEX(e29_4c,SMALL(IF(($B$9&lt;=e29_raw)*($B$11&gt;=e29_raw),MATCH(ROW(e29_4c),ROW(e29_4c))),ROWS($A$1:A1815)),COLUMN(A1815)),"")</f>
        <v/>
      </c>
      <c r="M1821" s="5" t="b">
        <f t="shared" si="779"/>
        <v>0</v>
      </c>
      <c r="N1821" t="b">
        <f t="shared" si="780"/>
        <v>0</v>
      </c>
      <c r="O1821" t="b">
        <f t="shared" si="781"/>
        <v>0</v>
      </c>
      <c r="P1821" s="5" t="b">
        <f t="shared" si="782"/>
        <v>0</v>
      </c>
      <c r="T1821" t="str">
        <f t="shared" si="758"/>
        <v/>
      </c>
      <c r="U1821" t="str">
        <f t="shared" si="759"/>
        <v/>
      </c>
      <c r="V1821" t="str">
        <f t="shared" si="760"/>
        <v/>
      </c>
      <c r="W1821" t="str">
        <f t="shared" si="761"/>
        <v/>
      </c>
      <c r="X1821" t="str">
        <f t="shared" si="762"/>
        <v/>
      </c>
      <c r="Y1821" t="str">
        <f t="shared" si="763"/>
        <v/>
      </c>
      <c r="Z1821" t="str">
        <f t="shared" si="764"/>
        <v/>
      </c>
      <c r="AA1821" t="str">
        <f t="shared" si="765"/>
        <v/>
      </c>
      <c r="AB1821" t="str">
        <f t="shared" si="766"/>
        <v/>
      </c>
      <c r="AC1821" t="str">
        <f t="shared" si="767"/>
        <v/>
      </c>
      <c r="AD1821" t="str">
        <f t="shared" si="768"/>
        <v/>
      </c>
      <c r="AE1821" t="str">
        <f t="shared" si="769"/>
        <v/>
      </c>
      <c r="AF1821" t="str">
        <f t="shared" si="770"/>
        <v/>
      </c>
      <c r="AG1821" t="str">
        <f t="shared" si="771"/>
        <v/>
      </c>
    </row>
    <row r="1822" spans="3:33" x14ac:dyDescent="0.3">
      <c r="C1822" s="5" t="str">
        <f t="shared" si="772"/>
        <v/>
      </c>
      <c r="D1822" s="5" t="e">
        <f t="shared" si="756"/>
        <v>#N/A</v>
      </c>
      <c r="E1822" s="5" t="b">
        <f t="shared" si="773"/>
        <v>0</v>
      </c>
      <c r="F1822" s="5" t="e">
        <f t="shared" si="757"/>
        <v>#N/A</v>
      </c>
      <c r="G1822" s="5" t="str">
        <f t="shared" si="774"/>
        <v>FALSE V</v>
      </c>
      <c r="H1822" s="5" t="b">
        <f t="shared" si="775"/>
        <v>0</v>
      </c>
      <c r="I1822" s="5" t="b">
        <f t="shared" si="776"/>
        <v>0</v>
      </c>
      <c r="J1822" s="5" t="b">
        <f t="shared" si="777"/>
        <v>0</v>
      </c>
      <c r="K1822" s="5" t="str">
        <f t="shared" si="778"/>
        <v>FALSE C</v>
      </c>
      <c r="L1822" s="5" t="str">
        <f t="array" ref="L1822">IFERROR(INDEX(e29_4c,SMALL(IF(($B$9&lt;=e29_raw)*($B$11&gt;=e29_raw),MATCH(ROW(e29_4c),ROW(e29_4c))),ROWS($A$1:A1816)),COLUMN(A1816)),"")</f>
        <v/>
      </c>
      <c r="M1822" s="5" t="b">
        <f t="shared" si="779"/>
        <v>0</v>
      </c>
      <c r="N1822" t="b">
        <f t="shared" si="780"/>
        <v>0</v>
      </c>
      <c r="O1822" t="b">
        <f t="shared" si="781"/>
        <v>0</v>
      </c>
      <c r="P1822" s="5" t="b">
        <f t="shared" si="782"/>
        <v>0</v>
      </c>
      <c r="T1822" t="str">
        <f t="shared" si="758"/>
        <v/>
      </c>
      <c r="U1822" t="str">
        <f t="shared" si="759"/>
        <v/>
      </c>
      <c r="V1822" t="str">
        <f t="shared" si="760"/>
        <v/>
      </c>
      <c r="W1822" t="str">
        <f t="shared" si="761"/>
        <v/>
      </c>
      <c r="X1822" t="str">
        <f t="shared" si="762"/>
        <v/>
      </c>
      <c r="Y1822" t="str">
        <f t="shared" si="763"/>
        <v/>
      </c>
      <c r="Z1822" t="str">
        <f t="shared" si="764"/>
        <v/>
      </c>
      <c r="AA1822" t="str">
        <f t="shared" si="765"/>
        <v/>
      </c>
      <c r="AB1822" t="str">
        <f t="shared" si="766"/>
        <v/>
      </c>
      <c r="AC1822" t="str">
        <f t="shared" si="767"/>
        <v/>
      </c>
      <c r="AD1822" t="str">
        <f t="shared" si="768"/>
        <v/>
      </c>
      <c r="AE1822" t="str">
        <f t="shared" si="769"/>
        <v/>
      </c>
      <c r="AF1822" t="str">
        <f t="shared" si="770"/>
        <v/>
      </c>
      <c r="AG1822" t="str">
        <f t="shared" si="771"/>
        <v/>
      </c>
    </row>
    <row r="1823" spans="3:33" x14ac:dyDescent="0.3">
      <c r="C1823" s="5" t="str">
        <f t="shared" si="772"/>
        <v/>
      </c>
      <c r="D1823" s="5" t="e">
        <f t="shared" si="756"/>
        <v>#N/A</v>
      </c>
      <c r="E1823" s="5" t="b">
        <f t="shared" si="773"/>
        <v>0</v>
      </c>
      <c r="F1823" s="5" t="e">
        <f t="shared" si="757"/>
        <v>#N/A</v>
      </c>
      <c r="G1823" s="5" t="str">
        <f t="shared" si="774"/>
        <v>FALSE V</v>
      </c>
      <c r="H1823" s="5" t="b">
        <f t="shared" si="775"/>
        <v>0</v>
      </c>
      <c r="I1823" s="5" t="b">
        <f t="shared" si="776"/>
        <v>0</v>
      </c>
      <c r="J1823" s="5" t="b">
        <f t="shared" si="777"/>
        <v>0</v>
      </c>
      <c r="K1823" s="5" t="str">
        <f t="shared" si="778"/>
        <v>FALSE C</v>
      </c>
      <c r="L1823" s="5" t="str">
        <f t="array" ref="L1823">IFERROR(INDEX(e29_4c,SMALL(IF(($B$9&lt;=e29_raw)*($B$11&gt;=e29_raw),MATCH(ROW(e29_4c),ROW(e29_4c))),ROWS($A$1:A1817)),COLUMN(A1817)),"")</f>
        <v/>
      </c>
      <c r="M1823" s="5" t="b">
        <f t="shared" si="779"/>
        <v>0</v>
      </c>
      <c r="N1823" t="b">
        <f t="shared" si="780"/>
        <v>0</v>
      </c>
      <c r="O1823" t="b">
        <f t="shared" si="781"/>
        <v>0</v>
      </c>
      <c r="P1823" s="5" t="b">
        <f t="shared" si="782"/>
        <v>0</v>
      </c>
      <c r="T1823" t="str">
        <f t="shared" si="758"/>
        <v/>
      </c>
      <c r="U1823" t="str">
        <f t="shared" si="759"/>
        <v/>
      </c>
      <c r="V1823" t="str">
        <f t="shared" si="760"/>
        <v/>
      </c>
      <c r="W1823" t="str">
        <f t="shared" si="761"/>
        <v/>
      </c>
      <c r="X1823" t="str">
        <f t="shared" si="762"/>
        <v/>
      </c>
      <c r="Y1823" t="str">
        <f t="shared" si="763"/>
        <v/>
      </c>
      <c r="Z1823" t="str">
        <f t="shared" si="764"/>
        <v/>
      </c>
      <c r="AA1823" t="str">
        <f t="shared" si="765"/>
        <v/>
      </c>
      <c r="AB1823" t="str">
        <f t="shared" si="766"/>
        <v/>
      </c>
      <c r="AC1823" t="str">
        <f t="shared" si="767"/>
        <v/>
      </c>
      <c r="AD1823" t="str">
        <f t="shared" si="768"/>
        <v/>
      </c>
      <c r="AE1823" t="str">
        <f t="shared" si="769"/>
        <v/>
      </c>
      <c r="AF1823" t="str">
        <f t="shared" si="770"/>
        <v/>
      </c>
      <c r="AG1823" t="str">
        <f t="shared" si="771"/>
        <v/>
      </c>
    </row>
    <row r="1824" spans="3:33" x14ac:dyDescent="0.3">
      <c r="C1824" s="5" t="str">
        <f t="shared" si="772"/>
        <v/>
      </c>
      <c r="D1824" s="5" t="e">
        <f t="shared" si="756"/>
        <v>#N/A</v>
      </c>
      <c r="E1824" s="5" t="b">
        <f t="shared" si="773"/>
        <v>0</v>
      </c>
      <c r="F1824" s="5" t="e">
        <f t="shared" si="757"/>
        <v>#N/A</v>
      </c>
      <c r="G1824" s="5" t="str">
        <f t="shared" si="774"/>
        <v>FALSE V</v>
      </c>
      <c r="H1824" s="5" t="b">
        <f t="shared" si="775"/>
        <v>0</v>
      </c>
      <c r="I1824" s="5" t="b">
        <f t="shared" si="776"/>
        <v>0</v>
      </c>
      <c r="J1824" s="5" t="b">
        <f t="shared" si="777"/>
        <v>0</v>
      </c>
      <c r="K1824" s="5" t="str">
        <f t="shared" si="778"/>
        <v>FALSE C</v>
      </c>
      <c r="L1824" s="5" t="str">
        <f t="array" ref="L1824">IFERROR(INDEX(e29_4c,SMALL(IF(($B$9&lt;=e29_raw)*($B$11&gt;=e29_raw),MATCH(ROW(e29_4c),ROW(e29_4c))),ROWS($A$1:A1818)),COLUMN(A1818)),"")</f>
        <v/>
      </c>
      <c r="M1824" s="5" t="b">
        <f t="shared" si="779"/>
        <v>0</v>
      </c>
      <c r="N1824" t="b">
        <f t="shared" si="780"/>
        <v>0</v>
      </c>
      <c r="O1824" t="b">
        <f t="shared" si="781"/>
        <v>0</v>
      </c>
      <c r="P1824" s="5" t="b">
        <f t="shared" si="782"/>
        <v>0</v>
      </c>
      <c r="T1824" t="str">
        <f t="shared" si="758"/>
        <v/>
      </c>
      <c r="U1824" t="str">
        <f t="shared" si="759"/>
        <v/>
      </c>
      <c r="V1824" t="str">
        <f t="shared" si="760"/>
        <v/>
      </c>
      <c r="W1824" t="str">
        <f t="shared" si="761"/>
        <v/>
      </c>
      <c r="X1824" t="str">
        <f t="shared" si="762"/>
        <v/>
      </c>
      <c r="Y1824" t="str">
        <f t="shared" si="763"/>
        <v/>
      </c>
      <c r="Z1824" t="str">
        <f t="shared" si="764"/>
        <v/>
      </c>
      <c r="AA1824" t="str">
        <f t="shared" si="765"/>
        <v/>
      </c>
      <c r="AB1824" t="str">
        <f t="shared" si="766"/>
        <v/>
      </c>
      <c r="AC1824" t="str">
        <f t="shared" si="767"/>
        <v/>
      </c>
      <c r="AD1824" t="str">
        <f t="shared" si="768"/>
        <v/>
      </c>
      <c r="AE1824" t="str">
        <f t="shared" si="769"/>
        <v/>
      </c>
      <c r="AF1824" t="str">
        <f t="shared" si="770"/>
        <v/>
      </c>
      <c r="AG1824" t="str">
        <f t="shared" si="771"/>
        <v/>
      </c>
    </row>
    <row r="1825" spans="3:33" x14ac:dyDescent="0.3">
      <c r="C1825" s="5" t="str">
        <f t="shared" si="772"/>
        <v/>
      </c>
      <c r="D1825" s="5" t="e">
        <f t="shared" si="756"/>
        <v>#N/A</v>
      </c>
      <c r="E1825" s="5" t="b">
        <f t="shared" si="773"/>
        <v>0</v>
      </c>
      <c r="F1825" s="5" t="e">
        <f t="shared" si="757"/>
        <v>#N/A</v>
      </c>
      <c r="G1825" s="5" t="str">
        <f t="shared" si="774"/>
        <v>FALSE V</v>
      </c>
      <c r="H1825" s="5" t="b">
        <f t="shared" si="775"/>
        <v>0</v>
      </c>
      <c r="I1825" s="5" t="b">
        <f t="shared" si="776"/>
        <v>0</v>
      </c>
      <c r="J1825" s="5" t="b">
        <f t="shared" si="777"/>
        <v>0</v>
      </c>
      <c r="K1825" s="5" t="str">
        <f t="shared" si="778"/>
        <v>FALSE C</v>
      </c>
      <c r="L1825" s="5" t="str">
        <f t="array" ref="L1825">IFERROR(INDEX(e29_4c,SMALL(IF(($B$9&lt;=e29_raw)*($B$11&gt;=e29_raw),MATCH(ROW(e29_4c),ROW(e29_4c))),ROWS($A$1:A1819)),COLUMN(A1819)),"")</f>
        <v/>
      </c>
      <c r="M1825" s="5" t="b">
        <f t="shared" si="779"/>
        <v>0</v>
      </c>
      <c r="N1825" t="b">
        <f t="shared" si="780"/>
        <v>0</v>
      </c>
      <c r="O1825" t="b">
        <f t="shared" si="781"/>
        <v>0</v>
      </c>
      <c r="P1825" s="5" t="b">
        <f t="shared" si="782"/>
        <v>0</v>
      </c>
      <c r="T1825" t="str">
        <f t="shared" si="758"/>
        <v/>
      </c>
      <c r="U1825" t="str">
        <f t="shared" si="759"/>
        <v/>
      </c>
      <c r="V1825" t="str">
        <f t="shared" si="760"/>
        <v/>
      </c>
      <c r="W1825" t="str">
        <f t="shared" si="761"/>
        <v/>
      </c>
      <c r="X1825" t="str">
        <f t="shared" si="762"/>
        <v/>
      </c>
      <c r="Y1825" t="str">
        <f t="shared" si="763"/>
        <v/>
      </c>
      <c r="Z1825" t="str">
        <f t="shared" si="764"/>
        <v/>
      </c>
      <c r="AA1825" t="str">
        <f t="shared" si="765"/>
        <v/>
      </c>
      <c r="AB1825" t="str">
        <f t="shared" si="766"/>
        <v/>
      </c>
      <c r="AC1825" t="str">
        <f t="shared" si="767"/>
        <v/>
      </c>
      <c r="AD1825" t="str">
        <f t="shared" si="768"/>
        <v/>
      </c>
      <c r="AE1825" t="str">
        <f t="shared" si="769"/>
        <v/>
      </c>
      <c r="AF1825" t="str">
        <f t="shared" si="770"/>
        <v/>
      </c>
      <c r="AG1825" t="str">
        <f t="shared" si="771"/>
        <v/>
      </c>
    </row>
    <row r="1826" spans="3:33" x14ac:dyDescent="0.3">
      <c r="C1826" s="5" t="str">
        <f t="shared" si="772"/>
        <v/>
      </c>
      <c r="D1826" s="5" t="e">
        <f t="shared" si="756"/>
        <v>#N/A</v>
      </c>
      <c r="E1826" s="5" t="b">
        <f t="shared" si="773"/>
        <v>0</v>
      </c>
      <c r="F1826" s="5" t="e">
        <f t="shared" si="757"/>
        <v>#N/A</v>
      </c>
      <c r="G1826" s="5" t="str">
        <f t="shared" si="774"/>
        <v>FALSE V</v>
      </c>
      <c r="H1826" s="5" t="b">
        <f t="shared" si="775"/>
        <v>0</v>
      </c>
      <c r="I1826" s="5" t="b">
        <f t="shared" si="776"/>
        <v>0</v>
      </c>
      <c r="J1826" s="5" t="b">
        <f t="shared" si="777"/>
        <v>0</v>
      </c>
      <c r="K1826" s="5" t="str">
        <f t="shared" si="778"/>
        <v>FALSE C</v>
      </c>
      <c r="L1826" s="5" t="str">
        <f t="array" ref="L1826">IFERROR(INDEX(e29_4c,SMALL(IF(($B$9&lt;=e29_raw)*($B$11&gt;=e29_raw),MATCH(ROW(e29_4c),ROW(e29_4c))),ROWS($A$1:A1820)),COLUMN(A1820)),"")</f>
        <v/>
      </c>
      <c r="M1826" s="5" t="b">
        <f t="shared" si="779"/>
        <v>0</v>
      </c>
      <c r="N1826" t="b">
        <f t="shared" si="780"/>
        <v>0</v>
      </c>
      <c r="O1826" t="b">
        <f t="shared" si="781"/>
        <v>0</v>
      </c>
      <c r="P1826" s="5" t="b">
        <f t="shared" si="782"/>
        <v>0</v>
      </c>
      <c r="T1826" t="str">
        <f t="shared" si="758"/>
        <v/>
      </c>
      <c r="U1826" t="str">
        <f t="shared" si="759"/>
        <v/>
      </c>
      <c r="V1826" t="str">
        <f t="shared" si="760"/>
        <v/>
      </c>
      <c r="W1826" t="str">
        <f t="shared" si="761"/>
        <v/>
      </c>
      <c r="X1826" t="str">
        <f t="shared" si="762"/>
        <v/>
      </c>
      <c r="Y1826" t="str">
        <f t="shared" si="763"/>
        <v/>
      </c>
      <c r="Z1826" t="str">
        <f t="shared" si="764"/>
        <v/>
      </c>
      <c r="AA1826" t="str">
        <f t="shared" si="765"/>
        <v/>
      </c>
      <c r="AB1826" t="str">
        <f t="shared" si="766"/>
        <v/>
      </c>
      <c r="AC1826" t="str">
        <f t="shared" si="767"/>
        <v/>
      </c>
      <c r="AD1826" t="str">
        <f t="shared" si="768"/>
        <v/>
      </c>
      <c r="AE1826" t="str">
        <f t="shared" si="769"/>
        <v/>
      </c>
      <c r="AF1826" t="str">
        <f t="shared" si="770"/>
        <v/>
      </c>
      <c r="AG1826" t="str">
        <f t="shared" si="771"/>
        <v/>
      </c>
    </row>
    <row r="1827" spans="3:33" x14ac:dyDescent="0.3">
      <c r="C1827" s="5" t="str">
        <f t="shared" si="772"/>
        <v/>
      </c>
      <c r="D1827" s="5" t="e">
        <f t="shared" si="756"/>
        <v>#N/A</v>
      </c>
      <c r="E1827" s="5" t="b">
        <f t="shared" si="773"/>
        <v>0</v>
      </c>
      <c r="F1827" s="5" t="e">
        <f t="shared" si="757"/>
        <v>#N/A</v>
      </c>
      <c r="G1827" s="5" t="str">
        <f t="shared" si="774"/>
        <v>FALSE V</v>
      </c>
      <c r="H1827" s="5" t="b">
        <f t="shared" si="775"/>
        <v>0</v>
      </c>
      <c r="I1827" s="5" t="b">
        <f t="shared" si="776"/>
        <v>0</v>
      </c>
      <c r="J1827" s="5" t="b">
        <f t="shared" si="777"/>
        <v>0</v>
      </c>
      <c r="K1827" s="5" t="str">
        <f t="shared" si="778"/>
        <v>FALSE C</v>
      </c>
      <c r="L1827" s="5" t="str">
        <f t="array" ref="L1827">IFERROR(INDEX(e29_4c,SMALL(IF(($B$9&lt;=e29_raw)*($B$11&gt;=e29_raw),MATCH(ROW(e29_4c),ROW(e29_4c))),ROWS($A$1:A1821)),COLUMN(A1821)),"")</f>
        <v/>
      </c>
      <c r="M1827" s="5" t="b">
        <f t="shared" si="779"/>
        <v>0</v>
      </c>
      <c r="N1827" t="b">
        <f t="shared" si="780"/>
        <v>0</v>
      </c>
      <c r="O1827" t="b">
        <f t="shared" si="781"/>
        <v>0</v>
      </c>
      <c r="P1827" s="5" t="b">
        <f t="shared" si="782"/>
        <v>0</v>
      </c>
      <c r="T1827" t="str">
        <f t="shared" si="758"/>
        <v/>
      </c>
      <c r="U1827" t="str">
        <f t="shared" si="759"/>
        <v/>
      </c>
      <c r="V1827" t="str">
        <f t="shared" si="760"/>
        <v/>
      </c>
      <c r="W1827" t="str">
        <f t="shared" si="761"/>
        <v/>
      </c>
      <c r="X1827" t="str">
        <f t="shared" si="762"/>
        <v/>
      </c>
      <c r="Y1827" t="str">
        <f t="shared" si="763"/>
        <v/>
      </c>
      <c r="Z1827" t="str">
        <f t="shared" si="764"/>
        <v/>
      </c>
      <c r="AA1827" t="str">
        <f t="shared" si="765"/>
        <v/>
      </c>
      <c r="AB1827" t="str">
        <f t="shared" si="766"/>
        <v/>
      </c>
      <c r="AC1827" t="str">
        <f t="shared" si="767"/>
        <v/>
      </c>
      <c r="AD1827" t="str">
        <f t="shared" si="768"/>
        <v/>
      </c>
      <c r="AE1827" t="str">
        <f t="shared" si="769"/>
        <v/>
      </c>
      <c r="AF1827" t="str">
        <f t="shared" si="770"/>
        <v/>
      </c>
      <c r="AG1827" t="str">
        <f t="shared" si="771"/>
        <v/>
      </c>
    </row>
    <row r="1828" spans="3:33" x14ac:dyDescent="0.3">
      <c r="C1828" s="5" t="str">
        <f t="shared" si="772"/>
        <v/>
      </c>
      <c r="D1828" s="5" t="e">
        <f t="shared" si="756"/>
        <v>#N/A</v>
      </c>
      <c r="E1828" s="5" t="b">
        <f t="shared" si="773"/>
        <v>0</v>
      </c>
      <c r="F1828" s="5" t="e">
        <f t="shared" si="757"/>
        <v>#N/A</v>
      </c>
      <c r="G1828" s="5" t="str">
        <f t="shared" si="774"/>
        <v>FALSE V</v>
      </c>
      <c r="H1828" s="5" t="b">
        <f t="shared" si="775"/>
        <v>0</v>
      </c>
      <c r="I1828" s="5" t="b">
        <f t="shared" si="776"/>
        <v>0</v>
      </c>
      <c r="J1828" s="5" t="b">
        <f t="shared" si="777"/>
        <v>0</v>
      </c>
      <c r="K1828" s="5" t="str">
        <f t="shared" si="778"/>
        <v>FALSE C</v>
      </c>
      <c r="L1828" s="5" t="str">
        <f t="array" ref="L1828">IFERROR(INDEX(e29_4c,SMALL(IF(($B$9&lt;=e29_raw)*($B$11&gt;=e29_raw),MATCH(ROW(e29_4c),ROW(e29_4c))),ROWS($A$1:A1822)),COLUMN(A1822)),"")</f>
        <v/>
      </c>
      <c r="M1828" s="5" t="b">
        <f t="shared" si="779"/>
        <v>0</v>
      </c>
      <c r="N1828" t="b">
        <f t="shared" si="780"/>
        <v>0</v>
      </c>
      <c r="O1828" t="b">
        <f t="shared" si="781"/>
        <v>0</v>
      </c>
      <c r="P1828" s="5" t="b">
        <f t="shared" si="782"/>
        <v>0</v>
      </c>
      <c r="T1828" t="str">
        <f t="shared" si="758"/>
        <v/>
      </c>
      <c r="U1828" t="str">
        <f t="shared" si="759"/>
        <v/>
      </c>
      <c r="V1828" t="str">
        <f t="shared" si="760"/>
        <v/>
      </c>
      <c r="W1828" t="str">
        <f t="shared" si="761"/>
        <v/>
      </c>
      <c r="X1828" t="str">
        <f t="shared" si="762"/>
        <v/>
      </c>
      <c r="Y1828" t="str">
        <f t="shared" si="763"/>
        <v/>
      </c>
      <c r="Z1828" t="str">
        <f t="shared" si="764"/>
        <v/>
      </c>
      <c r="AA1828" t="str">
        <f t="shared" si="765"/>
        <v/>
      </c>
      <c r="AB1828" t="str">
        <f t="shared" si="766"/>
        <v/>
      </c>
      <c r="AC1828" t="str">
        <f t="shared" si="767"/>
        <v/>
      </c>
      <c r="AD1828" t="str">
        <f t="shared" si="768"/>
        <v/>
      </c>
      <c r="AE1828" t="str">
        <f t="shared" si="769"/>
        <v/>
      </c>
      <c r="AF1828" t="str">
        <f t="shared" si="770"/>
        <v/>
      </c>
      <c r="AG1828" t="str">
        <f t="shared" si="771"/>
        <v/>
      </c>
    </row>
    <row r="1829" spans="3:33" x14ac:dyDescent="0.3">
      <c r="C1829" s="5" t="str">
        <f t="shared" si="772"/>
        <v/>
      </c>
      <c r="D1829" s="5" t="e">
        <f t="shared" si="756"/>
        <v>#N/A</v>
      </c>
      <c r="E1829" s="5" t="b">
        <f t="shared" si="773"/>
        <v>0</v>
      </c>
      <c r="F1829" s="5" t="e">
        <f t="shared" si="757"/>
        <v>#N/A</v>
      </c>
      <c r="G1829" s="5" t="str">
        <f t="shared" si="774"/>
        <v>FALSE V</v>
      </c>
      <c r="H1829" s="5" t="b">
        <f t="shared" si="775"/>
        <v>0</v>
      </c>
      <c r="I1829" s="5" t="b">
        <f t="shared" si="776"/>
        <v>0</v>
      </c>
      <c r="J1829" s="5" t="b">
        <f t="shared" si="777"/>
        <v>0</v>
      </c>
      <c r="K1829" s="5" t="str">
        <f t="shared" si="778"/>
        <v>FALSE C</v>
      </c>
      <c r="L1829" s="5" t="str">
        <f t="array" ref="L1829">IFERROR(INDEX(e29_4c,SMALL(IF(($B$9&lt;=e29_raw)*($B$11&gt;=e29_raw),MATCH(ROW(e29_4c),ROW(e29_4c))),ROWS($A$1:A1823)),COLUMN(A1823)),"")</f>
        <v/>
      </c>
      <c r="M1829" s="5" t="b">
        <f t="shared" si="779"/>
        <v>0</v>
      </c>
      <c r="N1829" t="b">
        <f t="shared" si="780"/>
        <v>0</v>
      </c>
      <c r="O1829" t="b">
        <f t="shared" si="781"/>
        <v>0</v>
      </c>
      <c r="P1829" s="5" t="b">
        <f t="shared" si="782"/>
        <v>0</v>
      </c>
      <c r="T1829" t="str">
        <f t="shared" si="758"/>
        <v/>
      </c>
      <c r="U1829" t="str">
        <f t="shared" si="759"/>
        <v/>
      </c>
      <c r="V1829" t="str">
        <f t="shared" si="760"/>
        <v/>
      </c>
      <c r="W1829" t="str">
        <f t="shared" si="761"/>
        <v/>
      </c>
      <c r="X1829" t="str">
        <f t="shared" si="762"/>
        <v/>
      </c>
      <c r="Y1829" t="str">
        <f t="shared" si="763"/>
        <v/>
      </c>
      <c r="Z1829" t="str">
        <f t="shared" si="764"/>
        <v/>
      </c>
      <c r="AA1829" t="str">
        <f t="shared" si="765"/>
        <v/>
      </c>
      <c r="AB1829" t="str">
        <f t="shared" si="766"/>
        <v/>
      </c>
      <c r="AC1829" t="str">
        <f t="shared" si="767"/>
        <v/>
      </c>
      <c r="AD1829" t="str">
        <f t="shared" si="768"/>
        <v/>
      </c>
      <c r="AE1829" t="str">
        <f t="shared" si="769"/>
        <v/>
      </c>
      <c r="AF1829" t="str">
        <f t="shared" si="770"/>
        <v/>
      </c>
      <c r="AG1829" t="str">
        <f t="shared" si="771"/>
        <v/>
      </c>
    </row>
    <row r="1830" spans="3:33" x14ac:dyDescent="0.3">
      <c r="C1830" s="5" t="str">
        <f t="shared" si="772"/>
        <v/>
      </c>
      <c r="D1830" s="5" t="e">
        <f t="shared" si="756"/>
        <v>#N/A</v>
      </c>
      <c r="E1830" s="5" t="b">
        <f t="shared" si="773"/>
        <v>0</v>
      </c>
      <c r="F1830" s="5" t="e">
        <f t="shared" si="757"/>
        <v>#N/A</v>
      </c>
      <c r="G1830" s="5" t="str">
        <f t="shared" si="774"/>
        <v>FALSE V</v>
      </c>
      <c r="H1830" s="5" t="b">
        <f t="shared" si="775"/>
        <v>0</v>
      </c>
      <c r="I1830" s="5" t="b">
        <f t="shared" si="776"/>
        <v>0</v>
      </c>
      <c r="J1830" s="5" t="b">
        <f t="shared" si="777"/>
        <v>0</v>
      </c>
      <c r="K1830" s="5" t="str">
        <f t="shared" si="778"/>
        <v>FALSE C</v>
      </c>
      <c r="L1830" s="5" t="str">
        <f t="array" ref="L1830">IFERROR(INDEX(e29_4c,SMALL(IF(($B$9&lt;=e29_raw)*($B$11&gt;=e29_raw),MATCH(ROW(e29_4c),ROW(e29_4c))),ROWS($A$1:A1824)),COLUMN(A1824)),"")</f>
        <v/>
      </c>
      <c r="M1830" s="5" t="b">
        <f t="shared" si="779"/>
        <v>0</v>
      </c>
      <c r="N1830" t="b">
        <f t="shared" si="780"/>
        <v>0</v>
      </c>
      <c r="O1830" t="b">
        <f t="shared" si="781"/>
        <v>0</v>
      </c>
      <c r="P1830" s="5" t="b">
        <f t="shared" si="782"/>
        <v>0</v>
      </c>
      <c r="T1830" t="str">
        <f t="shared" si="758"/>
        <v/>
      </c>
      <c r="U1830" t="str">
        <f t="shared" si="759"/>
        <v/>
      </c>
      <c r="V1830" t="str">
        <f t="shared" si="760"/>
        <v/>
      </c>
      <c r="W1830" t="str">
        <f t="shared" si="761"/>
        <v/>
      </c>
      <c r="X1830" t="str">
        <f t="shared" si="762"/>
        <v/>
      </c>
      <c r="Y1830" t="str">
        <f t="shared" si="763"/>
        <v/>
      </c>
      <c r="Z1830" t="str">
        <f t="shared" si="764"/>
        <v/>
      </c>
      <c r="AA1830" t="str">
        <f t="shared" si="765"/>
        <v/>
      </c>
      <c r="AB1830" t="str">
        <f t="shared" si="766"/>
        <v/>
      </c>
      <c r="AC1830" t="str">
        <f t="shared" si="767"/>
        <v/>
      </c>
      <c r="AD1830" t="str">
        <f t="shared" si="768"/>
        <v/>
      </c>
      <c r="AE1830" t="str">
        <f t="shared" si="769"/>
        <v/>
      </c>
      <c r="AF1830" t="str">
        <f t="shared" si="770"/>
        <v/>
      </c>
      <c r="AG1830" t="str">
        <f t="shared" si="771"/>
        <v/>
      </c>
    </row>
    <row r="1831" spans="3:33" x14ac:dyDescent="0.3">
      <c r="C1831" s="5" t="str">
        <f t="shared" si="772"/>
        <v/>
      </c>
      <c r="D1831" s="5" t="e">
        <f t="shared" si="756"/>
        <v>#N/A</v>
      </c>
      <c r="E1831" s="5" t="b">
        <f t="shared" si="773"/>
        <v>0</v>
      </c>
      <c r="F1831" s="5" t="e">
        <f t="shared" si="757"/>
        <v>#N/A</v>
      </c>
      <c r="G1831" s="5" t="str">
        <f t="shared" si="774"/>
        <v>FALSE V</v>
      </c>
      <c r="H1831" s="5" t="b">
        <f t="shared" si="775"/>
        <v>0</v>
      </c>
      <c r="I1831" s="5" t="b">
        <f t="shared" si="776"/>
        <v>0</v>
      </c>
      <c r="J1831" s="5" t="b">
        <f t="shared" si="777"/>
        <v>0</v>
      </c>
      <c r="K1831" s="5" t="str">
        <f t="shared" si="778"/>
        <v>FALSE C</v>
      </c>
      <c r="L1831" s="5" t="str">
        <f t="array" ref="L1831">IFERROR(INDEX(e29_4c,SMALL(IF(($B$9&lt;=e29_raw)*($B$11&gt;=e29_raw),MATCH(ROW(e29_4c),ROW(e29_4c))),ROWS($A$1:A1825)),COLUMN(A1825)),"")</f>
        <v/>
      </c>
      <c r="M1831" s="5" t="b">
        <f t="shared" si="779"/>
        <v>0</v>
      </c>
      <c r="N1831" t="b">
        <f t="shared" si="780"/>
        <v>0</v>
      </c>
      <c r="O1831" t="b">
        <f t="shared" si="781"/>
        <v>0</v>
      </c>
      <c r="P1831" s="5" t="b">
        <f t="shared" si="782"/>
        <v>0</v>
      </c>
      <c r="T1831" t="str">
        <f t="shared" si="758"/>
        <v/>
      </c>
      <c r="U1831" t="str">
        <f t="shared" si="759"/>
        <v/>
      </c>
      <c r="V1831" t="str">
        <f t="shared" si="760"/>
        <v/>
      </c>
      <c r="W1831" t="str">
        <f t="shared" si="761"/>
        <v/>
      </c>
      <c r="X1831" t="str">
        <f t="shared" si="762"/>
        <v/>
      </c>
      <c r="Y1831" t="str">
        <f t="shared" si="763"/>
        <v/>
      </c>
      <c r="Z1831" t="str">
        <f t="shared" si="764"/>
        <v/>
      </c>
      <c r="AA1831" t="str">
        <f t="shared" si="765"/>
        <v/>
      </c>
      <c r="AB1831" t="str">
        <f t="shared" si="766"/>
        <v/>
      </c>
      <c r="AC1831" t="str">
        <f t="shared" si="767"/>
        <v/>
      </c>
      <c r="AD1831" t="str">
        <f t="shared" si="768"/>
        <v/>
      </c>
      <c r="AE1831" t="str">
        <f t="shared" si="769"/>
        <v/>
      </c>
      <c r="AF1831" t="str">
        <f t="shared" si="770"/>
        <v/>
      </c>
      <c r="AG1831" t="str">
        <f t="shared" si="771"/>
        <v/>
      </c>
    </row>
    <row r="1832" spans="3:33" x14ac:dyDescent="0.3">
      <c r="C1832" s="5" t="str">
        <f t="shared" si="772"/>
        <v/>
      </c>
      <c r="D1832" s="5" t="e">
        <f t="shared" si="756"/>
        <v>#N/A</v>
      </c>
      <c r="E1832" s="5" t="b">
        <f t="shared" si="773"/>
        <v>0</v>
      </c>
      <c r="F1832" s="5" t="e">
        <f t="shared" si="757"/>
        <v>#N/A</v>
      </c>
      <c r="G1832" s="5" t="str">
        <f t="shared" si="774"/>
        <v>FALSE V</v>
      </c>
      <c r="H1832" s="5" t="b">
        <f t="shared" si="775"/>
        <v>0</v>
      </c>
      <c r="I1832" s="5" t="b">
        <f t="shared" si="776"/>
        <v>0</v>
      </c>
      <c r="J1832" s="5" t="b">
        <f t="shared" si="777"/>
        <v>0</v>
      </c>
      <c r="K1832" s="5" t="str">
        <f t="shared" si="778"/>
        <v>FALSE C</v>
      </c>
      <c r="L1832" s="5" t="str">
        <f t="array" ref="L1832">IFERROR(INDEX(e29_4c,SMALL(IF(($B$9&lt;=e29_raw)*($B$11&gt;=e29_raw),MATCH(ROW(e29_4c),ROW(e29_4c))),ROWS($A$1:A1826)),COLUMN(A1826)),"")</f>
        <v/>
      </c>
      <c r="M1832" s="5" t="b">
        <f t="shared" si="779"/>
        <v>0</v>
      </c>
      <c r="N1832" t="b">
        <f t="shared" si="780"/>
        <v>0</v>
      </c>
      <c r="O1832" t="b">
        <f t="shared" si="781"/>
        <v>0</v>
      </c>
      <c r="P1832" s="5" t="b">
        <f t="shared" si="782"/>
        <v>0</v>
      </c>
      <c r="T1832" t="str">
        <f t="shared" si="758"/>
        <v/>
      </c>
      <c r="U1832" t="str">
        <f t="shared" si="759"/>
        <v/>
      </c>
      <c r="V1832" t="str">
        <f t="shared" si="760"/>
        <v/>
      </c>
      <c r="W1832" t="str">
        <f t="shared" si="761"/>
        <v/>
      </c>
      <c r="X1832" t="str">
        <f t="shared" si="762"/>
        <v/>
      </c>
      <c r="Y1832" t="str">
        <f t="shared" si="763"/>
        <v/>
      </c>
      <c r="Z1832" t="str">
        <f t="shared" si="764"/>
        <v/>
      </c>
      <c r="AA1832" t="str">
        <f t="shared" si="765"/>
        <v/>
      </c>
      <c r="AB1832" t="str">
        <f t="shared" si="766"/>
        <v/>
      </c>
      <c r="AC1832" t="str">
        <f t="shared" si="767"/>
        <v/>
      </c>
      <c r="AD1832" t="str">
        <f t="shared" si="768"/>
        <v/>
      </c>
      <c r="AE1832" t="str">
        <f t="shared" si="769"/>
        <v/>
      </c>
      <c r="AF1832" t="str">
        <f t="shared" si="770"/>
        <v/>
      </c>
      <c r="AG1832" t="str">
        <f t="shared" si="771"/>
        <v/>
      </c>
    </row>
    <row r="1833" spans="3:33" x14ac:dyDescent="0.3">
      <c r="C1833" s="5" t="str">
        <f t="shared" si="772"/>
        <v/>
      </c>
      <c r="D1833" s="5" t="e">
        <f t="shared" si="756"/>
        <v>#N/A</v>
      </c>
      <c r="E1833" s="5" t="b">
        <f t="shared" si="773"/>
        <v>0</v>
      </c>
      <c r="F1833" s="5" t="e">
        <f t="shared" si="757"/>
        <v>#N/A</v>
      </c>
      <c r="G1833" s="5" t="str">
        <f t="shared" si="774"/>
        <v>FALSE V</v>
      </c>
      <c r="H1833" s="5" t="b">
        <f t="shared" si="775"/>
        <v>0</v>
      </c>
      <c r="I1833" s="5" t="b">
        <f t="shared" si="776"/>
        <v>0</v>
      </c>
      <c r="J1833" s="5" t="b">
        <f t="shared" si="777"/>
        <v>0</v>
      </c>
      <c r="K1833" s="5" t="str">
        <f t="shared" si="778"/>
        <v>FALSE C</v>
      </c>
      <c r="L1833" s="5" t="str">
        <f t="array" ref="L1833">IFERROR(INDEX(e29_4c,SMALL(IF(($B$9&lt;=e29_raw)*($B$11&gt;=e29_raw),MATCH(ROW(e29_4c),ROW(e29_4c))),ROWS($A$1:A1827)),COLUMN(A1827)),"")</f>
        <v/>
      </c>
      <c r="M1833" s="5" t="b">
        <f t="shared" si="779"/>
        <v>0</v>
      </c>
      <c r="N1833" t="b">
        <f t="shared" si="780"/>
        <v>0</v>
      </c>
      <c r="O1833" t="b">
        <f t="shared" si="781"/>
        <v>0</v>
      </c>
      <c r="P1833" s="5" t="b">
        <f t="shared" si="782"/>
        <v>0</v>
      </c>
      <c r="T1833" t="str">
        <f t="shared" si="758"/>
        <v/>
      </c>
      <c r="U1833" t="str">
        <f t="shared" si="759"/>
        <v/>
      </c>
      <c r="V1833" t="str">
        <f t="shared" si="760"/>
        <v/>
      </c>
      <c r="W1833" t="str">
        <f t="shared" si="761"/>
        <v/>
      </c>
      <c r="X1833" t="str">
        <f t="shared" si="762"/>
        <v/>
      </c>
      <c r="Y1833" t="str">
        <f t="shared" si="763"/>
        <v/>
      </c>
      <c r="Z1833" t="str">
        <f t="shared" si="764"/>
        <v/>
      </c>
      <c r="AA1833" t="str">
        <f t="shared" si="765"/>
        <v/>
      </c>
      <c r="AB1833" t="str">
        <f t="shared" si="766"/>
        <v/>
      </c>
      <c r="AC1833" t="str">
        <f t="shared" si="767"/>
        <v/>
      </c>
      <c r="AD1833" t="str">
        <f t="shared" si="768"/>
        <v/>
      </c>
      <c r="AE1833" t="str">
        <f t="shared" si="769"/>
        <v/>
      </c>
      <c r="AF1833" t="str">
        <f t="shared" si="770"/>
        <v/>
      </c>
      <c r="AG1833" t="str">
        <f t="shared" si="771"/>
        <v/>
      </c>
    </row>
    <row r="1834" spans="3:33" x14ac:dyDescent="0.3">
      <c r="C1834" s="5" t="str">
        <f t="shared" si="772"/>
        <v/>
      </c>
      <c r="D1834" s="5" t="e">
        <f t="shared" si="756"/>
        <v>#N/A</v>
      </c>
      <c r="E1834" s="5" t="b">
        <f t="shared" si="773"/>
        <v>0</v>
      </c>
      <c r="F1834" s="5" t="e">
        <f t="shared" si="757"/>
        <v>#N/A</v>
      </c>
      <c r="G1834" s="5" t="str">
        <f t="shared" si="774"/>
        <v>FALSE V</v>
      </c>
      <c r="H1834" s="5" t="b">
        <f t="shared" si="775"/>
        <v>0</v>
      </c>
      <c r="I1834" s="5" t="b">
        <f t="shared" si="776"/>
        <v>0</v>
      </c>
      <c r="J1834" s="5" t="b">
        <f t="shared" si="777"/>
        <v>0</v>
      </c>
      <c r="K1834" s="5" t="str">
        <f t="shared" si="778"/>
        <v>FALSE C</v>
      </c>
      <c r="L1834" s="5" t="str">
        <f t="array" ref="L1834">IFERROR(INDEX(e29_4c,SMALL(IF(($B$9&lt;=e29_raw)*($B$11&gt;=e29_raw),MATCH(ROW(e29_4c),ROW(e29_4c))),ROWS($A$1:A1828)),COLUMN(A1828)),"")</f>
        <v/>
      </c>
      <c r="M1834" s="5" t="b">
        <f t="shared" si="779"/>
        <v>0</v>
      </c>
      <c r="N1834" t="b">
        <f t="shared" si="780"/>
        <v>0</v>
      </c>
      <c r="O1834" t="b">
        <f t="shared" si="781"/>
        <v>0</v>
      </c>
      <c r="P1834" s="5" t="b">
        <f t="shared" si="782"/>
        <v>0</v>
      </c>
      <c r="T1834" t="str">
        <f t="shared" si="758"/>
        <v/>
      </c>
      <c r="U1834" t="str">
        <f t="shared" si="759"/>
        <v/>
      </c>
      <c r="V1834" t="str">
        <f t="shared" si="760"/>
        <v/>
      </c>
      <c r="W1834" t="str">
        <f t="shared" si="761"/>
        <v/>
      </c>
      <c r="X1834" t="str">
        <f t="shared" si="762"/>
        <v/>
      </c>
      <c r="Y1834" t="str">
        <f t="shared" si="763"/>
        <v/>
      </c>
      <c r="Z1834" t="str">
        <f t="shared" si="764"/>
        <v/>
      </c>
      <c r="AA1834" t="str">
        <f t="shared" si="765"/>
        <v/>
      </c>
      <c r="AB1834" t="str">
        <f t="shared" si="766"/>
        <v/>
      </c>
      <c r="AC1834" t="str">
        <f t="shared" si="767"/>
        <v/>
      </c>
      <c r="AD1834" t="str">
        <f t="shared" si="768"/>
        <v/>
      </c>
      <c r="AE1834" t="str">
        <f t="shared" si="769"/>
        <v/>
      </c>
      <c r="AF1834" t="str">
        <f t="shared" si="770"/>
        <v/>
      </c>
      <c r="AG1834" t="str">
        <f t="shared" si="771"/>
        <v/>
      </c>
    </row>
    <row r="1835" spans="3:33" x14ac:dyDescent="0.3">
      <c r="C1835" s="5" t="str">
        <f t="shared" si="772"/>
        <v/>
      </c>
      <c r="D1835" s="5" t="e">
        <f t="shared" si="756"/>
        <v>#N/A</v>
      </c>
      <c r="E1835" s="5" t="b">
        <f t="shared" si="773"/>
        <v>0</v>
      </c>
      <c r="F1835" s="5" t="e">
        <f t="shared" si="757"/>
        <v>#N/A</v>
      </c>
      <c r="G1835" s="5" t="str">
        <f t="shared" si="774"/>
        <v>FALSE V</v>
      </c>
      <c r="H1835" s="5" t="b">
        <f t="shared" si="775"/>
        <v>0</v>
      </c>
      <c r="I1835" s="5" t="b">
        <f t="shared" si="776"/>
        <v>0</v>
      </c>
      <c r="J1835" s="5" t="b">
        <f t="shared" si="777"/>
        <v>0</v>
      </c>
      <c r="K1835" s="5" t="str">
        <f t="shared" si="778"/>
        <v>FALSE C</v>
      </c>
      <c r="L1835" s="5" t="str">
        <f t="array" ref="L1835">IFERROR(INDEX(e29_4c,SMALL(IF(($B$9&lt;=e29_raw)*($B$11&gt;=e29_raw),MATCH(ROW(e29_4c),ROW(e29_4c))),ROWS($A$1:A1829)),COLUMN(A1829)),"")</f>
        <v/>
      </c>
      <c r="M1835" s="5" t="b">
        <f t="shared" si="779"/>
        <v>0</v>
      </c>
      <c r="N1835" t="b">
        <f t="shared" si="780"/>
        <v>0</v>
      </c>
      <c r="O1835" t="b">
        <f t="shared" si="781"/>
        <v>0</v>
      </c>
      <c r="P1835" s="5" t="b">
        <f t="shared" si="782"/>
        <v>0</v>
      </c>
      <c r="T1835" t="str">
        <f t="shared" si="758"/>
        <v/>
      </c>
      <c r="U1835" t="str">
        <f t="shared" si="759"/>
        <v/>
      </c>
      <c r="V1835" t="str">
        <f t="shared" si="760"/>
        <v/>
      </c>
      <c r="W1835" t="str">
        <f t="shared" si="761"/>
        <v/>
      </c>
      <c r="X1835" t="str">
        <f t="shared" si="762"/>
        <v/>
      </c>
      <c r="Y1835" t="str">
        <f t="shared" si="763"/>
        <v/>
      </c>
      <c r="Z1835" t="str">
        <f t="shared" si="764"/>
        <v/>
      </c>
      <c r="AA1835" t="str">
        <f t="shared" si="765"/>
        <v/>
      </c>
      <c r="AB1835" t="str">
        <f t="shared" si="766"/>
        <v/>
      </c>
      <c r="AC1835" t="str">
        <f t="shared" si="767"/>
        <v/>
      </c>
      <c r="AD1835" t="str">
        <f t="shared" si="768"/>
        <v/>
      </c>
      <c r="AE1835" t="str">
        <f t="shared" si="769"/>
        <v/>
      </c>
      <c r="AF1835" t="str">
        <f t="shared" si="770"/>
        <v/>
      </c>
      <c r="AG1835" t="str">
        <f t="shared" si="771"/>
        <v/>
      </c>
    </row>
    <row r="1836" spans="3:33" x14ac:dyDescent="0.3">
      <c r="C1836" s="5" t="str">
        <f t="shared" si="772"/>
        <v/>
      </c>
      <c r="D1836" s="5" t="e">
        <f t="shared" si="756"/>
        <v>#N/A</v>
      </c>
      <c r="E1836" s="5" t="b">
        <f t="shared" si="773"/>
        <v>0</v>
      </c>
      <c r="F1836" s="5" t="e">
        <f t="shared" si="757"/>
        <v>#N/A</v>
      </c>
      <c r="G1836" s="5" t="str">
        <f t="shared" si="774"/>
        <v>FALSE V</v>
      </c>
      <c r="H1836" s="5" t="b">
        <f t="shared" si="775"/>
        <v>0</v>
      </c>
      <c r="I1836" s="5" t="b">
        <f t="shared" si="776"/>
        <v>0</v>
      </c>
      <c r="J1836" s="5" t="b">
        <f t="shared" si="777"/>
        <v>0</v>
      </c>
      <c r="K1836" s="5" t="str">
        <f t="shared" si="778"/>
        <v>FALSE C</v>
      </c>
      <c r="L1836" s="5" t="str">
        <f t="array" ref="L1836">IFERROR(INDEX(e29_4c,SMALL(IF(($B$9&lt;=e29_raw)*($B$11&gt;=e29_raw),MATCH(ROW(e29_4c),ROW(e29_4c))),ROWS($A$1:A1830)),COLUMN(A1830)),"")</f>
        <v/>
      </c>
      <c r="M1836" s="5" t="b">
        <f t="shared" si="779"/>
        <v>0</v>
      </c>
      <c r="N1836" t="b">
        <f t="shared" si="780"/>
        <v>0</v>
      </c>
      <c r="O1836" t="b">
        <f t="shared" si="781"/>
        <v>0</v>
      </c>
      <c r="P1836" s="5" t="b">
        <f t="shared" si="782"/>
        <v>0</v>
      </c>
      <c r="T1836" t="str">
        <f t="shared" si="758"/>
        <v/>
      </c>
      <c r="U1836" t="str">
        <f t="shared" si="759"/>
        <v/>
      </c>
      <c r="V1836" t="str">
        <f t="shared" si="760"/>
        <v/>
      </c>
      <c r="W1836" t="str">
        <f t="shared" si="761"/>
        <v/>
      </c>
      <c r="X1836" t="str">
        <f t="shared" si="762"/>
        <v/>
      </c>
      <c r="Y1836" t="str">
        <f t="shared" si="763"/>
        <v/>
      </c>
      <c r="Z1836" t="str">
        <f t="shared" si="764"/>
        <v/>
      </c>
      <c r="AA1836" t="str">
        <f t="shared" si="765"/>
        <v/>
      </c>
      <c r="AB1836" t="str">
        <f t="shared" si="766"/>
        <v/>
      </c>
      <c r="AC1836" t="str">
        <f t="shared" si="767"/>
        <v/>
      </c>
      <c r="AD1836" t="str">
        <f t="shared" si="768"/>
        <v/>
      </c>
      <c r="AE1836" t="str">
        <f t="shared" si="769"/>
        <v/>
      </c>
      <c r="AF1836" t="str">
        <f t="shared" si="770"/>
        <v/>
      </c>
      <c r="AG1836" t="str">
        <f t="shared" si="771"/>
        <v/>
      </c>
    </row>
    <row r="1837" spans="3:33" x14ac:dyDescent="0.3">
      <c r="C1837" s="5" t="str">
        <f t="shared" si="772"/>
        <v/>
      </c>
      <c r="D1837" s="5" t="e">
        <f t="shared" si="756"/>
        <v>#N/A</v>
      </c>
      <c r="E1837" s="5" t="b">
        <f t="shared" si="773"/>
        <v>0</v>
      </c>
      <c r="F1837" s="5" t="e">
        <f t="shared" si="757"/>
        <v>#N/A</v>
      </c>
      <c r="G1837" s="5" t="str">
        <f t="shared" si="774"/>
        <v>FALSE V</v>
      </c>
      <c r="H1837" s="5" t="b">
        <f t="shared" si="775"/>
        <v>0</v>
      </c>
      <c r="I1837" s="5" t="b">
        <f t="shared" si="776"/>
        <v>0</v>
      </c>
      <c r="J1837" s="5" t="b">
        <f t="shared" si="777"/>
        <v>0</v>
      </c>
      <c r="K1837" s="5" t="str">
        <f t="shared" si="778"/>
        <v>FALSE C</v>
      </c>
      <c r="L1837" s="5" t="str">
        <f t="array" ref="L1837">IFERROR(INDEX(e29_4c,SMALL(IF(($B$9&lt;=e29_raw)*($B$11&gt;=e29_raw),MATCH(ROW(e29_4c),ROW(e29_4c))),ROWS($A$1:A1831)),COLUMN(A1831)),"")</f>
        <v/>
      </c>
      <c r="M1837" s="5" t="b">
        <f t="shared" si="779"/>
        <v>0</v>
      </c>
      <c r="N1837" t="b">
        <f t="shared" si="780"/>
        <v>0</v>
      </c>
      <c r="O1837" t="b">
        <f t="shared" si="781"/>
        <v>0</v>
      </c>
      <c r="P1837" s="5" t="b">
        <f t="shared" si="782"/>
        <v>0</v>
      </c>
      <c r="T1837" t="str">
        <f t="shared" si="758"/>
        <v/>
      </c>
      <c r="U1837" t="str">
        <f t="shared" si="759"/>
        <v/>
      </c>
      <c r="V1837" t="str">
        <f t="shared" si="760"/>
        <v/>
      </c>
      <c r="W1837" t="str">
        <f t="shared" si="761"/>
        <v/>
      </c>
      <c r="X1837" t="str">
        <f t="shared" si="762"/>
        <v/>
      </c>
      <c r="Y1837" t="str">
        <f t="shared" si="763"/>
        <v/>
      </c>
      <c r="Z1837" t="str">
        <f t="shared" si="764"/>
        <v/>
      </c>
      <c r="AA1837" t="str">
        <f t="shared" si="765"/>
        <v/>
      </c>
      <c r="AB1837" t="str">
        <f t="shared" si="766"/>
        <v/>
      </c>
      <c r="AC1837" t="str">
        <f t="shared" si="767"/>
        <v/>
      </c>
      <c r="AD1837" t="str">
        <f t="shared" si="768"/>
        <v/>
      </c>
      <c r="AE1837" t="str">
        <f t="shared" si="769"/>
        <v/>
      </c>
      <c r="AF1837" t="str">
        <f t="shared" si="770"/>
        <v/>
      </c>
      <c r="AG1837" t="str">
        <f t="shared" si="771"/>
        <v/>
      </c>
    </row>
    <row r="1838" spans="3:33" x14ac:dyDescent="0.3">
      <c r="C1838" s="5" t="str">
        <f t="shared" si="772"/>
        <v/>
      </c>
      <c r="D1838" s="5" t="e">
        <f t="shared" si="756"/>
        <v>#N/A</v>
      </c>
      <c r="E1838" s="5" t="b">
        <f t="shared" si="773"/>
        <v>0</v>
      </c>
      <c r="F1838" s="5" t="e">
        <f t="shared" si="757"/>
        <v>#N/A</v>
      </c>
      <c r="G1838" s="5" t="str">
        <f t="shared" si="774"/>
        <v>FALSE V</v>
      </c>
      <c r="H1838" s="5" t="b">
        <f t="shared" si="775"/>
        <v>0</v>
      </c>
      <c r="I1838" s="5" t="b">
        <f t="shared" si="776"/>
        <v>0</v>
      </c>
      <c r="J1838" s="5" t="b">
        <f t="shared" si="777"/>
        <v>0</v>
      </c>
      <c r="K1838" s="5" t="str">
        <f t="shared" si="778"/>
        <v>FALSE C</v>
      </c>
      <c r="L1838" s="5" t="str">
        <f t="array" ref="L1838">IFERROR(INDEX(e29_4c,SMALL(IF(($B$9&lt;=e29_raw)*($B$11&gt;=e29_raw),MATCH(ROW(e29_4c),ROW(e29_4c))),ROWS($A$1:A1832)),COLUMN(A1832)),"")</f>
        <v/>
      </c>
      <c r="M1838" s="5" t="b">
        <f t="shared" si="779"/>
        <v>0</v>
      </c>
      <c r="N1838" t="b">
        <f t="shared" si="780"/>
        <v>0</v>
      </c>
      <c r="O1838" t="b">
        <f t="shared" si="781"/>
        <v>0</v>
      </c>
      <c r="P1838" s="5" t="b">
        <f t="shared" si="782"/>
        <v>0</v>
      </c>
      <c r="T1838" t="str">
        <f t="shared" si="758"/>
        <v/>
      </c>
      <c r="U1838" t="str">
        <f t="shared" si="759"/>
        <v/>
      </c>
      <c r="V1838" t="str">
        <f t="shared" si="760"/>
        <v/>
      </c>
      <c r="W1838" t="str">
        <f t="shared" si="761"/>
        <v/>
      </c>
      <c r="X1838" t="str">
        <f t="shared" si="762"/>
        <v/>
      </c>
      <c r="Y1838" t="str">
        <f t="shared" si="763"/>
        <v/>
      </c>
      <c r="Z1838" t="str">
        <f t="shared" si="764"/>
        <v/>
      </c>
      <c r="AA1838" t="str">
        <f t="shared" si="765"/>
        <v/>
      </c>
      <c r="AB1838" t="str">
        <f t="shared" si="766"/>
        <v/>
      </c>
      <c r="AC1838" t="str">
        <f t="shared" si="767"/>
        <v/>
      </c>
      <c r="AD1838" t="str">
        <f t="shared" si="768"/>
        <v/>
      </c>
      <c r="AE1838" t="str">
        <f t="shared" si="769"/>
        <v/>
      </c>
      <c r="AF1838" t="str">
        <f t="shared" si="770"/>
        <v/>
      </c>
      <c r="AG1838" t="str">
        <f t="shared" si="771"/>
        <v/>
      </c>
    </row>
    <row r="1839" spans="3:33" x14ac:dyDescent="0.3">
      <c r="C1839" s="5" t="str">
        <f t="shared" si="772"/>
        <v/>
      </c>
      <c r="D1839" s="5" t="e">
        <f t="shared" si="756"/>
        <v>#N/A</v>
      </c>
      <c r="E1839" s="5" t="b">
        <f t="shared" si="773"/>
        <v>0</v>
      </c>
      <c r="F1839" s="5" t="e">
        <f t="shared" si="757"/>
        <v>#N/A</v>
      </c>
      <c r="G1839" s="5" t="str">
        <f t="shared" si="774"/>
        <v>FALSE V</v>
      </c>
      <c r="H1839" s="5" t="b">
        <f t="shared" si="775"/>
        <v>0</v>
      </c>
      <c r="I1839" s="5" t="b">
        <f t="shared" si="776"/>
        <v>0</v>
      </c>
      <c r="J1839" s="5" t="b">
        <f t="shared" si="777"/>
        <v>0</v>
      </c>
      <c r="K1839" s="5" t="str">
        <f t="shared" si="778"/>
        <v>FALSE C</v>
      </c>
      <c r="L1839" s="5" t="str">
        <f t="array" ref="L1839">IFERROR(INDEX(e29_4c,SMALL(IF(($B$9&lt;=e29_raw)*($B$11&gt;=e29_raw),MATCH(ROW(e29_4c),ROW(e29_4c))),ROWS($A$1:A1833)),COLUMN(A1833)),"")</f>
        <v/>
      </c>
      <c r="M1839" s="5" t="b">
        <f t="shared" si="779"/>
        <v>0</v>
      </c>
      <c r="N1839" t="b">
        <f t="shared" si="780"/>
        <v>0</v>
      </c>
      <c r="O1839" t="b">
        <f t="shared" si="781"/>
        <v>0</v>
      </c>
      <c r="P1839" s="5" t="b">
        <f t="shared" si="782"/>
        <v>0</v>
      </c>
      <c r="T1839" t="str">
        <f t="shared" si="758"/>
        <v/>
      </c>
      <c r="U1839" t="str">
        <f t="shared" si="759"/>
        <v/>
      </c>
      <c r="V1839" t="str">
        <f t="shared" si="760"/>
        <v/>
      </c>
      <c r="W1839" t="str">
        <f t="shared" si="761"/>
        <v/>
      </c>
      <c r="X1839" t="str">
        <f t="shared" si="762"/>
        <v/>
      </c>
      <c r="Y1839" t="str">
        <f t="shared" si="763"/>
        <v/>
      </c>
      <c r="Z1839" t="str">
        <f t="shared" si="764"/>
        <v/>
      </c>
      <c r="AA1839" t="str">
        <f t="shared" si="765"/>
        <v/>
      </c>
      <c r="AB1839" t="str">
        <f t="shared" si="766"/>
        <v/>
      </c>
      <c r="AC1839" t="str">
        <f t="shared" si="767"/>
        <v/>
      </c>
      <c r="AD1839" t="str">
        <f t="shared" si="768"/>
        <v/>
      </c>
      <c r="AE1839" t="str">
        <f t="shared" si="769"/>
        <v/>
      </c>
      <c r="AF1839" t="str">
        <f t="shared" si="770"/>
        <v/>
      </c>
      <c r="AG1839" t="str">
        <f t="shared" si="771"/>
        <v/>
      </c>
    </row>
    <row r="1840" spans="3:33" x14ac:dyDescent="0.3">
      <c r="C1840" s="5" t="str">
        <f t="shared" si="772"/>
        <v/>
      </c>
      <c r="D1840" s="5" t="e">
        <f t="shared" si="756"/>
        <v>#N/A</v>
      </c>
      <c r="E1840" s="5" t="b">
        <f t="shared" si="773"/>
        <v>0</v>
      </c>
      <c r="F1840" s="5" t="e">
        <f t="shared" si="757"/>
        <v>#N/A</v>
      </c>
      <c r="G1840" s="5" t="str">
        <f t="shared" si="774"/>
        <v>FALSE V</v>
      </c>
      <c r="H1840" s="5" t="b">
        <f t="shared" si="775"/>
        <v>0</v>
      </c>
      <c r="I1840" s="5" t="b">
        <f t="shared" si="776"/>
        <v>0</v>
      </c>
      <c r="J1840" s="5" t="b">
        <f t="shared" si="777"/>
        <v>0</v>
      </c>
      <c r="K1840" s="5" t="str">
        <f t="shared" si="778"/>
        <v>FALSE C</v>
      </c>
      <c r="L1840" s="5" t="str">
        <f t="array" ref="L1840">IFERROR(INDEX(e29_4c,SMALL(IF(($B$9&lt;=e29_raw)*($B$11&gt;=e29_raw),MATCH(ROW(e29_4c),ROW(e29_4c))),ROWS($A$1:A1834)),COLUMN(A1834)),"")</f>
        <v/>
      </c>
      <c r="M1840" s="5" t="b">
        <f t="shared" si="779"/>
        <v>0</v>
      </c>
      <c r="N1840" t="b">
        <f t="shared" si="780"/>
        <v>0</v>
      </c>
      <c r="O1840" t="b">
        <f t="shared" si="781"/>
        <v>0</v>
      </c>
      <c r="P1840" s="5" t="b">
        <f t="shared" si="782"/>
        <v>0</v>
      </c>
      <c r="T1840" t="str">
        <f t="shared" si="758"/>
        <v/>
      </c>
      <c r="U1840" t="str">
        <f t="shared" si="759"/>
        <v/>
      </c>
      <c r="V1840" t="str">
        <f t="shared" si="760"/>
        <v/>
      </c>
      <c r="W1840" t="str">
        <f t="shared" si="761"/>
        <v/>
      </c>
      <c r="X1840" t="str">
        <f t="shared" si="762"/>
        <v/>
      </c>
      <c r="Y1840" t="str">
        <f t="shared" si="763"/>
        <v/>
      </c>
      <c r="Z1840" t="str">
        <f t="shared" si="764"/>
        <v/>
      </c>
      <c r="AA1840" t="str">
        <f t="shared" si="765"/>
        <v/>
      </c>
      <c r="AB1840" t="str">
        <f t="shared" si="766"/>
        <v/>
      </c>
      <c r="AC1840" t="str">
        <f t="shared" si="767"/>
        <v/>
      </c>
      <c r="AD1840" t="str">
        <f t="shared" si="768"/>
        <v/>
      </c>
      <c r="AE1840" t="str">
        <f t="shared" si="769"/>
        <v/>
      </c>
      <c r="AF1840" t="str">
        <f t="shared" si="770"/>
        <v/>
      </c>
      <c r="AG1840" t="str">
        <f t="shared" si="771"/>
        <v/>
      </c>
    </row>
    <row r="1841" spans="3:33" x14ac:dyDescent="0.3">
      <c r="C1841" s="5" t="str">
        <f t="shared" si="772"/>
        <v/>
      </c>
      <c r="D1841" s="5" t="e">
        <f t="shared" si="756"/>
        <v>#N/A</v>
      </c>
      <c r="E1841" s="5" t="b">
        <f t="shared" si="773"/>
        <v>0</v>
      </c>
      <c r="F1841" s="5" t="e">
        <f t="shared" si="757"/>
        <v>#N/A</v>
      </c>
      <c r="G1841" s="5" t="str">
        <f t="shared" si="774"/>
        <v>FALSE V</v>
      </c>
      <c r="H1841" s="5" t="b">
        <f t="shared" si="775"/>
        <v>0</v>
      </c>
      <c r="I1841" s="5" t="b">
        <f t="shared" si="776"/>
        <v>0</v>
      </c>
      <c r="J1841" s="5" t="b">
        <f t="shared" si="777"/>
        <v>0</v>
      </c>
      <c r="K1841" s="5" t="str">
        <f t="shared" si="778"/>
        <v>FALSE C</v>
      </c>
      <c r="L1841" s="5" t="str">
        <f t="array" ref="L1841">IFERROR(INDEX(e29_4c,SMALL(IF(($B$9&lt;=e29_raw)*($B$11&gt;=e29_raw),MATCH(ROW(e29_4c),ROW(e29_4c))),ROWS($A$1:A1835)),COLUMN(A1835)),"")</f>
        <v/>
      </c>
      <c r="M1841" s="5" t="b">
        <f t="shared" si="779"/>
        <v>0</v>
      </c>
      <c r="N1841" t="b">
        <f t="shared" si="780"/>
        <v>0</v>
      </c>
      <c r="O1841" t="b">
        <f t="shared" si="781"/>
        <v>0</v>
      </c>
      <c r="P1841" s="5" t="b">
        <f t="shared" si="782"/>
        <v>0</v>
      </c>
      <c r="T1841" t="str">
        <f t="shared" si="758"/>
        <v/>
      </c>
      <c r="U1841" t="str">
        <f t="shared" si="759"/>
        <v/>
      </c>
      <c r="V1841" t="str">
        <f t="shared" si="760"/>
        <v/>
      </c>
      <c r="W1841" t="str">
        <f t="shared" si="761"/>
        <v/>
      </c>
      <c r="X1841" t="str">
        <f t="shared" si="762"/>
        <v/>
      </c>
      <c r="Y1841" t="str">
        <f t="shared" si="763"/>
        <v/>
      </c>
      <c r="Z1841" t="str">
        <f t="shared" si="764"/>
        <v/>
      </c>
      <c r="AA1841" t="str">
        <f t="shared" si="765"/>
        <v/>
      </c>
      <c r="AB1841" t="str">
        <f t="shared" si="766"/>
        <v/>
      </c>
      <c r="AC1841" t="str">
        <f t="shared" si="767"/>
        <v/>
      </c>
      <c r="AD1841" t="str">
        <f t="shared" si="768"/>
        <v/>
      </c>
      <c r="AE1841" t="str">
        <f t="shared" si="769"/>
        <v/>
      </c>
      <c r="AF1841" t="str">
        <f t="shared" si="770"/>
        <v/>
      </c>
      <c r="AG1841" t="str">
        <f t="shared" si="771"/>
        <v/>
      </c>
    </row>
    <row r="1842" spans="3:33" x14ac:dyDescent="0.3">
      <c r="C1842" s="5" t="str">
        <f t="shared" si="772"/>
        <v/>
      </c>
      <c r="D1842" s="5" t="e">
        <f t="shared" si="756"/>
        <v>#N/A</v>
      </c>
      <c r="E1842" s="5" t="b">
        <f t="shared" si="773"/>
        <v>0</v>
      </c>
      <c r="F1842" s="5" t="e">
        <f t="shared" si="757"/>
        <v>#N/A</v>
      </c>
      <c r="G1842" s="5" t="str">
        <f t="shared" si="774"/>
        <v>FALSE V</v>
      </c>
      <c r="H1842" s="5" t="b">
        <f t="shared" si="775"/>
        <v>0</v>
      </c>
      <c r="I1842" s="5" t="b">
        <f t="shared" si="776"/>
        <v>0</v>
      </c>
      <c r="J1842" s="5" t="b">
        <f t="shared" si="777"/>
        <v>0</v>
      </c>
      <c r="K1842" s="5" t="str">
        <f t="shared" si="778"/>
        <v>FALSE C</v>
      </c>
      <c r="L1842" s="5" t="str">
        <f t="array" ref="L1842">IFERROR(INDEX(e29_4c,SMALL(IF(($B$9&lt;=e29_raw)*($B$11&gt;=e29_raw),MATCH(ROW(e29_4c),ROW(e29_4c))),ROWS($A$1:A1836)),COLUMN(A1836)),"")</f>
        <v/>
      </c>
      <c r="M1842" s="5" t="b">
        <f t="shared" si="779"/>
        <v>0</v>
      </c>
      <c r="N1842" t="b">
        <f t="shared" si="780"/>
        <v>0</v>
      </c>
      <c r="O1842" t="b">
        <f t="shared" si="781"/>
        <v>0</v>
      </c>
      <c r="P1842" s="5" t="b">
        <f t="shared" si="782"/>
        <v>0</v>
      </c>
      <c r="T1842" t="str">
        <f t="shared" si="758"/>
        <v/>
      </c>
      <c r="U1842" t="str">
        <f t="shared" si="759"/>
        <v/>
      </c>
      <c r="V1842" t="str">
        <f t="shared" si="760"/>
        <v/>
      </c>
      <c r="W1842" t="str">
        <f t="shared" si="761"/>
        <v/>
      </c>
      <c r="X1842" t="str">
        <f t="shared" si="762"/>
        <v/>
      </c>
      <c r="Y1842" t="str">
        <f t="shared" si="763"/>
        <v/>
      </c>
      <c r="Z1842" t="str">
        <f t="shared" si="764"/>
        <v/>
      </c>
      <c r="AA1842" t="str">
        <f t="shared" si="765"/>
        <v/>
      </c>
      <c r="AB1842" t="str">
        <f t="shared" si="766"/>
        <v/>
      </c>
      <c r="AC1842" t="str">
        <f t="shared" si="767"/>
        <v/>
      </c>
      <c r="AD1842" t="str">
        <f t="shared" si="768"/>
        <v/>
      </c>
      <c r="AE1842" t="str">
        <f t="shared" si="769"/>
        <v/>
      </c>
      <c r="AF1842" t="str">
        <f t="shared" si="770"/>
        <v/>
      </c>
      <c r="AG1842" t="str">
        <f t="shared" si="771"/>
        <v/>
      </c>
    </row>
    <row r="1843" spans="3:33" x14ac:dyDescent="0.3">
      <c r="C1843" s="5" t="str">
        <f t="shared" si="772"/>
        <v/>
      </c>
      <c r="D1843" s="5" t="e">
        <f t="shared" si="756"/>
        <v>#N/A</v>
      </c>
      <c r="E1843" s="5" t="b">
        <f t="shared" si="773"/>
        <v>0</v>
      </c>
      <c r="F1843" s="5" t="e">
        <f t="shared" si="757"/>
        <v>#N/A</v>
      </c>
      <c r="G1843" s="5" t="str">
        <f t="shared" si="774"/>
        <v>FALSE V</v>
      </c>
      <c r="H1843" s="5" t="b">
        <f t="shared" si="775"/>
        <v>0</v>
      </c>
      <c r="I1843" s="5" t="b">
        <f t="shared" si="776"/>
        <v>0</v>
      </c>
      <c r="J1843" s="5" t="b">
        <f t="shared" si="777"/>
        <v>0</v>
      </c>
      <c r="K1843" s="5" t="str">
        <f t="shared" si="778"/>
        <v>FALSE C</v>
      </c>
      <c r="L1843" s="5" t="str">
        <f t="array" ref="L1843">IFERROR(INDEX(e29_4c,SMALL(IF(($B$9&lt;=e29_raw)*($B$11&gt;=e29_raw),MATCH(ROW(e29_4c),ROW(e29_4c))),ROWS($A$1:A1837)),COLUMN(A1837)),"")</f>
        <v/>
      </c>
      <c r="M1843" s="5" t="b">
        <f t="shared" si="779"/>
        <v>0</v>
      </c>
      <c r="N1843" t="b">
        <f t="shared" si="780"/>
        <v>0</v>
      </c>
      <c r="O1843" t="b">
        <f t="shared" si="781"/>
        <v>0</v>
      </c>
      <c r="P1843" s="5" t="b">
        <f t="shared" si="782"/>
        <v>0</v>
      </c>
      <c r="T1843" t="str">
        <f t="shared" si="758"/>
        <v/>
      </c>
      <c r="U1843" t="str">
        <f t="shared" si="759"/>
        <v/>
      </c>
      <c r="V1843" t="str">
        <f t="shared" si="760"/>
        <v/>
      </c>
      <c r="W1843" t="str">
        <f t="shared" si="761"/>
        <v/>
      </c>
      <c r="X1843" t="str">
        <f t="shared" si="762"/>
        <v/>
      </c>
      <c r="Y1843" t="str">
        <f t="shared" si="763"/>
        <v/>
      </c>
      <c r="Z1843" t="str">
        <f t="shared" si="764"/>
        <v/>
      </c>
      <c r="AA1843" t="str">
        <f t="shared" si="765"/>
        <v/>
      </c>
      <c r="AB1843" t="str">
        <f t="shared" si="766"/>
        <v/>
      </c>
      <c r="AC1843" t="str">
        <f t="shared" si="767"/>
        <v/>
      </c>
      <c r="AD1843" t="str">
        <f t="shared" si="768"/>
        <v/>
      </c>
      <c r="AE1843" t="str">
        <f t="shared" si="769"/>
        <v/>
      </c>
      <c r="AF1843" t="str">
        <f t="shared" si="770"/>
        <v/>
      </c>
      <c r="AG1843" t="str">
        <f t="shared" si="771"/>
        <v/>
      </c>
    </row>
    <row r="1844" spans="3:33" x14ac:dyDescent="0.3">
      <c r="C1844" s="5" t="str">
        <f t="shared" si="772"/>
        <v/>
      </c>
      <c r="D1844" s="5" t="e">
        <f t="shared" si="756"/>
        <v>#N/A</v>
      </c>
      <c r="E1844" s="5" t="b">
        <f t="shared" si="773"/>
        <v>0</v>
      </c>
      <c r="F1844" s="5" t="e">
        <f t="shared" si="757"/>
        <v>#N/A</v>
      </c>
      <c r="G1844" s="5" t="str">
        <f t="shared" si="774"/>
        <v>FALSE V</v>
      </c>
      <c r="H1844" s="5" t="b">
        <f t="shared" si="775"/>
        <v>0</v>
      </c>
      <c r="I1844" s="5" t="b">
        <f t="shared" si="776"/>
        <v>0</v>
      </c>
      <c r="J1844" s="5" t="b">
        <f t="shared" si="777"/>
        <v>0</v>
      </c>
      <c r="K1844" s="5" t="str">
        <f t="shared" si="778"/>
        <v>FALSE C</v>
      </c>
      <c r="L1844" s="5" t="str">
        <f t="array" ref="L1844">IFERROR(INDEX(e29_4c,SMALL(IF(($B$9&lt;=e29_raw)*($B$11&gt;=e29_raw),MATCH(ROW(e29_4c),ROW(e29_4c))),ROWS($A$1:A1838)),COLUMN(A1838)),"")</f>
        <v/>
      </c>
      <c r="M1844" s="5" t="b">
        <f t="shared" si="779"/>
        <v>0</v>
      </c>
      <c r="N1844" t="b">
        <f t="shared" si="780"/>
        <v>0</v>
      </c>
      <c r="O1844" t="b">
        <f t="shared" si="781"/>
        <v>0</v>
      </c>
      <c r="P1844" s="5" t="b">
        <f t="shared" si="782"/>
        <v>0</v>
      </c>
      <c r="T1844" t="str">
        <f t="shared" si="758"/>
        <v/>
      </c>
      <c r="U1844" t="str">
        <f t="shared" si="759"/>
        <v/>
      </c>
      <c r="V1844" t="str">
        <f t="shared" si="760"/>
        <v/>
      </c>
      <c r="W1844" t="str">
        <f t="shared" si="761"/>
        <v/>
      </c>
      <c r="X1844" t="str">
        <f t="shared" si="762"/>
        <v/>
      </c>
      <c r="Y1844" t="str">
        <f t="shared" si="763"/>
        <v/>
      </c>
      <c r="Z1844" t="str">
        <f t="shared" si="764"/>
        <v/>
      </c>
      <c r="AA1844" t="str">
        <f t="shared" si="765"/>
        <v/>
      </c>
      <c r="AB1844" t="str">
        <f t="shared" si="766"/>
        <v/>
      </c>
      <c r="AC1844" t="str">
        <f t="shared" si="767"/>
        <v/>
      </c>
      <c r="AD1844" t="str">
        <f t="shared" si="768"/>
        <v/>
      </c>
      <c r="AE1844" t="str">
        <f t="shared" si="769"/>
        <v/>
      </c>
      <c r="AF1844" t="str">
        <f t="shared" si="770"/>
        <v/>
      </c>
      <c r="AG1844" t="str">
        <f t="shared" si="771"/>
        <v/>
      </c>
    </row>
    <row r="1845" spans="3:33" x14ac:dyDescent="0.3">
      <c r="C1845" s="5" t="str">
        <f t="shared" si="772"/>
        <v/>
      </c>
      <c r="D1845" s="5" t="e">
        <f t="shared" si="756"/>
        <v>#N/A</v>
      </c>
      <c r="E1845" s="5" t="b">
        <f t="shared" si="773"/>
        <v>0</v>
      </c>
      <c r="F1845" s="5" t="e">
        <f t="shared" si="757"/>
        <v>#N/A</v>
      </c>
      <c r="G1845" s="5" t="str">
        <f t="shared" si="774"/>
        <v>FALSE V</v>
      </c>
      <c r="H1845" s="5" t="b">
        <f t="shared" si="775"/>
        <v>0</v>
      </c>
      <c r="I1845" s="5" t="b">
        <f t="shared" si="776"/>
        <v>0</v>
      </c>
      <c r="J1845" s="5" t="b">
        <f t="shared" si="777"/>
        <v>0</v>
      </c>
      <c r="K1845" s="5" t="str">
        <f t="shared" si="778"/>
        <v>FALSE C</v>
      </c>
      <c r="L1845" s="5" t="str">
        <f t="array" ref="L1845">IFERROR(INDEX(e29_4c,SMALL(IF(($B$9&lt;=e29_raw)*($B$11&gt;=e29_raw),MATCH(ROW(e29_4c),ROW(e29_4c))),ROWS($A$1:A1839)),COLUMN(A1839)),"")</f>
        <v/>
      </c>
      <c r="M1845" s="5" t="b">
        <f t="shared" si="779"/>
        <v>0</v>
      </c>
      <c r="N1845" t="b">
        <f t="shared" si="780"/>
        <v>0</v>
      </c>
      <c r="O1845" t="b">
        <f t="shared" si="781"/>
        <v>0</v>
      </c>
      <c r="P1845" s="5" t="b">
        <f t="shared" si="782"/>
        <v>0</v>
      </c>
      <c r="T1845" t="str">
        <f t="shared" si="758"/>
        <v/>
      </c>
      <c r="U1845" t="str">
        <f t="shared" si="759"/>
        <v/>
      </c>
      <c r="V1845" t="str">
        <f t="shared" si="760"/>
        <v/>
      </c>
      <c r="W1845" t="str">
        <f t="shared" si="761"/>
        <v/>
      </c>
      <c r="X1845" t="str">
        <f t="shared" si="762"/>
        <v/>
      </c>
      <c r="Y1845" t="str">
        <f t="shared" si="763"/>
        <v/>
      </c>
      <c r="Z1845" t="str">
        <f t="shared" si="764"/>
        <v/>
      </c>
      <c r="AA1845" t="str">
        <f t="shared" si="765"/>
        <v/>
      </c>
      <c r="AB1845" t="str">
        <f t="shared" si="766"/>
        <v/>
      </c>
      <c r="AC1845" t="str">
        <f t="shared" si="767"/>
        <v/>
      </c>
      <c r="AD1845" t="str">
        <f t="shared" si="768"/>
        <v/>
      </c>
      <c r="AE1845" t="str">
        <f t="shared" si="769"/>
        <v/>
      </c>
      <c r="AF1845" t="str">
        <f t="shared" si="770"/>
        <v/>
      </c>
      <c r="AG1845" t="str">
        <f t="shared" si="771"/>
        <v/>
      </c>
    </row>
    <row r="1846" spans="3:33" x14ac:dyDescent="0.3">
      <c r="C1846" s="5" t="str">
        <f t="shared" si="772"/>
        <v/>
      </c>
      <c r="D1846" s="5" t="e">
        <f t="shared" si="756"/>
        <v>#N/A</v>
      </c>
      <c r="E1846" s="5" t="b">
        <f t="shared" si="773"/>
        <v>0</v>
      </c>
      <c r="F1846" s="5" t="e">
        <f t="shared" si="757"/>
        <v>#N/A</v>
      </c>
      <c r="G1846" s="5" t="str">
        <f t="shared" si="774"/>
        <v>FALSE V</v>
      </c>
      <c r="H1846" s="5" t="b">
        <f t="shared" si="775"/>
        <v>0</v>
      </c>
      <c r="I1846" s="5" t="b">
        <f t="shared" si="776"/>
        <v>0</v>
      </c>
      <c r="J1846" s="5" t="b">
        <f t="shared" si="777"/>
        <v>0</v>
      </c>
      <c r="K1846" s="5" t="str">
        <f t="shared" si="778"/>
        <v>FALSE C</v>
      </c>
      <c r="L1846" s="5" t="str">
        <f t="array" ref="L1846">IFERROR(INDEX(e29_4c,SMALL(IF(($B$9&lt;=e29_raw)*($B$11&gt;=e29_raw),MATCH(ROW(e29_4c),ROW(e29_4c))),ROWS($A$1:A1840)),COLUMN(A1840)),"")</f>
        <v/>
      </c>
      <c r="M1846" s="5" t="b">
        <f t="shared" si="779"/>
        <v>0</v>
      </c>
      <c r="N1846" t="b">
        <f t="shared" si="780"/>
        <v>0</v>
      </c>
      <c r="O1846" t="b">
        <f t="shared" si="781"/>
        <v>0</v>
      </c>
      <c r="P1846" s="5" t="b">
        <f t="shared" si="782"/>
        <v>0</v>
      </c>
      <c r="T1846" t="str">
        <f t="shared" si="758"/>
        <v/>
      </c>
      <c r="U1846" t="str">
        <f t="shared" si="759"/>
        <v/>
      </c>
      <c r="V1846" t="str">
        <f t="shared" si="760"/>
        <v/>
      </c>
      <c r="W1846" t="str">
        <f t="shared" si="761"/>
        <v/>
      </c>
      <c r="X1846" t="str">
        <f t="shared" si="762"/>
        <v/>
      </c>
      <c r="Y1846" t="str">
        <f t="shared" si="763"/>
        <v/>
      </c>
      <c r="Z1846" t="str">
        <f t="shared" si="764"/>
        <v/>
      </c>
      <c r="AA1846" t="str">
        <f t="shared" si="765"/>
        <v/>
      </c>
      <c r="AB1846" t="str">
        <f t="shared" si="766"/>
        <v/>
      </c>
      <c r="AC1846" t="str">
        <f t="shared" si="767"/>
        <v/>
      </c>
      <c r="AD1846" t="str">
        <f t="shared" si="768"/>
        <v/>
      </c>
      <c r="AE1846" t="str">
        <f t="shared" si="769"/>
        <v/>
      </c>
      <c r="AF1846" t="str">
        <f t="shared" si="770"/>
        <v/>
      </c>
      <c r="AG1846" t="str">
        <f t="shared" si="771"/>
        <v/>
      </c>
    </row>
    <row r="1847" spans="3:33" x14ac:dyDescent="0.3">
      <c r="C1847" s="5" t="str">
        <f t="shared" si="772"/>
        <v/>
      </c>
      <c r="D1847" s="5" t="e">
        <f t="shared" si="756"/>
        <v>#N/A</v>
      </c>
      <c r="E1847" s="5" t="b">
        <f t="shared" si="773"/>
        <v>0</v>
      </c>
      <c r="F1847" s="5" t="e">
        <f t="shared" si="757"/>
        <v>#N/A</v>
      </c>
      <c r="G1847" s="5" t="str">
        <f t="shared" si="774"/>
        <v>FALSE V</v>
      </c>
      <c r="H1847" s="5" t="b">
        <f t="shared" si="775"/>
        <v>0</v>
      </c>
      <c r="I1847" s="5" t="b">
        <f t="shared" si="776"/>
        <v>0</v>
      </c>
      <c r="J1847" s="5" t="b">
        <f t="shared" si="777"/>
        <v>0</v>
      </c>
      <c r="K1847" s="5" t="str">
        <f t="shared" si="778"/>
        <v>FALSE C</v>
      </c>
      <c r="L1847" s="5" t="str">
        <f t="array" ref="L1847">IFERROR(INDEX(e29_4c,SMALL(IF(($B$9&lt;=e29_raw)*($B$11&gt;=e29_raw),MATCH(ROW(e29_4c),ROW(e29_4c))),ROWS($A$1:A1841)),COLUMN(A1841)),"")</f>
        <v/>
      </c>
      <c r="M1847" s="5" t="b">
        <f t="shared" si="779"/>
        <v>0</v>
      </c>
      <c r="N1847" t="b">
        <f t="shared" si="780"/>
        <v>0</v>
      </c>
      <c r="O1847" t="b">
        <f t="shared" si="781"/>
        <v>0</v>
      </c>
      <c r="P1847" s="5" t="b">
        <f t="shared" si="782"/>
        <v>0</v>
      </c>
      <c r="T1847" t="str">
        <f t="shared" si="758"/>
        <v/>
      </c>
      <c r="U1847" t="str">
        <f t="shared" si="759"/>
        <v/>
      </c>
      <c r="V1847" t="str">
        <f t="shared" si="760"/>
        <v/>
      </c>
      <c r="W1847" t="str">
        <f t="shared" si="761"/>
        <v/>
      </c>
      <c r="X1847" t="str">
        <f t="shared" si="762"/>
        <v/>
      </c>
      <c r="Y1847" t="str">
        <f t="shared" si="763"/>
        <v/>
      </c>
      <c r="Z1847" t="str">
        <f t="shared" si="764"/>
        <v/>
      </c>
      <c r="AA1847" t="str">
        <f t="shared" si="765"/>
        <v/>
      </c>
      <c r="AB1847" t="str">
        <f t="shared" si="766"/>
        <v/>
      </c>
      <c r="AC1847" t="str">
        <f t="shared" si="767"/>
        <v/>
      </c>
      <c r="AD1847" t="str">
        <f t="shared" si="768"/>
        <v/>
      </c>
      <c r="AE1847" t="str">
        <f t="shared" si="769"/>
        <v/>
      </c>
      <c r="AF1847" t="str">
        <f t="shared" si="770"/>
        <v/>
      </c>
      <c r="AG1847" t="str">
        <f t="shared" si="771"/>
        <v/>
      </c>
    </row>
    <row r="1848" spans="3:33" x14ac:dyDescent="0.3">
      <c r="C1848" s="5" t="str">
        <f t="shared" si="772"/>
        <v/>
      </c>
      <c r="D1848" s="5" t="e">
        <f t="shared" si="756"/>
        <v>#N/A</v>
      </c>
      <c r="E1848" s="5" t="b">
        <f t="shared" si="773"/>
        <v>0</v>
      </c>
      <c r="F1848" s="5" t="e">
        <f t="shared" si="757"/>
        <v>#N/A</v>
      </c>
      <c r="G1848" s="5" t="str">
        <f t="shared" si="774"/>
        <v>FALSE V</v>
      </c>
      <c r="H1848" s="5" t="b">
        <f t="shared" si="775"/>
        <v>0</v>
      </c>
      <c r="I1848" s="5" t="b">
        <f t="shared" si="776"/>
        <v>0</v>
      </c>
      <c r="J1848" s="5" t="b">
        <f t="shared" si="777"/>
        <v>0</v>
      </c>
      <c r="K1848" s="5" t="str">
        <f t="shared" si="778"/>
        <v>FALSE C</v>
      </c>
      <c r="L1848" s="5" t="str">
        <f t="array" ref="L1848">IFERROR(INDEX(e29_4c,SMALL(IF(($B$9&lt;=e29_raw)*($B$11&gt;=e29_raw),MATCH(ROW(e29_4c),ROW(e29_4c))),ROWS($A$1:A1842)),COLUMN(A1842)),"")</f>
        <v/>
      </c>
      <c r="M1848" s="5" t="b">
        <f t="shared" si="779"/>
        <v>0</v>
      </c>
      <c r="N1848" t="b">
        <f t="shared" si="780"/>
        <v>0</v>
      </c>
      <c r="O1848" t="b">
        <f t="shared" si="781"/>
        <v>0</v>
      </c>
      <c r="P1848" s="5" t="b">
        <f t="shared" si="782"/>
        <v>0</v>
      </c>
      <c r="T1848" t="str">
        <f t="shared" si="758"/>
        <v/>
      </c>
      <c r="U1848" t="str">
        <f t="shared" si="759"/>
        <v/>
      </c>
      <c r="V1848" t="str">
        <f t="shared" si="760"/>
        <v/>
      </c>
      <c r="W1848" t="str">
        <f t="shared" si="761"/>
        <v/>
      </c>
      <c r="X1848" t="str">
        <f t="shared" si="762"/>
        <v/>
      </c>
      <c r="Y1848" t="str">
        <f t="shared" si="763"/>
        <v/>
      </c>
      <c r="Z1848" t="str">
        <f t="shared" si="764"/>
        <v/>
      </c>
      <c r="AA1848" t="str">
        <f t="shared" si="765"/>
        <v/>
      </c>
      <c r="AB1848" t="str">
        <f t="shared" si="766"/>
        <v/>
      </c>
      <c r="AC1848" t="str">
        <f t="shared" si="767"/>
        <v/>
      </c>
      <c r="AD1848" t="str">
        <f t="shared" si="768"/>
        <v/>
      </c>
      <c r="AE1848" t="str">
        <f t="shared" si="769"/>
        <v/>
      </c>
      <c r="AF1848" t="str">
        <f t="shared" si="770"/>
        <v/>
      </c>
      <c r="AG1848" t="str">
        <f t="shared" si="771"/>
        <v/>
      </c>
    </row>
    <row r="1849" spans="3:33" x14ac:dyDescent="0.3">
      <c r="C1849" s="5" t="str">
        <f t="shared" si="772"/>
        <v/>
      </c>
      <c r="D1849" s="5" t="e">
        <f t="shared" si="756"/>
        <v>#N/A</v>
      </c>
      <c r="E1849" s="5" t="b">
        <f t="shared" si="773"/>
        <v>0</v>
      </c>
      <c r="F1849" s="5" t="e">
        <f t="shared" si="757"/>
        <v>#N/A</v>
      </c>
      <c r="G1849" s="5" t="str">
        <f t="shared" si="774"/>
        <v>FALSE V</v>
      </c>
      <c r="H1849" s="5" t="b">
        <f t="shared" si="775"/>
        <v>0</v>
      </c>
      <c r="I1849" s="5" t="b">
        <f t="shared" si="776"/>
        <v>0</v>
      </c>
      <c r="J1849" s="5" t="b">
        <f t="shared" si="777"/>
        <v>0</v>
      </c>
      <c r="K1849" s="5" t="str">
        <f t="shared" si="778"/>
        <v>FALSE C</v>
      </c>
      <c r="L1849" s="5" t="str">
        <f t="array" ref="L1849">IFERROR(INDEX(e29_4c,SMALL(IF(($B$9&lt;=e29_raw)*($B$11&gt;=e29_raw),MATCH(ROW(e29_4c),ROW(e29_4c))),ROWS($A$1:A1843)),COLUMN(A1843)),"")</f>
        <v/>
      </c>
      <c r="M1849" s="5" t="b">
        <f t="shared" si="779"/>
        <v>0</v>
      </c>
      <c r="N1849" t="b">
        <f t="shared" si="780"/>
        <v>0</v>
      </c>
      <c r="O1849" t="b">
        <f t="shared" si="781"/>
        <v>0</v>
      </c>
      <c r="P1849" s="5" t="b">
        <f t="shared" si="782"/>
        <v>0</v>
      </c>
      <c r="T1849" t="str">
        <f t="shared" si="758"/>
        <v/>
      </c>
      <c r="U1849" t="str">
        <f t="shared" si="759"/>
        <v/>
      </c>
      <c r="V1849" t="str">
        <f t="shared" si="760"/>
        <v/>
      </c>
      <c r="W1849" t="str">
        <f t="shared" si="761"/>
        <v/>
      </c>
      <c r="X1849" t="str">
        <f t="shared" si="762"/>
        <v/>
      </c>
      <c r="Y1849" t="str">
        <f t="shared" si="763"/>
        <v/>
      </c>
      <c r="Z1849" t="str">
        <f t="shared" si="764"/>
        <v/>
      </c>
      <c r="AA1849" t="str">
        <f t="shared" si="765"/>
        <v/>
      </c>
      <c r="AB1849" t="str">
        <f t="shared" si="766"/>
        <v/>
      </c>
      <c r="AC1849" t="str">
        <f t="shared" si="767"/>
        <v/>
      </c>
      <c r="AD1849" t="str">
        <f t="shared" si="768"/>
        <v/>
      </c>
      <c r="AE1849" t="str">
        <f t="shared" si="769"/>
        <v/>
      </c>
      <c r="AF1849" t="str">
        <f t="shared" si="770"/>
        <v/>
      </c>
      <c r="AG1849" t="str">
        <f t="shared" si="771"/>
        <v/>
      </c>
    </row>
    <row r="1850" spans="3:33" x14ac:dyDescent="0.3">
      <c r="C1850" s="5" t="str">
        <f t="shared" si="772"/>
        <v/>
      </c>
      <c r="D1850" s="5" t="e">
        <f t="shared" si="756"/>
        <v>#N/A</v>
      </c>
      <c r="E1850" s="5" t="b">
        <f t="shared" si="773"/>
        <v>0</v>
      </c>
      <c r="F1850" s="5" t="e">
        <f t="shared" si="757"/>
        <v>#N/A</v>
      </c>
      <c r="G1850" s="5" t="str">
        <f t="shared" si="774"/>
        <v>FALSE V</v>
      </c>
      <c r="H1850" s="5" t="b">
        <f t="shared" si="775"/>
        <v>0</v>
      </c>
      <c r="I1850" s="5" t="b">
        <f t="shared" si="776"/>
        <v>0</v>
      </c>
      <c r="J1850" s="5" t="b">
        <f t="shared" si="777"/>
        <v>0</v>
      </c>
      <c r="K1850" s="5" t="str">
        <f t="shared" si="778"/>
        <v>FALSE C</v>
      </c>
      <c r="L1850" s="5" t="str">
        <f t="array" ref="L1850">IFERROR(INDEX(e29_4c,SMALL(IF(($B$9&lt;=e29_raw)*($B$11&gt;=e29_raw),MATCH(ROW(e29_4c),ROW(e29_4c))),ROWS($A$1:A1844)),COLUMN(A1844)),"")</f>
        <v/>
      </c>
      <c r="M1850" s="5" t="b">
        <f t="shared" si="779"/>
        <v>0</v>
      </c>
      <c r="N1850" t="b">
        <f t="shared" si="780"/>
        <v>0</v>
      </c>
      <c r="O1850" t="b">
        <f t="shared" si="781"/>
        <v>0</v>
      </c>
      <c r="P1850" s="5" t="b">
        <f t="shared" si="782"/>
        <v>0</v>
      </c>
      <c r="T1850" t="str">
        <f t="shared" si="758"/>
        <v/>
      </c>
      <c r="U1850" t="str">
        <f t="shared" si="759"/>
        <v/>
      </c>
      <c r="V1850" t="str">
        <f t="shared" si="760"/>
        <v/>
      </c>
      <c r="W1850" t="str">
        <f t="shared" si="761"/>
        <v/>
      </c>
      <c r="X1850" t="str">
        <f t="shared" si="762"/>
        <v/>
      </c>
      <c r="Y1850" t="str">
        <f t="shared" si="763"/>
        <v/>
      </c>
      <c r="Z1850" t="str">
        <f t="shared" si="764"/>
        <v/>
      </c>
      <c r="AA1850" t="str">
        <f t="shared" si="765"/>
        <v/>
      </c>
      <c r="AB1850" t="str">
        <f t="shared" si="766"/>
        <v/>
      </c>
      <c r="AC1850" t="str">
        <f t="shared" si="767"/>
        <v/>
      </c>
      <c r="AD1850" t="str">
        <f t="shared" si="768"/>
        <v/>
      </c>
      <c r="AE1850" t="str">
        <f t="shared" si="769"/>
        <v/>
      </c>
      <c r="AF1850" t="str">
        <f t="shared" si="770"/>
        <v/>
      </c>
      <c r="AG1850" t="str">
        <f t="shared" si="771"/>
        <v/>
      </c>
    </row>
    <row r="1851" spans="3:33" x14ac:dyDescent="0.3">
      <c r="C1851" s="5" t="str">
        <f t="shared" si="772"/>
        <v/>
      </c>
      <c r="D1851" s="5" t="e">
        <f t="shared" si="756"/>
        <v>#N/A</v>
      </c>
      <c r="E1851" s="5" t="b">
        <f t="shared" si="773"/>
        <v>0</v>
      </c>
      <c r="F1851" s="5" t="e">
        <f t="shared" si="757"/>
        <v>#N/A</v>
      </c>
      <c r="G1851" s="5" t="str">
        <f t="shared" si="774"/>
        <v>FALSE V</v>
      </c>
      <c r="H1851" s="5" t="b">
        <f t="shared" si="775"/>
        <v>0</v>
      </c>
      <c r="I1851" s="5" t="b">
        <f t="shared" si="776"/>
        <v>0</v>
      </c>
      <c r="J1851" s="5" t="b">
        <f t="shared" si="777"/>
        <v>0</v>
      </c>
      <c r="K1851" s="5" t="str">
        <f t="shared" si="778"/>
        <v>FALSE C</v>
      </c>
      <c r="L1851" s="5" t="str">
        <f t="array" ref="L1851">IFERROR(INDEX(e29_4c,SMALL(IF(($B$9&lt;=e29_raw)*($B$11&gt;=e29_raw),MATCH(ROW(e29_4c),ROW(e29_4c))),ROWS($A$1:A1845)),COLUMN(A1845)),"")</f>
        <v/>
      </c>
      <c r="M1851" s="5" t="b">
        <f t="shared" si="779"/>
        <v>0</v>
      </c>
      <c r="N1851" t="b">
        <f t="shared" si="780"/>
        <v>0</v>
      </c>
      <c r="O1851" t="b">
        <f t="shared" si="781"/>
        <v>0</v>
      </c>
      <c r="P1851" s="5" t="b">
        <f t="shared" si="782"/>
        <v>0</v>
      </c>
      <c r="T1851" t="str">
        <f t="shared" si="758"/>
        <v/>
      </c>
      <c r="U1851" t="str">
        <f t="shared" si="759"/>
        <v/>
      </c>
      <c r="V1851" t="str">
        <f t="shared" si="760"/>
        <v/>
      </c>
      <c r="W1851" t="str">
        <f t="shared" si="761"/>
        <v/>
      </c>
      <c r="X1851" t="str">
        <f t="shared" si="762"/>
        <v/>
      </c>
      <c r="Y1851" t="str">
        <f t="shared" si="763"/>
        <v/>
      </c>
      <c r="Z1851" t="str">
        <f t="shared" si="764"/>
        <v/>
      </c>
      <c r="AA1851" t="str">
        <f t="shared" si="765"/>
        <v/>
      </c>
      <c r="AB1851" t="str">
        <f t="shared" si="766"/>
        <v/>
      </c>
      <c r="AC1851" t="str">
        <f t="shared" si="767"/>
        <v/>
      </c>
      <c r="AD1851" t="str">
        <f t="shared" si="768"/>
        <v/>
      </c>
      <c r="AE1851" t="str">
        <f t="shared" si="769"/>
        <v/>
      </c>
      <c r="AF1851" t="str">
        <f t="shared" si="770"/>
        <v/>
      </c>
      <c r="AG1851" t="str">
        <f t="shared" si="771"/>
        <v/>
      </c>
    </row>
    <row r="1852" spans="3:33" x14ac:dyDescent="0.3">
      <c r="C1852" s="5" t="str">
        <f t="shared" si="772"/>
        <v/>
      </c>
      <c r="D1852" s="5" t="e">
        <f t="shared" si="756"/>
        <v>#N/A</v>
      </c>
      <c r="E1852" s="5" t="b">
        <f t="shared" si="773"/>
        <v>0</v>
      </c>
      <c r="F1852" s="5" t="e">
        <f t="shared" si="757"/>
        <v>#N/A</v>
      </c>
      <c r="G1852" s="5" t="str">
        <f t="shared" si="774"/>
        <v>FALSE V</v>
      </c>
      <c r="H1852" s="5" t="b">
        <f t="shared" si="775"/>
        <v>0</v>
      </c>
      <c r="I1852" s="5" t="b">
        <f t="shared" si="776"/>
        <v>0</v>
      </c>
      <c r="J1852" s="5" t="b">
        <f t="shared" si="777"/>
        <v>0</v>
      </c>
      <c r="K1852" s="5" t="str">
        <f t="shared" si="778"/>
        <v>FALSE C</v>
      </c>
      <c r="L1852" s="5" t="str">
        <f t="array" ref="L1852">IFERROR(INDEX(e29_4c,SMALL(IF(($B$9&lt;=e29_raw)*($B$11&gt;=e29_raw),MATCH(ROW(e29_4c),ROW(e29_4c))),ROWS($A$1:A1846)),COLUMN(A1846)),"")</f>
        <v/>
      </c>
      <c r="M1852" s="5" t="b">
        <f t="shared" si="779"/>
        <v>0</v>
      </c>
      <c r="N1852" t="b">
        <f t="shared" si="780"/>
        <v>0</v>
      </c>
      <c r="O1852" t="b">
        <f t="shared" si="781"/>
        <v>0</v>
      </c>
      <c r="P1852" s="5" t="b">
        <f t="shared" si="782"/>
        <v>0</v>
      </c>
      <c r="T1852" t="str">
        <f t="shared" si="758"/>
        <v/>
      </c>
      <c r="U1852" t="str">
        <f t="shared" si="759"/>
        <v/>
      </c>
      <c r="V1852" t="str">
        <f t="shared" si="760"/>
        <v/>
      </c>
      <c r="W1852" t="str">
        <f t="shared" si="761"/>
        <v/>
      </c>
      <c r="X1852" t="str">
        <f t="shared" si="762"/>
        <v/>
      </c>
      <c r="Y1852" t="str">
        <f t="shared" si="763"/>
        <v/>
      </c>
      <c r="Z1852" t="str">
        <f t="shared" si="764"/>
        <v/>
      </c>
      <c r="AA1852" t="str">
        <f t="shared" si="765"/>
        <v/>
      </c>
      <c r="AB1852" t="str">
        <f t="shared" si="766"/>
        <v/>
      </c>
      <c r="AC1852" t="str">
        <f t="shared" si="767"/>
        <v/>
      </c>
      <c r="AD1852" t="str">
        <f t="shared" si="768"/>
        <v/>
      </c>
      <c r="AE1852" t="str">
        <f t="shared" si="769"/>
        <v/>
      </c>
      <c r="AF1852" t="str">
        <f t="shared" si="770"/>
        <v/>
      </c>
      <c r="AG1852" t="str">
        <f t="shared" si="771"/>
        <v/>
      </c>
    </row>
    <row r="1853" spans="3:33" x14ac:dyDescent="0.3">
      <c r="C1853" s="5" t="str">
        <f t="shared" si="772"/>
        <v/>
      </c>
      <c r="D1853" s="5" t="e">
        <f t="shared" si="756"/>
        <v>#N/A</v>
      </c>
      <c r="E1853" s="5" t="b">
        <f t="shared" si="773"/>
        <v>0</v>
      </c>
      <c r="F1853" s="5" t="e">
        <f t="shared" si="757"/>
        <v>#N/A</v>
      </c>
      <c r="G1853" s="5" t="str">
        <f t="shared" si="774"/>
        <v>FALSE V</v>
      </c>
      <c r="H1853" s="5" t="b">
        <f t="shared" si="775"/>
        <v>0</v>
      </c>
      <c r="I1853" s="5" t="b">
        <f t="shared" si="776"/>
        <v>0</v>
      </c>
      <c r="J1853" s="5" t="b">
        <f t="shared" si="777"/>
        <v>0</v>
      </c>
      <c r="K1853" s="5" t="str">
        <f t="shared" si="778"/>
        <v>FALSE C</v>
      </c>
      <c r="L1853" s="5" t="str">
        <f t="array" ref="L1853">IFERROR(INDEX(e29_4c,SMALL(IF(($B$9&lt;=e29_raw)*($B$11&gt;=e29_raw),MATCH(ROW(e29_4c),ROW(e29_4c))),ROWS($A$1:A1847)),COLUMN(A1847)),"")</f>
        <v/>
      </c>
      <c r="M1853" s="5" t="b">
        <f t="shared" si="779"/>
        <v>0</v>
      </c>
      <c r="N1853" t="b">
        <f t="shared" si="780"/>
        <v>0</v>
      </c>
      <c r="O1853" t="b">
        <f t="shared" si="781"/>
        <v>0</v>
      </c>
      <c r="P1853" s="5" t="b">
        <f t="shared" si="782"/>
        <v>0</v>
      </c>
      <c r="T1853" t="str">
        <f t="shared" si="758"/>
        <v/>
      </c>
      <c r="U1853" t="str">
        <f t="shared" si="759"/>
        <v/>
      </c>
      <c r="V1853" t="str">
        <f t="shared" si="760"/>
        <v/>
      </c>
      <c r="W1853" t="str">
        <f t="shared" si="761"/>
        <v/>
      </c>
      <c r="X1853" t="str">
        <f t="shared" si="762"/>
        <v/>
      </c>
      <c r="Y1853" t="str">
        <f t="shared" si="763"/>
        <v/>
      </c>
      <c r="Z1853" t="str">
        <f t="shared" si="764"/>
        <v/>
      </c>
      <c r="AA1853" t="str">
        <f t="shared" si="765"/>
        <v/>
      </c>
      <c r="AB1853" t="str">
        <f t="shared" si="766"/>
        <v/>
      </c>
      <c r="AC1853" t="str">
        <f t="shared" si="767"/>
        <v/>
      </c>
      <c r="AD1853" t="str">
        <f t="shared" si="768"/>
        <v/>
      </c>
      <c r="AE1853" t="str">
        <f t="shared" si="769"/>
        <v/>
      </c>
      <c r="AF1853" t="str">
        <f t="shared" si="770"/>
        <v/>
      </c>
      <c r="AG1853" t="str">
        <f t="shared" si="771"/>
        <v/>
      </c>
    </row>
    <row r="1854" spans="3:33" x14ac:dyDescent="0.3">
      <c r="C1854" s="5" t="str">
        <f t="shared" si="772"/>
        <v/>
      </c>
      <c r="D1854" s="5" t="e">
        <f t="shared" si="756"/>
        <v>#N/A</v>
      </c>
      <c r="E1854" s="5" t="b">
        <f t="shared" si="773"/>
        <v>0</v>
      </c>
      <c r="F1854" s="5" t="e">
        <f t="shared" si="757"/>
        <v>#N/A</v>
      </c>
      <c r="G1854" s="5" t="str">
        <f t="shared" si="774"/>
        <v>FALSE V</v>
      </c>
      <c r="H1854" s="5" t="b">
        <f t="shared" si="775"/>
        <v>0</v>
      </c>
      <c r="I1854" s="5" t="b">
        <f t="shared" si="776"/>
        <v>0</v>
      </c>
      <c r="J1854" s="5" t="b">
        <f t="shared" si="777"/>
        <v>0</v>
      </c>
      <c r="K1854" s="5" t="str">
        <f t="shared" si="778"/>
        <v>FALSE C</v>
      </c>
      <c r="L1854" s="5" t="str">
        <f t="array" ref="L1854">IFERROR(INDEX(e29_4c,SMALL(IF(($B$9&lt;=e29_raw)*($B$11&gt;=e29_raw),MATCH(ROW(e29_4c),ROW(e29_4c))),ROWS($A$1:A1848)),COLUMN(A1848)),"")</f>
        <v/>
      </c>
      <c r="M1854" s="5" t="b">
        <f t="shared" si="779"/>
        <v>0</v>
      </c>
      <c r="N1854" t="b">
        <f t="shared" si="780"/>
        <v>0</v>
      </c>
      <c r="O1854" t="b">
        <f t="shared" si="781"/>
        <v>0</v>
      </c>
      <c r="P1854" s="5" t="b">
        <f t="shared" si="782"/>
        <v>0</v>
      </c>
      <c r="T1854" t="str">
        <f t="shared" si="758"/>
        <v/>
      </c>
      <c r="U1854" t="str">
        <f t="shared" si="759"/>
        <v/>
      </c>
      <c r="V1854" t="str">
        <f t="shared" si="760"/>
        <v/>
      </c>
      <c r="W1854" t="str">
        <f t="shared" si="761"/>
        <v/>
      </c>
      <c r="X1854" t="str">
        <f t="shared" si="762"/>
        <v/>
      </c>
      <c r="Y1854" t="str">
        <f t="shared" si="763"/>
        <v/>
      </c>
      <c r="Z1854" t="str">
        <f t="shared" si="764"/>
        <v/>
      </c>
      <c r="AA1854" t="str">
        <f t="shared" si="765"/>
        <v/>
      </c>
      <c r="AB1854" t="str">
        <f t="shared" si="766"/>
        <v/>
      </c>
      <c r="AC1854" t="str">
        <f t="shared" si="767"/>
        <v/>
      </c>
      <c r="AD1854" t="str">
        <f t="shared" si="768"/>
        <v/>
      </c>
      <c r="AE1854" t="str">
        <f t="shared" si="769"/>
        <v/>
      </c>
      <c r="AF1854" t="str">
        <f t="shared" si="770"/>
        <v/>
      </c>
      <c r="AG1854" t="str">
        <f t="shared" si="771"/>
        <v/>
      </c>
    </row>
    <row r="1855" spans="3:33" x14ac:dyDescent="0.3">
      <c r="C1855" s="5" t="str">
        <f t="shared" si="772"/>
        <v/>
      </c>
      <c r="D1855" s="5" t="e">
        <f t="shared" si="756"/>
        <v>#N/A</v>
      </c>
      <c r="E1855" s="5" t="b">
        <f t="shared" si="773"/>
        <v>0</v>
      </c>
      <c r="F1855" s="5" t="e">
        <f t="shared" si="757"/>
        <v>#N/A</v>
      </c>
      <c r="G1855" s="5" t="str">
        <f t="shared" si="774"/>
        <v>FALSE V</v>
      </c>
      <c r="H1855" s="5" t="b">
        <f t="shared" si="775"/>
        <v>0</v>
      </c>
      <c r="I1855" s="5" t="b">
        <f t="shared" si="776"/>
        <v>0</v>
      </c>
      <c r="J1855" s="5" t="b">
        <f t="shared" si="777"/>
        <v>0</v>
      </c>
      <c r="K1855" s="5" t="str">
        <f t="shared" si="778"/>
        <v>FALSE C</v>
      </c>
      <c r="L1855" s="5" t="str">
        <f t="array" ref="L1855">IFERROR(INDEX(e29_4c,SMALL(IF(($B$9&lt;=e29_raw)*($B$11&gt;=e29_raw),MATCH(ROW(e29_4c),ROW(e29_4c))),ROWS($A$1:A1849)),COLUMN(A1849)),"")</f>
        <v/>
      </c>
      <c r="M1855" s="5" t="b">
        <f t="shared" si="779"/>
        <v>0</v>
      </c>
      <c r="N1855" t="b">
        <f t="shared" si="780"/>
        <v>0</v>
      </c>
      <c r="O1855" t="b">
        <f t="shared" si="781"/>
        <v>0</v>
      </c>
      <c r="P1855" s="5" t="b">
        <f t="shared" si="782"/>
        <v>0</v>
      </c>
      <c r="T1855" t="str">
        <f t="shared" si="758"/>
        <v/>
      </c>
      <c r="U1855" t="str">
        <f t="shared" si="759"/>
        <v/>
      </c>
      <c r="V1855" t="str">
        <f t="shared" si="760"/>
        <v/>
      </c>
      <c r="W1855" t="str">
        <f t="shared" si="761"/>
        <v/>
      </c>
      <c r="X1855" t="str">
        <f t="shared" si="762"/>
        <v/>
      </c>
      <c r="Y1855" t="str">
        <f t="shared" si="763"/>
        <v/>
      </c>
      <c r="Z1855" t="str">
        <f t="shared" si="764"/>
        <v/>
      </c>
      <c r="AA1855" t="str">
        <f t="shared" si="765"/>
        <v/>
      </c>
      <c r="AB1855" t="str">
        <f t="shared" si="766"/>
        <v/>
      </c>
      <c r="AC1855" t="str">
        <f t="shared" si="767"/>
        <v/>
      </c>
      <c r="AD1855" t="str">
        <f t="shared" si="768"/>
        <v/>
      </c>
      <c r="AE1855" t="str">
        <f t="shared" si="769"/>
        <v/>
      </c>
      <c r="AF1855" t="str">
        <f t="shared" si="770"/>
        <v/>
      </c>
      <c r="AG1855" t="str">
        <f t="shared" si="771"/>
        <v/>
      </c>
    </row>
    <row r="1856" spans="3:33" x14ac:dyDescent="0.3">
      <c r="C1856" s="5" t="str">
        <f t="shared" si="772"/>
        <v/>
      </c>
      <c r="D1856" s="5" t="e">
        <f t="shared" si="756"/>
        <v>#N/A</v>
      </c>
      <c r="E1856" s="5" t="b">
        <f t="shared" si="773"/>
        <v>0</v>
      </c>
      <c r="F1856" s="5" t="e">
        <f t="shared" si="757"/>
        <v>#N/A</v>
      </c>
      <c r="G1856" s="5" t="str">
        <f t="shared" si="774"/>
        <v>FALSE V</v>
      </c>
      <c r="H1856" s="5" t="b">
        <f t="shared" si="775"/>
        <v>0</v>
      </c>
      <c r="I1856" s="5" t="b">
        <f t="shared" si="776"/>
        <v>0</v>
      </c>
      <c r="J1856" s="5" t="b">
        <f t="shared" si="777"/>
        <v>0</v>
      </c>
      <c r="K1856" s="5" t="str">
        <f t="shared" si="778"/>
        <v>FALSE C</v>
      </c>
      <c r="L1856" s="5" t="str">
        <f t="array" ref="L1856">IFERROR(INDEX(e29_4c,SMALL(IF(($B$9&lt;=e29_raw)*($B$11&gt;=e29_raw),MATCH(ROW(e29_4c),ROW(e29_4c))),ROWS($A$1:A1850)),COLUMN(A1850)),"")</f>
        <v/>
      </c>
      <c r="M1856" s="5" t="b">
        <f t="shared" si="779"/>
        <v>0</v>
      </c>
      <c r="N1856" t="b">
        <f t="shared" si="780"/>
        <v>0</v>
      </c>
      <c r="O1856" t="b">
        <f t="shared" si="781"/>
        <v>0</v>
      </c>
      <c r="P1856" s="5" t="b">
        <f t="shared" si="782"/>
        <v>0</v>
      </c>
      <c r="T1856" t="str">
        <f t="shared" si="758"/>
        <v/>
      </c>
      <c r="U1856" t="str">
        <f t="shared" si="759"/>
        <v/>
      </c>
      <c r="V1856" t="str">
        <f t="shared" si="760"/>
        <v/>
      </c>
      <c r="W1856" t="str">
        <f t="shared" si="761"/>
        <v/>
      </c>
      <c r="X1856" t="str">
        <f t="shared" si="762"/>
        <v/>
      </c>
      <c r="Y1856" t="str">
        <f t="shared" si="763"/>
        <v/>
      </c>
      <c r="Z1856" t="str">
        <f t="shared" si="764"/>
        <v/>
      </c>
      <c r="AA1856" t="str">
        <f t="shared" si="765"/>
        <v/>
      </c>
      <c r="AB1856" t="str">
        <f t="shared" si="766"/>
        <v/>
      </c>
      <c r="AC1856" t="str">
        <f t="shared" si="767"/>
        <v/>
      </c>
      <c r="AD1856" t="str">
        <f t="shared" si="768"/>
        <v/>
      </c>
      <c r="AE1856" t="str">
        <f t="shared" si="769"/>
        <v/>
      </c>
      <c r="AF1856" t="str">
        <f t="shared" si="770"/>
        <v/>
      </c>
      <c r="AG1856" t="str">
        <f t="shared" si="771"/>
        <v/>
      </c>
    </row>
    <row r="1857" spans="3:33" x14ac:dyDescent="0.3">
      <c r="C1857" s="5" t="str">
        <f t="shared" si="772"/>
        <v/>
      </c>
      <c r="D1857" s="5" t="e">
        <f t="shared" si="756"/>
        <v>#N/A</v>
      </c>
      <c r="E1857" s="5" t="b">
        <f t="shared" si="773"/>
        <v>0</v>
      </c>
      <c r="F1857" s="5" t="e">
        <f t="shared" si="757"/>
        <v>#N/A</v>
      </c>
      <c r="G1857" s="5" t="str">
        <f t="shared" si="774"/>
        <v>FALSE V</v>
      </c>
      <c r="H1857" s="5" t="b">
        <f t="shared" si="775"/>
        <v>0</v>
      </c>
      <c r="I1857" s="5" t="b">
        <f t="shared" si="776"/>
        <v>0</v>
      </c>
      <c r="J1857" s="5" t="b">
        <f t="shared" si="777"/>
        <v>0</v>
      </c>
      <c r="K1857" s="5" t="str">
        <f t="shared" si="778"/>
        <v>FALSE C</v>
      </c>
      <c r="L1857" s="5" t="str">
        <f t="array" ref="L1857">IFERROR(INDEX(e29_4c,SMALL(IF(($B$9&lt;=e29_raw)*($B$11&gt;=e29_raw),MATCH(ROW(e29_4c),ROW(e29_4c))),ROWS($A$1:A1851)),COLUMN(A1851)),"")</f>
        <v/>
      </c>
      <c r="M1857" s="5" t="b">
        <f t="shared" si="779"/>
        <v>0</v>
      </c>
      <c r="N1857" t="b">
        <f t="shared" si="780"/>
        <v>0</v>
      </c>
      <c r="O1857" t="b">
        <f t="shared" si="781"/>
        <v>0</v>
      </c>
      <c r="P1857" s="5" t="b">
        <f t="shared" si="782"/>
        <v>0</v>
      </c>
      <c r="T1857" t="str">
        <f t="shared" si="758"/>
        <v/>
      </c>
      <c r="U1857" t="str">
        <f t="shared" si="759"/>
        <v/>
      </c>
      <c r="V1857" t="str">
        <f t="shared" si="760"/>
        <v/>
      </c>
      <c r="W1857" t="str">
        <f t="shared" si="761"/>
        <v/>
      </c>
      <c r="X1857" t="str">
        <f t="shared" si="762"/>
        <v/>
      </c>
      <c r="Y1857" t="str">
        <f t="shared" si="763"/>
        <v/>
      </c>
      <c r="Z1857" t="str">
        <f t="shared" si="764"/>
        <v/>
      </c>
      <c r="AA1857" t="str">
        <f t="shared" si="765"/>
        <v/>
      </c>
      <c r="AB1857" t="str">
        <f t="shared" si="766"/>
        <v/>
      </c>
      <c r="AC1857" t="str">
        <f t="shared" si="767"/>
        <v/>
      </c>
      <c r="AD1857" t="str">
        <f t="shared" si="768"/>
        <v/>
      </c>
      <c r="AE1857" t="str">
        <f t="shared" si="769"/>
        <v/>
      </c>
      <c r="AF1857" t="str">
        <f t="shared" si="770"/>
        <v/>
      </c>
      <c r="AG1857" t="str">
        <f t="shared" si="771"/>
        <v/>
      </c>
    </row>
    <row r="1858" spans="3:33" x14ac:dyDescent="0.3">
      <c r="C1858" s="5" t="str">
        <f t="shared" si="772"/>
        <v/>
      </c>
      <c r="D1858" s="5" t="e">
        <f t="shared" si="756"/>
        <v>#N/A</v>
      </c>
      <c r="E1858" s="5" t="b">
        <f t="shared" si="773"/>
        <v>0</v>
      </c>
      <c r="F1858" s="5" t="e">
        <f t="shared" si="757"/>
        <v>#N/A</v>
      </c>
      <c r="G1858" s="5" t="str">
        <f t="shared" si="774"/>
        <v>FALSE V</v>
      </c>
      <c r="H1858" s="5" t="b">
        <f t="shared" si="775"/>
        <v>0</v>
      </c>
      <c r="I1858" s="5" t="b">
        <f t="shared" si="776"/>
        <v>0</v>
      </c>
      <c r="J1858" s="5" t="b">
        <f t="shared" si="777"/>
        <v>0</v>
      </c>
      <c r="K1858" s="5" t="str">
        <f t="shared" si="778"/>
        <v>FALSE C</v>
      </c>
      <c r="L1858" s="5" t="str">
        <f t="array" ref="L1858">IFERROR(INDEX(e29_4c,SMALL(IF(($B$9&lt;=e29_raw)*($B$11&gt;=e29_raw),MATCH(ROW(e29_4c),ROW(e29_4c))),ROWS($A$1:A1852)),COLUMN(A1852)),"")</f>
        <v/>
      </c>
      <c r="M1858" s="5" t="b">
        <f t="shared" si="779"/>
        <v>0</v>
      </c>
      <c r="N1858" t="b">
        <f t="shared" si="780"/>
        <v>0</v>
      </c>
      <c r="O1858" t="b">
        <f t="shared" si="781"/>
        <v>0</v>
      </c>
      <c r="P1858" s="5" t="b">
        <f t="shared" si="782"/>
        <v>0</v>
      </c>
      <c r="T1858" t="str">
        <f t="shared" si="758"/>
        <v/>
      </c>
      <c r="U1858" t="str">
        <f t="shared" si="759"/>
        <v/>
      </c>
      <c r="V1858" t="str">
        <f t="shared" si="760"/>
        <v/>
      </c>
      <c r="W1858" t="str">
        <f t="shared" si="761"/>
        <v/>
      </c>
      <c r="X1858" t="str">
        <f t="shared" si="762"/>
        <v/>
      </c>
      <c r="Y1858" t="str">
        <f t="shared" si="763"/>
        <v/>
      </c>
      <c r="Z1858" t="str">
        <f t="shared" si="764"/>
        <v/>
      </c>
      <c r="AA1858" t="str">
        <f t="shared" si="765"/>
        <v/>
      </c>
      <c r="AB1858" t="str">
        <f t="shared" si="766"/>
        <v/>
      </c>
      <c r="AC1858" t="str">
        <f t="shared" si="767"/>
        <v/>
      </c>
      <c r="AD1858" t="str">
        <f t="shared" si="768"/>
        <v/>
      </c>
      <c r="AE1858" t="str">
        <f t="shared" si="769"/>
        <v/>
      </c>
      <c r="AF1858" t="str">
        <f t="shared" si="770"/>
        <v/>
      </c>
      <c r="AG1858" t="str">
        <f t="shared" si="771"/>
        <v/>
      </c>
    </row>
    <row r="1859" spans="3:33" x14ac:dyDescent="0.3">
      <c r="C1859" s="5" t="str">
        <f t="shared" si="772"/>
        <v/>
      </c>
      <c r="D1859" s="5" t="e">
        <f t="shared" si="756"/>
        <v>#N/A</v>
      </c>
      <c r="E1859" s="5" t="b">
        <f t="shared" si="773"/>
        <v>0</v>
      </c>
      <c r="F1859" s="5" t="e">
        <f t="shared" si="757"/>
        <v>#N/A</v>
      </c>
      <c r="G1859" s="5" t="str">
        <f t="shared" si="774"/>
        <v>FALSE V</v>
      </c>
      <c r="H1859" s="5" t="b">
        <f t="shared" si="775"/>
        <v>0</v>
      </c>
      <c r="I1859" s="5" t="b">
        <f t="shared" si="776"/>
        <v>0</v>
      </c>
      <c r="J1859" s="5" t="b">
        <f t="shared" si="777"/>
        <v>0</v>
      </c>
      <c r="K1859" s="5" t="str">
        <f t="shared" si="778"/>
        <v>FALSE C</v>
      </c>
      <c r="L1859" s="5" t="str">
        <f t="array" ref="L1859">IFERROR(INDEX(e29_4c,SMALL(IF(($B$9&lt;=e29_raw)*($B$11&gt;=e29_raw),MATCH(ROW(e29_4c),ROW(e29_4c))),ROWS($A$1:A1853)),COLUMN(A1853)),"")</f>
        <v/>
      </c>
      <c r="M1859" s="5" t="b">
        <f t="shared" si="779"/>
        <v>0</v>
      </c>
      <c r="N1859" t="b">
        <f t="shared" si="780"/>
        <v>0</v>
      </c>
      <c r="O1859" t="b">
        <f t="shared" si="781"/>
        <v>0</v>
      </c>
      <c r="P1859" s="5" t="b">
        <f t="shared" si="782"/>
        <v>0</v>
      </c>
      <c r="T1859" t="str">
        <f t="shared" si="758"/>
        <v/>
      </c>
      <c r="U1859" t="str">
        <f t="shared" si="759"/>
        <v/>
      </c>
      <c r="V1859" t="str">
        <f t="shared" si="760"/>
        <v/>
      </c>
      <c r="W1859" t="str">
        <f t="shared" si="761"/>
        <v/>
      </c>
      <c r="X1859" t="str">
        <f t="shared" si="762"/>
        <v/>
      </c>
      <c r="Y1859" t="str">
        <f t="shared" si="763"/>
        <v/>
      </c>
      <c r="Z1859" t="str">
        <f t="shared" si="764"/>
        <v/>
      </c>
      <c r="AA1859" t="str">
        <f t="shared" si="765"/>
        <v/>
      </c>
      <c r="AB1859" t="str">
        <f t="shared" si="766"/>
        <v/>
      </c>
      <c r="AC1859" t="str">
        <f t="shared" si="767"/>
        <v/>
      </c>
      <c r="AD1859" t="str">
        <f t="shared" si="768"/>
        <v/>
      </c>
      <c r="AE1859" t="str">
        <f t="shared" si="769"/>
        <v/>
      </c>
      <c r="AF1859" t="str">
        <f t="shared" si="770"/>
        <v/>
      </c>
      <c r="AG1859" t="str">
        <f t="shared" si="771"/>
        <v/>
      </c>
    </row>
    <row r="1860" spans="3:33" x14ac:dyDescent="0.3">
      <c r="C1860" s="5" t="str">
        <f t="shared" si="772"/>
        <v/>
      </c>
      <c r="D1860" s="5" t="e">
        <f t="shared" si="756"/>
        <v>#N/A</v>
      </c>
      <c r="E1860" s="5" t="b">
        <f t="shared" si="773"/>
        <v>0</v>
      </c>
      <c r="F1860" s="5" t="e">
        <f t="shared" si="757"/>
        <v>#N/A</v>
      </c>
      <c r="G1860" s="5" t="str">
        <f t="shared" si="774"/>
        <v>FALSE V</v>
      </c>
      <c r="H1860" s="5" t="b">
        <f t="shared" si="775"/>
        <v>0</v>
      </c>
      <c r="I1860" s="5" t="b">
        <f t="shared" si="776"/>
        <v>0</v>
      </c>
      <c r="J1860" s="5" t="b">
        <f t="shared" si="777"/>
        <v>0</v>
      </c>
      <c r="K1860" s="5" t="str">
        <f t="shared" si="778"/>
        <v>FALSE C</v>
      </c>
      <c r="L1860" s="5" t="str">
        <f t="array" ref="L1860">IFERROR(INDEX(e29_4c,SMALL(IF(($B$9&lt;=e29_raw)*($B$11&gt;=e29_raw),MATCH(ROW(e29_4c),ROW(e29_4c))),ROWS($A$1:A1854)),COLUMN(A1854)),"")</f>
        <v/>
      </c>
      <c r="M1860" s="5" t="b">
        <f t="shared" si="779"/>
        <v>0</v>
      </c>
      <c r="N1860" t="b">
        <f t="shared" si="780"/>
        <v>0</v>
      </c>
      <c r="O1860" t="b">
        <f t="shared" si="781"/>
        <v>0</v>
      </c>
      <c r="P1860" s="5" t="b">
        <f t="shared" si="782"/>
        <v>0</v>
      </c>
      <c r="T1860" t="str">
        <f t="shared" si="758"/>
        <v/>
      </c>
      <c r="U1860" t="str">
        <f t="shared" si="759"/>
        <v/>
      </c>
      <c r="V1860" t="str">
        <f t="shared" si="760"/>
        <v/>
      </c>
      <c r="W1860" t="str">
        <f t="shared" si="761"/>
        <v/>
      </c>
      <c r="X1860" t="str">
        <f t="shared" si="762"/>
        <v/>
      </c>
      <c r="Y1860" t="str">
        <f t="shared" si="763"/>
        <v/>
      </c>
      <c r="Z1860" t="str">
        <f t="shared" si="764"/>
        <v/>
      </c>
      <c r="AA1860" t="str">
        <f t="shared" si="765"/>
        <v/>
      </c>
      <c r="AB1860" t="str">
        <f t="shared" si="766"/>
        <v/>
      </c>
      <c r="AC1860" t="str">
        <f t="shared" si="767"/>
        <v/>
      </c>
      <c r="AD1860" t="str">
        <f t="shared" si="768"/>
        <v/>
      </c>
      <c r="AE1860" t="str">
        <f t="shared" si="769"/>
        <v/>
      </c>
      <c r="AF1860" t="str">
        <f t="shared" si="770"/>
        <v/>
      </c>
      <c r="AG1860" t="str">
        <f t="shared" si="771"/>
        <v/>
      </c>
    </row>
    <row r="1861" spans="3:33" x14ac:dyDescent="0.3">
      <c r="C1861" s="5" t="str">
        <f t="shared" si="772"/>
        <v/>
      </c>
      <c r="D1861" s="5" t="e">
        <f t="shared" si="756"/>
        <v>#N/A</v>
      </c>
      <c r="E1861" s="5" t="b">
        <f t="shared" si="773"/>
        <v>0</v>
      </c>
      <c r="F1861" s="5" t="e">
        <f t="shared" si="757"/>
        <v>#N/A</v>
      </c>
      <c r="G1861" s="5" t="str">
        <f t="shared" si="774"/>
        <v>FALSE V</v>
      </c>
      <c r="H1861" s="5" t="b">
        <f t="shared" si="775"/>
        <v>0</v>
      </c>
      <c r="I1861" s="5" t="b">
        <f t="shared" si="776"/>
        <v>0</v>
      </c>
      <c r="J1861" s="5" t="b">
        <f t="shared" si="777"/>
        <v>0</v>
      </c>
      <c r="K1861" s="5" t="str">
        <f t="shared" si="778"/>
        <v>FALSE C</v>
      </c>
      <c r="L1861" s="5" t="str">
        <f t="array" ref="L1861">IFERROR(INDEX(e29_4c,SMALL(IF(($B$9&lt;=e29_raw)*($B$11&gt;=e29_raw),MATCH(ROW(e29_4c),ROW(e29_4c))),ROWS($A$1:A1855)),COLUMN(A1855)),"")</f>
        <v/>
      </c>
      <c r="M1861" s="5" t="b">
        <f t="shared" si="779"/>
        <v>0</v>
      </c>
      <c r="N1861" t="b">
        <f t="shared" si="780"/>
        <v>0</v>
      </c>
      <c r="O1861" t="b">
        <f t="shared" si="781"/>
        <v>0</v>
      </c>
      <c r="P1861" s="5" t="b">
        <f t="shared" si="782"/>
        <v>0</v>
      </c>
      <c r="T1861" t="str">
        <f t="shared" si="758"/>
        <v/>
      </c>
      <c r="U1861" t="str">
        <f t="shared" si="759"/>
        <v/>
      </c>
      <c r="V1861" t="str">
        <f t="shared" si="760"/>
        <v/>
      </c>
      <c r="W1861" t="str">
        <f t="shared" si="761"/>
        <v/>
      </c>
      <c r="X1861" t="str">
        <f t="shared" si="762"/>
        <v/>
      </c>
      <c r="Y1861" t="str">
        <f t="shared" si="763"/>
        <v/>
      </c>
      <c r="Z1861" t="str">
        <f t="shared" si="764"/>
        <v/>
      </c>
      <c r="AA1861" t="str">
        <f t="shared" si="765"/>
        <v/>
      </c>
      <c r="AB1861" t="str">
        <f t="shared" si="766"/>
        <v/>
      </c>
      <c r="AC1861" t="str">
        <f t="shared" si="767"/>
        <v/>
      </c>
      <c r="AD1861" t="str">
        <f t="shared" si="768"/>
        <v/>
      </c>
      <c r="AE1861" t="str">
        <f t="shared" si="769"/>
        <v/>
      </c>
      <c r="AF1861" t="str">
        <f t="shared" si="770"/>
        <v/>
      </c>
      <c r="AG1861" t="str">
        <f t="shared" si="771"/>
        <v/>
      </c>
    </row>
    <row r="1862" spans="3:33" x14ac:dyDescent="0.3">
      <c r="C1862" s="5" t="str">
        <f t="shared" si="772"/>
        <v/>
      </c>
      <c r="D1862" s="5" t="e">
        <f t="shared" si="756"/>
        <v>#N/A</v>
      </c>
      <c r="E1862" s="5" t="b">
        <f t="shared" si="773"/>
        <v>0</v>
      </c>
      <c r="F1862" s="5" t="e">
        <f t="shared" si="757"/>
        <v>#N/A</v>
      </c>
      <c r="G1862" s="5" t="str">
        <f t="shared" si="774"/>
        <v>FALSE V</v>
      </c>
      <c r="H1862" s="5" t="b">
        <f t="shared" si="775"/>
        <v>0</v>
      </c>
      <c r="I1862" s="5" t="b">
        <f t="shared" si="776"/>
        <v>0</v>
      </c>
      <c r="J1862" s="5" t="b">
        <f t="shared" si="777"/>
        <v>0</v>
      </c>
      <c r="K1862" s="5" t="str">
        <f t="shared" si="778"/>
        <v>FALSE C</v>
      </c>
      <c r="L1862" s="5" t="str">
        <f t="array" ref="L1862">IFERROR(INDEX(e29_4c,SMALL(IF(($B$9&lt;=e29_raw)*($B$11&gt;=e29_raw),MATCH(ROW(e29_4c),ROW(e29_4c))),ROWS($A$1:A1856)),COLUMN(A1856)),"")</f>
        <v/>
      </c>
      <c r="M1862" s="5" t="b">
        <f t="shared" si="779"/>
        <v>0</v>
      </c>
      <c r="N1862" t="b">
        <f t="shared" si="780"/>
        <v>0</v>
      </c>
      <c r="O1862" t="b">
        <f t="shared" si="781"/>
        <v>0</v>
      </c>
      <c r="P1862" s="5" t="b">
        <f t="shared" si="782"/>
        <v>0</v>
      </c>
      <c r="T1862" t="str">
        <f t="shared" si="758"/>
        <v/>
      </c>
      <c r="U1862" t="str">
        <f t="shared" si="759"/>
        <v/>
      </c>
      <c r="V1862" t="str">
        <f t="shared" si="760"/>
        <v/>
      </c>
      <c r="W1862" t="str">
        <f t="shared" si="761"/>
        <v/>
      </c>
      <c r="X1862" t="str">
        <f t="shared" si="762"/>
        <v/>
      </c>
      <c r="Y1862" t="str">
        <f t="shared" si="763"/>
        <v/>
      </c>
      <c r="Z1862" t="str">
        <f t="shared" si="764"/>
        <v/>
      </c>
      <c r="AA1862" t="str">
        <f t="shared" si="765"/>
        <v/>
      </c>
      <c r="AB1862" t="str">
        <f t="shared" si="766"/>
        <v/>
      </c>
      <c r="AC1862" t="str">
        <f t="shared" si="767"/>
        <v/>
      </c>
      <c r="AD1862" t="str">
        <f t="shared" si="768"/>
        <v/>
      </c>
      <c r="AE1862" t="str">
        <f t="shared" si="769"/>
        <v/>
      </c>
      <c r="AF1862" t="str">
        <f t="shared" si="770"/>
        <v/>
      </c>
      <c r="AG1862" t="str">
        <f t="shared" si="771"/>
        <v/>
      </c>
    </row>
    <row r="1863" spans="3:33" x14ac:dyDescent="0.3">
      <c r="C1863" s="5" t="str">
        <f t="shared" si="772"/>
        <v/>
      </c>
      <c r="D1863" s="5" t="e">
        <f t="shared" ref="D1863:D1926" si="783">INDEX(e29_value,MATCH(L1863,e29_4c,0))&amp;" "&amp;INDEX(e29_sym,MATCH(L1863,e29_4c,0))</f>
        <v>#N/A</v>
      </c>
      <c r="E1863" s="5" t="b">
        <f t="shared" si="773"/>
        <v>0</v>
      </c>
      <c r="F1863" s="5" t="e">
        <f t="shared" ref="F1863:F1926" si="784">MIN($B$17,ROUND(SQRT(($B$30*INDEX(e29_raw,MATCH(L1863,e29_4c,0)))),1))&amp;" V"</f>
        <v>#N/A</v>
      </c>
      <c r="G1863" s="5" t="str">
        <f t="shared" si="774"/>
        <v>FALSE V</v>
      </c>
      <c r="H1863" s="5" t="b">
        <f t="shared" si="775"/>
        <v>0</v>
      </c>
      <c r="I1863" s="5" t="b">
        <f t="shared" si="776"/>
        <v>0</v>
      </c>
      <c r="J1863" s="5" t="b">
        <f t="shared" si="777"/>
        <v>0</v>
      </c>
      <c r="K1863" s="5" t="str">
        <f t="shared" si="778"/>
        <v>FALSE C</v>
      </c>
      <c r="L1863" s="5" t="str">
        <f t="array" ref="L1863">IFERROR(INDEX(e29_4c,SMALL(IF(($B$9&lt;=e29_raw)*($B$11&gt;=e29_raw),MATCH(ROW(e29_4c),ROW(e29_4c))),ROWS($A$1:A1857)),COLUMN(A1857)),"")</f>
        <v/>
      </c>
      <c r="M1863" s="5" t="b">
        <f t="shared" si="779"/>
        <v>0</v>
      </c>
      <c r="N1863" t="b">
        <f t="shared" si="780"/>
        <v>0</v>
      </c>
      <c r="O1863" t="b">
        <f t="shared" si="781"/>
        <v>0</v>
      </c>
      <c r="P1863" s="5" t="b">
        <f t="shared" si="782"/>
        <v>0</v>
      </c>
      <c r="T1863" t="str">
        <f t="shared" ref="T1863:T1926" si="785">IF($L1863&lt;&gt;"",C$6&amp;" '"&amp;C1863&amp;"';","")</f>
        <v/>
      </c>
      <c r="U1863" t="str">
        <f t="shared" ref="U1863:U1926" si="786">IF($L1863&lt;&gt;"",D$6&amp;" '"&amp;D1863&amp;"';","")</f>
        <v/>
      </c>
      <c r="V1863" t="str">
        <f t="shared" ref="V1863:V1926" si="787">IF($L1863&lt;&gt;"",E$6&amp;" '"&amp;E1863&amp;"';","")</f>
        <v/>
      </c>
      <c r="W1863" t="str">
        <f t="shared" ref="W1863:W1926" si="788">IF($L1863&lt;&gt;"",F$6&amp;" '"&amp;F1863&amp;"';","")</f>
        <v/>
      </c>
      <c r="X1863" t="str">
        <f t="shared" ref="X1863:X1926" si="789">IF($L1863&lt;&gt;"",G$6&amp;" '"&amp;G1863&amp;"';","")</f>
        <v/>
      </c>
      <c r="Y1863" t="str">
        <f t="shared" ref="Y1863:Y1926" si="790">IF($L1863&lt;&gt;"",H$6&amp;" '"&amp;H1863&amp;"';","")</f>
        <v/>
      </c>
      <c r="Z1863" t="str">
        <f t="shared" ref="Z1863:Z1926" si="791">IF($L1863&lt;&gt;"",I$6&amp;" '"&amp;I1863&amp;"';","")</f>
        <v/>
      </c>
      <c r="AA1863" t="str">
        <f t="shared" ref="AA1863:AA1926" si="792">IF($L1863&lt;&gt;"",J$6&amp;" '"&amp;J1863&amp;"';","")</f>
        <v/>
      </c>
      <c r="AB1863" t="str">
        <f t="shared" ref="AB1863:AB1926" si="793">IF($L1863&lt;&gt;"",K$6&amp;" '"&amp;K1863&amp;"';","")</f>
        <v/>
      </c>
      <c r="AC1863" t="str">
        <f t="shared" ref="AC1863:AC1926" si="794">IF($L1863&lt;&gt;"",L$6&amp;" '"&amp;L1863&amp;"';","")</f>
        <v/>
      </c>
      <c r="AD1863" t="str">
        <f t="shared" ref="AD1863:AD1926" si="795">IF($L1863&lt;&gt;"",M$6&amp;" '"&amp;M1863&amp;"';","")</f>
        <v/>
      </c>
      <c r="AE1863" t="str">
        <f t="shared" ref="AE1863:AE1926" si="796">IF($L1863&lt;&gt;"",N$6&amp;" '"&amp;N1863&amp;"';","")</f>
        <v/>
      </c>
      <c r="AF1863" t="str">
        <f t="shared" ref="AF1863:AF1926" si="797">IF($L1863&lt;&gt;"",O$6&amp;" '"&amp;O1863&amp;"';","")</f>
        <v/>
      </c>
      <c r="AG1863" t="str">
        <f t="shared" ref="AG1863:AG1926" si="798">IF($L1863&lt;&gt;"",P$6&amp;" '"&amp;P1863&amp;"';","")</f>
        <v/>
      </c>
    </row>
    <row r="1864" spans="3:33" x14ac:dyDescent="0.3">
      <c r="C1864" s="5" t="str">
        <f t="shared" ref="C1864:C1927" si="799">IF($L1864&lt;&gt;"","R"&amp;J1864,"")</f>
        <v/>
      </c>
      <c r="D1864" s="5" t="e">
        <f t="shared" si="783"/>
        <v>#N/A</v>
      </c>
      <c r="E1864" s="5" t="b">
        <f t="shared" ref="E1864:E1927" si="800">IF($L1864&lt;&gt;"",$B$21)</f>
        <v>0</v>
      </c>
      <c r="F1864" s="5" t="e">
        <f t="shared" si="784"/>
        <v>#N/A</v>
      </c>
      <c r="G1864" s="5" t="str">
        <f t="shared" ref="G1864:G1927" si="801">IF($L1864&lt;&gt;"",$B$19)&amp;" V"</f>
        <v>FALSE V</v>
      </c>
      <c r="H1864" s="5" t="b">
        <f t="shared" ref="H1864:H1927" si="802">IF($L1864&lt;&gt;"",$B$15)</f>
        <v>0</v>
      </c>
      <c r="I1864" s="5" t="b">
        <f t="shared" ref="I1864:I1927" si="803">IF($L1864&lt;&gt;"",$B$23)</f>
        <v>0</v>
      </c>
      <c r="J1864" s="5" t="b">
        <f t="shared" ref="J1864:J1927" si="804">IF($L1864&lt;&gt;"",$B$13)</f>
        <v>0</v>
      </c>
      <c r="K1864" s="5" t="str">
        <f t="shared" ref="K1864:K1927" si="805">IF($L1864&lt;&gt;"",$B$25)&amp;" C"</f>
        <v>FALSE C</v>
      </c>
      <c r="L1864" s="5" t="str">
        <f t="array" ref="L1864">IFERROR(INDEX(e29_4c,SMALL(IF(($B$9&lt;=e29_raw)*($B$11&gt;=e29_raw),MATCH(ROW(e29_4c),ROW(e29_4c))),ROWS($A$1:A1858)),COLUMN(A1858)),"")</f>
        <v/>
      </c>
      <c r="M1864" s="5" t="b">
        <f t="shared" ref="M1864:M1927" si="806">IF($L1864&lt;&gt;"",$B$27)</f>
        <v>0</v>
      </c>
      <c r="N1864" t="b">
        <f t="shared" ref="N1864:N1927" si="807">IF(L1864&lt;&gt;"",$A$9)</f>
        <v>0</v>
      </c>
      <c r="O1864" t="b">
        <f t="shared" ref="O1864:O1927" si="808">IF($L1864&lt;&gt;"","Panasonic")</f>
        <v>0</v>
      </c>
      <c r="P1864" s="5" t="b">
        <f t="shared" ref="P1864:P1927" si="809">IF($L1864&lt;&gt;"","ERJ"&amp;$B$6&amp;$B$34&amp;L1864)</f>
        <v>0</v>
      </c>
      <c r="T1864" t="str">
        <f t="shared" si="785"/>
        <v/>
      </c>
      <c r="U1864" t="str">
        <f t="shared" si="786"/>
        <v/>
      </c>
      <c r="V1864" t="str">
        <f t="shared" si="787"/>
        <v/>
      </c>
      <c r="W1864" t="str">
        <f t="shared" si="788"/>
        <v/>
      </c>
      <c r="X1864" t="str">
        <f t="shared" si="789"/>
        <v/>
      </c>
      <c r="Y1864" t="str">
        <f t="shared" si="790"/>
        <v/>
      </c>
      <c r="Z1864" t="str">
        <f t="shared" si="791"/>
        <v/>
      </c>
      <c r="AA1864" t="str">
        <f t="shared" si="792"/>
        <v/>
      </c>
      <c r="AB1864" t="str">
        <f t="shared" si="793"/>
        <v/>
      </c>
      <c r="AC1864" t="str">
        <f t="shared" si="794"/>
        <v/>
      </c>
      <c r="AD1864" t="str">
        <f t="shared" si="795"/>
        <v/>
      </c>
      <c r="AE1864" t="str">
        <f t="shared" si="796"/>
        <v/>
      </c>
      <c r="AF1864" t="str">
        <f t="shared" si="797"/>
        <v/>
      </c>
      <c r="AG1864" t="str">
        <f t="shared" si="798"/>
        <v/>
      </c>
    </row>
    <row r="1865" spans="3:33" x14ac:dyDescent="0.3">
      <c r="C1865" s="5" t="str">
        <f t="shared" si="799"/>
        <v/>
      </c>
      <c r="D1865" s="5" t="e">
        <f t="shared" si="783"/>
        <v>#N/A</v>
      </c>
      <c r="E1865" s="5" t="b">
        <f t="shared" si="800"/>
        <v>0</v>
      </c>
      <c r="F1865" s="5" t="e">
        <f t="shared" si="784"/>
        <v>#N/A</v>
      </c>
      <c r="G1865" s="5" t="str">
        <f t="shared" si="801"/>
        <v>FALSE V</v>
      </c>
      <c r="H1865" s="5" t="b">
        <f t="shared" si="802"/>
        <v>0</v>
      </c>
      <c r="I1865" s="5" t="b">
        <f t="shared" si="803"/>
        <v>0</v>
      </c>
      <c r="J1865" s="5" t="b">
        <f t="shared" si="804"/>
        <v>0</v>
      </c>
      <c r="K1865" s="5" t="str">
        <f t="shared" si="805"/>
        <v>FALSE C</v>
      </c>
      <c r="L1865" s="5" t="str">
        <f t="array" ref="L1865">IFERROR(INDEX(e29_4c,SMALL(IF(($B$9&lt;=e29_raw)*($B$11&gt;=e29_raw),MATCH(ROW(e29_4c),ROW(e29_4c))),ROWS($A$1:A1859)),COLUMN(A1859)),"")</f>
        <v/>
      </c>
      <c r="M1865" s="5" t="b">
        <f t="shared" si="806"/>
        <v>0</v>
      </c>
      <c r="N1865" t="b">
        <f t="shared" si="807"/>
        <v>0</v>
      </c>
      <c r="O1865" t="b">
        <f t="shared" si="808"/>
        <v>0</v>
      </c>
      <c r="P1865" s="5" t="b">
        <f t="shared" si="809"/>
        <v>0</v>
      </c>
      <c r="T1865" t="str">
        <f t="shared" si="785"/>
        <v/>
      </c>
      <c r="U1865" t="str">
        <f t="shared" si="786"/>
        <v/>
      </c>
      <c r="V1865" t="str">
        <f t="shared" si="787"/>
        <v/>
      </c>
      <c r="W1865" t="str">
        <f t="shared" si="788"/>
        <v/>
      </c>
      <c r="X1865" t="str">
        <f t="shared" si="789"/>
        <v/>
      </c>
      <c r="Y1865" t="str">
        <f t="shared" si="790"/>
        <v/>
      </c>
      <c r="Z1865" t="str">
        <f t="shared" si="791"/>
        <v/>
      </c>
      <c r="AA1865" t="str">
        <f t="shared" si="792"/>
        <v/>
      </c>
      <c r="AB1865" t="str">
        <f t="shared" si="793"/>
        <v/>
      </c>
      <c r="AC1865" t="str">
        <f t="shared" si="794"/>
        <v/>
      </c>
      <c r="AD1865" t="str">
        <f t="shared" si="795"/>
        <v/>
      </c>
      <c r="AE1865" t="str">
        <f t="shared" si="796"/>
        <v/>
      </c>
      <c r="AF1865" t="str">
        <f t="shared" si="797"/>
        <v/>
      </c>
      <c r="AG1865" t="str">
        <f t="shared" si="798"/>
        <v/>
      </c>
    </row>
    <row r="1866" spans="3:33" x14ac:dyDescent="0.3">
      <c r="C1866" s="5" t="str">
        <f t="shared" si="799"/>
        <v/>
      </c>
      <c r="D1866" s="5" t="e">
        <f t="shared" si="783"/>
        <v>#N/A</v>
      </c>
      <c r="E1866" s="5" t="b">
        <f t="shared" si="800"/>
        <v>0</v>
      </c>
      <c r="F1866" s="5" t="e">
        <f t="shared" si="784"/>
        <v>#N/A</v>
      </c>
      <c r="G1866" s="5" t="str">
        <f t="shared" si="801"/>
        <v>FALSE V</v>
      </c>
      <c r="H1866" s="5" t="b">
        <f t="shared" si="802"/>
        <v>0</v>
      </c>
      <c r="I1866" s="5" t="b">
        <f t="shared" si="803"/>
        <v>0</v>
      </c>
      <c r="J1866" s="5" t="b">
        <f t="shared" si="804"/>
        <v>0</v>
      </c>
      <c r="K1866" s="5" t="str">
        <f t="shared" si="805"/>
        <v>FALSE C</v>
      </c>
      <c r="L1866" s="5" t="str">
        <f t="array" ref="L1866">IFERROR(INDEX(e29_4c,SMALL(IF(($B$9&lt;=e29_raw)*($B$11&gt;=e29_raw),MATCH(ROW(e29_4c),ROW(e29_4c))),ROWS($A$1:A1860)),COLUMN(A1860)),"")</f>
        <v/>
      </c>
      <c r="M1866" s="5" t="b">
        <f t="shared" si="806"/>
        <v>0</v>
      </c>
      <c r="N1866" t="b">
        <f t="shared" si="807"/>
        <v>0</v>
      </c>
      <c r="O1866" t="b">
        <f t="shared" si="808"/>
        <v>0</v>
      </c>
      <c r="P1866" s="5" t="b">
        <f t="shared" si="809"/>
        <v>0</v>
      </c>
      <c r="T1866" t="str">
        <f t="shared" si="785"/>
        <v/>
      </c>
      <c r="U1866" t="str">
        <f t="shared" si="786"/>
        <v/>
      </c>
      <c r="V1866" t="str">
        <f t="shared" si="787"/>
        <v/>
      </c>
      <c r="W1866" t="str">
        <f t="shared" si="788"/>
        <v/>
      </c>
      <c r="X1866" t="str">
        <f t="shared" si="789"/>
        <v/>
      </c>
      <c r="Y1866" t="str">
        <f t="shared" si="790"/>
        <v/>
      </c>
      <c r="Z1866" t="str">
        <f t="shared" si="791"/>
        <v/>
      </c>
      <c r="AA1866" t="str">
        <f t="shared" si="792"/>
        <v/>
      </c>
      <c r="AB1866" t="str">
        <f t="shared" si="793"/>
        <v/>
      </c>
      <c r="AC1866" t="str">
        <f t="shared" si="794"/>
        <v/>
      </c>
      <c r="AD1866" t="str">
        <f t="shared" si="795"/>
        <v/>
      </c>
      <c r="AE1866" t="str">
        <f t="shared" si="796"/>
        <v/>
      </c>
      <c r="AF1866" t="str">
        <f t="shared" si="797"/>
        <v/>
      </c>
      <c r="AG1866" t="str">
        <f t="shared" si="798"/>
        <v/>
      </c>
    </row>
    <row r="1867" spans="3:33" x14ac:dyDescent="0.3">
      <c r="C1867" s="5" t="str">
        <f t="shared" si="799"/>
        <v/>
      </c>
      <c r="D1867" s="5" t="e">
        <f t="shared" si="783"/>
        <v>#N/A</v>
      </c>
      <c r="E1867" s="5" t="b">
        <f t="shared" si="800"/>
        <v>0</v>
      </c>
      <c r="F1867" s="5" t="e">
        <f t="shared" si="784"/>
        <v>#N/A</v>
      </c>
      <c r="G1867" s="5" t="str">
        <f t="shared" si="801"/>
        <v>FALSE V</v>
      </c>
      <c r="H1867" s="5" t="b">
        <f t="shared" si="802"/>
        <v>0</v>
      </c>
      <c r="I1867" s="5" t="b">
        <f t="shared" si="803"/>
        <v>0</v>
      </c>
      <c r="J1867" s="5" t="b">
        <f t="shared" si="804"/>
        <v>0</v>
      </c>
      <c r="K1867" s="5" t="str">
        <f t="shared" si="805"/>
        <v>FALSE C</v>
      </c>
      <c r="L1867" s="5" t="str">
        <f t="array" ref="L1867">IFERROR(INDEX(e29_4c,SMALL(IF(($B$9&lt;=e29_raw)*($B$11&gt;=e29_raw),MATCH(ROW(e29_4c),ROW(e29_4c))),ROWS($A$1:A1861)),COLUMN(A1861)),"")</f>
        <v/>
      </c>
      <c r="M1867" s="5" t="b">
        <f t="shared" si="806"/>
        <v>0</v>
      </c>
      <c r="N1867" t="b">
        <f t="shared" si="807"/>
        <v>0</v>
      </c>
      <c r="O1867" t="b">
        <f t="shared" si="808"/>
        <v>0</v>
      </c>
      <c r="P1867" s="5" t="b">
        <f t="shared" si="809"/>
        <v>0</v>
      </c>
      <c r="T1867" t="str">
        <f t="shared" si="785"/>
        <v/>
      </c>
      <c r="U1867" t="str">
        <f t="shared" si="786"/>
        <v/>
      </c>
      <c r="V1867" t="str">
        <f t="shared" si="787"/>
        <v/>
      </c>
      <c r="W1867" t="str">
        <f t="shared" si="788"/>
        <v/>
      </c>
      <c r="X1867" t="str">
        <f t="shared" si="789"/>
        <v/>
      </c>
      <c r="Y1867" t="str">
        <f t="shared" si="790"/>
        <v/>
      </c>
      <c r="Z1867" t="str">
        <f t="shared" si="791"/>
        <v/>
      </c>
      <c r="AA1867" t="str">
        <f t="shared" si="792"/>
        <v/>
      </c>
      <c r="AB1867" t="str">
        <f t="shared" si="793"/>
        <v/>
      </c>
      <c r="AC1867" t="str">
        <f t="shared" si="794"/>
        <v/>
      </c>
      <c r="AD1867" t="str">
        <f t="shared" si="795"/>
        <v/>
      </c>
      <c r="AE1867" t="str">
        <f t="shared" si="796"/>
        <v/>
      </c>
      <c r="AF1867" t="str">
        <f t="shared" si="797"/>
        <v/>
      </c>
      <c r="AG1867" t="str">
        <f t="shared" si="798"/>
        <v/>
      </c>
    </row>
    <row r="1868" spans="3:33" x14ac:dyDescent="0.3">
      <c r="C1868" s="5" t="str">
        <f t="shared" si="799"/>
        <v/>
      </c>
      <c r="D1868" s="5" t="e">
        <f t="shared" si="783"/>
        <v>#N/A</v>
      </c>
      <c r="E1868" s="5" t="b">
        <f t="shared" si="800"/>
        <v>0</v>
      </c>
      <c r="F1868" s="5" t="e">
        <f t="shared" si="784"/>
        <v>#N/A</v>
      </c>
      <c r="G1868" s="5" t="str">
        <f t="shared" si="801"/>
        <v>FALSE V</v>
      </c>
      <c r="H1868" s="5" t="b">
        <f t="shared" si="802"/>
        <v>0</v>
      </c>
      <c r="I1868" s="5" t="b">
        <f t="shared" si="803"/>
        <v>0</v>
      </c>
      <c r="J1868" s="5" t="b">
        <f t="shared" si="804"/>
        <v>0</v>
      </c>
      <c r="K1868" s="5" t="str">
        <f t="shared" si="805"/>
        <v>FALSE C</v>
      </c>
      <c r="L1868" s="5" t="str">
        <f t="array" ref="L1868">IFERROR(INDEX(e29_4c,SMALL(IF(($B$9&lt;=e29_raw)*($B$11&gt;=e29_raw),MATCH(ROW(e29_4c),ROW(e29_4c))),ROWS($A$1:A1862)),COLUMN(A1862)),"")</f>
        <v/>
      </c>
      <c r="M1868" s="5" t="b">
        <f t="shared" si="806"/>
        <v>0</v>
      </c>
      <c r="N1868" t="b">
        <f t="shared" si="807"/>
        <v>0</v>
      </c>
      <c r="O1868" t="b">
        <f t="shared" si="808"/>
        <v>0</v>
      </c>
      <c r="P1868" s="5" t="b">
        <f t="shared" si="809"/>
        <v>0</v>
      </c>
      <c r="T1868" t="str">
        <f t="shared" si="785"/>
        <v/>
      </c>
      <c r="U1868" t="str">
        <f t="shared" si="786"/>
        <v/>
      </c>
      <c r="V1868" t="str">
        <f t="shared" si="787"/>
        <v/>
      </c>
      <c r="W1868" t="str">
        <f t="shared" si="788"/>
        <v/>
      </c>
      <c r="X1868" t="str">
        <f t="shared" si="789"/>
        <v/>
      </c>
      <c r="Y1868" t="str">
        <f t="shared" si="790"/>
        <v/>
      </c>
      <c r="Z1868" t="str">
        <f t="shared" si="791"/>
        <v/>
      </c>
      <c r="AA1868" t="str">
        <f t="shared" si="792"/>
        <v/>
      </c>
      <c r="AB1868" t="str">
        <f t="shared" si="793"/>
        <v/>
      </c>
      <c r="AC1868" t="str">
        <f t="shared" si="794"/>
        <v/>
      </c>
      <c r="AD1868" t="str">
        <f t="shared" si="795"/>
        <v/>
      </c>
      <c r="AE1868" t="str">
        <f t="shared" si="796"/>
        <v/>
      </c>
      <c r="AF1868" t="str">
        <f t="shared" si="797"/>
        <v/>
      </c>
      <c r="AG1868" t="str">
        <f t="shared" si="798"/>
        <v/>
      </c>
    </row>
    <row r="1869" spans="3:33" x14ac:dyDescent="0.3">
      <c r="C1869" s="5" t="str">
        <f t="shared" si="799"/>
        <v/>
      </c>
      <c r="D1869" s="5" t="e">
        <f t="shared" si="783"/>
        <v>#N/A</v>
      </c>
      <c r="E1869" s="5" t="b">
        <f t="shared" si="800"/>
        <v>0</v>
      </c>
      <c r="F1869" s="5" t="e">
        <f t="shared" si="784"/>
        <v>#N/A</v>
      </c>
      <c r="G1869" s="5" t="str">
        <f t="shared" si="801"/>
        <v>FALSE V</v>
      </c>
      <c r="H1869" s="5" t="b">
        <f t="shared" si="802"/>
        <v>0</v>
      </c>
      <c r="I1869" s="5" t="b">
        <f t="shared" si="803"/>
        <v>0</v>
      </c>
      <c r="J1869" s="5" t="b">
        <f t="shared" si="804"/>
        <v>0</v>
      </c>
      <c r="K1869" s="5" t="str">
        <f t="shared" si="805"/>
        <v>FALSE C</v>
      </c>
      <c r="L1869" s="5" t="str">
        <f t="array" ref="L1869">IFERROR(INDEX(e29_4c,SMALL(IF(($B$9&lt;=e29_raw)*($B$11&gt;=e29_raw),MATCH(ROW(e29_4c),ROW(e29_4c))),ROWS($A$1:A1863)),COLUMN(A1863)),"")</f>
        <v/>
      </c>
      <c r="M1869" s="5" t="b">
        <f t="shared" si="806"/>
        <v>0</v>
      </c>
      <c r="N1869" t="b">
        <f t="shared" si="807"/>
        <v>0</v>
      </c>
      <c r="O1869" t="b">
        <f t="shared" si="808"/>
        <v>0</v>
      </c>
      <c r="P1869" s="5" t="b">
        <f t="shared" si="809"/>
        <v>0</v>
      </c>
      <c r="T1869" t="str">
        <f t="shared" si="785"/>
        <v/>
      </c>
      <c r="U1869" t="str">
        <f t="shared" si="786"/>
        <v/>
      </c>
      <c r="V1869" t="str">
        <f t="shared" si="787"/>
        <v/>
      </c>
      <c r="W1869" t="str">
        <f t="shared" si="788"/>
        <v/>
      </c>
      <c r="X1869" t="str">
        <f t="shared" si="789"/>
        <v/>
      </c>
      <c r="Y1869" t="str">
        <f t="shared" si="790"/>
        <v/>
      </c>
      <c r="Z1869" t="str">
        <f t="shared" si="791"/>
        <v/>
      </c>
      <c r="AA1869" t="str">
        <f t="shared" si="792"/>
        <v/>
      </c>
      <c r="AB1869" t="str">
        <f t="shared" si="793"/>
        <v/>
      </c>
      <c r="AC1869" t="str">
        <f t="shared" si="794"/>
        <v/>
      </c>
      <c r="AD1869" t="str">
        <f t="shared" si="795"/>
        <v/>
      </c>
      <c r="AE1869" t="str">
        <f t="shared" si="796"/>
        <v/>
      </c>
      <c r="AF1869" t="str">
        <f t="shared" si="797"/>
        <v/>
      </c>
      <c r="AG1869" t="str">
        <f t="shared" si="798"/>
        <v/>
      </c>
    </row>
    <row r="1870" spans="3:33" x14ac:dyDescent="0.3">
      <c r="C1870" s="5" t="str">
        <f t="shared" si="799"/>
        <v/>
      </c>
      <c r="D1870" s="5" t="e">
        <f t="shared" si="783"/>
        <v>#N/A</v>
      </c>
      <c r="E1870" s="5" t="b">
        <f t="shared" si="800"/>
        <v>0</v>
      </c>
      <c r="F1870" s="5" t="e">
        <f t="shared" si="784"/>
        <v>#N/A</v>
      </c>
      <c r="G1870" s="5" t="str">
        <f t="shared" si="801"/>
        <v>FALSE V</v>
      </c>
      <c r="H1870" s="5" t="b">
        <f t="shared" si="802"/>
        <v>0</v>
      </c>
      <c r="I1870" s="5" t="b">
        <f t="shared" si="803"/>
        <v>0</v>
      </c>
      <c r="J1870" s="5" t="b">
        <f t="shared" si="804"/>
        <v>0</v>
      </c>
      <c r="K1870" s="5" t="str">
        <f t="shared" si="805"/>
        <v>FALSE C</v>
      </c>
      <c r="L1870" s="5" t="str">
        <f t="array" ref="L1870">IFERROR(INDEX(e29_4c,SMALL(IF(($B$9&lt;=e29_raw)*($B$11&gt;=e29_raw),MATCH(ROW(e29_4c),ROW(e29_4c))),ROWS($A$1:A1864)),COLUMN(A1864)),"")</f>
        <v/>
      </c>
      <c r="M1870" s="5" t="b">
        <f t="shared" si="806"/>
        <v>0</v>
      </c>
      <c r="N1870" t="b">
        <f t="shared" si="807"/>
        <v>0</v>
      </c>
      <c r="O1870" t="b">
        <f t="shared" si="808"/>
        <v>0</v>
      </c>
      <c r="P1870" s="5" t="b">
        <f t="shared" si="809"/>
        <v>0</v>
      </c>
      <c r="T1870" t="str">
        <f t="shared" si="785"/>
        <v/>
      </c>
      <c r="U1870" t="str">
        <f t="shared" si="786"/>
        <v/>
      </c>
      <c r="V1870" t="str">
        <f t="shared" si="787"/>
        <v/>
      </c>
      <c r="W1870" t="str">
        <f t="shared" si="788"/>
        <v/>
      </c>
      <c r="X1870" t="str">
        <f t="shared" si="789"/>
        <v/>
      </c>
      <c r="Y1870" t="str">
        <f t="shared" si="790"/>
        <v/>
      </c>
      <c r="Z1870" t="str">
        <f t="shared" si="791"/>
        <v/>
      </c>
      <c r="AA1870" t="str">
        <f t="shared" si="792"/>
        <v/>
      </c>
      <c r="AB1870" t="str">
        <f t="shared" si="793"/>
        <v/>
      </c>
      <c r="AC1870" t="str">
        <f t="shared" si="794"/>
        <v/>
      </c>
      <c r="AD1870" t="str">
        <f t="shared" si="795"/>
        <v/>
      </c>
      <c r="AE1870" t="str">
        <f t="shared" si="796"/>
        <v/>
      </c>
      <c r="AF1870" t="str">
        <f t="shared" si="797"/>
        <v/>
      </c>
      <c r="AG1870" t="str">
        <f t="shared" si="798"/>
        <v/>
      </c>
    </row>
    <row r="1871" spans="3:33" x14ac:dyDescent="0.3">
      <c r="C1871" s="5" t="str">
        <f t="shared" si="799"/>
        <v/>
      </c>
      <c r="D1871" s="5" t="e">
        <f t="shared" si="783"/>
        <v>#N/A</v>
      </c>
      <c r="E1871" s="5" t="b">
        <f t="shared" si="800"/>
        <v>0</v>
      </c>
      <c r="F1871" s="5" t="e">
        <f t="shared" si="784"/>
        <v>#N/A</v>
      </c>
      <c r="G1871" s="5" t="str">
        <f t="shared" si="801"/>
        <v>FALSE V</v>
      </c>
      <c r="H1871" s="5" t="b">
        <f t="shared" si="802"/>
        <v>0</v>
      </c>
      <c r="I1871" s="5" t="b">
        <f t="shared" si="803"/>
        <v>0</v>
      </c>
      <c r="J1871" s="5" t="b">
        <f t="shared" si="804"/>
        <v>0</v>
      </c>
      <c r="K1871" s="5" t="str">
        <f t="shared" si="805"/>
        <v>FALSE C</v>
      </c>
      <c r="L1871" s="5" t="str">
        <f t="array" ref="L1871">IFERROR(INDEX(e29_4c,SMALL(IF(($B$9&lt;=e29_raw)*($B$11&gt;=e29_raw),MATCH(ROW(e29_4c),ROW(e29_4c))),ROWS($A$1:A1865)),COLUMN(A1865)),"")</f>
        <v/>
      </c>
      <c r="M1871" s="5" t="b">
        <f t="shared" si="806"/>
        <v>0</v>
      </c>
      <c r="N1871" t="b">
        <f t="shared" si="807"/>
        <v>0</v>
      </c>
      <c r="O1871" t="b">
        <f t="shared" si="808"/>
        <v>0</v>
      </c>
      <c r="P1871" s="5" t="b">
        <f t="shared" si="809"/>
        <v>0</v>
      </c>
      <c r="T1871" t="str">
        <f t="shared" si="785"/>
        <v/>
      </c>
      <c r="U1871" t="str">
        <f t="shared" si="786"/>
        <v/>
      </c>
      <c r="V1871" t="str">
        <f t="shared" si="787"/>
        <v/>
      </c>
      <c r="W1871" t="str">
        <f t="shared" si="788"/>
        <v/>
      </c>
      <c r="X1871" t="str">
        <f t="shared" si="789"/>
        <v/>
      </c>
      <c r="Y1871" t="str">
        <f t="shared" si="790"/>
        <v/>
      </c>
      <c r="Z1871" t="str">
        <f t="shared" si="791"/>
        <v/>
      </c>
      <c r="AA1871" t="str">
        <f t="shared" si="792"/>
        <v/>
      </c>
      <c r="AB1871" t="str">
        <f t="shared" si="793"/>
        <v/>
      </c>
      <c r="AC1871" t="str">
        <f t="shared" si="794"/>
        <v/>
      </c>
      <c r="AD1871" t="str">
        <f t="shared" si="795"/>
        <v/>
      </c>
      <c r="AE1871" t="str">
        <f t="shared" si="796"/>
        <v/>
      </c>
      <c r="AF1871" t="str">
        <f t="shared" si="797"/>
        <v/>
      </c>
      <c r="AG1871" t="str">
        <f t="shared" si="798"/>
        <v/>
      </c>
    </row>
    <row r="1872" spans="3:33" x14ac:dyDescent="0.3">
      <c r="C1872" s="5" t="str">
        <f t="shared" si="799"/>
        <v/>
      </c>
      <c r="D1872" s="5" t="e">
        <f t="shared" si="783"/>
        <v>#N/A</v>
      </c>
      <c r="E1872" s="5" t="b">
        <f t="shared" si="800"/>
        <v>0</v>
      </c>
      <c r="F1872" s="5" t="e">
        <f t="shared" si="784"/>
        <v>#N/A</v>
      </c>
      <c r="G1872" s="5" t="str">
        <f t="shared" si="801"/>
        <v>FALSE V</v>
      </c>
      <c r="H1872" s="5" t="b">
        <f t="shared" si="802"/>
        <v>0</v>
      </c>
      <c r="I1872" s="5" t="b">
        <f t="shared" si="803"/>
        <v>0</v>
      </c>
      <c r="J1872" s="5" t="b">
        <f t="shared" si="804"/>
        <v>0</v>
      </c>
      <c r="K1872" s="5" t="str">
        <f t="shared" si="805"/>
        <v>FALSE C</v>
      </c>
      <c r="L1872" s="5" t="str">
        <f t="array" ref="L1872">IFERROR(INDEX(e29_4c,SMALL(IF(($B$9&lt;=e29_raw)*($B$11&gt;=e29_raw),MATCH(ROW(e29_4c),ROW(e29_4c))),ROWS($A$1:A1866)),COLUMN(A1866)),"")</f>
        <v/>
      </c>
      <c r="M1872" s="5" t="b">
        <f t="shared" si="806"/>
        <v>0</v>
      </c>
      <c r="N1872" t="b">
        <f t="shared" si="807"/>
        <v>0</v>
      </c>
      <c r="O1872" t="b">
        <f t="shared" si="808"/>
        <v>0</v>
      </c>
      <c r="P1872" s="5" t="b">
        <f t="shared" si="809"/>
        <v>0</v>
      </c>
      <c r="T1872" t="str">
        <f t="shared" si="785"/>
        <v/>
      </c>
      <c r="U1872" t="str">
        <f t="shared" si="786"/>
        <v/>
      </c>
      <c r="V1872" t="str">
        <f t="shared" si="787"/>
        <v/>
      </c>
      <c r="W1872" t="str">
        <f t="shared" si="788"/>
        <v/>
      </c>
      <c r="X1872" t="str">
        <f t="shared" si="789"/>
        <v/>
      </c>
      <c r="Y1872" t="str">
        <f t="shared" si="790"/>
        <v/>
      </c>
      <c r="Z1872" t="str">
        <f t="shared" si="791"/>
        <v/>
      </c>
      <c r="AA1872" t="str">
        <f t="shared" si="792"/>
        <v/>
      </c>
      <c r="AB1872" t="str">
        <f t="shared" si="793"/>
        <v/>
      </c>
      <c r="AC1872" t="str">
        <f t="shared" si="794"/>
        <v/>
      </c>
      <c r="AD1872" t="str">
        <f t="shared" si="795"/>
        <v/>
      </c>
      <c r="AE1872" t="str">
        <f t="shared" si="796"/>
        <v/>
      </c>
      <c r="AF1872" t="str">
        <f t="shared" si="797"/>
        <v/>
      </c>
      <c r="AG1872" t="str">
        <f t="shared" si="798"/>
        <v/>
      </c>
    </row>
    <row r="1873" spans="3:33" x14ac:dyDescent="0.3">
      <c r="C1873" s="5" t="str">
        <f t="shared" si="799"/>
        <v/>
      </c>
      <c r="D1873" s="5" t="e">
        <f t="shared" si="783"/>
        <v>#N/A</v>
      </c>
      <c r="E1873" s="5" t="b">
        <f t="shared" si="800"/>
        <v>0</v>
      </c>
      <c r="F1873" s="5" t="e">
        <f t="shared" si="784"/>
        <v>#N/A</v>
      </c>
      <c r="G1873" s="5" t="str">
        <f t="shared" si="801"/>
        <v>FALSE V</v>
      </c>
      <c r="H1873" s="5" t="b">
        <f t="shared" si="802"/>
        <v>0</v>
      </c>
      <c r="I1873" s="5" t="b">
        <f t="shared" si="803"/>
        <v>0</v>
      </c>
      <c r="J1873" s="5" t="b">
        <f t="shared" si="804"/>
        <v>0</v>
      </c>
      <c r="K1873" s="5" t="str">
        <f t="shared" si="805"/>
        <v>FALSE C</v>
      </c>
      <c r="L1873" s="5" t="str">
        <f t="array" ref="L1873">IFERROR(INDEX(e29_4c,SMALL(IF(($B$9&lt;=e29_raw)*($B$11&gt;=e29_raw),MATCH(ROW(e29_4c),ROW(e29_4c))),ROWS($A$1:A1867)),COLUMN(A1867)),"")</f>
        <v/>
      </c>
      <c r="M1873" s="5" t="b">
        <f t="shared" si="806"/>
        <v>0</v>
      </c>
      <c r="N1873" t="b">
        <f t="shared" si="807"/>
        <v>0</v>
      </c>
      <c r="O1873" t="b">
        <f t="shared" si="808"/>
        <v>0</v>
      </c>
      <c r="P1873" s="5" t="b">
        <f t="shared" si="809"/>
        <v>0</v>
      </c>
      <c r="T1873" t="str">
        <f t="shared" si="785"/>
        <v/>
      </c>
      <c r="U1873" t="str">
        <f t="shared" si="786"/>
        <v/>
      </c>
      <c r="V1873" t="str">
        <f t="shared" si="787"/>
        <v/>
      </c>
      <c r="W1873" t="str">
        <f t="shared" si="788"/>
        <v/>
      </c>
      <c r="X1873" t="str">
        <f t="shared" si="789"/>
        <v/>
      </c>
      <c r="Y1873" t="str">
        <f t="shared" si="790"/>
        <v/>
      </c>
      <c r="Z1873" t="str">
        <f t="shared" si="791"/>
        <v/>
      </c>
      <c r="AA1873" t="str">
        <f t="shared" si="792"/>
        <v/>
      </c>
      <c r="AB1873" t="str">
        <f t="shared" si="793"/>
        <v/>
      </c>
      <c r="AC1873" t="str">
        <f t="shared" si="794"/>
        <v/>
      </c>
      <c r="AD1873" t="str">
        <f t="shared" si="795"/>
        <v/>
      </c>
      <c r="AE1873" t="str">
        <f t="shared" si="796"/>
        <v/>
      </c>
      <c r="AF1873" t="str">
        <f t="shared" si="797"/>
        <v/>
      </c>
      <c r="AG1873" t="str">
        <f t="shared" si="798"/>
        <v/>
      </c>
    </row>
    <row r="1874" spans="3:33" x14ac:dyDescent="0.3">
      <c r="C1874" s="5" t="str">
        <f t="shared" si="799"/>
        <v/>
      </c>
      <c r="D1874" s="5" t="e">
        <f t="shared" si="783"/>
        <v>#N/A</v>
      </c>
      <c r="E1874" s="5" t="b">
        <f t="shared" si="800"/>
        <v>0</v>
      </c>
      <c r="F1874" s="5" t="e">
        <f t="shared" si="784"/>
        <v>#N/A</v>
      </c>
      <c r="G1874" s="5" t="str">
        <f t="shared" si="801"/>
        <v>FALSE V</v>
      </c>
      <c r="H1874" s="5" t="b">
        <f t="shared" si="802"/>
        <v>0</v>
      </c>
      <c r="I1874" s="5" t="b">
        <f t="shared" si="803"/>
        <v>0</v>
      </c>
      <c r="J1874" s="5" t="b">
        <f t="shared" si="804"/>
        <v>0</v>
      </c>
      <c r="K1874" s="5" t="str">
        <f t="shared" si="805"/>
        <v>FALSE C</v>
      </c>
      <c r="L1874" s="5" t="str">
        <f t="array" ref="L1874">IFERROR(INDEX(e29_4c,SMALL(IF(($B$9&lt;=e29_raw)*($B$11&gt;=e29_raw),MATCH(ROW(e29_4c),ROW(e29_4c))),ROWS($A$1:A1868)),COLUMN(A1868)),"")</f>
        <v/>
      </c>
      <c r="M1874" s="5" t="b">
        <f t="shared" si="806"/>
        <v>0</v>
      </c>
      <c r="N1874" t="b">
        <f t="shared" si="807"/>
        <v>0</v>
      </c>
      <c r="O1874" t="b">
        <f t="shared" si="808"/>
        <v>0</v>
      </c>
      <c r="P1874" s="5" t="b">
        <f t="shared" si="809"/>
        <v>0</v>
      </c>
      <c r="T1874" t="str">
        <f t="shared" si="785"/>
        <v/>
      </c>
      <c r="U1874" t="str">
        <f t="shared" si="786"/>
        <v/>
      </c>
      <c r="V1874" t="str">
        <f t="shared" si="787"/>
        <v/>
      </c>
      <c r="W1874" t="str">
        <f t="shared" si="788"/>
        <v/>
      </c>
      <c r="X1874" t="str">
        <f t="shared" si="789"/>
        <v/>
      </c>
      <c r="Y1874" t="str">
        <f t="shared" si="790"/>
        <v/>
      </c>
      <c r="Z1874" t="str">
        <f t="shared" si="791"/>
        <v/>
      </c>
      <c r="AA1874" t="str">
        <f t="shared" si="792"/>
        <v/>
      </c>
      <c r="AB1874" t="str">
        <f t="shared" si="793"/>
        <v/>
      </c>
      <c r="AC1874" t="str">
        <f t="shared" si="794"/>
        <v/>
      </c>
      <c r="AD1874" t="str">
        <f t="shared" si="795"/>
        <v/>
      </c>
      <c r="AE1874" t="str">
        <f t="shared" si="796"/>
        <v/>
      </c>
      <c r="AF1874" t="str">
        <f t="shared" si="797"/>
        <v/>
      </c>
      <c r="AG1874" t="str">
        <f t="shared" si="798"/>
        <v/>
      </c>
    </row>
    <row r="1875" spans="3:33" x14ac:dyDescent="0.3">
      <c r="C1875" s="5" t="str">
        <f t="shared" si="799"/>
        <v/>
      </c>
      <c r="D1875" s="5" t="e">
        <f t="shared" si="783"/>
        <v>#N/A</v>
      </c>
      <c r="E1875" s="5" t="b">
        <f t="shared" si="800"/>
        <v>0</v>
      </c>
      <c r="F1875" s="5" t="e">
        <f t="shared" si="784"/>
        <v>#N/A</v>
      </c>
      <c r="G1875" s="5" t="str">
        <f t="shared" si="801"/>
        <v>FALSE V</v>
      </c>
      <c r="H1875" s="5" t="b">
        <f t="shared" si="802"/>
        <v>0</v>
      </c>
      <c r="I1875" s="5" t="b">
        <f t="shared" si="803"/>
        <v>0</v>
      </c>
      <c r="J1875" s="5" t="b">
        <f t="shared" si="804"/>
        <v>0</v>
      </c>
      <c r="K1875" s="5" t="str">
        <f t="shared" si="805"/>
        <v>FALSE C</v>
      </c>
      <c r="L1875" s="5" t="str">
        <f t="array" ref="L1875">IFERROR(INDEX(e29_4c,SMALL(IF(($B$9&lt;=e29_raw)*($B$11&gt;=e29_raw),MATCH(ROW(e29_4c),ROW(e29_4c))),ROWS($A$1:A1869)),COLUMN(A1869)),"")</f>
        <v/>
      </c>
      <c r="M1875" s="5" t="b">
        <f t="shared" si="806"/>
        <v>0</v>
      </c>
      <c r="N1875" t="b">
        <f t="shared" si="807"/>
        <v>0</v>
      </c>
      <c r="O1875" t="b">
        <f t="shared" si="808"/>
        <v>0</v>
      </c>
      <c r="P1875" s="5" t="b">
        <f t="shared" si="809"/>
        <v>0</v>
      </c>
      <c r="T1875" t="str">
        <f t="shared" si="785"/>
        <v/>
      </c>
      <c r="U1875" t="str">
        <f t="shared" si="786"/>
        <v/>
      </c>
      <c r="V1875" t="str">
        <f t="shared" si="787"/>
        <v/>
      </c>
      <c r="W1875" t="str">
        <f t="shared" si="788"/>
        <v/>
      </c>
      <c r="X1875" t="str">
        <f t="shared" si="789"/>
        <v/>
      </c>
      <c r="Y1875" t="str">
        <f t="shared" si="790"/>
        <v/>
      </c>
      <c r="Z1875" t="str">
        <f t="shared" si="791"/>
        <v/>
      </c>
      <c r="AA1875" t="str">
        <f t="shared" si="792"/>
        <v/>
      </c>
      <c r="AB1875" t="str">
        <f t="shared" si="793"/>
        <v/>
      </c>
      <c r="AC1875" t="str">
        <f t="shared" si="794"/>
        <v/>
      </c>
      <c r="AD1875" t="str">
        <f t="shared" si="795"/>
        <v/>
      </c>
      <c r="AE1875" t="str">
        <f t="shared" si="796"/>
        <v/>
      </c>
      <c r="AF1875" t="str">
        <f t="shared" si="797"/>
        <v/>
      </c>
      <c r="AG1875" t="str">
        <f t="shared" si="798"/>
        <v/>
      </c>
    </row>
    <row r="1876" spans="3:33" x14ac:dyDescent="0.3">
      <c r="C1876" s="5" t="str">
        <f t="shared" si="799"/>
        <v/>
      </c>
      <c r="D1876" s="5" t="e">
        <f t="shared" si="783"/>
        <v>#N/A</v>
      </c>
      <c r="E1876" s="5" t="b">
        <f t="shared" si="800"/>
        <v>0</v>
      </c>
      <c r="F1876" s="5" t="e">
        <f t="shared" si="784"/>
        <v>#N/A</v>
      </c>
      <c r="G1876" s="5" t="str">
        <f t="shared" si="801"/>
        <v>FALSE V</v>
      </c>
      <c r="H1876" s="5" t="b">
        <f t="shared" si="802"/>
        <v>0</v>
      </c>
      <c r="I1876" s="5" t="b">
        <f t="shared" si="803"/>
        <v>0</v>
      </c>
      <c r="J1876" s="5" t="b">
        <f t="shared" si="804"/>
        <v>0</v>
      </c>
      <c r="K1876" s="5" t="str">
        <f t="shared" si="805"/>
        <v>FALSE C</v>
      </c>
      <c r="L1876" s="5" t="str">
        <f t="array" ref="L1876">IFERROR(INDEX(e29_4c,SMALL(IF(($B$9&lt;=e29_raw)*($B$11&gt;=e29_raw),MATCH(ROW(e29_4c),ROW(e29_4c))),ROWS($A$1:A1870)),COLUMN(A1870)),"")</f>
        <v/>
      </c>
      <c r="M1876" s="5" t="b">
        <f t="shared" si="806"/>
        <v>0</v>
      </c>
      <c r="N1876" t="b">
        <f t="shared" si="807"/>
        <v>0</v>
      </c>
      <c r="O1876" t="b">
        <f t="shared" si="808"/>
        <v>0</v>
      </c>
      <c r="P1876" s="5" t="b">
        <f t="shared" si="809"/>
        <v>0</v>
      </c>
      <c r="T1876" t="str">
        <f t="shared" si="785"/>
        <v/>
      </c>
      <c r="U1876" t="str">
        <f t="shared" si="786"/>
        <v/>
      </c>
      <c r="V1876" t="str">
        <f t="shared" si="787"/>
        <v/>
      </c>
      <c r="W1876" t="str">
        <f t="shared" si="788"/>
        <v/>
      </c>
      <c r="X1876" t="str">
        <f t="shared" si="789"/>
        <v/>
      </c>
      <c r="Y1876" t="str">
        <f t="shared" si="790"/>
        <v/>
      </c>
      <c r="Z1876" t="str">
        <f t="shared" si="791"/>
        <v/>
      </c>
      <c r="AA1876" t="str">
        <f t="shared" si="792"/>
        <v/>
      </c>
      <c r="AB1876" t="str">
        <f t="shared" si="793"/>
        <v/>
      </c>
      <c r="AC1876" t="str">
        <f t="shared" si="794"/>
        <v/>
      </c>
      <c r="AD1876" t="str">
        <f t="shared" si="795"/>
        <v/>
      </c>
      <c r="AE1876" t="str">
        <f t="shared" si="796"/>
        <v/>
      </c>
      <c r="AF1876" t="str">
        <f t="shared" si="797"/>
        <v/>
      </c>
      <c r="AG1876" t="str">
        <f t="shared" si="798"/>
        <v/>
      </c>
    </row>
    <row r="1877" spans="3:33" x14ac:dyDescent="0.3">
      <c r="C1877" s="5" t="str">
        <f t="shared" si="799"/>
        <v/>
      </c>
      <c r="D1877" s="5" t="e">
        <f t="shared" si="783"/>
        <v>#N/A</v>
      </c>
      <c r="E1877" s="5" t="b">
        <f t="shared" si="800"/>
        <v>0</v>
      </c>
      <c r="F1877" s="5" t="e">
        <f t="shared" si="784"/>
        <v>#N/A</v>
      </c>
      <c r="G1877" s="5" t="str">
        <f t="shared" si="801"/>
        <v>FALSE V</v>
      </c>
      <c r="H1877" s="5" t="b">
        <f t="shared" si="802"/>
        <v>0</v>
      </c>
      <c r="I1877" s="5" t="b">
        <f t="shared" si="803"/>
        <v>0</v>
      </c>
      <c r="J1877" s="5" t="b">
        <f t="shared" si="804"/>
        <v>0</v>
      </c>
      <c r="K1877" s="5" t="str">
        <f t="shared" si="805"/>
        <v>FALSE C</v>
      </c>
      <c r="L1877" s="5" t="str">
        <f t="array" ref="L1877">IFERROR(INDEX(e29_4c,SMALL(IF(($B$9&lt;=e29_raw)*($B$11&gt;=e29_raw),MATCH(ROW(e29_4c),ROW(e29_4c))),ROWS($A$1:A1871)),COLUMN(A1871)),"")</f>
        <v/>
      </c>
      <c r="M1877" s="5" t="b">
        <f t="shared" si="806"/>
        <v>0</v>
      </c>
      <c r="N1877" t="b">
        <f t="shared" si="807"/>
        <v>0</v>
      </c>
      <c r="O1877" t="b">
        <f t="shared" si="808"/>
        <v>0</v>
      </c>
      <c r="P1877" s="5" t="b">
        <f t="shared" si="809"/>
        <v>0</v>
      </c>
      <c r="T1877" t="str">
        <f t="shared" si="785"/>
        <v/>
      </c>
      <c r="U1877" t="str">
        <f t="shared" si="786"/>
        <v/>
      </c>
      <c r="V1877" t="str">
        <f t="shared" si="787"/>
        <v/>
      </c>
      <c r="W1877" t="str">
        <f t="shared" si="788"/>
        <v/>
      </c>
      <c r="X1877" t="str">
        <f t="shared" si="789"/>
        <v/>
      </c>
      <c r="Y1877" t="str">
        <f t="shared" si="790"/>
        <v/>
      </c>
      <c r="Z1877" t="str">
        <f t="shared" si="791"/>
        <v/>
      </c>
      <c r="AA1877" t="str">
        <f t="shared" si="792"/>
        <v/>
      </c>
      <c r="AB1877" t="str">
        <f t="shared" si="793"/>
        <v/>
      </c>
      <c r="AC1877" t="str">
        <f t="shared" si="794"/>
        <v/>
      </c>
      <c r="AD1877" t="str">
        <f t="shared" si="795"/>
        <v/>
      </c>
      <c r="AE1877" t="str">
        <f t="shared" si="796"/>
        <v/>
      </c>
      <c r="AF1877" t="str">
        <f t="shared" si="797"/>
        <v/>
      </c>
      <c r="AG1877" t="str">
        <f t="shared" si="798"/>
        <v/>
      </c>
    </row>
    <row r="1878" spans="3:33" x14ac:dyDescent="0.3">
      <c r="C1878" s="5" t="str">
        <f t="shared" si="799"/>
        <v/>
      </c>
      <c r="D1878" s="5" t="e">
        <f t="shared" si="783"/>
        <v>#N/A</v>
      </c>
      <c r="E1878" s="5" t="b">
        <f t="shared" si="800"/>
        <v>0</v>
      </c>
      <c r="F1878" s="5" t="e">
        <f t="shared" si="784"/>
        <v>#N/A</v>
      </c>
      <c r="G1878" s="5" t="str">
        <f t="shared" si="801"/>
        <v>FALSE V</v>
      </c>
      <c r="H1878" s="5" t="b">
        <f t="shared" si="802"/>
        <v>0</v>
      </c>
      <c r="I1878" s="5" t="b">
        <f t="shared" si="803"/>
        <v>0</v>
      </c>
      <c r="J1878" s="5" t="b">
        <f t="shared" si="804"/>
        <v>0</v>
      </c>
      <c r="K1878" s="5" t="str">
        <f t="shared" si="805"/>
        <v>FALSE C</v>
      </c>
      <c r="L1878" s="5" t="str">
        <f t="array" ref="L1878">IFERROR(INDEX(e29_4c,SMALL(IF(($B$9&lt;=e29_raw)*($B$11&gt;=e29_raw),MATCH(ROW(e29_4c),ROW(e29_4c))),ROWS($A$1:A1872)),COLUMN(A1872)),"")</f>
        <v/>
      </c>
      <c r="M1878" s="5" t="b">
        <f t="shared" si="806"/>
        <v>0</v>
      </c>
      <c r="N1878" t="b">
        <f t="shared" si="807"/>
        <v>0</v>
      </c>
      <c r="O1878" t="b">
        <f t="shared" si="808"/>
        <v>0</v>
      </c>
      <c r="P1878" s="5" t="b">
        <f t="shared" si="809"/>
        <v>0</v>
      </c>
      <c r="T1878" t="str">
        <f t="shared" si="785"/>
        <v/>
      </c>
      <c r="U1878" t="str">
        <f t="shared" si="786"/>
        <v/>
      </c>
      <c r="V1878" t="str">
        <f t="shared" si="787"/>
        <v/>
      </c>
      <c r="W1878" t="str">
        <f t="shared" si="788"/>
        <v/>
      </c>
      <c r="X1878" t="str">
        <f t="shared" si="789"/>
        <v/>
      </c>
      <c r="Y1878" t="str">
        <f t="shared" si="790"/>
        <v/>
      </c>
      <c r="Z1878" t="str">
        <f t="shared" si="791"/>
        <v/>
      </c>
      <c r="AA1878" t="str">
        <f t="shared" si="792"/>
        <v/>
      </c>
      <c r="AB1878" t="str">
        <f t="shared" si="793"/>
        <v/>
      </c>
      <c r="AC1878" t="str">
        <f t="shared" si="794"/>
        <v/>
      </c>
      <c r="AD1878" t="str">
        <f t="shared" si="795"/>
        <v/>
      </c>
      <c r="AE1878" t="str">
        <f t="shared" si="796"/>
        <v/>
      </c>
      <c r="AF1878" t="str">
        <f t="shared" si="797"/>
        <v/>
      </c>
      <c r="AG1878" t="str">
        <f t="shared" si="798"/>
        <v/>
      </c>
    </row>
    <row r="1879" spans="3:33" x14ac:dyDescent="0.3">
      <c r="C1879" s="5" t="str">
        <f t="shared" si="799"/>
        <v/>
      </c>
      <c r="D1879" s="5" t="e">
        <f t="shared" si="783"/>
        <v>#N/A</v>
      </c>
      <c r="E1879" s="5" t="b">
        <f t="shared" si="800"/>
        <v>0</v>
      </c>
      <c r="F1879" s="5" t="e">
        <f t="shared" si="784"/>
        <v>#N/A</v>
      </c>
      <c r="G1879" s="5" t="str">
        <f t="shared" si="801"/>
        <v>FALSE V</v>
      </c>
      <c r="H1879" s="5" t="b">
        <f t="shared" si="802"/>
        <v>0</v>
      </c>
      <c r="I1879" s="5" t="b">
        <f t="shared" si="803"/>
        <v>0</v>
      </c>
      <c r="J1879" s="5" t="b">
        <f t="shared" si="804"/>
        <v>0</v>
      </c>
      <c r="K1879" s="5" t="str">
        <f t="shared" si="805"/>
        <v>FALSE C</v>
      </c>
      <c r="L1879" s="5" t="str">
        <f t="array" ref="L1879">IFERROR(INDEX(e29_4c,SMALL(IF(($B$9&lt;=e29_raw)*($B$11&gt;=e29_raw),MATCH(ROW(e29_4c),ROW(e29_4c))),ROWS($A$1:A1873)),COLUMN(A1873)),"")</f>
        <v/>
      </c>
      <c r="M1879" s="5" t="b">
        <f t="shared" si="806"/>
        <v>0</v>
      </c>
      <c r="N1879" t="b">
        <f t="shared" si="807"/>
        <v>0</v>
      </c>
      <c r="O1879" t="b">
        <f t="shared" si="808"/>
        <v>0</v>
      </c>
      <c r="P1879" s="5" t="b">
        <f t="shared" si="809"/>
        <v>0</v>
      </c>
      <c r="T1879" t="str">
        <f t="shared" si="785"/>
        <v/>
      </c>
      <c r="U1879" t="str">
        <f t="shared" si="786"/>
        <v/>
      </c>
      <c r="V1879" t="str">
        <f t="shared" si="787"/>
        <v/>
      </c>
      <c r="W1879" t="str">
        <f t="shared" si="788"/>
        <v/>
      </c>
      <c r="X1879" t="str">
        <f t="shared" si="789"/>
        <v/>
      </c>
      <c r="Y1879" t="str">
        <f t="shared" si="790"/>
        <v/>
      </c>
      <c r="Z1879" t="str">
        <f t="shared" si="791"/>
        <v/>
      </c>
      <c r="AA1879" t="str">
        <f t="shared" si="792"/>
        <v/>
      </c>
      <c r="AB1879" t="str">
        <f t="shared" si="793"/>
        <v/>
      </c>
      <c r="AC1879" t="str">
        <f t="shared" si="794"/>
        <v/>
      </c>
      <c r="AD1879" t="str">
        <f t="shared" si="795"/>
        <v/>
      </c>
      <c r="AE1879" t="str">
        <f t="shared" si="796"/>
        <v/>
      </c>
      <c r="AF1879" t="str">
        <f t="shared" si="797"/>
        <v/>
      </c>
      <c r="AG1879" t="str">
        <f t="shared" si="798"/>
        <v/>
      </c>
    </row>
    <row r="1880" spans="3:33" x14ac:dyDescent="0.3">
      <c r="C1880" s="5" t="str">
        <f t="shared" si="799"/>
        <v/>
      </c>
      <c r="D1880" s="5" t="e">
        <f t="shared" si="783"/>
        <v>#N/A</v>
      </c>
      <c r="E1880" s="5" t="b">
        <f t="shared" si="800"/>
        <v>0</v>
      </c>
      <c r="F1880" s="5" t="e">
        <f t="shared" si="784"/>
        <v>#N/A</v>
      </c>
      <c r="G1880" s="5" t="str">
        <f t="shared" si="801"/>
        <v>FALSE V</v>
      </c>
      <c r="H1880" s="5" t="b">
        <f t="shared" si="802"/>
        <v>0</v>
      </c>
      <c r="I1880" s="5" t="b">
        <f t="shared" si="803"/>
        <v>0</v>
      </c>
      <c r="J1880" s="5" t="b">
        <f t="shared" si="804"/>
        <v>0</v>
      </c>
      <c r="K1880" s="5" t="str">
        <f t="shared" si="805"/>
        <v>FALSE C</v>
      </c>
      <c r="L1880" s="5" t="str">
        <f t="array" ref="L1880">IFERROR(INDEX(e29_4c,SMALL(IF(($B$9&lt;=e29_raw)*($B$11&gt;=e29_raw),MATCH(ROW(e29_4c),ROW(e29_4c))),ROWS($A$1:A1874)),COLUMN(A1874)),"")</f>
        <v/>
      </c>
      <c r="M1880" s="5" t="b">
        <f t="shared" si="806"/>
        <v>0</v>
      </c>
      <c r="N1880" t="b">
        <f t="shared" si="807"/>
        <v>0</v>
      </c>
      <c r="O1880" t="b">
        <f t="shared" si="808"/>
        <v>0</v>
      </c>
      <c r="P1880" s="5" t="b">
        <f t="shared" si="809"/>
        <v>0</v>
      </c>
      <c r="T1880" t="str">
        <f t="shared" si="785"/>
        <v/>
      </c>
      <c r="U1880" t="str">
        <f t="shared" si="786"/>
        <v/>
      </c>
      <c r="V1880" t="str">
        <f t="shared" si="787"/>
        <v/>
      </c>
      <c r="W1880" t="str">
        <f t="shared" si="788"/>
        <v/>
      </c>
      <c r="X1880" t="str">
        <f t="shared" si="789"/>
        <v/>
      </c>
      <c r="Y1880" t="str">
        <f t="shared" si="790"/>
        <v/>
      </c>
      <c r="Z1880" t="str">
        <f t="shared" si="791"/>
        <v/>
      </c>
      <c r="AA1880" t="str">
        <f t="shared" si="792"/>
        <v/>
      </c>
      <c r="AB1880" t="str">
        <f t="shared" si="793"/>
        <v/>
      </c>
      <c r="AC1880" t="str">
        <f t="shared" si="794"/>
        <v/>
      </c>
      <c r="AD1880" t="str">
        <f t="shared" si="795"/>
        <v/>
      </c>
      <c r="AE1880" t="str">
        <f t="shared" si="796"/>
        <v/>
      </c>
      <c r="AF1880" t="str">
        <f t="shared" si="797"/>
        <v/>
      </c>
      <c r="AG1880" t="str">
        <f t="shared" si="798"/>
        <v/>
      </c>
    </row>
    <row r="1881" spans="3:33" x14ac:dyDescent="0.3">
      <c r="C1881" s="5" t="str">
        <f t="shared" si="799"/>
        <v/>
      </c>
      <c r="D1881" s="5" t="e">
        <f t="shared" si="783"/>
        <v>#N/A</v>
      </c>
      <c r="E1881" s="5" t="b">
        <f t="shared" si="800"/>
        <v>0</v>
      </c>
      <c r="F1881" s="5" t="e">
        <f t="shared" si="784"/>
        <v>#N/A</v>
      </c>
      <c r="G1881" s="5" t="str">
        <f t="shared" si="801"/>
        <v>FALSE V</v>
      </c>
      <c r="H1881" s="5" t="b">
        <f t="shared" si="802"/>
        <v>0</v>
      </c>
      <c r="I1881" s="5" t="b">
        <f t="shared" si="803"/>
        <v>0</v>
      </c>
      <c r="J1881" s="5" t="b">
        <f t="shared" si="804"/>
        <v>0</v>
      </c>
      <c r="K1881" s="5" t="str">
        <f t="shared" si="805"/>
        <v>FALSE C</v>
      </c>
      <c r="L1881" s="5" t="str">
        <f t="array" ref="L1881">IFERROR(INDEX(e29_4c,SMALL(IF(($B$9&lt;=e29_raw)*($B$11&gt;=e29_raw),MATCH(ROW(e29_4c),ROW(e29_4c))),ROWS($A$1:A1875)),COLUMN(A1875)),"")</f>
        <v/>
      </c>
      <c r="M1881" s="5" t="b">
        <f t="shared" si="806"/>
        <v>0</v>
      </c>
      <c r="N1881" t="b">
        <f t="shared" si="807"/>
        <v>0</v>
      </c>
      <c r="O1881" t="b">
        <f t="shared" si="808"/>
        <v>0</v>
      </c>
      <c r="P1881" s="5" t="b">
        <f t="shared" si="809"/>
        <v>0</v>
      </c>
      <c r="T1881" t="str">
        <f t="shared" si="785"/>
        <v/>
      </c>
      <c r="U1881" t="str">
        <f t="shared" si="786"/>
        <v/>
      </c>
      <c r="V1881" t="str">
        <f t="shared" si="787"/>
        <v/>
      </c>
      <c r="W1881" t="str">
        <f t="shared" si="788"/>
        <v/>
      </c>
      <c r="X1881" t="str">
        <f t="shared" si="789"/>
        <v/>
      </c>
      <c r="Y1881" t="str">
        <f t="shared" si="790"/>
        <v/>
      </c>
      <c r="Z1881" t="str">
        <f t="shared" si="791"/>
        <v/>
      </c>
      <c r="AA1881" t="str">
        <f t="shared" si="792"/>
        <v/>
      </c>
      <c r="AB1881" t="str">
        <f t="shared" si="793"/>
        <v/>
      </c>
      <c r="AC1881" t="str">
        <f t="shared" si="794"/>
        <v/>
      </c>
      <c r="AD1881" t="str">
        <f t="shared" si="795"/>
        <v/>
      </c>
      <c r="AE1881" t="str">
        <f t="shared" si="796"/>
        <v/>
      </c>
      <c r="AF1881" t="str">
        <f t="shared" si="797"/>
        <v/>
      </c>
      <c r="AG1881" t="str">
        <f t="shared" si="798"/>
        <v/>
      </c>
    </row>
    <row r="1882" spans="3:33" x14ac:dyDescent="0.3">
      <c r="C1882" s="5" t="str">
        <f t="shared" si="799"/>
        <v/>
      </c>
      <c r="D1882" s="5" t="e">
        <f t="shared" si="783"/>
        <v>#N/A</v>
      </c>
      <c r="E1882" s="5" t="b">
        <f t="shared" si="800"/>
        <v>0</v>
      </c>
      <c r="F1882" s="5" t="e">
        <f t="shared" si="784"/>
        <v>#N/A</v>
      </c>
      <c r="G1882" s="5" t="str">
        <f t="shared" si="801"/>
        <v>FALSE V</v>
      </c>
      <c r="H1882" s="5" t="b">
        <f t="shared" si="802"/>
        <v>0</v>
      </c>
      <c r="I1882" s="5" t="b">
        <f t="shared" si="803"/>
        <v>0</v>
      </c>
      <c r="J1882" s="5" t="b">
        <f t="shared" si="804"/>
        <v>0</v>
      </c>
      <c r="K1882" s="5" t="str">
        <f t="shared" si="805"/>
        <v>FALSE C</v>
      </c>
      <c r="L1882" s="5" t="str">
        <f t="array" ref="L1882">IFERROR(INDEX(e29_4c,SMALL(IF(($B$9&lt;=e29_raw)*($B$11&gt;=e29_raw),MATCH(ROW(e29_4c),ROW(e29_4c))),ROWS($A$1:A1876)),COLUMN(A1876)),"")</f>
        <v/>
      </c>
      <c r="M1882" s="5" t="b">
        <f t="shared" si="806"/>
        <v>0</v>
      </c>
      <c r="N1882" t="b">
        <f t="shared" si="807"/>
        <v>0</v>
      </c>
      <c r="O1882" t="b">
        <f t="shared" si="808"/>
        <v>0</v>
      </c>
      <c r="P1882" s="5" t="b">
        <f t="shared" si="809"/>
        <v>0</v>
      </c>
      <c r="T1882" t="str">
        <f t="shared" si="785"/>
        <v/>
      </c>
      <c r="U1882" t="str">
        <f t="shared" si="786"/>
        <v/>
      </c>
      <c r="V1882" t="str">
        <f t="shared" si="787"/>
        <v/>
      </c>
      <c r="W1882" t="str">
        <f t="shared" si="788"/>
        <v/>
      </c>
      <c r="X1882" t="str">
        <f t="shared" si="789"/>
        <v/>
      </c>
      <c r="Y1882" t="str">
        <f t="shared" si="790"/>
        <v/>
      </c>
      <c r="Z1882" t="str">
        <f t="shared" si="791"/>
        <v/>
      </c>
      <c r="AA1882" t="str">
        <f t="shared" si="792"/>
        <v/>
      </c>
      <c r="AB1882" t="str">
        <f t="shared" si="793"/>
        <v/>
      </c>
      <c r="AC1882" t="str">
        <f t="shared" si="794"/>
        <v/>
      </c>
      <c r="AD1882" t="str">
        <f t="shared" si="795"/>
        <v/>
      </c>
      <c r="AE1882" t="str">
        <f t="shared" si="796"/>
        <v/>
      </c>
      <c r="AF1882" t="str">
        <f t="shared" si="797"/>
        <v/>
      </c>
      <c r="AG1882" t="str">
        <f t="shared" si="798"/>
        <v/>
      </c>
    </row>
    <row r="1883" spans="3:33" x14ac:dyDescent="0.3">
      <c r="C1883" s="5" t="str">
        <f t="shared" si="799"/>
        <v/>
      </c>
      <c r="D1883" s="5" t="e">
        <f t="shared" si="783"/>
        <v>#N/A</v>
      </c>
      <c r="E1883" s="5" t="b">
        <f t="shared" si="800"/>
        <v>0</v>
      </c>
      <c r="F1883" s="5" t="e">
        <f t="shared" si="784"/>
        <v>#N/A</v>
      </c>
      <c r="G1883" s="5" t="str">
        <f t="shared" si="801"/>
        <v>FALSE V</v>
      </c>
      <c r="H1883" s="5" t="b">
        <f t="shared" si="802"/>
        <v>0</v>
      </c>
      <c r="I1883" s="5" t="b">
        <f t="shared" si="803"/>
        <v>0</v>
      </c>
      <c r="J1883" s="5" t="b">
        <f t="shared" si="804"/>
        <v>0</v>
      </c>
      <c r="K1883" s="5" t="str">
        <f t="shared" si="805"/>
        <v>FALSE C</v>
      </c>
      <c r="L1883" s="5" t="str">
        <f t="array" ref="L1883">IFERROR(INDEX(e29_4c,SMALL(IF(($B$9&lt;=e29_raw)*($B$11&gt;=e29_raw),MATCH(ROW(e29_4c),ROW(e29_4c))),ROWS($A$1:A1877)),COLUMN(A1877)),"")</f>
        <v/>
      </c>
      <c r="M1883" s="5" t="b">
        <f t="shared" si="806"/>
        <v>0</v>
      </c>
      <c r="N1883" t="b">
        <f t="shared" si="807"/>
        <v>0</v>
      </c>
      <c r="O1883" t="b">
        <f t="shared" si="808"/>
        <v>0</v>
      </c>
      <c r="P1883" s="5" t="b">
        <f t="shared" si="809"/>
        <v>0</v>
      </c>
      <c r="T1883" t="str">
        <f t="shared" si="785"/>
        <v/>
      </c>
      <c r="U1883" t="str">
        <f t="shared" si="786"/>
        <v/>
      </c>
      <c r="V1883" t="str">
        <f t="shared" si="787"/>
        <v/>
      </c>
      <c r="W1883" t="str">
        <f t="shared" si="788"/>
        <v/>
      </c>
      <c r="X1883" t="str">
        <f t="shared" si="789"/>
        <v/>
      </c>
      <c r="Y1883" t="str">
        <f t="shared" si="790"/>
        <v/>
      </c>
      <c r="Z1883" t="str">
        <f t="shared" si="791"/>
        <v/>
      </c>
      <c r="AA1883" t="str">
        <f t="shared" si="792"/>
        <v/>
      </c>
      <c r="AB1883" t="str">
        <f t="shared" si="793"/>
        <v/>
      </c>
      <c r="AC1883" t="str">
        <f t="shared" si="794"/>
        <v/>
      </c>
      <c r="AD1883" t="str">
        <f t="shared" si="795"/>
        <v/>
      </c>
      <c r="AE1883" t="str">
        <f t="shared" si="796"/>
        <v/>
      </c>
      <c r="AF1883" t="str">
        <f t="shared" si="797"/>
        <v/>
      </c>
      <c r="AG1883" t="str">
        <f t="shared" si="798"/>
        <v/>
      </c>
    </row>
    <row r="1884" spans="3:33" x14ac:dyDescent="0.3">
      <c r="C1884" s="5" t="str">
        <f t="shared" si="799"/>
        <v/>
      </c>
      <c r="D1884" s="5" t="e">
        <f t="shared" si="783"/>
        <v>#N/A</v>
      </c>
      <c r="E1884" s="5" t="b">
        <f t="shared" si="800"/>
        <v>0</v>
      </c>
      <c r="F1884" s="5" t="e">
        <f t="shared" si="784"/>
        <v>#N/A</v>
      </c>
      <c r="G1884" s="5" t="str">
        <f t="shared" si="801"/>
        <v>FALSE V</v>
      </c>
      <c r="H1884" s="5" t="b">
        <f t="shared" si="802"/>
        <v>0</v>
      </c>
      <c r="I1884" s="5" t="b">
        <f t="shared" si="803"/>
        <v>0</v>
      </c>
      <c r="J1884" s="5" t="b">
        <f t="shared" si="804"/>
        <v>0</v>
      </c>
      <c r="K1884" s="5" t="str">
        <f t="shared" si="805"/>
        <v>FALSE C</v>
      </c>
      <c r="L1884" s="5" t="str">
        <f t="array" ref="L1884">IFERROR(INDEX(e29_4c,SMALL(IF(($B$9&lt;=e29_raw)*($B$11&gt;=e29_raw),MATCH(ROW(e29_4c),ROW(e29_4c))),ROWS($A$1:A1878)),COLUMN(A1878)),"")</f>
        <v/>
      </c>
      <c r="M1884" s="5" t="b">
        <f t="shared" si="806"/>
        <v>0</v>
      </c>
      <c r="N1884" t="b">
        <f t="shared" si="807"/>
        <v>0</v>
      </c>
      <c r="O1884" t="b">
        <f t="shared" si="808"/>
        <v>0</v>
      </c>
      <c r="P1884" s="5" t="b">
        <f t="shared" si="809"/>
        <v>0</v>
      </c>
      <c r="T1884" t="str">
        <f t="shared" si="785"/>
        <v/>
      </c>
      <c r="U1884" t="str">
        <f t="shared" si="786"/>
        <v/>
      </c>
      <c r="V1884" t="str">
        <f t="shared" si="787"/>
        <v/>
      </c>
      <c r="W1884" t="str">
        <f t="shared" si="788"/>
        <v/>
      </c>
      <c r="X1884" t="str">
        <f t="shared" si="789"/>
        <v/>
      </c>
      <c r="Y1884" t="str">
        <f t="shared" si="790"/>
        <v/>
      </c>
      <c r="Z1884" t="str">
        <f t="shared" si="791"/>
        <v/>
      </c>
      <c r="AA1884" t="str">
        <f t="shared" si="792"/>
        <v/>
      </c>
      <c r="AB1884" t="str">
        <f t="shared" si="793"/>
        <v/>
      </c>
      <c r="AC1884" t="str">
        <f t="shared" si="794"/>
        <v/>
      </c>
      <c r="AD1884" t="str">
        <f t="shared" si="795"/>
        <v/>
      </c>
      <c r="AE1884" t="str">
        <f t="shared" si="796"/>
        <v/>
      </c>
      <c r="AF1884" t="str">
        <f t="shared" si="797"/>
        <v/>
      </c>
      <c r="AG1884" t="str">
        <f t="shared" si="798"/>
        <v/>
      </c>
    </row>
    <row r="1885" spans="3:33" x14ac:dyDescent="0.3">
      <c r="C1885" s="5" t="str">
        <f t="shared" si="799"/>
        <v/>
      </c>
      <c r="D1885" s="5" t="e">
        <f t="shared" si="783"/>
        <v>#N/A</v>
      </c>
      <c r="E1885" s="5" t="b">
        <f t="shared" si="800"/>
        <v>0</v>
      </c>
      <c r="F1885" s="5" t="e">
        <f t="shared" si="784"/>
        <v>#N/A</v>
      </c>
      <c r="G1885" s="5" t="str">
        <f t="shared" si="801"/>
        <v>FALSE V</v>
      </c>
      <c r="H1885" s="5" t="b">
        <f t="shared" si="802"/>
        <v>0</v>
      </c>
      <c r="I1885" s="5" t="b">
        <f t="shared" si="803"/>
        <v>0</v>
      </c>
      <c r="J1885" s="5" t="b">
        <f t="shared" si="804"/>
        <v>0</v>
      </c>
      <c r="K1885" s="5" t="str">
        <f t="shared" si="805"/>
        <v>FALSE C</v>
      </c>
      <c r="L1885" s="5" t="str">
        <f t="array" ref="L1885">IFERROR(INDEX(e29_4c,SMALL(IF(($B$9&lt;=e29_raw)*($B$11&gt;=e29_raw),MATCH(ROW(e29_4c),ROW(e29_4c))),ROWS($A$1:A1879)),COLUMN(A1879)),"")</f>
        <v/>
      </c>
      <c r="M1885" s="5" t="b">
        <f t="shared" si="806"/>
        <v>0</v>
      </c>
      <c r="N1885" t="b">
        <f t="shared" si="807"/>
        <v>0</v>
      </c>
      <c r="O1885" t="b">
        <f t="shared" si="808"/>
        <v>0</v>
      </c>
      <c r="P1885" s="5" t="b">
        <f t="shared" si="809"/>
        <v>0</v>
      </c>
      <c r="T1885" t="str">
        <f t="shared" si="785"/>
        <v/>
      </c>
      <c r="U1885" t="str">
        <f t="shared" si="786"/>
        <v/>
      </c>
      <c r="V1885" t="str">
        <f t="shared" si="787"/>
        <v/>
      </c>
      <c r="W1885" t="str">
        <f t="shared" si="788"/>
        <v/>
      </c>
      <c r="X1885" t="str">
        <f t="shared" si="789"/>
        <v/>
      </c>
      <c r="Y1885" t="str">
        <f t="shared" si="790"/>
        <v/>
      </c>
      <c r="Z1885" t="str">
        <f t="shared" si="791"/>
        <v/>
      </c>
      <c r="AA1885" t="str">
        <f t="shared" si="792"/>
        <v/>
      </c>
      <c r="AB1885" t="str">
        <f t="shared" si="793"/>
        <v/>
      </c>
      <c r="AC1885" t="str">
        <f t="shared" si="794"/>
        <v/>
      </c>
      <c r="AD1885" t="str">
        <f t="shared" si="795"/>
        <v/>
      </c>
      <c r="AE1885" t="str">
        <f t="shared" si="796"/>
        <v/>
      </c>
      <c r="AF1885" t="str">
        <f t="shared" si="797"/>
        <v/>
      </c>
      <c r="AG1885" t="str">
        <f t="shared" si="798"/>
        <v/>
      </c>
    </row>
    <row r="1886" spans="3:33" x14ac:dyDescent="0.3">
      <c r="C1886" s="5" t="str">
        <f t="shared" si="799"/>
        <v/>
      </c>
      <c r="D1886" s="5" t="e">
        <f t="shared" si="783"/>
        <v>#N/A</v>
      </c>
      <c r="E1886" s="5" t="b">
        <f t="shared" si="800"/>
        <v>0</v>
      </c>
      <c r="F1886" s="5" t="e">
        <f t="shared" si="784"/>
        <v>#N/A</v>
      </c>
      <c r="G1886" s="5" t="str">
        <f t="shared" si="801"/>
        <v>FALSE V</v>
      </c>
      <c r="H1886" s="5" t="b">
        <f t="shared" si="802"/>
        <v>0</v>
      </c>
      <c r="I1886" s="5" t="b">
        <f t="shared" si="803"/>
        <v>0</v>
      </c>
      <c r="J1886" s="5" t="b">
        <f t="shared" si="804"/>
        <v>0</v>
      </c>
      <c r="K1886" s="5" t="str">
        <f t="shared" si="805"/>
        <v>FALSE C</v>
      </c>
      <c r="L1886" s="5" t="str">
        <f t="array" ref="L1886">IFERROR(INDEX(e29_4c,SMALL(IF(($B$9&lt;=e29_raw)*($B$11&gt;=e29_raw),MATCH(ROW(e29_4c),ROW(e29_4c))),ROWS($A$1:A1880)),COLUMN(A1880)),"")</f>
        <v/>
      </c>
      <c r="M1886" s="5" t="b">
        <f t="shared" si="806"/>
        <v>0</v>
      </c>
      <c r="N1886" t="b">
        <f t="shared" si="807"/>
        <v>0</v>
      </c>
      <c r="O1886" t="b">
        <f t="shared" si="808"/>
        <v>0</v>
      </c>
      <c r="P1886" s="5" t="b">
        <f t="shared" si="809"/>
        <v>0</v>
      </c>
      <c r="T1886" t="str">
        <f t="shared" si="785"/>
        <v/>
      </c>
      <c r="U1886" t="str">
        <f t="shared" si="786"/>
        <v/>
      </c>
      <c r="V1886" t="str">
        <f t="shared" si="787"/>
        <v/>
      </c>
      <c r="W1886" t="str">
        <f t="shared" si="788"/>
        <v/>
      </c>
      <c r="X1886" t="str">
        <f t="shared" si="789"/>
        <v/>
      </c>
      <c r="Y1886" t="str">
        <f t="shared" si="790"/>
        <v/>
      </c>
      <c r="Z1886" t="str">
        <f t="shared" si="791"/>
        <v/>
      </c>
      <c r="AA1886" t="str">
        <f t="shared" si="792"/>
        <v/>
      </c>
      <c r="AB1886" t="str">
        <f t="shared" si="793"/>
        <v/>
      </c>
      <c r="AC1886" t="str">
        <f t="shared" si="794"/>
        <v/>
      </c>
      <c r="AD1886" t="str">
        <f t="shared" si="795"/>
        <v/>
      </c>
      <c r="AE1886" t="str">
        <f t="shared" si="796"/>
        <v/>
      </c>
      <c r="AF1886" t="str">
        <f t="shared" si="797"/>
        <v/>
      </c>
      <c r="AG1886" t="str">
        <f t="shared" si="798"/>
        <v/>
      </c>
    </row>
    <row r="1887" spans="3:33" x14ac:dyDescent="0.3">
      <c r="C1887" s="5" t="str">
        <f t="shared" si="799"/>
        <v/>
      </c>
      <c r="D1887" s="5" t="e">
        <f t="shared" si="783"/>
        <v>#N/A</v>
      </c>
      <c r="E1887" s="5" t="b">
        <f t="shared" si="800"/>
        <v>0</v>
      </c>
      <c r="F1887" s="5" t="e">
        <f t="shared" si="784"/>
        <v>#N/A</v>
      </c>
      <c r="G1887" s="5" t="str">
        <f t="shared" si="801"/>
        <v>FALSE V</v>
      </c>
      <c r="H1887" s="5" t="b">
        <f t="shared" si="802"/>
        <v>0</v>
      </c>
      <c r="I1887" s="5" t="b">
        <f t="shared" si="803"/>
        <v>0</v>
      </c>
      <c r="J1887" s="5" t="b">
        <f t="shared" si="804"/>
        <v>0</v>
      </c>
      <c r="K1887" s="5" t="str">
        <f t="shared" si="805"/>
        <v>FALSE C</v>
      </c>
      <c r="L1887" s="5" t="str">
        <f t="array" ref="L1887">IFERROR(INDEX(e29_4c,SMALL(IF(($B$9&lt;=e29_raw)*($B$11&gt;=e29_raw),MATCH(ROW(e29_4c),ROW(e29_4c))),ROWS($A$1:A1881)),COLUMN(A1881)),"")</f>
        <v/>
      </c>
      <c r="M1887" s="5" t="b">
        <f t="shared" si="806"/>
        <v>0</v>
      </c>
      <c r="N1887" t="b">
        <f t="shared" si="807"/>
        <v>0</v>
      </c>
      <c r="O1887" t="b">
        <f t="shared" si="808"/>
        <v>0</v>
      </c>
      <c r="P1887" s="5" t="b">
        <f t="shared" si="809"/>
        <v>0</v>
      </c>
      <c r="T1887" t="str">
        <f t="shared" si="785"/>
        <v/>
      </c>
      <c r="U1887" t="str">
        <f t="shared" si="786"/>
        <v/>
      </c>
      <c r="V1887" t="str">
        <f t="shared" si="787"/>
        <v/>
      </c>
      <c r="W1887" t="str">
        <f t="shared" si="788"/>
        <v/>
      </c>
      <c r="X1887" t="str">
        <f t="shared" si="789"/>
        <v/>
      </c>
      <c r="Y1887" t="str">
        <f t="shared" si="790"/>
        <v/>
      </c>
      <c r="Z1887" t="str">
        <f t="shared" si="791"/>
        <v/>
      </c>
      <c r="AA1887" t="str">
        <f t="shared" si="792"/>
        <v/>
      </c>
      <c r="AB1887" t="str">
        <f t="shared" si="793"/>
        <v/>
      </c>
      <c r="AC1887" t="str">
        <f t="shared" si="794"/>
        <v/>
      </c>
      <c r="AD1887" t="str">
        <f t="shared" si="795"/>
        <v/>
      </c>
      <c r="AE1887" t="str">
        <f t="shared" si="796"/>
        <v/>
      </c>
      <c r="AF1887" t="str">
        <f t="shared" si="797"/>
        <v/>
      </c>
      <c r="AG1887" t="str">
        <f t="shared" si="798"/>
        <v/>
      </c>
    </row>
    <row r="1888" spans="3:33" x14ac:dyDescent="0.3">
      <c r="C1888" s="5" t="str">
        <f t="shared" si="799"/>
        <v/>
      </c>
      <c r="D1888" s="5" t="e">
        <f t="shared" si="783"/>
        <v>#N/A</v>
      </c>
      <c r="E1888" s="5" t="b">
        <f t="shared" si="800"/>
        <v>0</v>
      </c>
      <c r="F1888" s="5" t="e">
        <f t="shared" si="784"/>
        <v>#N/A</v>
      </c>
      <c r="G1888" s="5" t="str">
        <f t="shared" si="801"/>
        <v>FALSE V</v>
      </c>
      <c r="H1888" s="5" t="b">
        <f t="shared" si="802"/>
        <v>0</v>
      </c>
      <c r="I1888" s="5" t="b">
        <f t="shared" si="803"/>
        <v>0</v>
      </c>
      <c r="J1888" s="5" t="b">
        <f t="shared" si="804"/>
        <v>0</v>
      </c>
      <c r="K1888" s="5" t="str">
        <f t="shared" si="805"/>
        <v>FALSE C</v>
      </c>
      <c r="L1888" s="5" t="str">
        <f t="array" ref="L1888">IFERROR(INDEX(e29_4c,SMALL(IF(($B$9&lt;=e29_raw)*($B$11&gt;=e29_raw),MATCH(ROW(e29_4c),ROW(e29_4c))),ROWS($A$1:A1882)),COLUMN(A1882)),"")</f>
        <v/>
      </c>
      <c r="M1888" s="5" t="b">
        <f t="shared" si="806"/>
        <v>0</v>
      </c>
      <c r="N1888" t="b">
        <f t="shared" si="807"/>
        <v>0</v>
      </c>
      <c r="O1888" t="b">
        <f t="shared" si="808"/>
        <v>0</v>
      </c>
      <c r="P1888" s="5" t="b">
        <f t="shared" si="809"/>
        <v>0</v>
      </c>
      <c r="T1888" t="str">
        <f t="shared" si="785"/>
        <v/>
      </c>
      <c r="U1888" t="str">
        <f t="shared" si="786"/>
        <v/>
      </c>
      <c r="V1888" t="str">
        <f t="shared" si="787"/>
        <v/>
      </c>
      <c r="W1888" t="str">
        <f t="shared" si="788"/>
        <v/>
      </c>
      <c r="X1888" t="str">
        <f t="shared" si="789"/>
        <v/>
      </c>
      <c r="Y1888" t="str">
        <f t="shared" si="790"/>
        <v/>
      </c>
      <c r="Z1888" t="str">
        <f t="shared" si="791"/>
        <v/>
      </c>
      <c r="AA1888" t="str">
        <f t="shared" si="792"/>
        <v/>
      </c>
      <c r="AB1888" t="str">
        <f t="shared" si="793"/>
        <v/>
      </c>
      <c r="AC1888" t="str">
        <f t="shared" si="794"/>
        <v/>
      </c>
      <c r="AD1888" t="str">
        <f t="shared" si="795"/>
        <v/>
      </c>
      <c r="AE1888" t="str">
        <f t="shared" si="796"/>
        <v/>
      </c>
      <c r="AF1888" t="str">
        <f t="shared" si="797"/>
        <v/>
      </c>
      <c r="AG1888" t="str">
        <f t="shared" si="798"/>
        <v/>
      </c>
    </row>
    <row r="1889" spans="3:33" x14ac:dyDescent="0.3">
      <c r="C1889" s="5" t="str">
        <f t="shared" si="799"/>
        <v/>
      </c>
      <c r="D1889" s="5" t="e">
        <f t="shared" si="783"/>
        <v>#N/A</v>
      </c>
      <c r="E1889" s="5" t="b">
        <f t="shared" si="800"/>
        <v>0</v>
      </c>
      <c r="F1889" s="5" t="e">
        <f t="shared" si="784"/>
        <v>#N/A</v>
      </c>
      <c r="G1889" s="5" t="str">
        <f t="shared" si="801"/>
        <v>FALSE V</v>
      </c>
      <c r="H1889" s="5" t="b">
        <f t="shared" si="802"/>
        <v>0</v>
      </c>
      <c r="I1889" s="5" t="b">
        <f t="shared" si="803"/>
        <v>0</v>
      </c>
      <c r="J1889" s="5" t="b">
        <f t="shared" si="804"/>
        <v>0</v>
      </c>
      <c r="K1889" s="5" t="str">
        <f t="shared" si="805"/>
        <v>FALSE C</v>
      </c>
      <c r="L1889" s="5" t="str">
        <f t="array" ref="L1889">IFERROR(INDEX(e29_4c,SMALL(IF(($B$9&lt;=e29_raw)*($B$11&gt;=e29_raw),MATCH(ROW(e29_4c),ROW(e29_4c))),ROWS($A$1:A1883)),COLUMN(A1883)),"")</f>
        <v/>
      </c>
      <c r="M1889" s="5" t="b">
        <f t="shared" si="806"/>
        <v>0</v>
      </c>
      <c r="N1889" t="b">
        <f t="shared" si="807"/>
        <v>0</v>
      </c>
      <c r="O1889" t="b">
        <f t="shared" si="808"/>
        <v>0</v>
      </c>
      <c r="P1889" s="5" t="b">
        <f t="shared" si="809"/>
        <v>0</v>
      </c>
      <c r="T1889" t="str">
        <f t="shared" si="785"/>
        <v/>
      </c>
      <c r="U1889" t="str">
        <f t="shared" si="786"/>
        <v/>
      </c>
      <c r="V1889" t="str">
        <f t="shared" si="787"/>
        <v/>
      </c>
      <c r="W1889" t="str">
        <f t="shared" si="788"/>
        <v/>
      </c>
      <c r="X1889" t="str">
        <f t="shared" si="789"/>
        <v/>
      </c>
      <c r="Y1889" t="str">
        <f t="shared" si="790"/>
        <v/>
      </c>
      <c r="Z1889" t="str">
        <f t="shared" si="791"/>
        <v/>
      </c>
      <c r="AA1889" t="str">
        <f t="shared" si="792"/>
        <v/>
      </c>
      <c r="AB1889" t="str">
        <f t="shared" si="793"/>
        <v/>
      </c>
      <c r="AC1889" t="str">
        <f t="shared" si="794"/>
        <v/>
      </c>
      <c r="AD1889" t="str">
        <f t="shared" si="795"/>
        <v/>
      </c>
      <c r="AE1889" t="str">
        <f t="shared" si="796"/>
        <v/>
      </c>
      <c r="AF1889" t="str">
        <f t="shared" si="797"/>
        <v/>
      </c>
      <c r="AG1889" t="str">
        <f t="shared" si="798"/>
        <v/>
      </c>
    </row>
    <row r="1890" spans="3:33" x14ac:dyDescent="0.3">
      <c r="C1890" s="5" t="str">
        <f t="shared" si="799"/>
        <v/>
      </c>
      <c r="D1890" s="5" t="e">
        <f t="shared" si="783"/>
        <v>#N/A</v>
      </c>
      <c r="E1890" s="5" t="b">
        <f t="shared" si="800"/>
        <v>0</v>
      </c>
      <c r="F1890" s="5" t="e">
        <f t="shared" si="784"/>
        <v>#N/A</v>
      </c>
      <c r="G1890" s="5" t="str">
        <f t="shared" si="801"/>
        <v>FALSE V</v>
      </c>
      <c r="H1890" s="5" t="b">
        <f t="shared" si="802"/>
        <v>0</v>
      </c>
      <c r="I1890" s="5" t="b">
        <f t="shared" si="803"/>
        <v>0</v>
      </c>
      <c r="J1890" s="5" t="b">
        <f t="shared" si="804"/>
        <v>0</v>
      </c>
      <c r="K1890" s="5" t="str">
        <f t="shared" si="805"/>
        <v>FALSE C</v>
      </c>
      <c r="L1890" s="5" t="str">
        <f t="array" ref="L1890">IFERROR(INDEX(e29_4c,SMALL(IF(($B$9&lt;=e29_raw)*($B$11&gt;=e29_raw),MATCH(ROW(e29_4c),ROW(e29_4c))),ROWS($A$1:A1884)),COLUMN(A1884)),"")</f>
        <v/>
      </c>
      <c r="M1890" s="5" t="b">
        <f t="shared" si="806"/>
        <v>0</v>
      </c>
      <c r="N1890" t="b">
        <f t="shared" si="807"/>
        <v>0</v>
      </c>
      <c r="O1890" t="b">
        <f t="shared" si="808"/>
        <v>0</v>
      </c>
      <c r="P1890" s="5" t="b">
        <f t="shared" si="809"/>
        <v>0</v>
      </c>
      <c r="T1890" t="str">
        <f t="shared" si="785"/>
        <v/>
      </c>
      <c r="U1890" t="str">
        <f t="shared" si="786"/>
        <v/>
      </c>
      <c r="V1890" t="str">
        <f t="shared" si="787"/>
        <v/>
      </c>
      <c r="W1890" t="str">
        <f t="shared" si="788"/>
        <v/>
      </c>
      <c r="X1890" t="str">
        <f t="shared" si="789"/>
        <v/>
      </c>
      <c r="Y1890" t="str">
        <f t="shared" si="790"/>
        <v/>
      </c>
      <c r="Z1890" t="str">
        <f t="shared" si="791"/>
        <v/>
      </c>
      <c r="AA1890" t="str">
        <f t="shared" si="792"/>
        <v/>
      </c>
      <c r="AB1890" t="str">
        <f t="shared" si="793"/>
        <v/>
      </c>
      <c r="AC1890" t="str">
        <f t="shared" si="794"/>
        <v/>
      </c>
      <c r="AD1890" t="str">
        <f t="shared" si="795"/>
        <v/>
      </c>
      <c r="AE1890" t="str">
        <f t="shared" si="796"/>
        <v/>
      </c>
      <c r="AF1890" t="str">
        <f t="shared" si="797"/>
        <v/>
      </c>
      <c r="AG1890" t="str">
        <f t="shared" si="798"/>
        <v/>
      </c>
    </row>
    <row r="1891" spans="3:33" x14ac:dyDescent="0.3">
      <c r="C1891" s="5" t="str">
        <f t="shared" si="799"/>
        <v/>
      </c>
      <c r="D1891" s="5" t="e">
        <f t="shared" si="783"/>
        <v>#N/A</v>
      </c>
      <c r="E1891" s="5" t="b">
        <f t="shared" si="800"/>
        <v>0</v>
      </c>
      <c r="F1891" s="5" t="e">
        <f t="shared" si="784"/>
        <v>#N/A</v>
      </c>
      <c r="G1891" s="5" t="str">
        <f t="shared" si="801"/>
        <v>FALSE V</v>
      </c>
      <c r="H1891" s="5" t="b">
        <f t="shared" si="802"/>
        <v>0</v>
      </c>
      <c r="I1891" s="5" t="b">
        <f t="shared" si="803"/>
        <v>0</v>
      </c>
      <c r="J1891" s="5" t="b">
        <f t="shared" si="804"/>
        <v>0</v>
      </c>
      <c r="K1891" s="5" t="str">
        <f t="shared" si="805"/>
        <v>FALSE C</v>
      </c>
      <c r="L1891" s="5" t="str">
        <f t="array" ref="L1891">IFERROR(INDEX(e29_4c,SMALL(IF(($B$9&lt;=e29_raw)*($B$11&gt;=e29_raw),MATCH(ROW(e29_4c),ROW(e29_4c))),ROWS($A$1:A1885)),COLUMN(A1885)),"")</f>
        <v/>
      </c>
      <c r="M1891" s="5" t="b">
        <f t="shared" si="806"/>
        <v>0</v>
      </c>
      <c r="N1891" t="b">
        <f t="shared" si="807"/>
        <v>0</v>
      </c>
      <c r="O1891" t="b">
        <f t="shared" si="808"/>
        <v>0</v>
      </c>
      <c r="P1891" s="5" t="b">
        <f t="shared" si="809"/>
        <v>0</v>
      </c>
      <c r="T1891" t="str">
        <f t="shared" si="785"/>
        <v/>
      </c>
      <c r="U1891" t="str">
        <f t="shared" si="786"/>
        <v/>
      </c>
      <c r="V1891" t="str">
        <f t="shared" si="787"/>
        <v/>
      </c>
      <c r="W1891" t="str">
        <f t="shared" si="788"/>
        <v/>
      </c>
      <c r="X1891" t="str">
        <f t="shared" si="789"/>
        <v/>
      </c>
      <c r="Y1891" t="str">
        <f t="shared" si="790"/>
        <v/>
      </c>
      <c r="Z1891" t="str">
        <f t="shared" si="791"/>
        <v/>
      </c>
      <c r="AA1891" t="str">
        <f t="shared" si="792"/>
        <v/>
      </c>
      <c r="AB1891" t="str">
        <f t="shared" si="793"/>
        <v/>
      </c>
      <c r="AC1891" t="str">
        <f t="shared" si="794"/>
        <v/>
      </c>
      <c r="AD1891" t="str">
        <f t="shared" si="795"/>
        <v/>
      </c>
      <c r="AE1891" t="str">
        <f t="shared" si="796"/>
        <v/>
      </c>
      <c r="AF1891" t="str">
        <f t="shared" si="797"/>
        <v/>
      </c>
      <c r="AG1891" t="str">
        <f t="shared" si="798"/>
        <v/>
      </c>
    </row>
    <row r="1892" spans="3:33" x14ac:dyDescent="0.3">
      <c r="C1892" s="5" t="str">
        <f t="shared" si="799"/>
        <v/>
      </c>
      <c r="D1892" s="5" t="e">
        <f t="shared" si="783"/>
        <v>#N/A</v>
      </c>
      <c r="E1892" s="5" t="b">
        <f t="shared" si="800"/>
        <v>0</v>
      </c>
      <c r="F1892" s="5" t="e">
        <f t="shared" si="784"/>
        <v>#N/A</v>
      </c>
      <c r="G1892" s="5" t="str">
        <f t="shared" si="801"/>
        <v>FALSE V</v>
      </c>
      <c r="H1892" s="5" t="b">
        <f t="shared" si="802"/>
        <v>0</v>
      </c>
      <c r="I1892" s="5" t="b">
        <f t="shared" si="803"/>
        <v>0</v>
      </c>
      <c r="J1892" s="5" t="b">
        <f t="shared" si="804"/>
        <v>0</v>
      </c>
      <c r="K1892" s="5" t="str">
        <f t="shared" si="805"/>
        <v>FALSE C</v>
      </c>
      <c r="L1892" s="5" t="str">
        <f t="array" ref="L1892">IFERROR(INDEX(e29_4c,SMALL(IF(($B$9&lt;=e29_raw)*($B$11&gt;=e29_raw),MATCH(ROW(e29_4c),ROW(e29_4c))),ROWS($A$1:A1886)),COLUMN(A1886)),"")</f>
        <v/>
      </c>
      <c r="M1892" s="5" t="b">
        <f t="shared" si="806"/>
        <v>0</v>
      </c>
      <c r="N1892" t="b">
        <f t="shared" si="807"/>
        <v>0</v>
      </c>
      <c r="O1892" t="b">
        <f t="shared" si="808"/>
        <v>0</v>
      </c>
      <c r="P1892" s="5" t="b">
        <f t="shared" si="809"/>
        <v>0</v>
      </c>
      <c r="T1892" t="str">
        <f t="shared" si="785"/>
        <v/>
      </c>
      <c r="U1892" t="str">
        <f t="shared" si="786"/>
        <v/>
      </c>
      <c r="V1892" t="str">
        <f t="shared" si="787"/>
        <v/>
      </c>
      <c r="W1892" t="str">
        <f t="shared" si="788"/>
        <v/>
      </c>
      <c r="X1892" t="str">
        <f t="shared" si="789"/>
        <v/>
      </c>
      <c r="Y1892" t="str">
        <f t="shared" si="790"/>
        <v/>
      </c>
      <c r="Z1892" t="str">
        <f t="shared" si="791"/>
        <v/>
      </c>
      <c r="AA1892" t="str">
        <f t="shared" si="792"/>
        <v/>
      </c>
      <c r="AB1892" t="str">
        <f t="shared" si="793"/>
        <v/>
      </c>
      <c r="AC1892" t="str">
        <f t="shared" si="794"/>
        <v/>
      </c>
      <c r="AD1892" t="str">
        <f t="shared" si="795"/>
        <v/>
      </c>
      <c r="AE1892" t="str">
        <f t="shared" si="796"/>
        <v/>
      </c>
      <c r="AF1892" t="str">
        <f t="shared" si="797"/>
        <v/>
      </c>
      <c r="AG1892" t="str">
        <f t="shared" si="798"/>
        <v/>
      </c>
    </row>
    <row r="1893" spans="3:33" x14ac:dyDescent="0.3">
      <c r="C1893" s="5" t="str">
        <f t="shared" si="799"/>
        <v/>
      </c>
      <c r="D1893" s="5" t="e">
        <f t="shared" si="783"/>
        <v>#N/A</v>
      </c>
      <c r="E1893" s="5" t="b">
        <f t="shared" si="800"/>
        <v>0</v>
      </c>
      <c r="F1893" s="5" t="e">
        <f t="shared" si="784"/>
        <v>#N/A</v>
      </c>
      <c r="G1893" s="5" t="str">
        <f t="shared" si="801"/>
        <v>FALSE V</v>
      </c>
      <c r="H1893" s="5" t="b">
        <f t="shared" si="802"/>
        <v>0</v>
      </c>
      <c r="I1893" s="5" t="b">
        <f t="shared" si="803"/>
        <v>0</v>
      </c>
      <c r="J1893" s="5" t="b">
        <f t="shared" si="804"/>
        <v>0</v>
      </c>
      <c r="K1893" s="5" t="str">
        <f t="shared" si="805"/>
        <v>FALSE C</v>
      </c>
      <c r="L1893" s="5" t="str">
        <f t="array" ref="L1893">IFERROR(INDEX(e29_4c,SMALL(IF(($B$9&lt;=e29_raw)*($B$11&gt;=e29_raw),MATCH(ROW(e29_4c),ROW(e29_4c))),ROWS($A$1:A1887)),COLUMN(A1887)),"")</f>
        <v/>
      </c>
      <c r="M1893" s="5" t="b">
        <f t="shared" si="806"/>
        <v>0</v>
      </c>
      <c r="N1893" t="b">
        <f t="shared" si="807"/>
        <v>0</v>
      </c>
      <c r="O1893" t="b">
        <f t="shared" si="808"/>
        <v>0</v>
      </c>
      <c r="P1893" s="5" t="b">
        <f t="shared" si="809"/>
        <v>0</v>
      </c>
      <c r="T1893" t="str">
        <f t="shared" si="785"/>
        <v/>
      </c>
      <c r="U1893" t="str">
        <f t="shared" si="786"/>
        <v/>
      </c>
      <c r="V1893" t="str">
        <f t="shared" si="787"/>
        <v/>
      </c>
      <c r="W1893" t="str">
        <f t="shared" si="788"/>
        <v/>
      </c>
      <c r="X1893" t="str">
        <f t="shared" si="789"/>
        <v/>
      </c>
      <c r="Y1893" t="str">
        <f t="shared" si="790"/>
        <v/>
      </c>
      <c r="Z1893" t="str">
        <f t="shared" si="791"/>
        <v/>
      </c>
      <c r="AA1893" t="str">
        <f t="shared" si="792"/>
        <v/>
      </c>
      <c r="AB1893" t="str">
        <f t="shared" si="793"/>
        <v/>
      </c>
      <c r="AC1893" t="str">
        <f t="shared" si="794"/>
        <v/>
      </c>
      <c r="AD1893" t="str">
        <f t="shared" si="795"/>
        <v/>
      </c>
      <c r="AE1893" t="str">
        <f t="shared" si="796"/>
        <v/>
      </c>
      <c r="AF1893" t="str">
        <f t="shared" si="797"/>
        <v/>
      </c>
      <c r="AG1893" t="str">
        <f t="shared" si="798"/>
        <v/>
      </c>
    </row>
    <row r="1894" spans="3:33" x14ac:dyDescent="0.3">
      <c r="C1894" s="5" t="str">
        <f t="shared" si="799"/>
        <v/>
      </c>
      <c r="D1894" s="5" t="e">
        <f t="shared" si="783"/>
        <v>#N/A</v>
      </c>
      <c r="E1894" s="5" t="b">
        <f t="shared" si="800"/>
        <v>0</v>
      </c>
      <c r="F1894" s="5" t="e">
        <f t="shared" si="784"/>
        <v>#N/A</v>
      </c>
      <c r="G1894" s="5" t="str">
        <f t="shared" si="801"/>
        <v>FALSE V</v>
      </c>
      <c r="H1894" s="5" t="b">
        <f t="shared" si="802"/>
        <v>0</v>
      </c>
      <c r="I1894" s="5" t="b">
        <f t="shared" si="803"/>
        <v>0</v>
      </c>
      <c r="J1894" s="5" t="b">
        <f t="shared" si="804"/>
        <v>0</v>
      </c>
      <c r="K1894" s="5" t="str">
        <f t="shared" si="805"/>
        <v>FALSE C</v>
      </c>
      <c r="L1894" s="5" t="str">
        <f t="array" ref="L1894">IFERROR(INDEX(e29_4c,SMALL(IF(($B$9&lt;=e29_raw)*($B$11&gt;=e29_raw),MATCH(ROW(e29_4c),ROW(e29_4c))),ROWS($A$1:A1888)),COLUMN(A1888)),"")</f>
        <v/>
      </c>
      <c r="M1894" s="5" t="b">
        <f t="shared" si="806"/>
        <v>0</v>
      </c>
      <c r="N1894" t="b">
        <f t="shared" si="807"/>
        <v>0</v>
      </c>
      <c r="O1894" t="b">
        <f t="shared" si="808"/>
        <v>0</v>
      </c>
      <c r="P1894" s="5" t="b">
        <f t="shared" si="809"/>
        <v>0</v>
      </c>
      <c r="T1894" t="str">
        <f t="shared" si="785"/>
        <v/>
      </c>
      <c r="U1894" t="str">
        <f t="shared" si="786"/>
        <v/>
      </c>
      <c r="V1894" t="str">
        <f t="shared" si="787"/>
        <v/>
      </c>
      <c r="W1894" t="str">
        <f t="shared" si="788"/>
        <v/>
      </c>
      <c r="X1894" t="str">
        <f t="shared" si="789"/>
        <v/>
      </c>
      <c r="Y1894" t="str">
        <f t="shared" si="790"/>
        <v/>
      </c>
      <c r="Z1894" t="str">
        <f t="shared" si="791"/>
        <v/>
      </c>
      <c r="AA1894" t="str">
        <f t="shared" si="792"/>
        <v/>
      </c>
      <c r="AB1894" t="str">
        <f t="shared" si="793"/>
        <v/>
      </c>
      <c r="AC1894" t="str">
        <f t="shared" si="794"/>
        <v/>
      </c>
      <c r="AD1894" t="str">
        <f t="shared" si="795"/>
        <v/>
      </c>
      <c r="AE1894" t="str">
        <f t="shared" si="796"/>
        <v/>
      </c>
      <c r="AF1894" t="str">
        <f t="shared" si="797"/>
        <v/>
      </c>
      <c r="AG1894" t="str">
        <f t="shared" si="798"/>
        <v/>
      </c>
    </row>
    <row r="1895" spans="3:33" x14ac:dyDescent="0.3">
      <c r="C1895" s="5" t="str">
        <f t="shared" si="799"/>
        <v/>
      </c>
      <c r="D1895" s="5" t="e">
        <f t="shared" si="783"/>
        <v>#N/A</v>
      </c>
      <c r="E1895" s="5" t="b">
        <f t="shared" si="800"/>
        <v>0</v>
      </c>
      <c r="F1895" s="5" t="e">
        <f t="shared" si="784"/>
        <v>#N/A</v>
      </c>
      <c r="G1895" s="5" t="str">
        <f t="shared" si="801"/>
        <v>FALSE V</v>
      </c>
      <c r="H1895" s="5" t="b">
        <f t="shared" si="802"/>
        <v>0</v>
      </c>
      <c r="I1895" s="5" t="b">
        <f t="shared" si="803"/>
        <v>0</v>
      </c>
      <c r="J1895" s="5" t="b">
        <f t="shared" si="804"/>
        <v>0</v>
      </c>
      <c r="K1895" s="5" t="str">
        <f t="shared" si="805"/>
        <v>FALSE C</v>
      </c>
      <c r="L1895" s="5" t="str">
        <f t="array" ref="L1895">IFERROR(INDEX(e29_4c,SMALL(IF(($B$9&lt;=e29_raw)*($B$11&gt;=e29_raw),MATCH(ROW(e29_4c),ROW(e29_4c))),ROWS($A$1:A1889)),COLUMN(A1889)),"")</f>
        <v/>
      </c>
      <c r="M1895" s="5" t="b">
        <f t="shared" si="806"/>
        <v>0</v>
      </c>
      <c r="N1895" t="b">
        <f t="shared" si="807"/>
        <v>0</v>
      </c>
      <c r="O1895" t="b">
        <f t="shared" si="808"/>
        <v>0</v>
      </c>
      <c r="P1895" s="5" t="b">
        <f t="shared" si="809"/>
        <v>0</v>
      </c>
      <c r="T1895" t="str">
        <f t="shared" si="785"/>
        <v/>
      </c>
      <c r="U1895" t="str">
        <f t="shared" si="786"/>
        <v/>
      </c>
      <c r="V1895" t="str">
        <f t="shared" si="787"/>
        <v/>
      </c>
      <c r="W1895" t="str">
        <f t="shared" si="788"/>
        <v/>
      </c>
      <c r="X1895" t="str">
        <f t="shared" si="789"/>
        <v/>
      </c>
      <c r="Y1895" t="str">
        <f t="shared" si="790"/>
        <v/>
      </c>
      <c r="Z1895" t="str">
        <f t="shared" si="791"/>
        <v/>
      </c>
      <c r="AA1895" t="str">
        <f t="shared" si="792"/>
        <v/>
      </c>
      <c r="AB1895" t="str">
        <f t="shared" si="793"/>
        <v/>
      </c>
      <c r="AC1895" t="str">
        <f t="shared" si="794"/>
        <v/>
      </c>
      <c r="AD1895" t="str">
        <f t="shared" si="795"/>
        <v/>
      </c>
      <c r="AE1895" t="str">
        <f t="shared" si="796"/>
        <v/>
      </c>
      <c r="AF1895" t="str">
        <f t="shared" si="797"/>
        <v/>
      </c>
      <c r="AG1895" t="str">
        <f t="shared" si="798"/>
        <v/>
      </c>
    </row>
    <row r="1896" spans="3:33" x14ac:dyDescent="0.3">
      <c r="C1896" s="5" t="str">
        <f t="shared" si="799"/>
        <v/>
      </c>
      <c r="D1896" s="5" t="e">
        <f t="shared" si="783"/>
        <v>#N/A</v>
      </c>
      <c r="E1896" s="5" t="b">
        <f t="shared" si="800"/>
        <v>0</v>
      </c>
      <c r="F1896" s="5" t="e">
        <f t="shared" si="784"/>
        <v>#N/A</v>
      </c>
      <c r="G1896" s="5" t="str">
        <f t="shared" si="801"/>
        <v>FALSE V</v>
      </c>
      <c r="H1896" s="5" t="b">
        <f t="shared" si="802"/>
        <v>0</v>
      </c>
      <c r="I1896" s="5" t="b">
        <f t="shared" si="803"/>
        <v>0</v>
      </c>
      <c r="J1896" s="5" t="b">
        <f t="shared" si="804"/>
        <v>0</v>
      </c>
      <c r="K1896" s="5" t="str">
        <f t="shared" si="805"/>
        <v>FALSE C</v>
      </c>
      <c r="L1896" s="5" t="str">
        <f t="array" ref="L1896">IFERROR(INDEX(e29_4c,SMALL(IF(($B$9&lt;=e29_raw)*($B$11&gt;=e29_raw),MATCH(ROW(e29_4c),ROW(e29_4c))),ROWS($A$1:A1890)),COLUMN(A1890)),"")</f>
        <v/>
      </c>
      <c r="M1896" s="5" t="b">
        <f t="shared" si="806"/>
        <v>0</v>
      </c>
      <c r="N1896" t="b">
        <f t="shared" si="807"/>
        <v>0</v>
      </c>
      <c r="O1896" t="b">
        <f t="shared" si="808"/>
        <v>0</v>
      </c>
      <c r="P1896" s="5" t="b">
        <f t="shared" si="809"/>
        <v>0</v>
      </c>
      <c r="T1896" t="str">
        <f t="shared" si="785"/>
        <v/>
      </c>
      <c r="U1896" t="str">
        <f t="shared" si="786"/>
        <v/>
      </c>
      <c r="V1896" t="str">
        <f t="shared" si="787"/>
        <v/>
      </c>
      <c r="W1896" t="str">
        <f t="shared" si="788"/>
        <v/>
      </c>
      <c r="X1896" t="str">
        <f t="shared" si="789"/>
        <v/>
      </c>
      <c r="Y1896" t="str">
        <f t="shared" si="790"/>
        <v/>
      </c>
      <c r="Z1896" t="str">
        <f t="shared" si="791"/>
        <v/>
      </c>
      <c r="AA1896" t="str">
        <f t="shared" si="792"/>
        <v/>
      </c>
      <c r="AB1896" t="str">
        <f t="shared" si="793"/>
        <v/>
      </c>
      <c r="AC1896" t="str">
        <f t="shared" si="794"/>
        <v/>
      </c>
      <c r="AD1896" t="str">
        <f t="shared" si="795"/>
        <v/>
      </c>
      <c r="AE1896" t="str">
        <f t="shared" si="796"/>
        <v/>
      </c>
      <c r="AF1896" t="str">
        <f t="shared" si="797"/>
        <v/>
      </c>
      <c r="AG1896" t="str">
        <f t="shared" si="798"/>
        <v/>
      </c>
    </row>
    <row r="1897" spans="3:33" x14ac:dyDescent="0.3">
      <c r="C1897" s="5" t="str">
        <f t="shared" si="799"/>
        <v/>
      </c>
      <c r="D1897" s="5" t="e">
        <f t="shared" si="783"/>
        <v>#N/A</v>
      </c>
      <c r="E1897" s="5" t="b">
        <f t="shared" si="800"/>
        <v>0</v>
      </c>
      <c r="F1897" s="5" t="e">
        <f t="shared" si="784"/>
        <v>#N/A</v>
      </c>
      <c r="G1897" s="5" t="str">
        <f t="shared" si="801"/>
        <v>FALSE V</v>
      </c>
      <c r="H1897" s="5" t="b">
        <f t="shared" si="802"/>
        <v>0</v>
      </c>
      <c r="I1897" s="5" t="b">
        <f t="shared" si="803"/>
        <v>0</v>
      </c>
      <c r="J1897" s="5" t="b">
        <f t="shared" si="804"/>
        <v>0</v>
      </c>
      <c r="K1897" s="5" t="str">
        <f t="shared" si="805"/>
        <v>FALSE C</v>
      </c>
      <c r="L1897" s="5" t="str">
        <f t="array" ref="L1897">IFERROR(INDEX(e29_4c,SMALL(IF(($B$9&lt;=e29_raw)*($B$11&gt;=e29_raw),MATCH(ROW(e29_4c),ROW(e29_4c))),ROWS($A$1:A1891)),COLUMN(A1891)),"")</f>
        <v/>
      </c>
      <c r="M1897" s="5" t="b">
        <f t="shared" si="806"/>
        <v>0</v>
      </c>
      <c r="N1897" t="b">
        <f t="shared" si="807"/>
        <v>0</v>
      </c>
      <c r="O1897" t="b">
        <f t="shared" si="808"/>
        <v>0</v>
      </c>
      <c r="P1897" s="5" t="b">
        <f t="shared" si="809"/>
        <v>0</v>
      </c>
      <c r="T1897" t="str">
        <f t="shared" si="785"/>
        <v/>
      </c>
      <c r="U1897" t="str">
        <f t="shared" si="786"/>
        <v/>
      </c>
      <c r="V1897" t="str">
        <f t="shared" si="787"/>
        <v/>
      </c>
      <c r="W1897" t="str">
        <f t="shared" si="788"/>
        <v/>
      </c>
      <c r="X1897" t="str">
        <f t="shared" si="789"/>
        <v/>
      </c>
      <c r="Y1897" t="str">
        <f t="shared" si="790"/>
        <v/>
      </c>
      <c r="Z1897" t="str">
        <f t="shared" si="791"/>
        <v/>
      </c>
      <c r="AA1897" t="str">
        <f t="shared" si="792"/>
        <v/>
      </c>
      <c r="AB1897" t="str">
        <f t="shared" si="793"/>
        <v/>
      </c>
      <c r="AC1897" t="str">
        <f t="shared" si="794"/>
        <v/>
      </c>
      <c r="AD1897" t="str">
        <f t="shared" si="795"/>
        <v/>
      </c>
      <c r="AE1897" t="str">
        <f t="shared" si="796"/>
        <v/>
      </c>
      <c r="AF1897" t="str">
        <f t="shared" si="797"/>
        <v/>
      </c>
      <c r="AG1897" t="str">
        <f t="shared" si="798"/>
        <v/>
      </c>
    </row>
    <row r="1898" spans="3:33" x14ac:dyDescent="0.3">
      <c r="C1898" s="5" t="str">
        <f t="shared" si="799"/>
        <v/>
      </c>
      <c r="D1898" s="5" t="e">
        <f t="shared" si="783"/>
        <v>#N/A</v>
      </c>
      <c r="E1898" s="5" t="b">
        <f t="shared" si="800"/>
        <v>0</v>
      </c>
      <c r="F1898" s="5" t="e">
        <f t="shared" si="784"/>
        <v>#N/A</v>
      </c>
      <c r="G1898" s="5" t="str">
        <f t="shared" si="801"/>
        <v>FALSE V</v>
      </c>
      <c r="H1898" s="5" t="b">
        <f t="shared" si="802"/>
        <v>0</v>
      </c>
      <c r="I1898" s="5" t="b">
        <f t="shared" si="803"/>
        <v>0</v>
      </c>
      <c r="J1898" s="5" t="b">
        <f t="shared" si="804"/>
        <v>0</v>
      </c>
      <c r="K1898" s="5" t="str">
        <f t="shared" si="805"/>
        <v>FALSE C</v>
      </c>
      <c r="L1898" s="5" t="str">
        <f t="array" ref="L1898">IFERROR(INDEX(e29_4c,SMALL(IF(($B$9&lt;=e29_raw)*($B$11&gt;=e29_raw),MATCH(ROW(e29_4c),ROW(e29_4c))),ROWS($A$1:A1892)),COLUMN(A1892)),"")</f>
        <v/>
      </c>
      <c r="M1898" s="5" t="b">
        <f t="shared" si="806"/>
        <v>0</v>
      </c>
      <c r="N1898" t="b">
        <f t="shared" si="807"/>
        <v>0</v>
      </c>
      <c r="O1898" t="b">
        <f t="shared" si="808"/>
        <v>0</v>
      </c>
      <c r="P1898" s="5" t="b">
        <f t="shared" si="809"/>
        <v>0</v>
      </c>
      <c r="T1898" t="str">
        <f t="shared" si="785"/>
        <v/>
      </c>
      <c r="U1898" t="str">
        <f t="shared" si="786"/>
        <v/>
      </c>
      <c r="V1898" t="str">
        <f t="shared" si="787"/>
        <v/>
      </c>
      <c r="W1898" t="str">
        <f t="shared" si="788"/>
        <v/>
      </c>
      <c r="X1898" t="str">
        <f t="shared" si="789"/>
        <v/>
      </c>
      <c r="Y1898" t="str">
        <f t="shared" si="790"/>
        <v/>
      </c>
      <c r="Z1898" t="str">
        <f t="shared" si="791"/>
        <v/>
      </c>
      <c r="AA1898" t="str">
        <f t="shared" si="792"/>
        <v/>
      </c>
      <c r="AB1898" t="str">
        <f t="shared" si="793"/>
        <v/>
      </c>
      <c r="AC1898" t="str">
        <f t="shared" si="794"/>
        <v/>
      </c>
      <c r="AD1898" t="str">
        <f t="shared" si="795"/>
        <v/>
      </c>
      <c r="AE1898" t="str">
        <f t="shared" si="796"/>
        <v/>
      </c>
      <c r="AF1898" t="str">
        <f t="shared" si="797"/>
        <v/>
      </c>
      <c r="AG1898" t="str">
        <f t="shared" si="798"/>
        <v/>
      </c>
    </row>
    <row r="1899" spans="3:33" x14ac:dyDescent="0.3">
      <c r="C1899" s="5" t="str">
        <f t="shared" si="799"/>
        <v/>
      </c>
      <c r="D1899" s="5" t="e">
        <f t="shared" si="783"/>
        <v>#N/A</v>
      </c>
      <c r="E1899" s="5" t="b">
        <f t="shared" si="800"/>
        <v>0</v>
      </c>
      <c r="F1899" s="5" t="e">
        <f t="shared" si="784"/>
        <v>#N/A</v>
      </c>
      <c r="G1899" s="5" t="str">
        <f t="shared" si="801"/>
        <v>FALSE V</v>
      </c>
      <c r="H1899" s="5" t="b">
        <f t="shared" si="802"/>
        <v>0</v>
      </c>
      <c r="I1899" s="5" t="b">
        <f t="shared" si="803"/>
        <v>0</v>
      </c>
      <c r="J1899" s="5" t="b">
        <f t="shared" si="804"/>
        <v>0</v>
      </c>
      <c r="K1899" s="5" t="str">
        <f t="shared" si="805"/>
        <v>FALSE C</v>
      </c>
      <c r="L1899" s="5" t="str">
        <f t="array" ref="L1899">IFERROR(INDEX(e29_4c,SMALL(IF(($B$9&lt;=e29_raw)*($B$11&gt;=e29_raw),MATCH(ROW(e29_4c),ROW(e29_4c))),ROWS($A$1:A1893)),COLUMN(A1893)),"")</f>
        <v/>
      </c>
      <c r="M1899" s="5" t="b">
        <f t="shared" si="806"/>
        <v>0</v>
      </c>
      <c r="N1899" t="b">
        <f t="shared" si="807"/>
        <v>0</v>
      </c>
      <c r="O1899" t="b">
        <f t="shared" si="808"/>
        <v>0</v>
      </c>
      <c r="P1899" s="5" t="b">
        <f t="shared" si="809"/>
        <v>0</v>
      </c>
      <c r="T1899" t="str">
        <f t="shared" si="785"/>
        <v/>
      </c>
      <c r="U1899" t="str">
        <f t="shared" si="786"/>
        <v/>
      </c>
      <c r="V1899" t="str">
        <f t="shared" si="787"/>
        <v/>
      </c>
      <c r="W1899" t="str">
        <f t="shared" si="788"/>
        <v/>
      </c>
      <c r="X1899" t="str">
        <f t="shared" si="789"/>
        <v/>
      </c>
      <c r="Y1899" t="str">
        <f t="shared" si="790"/>
        <v/>
      </c>
      <c r="Z1899" t="str">
        <f t="shared" si="791"/>
        <v/>
      </c>
      <c r="AA1899" t="str">
        <f t="shared" si="792"/>
        <v/>
      </c>
      <c r="AB1899" t="str">
        <f t="shared" si="793"/>
        <v/>
      </c>
      <c r="AC1899" t="str">
        <f t="shared" si="794"/>
        <v/>
      </c>
      <c r="AD1899" t="str">
        <f t="shared" si="795"/>
        <v/>
      </c>
      <c r="AE1899" t="str">
        <f t="shared" si="796"/>
        <v/>
      </c>
      <c r="AF1899" t="str">
        <f t="shared" si="797"/>
        <v/>
      </c>
      <c r="AG1899" t="str">
        <f t="shared" si="798"/>
        <v/>
      </c>
    </row>
    <row r="1900" spans="3:33" x14ac:dyDescent="0.3">
      <c r="C1900" s="5" t="str">
        <f t="shared" si="799"/>
        <v/>
      </c>
      <c r="D1900" s="5" t="e">
        <f t="shared" si="783"/>
        <v>#N/A</v>
      </c>
      <c r="E1900" s="5" t="b">
        <f t="shared" si="800"/>
        <v>0</v>
      </c>
      <c r="F1900" s="5" t="e">
        <f t="shared" si="784"/>
        <v>#N/A</v>
      </c>
      <c r="G1900" s="5" t="str">
        <f t="shared" si="801"/>
        <v>FALSE V</v>
      </c>
      <c r="H1900" s="5" t="b">
        <f t="shared" si="802"/>
        <v>0</v>
      </c>
      <c r="I1900" s="5" t="b">
        <f t="shared" si="803"/>
        <v>0</v>
      </c>
      <c r="J1900" s="5" t="b">
        <f t="shared" si="804"/>
        <v>0</v>
      </c>
      <c r="K1900" s="5" t="str">
        <f t="shared" si="805"/>
        <v>FALSE C</v>
      </c>
      <c r="L1900" s="5" t="str">
        <f t="array" ref="L1900">IFERROR(INDEX(e29_4c,SMALL(IF(($B$9&lt;=e29_raw)*($B$11&gt;=e29_raw),MATCH(ROW(e29_4c),ROW(e29_4c))),ROWS($A$1:A1894)),COLUMN(A1894)),"")</f>
        <v/>
      </c>
      <c r="M1900" s="5" t="b">
        <f t="shared" si="806"/>
        <v>0</v>
      </c>
      <c r="N1900" t="b">
        <f t="shared" si="807"/>
        <v>0</v>
      </c>
      <c r="O1900" t="b">
        <f t="shared" si="808"/>
        <v>0</v>
      </c>
      <c r="P1900" s="5" t="b">
        <f t="shared" si="809"/>
        <v>0</v>
      </c>
      <c r="T1900" t="str">
        <f t="shared" si="785"/>
        <v/>
      </c>
      <c r="U1900" t="str">
        <f t="shared" si="786"/>
        <v/>
      </c>
      <c r="V1900" t="str">
        <f t="shared" si="787"/>
        <v/>
      </c>
      <c r="W1900" t="str">
        <f t="shared" si="788"/>
        <v/>
      </c>
      <c r="X1900" t="str">
        <f t="shared" si="789"/>
        <v/>
      </c>
      <c r="Y1900" t="str">
        <f t="shared" si="790"/>
        <v/>
      </c>
      <c r="Z1900" t="str">
        <f t="shared" si="791"/>
        <v/>
      </c>
      <c r="AA1900" t="str">
        <f t="shared" si="792"/>
        <v/>
      </c>
      <c r="AB1900" t="str">
        <f t="shared" si="793"/>
        <v/>
      </c>
      <c r="AC1900" t="str">
        <f t="shared" si="794"/>
        <v/>
      </c>
      <c r="AD1900" t="str">
        <f t="shared" si="795"/>
        <v/>
      </c>
      <c r="AE1900" t="str">
        <f t="shared" si="796"/>
        <v/>
      </c>
      <c r="AF1900" t="str">
        <f t="shared" si="797"/>
        <v/>
      </c>
      <c r="AG1900" t="str">
        <f t="shared" si="798"/>
        <v/>
      </c>
    </row>
    <row r="1901" spans="3:33" x14ac:dyDescent="0.3">
      <c r="C1901" s="5" t="str">
        <f t="shared" si="799"/>
        <v/>
      </c>
      <c r="D1901" s="5" t="e">
        <f t="shared" si="783"/>
        <v>#N/A</v>
      </c>
      <c r="E1901" s="5" t="b">
        <f t="shared" si="800"/>
        <v>0</v>
      </c>
      <c r="F1901" s="5" t="e">
        <f t="shared" si="784"/>
        <v>#N/A</v>
      </c>
      <c r="G1901" s="5" t="str">
        <f t="shared" si="801"/>
        <v>FALSE V</v>
      </c>
      <c r="H1901" s="5" t="b">
        <f t="shared" si="802"/>
        <v>0</v>
      </c>
      <c r="I1901" s="5" t="b">
        <f t="shared" si="803"/>
        <v>0</v>
      </c>
      <c r="J1901" s="5" t="b">
        <f t="shared" si="804"/>
        <v>0</v>
      </c>
      <c r="K1901" s="5" t="str">
        <f t="shared" si="805"/>
        <v>FALSE C</v>
      </c>
      <c r="L1901" s="5" t="str">
        <f t="array" ref="L1901">IFERROR(INDEX(e29_4c,SMALL(IF(($B$9&lt;=e29_raw)*($B$11&gt;=e29_raw),MATCH(ROW(e29_4c),ROW(e29_4c))),ROWS($A$1:A1895)),COLUMN(A1895)),"")</f>
        <v/>
      </c>
      <c r="M1901" s="5" t="b">
        <f t="shared" si="806"/>
        <v>0</v>
      </c>
      <c r="N1901" t="b">
        <f t="shared" si="807"/>
        <v>0</v>
      </c>
      <c r="O1901" t="b">
        <f t="shared" si="808"/>
        <v>0</v>
      </c>
      <c r="P1901" s="5" t="b">
        <f t="shared" si="809"/>
        <v>0</v>
      </c>
      <c r="T1901" t="str">
        <f t="shared" si="785"/>
        <v/>
      </c>
      <c r="U1901" t="str">
        <f t="shared" si="786"/>
        <v/>
      </c>
      <c r="V1901" t="str">
        <f t="shared" si="787"/>
        <v/>
      </c>
      <c r="W1901" t="str">
        <f t="shared" si="788"/>
        <v/>
      </c>
      <c r="X1901" t="str">
        <f t="shared" si="789"/>
        <v/>
      </c>
      <c r="Y1901" t="str">
        <f t="shared" si="790"/>
        <v/>
      </c>
      <c r="Z1901" t="str">
        <f t="shared" si="791"/>
        <v/>
      </c>
      <c r="AA1901" t="str">
        <f t="shared" si="792"/>
        <v/>
      </c>
      <c r="AB1901" t="str">
        <f t="shared" si="793"/>
        <v/>
      </c>
      <c r="AC1901" t="str">
        <f t="shared" si="794"/>
        <v/>
      </c>
      <c r="AD1901" t="str">
        <f t="shared" si="795"/>
        <v/>
      </c>
      <c r="AE1901" t="str">
        <f t="shared" si="796"/>
        <v/>
      </c>
      <c r="AF1901" t="str">
        <f t="shared" si="797"/>
        <v/>
      </c>
      <c r="AG1901" t="str">
        <f t="shared" si="798"/>
        <v/>
      </c>
    </row>
    <row r="1902" spans="3:33" x14ac:dyDescent="0.3">
      <c r="C1902" s="5" t="str">
        <f t="shared" si="799"/>
        <v/>
      </c>
      <c r="D1902" s="5" t="e">
        <f t="shared" si="783"/>
        <v>#N/A</v>
      </c>
      <c r="E1902" s="5" t="b">
        <f t="shared" si="800"/>
        <v>0</v>
      </c>
      <c r="F1902" s="5" t="e">
        <f t="shared" si="784"/>
        <v>#N/A</v>
      </c>
      <c r="G1902" s="5" t="str">
        <f t="shared" si="801"/>
        <v>FALSE V</v>
      </c>
      <c r="H1902" s="5" t="b">
        <f t="shared" si="802"/>
        <v>0</v>
      </c>
      <c r="I1902" s="5" t="b">
        <f t="shared" si="803"/>
        <v>0</v>
      </c>
      <c r="J1902" s="5" t="b">
        <f t="shared" si="804"/>
        <v>0</v>
      </c>
      <c r="K1902" s="5" t="str">
        <f t="shared" si="805"/>
        <v>FALSE C</v>
      </c>
      <c r="L1902" s="5" t="str">
        <f t="array" ref="L1902">IFERROR(INDEX(e29_4c,SMALL(IF(($B$9&lt;=e29_raw)*($B$11&gt;=e29_raw),MATCH(ROW(e29_4c),ROW(e29_4c))),ROWS($A$1:A1896)),COLUMN(A1896)),"")</f>
        <v/>
      </c>
      <c r="M1902" s="5" t="b">
        <f t="shared" si="806"/>
        <v>0</v>
      </c>
      <c r="N1902" t="b">
        <f t="shared" si="807"/>
        <v>0</v>
      </c>
      <c r="O1902" t="b">
        <f t="shared" si="808"/>
        <v>0</v>
      </c>
      <c r="P1902" s="5" t="b">
        <f t="shared" si="809"/>
        <v>0</v>
      </c>
      <c r="T1902" t="str">
        <f t="shared" si="785"/>
        <v/>
      </c>
      <c r="U1902" t="str">
        <f t="shared" si="786"/>
        <v/>
      </c>
      <c r="V1902" t="str">
        <f t="shared" si="787"/>
        <v/>
      </c>
      <c r="W1902" t="str">
        <f t="shared" si="788"/>
        <v/>
      </c>
      <c r="X1902" t="str">
        <f t="shared" si="789"/>
        <v/>
      </c>
      <c r="Y1902" t="str">
        <f t="shared" si="790"/>
        <v/>
      </c>
      <c r="Z1902" t="str">
        <f t="shared" si="791"/>
        <v/>
      </c>
      <c r="AA1902" t="str">
        <f t="shared" si="792"/>
        <v/>
      </c>
      <c r="AB1902" t="str">
        <f t="shared" si="793"/>
        <v/>
      </c>
      <c r="AC1902" t="str">
        <f t="shared" si="794"/>
        <v/>
      </c>
      <c r="AD1902" t="str">
        <f t="shared" si="795"/>
        <v/>
      </c>
      <c r="AE1902" t="str">
        <f t="shared" si="796"/>
        <v/>
      </c>
      <c r="AF1902" t="str">
        <f t="shared" si="797"/>
        <v/>
      </c>
      <c r="AG1902" t="str">
        <f t="shared" si="798"/>
        <v/>
      </c>
    </row>
    <row r="1903" spans="3:33" x14ac:dyDescent="0.3">
      <c r="C1903" s="5" t="str">
        <f t="shared" si="799"/>
        <v/>
      </c>
      <c r="D1903" s="5" t="e">
        <f t="shared" si="783"/>
        <v>#N/A</v>
      </c>
      <c r="E1903" s="5" t="b">
        <f t="shared" si="800"/>
        <v>0</v>
      </c>
      <c r="F1903" s="5" t="e">
        <f t="shared" si="784"/>
        <v>#N/A</v>
      </c>
      <c r="G1903" s="5" t="str">
        <f t="shared" si="801"/>
        <v>FALSE V</v>
      </c>
      <c r="H1903" s="5" t="b">
        <f t="shared" si="802"/>
        <v>0</v>
      </c>
      <c r="I1903" s="5" t="b">
        <f t="shared" si="803"/>
        <v>0</v>
      </c>
      <c r="J1903" s="5" t="b">
        <f t="shared" si="804"/>
        <v>0</v>
      </c>
      <c r="K1903" s="5" t="str">
        <f t="shared" si="805"/>
        <v>FALSE C</v>
      </c>
      <c r="L1903" s="5" t="str">
        <f t="array" ref="L1903">IFERROR(INDEX(e29_4c,SMALL(IF(($B$9&lt;=e29_raw)*($B$11&gt;=e29_raw),MATCH(ROW(e29_4c),ROW(e29_4c))),ROWS($A$1:A1897)),COLUMN(A1897)),"")</f>
        <v/>
      </c>
      <c r="M1903" s="5" t="b">
        <f t="shared" si="806"/>
        <v>0</v>
      </c>
      <c r="N1903" t="b">
        <f t="shared" si="807"/>
        <v>0</v>
      </c>
      <c r="O1903" t="b">
        <f t="shared" si="808"/>
        <v>0</v>
      </c>
      <c r="P1903" s="5" t="b">
        <f t="shared" si="809"/>
        <v>0</v>
      </c>
      <c r="T1903" t="str">
        <f t="shared" si="785"/>
        <v/>
      </c>
      <c r="U1903" t="str">
        <f t="shared" si="786"/>
        <v/>
      </c>
      <c r="V1903" t="str">
        <f t="shared" si="787"/>
        <v/>
      </c>
      <c r="W1903" t="str">
        <f t="shared" si="788"/>
        <v/>
      </c>
      <c r="X1903" t="str">
        <f t="shared" si="789"/>
        <v/>
      </c>
      <c r="Y1903" t="str">
        <f t="shared" si="790"/>
        <v/>
      </c>
      <c r="Z1903" t="str">
        <f t="shared" si="791"/>
        <v/>
      </c>
      <c r="AA1903" t="str">
        <f t="shared" si="792"/>
        <v/>
      </c>
      <c r="AB1903" t="str">
        <f t="shared" si="793"/>
        <v/>
      </c>
      <c r="AC1903" t="str">
        <f t="shared" si="794"/>
        <v/>
      </c>
      <c r="AD1903" t="str">
        <f t="shared" si="795"/>
        <v/>
      </c>
      <c r="AE1903" t="str">
        <f t="shared" si="796"/>
        <v/>
      </c>
      <c r="AF1903" t="str">
        <f t="shared" si="797"/>
        <v/>
      </c>
      <c r="AG1903" t="str">
        <f t="shared" si="798"/>
        <v/>
      </c>
    </row>
    <row r="1904" spans="3:33" x14ac:dyDescent="0.3">
      <c r="C1904" s="5" t="str">
        <f t="shared" si="799"/>
        <v/>
      </c>
      <c r="D1904" s="5" t="e">
        <f t="shared" si="783"/>
        <v>#N/A</v>
      </c>
      <c r="E1904" s="5" t="b">
        <f t="shared" si="800"/>
        <v>0</v>
      </c>
      <c r="F1904" s="5" t="e">
        <f t="shared" si="784"/>
        <v>#N/A</v>
      </c>
      <c r="G1904" s="5" t="str">
        <f t="shared" si="801"/>
        <v>FALSE V</v>
      </c>
      <c r="H1904" s="5" t="b">
        <f t="shared" si="802"/>
        <v>0</v>
      </c>
      <c r="I1904" s="5" t="b">
        <f t="shared" si="803"/>
        <v>0</v>
      </c>
      <c r="J1904" s="5" t="b">
        <f t="shared" si="804"/>
        <v>0</v>
      </c>
      <c r="K1904" s="5" t="str">
        <f t="shared" si="805"/>
        <v>FALSE C</v>
      </c>
      <c r="L1904" s="5" t="str">
        <f t="array" ref="L1904">IFERROR(INDEX(e29_4c,SMALL(IF(($B$9&lt;=e29_raw)*($B$11&gt;=e29_raw),MATCH(ROW(e29_4c),ROW(e29_4c))),ROWS($A$1:A1898)),COLUMN(A1898)),"")</f>
        <v/>
      </c>
      <c r="M1904" s="5" t="b">
        <f t="shared" si="806"/>
        <v>0</v>
      </c>
      <c r="N1904" t="b">
        <f t="shared" si="807"/>
        <v>0</v>
      </c>
      <c r="O1904" t="b">
        <f t="shared" si="808"/>
        <v>0</v>
      </c>
      <c r="P1904" s="5" t="b">
        <f t="shared" si="809"/>
        <v>0</v>
      </c>
      <c r="T1904" t="str">
        <f t="shared" si="785"/>
        <v/>
      </c>
      <c r="U1904" t="str">
        <f t="shared" si="786"/>
        <v/>
      </c>
      <c r="V1904" t="str">
        <f t="shared" si="787"/>
        <v/>
      </c>
      <c r="W1904" t="str">
        <f t="shared" si="788"/>
        <v/>
      </c>
      <c r="X1904" t="str">
        <f t="shared" si="789"/>
        <v/>
      </c>
      <c r="Y1904" t="str">
        <f t="shared" si="790"/>
        <v/>
      </c>
      <c r="Z1904" t="str">
        <f t="shared" si="791"/>
        <v/>
      </c>
      <c r="AA1904" t="str">
        <f t="shared" si="792"/>
        <v/>
      </c>
      <c r="AB1904" t="str">
        <f t="shared" si="793"/>
        <v/>
      </c>
      <c r="AC1904" t="str">
        <f t="shared" si="794"/>
        <v/>
      </c>
      <c r="AD1904" t="str">
        <f t="shared" si="795"/>
        <v/>
      </c>
      <c r="AE1904" t="str">
        <f t="shared" si="796"/>
        <v/>
      </c>
      <c r="AF1904" t="str">
        <f t="shared" si="797"/>
        <v/>
      </c>
      <c r="AG1904" t="str">
        <f t="shared" si="798"/>
        <v/>
      </c>
    </row>
    <row r="1905" spans="3:33" x14ac:dyDescent="0.3">
      <c r="C1905" s="5" t="str">
        <f t="shared" si="799"/>
        <v/>
      </c>
      <c r="D1905" s="5" t="e">
        <f t="shared" si="783"/>
        <v>#N/A</v>
      </c>
      <c r="E1905" s="5" t="b">
        <f t="shared" si="800"/>
        <v>0</v>
      </c>
      <c r="F1905" s="5" t="e">
        <f t="shared" si="784"/>
        <v>#N/A</v>
      </c>
      <c r="G1905" s="5" t="str">
        <f t="shared" si="801"/>
        <v>FALSE V</v>
      </c>
      <c r="H1905" s="5" t="b">
        <f t="shared" si="802"/>
        <v>0</v>
      </c>
      <c r="I1905" s="5" t="b">
        <f t="shared" si="803"/>
        <v>0</v>
      </c>
      <c r="J1905" s="5" t="b">
        <f t="shared" si="804"/>
        <v>0</v>
      </c>
      <c r="K1905" s="5" t="str">
        <f t="shared" si="805"/>
        <v>FALSE C</v>
      </c>
      <c r="L1905" s="5" t="str">
        <f t="array" ref="L1905">IFERROR(INDEX(e29_4c,SMALL(IF(($B$9&lt;=e29_raw)*($B$11&gt;=e29_raw),MATCH(ROW(e29_4c),ROW(e29_4c))),ROWS($A$1:A1899)),COLUMN(A1899)),"")</f>
        <v/>
      </c>
      <c r="M1905" s="5" t="b">
        <f t="shared" si="806"/>
        <v>0</v>
      </c>
      <c r="N1905" t="b">
        <f t="shared" si="807"/>
        <v>0</v>
      </c>
      <c r="O1905" t="b">
        <f t="shared" si="808"/>
        <v>0</v>
      </c>
      <c r="P1905" s="5" t="b">
        <f t="shared" si="809"/>
        <v>0</v>
      </c>
      <c r="T1905" t="str">
        <f t="shared" si="785"/>
        <v/>
      </c>
      <c r="U1905" t="str">
        <f t="shared" si="786"/>
        <v/>
      </c>
      <c r="V1905" t="str">
        <f t="shared" si="787"/>
        <v/>
      </c>
      <c r="W1905" t="str">
        <f t="shared" si="788"/>
        <v/>
      </c>
      <c r="X1905" t="str">
        <f t="shared" si="789"/>
        <v/>
      </c>
      <c r="Y1905" t="str">
        <f t="shared" si="790"/>
        <v/>
      </c>
      <c r="Z1905" t="str">
        <f t="shared" si="791"/>
        <v/>
      </c>
      <c r="AA1905" t="str">
        <f t="shared" si="792"/>
        <v/>
      </c>
      <c r="AB1905" t="str">
        <f t="shared" si="793"/>
        <v/>
      </c>
      <c r="AC1905" t="str">
        <f t="shared" si="794"/>
        <v/>
      </c>
      <c r="AD1905" t="str">
        <f t="shared" si="795"/>
        <v/>
      </c>
      <c r="AE1905" t="str">
        <f t="shared" si="796"/>
        <v/>
      </c>
      <c r="AF1905" t="str">
        <f t="shared" si="797"/>
        <v/>
      </c>
      <c r="AG1905" t="str">
        <f t="shared" si="798"/>
        <v/>
      </c>
    </row>
    <row r="1906" spans="3:33" x14ac:dyDescent="0.3">
      <c r="C1906" s="5" t="str">
        <f t="shared" si="799"/>
        <v/>
      </c>
      <c r="D1906" s="5" t="e">
        <f t="shared" si="783"/>
        <v>#N/A</v>
      </c>
      <c r="E1906" s="5" t="b">
        <f t="shared" si="800"/>
        <v>0</v>
      </c>
      <c r="F1906" s="5" t="e">
        <f t="shared" si="784"/>
        <v>#N/A</v>
      </c>
      <c r="G1906" s="5" t="str">
        <f t="shared" si="801"/>
        <v>FALSE V</v>
      </c>
      <c r="H1906" s="5" t="b">
        <f t="shared" si="802"/>
        <v>0</v>
      </c>
      <c r="I1906" s="5" t="b">
        <f t="shared" si="803"/>
        <v>0</v>
      </c>
      <c r="J1906" s="5" t="b">
        <f t="shared" si="804"/>
        <v>0</v>
      </c>
      <c r="K1906" s="5" t="str">
        <f t="shared" si="805"/>
        <v>FALSE C</v>
      </c>
      <c r="L1906" s="5" t="str">
        <f t="array" ref="L1906">IFERROR(INDEX(e29_4c,SMALL(IF(($B$9&lt;=e29_raw)*($B$11&gt;=e29_raw),MATCH(ROW(e29_4c),ROW(e29_4c))),ROWS($A$1:A1900)),COLUMN(A1900)),"")</f>
        <v/>
      </c>
      <c r="M1906" s="5" t="b">
        <f t="shared" si="806"/>
        <v>0</v>
      </c>
      <c r="N1906" t="b">
        <f t="shared" si="807"/>
        <v>0</v>
      </c>
      <c r="O1906" t="b">
        <f t="shared" si="808"/>
        <v>0</v>
      </c>
      <c r="P1906" s="5" t="b">
        <f t="shared" si="809"/>
        <v>0</v>
      </c>
      <c r="T1906" t="str">
        <f t="shared" si="785"/>
        <v/>
      </c>
      <c r="U1906" t="str">
        <f t="shared" si="786"/>
        <v/>
      </c>
      <c r="V1906" t="str">
        <f t="shared" si="787"/>
        <v/>
      </c>
      <c r="W1906" t="str">
        <f t="shared" si="788"/>
        <v/>
      </c>
      <c r="X1906" t="str">
        <f t="shared" si="789"/>
        <v/>
      </c>
      <c r="Y1906" t="str">
        <f t="shared" si="790"/>
        <v/>
      </c>
      <c r="Z1906" t="str">
        <f t="shared" si="791"/>
        <v/>
      </c>
      <c r="AA1906" t="str">
        <f t="shared" si="792"/>
        <v/>
      </c>
      <c r="AB1906" t="str">
        <f t="shared" si="793"/>
        <v/>
      </c>
      <c r="AC1906" t="str">
        <f t="shared" si="794"/>
        <v/>
      </c>
      <c r="AD1906" t="str">
        <f t="shared" si="795"/>
        <v/>
      </c>
      <c r="AE1906" t="str">
        <f t="shared" si="796"/>
        <v/>
      </c>
      <c r="AF1906" t="str">
        <f t="shared" si="797"/>
        <v/>
      </c>
      <c r="AG1906" t="str">
        <f t="shared" si="798"/>
        <v/>
      </c>
    </row>
    <row r="1907" spans="3:33" x14ac:dyDescent="0.3">
      <c r="C1907" s="5" t="str">
        <f t="shared" si="799"/>
        <v/>
      </c>
      <c r="D1907" s="5" t="e">
        <f t="shared" si="783"/>
        <v>#N/A</v>
      </c>
      <c r="E1907" s="5" t="b">
        <f t="shared" si="800"/>
        <v>0</v>
      </c>
      <c r="F1907" s="5" t="e">
        <f t="shared" si="784"/>
        <v>#N/A</v>
      </c>
      <c r="G1907" s="5" t="str">
        <f t="shared" si="801"/>
        <v>FALSE V</v>
      </c>
      <c r="H1907" s="5" t="b">
        <f t="shared" si="802"/>
        <v>0</v>
      </c>
      <c r="I1907" s="5" t="b">
        <f t="shared" si="803"/>
        <v>0</v>
      </c>
      <c r="J1907" s="5" t="b">
        <f t="shared" si="804"/>
        <v>0</v>
      </c>
      <c r="K1907" s="5" t="str">
        <f t="shared" si="805"/>
        <v>FALSE C</v>
      </c>
      <c r="L1907" s="5" t="str">
        <f t="array" ref="L1907">IFERROR(INDEX(e29_4c,SMALL(IF(($B$9&lt;=e29_raw)*($B$11&gt;=e29_raw),MATCH(ROW(e29_4c),ROW(e29_4c))),ROWS($A$1:A1901)),COLUMN(A1901)),"")</f>
        <v/>
      </c>
      <c r="M1907" s="5" t="b">
        <f t="shared" si="806"/>
        <v>0</v>
      </c>
      <c r="N1907" t="b">
        <f t="shared" si="807"/>
        <v>0</v>
      </c>
      <c r="O1907" t="b">
        <f t="shared" si="808"/>
        <v>0</v>
      </c>
      <c r="P1907" s="5" t="b">
        <f t="shared" si="809"/>
        <v>0</v>
      </c>
      <c r="T1907" t="str">
        <f t="shared" si="785"/>
        <v/>
      </c>
      <c r="U1907" t="str">
        <f t="shared" si="786"/>
        <v/>
      </c>
      <c r="V1907" t="str">
        <f t="shared" si="787"/>
        <v/>
      </c>
      <c r="W1907" t="str">
        <f t="shared" si="788"/>
        <v/>
      </c>
      <c r="X1907" t="str">
        <f t="shared" si="789"/>
        <v/>
      </c>
      <c r="Y1907" t="str">
        <f t="shared" si="790"/>
        <v/>
      </c>
      <c r="Z1907" t="str">
        <f t="shared" si="791"/>
        <v/>
      </c>
      <c r="AA1907" t="str">
        <f t="shared" si="792"/>
        <v/>
      </c>
      <c r="AB1907" t="str">
        <f t="shared" si="793"/>
        <v/>
      </c>
      <c r="AC1907" t="str">
        <f t="shared" si="794"/>
        <v/>
      </c>
      <c r="AD1907" t="str">
        <f t="shared" si="795"/>
        <v/>
      </c>
      <c r="AE1907" t="str">
        <f t="shared" si="796"/>
        <v/>
      </c>
      <c r="AF1907" t="str">
        <f t="shared" si="797"/>
        <v/>
      </c>
      <c r="AG1907" t="str">
        <f t="shared" si="798"/>
        <v/>
      </c>
    </row>
    <row r="1908" spans="3:33" x14ac:dyDescent="0.3">
      <c r="C1908" s="5" t="str">
        <f t="shared" si="799"/>
        <v/>
      </c>
      <c r="D1908" s="5" t="e">
        <f t="shared" si="783"/>
        <v>#N/A</v>
      </c>
      <c r="E1908" s="5" t="b">
        <f t="shared" si="800"/>
        <v>0</v>
      </c>
      <c r="F1908" s="5" t="e">
        <f t="shared" si="784"/>
        <v>#N/A</v>
      </c>
      <c r="G1908" s="5" t="str">
        <f t="shared" si="801"/>
        <v>FALSE V</v>
      </c>
      <c r="H1908" s="5" t="b">
        <f t="shared" si="802"/>
        <v>0</v>
      </c>
      <c r="I1908" s="5" t="b">
        <f t="shared" si="803"/>
        <v>0</v>
      </c>
      <c r="J1908" s="5" t="b">
        <f t="shared" si="804"/>
        <v>0</v>
      </c>
      <c r="K1908" s="5" t="str">
        <f t="shared" si="805"/>
        <v>FALSE C</v>
      </c>
      <c r="L1908" s="5" t="str">
        <f t="array" ref="L1908">IFERROR(INDEX(e29_4c,SMALL(IF(($B$9&lt;=e29_raw)*($B$11&gt;=e29_raw),MATCH(ROW(e29_4c),ROW(e29_4c))),ROWS($A$1:A1902)),COLUMN(A1902)),"")</f>
        <v/>
      </c>
      <c r="M1908" s="5" t="b">
        <f t="shared" si="806"/>
        <v>0</v>
      </c>
      <c r="N1908" t="b">
        <f t="shared" si="807"/>
        <v>0</v>
      </c>
      <c r="O1908" t="b">
        <f t="shared" si="808"/>
        <v>0</v>
      </c>
      <c r="P1908" s="5" t="b">
        <f t="shared" si="809"/>
        <v>0</v>
      </c>
      <c r="T1908" t="str">
        <f t="shared" si="785"/>
        <v/>
      </c>
      <c r="U1908" t="str">
        <f t="shared" si="786"/>
        <v/>
      </c>
      <c r="V1908" t="str">
        <f t="shared" si="787"/>
        <v/>
      </c>
      <c r="W1908" t="str">
        <f t="shared" si="788"/>
        <v/>
      </c>
      <c r="X1908" t="str">
        <f t="shared" si="789"/>
        <v/>
      </c>
      <c r="Y1908" t="str">
        <f t="shared" si="790"/>
        <v/>
      </c>
      <c r="Z1908" t="str">
        <f t="shared" si="791"/>
        <v/>
      </c>
      <c r="AA1908" t="str">
        <f t="shared" si="792"/>
        <v/>
      </c>
      <c r="AB1908" t="str">
        <f t="shared" si="793"/>
        <v/>
      </c>
      <c r="AC1908" t="str">
        <f t="shared" si="794"/>
        <v/>
      </c>
      <c r="AD1908" t="str">
        <f t="shared" si="795"/>
        <v/>
      </c>
      <c r="AE1908" t="str">
        <f t="shared" si="796"/>
        <v/>
      </c>
      <c r="AF1908" t="str">
        <f t="shared" si="797"/>
        <v/>
      </c>
      <c r="AG1908" t="str">
        <f t="shared" si="798"/>
        <v/>
      </c>
    </row>
    <row r="1909" spans="3:33" x14ac:dyDescent="0.3">
      <c r="C1909" s="5" t="str">
        <f t="shared" si="799"/>
        <v/>
      </c>
      <c r="D1909" s="5" t="e">
        <f t="shared" si="783"/>
        <v>#N/A</v>
      </c>
      <c r="E1909" s="5" t="b">
        <f t="shared" si="800"/>
        <v>0</v>
      </c>
      <c r="F1909" s="5" t="e">
        <f t="shared" si="784"/>
        <v>#N/A</v>
      </c>
      <c r="G1909" s="5" t="str">
        <f t="shared" si="801"/>
        <v>FALSE V</v>
      </c>
      <c r="H1909" s="5" t="b">
        <f t="shared" si="802"/>
        <v>0</v>
      </c>
      <c r="I1909" s="5" t="b">
        <f t="shared" si="803"/>
        <v>0</v>
      </c>
      <c r="J1909" s="5" t="b">
        <f t="shared" si="804"/>
        <v>0</v>
      </c>
      <c r="K1909" s="5" t="str">
        <f t="shared" si="805"/>
        <v>FALSE C</v>
      </c>
      <c r="L1909" s="5" t="str">
        <f t="array" ref="L1909">IFERROR(INDEX(e29_4c,SMALL(IF(($B$9&lt;=e29_raw)*($B$11&gt;=e29_raw),MATCH(ROW(e29_4c),ROW(e29_4c))),ROWS($A$1:A1903)),COLUMN(A1903)),"")</f>
        <v/>
      </c>
      <c r="M1909" s="5" t="b">
        <f t="shared" si="806"/>
        <v>0</v>
      </c>
      <c r="N1909" t="b">
        <f t="shared" si="807"/>
        <v>0</v>
      </c>
      <c r="O1909" t="b">
        <f t="shared" si="808"/>
        <v>0</v>
      </c>
      <c r="P1909" s="5" t="b">
        <f t="shared" si="809"/>
        <v>0</v>
      </c>
      <c r="T1909" t="str">
        <f t="shared" si="785"/>
        <v/>
      </c>
      <c r="U1909" t="str">
        <f t="shared" si="786"/>
        <v/>
      </c>
      <c r="V1909" t="str">
        <f t="shared" si="787"/>
        <v/>
      </c>
      <c r="W1909" t="str">
        <f t="shared" si="788"/>
        <v/>
      </c>
      <c r="X1909" t="str">
        <f t="shared" si="789"/>
        <v/>
      </c>
      <c r="Y1909" t="str">
        <f t="shared" si="790"/>
        <v/>
      </c>
      <c r="Z1909" t="str">
        <f t="shared" si="791"/>
        <v/>
      </c>
      <c r="AA1909" t="str">
        <f t="shared" si="792"/>
        <v/>
      </c>
      <c r="AB1909" t="str">
        <f t="shared" si="793"/>
        <v/>
      </c>
      <c r="AC1909" t="str">
        <f t="shared" si="794"/>
        <v/>
      </c>
      <c r="AD1909" t="str">
        <f t="shared" si="795"/>
        <v/>
      </c>
      <c r="AE1909" t="str">
        <f t="shared" si="796"/>
        <v/>
      </c>
      <c r="AF1909" t="str">
        <f t="shared" si="797"/>
        <v/>
      </c>
      <c r="AG1909" t="str">
        <f t="shared" si="798"/>
        <v/>
      </c>
    </row>
    <row r="1910" spans="3:33" x14ac:dyDescent="0.3">
      <c r="C1910" s="5" t="str">
        <f t="shared" si="799"/>
        <v/>
      </c>
      <c r="D1910" s="5" t="e">
        <f t="shared" si="783"/>
        <v>#N/A</v>
      </c>
      <c r="E1910" s="5" t="b">
        <f t="shared" si="800"/>
        <v>0</v>
      </c>
      <c r="F1910" s="5" t="e">
        <f t="shared" si="784"/>
        <v>#N/A</v>
      </c>
      <c r="G1910" s="5" t="str">
        <f t="shared" si="801"/>
        <v>FALSE V</v>
      </c>
      <c r="H1910" s="5" t="b">
        <f t="shared" si="802"/>
        <v>0</v>
      </c>
      <c r="I1910" s="5" t="b">
        <f t="shared" si="803"/>
        <v>0</v>
      </c>
      <c r="J1910" s="5" t="b">
        <f t="shared" si="804"/>
        <v>0</v>
      </c>
      <c r="K1910" s="5" t="str">
        <f t="shared" si="805"/>
        <v>FALSE C</v>
      </c>
      <c r="L1910" s="5" t="str">
        <f t="array" ref="L1910">IFERROR(INDEX(e29_4c,SMALL(IF(($B$9&lt;=e29_raw)*($B$11&gt;=e29_raw),MATCH(ROW(e29_4c),ROW(e29_4c))),ROWS($A$1:A1904)),COLUMN(A1904)),"")</f>
        <v/>
      </c>
      <c r="M1910" s="5" t="b">
        <f t="shared" si="806"/>
        <v>0</v>
      </c>
      <c r="N1910" t="b">
        <f t="shared" si="807"/>
        <v>0</v>
      </c>
      <c r="O1910" t="b">
        <f t="shared" si="808"/>
        <v>0</v>
      </c>
      <c r="P1910" s="5" t="b">
        <f t="shared" si="809"/>
        <v>0</v>
      </c>
      <c r="T1910" t="str">
        <f t="shared" si="785"/>
        <v/>
      </c>
      <c r="U1910" t="str">
        <f t="shared" si="786"/>
        <v/>
      </c>
      <c r="V1910" t="str">
        <f t="shared" si="787"/>
        <v/>
      </c>
      <c r="W1910" t="str">
        <f t="shared" si="788"/>
        <v/>
      </c>
      <c r="X1910" t="str">
        <f t="shared" si="789"/>
        <v/>
      </c>
      <c r="Y1910" t="str">
        <f t="shared" si="790"/>
        <v/>
      </c>
      <c r="Z1910" t="str">
        <f t="shared" si="791"/>
        <v/>
      </c>
      <c r="AA1910" t="str">
        <f t="shared" si="792"/>
        <v/>
      </c>
      <c r="AB1910" t="str">
        <f t="shared" si="793"/>
        <v/>
      </c>
      <c r="AC1910" t="str">
        <f t="shared" si="794"/>
        <v/>
      </c>
      <c r="AD1910" t="str">
        <f t="shared" si="795"/>
        <v/>
      </c>
      <c r="AE1910" t="str">
        <f t="shared" si="796"/>
        <v/>
      </c>
      <c r="AF1910" t="str">
        <f t="shared" si="797"/>
        <v/>
      </c>
      <c r="AG1910" t="str">
        <f t="shared" si="798"/>
        <v/>
      </c>
    </row>
    <row r="1911" spans="3:33" x14ac:dyDescent="0.3">
      <c r="C1911" s="5" t="str">
        <f t="shared" si="799"/>
        <v/>
      </c>
      <c r="D1911" s="5" t="e">
        <f t="shared" si="783"/>
        <v>#N/A</v>
      </c>
      <c r="E1911" s="5" t="b">
        <f t="shared" si="800"/>
        <v>0</v>
      </c>
      <c r="F1911" s="5" t="e">
        <f t="shared" si="784"/>
        <v>#N/A</v>
      </c>
      <c r="G1911" s="5" t="str">
        <f t="shared" si="801"/>
        <v>FALSE V</v>
      </c>
      <c r="H1911" s="5" t="b">
        <f t="shared" si="802"/>
        <v>0</v>
      </c>
      <c r="I1911" s="5" t="b">
        <f t="shared" si="803"/>
        <v>0</v>
      </c>
      <c r="J1911" s="5" t="b">
        <f t="shared" si="804"/>
        <v>0</v>
      </c>
      <c r="K1911" s="5" t="str">
        <f t="shared" si="805"/>
        <v>FALSE C</v>
      </c>
      <c r="L1911" s="5" t="str">
        <f t="array" ref="L1911">IFERROR(INDEX(e29_4c,SMALL(IF(($B$9&lt;=e29_raw)*($B$11&gt;=e29_raw),MATCH(ROW(e29_4c),ROW(e29_4c))),ROWS($A$1:A1905)),COLUMN(A1905)),"")</f>
        <v/>
      </c>
      <c r="M1911" s="5" t="b">
        <f t="shared" si="806"/>
        <v>0</v>
      </c>
      <c r="N1911" t="b">
        <f t="shared" si="807"/>
        <v>0</v>
      </c>
      <c r="O1911" t="b">
        <f t="shared" si="808"/>
        <v>0</v>
      </c>
      <c r="P1911" s="5" t="b">
        <f t="shared" si="809"/>
        <v>0</v>
      </c>
      <c r="T1911" t="str">
        <f t="shared" si="785"/>
        <v/>
      </c>
      <c r="U1911" t="str">
        <f t="shared" si="786"/>
        <v/>
      </c>
      <c r="V1911" t="str">
        <f t="shared" si="787"/>
        <v/>
      </c>
      <c r="W1911" t="str">
        <f t="shared" si="788"/>
        <v/>
      </c>
      <c r="X1911" t="str">
        <f t="shared" si="789"/>
        <v/>
      </c>
      <c r="Y1911" t="str">
        <f t="shared" si="790"/>
        <v/>
      </c>
      <c r="Z1911" t="str">
        <f t="shared" si="791"/>
        <v/>
      </c>
      <c r="AA1911" t="str">
        <f t="shared" si="792"/>
        <v/>
      </c>
      <c r="AB1911" t="str">
        <f t="shared" si="793"/>
        <v/>
      </c>
      <c r="AC1911" t="str">
        <f t="shared" si="794"/>
        <v/>
      </c>
      <c r="AD1911" t="str">
        <f t="shared" si="795"/>
        <v/>
      </c>
      <c r="AE1911" t="str">
        <f t="shared" si="796"/>
        <v/>
      </c>
      <c r="AF1911" t="str">
        <f t="shared" si="797"/>
        <v/>
      </c>
      <c r="AG1911" t="str">
        <f t="shared" si="798"/>
        <v/>
      </c>
    </row>
    <row r="1912" spans="3:33" x14ac:dyDescent="0.3">
      <c r="C1912" s="5" t="str">
        <f t="shared" si="799"/>
        <v/>
      </c>
      <c r="D1912" s="5" t="e">
        <f t="shared" si="783"/>
        <v>#N/A</v>
      </c>
      <c r="E1912" s="5" t="b">
        <f t="shared" si="800"/>
        <v>0</v>
      </c>
      <c r="F1912" s="5" t="e">
        <f t="shared" si="784"/>
        <v>#N/A</v>
      </c>
      <c r="G1912" s="5" t="str">
        <f t="shared" si="801"/>
        <v>FALSE V</v>
      </c>
      <c r="H1912" s="5" t="b">
        <f t="shared" si="802"/>
        <v>0</v>
      </c>
      <c r="I1912" s="5" t="b">
        <f t="shared" si="803"/>
        <v>0</v>
      </c>
      <c r="J1912" s="5" t="b">
        <f t="shared" si="804"/>
        <v>0</v>
      </c>
      <c r="K1912" s="5" t="str">
        <f t="shared" si="805"/>
        <v>FALSE C</v>
      </c>
      <c r="L1912" s="5" t="str">
        <f t="array" ref="L1912">IFERROR(INDEX(e29_4c,SMALL(IF(($B$9&lt;=e29_raw)*($B$11&gt;=e29_raw),MATCH(ROW(e29_4c),ROW(e29_4c))),ROWS($A$1:A1906)),COLUMN(A1906)),"")</f>
        <v/>
      </c>
      <c r="M1912" s="5" t="b">
        <f t="shared" si="806"/>
        <v>0</v>
      </c>
      <c r="N1912" t="b">
        <f t="shared" si="807"/>
        <v>0</v>
      </c>
      <c r="O1912" t="b">
        <f t="shared" si="808"/>
        <v>0</v>
      </c>
      <c r="P1912" s="5" t="b">
        <f t="shared" si="809"/>
        <v>0</v>
      </c>
      <c r="T1912" t="str">
        <f t="shared" si="785"/>
        <v/>
      </c>
      <c r="U1912" t="str">
        <f t="shared" si="786"/>
        <v/>
      </c>
      <c r="V1912" t="str">
        <f t="shared" si="787"/>
        <v/>
      </c>
      <c r="W1912" t="str">
        <f t="shared" si="788"/>
        <v/>
      </c>
      <c r="X1912" t="str">
        <f t="shared" si="789"/>
        <v/>
      </c>
      <c r="Y1912" t="str">
        <f t="shared" si="790"/>
        <v/>
      </c>
      <c r="Z1912" t="str">
        <f t="shared" si="791"/>
        <v/>
      </c>
      <c r="AA1912" t="str">
        <f t="shared" si="792"/>
        <v/>
      </c>
      <c r="AB1912" t="str">
        <f t="shared" si="793"/>
        <v/>
      </c>
      <c r="AC1912" t="str">
        <f t="shared" si="794"/>
        <v/>
      </c>
      <c r="AD1912" t="str">
        <f t="shared" si="795"/>
        <v/>
      </c>
      <c r="AE1912" t="str">
        <f t="shared" si="796"/>
        <v/>
      </c>
      <c r="AF1912" t="str">
        <f t="shared" si="797"/>
        <v/>
      </c>
      <c r="AG1912" t="str">
        <f t="shared" si="798"/>
        <v/>
      </c>
    </row>
    <row r="1913" spans="3:33" x14ac:dyDescent="0.3">
      <c r="C1913" s="5" t="str">
        <f t="shared" si="799"/>
        <v/>
      </c>
      <c r="D1913" s="5" t="e">
        <f t="shared" si="783"/>
        <v>#N/A</v>
      </c>
      <c r="E1913" s="5" t="b">
        <f t="shared" si="800"/>
        <v>0</v>
      </c>
      <c r="F1913" s="5" t="e">
        <f t="shared" si="784"/>
        <v>#N/A</v>
      </c>
      <c r="G1913" s="5" t="str">
        <f t="shared" si="801"/>
        <v>FALSE V</v>
      </c>
      <c r="H1913" s="5" t="b">
        <f t="shared" si="802"/>
        <v>0</v>
      </c>
      <c r="I1913" s="5" t="b">
        <f t="shared" si="803"/>
        <v>0</v>
      </c>
      <c r="J1913" s="5" t="b">
        <f t="shared" si="804"/>
        <v>0</v>
      </c>
      <c r="K1913" s="5" t="str">
        <f t="shared" si="805"/>
        <v>FALSE C</v>
      </c>
      <c r="L1913" s="5" t="str">
        <f t="array" ref="L1913">IFERROR(INDEX(e29_4c,SMALL(IF(($B$9&lt;=e29_raw)*($B$11&gt;=e29_raw),MATCH(ROW(e29_4c),ROW(e29_4c))),ROWS($A$1:A1907)),COLUMN(A1907)),"")</f>
        <v/>
      </c>
      <c r="M1913" s="5" t="b">
        <f t="shared" si="806"/>
        <v>0</v>
      </c>
      <c r="N1913" t="b">
        <f t="shared" si="807"/>
        <v>0</v>
      </c>
      <c r="O1913" t="b">
        <f t="shared" si="808"/>
        <v>0</v>
      </c>
      <c r="P1913" s="5" t="b">
        <f t="shared" si="809"/>
        <v>0</v>
      </c>
      <c r="T1913" t="str">
        <f t="shared" si="785"/>
        <v/>
      </c>
      <c r="U1913" t="str">
        <f t="shared" si="786"/>
        <v/>
      </c>
      <c r="V1913" t="str">
        <f t="shared" si="787"/>
        <v/>
      </c>
      <c r="W1913" t="str">
        <f t="shared" si="788"/>
        <v/>
      </c>
      <c r="X1913" t="str">
        <f t="shared" si="789"/>
        <v/>
      </c>
      <c r="Y1913" t="str">
        <f t="shared" si="790"/>
        <v/>
      </c>
      <c r="Z1913" t="str">
        <f t="shared" si="791"/>
        <v/>
      </c>
      <c r="AA1913" t="str">
        <f t="shared" si="792"/>
        <v/>
      </c>
      <c r="AB1913" t="str">
        <f t="shared" si="793"/>
        <v/>
      </c>
      <c r="AC1913" t="str">
        <f t="shared" si="794"/>
        <v/>
      </c>
      <c r="AD1913" t="str">
        <f t="shared" si="795"/>
        <v/>
      </c>
      <c r="AE1913" t="str">
        <f t="shared" si="796"/>
        <v/>
      </c>
      <c r="AF1913" t="str">
        <f t="shared" si="797"/>
        <v/>
      </c>
      <c r="AG1913" t="str">
        <f t="shared" si="798"/>
        <v/>
      </c>
    </row>
    <row r="1914" spans="3:33" x14ac:dyDescent="0.3">
      <c r="C1914" s="5" t="str">
        <f t="shared" si="799"/>
        <v/>
      </c>
      <c r="D1914" s="5" t="e">
        <f t="shared" si="783"/>
        <v>#N/A</v>
      </c>
      <c r="E1914" s="5" t="b">
        <f t="shared" si="800"/>
        <v>0</v>
      </c>
      <c r="F1914" s="5" t="e">
        <f t="shared" si="784"/>
        <v>#N/A</v>
      </c>
      <c r="G1914" s="5" t="str">
        <f t="shared" si="801"/>
        <v>FALSE V</v>
      </c>
      <c r="H1914" s="5" t="b">
        <f t="shared" si="802"/>
        <v>0</v>
      </c>
      <c r="I1914" s="5" t="b">
        <f t="shared" si="803"/>
        <v>0</v>
      </c>
      <c r="J1914" s="5" t="b">
        <f t="shared" si="804"/>
        <v>0</v>
      </c>
      <c r="K1914" s="5" t="str">
        <f t="shared" si="805"/>
        <v>FALSE C</v>
      </c>
      <c r="L1914" s="5" t="str">
        <f t="array" ref="L1914">IFERROR(INDEX(e29_4c,SMALL(IF(($B$9&lt;=e29_raw)*($B$11&gt;=e29_raw),MATCH(ROW(e29_4c),ROW(e29_4c))),ROWS($A$1:A1908)),COLUMN(A1908)),"")</f>
        <v/>
      </c>
      <c r="M1914" s="5" t="b">
        <f t="shared" si="806"/>
        <v>0</v>
      </c>
      <c r="N1914" t="b">
        <f t="shared" si="807"/>
        <v>0</v>
      </c>
      <c r="O1914" t="b">
        <f t="shared" si="808"/>
        <v>0</v>
      </c>
      <c r="P1914" s="5" t="b">
        <f t="shared" si="809"/>
        <v>0</v>
      </c>
      <c r="T1914" t="str">
        <f t="shared" si="785"/>
        <v/>
      </c>
      <c r="U1914" t="str">
        <f t="shared" si="786"/>
        <v/>
      </c>
      <c r="V1914" t="str">
        <f t="shared" si="787"/>
        <v/>
      </c>
      <c r="W1914" t="str">
        <f t="shared" si="788"/>
        <v/>
      </c>
      <c r="X1914" t="str">
        <f t="shared" si="789"/>
        <v/>
      </c>
      <c r="Y1914" t="str">
        <f t="shared" si="790"/>
        <v/>
      </c>
      <c r="Z1914" t="str">
        <f t="shared" si="791"/>
        <v/>
      </c>
      <c r="AA1914" t="str">
        <f t="shared" si="792"/>
        <v/>
      </c>
      <c r="AB1914" t="str">
        <f t="shared" si="793"/>
        <v/>
      </c>
      <c r="AC1914" t="str">
        <f t="shared" si="794"/>
        <v/>
      </c>
      <c r="AD1914" t="str">
        <f t="shared" si="795"/>
        <v/>
      </c>
      <c r="AE1914" t="str">
        <f t="shared" si="796"/>
        <v/>
      </c>
      <c r="AF1914" t="str">
        <f t="shared" si="797"/>
        <v/>
      </c>
      <c r="AG1914" t="str">
        <f t="shared" si="798"/>
        <v/>
      </c>
    </row>
    <row r="1915" spans="3:33" x14ac:dyDescent="0.3">
      <c r="C1915" s="5" t="str">
        <f t="shared" si="799"/>
        <v/>
      </c>
      <c r="D1915" s="5" t="e">
        <f t="shared" si="783"/>
        <v>#N/A</v>
      </c>
      <c r="E1915" s="5" t="b">
        <f t="shared" si="800"/>
        <v>0</v>
      </c>
      <c r="F1915" s="5" t="e">
        <f t="shared" si="784"/>
        <v>#N/A</v>
      </c>
      <c r="G1915" s="5" t="str">
        <f t="shared" si="801"/>
        <v>FALSE V</v>
      </c>
      <c r="H1915" s="5" t="b">
        <f t="shared" si="802"/>
        <v>0</v>
      </c>
      <c r="I1915" s="5" t="b">
        <f t="shared" si="803"/>
        <v>0</v>
      </c>
      <c r="J1915" s="5" t="b">
        <f t="shared" si="804"/>
        <v>0</v>
      </c>
      <c r="K1915" s="5" t="str">
        <f t="shared" si="805"/>
        <v>FALSE C</v>
      </c>
      <c r="L1915" s="5" t="str">
        <f t="array" ref="L1915">IFERROR(INDEX(e29_4c,SMALL(IF(($B$9&lt;=e29_raw)*($B$11&gt;=e29_raw),MATCH(ROW(e29_4c),ROW(e29_4c))),ROWS($A$1:A1909)),COLUMN(A1909)),"")</f>
        <v/>
      </c>
      <c r="M1915" s="5" t="b">
        <f t="shared" si="806"/>
        <v>0</v>
      </c>
      <c r="N1915" t="b">
        <f t="shared" si="807"/>
        <v>0</v>
      </c>
      <c r="O1915" t="b">
        <f t="shared" si="808"/>
        <v>0</v>
      </c>
      <c r="P1915" s="5" t="b">
        <f t="shared" si="809"/>
        <v>0</v>
      </c>
      <c r="T1915" t="str">
        <f t="shared" si="785"/>
        <v/>
      </c>
      <c r="U1915" t="str">
        <f t="shared" si="786"/>
        <v/>
      </c>
      <c r="V1915" t="str">
        <f t="shared" si="787"/>
        <v/>
      </c>
      <c r="W1915" t="str">
        <f t="shared" si="788"/>
        <v/>
      </c>
      <c r="X1915" t="str">
        <f t="shared" si="789"/>
        <v/>
      </c>
      <c r="Y1915" t="str">
        <f t="shared" si="790"/>
        <v/>
      </c>
      <c r="Z1915" t="str">
        <f t="shared" si="791"/>
        <v/>
      </c>
      <c r="AA1915" t="str">
        <f t="shared" si="792"/>
        <v/>
      </c>
      <c r="AB1915" t="str">
        <f t="shared" si="793"/>
        <v/>
      </c>
      <c r="AC1915" t="str">
        <f t="shared" si="794"/>
        <v/>
      </c>
      <c r="AD1915" t="str">
        <f t="shared" si="795"/>
        <v/>
      </c>
      <c r="AE1915" t="str">
        <f t="shared" si="796"/>
        <v/>
      </c>
      <c r="AF1915" t="str">
        <f t="shared" si="797"/>
        <v/>
      </c>
      <c r="AG1915" t="str">
        <f t="shared" si="798"/>
        <v/>
      </c>
    </row>
    <row r="1916" spans="3:33" x14ac:dyDescent="0.3">
      <c r="C1916" s="5" t="str">
        <f t="shared" si="799"/>
        <v/>
      </c>
      <c r="D1916" s="5" t="e">
        <f t="shared" si="783"/>
        <v>#N/A</v>
      </c>
      <c r="E1916" s="5" t="b">
        <f t="shared" si="800"/>
        <v>0</v>
      </c>
      <c r="F1916" s="5" t="e">
        <f t="shared" si="784"/>
        <v>#N/A</v>
      </c>
      <c r="G1916" s="5" t="str">
        <f t="shared" si="801"/>
        <v>FALSE V</v>
      </c>
      <c r="H1916" s="5" t="b">
        <f t="shared" si="802"/>
        <v>0</v>
      </c>
      <c r="I1916" s="5" t="b">
        <f t="shared" si="803"/>
        <v>0</v>
      </c>
      <c r="J1916" s="5" t="b">
        <f t="shared" si="804"/>
        <v>0</v>
      </c>
      <c r="K1916" s="5" t="str">
        <f t="shared" si="805"/>
        <v>FALSE C</v>
      </c>
      <c r="L1916" s="5" t="str">
        <f t="array" ref="L1916">IFERROR(INDEX(e29_4c,SMALL(IF(($B$9&lt;=e29_raw)*($B$11&gt;=e29_raw),MATCH(ROW(e29_4c),ROW(e29_4c))),ROWS($A$1:A1910)),COLUMN(A1910)),"")</f>
        <v/>
      </c>
      <c r="M1916" s="5" t="b">
        <f t="shared" si="806"/>
        <v>0</v>
      </c>
      <c r="N1916" t="b">
        <f t="shared" si="807"/>
        <v>0</v>
      </c>
      <c r="O1916" t="b">
        <f t="shared" si="808"/>
        <v>0</v>
      </c>
      <c r="P1916" s="5" t="b">
        <f t="shared" si="809"/>
        <v>0</v>
      </c>
      <c r="T1916" t="str">
        <f t="shared" si="785"/>
        <v/>
      </c>
      <c r="U1916" t="str">
        <f t="shared" si="786"/>
        <v/>
      </c>
      <c r="V1916" t="str">
        <f t="shared" si="787"/>
        <v/>
      </c>
      <c r="W1916" t="str">
        <f t="shared" si="788"/>
        <v/>
      </c>
      <c r="X1916" t="str">
        <f t="shared" si="789"/>
        <v/>
      </c>
      <c r="Y1916" t="str">
        <f t="shared" si="790"/>
        <v/>
      </c>
      <c r="Z1916" t="str">
        <f t="shared" si="791"/>
        <v/>
      </c>
      <c r="AA1916" t="str">
        <f t="shared" si="792"/>
        <v/>
      </c>
      <c r="AB1916" t="str">
        <f t="shared" si="793"/>
        <v/>
      </c>
      <c r="AC1916" t="str">
        <f t="shared" si="794"/>
        <v/>
      </c>
      <c r="AD1916" t="str">
        <f t="shared" si="795"/>
        <v/>
      </c>
      <c r="AE1916" t="str">
        <f t="shared" si="796"/>
        <v/>
      </c>
      <c r="AF1916" t="str">
        <f t="shared" si="797"/>
        <v/>
      </c>
      <c r="AG1916" t="str">
        <f t="shared" si="798"/>
        <v/>
      </c>
    </row>
    <row r="1917" spans="3:33" x14ac:dyDescent="0.3">
      <c r="C1917" s="5" t="str">
        <f t="shared" si="799"/>
        <v/>
      </c>
      <c r="D1917" s="5" t="e">
        <f t="shared" si="783"/>
        <v>#N/A</v>
      </c>
      <c r="E1917" s="5" t="b">
        <f t="shared" si="800"/>
        <v>0</v>
      </c>
      <c r="F1917" s="5" t="e">
        <f t="shared" si="784"/>
        <v>#N/A</v>
      </c>
      <c r="G1917" s="5" t="str">
        <f t="shared" si="801"/>
        <v>FALSE V</v>
      </c>
      <c r="H1917" s="5" t="b">
        <f t="shared" si="802"/>
        <v>0</v>
      </c>
      <c r="I1917" s="5" t="b">
        <f t="shared" si="803"/>
        <v>0</v>
      </c>
      <c r="J1917" s="5" t="b">
        <f t="shared" si="804"/>
        <v>0</v>
      </c>
      <c r="K1917" s="5" t="str">
        <f t="shared" si="805"/>
        <v>FALSE C</v>
      </c>
      <c r="L1917" s="5" t="str">
        <f t="array" ref="L1917">IFERROR(INDEX(e29_4c,SMALL(IF(($B$9&lt;=e29_raw)*($B$11&gt;=e29_raw),MATCH(ROW(e29_4c),ROW(e29_4c))),ROWS($A$1:A1911)),COLUMN(A1911)),"")</f>
        <v/>
      </c>
      <c r="M1917" s="5" t="b">
        <f t="shared" si="806"/>
        <v>0</v>
      </c>
      <c r="N1917" t="b">
        <f t="shared" si="807"/>
        <v>0</v>
      </c>
      <c r="O1917" t="b">
        <f t="shared" si="808"/>
        <v>0</v>
      </c>
      <c r="P1917" s="5" t="b">
        <f t="shared" si="809"/>
        <v>0</v>
      </c>
      <c r="T1917" t="str">
        <f t="shared" si="785"/>
        <v/>
      </c>
      <c r="U1917" t="str">
        <f t="shared" si="786"/>
        <v/>
      </c>
      <c r="V1917" t="str">
        <f t="shared" si="787"/>
        <v/>
      </c>
      <c r="W1917" t="str">
        <f t="shared" si="788"/>
        <v/>
      </c>
      <c r="X1917" t="str">
        <f t="shared" si="789"/>
        <v/>
      </c>
      <c r="Y1917" t="str">
        <f t="shared" si="790"/>
        <v/>
      </c>
      <c r="Z1917" t="str">
        <f t="shared" si="791"/>
        <v/>
      </c>
      <c r="AA1917" t="str">
        <f t="shared" si="792"/>
        <v/>
      </c>
      <c r="AB1917" t="str">
        <f t="shared" si="793"/>
        <v/>
      </c>
      <c r="AC1917" t="str">
        <f t="shared" si="794"/>
        <v/>
      </c>
      <c r="AD1917" t="str">
        <f t="shared" si="795"/>
        <v/>
      </c>
      <c r="AE1917" t="str">
        <f t="shared" si="796"/>
        <v/>
      </c>
      <c r="AF1917" t="str">
        <f t="shared" si="797"/>
        <v/>
      </c>
      <c r="AG1917" t="str">
        <f t="shared" si="798"/>
        <v/>
      </c>
    </row>
    <row r="1918" spans="3:33" x14ac:dyDescent="0.3">
      <c r="C1918" s="5" t="str">
        <f t="shared" si="799"/>
        <v/>
      </c>
      <c r="D1918" s="5" t="e">
        <f t="shared" si="783"/>
        <v>#N/A</v>
      </c>
      <c r="E1918" s="5" t="b">
        <f t="shared" si="800"/>
        <v>0</v>
      </c>
      <c r="F1918" s="5" t="e">
        <f t="shared" si="784"/>
        <v>#N/A</v>
      </c>
      <c r="G1918" s="5" t="str">
        <f t="shared" si="801"/>
        <v>FALSE V</v>
      </c>
      <c r="H1918" s="5" t="b">
        <f t="shared" si="802"/>
        <v>0</v>
      </c>
      <c r="I1918" s="5" t="b">
        <f t="shared" si="803"/>
        <v>0</v>
      </c>
      <c r="J1918" s="5" t="b">
        <f t="shared" si="804"/>
        <v>0</v>
      </c>
      <c r="K1918" s="5" t="str">
        <f t="shared" si="805"/>
        <v>FALSE C</v>
      </c>
      <c r="L1918" s="5" t="str">
        <f t="array" ref="L1918">IFERROR(INDEX(e29_4c,SMALL(IF(($B$9&lt;=e29_raw)*($B$11&gt;=e29_raw),MATCH(ROW(e29_4c),ROW(e29_4c))),ROWS($A$1:A1912)),COLUMN(A1912)),"")</f>
        <v/>
      </c>
      <c r="M1918" s="5" t="b">
        <f t="shared" si="806"/>
        <v>0</v>
      </c>
      <c r="N1918" t="b">
        <f t="shared" si="807"/>
        <v>0</v>
      </c>
      <c r="O1918" t="b">
        <f t="shared" si="808"/>
        <v>0</v>
      </c>
      <c r="P1918" s="5" t="b">
        <f t="shared" si="809"/>
        <v>0</v>
      </c>
      <c r="T1918" t="str">
        <f t="shared" si="785"/>
        <v/>
      </c>
      <c r="U1918" t="str">
        <f t="shared" si="786"/>
        <v/>
      </c>
      <c r="V1918" t="str">
        <f t="shared" si="787"/>
        <v/>
      </c>
      <c r="W1918" t="str">
        <f t="shared" si="788"/>
        <v/>
      </c>
      <c r="X1918" t="str">
        <f t="shared" si="789"/>
        <v/>
      </c>
      <c r="Y1918" t="str">
        <f t="shared" si="790"/>
        <v/>
      </c>
      <c r="Z1918" t="str">
        <f t="shared" si="791"/>
        <v/>
      </c>
      <c r="AA1918" t="str">
        <f t="shared" si="792"/>
        <v/>
      </c>
      <c r="AB1918" t="str">
        <f t="shared" si="793"/>
        <v/>
      </c>
      <c r="AC1918" t="str">
        <f t="shared" si="794"/>
        <v/>
      </c>
      <c r="AD1918" t="str">
        <f t="shared" si="795"/>
        <v/>
      </c>
      <c r="AE1918" t="str">
        <f t="shared" si="796"/>
        <v/>
      </c>
      <c r="AF1918" t="str">
        <f t="shared" si="797"/>
        <v/>
      </c>
      <c r="AG1918" t="str">
        <f t="shared" si="798"/>
        <v/>
      </c>
    </row>
    <row r="1919" spans="3:33" x14ac:dyDescent="0.3">
      <c r="C1919" s="5" t="str">
        <f t="shared" si="799"/>
        <v/>
      </c>
      <c r="D1919" s="5" t="e">
        <f t="shared" si="783"/>
        <v>#N/A</v>
      </c>
      <c r="E1919" s="5" t="b">
        <f t="shared" si="800"/>
        <v>0</v>
      </c>
      <c r="F1919" s="5" t="e">
        <f t="shared" si="784"/>
        <v>#N/A</v>
      </c>
      <c r="G1919" s="5" t="str">
        <f t="shared" si="801"/>
        <v>FALSE V</v>
      </c>
      <c r="H1919" s="5" t="b">
        <f t="shared" si="802"/>
        <v>0</v>
      </c>
      <c r="I1919" s="5" t="b">
        <f t="shared" si="803"/>
        <v>0</v>
      </c>
      <c r="J1919" s="5" t="b">
        <f t="shared" si="804"/>
        <v>0</v>
      </c>
      <c r="K1919" s="5" t="str">
        <f t="shared" si="805"/>
        <v>FALSE C</v>
      </c>
      <c r="L1919" s="5" t="str">
        <f t="array" ref="L1919">IFERROR(INDEX(e29_4c,SMALL(IF(($B$9&lt;=e29_raw)*($B$11&gt;=e29_raw),MATCH(ROW(e29_4c),ROW(e29_4c))),ROWS($A$1:A1913)),COLUMN(A1913)),"")</f>
        <v/>
      </c>
      <c r="M1919" s="5" t="b">
        <f t="shared" si="806"/>
        <v>0</v>
      </c>
      <c r="N1919" t="b">
        <f t="shared" si="807"/>
        <v>0</v>
      </c>
      <c r="O1919" t="b">
        <f t="shared" si="808"/>
        <v>0</v>
      </c>
      <c r="P1919" s="5" t="b">
        <f t="shared" si="809"/>
        <v>0</v>
      </c>
      <c r="T1919" t="str">
        <f t="shared" si="785"/>
        <v/>
      </c>
      <c r="U1919" t="str">
        <f t="shared" si="786"/>
        <v/>
      </c>
      <c r="V1919" t="str">
        <f t="shared" si="787"/>
        <v/>
      </c>
      <c r="W1919" t="str">
        <f t="shared" si="788"/>
        <v/>
      </c>
      <c r="X1919" t="str">
        <f t="shared" si="789"/>
        <v/>
      </c>
      <c r="Y1919" t="str">
        <f t="shared" si="790"/>
        <v/>
      </c>
      <c r="Z1919" t="str">
        <f t="shared" si="791"/>
        <v/>
      </c>
      <c r="AA1919" t="str">
        <f t="shared" si="792"/>
        <v/>
      </c>
      <c r="AB1919" t="str">
        <f t="shared" si="793"/>
        <v/>
      </c>
      <c r="AC1919" t="str">
        <f t="shared" si="794"/>
        <v/>
      </c>
      <c r="AD1919" t="str">
        <f t="shared" si="795"/>
        <v/>
      </c>
      <c r="AE1919" t="str">
        <f t="shared" si="796"/>
        <v/>
      </c>
      <c r="AF1919" t="str">
        <f t="shared" si="797"/>
        <v/>
      </c>
      <c r="AG1919" t="str">
        <f t="shared" si="798"/>
        <v/>
      </c>
    </row>
    <row r="1920" spans="3:33" x14ac:dyDescent="0.3">
      <c r="C1920" s="5" t="str">
        <f t="shared" si="799"/>
        <v/>
      </c>
      <c r="D1920" s="5" t="e">
        <f t="shared" si="783"/>
        <v>#N/A</v>
      </c>
      <c r="E1920" s="5" t="b">
        <f t="shared" si="800"/>
        <v>0</v>
      </c>
      <c r="F1920" s="5" t="e">
        <f t="shared" si="784"/>
        <v>#N/A</v>
      </c>
      <c r="G1920" s="5" t="str">
        <f t="shared" si="801"/>
        <v>FALSE V</v>
      </c>
      <c r="H1920" s="5" t="b">
        <f t="shared" si="802"/>
        <v>0</v>
      </c>
      <c r="I1920" s="5" t="b">
        <f t="shared" si="803"/>
        <v>0</v>
      </c>
      <c r="J1920" s="5" t="b">
        <f t="shared" si="804"/>
        <v>0</v>
      </c>
      <c r="K1920" s="5" t="str">
        <f t="shared" si="805"/>
        <v>FALSE C</v>
      </c>
      <c r="L1920" s="5" t="str">
        <f t="array" ref="L1920">IFERROR(INDEX(e29_4c,SMALL(IF(($B$9&lt;=e29_raw)*($B$11&gt;=e29_raw),MATCH(ROW(e29_4c),ROW(e29_4c))),ROWS($A$1:A1914)),COLUMN(A1914)),"")</f>
        <v/>
      </c>
      <c r="M1920" s="5" t="b">
        <f t="shared" si="806"/>
        <v>0</v>
      </c>
      <c r="N1920" t="b">
        <f t="shared" si="807"/>
        <v>0</v>
      </c>
      <c r="O1920" t="b">
        <f t="shared" si="808"/>
        <v>0</v>
      </c>
      <c r="P1920" s="5" t="b">
        <f t="shared" si="809"/>
        <v>0</v>
      </c>
      <c r="T1920" t="str">
        <f t="shared" si="785"/>
        <v/>
      </c>
      <c r="U1920" t="str">
        <f t="shared" si="786"/>
        <v/>
      </c>
      <c r="V1920" t="str">
        <f t="shared" si="787"/>
        <v/>
      </c>
      <c r="W1920" t="str">
        <f t="shared" si="788"/>
        <v/>
      </c>
      <c r="X1920" t="str">
        <f t="shared" si="789"/>
        <v/>
      </c>
      <c r="Y1920" t="str">
        <f t="shared" si="790"/>
        <v/>
      </c>
      <c r="Z1920" t="str">
        <f t="shared" si="791"/>
        <v/>
      </c>
      <c r="AA1920" t="str">
        <f t="shared" si="792"/>
        <v/>
      </c>
      <c r="AB1920" t="str">
        <f t="shared" si="793"/>
        <v/>
      </c>
      <c r="AC1920" t="str">
        <f t="shared" si="794"/>
        <v/>
      </c>
      <c r="AD1920" t="str">
        <f t="shared" si="795"/>
        <v/>
      </c>
      <c r="AE1920" t="str">
        <f t="shared" si="796"/>
        <v/>
      </c>
      <c r="AF1920" t="str">
        <f t="shared" si="797"/>
        <v/>
      </c>
      <c r="AG1920" t="str">
        <f t="shared" si="798"/>
        <v/>
      </c>
    </row>
    <row r="1921" spans="3:33" x14ac:dyDescent="0.3">
      <c r="C1921" s="5" t="str">
        <f t="shared" si="799"/>
        <v/>
      </c>
      <c r="D1921" s="5" t="e">
        <f t="shared" si="783"/>
        <v>#N/A</v>
      </c>
      <c r="E1921" s="5" t="b">
        <f t="shared" si="800"/>
        <v>0</v>
      </c>
      <c r="F1921" s="5" t="e">
        <f t="shared" si="784"/>
        <v>#N/A</v>
      </c>
      <c r="G1921" s="5" t="str">
        <f t="shared" si="801"/>
        <v>FALSE V</v>
      </c>
      <c r="H1921" s="5" t="b">
        <f t="shared" si="802"/>
        <v>0</v>
      </c>
      <c r="I1921" s="5" t="b">
        <f t="shared" si="803"/>
        <v>0</v>
      </c>
      <c r="J1921" s="5" t="b">
        <f t="shared" si="804"/>
        <v>0</v>
      </c>
      <c r="K1921" s="5" t="str">
        <f t="shared" si="805"/>
        <v>FALSE C</v>
      </c>
      <c r="L1921" s="5" t="str">
        <f t="array" ref="L1921">IFERROR(INDEX(e29_4c,SMALL(IF(($B$9&lt;=e29_raw)*($B$11&gt;=e29_raw),MATCH(ROW(e29_4c),ROW(e29_4c))),ROWS($A$1:A1915)),COLUMN(A1915)),"")</f>
        <v/>
      </c>
      <c r="M1921" s="5" t="b">
        <f t="shared" si="806"/>
        <v>0</v>
      </c>
      <c r="N1921" t="b">
        <f t="shared" si="807"/>
        <v>0</v>
      </c>
      <c r="O1921" t="b">
        <f t="shared" si="808"/>
        <v>0</v>
      </c>
      <c r="P1921" s="5" t="b">
        <f t="shared" si="809"/>
        <v>0</v>
      </c>
      <c r="T1921" t="str">
        <f t="shared" si="785"/>
        <v/>
      </c>
      <c r="U1921" t="str">
        <f t="shared" si="786"/>
        <v/>
      </c>
      <c r="V1921" t="str">
        <f t="shared" si="787"/>
        <v/>
      </c>
      <c r="W1921" t="str">
        <f t="shared" si="788"/>
        <v/>
      </c>
      <c r="X1921" t="str">
        <f t="shared" si="789"/>
        <v/>
      </c>
      <c r="Y1921" t="str">
        <f t="shared" si="790"/>
        <v/>
      </c>
      <c r="Z1921" t="str">
        <f t="shared" si="791"/>
        <v/>
      </c>
      <c r="AA1921" t="str">
        <f t="shared" si="792"/>
        <v/>
      </c>
      <c r="AB1921" t="str">
        <f t="shared" si="793"/>
        <v/>
      </c>
      <c r="AC1921" t="str">
        <f t="shared" si="794"/>
        <v/>
      </c>
      <c r="AD1921" t="str">
        <f t="shared" si="795"/>
        <v/>
      </c>
      <c r="AE1921" t="str">
        <f t="shared" si="796"/>
        <v/>
      </c>
      <c r="AF1921" t="str">
        <f t="shared" si="797"/>
        <v/>
      </c>
      <c r="AG1921" t="str">
        <f t="shared" si="798"/>
        <v/>
      </c>
    </row>
    <row r="1922" spans="3:33" x14ac:dyDescent="0.3">
      <c r="C1922" s="5" t="str">
        <f t="shared" si="799"/>
        <v/>
      </c>
      <c r="D1922" s="5" t="e">
        <f t="shared" si="783"/>
        <v>#N/A</v>
      </c>
      <c r="E1922" s="5" t="b">
        <f t="shared" si="800"/>
        <v>0</v>
      </c>
      <c r="F1922" s="5" t="e">
        <f t="shared" si="784"/>
        <v>#N/A</v>
      </c>
      <c r="G1922" s="5" t="str">
        <f t="shared" si="801"/>
        <v>FALSE V</v>
      </c>
      <c r="H1922" s="5" t="b">
        <f t="shared" si="802"/>
        <v>0</v>
      </c>
      <c r="I1922" s="5" t="b">
        <f t="shared" si="803"/>
        <v>0</v>
      </c>
      <c r="J1922" s="5" t="b">
        <f t="shared" si="804"/>
        <v>0</v>
      </c>
      <c r="K1922" s="5" t="str">
        <f t="shared" si="805"/>
        <v>FALSE C</v>
      </c>
      <c r="L1922" s="5" t="str">
        <f t="array" ref="L1922">IFERROR(INDEX(e29_4c,SMALL(IF(($B$9&lt;=e29_raw)*($B$11&gt;=e29_raw),MATCH(ROW(e29_4c),ROW(e29_4c))),ROWS($A$1:A1916)),COLUMN(A1916)),"")</f>
        <v/>
      </c>
      <c r="M1922" s="5" t="b">
        <f t="shared" si="806"/>
        <v>0</v>
      </c>
      <c r="N1922" t="b">
        <f t="shared" si="807"/>
        <v>0</v>
      </c>
      <c r="O1922" t="b">
        <f t="shared" si="808"/>
        <v>0</v>
      </c>
      <c r="P1922" s="5" t="b">
        <f t="shared" si="809"/>
        <v>0</v>
      </c>
      <c r="T1922" t="str">
        <f t="shared" si="785"/>
        <v/>
      </c>
      <c r="U1922" t="str">
        <f t="shared" si="786"/>
        <v/>
      </c>
      <c r="V1922" t="str">
        <f t="shared" si="787"/>
        <v/>
      </c>
      <c r="W1922" t="str">
        <f t="shared" si="788"/>
        <v/>
      </c>
      <c r="X1922" t="str">
        <f t="shared" si="789"/>
        <v/>
      </c>
      <c r="Y1922" t="str">
        <f t="shared" si="790"/>
        <v/>
      </c>
      <c r="Z1922" t="str">
        <f t="shared" si="791"/>
        <v/>
      </c>
      <c r="AA1922" t="str">
        <f t="shared" si="792"/>
        <v/>
      </c>
      <c r="AB1922" t="str">
        <f t="shared" si="793"/>
        <v/>
      </c>
      <c r="AC1922" t="str">
        <f t="shared" si="794"/>
        <v/>
      </c>
      <c r="AD1922" t="str">
        <f t="shared" si="795"/>
        <v/>
      </c>
      <c r="AE1922" t="str">
        <f t="shared" si="796"/>
        <v/>
      </c>
      <c r="AF1922" t="str">
        <f t="shared" si="797"/>
        <v/>
      </c>
      <c r="AG1922" t="str">
        <f t="shared" si="798"/>
        <v/>
      </c>
    </row>
    <row r="1923" spans="3:33" x14ac:dyDescent="0.3">
      <c r="C1923" s="5" t="str">
        <f t="shared" si="799"/>
        <v/>
      </c>
      <c r="D1923" s="5" t="e">
        <f t="shared" si="783"/>
        <v>#N/A</v>
      </c>
      <c r="E1923" s="5" t="b">
        <f t="shared" si="800"/>
        <v>0</v>
      </c>
      <c r="F1923" s="5" t="e">
        <f t="shared" si="784"/>
        <v>#N/A</v>
      </c>
      <c r="G1923" s="5" t="str">
        <f t="shared" si="801"/>
        <v>FALSE V</v>
      </c>
      <c r="H1923" s="5" t="b">
        <f t="shared" si="802"/>
        <v>0</v>
      </c>
      <c r="I1923" s="5" t="b">
        <f t="shared" si="803"/>
        <v>0</v>
      </c>
      <c r="J1923" s="5" t="b">
        <f t="shared" si="804"/>
        <v>0</v>
      </c>
      <c r="K1923" s="5" t="str">
        <f t="shared" si="805"/>
        <v>FALSE C</v>
      </c>
      <c r="L1923" s="5" t="str">
        <f t="array" ref="L1923">IFERROR(INDEX(e29_4c,SMALL(IF(($B$9&lt;=e29_raw)*($B$11&gt;=e29_raw),MATCH(ROW(e29_4c),ROW(e29_4c))),ROWS($A$1:A1917)),COLUMN(A1917)),"")</f>
        <v/>
      </c>
      <c r="M1923" s="5" t="b">
        <f t="shared" si="806"/>
        <v>0</v>
      </c>
      <c r="N1923" t="b">
        <f t="shared" si="807"/>
        <v>0</v>
      </c>
      <c r="O1923" t="b">
        <f t="shared" si="808"/>
        <v>0</v>
      </c>
      <c r="P1923" s="5" t="b">
        <f t="shared" si="809"/>
        <v>0</v>
      </c>
      <c r="T1923" t="str">
        <f t="shared" si="785"/>
        <v/>
      </c>
      <c r="U1923" t="str">
        <f t="shared" si="786"/>
        <v/>
      </c>
      <c r="V1923" t="str">
        <f t="shared" si="787"/>
        <v/>
      </c>
      <c r="W1923" t="str">
        <f t="shared" si="788"/>
        <v/>
      </c>
      <c r="X1923" t="str">
        <f t="shared" si="789"/>
        <v/>
      </c>
      <c r="Y1923" t="str">
        <f t="shared" si="790"/>
        <v/>
      </c>
      <c r="Z1923" t="str">
        <f t="shared" si="791"/>
        <v/>
      </c>
      <c r="AA1923" t="str">
        <f t="shared" si="792"/>
        <v/>
      </c>
      <c r="AB1923" t="str">
        <f t="shared" si="793"/>
        <v/>
      </c>
      <c r="AC1923" t="str">
        <f t="shared" si="794"/>
        <v/>
      </c>
      <c r="AD1923" t="str">
        <f t="shared" si="795"/>
        <v/>
      </c>
      <c r="AE1923" t="str">
        <f t="shared" si="796"/>
        <v/>
      </c>
      <c r="AF1923" t="str">
        <f t="shared" si="797"/>
        <v/>
      </c>
      <c r="AG1923" t="str">
        <f t="shared" si="798"/>
        <v/>
      </c>
    </row>
    <row r="1924" spans="3:33" x14ac:dyDescent="0.3">
      <c r="C1924" s="5" t="str">
        <f t="shared" si="799"/>
        <v/>
      </c>
      <c r="D1924" s="5" t="e">
        <f t="shared" si="783"/>
        <v>#N/A</v>
      </c>
      <c r="E1924" s="5" t="b">
        <f t="shared" si="800"/>
        <v>0</v>
      </c>
      <c r="F1924" s="5" t="e">
        <f t="shared" si="784"/>
        <v>#N/A</v>
      </c>
      <c r="G1924" s="5" t="str">
        <f t="shared" si="801"/>
        <v>FALSE V</v>
      </c>
      <c r="H1924" s="5" t="b">
        <f t="shared" si="802"/>
        <v>0</v>
      </c>
      <c r="I1924" s="5" t="b">
        <f t="shared" si="803"/>
        <v>0</v>
      </c>
      <c r="J1924" s="5" t="b">
        <f t="shared" si="804"/>
        <v>0</v>
      </c>
      <c r="K1924" s="5" t="str">
        <f t="shared" si="805"/>
        <v>FALSE C</v>
      </c>
      <c r="L1924" s="5" t="str">
        <f t="array" ref="L1924">IFERROR(INDEX(e29_4c,SMALL(IF(($B$9&lt;=e29_raw)*($B$11&gt;=e29_raw),MATCH(ROW(e29_4c),ROW(e29_4c))),ROWS($A$1:A1918)),COLUMN(A1918)),"")</f>
        <v/>
      </c>
      <c r="M1924" s="5" t="b">
        <f t="shared" si="806"/>
        <v>0</v>
      </c>
      <c r="N1924" t="b">
        <f t="shared" si="807"/>
        <v>0</v>
      </c>
      <c r="O1924" t="b">
        <f t="shared" si="808"/>
        <v>0</v>
      </c>
      <c r="P1924" s="5" t="b">
        <f t="shared" si="809"/>
        <v>0</v>
      </c>
      <c r="T1924" t="str">
        <f t="shared" si="785"/>
        <v/>
      </c>
      <c r="U1924" t="str">
        <f t="shared" si="786"/>
        <v/>
      </c>
      <c r="V1924" t="str">
        <f t="shared" si="787"/>
        <v/>
      </c>
      <c r="W1924" t="str">
        <f t="shared" si="788"/>
        <v/>
      </c>
      <c r="X1924" t="str">
        <f t="shared" si="789"/>
        <v/>
      </c>
      <c r="Y1924" t="str">
        <f t="shared" si="790"/>
        <v/>
      </c>
      <c r="Z1924" t="str">
        <f t="shared" si="791"/>
        <v/>
      </c>
      <c r="AA1924" t="str">
        <f t="shared" si="792"/>
        <v/>
      </c>
      <c r="AB1924" t="str">
        <f t="shared" si="793"/>
        <v/>
      </c>
      <c r="AC1924" t="str">
        <f t="shared" si="794"/>
        <v/>
      </c>
      <c r="AD1924" t="str">
        <f t="shared" si="795"/>
        <v/>
      </c>
      <c r="AE1924" t="str">
        <f t="shared" si="796"/>
        <v/>
      </c>
      <c r="AF1924" t="str">
        <f t="shared" si="797"/>
        <v/>
      </c>
      <c r="AG1924" t="str">
        <f t="shared" si="798"/>
        <v/>
      </c>
    </row>
    <row r="1925" spans="3:33" x14ac:dyDescent="0.3">
      <c r="C1925" s="5" t="str">
        <f t="shared" si="799"/>
        <v/>
      </c>
      <c r="D1925" s="5" t="e">
        <f t="shared" si="783"/>
        <v>#N/A</v>
      </c>
      <c r="E1925" s="5" t="b">
        <f t="shared" si="800"/>
        <v>0</v>
      </c>
      <c r="F1925" s="5" t="e">
        <f t="shared" si="784"/>
        <v>#N/A</v>
      </c>
      <c r="G1925" s="5" t="str">
        <f t="shared" si="801"/>
        <v>FALSE V</v>
      </c>
      <c r="H1925" s="5" t="b">
        <f t="shared" si="802"/>
        <v>0</v>
      </c>
      <c r="I1925" s="5" t="b">
        <f t="shared" si="803"/>
        <v>0</v>
      </c>
      <c r="J1925" s="5" t="b">
        <f t="shared" si="804"/>
        <v>0</v>
      </c>
      <c r="K1925" s="5" t="str">
        <f t="shared" si="805"/>
        <v>FALSE C</v>
      </c>
      <c r="L1925" s="5" t="str">
        <f t="array" ref="L1925">IFERROR(INDEX(e29_4c,SMALL(IF(($B$9&lt;=e29_raw)*($B$11&gt;=e29_raw),MATCH(ROW(e29_4c),ROW(e29_4c))),ROWS($A$1:A1919)),COLUMN(A1919)),"")</f>
        <v/>
      </c>
      <c r="M1925" s="5" t="b">
        <f t="shared" si="806"/>
        <v>0</v>
      </c>
      <c r="N1925" t="b">
        <f t="shared" si="807"/>
        <v>0</v>
      </c>
      <c r="O1925" t="b">
        <f t="shared" si="808"/>
        <v>0</v>
      </c>
      <c r="P1925" s="5" t="b">
        <f t="shared" si="809"/>
        <v>0</v>
      </c>
      <c r="T1925" t="str">
        <f t="shared" si="785"/>
        <v/>
      </c>
      <c r="U1925" t="str">
        <f t="shared" si="786"/>
        <v/>
      </c>
      <c r="V1925" t="str">
        <f t="shared" si="787"/>
        <v/>
      </c>
      <c r="W1925" t="str">
        <f t="shared" si="788"/>
        <v/>
      </c>
      <c r="X1925" t="str">
        <f t="shared" si="789"/>
        <v/>
      </c>
      <c r="Y1925" t="str">
        <f t="shared" si="790"/>
        <v/>
      </c>
      <c r="Z1925" t="str">
        <f t="shared" si="791"/>
        <v/>
      </c>
      <c r="AA1925" t="str">
        <f t="shared" si="792"/>
        <v/>
      </c>
      <c r="AB1925" t="str">
        <f t="shared" si="793"/>
        <v/>
      </c>
      <c r="AC1925" t="str">
        <f t="shared" si="794"/>
        <v/>
      </c>
      <c r="AD1925" t="str">
        <f t="shared" si="795"/>
        <v/>
      </c>
      <c r="AE1925" t="str">
        <f t="shared" si="796"/>
        <v/>
      </c>
      <c r="AF1925" t="str">
        <f t="shared" si="797"/>
        <v/>
      </c>
      <c r="AG1925" t="str">
        <f t="shared" si="798"/>
        <v/>
      </c>
    </row>
    <row r="1926" spans="3:33" x14ac:dyDescent="0.3">
      <c r="C1926" s="5" t="str">
        <f t="shared" si="799"/>
        <v/>
      </c>
      <c r="D1926" s="5" t="e">
        <f t="shared" si="783"/>
        <v>#N/A</v>
      </c>
      <c r="E1926" s="5" t="b">
        <f t="shared" si="800"/>
        <v>0</v>
      </c>
      <c r="F1926" s="5" t="e">
        <f t="shared" si="784"/>
        <v>#N/A</v>
      </c>
      <c r="G1926" s="5" t="str">
        <f t="shared" si="801"/>
        <v>FALSE V</v>
      </c>
      <c r="H1926" s="5" t="b">
        <f t="shared" si="802"/>
        <v>0</v>
      </c>
      <c r="I1926" s="5" t="b">
        <f t="shared" si="803"/>
        <v>0</v>
      </c>
      <c r="J1926" s="5" t="b">
        <f t="shared" si="804"/>
        <v>0</v>
      </c>
      <c r="K1926" s="5" t="str">
        <f t="shared" si="805"/>
        <v>FALSE C</v>
      </c>
      <c r="L1926" s="5" t="str">
        <f t="array" ref="L1926">IFERROR(INDEX(e29_4c,SMALL(IF(($B$9&lt;=e29_raw)*($B$11&gt;=e29_raw),MATCH(ROW(e29_4c),ROW(e29_4c))),ROWS($A$1:A1920)),COLUMN(A1920)),"")</f>
        <v/>
      </c>
      <c r="M1926" s="5" t="b">
        <f t="shared" si="806"/>
        <v>0</v>
      </c>
      <c r="N1926" t="b">
        <f t="shared" si="807"/>
        <v>0</v>
      </c>
      <c r="O1926" t="b">
        <f t="shared" si="808"/>
        <v>0</v>
      </c>
      <c r="P1926" s="5" t="b">
        <f t="shared" si="809"/>
        <v>0</v>
      </c>
      <c r="T1926" t="str">
        <f t="shared" si="785"/>
        <v/>
      </c>
      <c r="U1926" t="str">
        <f t="shared" si="786"/>
        <v/>
      </c>
      <c r="V1926" t="str">
        <f t="shared" si="787"/>
        <v/>
      </c>
      <c r="W1926" t="str">
        <f t="shared" si="788"/>
        <v/>
      </c>
      <c r="X1926" t="str">
        <f t="shared" si="789"/>
        <v/>
      </c>
      <c r="Y1926" t="str">
        <f t="shared" si="790"/>
        <v/>
      </c>
      <c r="Z1926" t="str">
        <f t="shared" si="791"/>
        <v/>
      </c>
      <c r="AA1926" t="str">
        <f t="shared" si="792"/>
        <v/>
      </c>
      <c r="AB1926" t="str">
        <f t="shared" si="793"/>
        <v/>
      </c>
      <c r="AC1926" t="str">
        <f t="shared" si="794"/>
        <v/>
      </c>
      <c r="AD1926" t="str">
        <f t="shared" si="795"/>
        <v/>
      </c>
      <c r="AE1926" t="str">
        <f t="shared" si="796"/>
        <v/>
      </c>
      <c r="AF1926" t="str">
        <f t="shared" si="797"/>
        <v/>
      </c>
      <c r="AG1926" t="str">
        <f t="shared" si="798"/>
        <v/>
      </c>
    </row>
    <row r="1927" spans="3:33" x14ac:dyDescent="0.3">
      <c r="C1927" s="5" t="str">
        <f t="shared" si="799"/>
        <v/>
      </c>
      <c r="D1927" s="5" t="e">
        <f t="shared" ref="D1927:D1990" si="810">INDEX(e29_value,MATCH(L1927,e29_4c,0))&amp;" "&amp;INDEX(e29_sym,MATCH(L1927,e29_4c,0))</f>
        <v>#N/A</v>
      </c>
      <c r="E1927" s="5" t="b">
        <f t="shared" si="800"/>
        <v>0</v>
      </c>
      <c r="F1927" s="5" t="e">
        <f t="shared" ref="F1927:F1990" si="811">MIN($B$17,ROUND(SQRT(($B$30*INDEX(e29_raw,MATCH(L1927,e29_4c,0)))),1))&amp;" V"</f>
        <v>#N/A</v>
      </c>
      <c r="G1927" s="5" t="str">
        <f t="shared" si="801"/>
        <v>FALSE V</v>
      </c>
      <c r="H1927" s="5" t="b">
        <f t="shared" si="802"/>
        <v>0</v>
      </c>
      <c r="I1927" s="5" t="b">
        <f t="shared" si="803"/>
        <v>0</v>
      </c>
      <c r="J1927" s="5" t="b">
        <f t="shared" si="804"/>
        <v>0</v>
      </c>
      <c r="K1927" s="5" t="str">
        <f t="shared" si="805"/>
        <v>FALSE C</v>
      </c>
      <c r="L1927" s="5" t="str">
        <f t="array" ref="L1927">IFERROR(INDEX(e29_4c,SMALL(IF(($B$9&lt;=e29_raw)*($B$11&gt;=e29_raw),MATCH(ROW(e29_4c),ROW(e29_4c))),ROWS($A$1:A1921)),COLUMN(A1921)),"")</f>
        <v/>
      </c>
      <c r="M1927" s="5" t="b">
        <f t="shared" si="806"/>
        <v>0</v>
      </c>
      <c r="N1927" t="b">
        <f t="shared" si="807"/>
        <v>0</v>
      </c>
      <c r="O1927" t="b">
        <f t="shared" si="808"/>
        <v>0</v>
      </c>
      <c r="P1927" s="5" t="b">
        <f t="shared" si="809"/>
        <v>0</v>
      </c>
      <c r="T1927" t="str">
        <f t="shared" ref="T1927:T1990" si="812">IF($L1927&lt;&gt;"",C$6&amp;" '"&amp;C1927&amp;"';","")</f>
        <v/>
      </c>
      <c r="U1927" t="str">
        <f t="shared" ref="U1927:U1990" si="813">IF($L1927&lt;&gt;"",D$6&amp;" '"&amp;D1927&amp;"';","")</f>
        <v/>
      </c>
      <c r="V1927" t="str">
        <f t="shared" ref="V1927:V1990" si="814">IF($L1927&lt;&gt;"",E$6&amp;" '"&amp;E1927&amp;"';","")</f>
        <v/>
      </c>
      <c r="W1927" t="str">
        <f t="shared" ref="W1927:W1990" si="815">IF($L1927&lt;&gt;"",F$6&amp;" '"&amp;F1927&amp;"';","")</f>
        <v/>
      </c>
      <c r="X1927" t="str">
        <f t="shared" ref="X1927:X1990" si="816">IF($L1927&lt;&gt;"",G$6&amp;" '"&amp;G1927&amp;"';","")</f>
        <v/>
      </c>
      <c r="Y1927" t="str">
        <f t="shared" ref="Y1927:Y1990" si="817">IF($L1927&lt;&gt;"",H$6&amp;" '"&amp;H1927&amp;"';","")</f>
        <v/>
      </c>
      <c r="Z1927" t="str">
        <f t="shared" ref="Z1927:Z1990" si="818">IF($L1927&lt;&gt;"",I$6&amp;" '"&amp;I1927&amp;"';","")</f>
        <v/>
      </c>
      <c r="AA1927" t="str">
        <f t="shared" ref="AA1927:AA1990" si="819">IF($L1927&lt;&gt;"",J$6&amp;" '"&amp;J1927&amp;"';","")</f>
        <v/>
      </c>
      <c r="AB1927" t="str">
        <f t="shared" ref="AB1927:AB1990" si="820">IF($L1927&lt;&gt;"",K$6&amp;" '"&amp;K1927&amp;"';","")</f>
        <v/>
      </c>
      <c r="AC1927" t="str">
        <f t="shared" ref="AC1927:AC1990" si="821">IF($L1927&lt;&gt;"",L$6&amp;" '"&amp;L1927&amp;"';","")</f>
        <v/>
      </c>
      <c r="AD1927" t="str">
        <f t="shared" ref="AD1927:AD1990" si="822">IF($L1927&lt;&gt;"",M$6&amp;" '"&amp;M1927&amp;"';","")</f>
        <v/>
      </c>
      <c r="AE1927" t="str">
        <f t="shared" ref="AE1927:AE1990" si="823">IF($L1927&lt;&gt;"",N$6&amp;" '"&amp;N1927&amp;"';","")</f>
        <v/>
      </c>
      <c r="AF1927" t="str">
        <f t="shared" ref="AF1927:AF1990" si="824">IF($L1927&lt;&gt;"",O$6&amp;" '"&amp;O1927&amp;"';","")</f>
        <v/>
      </c>
      <c r="AG1927" t="str">
        <f t="shared" ref="AG1927:AG1990" si="825">IF($L1927&lt;&gt;"",P$6&amp;" '"&amp;P1927&amp;"';","")</f>
        <v/>
      </c>
    </row>
    <row r="1928" spans="3:33" x14ac:dyDescent="0.3">
      <c r="C1928" s="5" t="str">
        <f t="shared" ref="C1928:C1991" si="826">IF($L1928&lt;&gt;"","R"&amp;J1928,"")</f>
        <v/>
      </c>
      <c r="D1928" s="5" t="e">
        <f t="shared" si="810"/>
        <v>#N/A</v>
      </c>
      <c r="E1928" s="5" t="b">
        <f t="shared" ref="E1928:E1991" si="827">IF($L1928&lt;&gt;"",$B$21)</f>
        <v>0</v>
      </c>
      <c r="F1928" s="5" t="e">
        <f t="shared" si="811"/>
        <v>#N/A</v>
      </c>
      <c r="G1928" s="5" t="str">
        <f t="shared" ref="G1928:G1991" si="828">IF($L1928&lt;&gt;"",$B$19)&amp;" V"</f>
        <v>FALSE V</v>
      </c>
      <c r="H1928" s="5" t="b">
        <f t="shared" ref="H1928:H1991" si="829">IF($L1928&lt;&gt;"",$B$15)</f>
        <v>0</v>
      </c>
      <c r="I1928" s="5" t="b">
        <f t="shared" ref="I1928:I1991" si="830">IF($L1928&lt;&gt;"",$B$23)</f>
        <v>0</v>
      </c>
      <c r="J1928" s="5" t="b">
        <f t="shared" ref="J1928:J1991" si="831">IF($L1928&lt;&gt;"",$B$13)</f>
        <v>0</v>
      </c>
      <c r="K1928" s="5" t="str">
        <f t="shared" ref="K1928:K1991" si="832">IF($L1928&lt;&gt;"",$B$25)&amp;" C"</f>
        <v>FALSE C</v>
      </c>
      <c r="L1928" s="5" t="str">
        <f t="array" ref="L1928">IFERROR(INDEX(e29_4c,SMALL(IF(($B$9&lt;=e29_raw)*($B$11&gt;=e29_raw),MATCH(ROW(e29_4c),ROW(e29_4c))),ROWS($A$1:A1922)),COLUMN(A1922)),"")</f>
        <v/>
      </c>
      <c r="M1928" s="5" t="b">
        <f t="shared" ref="M1928:M1991" si="833">IF($L1928&lt;&gt;"",$B$27)</f>
        <v>0</v>
      </c>
      <c r="N1928" t="b">
        <f t="shared" ref="N1928:N1991" si="834">IF(L1928&lt;&gt;"",$A$9)</f>
        <v>0</v>
      </c>
      <c r="O1928" t="b">
        <f t="shared" ref="O1928:O1991" si="835">IF($L1928&lt;&gt;"","Panasonic")</f>
        <v>0</v>
      </c>
      <c r="P1928" s="5" t="b">
        <f t="shared" ref="P1928:P1991" si="836">IF($L1928&lt;&gt;"","ERJ"&amp;$B$6&amp;$B$34&amp;L1928)</f>
        <v>0</v>
      </c>
      <c r="T1928" t="str">
        <f t="shared" si="812"/>
        <v/>
      </c>
      <c r="U1928" t="str">
        <f t="shared" si="813"/>
        <v/>
      </c>
      <c r="V1928" t="str">
        <f t="shared" si="814"/>
        <v/>
      </c>
      <c r="W1928" t="str">
        <f t="shared" si="815"/>
        <v/>
      </c>
      <c r="X1928" t="str">
        <f t="shared" si="816"/>
        <v/>
      </c>
      <c r="Y1928" t="str">
        <f t="shared" si="817"/>
        <v/>
      </c>
      <c r="Z1928" t="str">
        <f t="shared" si="818"/>
        <v/>
      </c>
      <c r="AA1928" t="str">
        <f t="shared" si="819"/>
        <v/>
      </c>
      <c r="AB1928" t="str">
        <f t="shared" si="820"/>
        <v/>
      </c>
      <c r="AC1928" t="str">
        <f t="shared" si="821"/>
        <v/>
      </c>
      <c r="AD1928" t="str">
        <f t="shared" si="822"/>
        <v/>
      </c>
      <c r="AE1928" t="str">
        <f t="shared" si="823"/>
        <v/>
      </c>
      <c r="AF1928" t="str">
        <f t="shared" si="824"/>
        <v/>
      </c>
      <c r="AG1928" t="str">
        <f t="shared" si="825"/>
        <v/>
      </c>
    </row>
    <row r="1929" spans="3:33" x14ac:dyDescent="0.3">
      <c r="C1929" s="5" t="str">
        <f t="shared" si="826"/>
        <v/>
      </c>
      <c r="D1929" s="5" t="e">
        <f t="shared" si="810"/>
        <v>#N/A</v>
      </c>
      <c r="E1929" s="5" t="b">
        <f t="shared" si="827"/>
        <v>0</v>
      </c>
      <c r="F1929" s="5" t="e">
        <f t="shared" si="811"/>
        <v>#N/A</v>
      </c>
      <c r="G1929" s="5" t="str">
        <f t="shared" si="828"/>
        <v>FALSE V</v>
      </c>
      <c r="H1929" s="5" t="b">
        <f t="shared" si="829"/>
        <v>0</v>
      </c>
      <c r="I1929" s="5" t="b">
        <f t="shared" si="830"/>
        <v>0</v>
      </c>
      <c r="J1929" s="5" t="b">
        <f t="shared" si="831"/>
        <v>0</v>
      </c>
      <c r="K1929" s="5" t="str">
        <f t="shared" si="832"/>
        <v>FALSE C</v>
      </c>
      <c r="L1929" s="5" t="str">
        <f t="array" ref="L1929">IFERROR(INDEX(e29_4c,SMALL(IF(($B$9&lt;=e29_raw)*($B$11&gt;=e29_raw),MATCH(ROW(e29_4c),ROW(e29_4c))),ROWS($A$1:A1923)),COLUMN(A1923)),"")</f>
        <v/>
      </c>
      <c r="M1929" s="5" t="b">
        <f t="shared" si="833"/>
        <v>0</v>
      </c>
      <c r="N1929" t="b">
        <f t="shared" si="834"/>
        <v>0</v>
      </c>
      <c r="O1929" t="b">
        <f t="shared" si="835"/>
        <v>0</v>
      </c>
      <c r="P1929" s="5" t="b">
        <f t="shared" si="836"/>
        <v>0</v>
      </c>
      <c r="T1929" t="str">
        <f t="shared" si="812"/>
        <v/>
      </c>
      <c r="U1929" t="str">
        <f t="shared" si="813"/>
        <v/>
      </c>
      <c r="V1929" t="str">
        <f t="shared" si="814"/>
        <v/>
      </c>
      <c r="W1929" t="str">
        <f t="shared" si="815"/>
        <v/>
      </c>
      <c r="X1929" t="str">
        <f t="shared" si="816"/>
        <v/>
      </c>
      <c r="Y1929" t="str">
        <f t="shared" si="817"/>
        <v/>
      </c>
      <c r="Z1929" t="str">
        <f t="shared" si="818"/>
        <v/>
      </c>
      <c r="AA1929" t="str">
        <f t="shared" si="819"/>
        <v/>
      </c>
      <c r="AB1929" t="str">
        <f t="shared" si="820"/>
        <v/>
      </c>
      <c r="AC1929" t="str">
        <f t="shared" si="821"/>
        <v/>
      </c>
      <c r="AD1929" t="str">
        <f t="shared" si="822"/>
        <v/>
      </c>
      <c r="AE1929" t="str">
        <f t="shared" si="823"/>
        <v/>
      </c>
      <c r="AF1929" t="str">
        <f t="shared" si="824"/>
        <v/>
      </c>
      <c r="AG1929" t="str">
        <f t="shared" si="825"/>
        <v/>
      </c>
    </row>
    <row r="1930" spans="3:33" x14ac:dyDescent="0.3">
      <c r="C1930" s="5" t="str">
        <f t="shared" si="826"/>
        <v/>
      </c>
      <c r="D1930" s="5" t="e">
        <f t="shared" si="810"/>
        <v>#N/A</v>
      </c>
      <c r="E1930" s="5" t="b">
        <f t="shared" si="827"/>
        <v>0</v>
      </c>
      <c r="F1930" s="5" t="e">
        <f t="shared" si="811"/>
        <v>#N/A</v>
      </c>
      <c r="G1930" s="5" t="str">
        <f t="shared" si="828"/>
        <v>FALSE V</v>
      </c>
      <c r="H1930" s="5" t="b">
        <f t="shared" si="829"/>
        <v>0</v>
      </c>
      <c r="I1930" s="5" t="b">
        <f t="shared" si="830"/>
        <v>0</v>
      </c>
      <c r="J1930" s="5" t="b">
        <f t="shared" si="831"/>
        <v>0</v>
      </c>
      <c r="K1930" s="5" t="str">
        <f t="shared" si="832"/>
        <v>FALSE C</v>
      </c>
      <c r="L1930" s="5" t="str">
        <f t="array" ref="L1930">IFERROR(INDEX(e29_4c,SMALL(IF(($B$9&lt;=e29_raw)*($B$11&gt;=e29_raw),MATCH(ROW(e29_4c),ROW(e29_4c))),ROWS($A$1:A1924)),COLUMN(A1924)),"")</f>
        <v/>
      </c>
      <c r="M1930" s="5" t="b">
        <f t="shared" si="833"/>
        <v>0</v>
      </c>
      <c r="N1930" t="b">
        <f t="shared" si="834"/>
        <v>0</v>
      </c>
      <c r="O1930" t="b">
        <f t="shared" si="835"/>
        <v>0</v>
      </c>
      <c r="P1930" s="5" t="b">
        <f t="shared" si="836"/>
        <v>0</v>
      </c>
      <c r="T1930" t="str">
        <f t="shared" si="812"/>
        <v/>
      </c>
      <c r="U1930" t="str">
        <f t="shared" si="813"/>
        <v/>
      </c>
      <c r="V1930" t="str">
        <f t="shared" si="814"/>
        <v/>
      </c>
      <c r="W1930" t="str">
        <f t="shared" si="815"/>
        <v/>
      </c>
      <c r="X1930" t="str">
        <f t="shared" si="816"/>
        <v/>
      </c>
      <c r="Y1930" t="str">
        <f t="shared" si="817"/>
        <v/>
      </c>
      <c r="Z1930" t="str">
        <f t="shared" si="818"/>
        <v/>
      </c>
      <c r="AA1930" t="str">
        <f t="shared" si="819"/>
        <v/>
      </c>
      <c r="AB1930" t="str">
        <f t="shared" si="820"/>
        <v/>
      </c>
      <c r="AC1930" t="str">
        <f t="shared" si="821"/>
        <v/>
      </c>
      <c r="AD1930" t="str">
        <f t="shared" si="822"/>
        <v/>
      </c>
      <c r="AE1930" t="str">
        <f t="shared" si="823"/>
        <v/>
      </c>
      <c r="AF1930" t="str">
        <f t="shared" si="824"/>
        <v/>
      </c>
      <c r="AG1930" t="str">
        <f t="shared" si="825"/>
        <v/>
      </c>
    </row>
    <row r="1931" spans="3:33" x14ac:dyDescent="0.3">
      <c r="C1931" s="5" t="str">
        <f t="shared" si="826"/>
        <v/>
      </c>
      <c r="D1931" s="5" t="e">
        <f t="shared" si="810"/>
        <v>#N/A</v>
      </c>
      <c r="E1931" s="5" t="b">
        <f t="shared" si="827"/>
        <v>0</v>
      </c>
      <c r="F1931" s="5" t="e">
        <f t="shared" si="811"/>
        <v>#N/A</v>
      </c>
      <c r="G1931" s="5" t="str">
        <f t="shared" si="828"/>
        <v>FALSE V</v>
      </c>
      <c r="H1931" s="5" t="b">
        <f t="shared" si="829"/>
        <v>0</v>
      </c>
      <c r="I1931" s="5" t="b">
        <f t="shared" si="830"/>
        <v>0</v>
      </c>
      <c r="J1931" s="5" t="b">
        <f t="shared" si="831"/>
        <v>0</v>
      </c>
      <c r="K1931" s="5" t="str">
        <f t="shared" si="832"/>
        <v>FALSE C</v>
      </c>
      <c r="L1931" s="5" t="str">
        <f t="array" ref="L1931">IFERROR(INDEX(e29_4c,SMALL(IF(($B$9&lt;=e29_raw)*($B$11&gt;=e29_raw),MATCH(ROW(e29_4c),ROW(e29_4c))),ROWS($A$1:A1925)),COLUMN(A1925)),"")</f>
        <v/>
      </c>
      <c r="M1931" s="5" t="b">
        <f t="shared" si="833"/>
        <v>0</v>
      </c>
      <c r="N1931" t="b">
        <f t="shared" si="834"/>
        <v>0</v>
      </c>
      <c r="O1931" t="b">
        <f t="shared" si="835"/>
        <v>0</v>
      </c>
      <c r="P1931" s="5" t="b">
        <f t="shared" si="836"/>
        <v>0</v>
      </c>
      <c r="T1931" t="str">
        <f t="shared" si="812"/>
        <v/>
      </c>
      <c r="U1931" t="str">
        <f t="shared" si="813"/>
        <v/>
      </c>
      <c r="V1931" t="str">
        <f t="shared" si="814"/>
        <v/>
      </c>
      <c r="W1931" t="str">
        <f t="shared" si="815"/>
        <v/>
      </c>
      <c r="X1931" t="str">
        <f t="shared" si="816"/>
        <v/>
      </c>
      <c r="Y1931" t="str">
        <f t="shared" si="817"/>
        <v/>
      </c>
      <c r="Z1931" t="str">
        <f t="shared" si="818"/>
        <v/>
      </c>
      <c r="AA1931" t="str">
        <f t="shared" si="819"/>
        <v/>
      </c>
      <c r="AB1931" t="str">
        <f t="shared" si="820"/>
        <v/>
      </c>
      <c r="AC1931" t="str">
        <f t="shared" si="821"/>
        <v/>
      </c>
      <c r="AD1931" t="str">
        <f t="shared" si="822"/>
        <v/>
      </c>
      <c r="AE1931" t="str">
        <f t="shared" si="823"/>
        <v/>
      </c>
      <c r="AF1931" t="str">
        <f t="shared" si="824"/>
        <v/>
      </c>
      <c r="AG1931" t="str">
        <f t="shared" si="825"/>
        <v/>
      </c>
    </row>
    <row r="1932" spans="3:33" x14ac:dyDescent="0.3">
      <c r="C1932" s="5" t="str">
        <f t="shared" si="826"/>
        <v/>
      </c>
      <c r="D1932" s="5" t="e">
        <f t="shared" si="810"/>
        <v>#N/A</v>
      </c>
      <c r="E1932" s="5" t="b">
        <f t="shared" si="827"/>
        <v>0</v>
      </c>
      <c r="F1932" s="5" t="e">
        <f t="shared" si="811"/>
        <v>#N/A</v>
      </c>
      <c r="G1932" s="5" t="str">
        <f t="shared" si="828"/>
        <v>FALSE V</v>
      </c>
      <c r="H1932" s="5" t="b">
        <f t="shared" si="829"/>
        <v>0</v>
      </c>
      <c r="I1932" s="5" t="b">
        <f t="shared" si="830"/>
        <v>0</v>
      </c>
      <c r="J1932" s="5" t="b">
        <f t="shared" si="831"/>
        <v>0</v>
      </c>
      <c r="K1932" s="5" t="str">
        <f t="shared" si="832"/>
        <v>FALSE C</v>
      </c>
      <c r="L1932" s="5" t="str">
        <f t="array" ref="L1932">IFERROR(INDEX(e29_4c,SMALL(IF(($B$9&lt;=e29_raw)*($B$11&gt;=e29_raw),MATCH(ROW(e29_4c),ROW(e29_4c))),ROWS($A$1:A1926)),COLUMN(A1926)),"")</f>
        <v/>
      </c>
      <c r="M1932" s="5" t="b">
        <f t="shared" si="833"/>
        <v>0</v>
      </c>
      <c r="N1932" t="b">
        <f t="shared" si="834"/>
        <v>0</v>
      </c>
      <c r="O1932" t="b">
        <f t="shared" si="835"/>
        <v>0</v>
      </c>
      <c r="P1932" s="5" t="b">
        <f t="shared" si="836"/>
        <v>0</v>
      </c>
      <c r="T1932" t="str">
        <f t="shared" si="812"/>
        <v/>
      </c>
      <c r="U1932" t="str">
        <f t="shared" si="813"/>
        <v/>
      </c>
      <c r="V1932" t="str">
        <f t="shared" si="814"/>
        <v/>
      </c>
      <c r="W1932" t="str">
        <f t="shared" si="815"/>
        <v/>
      </c>
      <c r="X1932" t="str">
        <f t="shared" si="816"/>
        <v/>
      </c>
      <c r="Y1932" t="str">
        <f t="shared" si="817"/>
        <v/>
      </c>
      <c r="Z1932" t="str">
        <f t="shared" si="818"/>
        <v/>
      </c>
      <c r="AA1932" t="str">
        <f t="shared" si="819"/>
        <v/>
      </c>
      <c r="AB1932" t="str">
        <f t="shared" si="820"/>
        <v/>
      </c>
      <c r="AC1932" t="str">
        <f t="shared" si="821"/>
        <v/>
      </c>
      <c r="AD1932" t="str">
        <f t="shared" si="822"/>
        <v/>
      </c>
      <c r="AE1932" t="str">
        <f t="shared" si="823"/>
        <v/>
      </c>
      <c r="AF1932" t="str">
        <f t="shared" si="824"/>
        <v/>
      </c>
      <c r="AG1932" t="str">
        <f t="shared" si="825"/>
        <v/>
      </c>
    </row>
    <row r="1933" spans="3:33" x14ac:dyDescent="0.3">
      <c r="C1933" s="5" t="str">
        <f t="shared" si="826"/>
        <v/>
      </c>
      <c r="D1933" s="5" t="e">
        <f t="shared" si="810"/>
        <v>#N/A</v>
      </c>
      <c r="E1933" s="5" t="b">
        <f t="shared" si="827"/>
        <v>0</v>
      </c>
      <c r="F1933" s="5" t="e">
        <f t="shared" si="811"/>
        <v>#N/A</v>
      </c>
      <c r="G1933" s="5" t="str">
        <f t="shared" si="828"/>
        <v>FALSE V</v>
      </c>
      <c r="H1933" s="5" t="b">
        <f t="shared" si="829"/>
        <v>0</v>
      </c>
      <c r="I1933" s="5" t="b">
        <f t="shared" si="830"/>
        <v>0</v>
      </c>
      <c r="J1933" s="5" t="b">
        <f t="shared" si="831"/>
        <v>0</v>
      </c>
      <c r="K1933" s="5" t="str">
        <f t="shared" si="832"/>
        <v>FALSE C</v>
      </c>
      <c r="L1933" s="5" t="str">
        <f t="array" ref="L1933">IFERROR(INDEX(e29_4c,SMALL(IF(($B$9&lt;=e29_raw)*($B$11&gt;=e29_raw),MATCH(ROW(e29_4c),ROW(e29_4c))),ROWS($A$1:A1927)),COLUMN(A1927)),"")</f>
        <v/>
      </c>
      <c r="M1933" s="5" t="b">
        <f t="shared" si="833"/>
        <v>0</v>
      </c>
      <c r="N1933" t="b">
        <f t="shared" si="834"/>
        <v>0</v>
      </c>
      <c r="O1933" t="b">
        <f t="shared" si="835"/>
        <v>0</v>
      </c>
      <c r="P1933" s="5" t="b">
        <f t="shared" si="836"/>
        <v>0</v>
      </c>
      <c r="T1933" t="str">
        <f t="shared" si="812"/>
        <v/>
      </c>
      <c r="U1933" t="str">
        <f t="shared" si="813"/>
        <v/>
      </c>
      <c r="V1933" t="str">
        <f t="shared" si="814"/>
        <v/>
      </c>
      <c r="W1933" t="str">
        <f t="shared" si="815"/>
        <v/>
      </c>
      <c r="X1933" t="str">
        <f t="shared" si="816"/>
        <v/>
      </c>
      <c r="Y1933" t="str">
        <f t="shared" si="817"/>
        <v/>
      </c>
      <c r="Z1933" t="str">
        <f t="shared" si="818"/>
        <v/>
      </c>
      <c r="AA1933" t="str">
        <f t="shared" si="819"/>
        <v/>
      </c>
      <c r="AB1933" t="str">
        <f t="shared" si="820"/>
        <v/>
      </c>
      <c r="AC1933" t="str">
        <f t="shared" si="821"/>
        <v/>
      </c>
      <c r="AD1933" t="str">
        <f t="shared" si="822"/>
        <v/>
      </c>
      <c r="AE1933" t="str">
        <f t="shared" si="823"/>
        <v/>
      </c>
      <c r="AF1933" t="str">
        <f t="shared" si="824"/>
        <v/>
      </c>
      <c r="AG1933" t="str">
        <f t="shared" si="825"/>
        <v/>
      </c>
    </row>
    <row r="1934" spans="3:33" x14ac:dyDescent="0.3">
      <c r="C1934" s="5" t="str">
        <f t="shared" si="826"/>
        <v/>
      </c>
      <c r="D1934" s="5" t="e">
        <f t="shared" si="810"/>
        <v>#N/A</v>
      </c>
      <c r="E1934" s="5" t="b">
        <f t="shared" si="827"/>
        <v>0</v>
      </c>
      <c r="F1934" s="5" t="e">
        <f t="shared" si="811"/>
        <v>#N/A</v>
      </c>
      <c r="G1934" s="5" t="str">
        <f t="shared" si="828"/>
        <v>FALSE V</v>
      </c>
      <c r="H1934" s="5" t="b">
        <f t="shared" si="829"/>
        <v>0</v>
      </c>
      <c r="I1934" s="5" t="b">
        <f t="shared" si="830"/>
        <v>0</v>
      </c>
      <c r="J1934" s="5" t="b">
        <f t="shared" si="831"/>
        <v>0</v>
      </c>
      <c r="K1934" s="5" t="str">
        <f t="shared" si="832"/>
        <v>FALSE C</v>
      </c>
      <c r="L1934" s="5" t="str">
        <f t="array" ref="L1934">IFERROR(INDEX(e29_4c,SMALL(IF(($B$9&lt;=e29_raw)*($B$11&gt;=e29_raw),MATCH(ROW(e29_4c),ROW(e29_4c))),ROWS($A$1:A1928)),COLUMN(A1928)),"")</f>
        <v/>
      </c>
      <c r="M1934" s="5" t="b">
        <f t="shared" si="833"/>
        <v>0</v>
      </c>
      <c r="N1934" t="b">
        <f t="shared" si="834"/>
        <v>0</v>
      </c>
      <c r="O1934" t="b">
        <f t="shared" si="835"/>
        <v>0</v>
      </c>
      <c r="P1934" s="5" t="b">
        <f t="shared" si="836"/>
        <v>0</v>
      </c>
      <c r="T1934" t="str">
        <f t="shared" si="812"/>
        <v/>
      </c>
      <c r="U1934" t="str">
        <f t="shared" si="813"/>
        <v/>
      </c>
      <c r="V1934" t="str">
        <f t="shared" si="814"/>
        <v/>
      </c>
      <c r="W1934" t="str">
        <f t="shared" si="815"/>
        <v/>
      </c>
      <c r="X1934" t="str">
        <f t="shared" si="816"/>
        <v/>
      </c>
      <c r="Y1934" t="str">
        <f t="shared" si="817"/>
        <v/>
      </c>
      <c r="Z1934" t="str">
        <f t="shared" si="818"/>
        <v/>
      </c>
      <c r="AA1934" t="str">
        <f t="shared" si="819"/>
        <v/>
      </c>
      <c r="AB1934" t="str">
        <f t="shared" si="820"/>
        <v/>
      </c>
      <c r="AC1934" t="str">
        <f t="shared" si="821"/>
        <v/>
      </c>
      <c r="AD1934" t="str">
        <f t="shared" si="822"/>
        <v/>
      </c>
      <c r="AE1934" t="str">
        <f t="shared" si="823"/>
        <v/>
      </c>
      <c r="AF1934" t="str">
        <f t="shared" si="824"/>
        <v/>
      </c>
      <c r="AG1934" t="str">
        <f t="shared" si="825"/>
        <v/>
      </c>
    </row>
    <row r="1935" spans="3:33" x14ac:dyDescent="0.3">
      <c r="C1935" s="5" t="str">
        <f t="shared" si="826"/>
        <v/>
      </c>
      <c r="D1935" s="5" t="e">
        <f t="shared" si="810"/>
        <v>#N/A</v>
      </c>
      <c r="E1935" s="5" t="b">
        <f t="shared" si="827"/>
        <v>0</v>
      </c>
      <c r="F1935" s="5" t="e">
        <f t="shared" si="811"/>
        <v>#N/A</v>
      </c>
      <c r="G1935" s="5" t="str">
        <f t="shared" si="828"/>
        <v>FALSE V</v>
      </c>
      <c r="H1935" s="5" t="b">
        <f t="shared" si="829"/>
        <v>0</v>
      </c>
      <c r="I1935" s="5" t="b">
        <f t="shared" si="830"/>
        <v>0</v>
      </c>
      <c r="J1935" s="5" t="b">
        <f t="shared" si="831"/>
        <v>0</v>
      </c>
      <c r="K1935" s="5" t="str">
        <f t="shared" si="832"/>
        <v>FALSE C</v>
      </c>
      <c r="L1935" s="5" t="str">
        <f t="array" ref="L1935">IFERROR(INDEX(e29_4c,SMALL(IF(($B$9&lt;=e29_raw)*($B$11&gt;=e29_raw),MATCH(ROW(e29_4c),ROW(e29_4c))),ROWS($A$1:A1929)),COLUMN(A1929)),"")</f>
        <v/>
      </c>
      <c r="M1935" s="5" t="b">
        <f t="shared" si="833"/>
        <v>0</v>
      </c>
      <c r="N1935" t="b">
        <f t="shared" si="834"/>
        <v>0</v>
      </c>
      <c r="O1935" t="b">
        <f t="shared" si="835"/>
        <v>0</v>
      </c>
      <c r="P1935" s="5" t="b">
        <f t="shared" si="836"/>
        <v>0</v>
      </c>
      <c r="T1935" t="str">
        <f t="shared" si="812"/>
        <v/>
      </c>
      <c r="U1935" t="str">
        <f t="shared" si="813"/>
        <v/>
      </c>
      <c r="V1935" t="str">
        <f t="shared" si="814"/>
        <v/>
      </c>
      <c r="W1935" t="str">
        <f t="shared" si="815"/>
        <v/>
      </c>
      <c r="X1935" t="str">
        <f t="shared" si="816"/>
        <v/>
      </c>
      <c r="Y1935" t="str">
        <f t="shared" si="817"/>
        <v/>
      </c>
      <c r="Z1935" t="str">
        <f t="shared" si="818"/>
        <v/>
      </c>
      <c r="AA1935" t="str">
        <f t="shared" si="819"/>
        <v/>
      </c>
      <c r="AB1935" t="str">
        <f t="shared" si="820"/>
        <v/>
      </c>
      <c r="AC1935" t="str">
        <f t="shared" si="821"/>
        <v/>
      </c>
      <c r="AD1935" t="str">
        <f t="shared" si="822"/>
        <v/>
      </c>
      <c r="AE1935" t="str">
        <f t="shared" si="823"/>
        <v/>
      </c>
      <c r="AF1935" t="str">
        <f t="shared" si="824"/>
        <v/>
      </c>
      <c r="AG1935" t="str">
        <f t="shared" si="825"/>
        <v/>
      </c>
    </row>
    <row r="1936" spans="3:33" x14ac:dyDescent="0.3">
      <c r="C1936" s="5" t="str">
        <f t="shared" si="826"/>
        <v/>
      </c>
      <c r="D1936" s="5" t="e">
        <f t="shared" si="810"/>
        <v>#N/A</v>
      </c>
      <c r="E1936" s="5" t="b">
        <f t="shared" si="827"/>
        <v>0</v>
      </c>
      <c r="F1936" s="5" t="e">
        <f t="shared" si="811"/>
        <v>#N/A</v>
      </c>
      <c r="G1936" s="5" t="str">
        <f t="shared" si="828"/>
        <v>FALSE V</v>
      </c>
      <c r="H1936" s="5" t="b">
        <f t="shared" si="829"/>
        <v>0</v>
      </c>
      <c r="I1936" s="5" t="b">
        <f t="shared" si="830"/>
        <v>0</v>
      </c>
      <c r="J1936" s="5" t="b">
        <f t="shared" si="831"/>
        <v>0</v>
      </c>
      <c r="K1936" s="5" t="str">
        <f t="shared" si="832"/>
        <v>FALSE C</v>
      </c>
      <c r="L1936" s="5" t="str">
        <f t="array" ref="L1936">IFERROR(INDEX(e29_4c,SMALL(IF(($B$9&lt;=e29_raw)*($B$11&gt;=e29_raw),MATCH(ROW(e29_4c),ROW(e29_4c))),ROWS($A$1:A1930)),COLUMN(A1930)),"")</f>
        <v/>
      </c>
      <c r="M1936" s="5" t="b">
        <f t="shared" si="833"/>
        <v>0</v>
      </c>
      <c r="N1936" t="b">
        <f t="shared" si="834"/>
        <v>0</v>
      </c>
      <c r="O1936" t="b">
        <f t="shared" si="835"/>
        <v>0</v>
      </c>
      <c r="P1936" s="5" t="b">
        <f t="shared" si="836"/>
        <v>0</v>
      </c>
      <c r="T1936" t="str">
        <f t="shared" si="812"/>
        <v/>
      </c>
      <c r="U1936" t="str">
        <f t="shared" si="813"/>
        <v/>
      </c>
      <c r="V1936" t="str">
        <f t="shared" si="814"/>
        <v/>
      </c>
      <c r="W1936" t="str">
        <f t="shared" si="815"/>
        <v/>
      </c>
      <c r="X1936" t="str">
        <f t="shared" si="816"/>
        <v/>
      </c>
      <c r="Y1936" t="str">
        <f t="shared" si="817"/>
        <v/>
      </c>
      <c r="Z1936" t="str">
        <f t="shared" si="818"/>
        <v/>
      </c>
      <c r="AA1936" t="str">
        <f t="shared" si="819"/>
        <v/>
      </c>
      <c r="AB1936" t="str">
        <f t="shared" si="820"/>
        <v/>
      </c>
      <c r="AC1936" t="str">
        <f t="shared" si="821"/>
        <v/>
      </c>
      <c r="AD1936" t="str">
        <f t="shared" si="822"/>
        <v/>
      </c>
      <c r="AE1936" t="str">
        <f t="shared" si="823"/>
        <v/>
      </c>
      <c r="AF1936" t="str">
        <f t="shared" si="824"/>
        <v/>
      </c>
      <c r="AG1936" t="str">
        <f t="shared" si="825"/>
        <v/>
      </c>
    </row>
    <row r="1937" spans="3:33" x14ac:dyDescent="0.3">
      <c r="C1937" s="5" t="str">
        <f t="shared" si="826"/>
        <v/>
      </c>
      <c r="D1937" s="5" t="e">
        <f t="shared" si="810"/>
        <v>#N/A</v>
      </c>
      <c r="E1937" s="5" t="b">
        <f t="shared" si="827"/>
        <v>0</v>
      </c>
      <c r="F1937" s="5" t="e">
        <f t="shared" si="811"/>
        <v>#N/A</v>
      </c>
      <c r="G1937" s="5" t="str">
        <f t="shared" si="828"/>
        <v>FALSE V</v>
      </c>
      <c r="H1937" s="5" t="b">
        <f t="shared" si="829"/>
        <v>0</v>
      </c>
      <c r="I1937" s="5" t="b">
        <f t="shared" si="830"/>
        <v>0</v>
      </c>
      <c r="J1937" s="5" t="b">
        <f t="shared" si="831"/>
        <v>0</v>
      </c>
      <c r="K1937" s="5" t="str">
        <f t="shared" si="832"/>
        <v>FALSE C</v>
      </c>
      <c r="L1937" s="5" t="str">
        <f t="array" ref="L1937">IFERROR(INDEX(e29_4c,SMALL(IF(($B$9&lt;=e29_raw)*($B$11&gt;=e29_raw),MATCH(ROW(e29_4c),ROW(e29_4c))),ROWS($A$1:A1931)),COLUMN(A1931)),"")</f>
        <v/>
      </c>
      <c r="M1937" s="5" t="b">
        <f t="shared" si="833"/>
        <v>0</v>
      </c>
      <c r="N1937" t="b">
        <f t="shared" si="834"/>
        <v>0</v>
      </c>
      <c r="O1937" t="b">
        <f t="shared" si="835"/>
        <v>0</v>
      </c>
      <c r="P1937" s="5" t="b">
        <f t="shared" si="836"/>
        <v>0</v>
      </c>
      <c r="T1937" t="str">
        <f t="shared" si="812"/>
        <v/>
      </c>
      <c r="U1937" t="str">
        <f t="shared" si="813"/>
        <v/>
      </c>
      <c r="V1937" t="str">
        <f t="shared" si="814"/>
        <v/>
      </c>
      <c r="W1937" t="str">
        <f t="shared" si="815"/>
        <v/>
      </c>
      <c r="X1937" t="str">
        <f t="shared" si="816"/>
        <v/>
      </c>
      <c r="Y1937" t="str">
        <f t="shared" si="817"/>
        <v/>
      </c>
      <c r="Z1937" t="str">
        <f t="shared" si="818"/>
        <v/>
      </c>
      <c r="AA1937" t="str">
        <f t="shared" si="819"/>
        <v/>
      </c>
      <c r="AB1937" t="str">
        <f t="shared" si="820"/>
        <v/>
      </c>
      <c r="AC1937" t="str">
        <f t="shared" si="821"/>
        <v/>
      </c>
      <c r="AD1937" t="str">
        <f t="shared" si="822"/>
        <v/>
      </c>
      <c r="AE1937" t="str">
        <f t="shared" si="823"/>
        <v/>
      </c>
      <c r="AF1937" t="str">
        <f t="shared" si="824"/>
        <v/>
      </c>
      <c r="AG1937" t="str">
        <f t="shared" si="825"/>
        <v/>
      </c>
    </row>
    <row r="1938" spans="3:33" x14ac:dyDescent="0.3">
      <c r="C1938" s="5" t="str">
        <f t="shared" si="826"/>
        <v/>
      </c>
      <c r="D1938" s="5" t="e">
        <f t="shared" si="810"/>
        <v>#N/A</v>
      </c>
      <c r="E1938" s="5" t="b">
        <f t="shared" si="827"/>
        <v>0</v>
      </c>
      <c r="F1938" s="5" t="e">
        <f t="shared" si="811"/>
        <v>#N/A</v>
      </c>
      <c r="G1938" s="5" t="str">
        <f t="shared" si="828"/>
        <v>FALSE V</v>
      </c>
      <c r="H1938" s="5" t="b">
        <f t="shared" si="829"/>
        <v>0</v>
      </c>
      <c r="I1938" s="5" t="b">
        <f t="shared" si="830"/>
        <v>0</v>
      </c>
      <c r="J1938" s="5" t="b">
        <f t="shared" si="831"/>
        <v>0</v>
      </c>
      <c r="K1938" s="5" t="str">
        <f t="shared" si="832"/>
        <v>FALSE C</v>
      </c>
      <c r="L1938" s="5" t="str">
        <f t="array" ref="L1938">IFERROR(INDEX(e29_4c,SMALL(IF(($B$9&lt;=e29_raw)*($B$11&gt;=e29_raw),MATCH(ROW(e29_4c),ROW(e29_4c))),ROWS($A$1:A1932)),COLUMN(A1932)),"")</f>
        <v/>
      </c>
      <c r="M1938" s="5" t="b">
        <f t="shared" si="833"/>
        <v>0</v>
      </c>
      <c r="N1938" t="b">
        <f t="shared" si="834"/>
        <v>0</v>
      </c>
      <c r="O1938" t="b">
        <f t="shared" si="835"/>
        <v>0</v>
      </c>
      <c r="P1938" s="5" t="b">
        <f t="shared" si="836"/>
        <v>0</v>
      </c>
      <c r="T1938" t="str">
        <f t="shared" si="812"/>
        <v/>
      </c>
      <c r="U1938" t="str">
        <f t="shared" si="813"/>
        <v/>
      </c>
      <c r="V1938" t="str">
        <f t="shared" si="814"/>
        <v/>
      </c>
      <c r="W1938" t="str">
        <f t="shared" si="815"/>
        <v/>
      </c>
      <c r="X1938" t="str">
        <f t="shared" si="816"/>
        <v/>
      </c>
      <c r="Y1938" t="str">
        <f t="shared" si="817"/>
        <v/>
      </c>
      <c r="Z1938" t="str">
        <f t="shared" si="818"/>
        <v/>
      </c>
      <c r="AA1938" t="str">
        <f t="shared" si="819"/>
        <v/>
      </c>
      <c r="AB1938" t="str">
        <f t="shared" si="820"/>
        <v/>
      </c>
      <c r="AC1938" t="str">
        <f t="shared" si="821"/>
        <v/>
      </c>
      <c r="AD1938" t="str">
        <f t="shared" si="822"/>
        <v/>
      </c>
      <c r="AE1938" t="str">
        <f t="shared" si="823"/>
        <v/>
      </c>
      <c r="AF1938" t="str">
        <f t="shared" si="824"/>
        <v/>
      </c>
      <c r="AG1938" t="str">
        <f t="shared" si="825"/>
        <v/>
      </c>
    </row>
    <row r="1939" spans="3:33" x14ac:dyDescent="0.3">
      <c r="C1939" s="5" t="str">
        <f t="shared" si="826"/>
        <v/>
      </c>
      <c r="D1939" s="5" t="e">
        <f t="shared" si="810"/>
        <v>#N/A</v>
      </c>
      <c r="E1939" s="5" t="b">
        <f t="shared" si="827"/>
        <v>0</v>
      </c>
      <c r="F1939" s="5" t="e">
        <f t="shared" si="811"/>
        <v>#N/A</v>
      </c>
      <c r="G1939" s="5" t="str">
        <f t="shared" si="828"/>
        <v>FALSE V</v>
      </c>
      <c r="H1939" s="5" t="b">
        <f t="shared" si="829"/>
        <v>0</v>
      </c>
      <c r="I1939" s="5" t="b">
        <f t="shared" si="830"/>
        <v>0</v>
      </c>
      <c r="J1939" s="5" t="b">
        <f t="shared" si="831"/>
        <v>0</v>
      </c>
      <c r="K1939" s="5" t="str">
        <f t="shared" si="832"/>
        <v>FALSE C</v>
      </c>
      <c r="L1939" s="5" t="str">
        <f t="array" ref="L1939">IFERROR(INDEX(e29_4c,SMALL(IF(($B$9&lt;=e29_raw)*($B$11&gt;=e29_raw),MATCH(ROW(e29_4c),ROW(e29_4c))),ROWS($A$1:A1933)),COLUMN(A1933)),"")</f>
        <v/>
      </c>
      <c r="M1939" s="5" t="b">
        <f t="shared" si="833"/>
        <v>0</v>
      </c>
      <c r="N1939" t="b">
        <f t="shared" si="834"/>
        <v>0</v>
      </c>
      <c r="O1939" t="b">
        <f t="shared" si="835"/>
        <v>0</v>
      </c>
      <c r="P1939" s="5" t="b">
        <f t="shared" si="836"/>
        <v>0</v>
      </c>
      <c r="T1939" t="str">
        <f t="shared" si="812"/>
        <v/>
      </c>
      <c r="U1939" t="str">
        <f t="shared" si="813"/>
        <v/>
      </c>
      <c r="V1939" t="str">
        <f t="shared" si="814"/>
        <v/>
      </c>
      <c r="W1939" t="str">
        <f t="shared" si="815"/>
        <v/>
      </c>
      <c r="X1939" t="str">
        <f t="shared" si="816"/>
        <v/>
      </c>
      <c r="Y1939" t="str">
        <f t="shared" si="817"/>
        <v/>
      </c>
      <c r="Z1939" t="str">
        <f t="shared" si="818"/>
        <v/>
      </c>
      <c r="AA1939" t="str">
        <f t="shared" si="819"/>
        <v/>
      </c>
      <c r="AB1939" t="str">
        <f t="shared" si="820"/>
        <v/>
      </c>
      <c r="AC1939" t="str">
        <f t="shared" si="821"/>
        <v/>
      </c>
      <c r="AD1939" t="str">
        <f t="shared" si="822"/>
        <v/>
      </c>
      <c r="AE1939" t="str">
        <f t="shared" si="823"/>
        <v/>
      </c>
      <c r="AF1939" t="str">
        <f t="shared" si="824"/>
        <v/>
      </c>
      <c r="AG1939" t="str">
        <f t="shared" si="825"/>
        <v/>
      </c>
    </row>
    <row r="1940" spans="3:33" x14ac:dyDescent="0.3">
      <c r="C1940" s="5" t="str">
        <f t="shared" si="826"/>
        <v/>
      </c>
      <c r="D1940" s="5" t="e">
        <f t="shared" si="810"/>
        <v>#N/A</v>
      </c>
      <c r="E1940" s="5" t="b">
        <f t="shared" si="827"/>
        <v>0</v>
      </c>
      <c r="F1940" s="5" t="e">
        <f t="shared" si="811"/>
        <v>#N/A</v>
      </c>
      <c r="G1940" s="5" t="str">
        <f t="shared" si="828"/>
        <v>FALSE V</v>
      </c>
      <c r="H1940" s="5" t="b">
        <f t="shared" si="829"/>
        <v>0</v>
      </c>
      <c r="I1940" s="5" t="b">
        <f t="shared" si="830"/>
        <v>0</v>
      </c>
      <c r="J1940" s="5" t="b">
        <f t="shared" si="831"/>
        <v>0</v>
      </c>
      <c r="K1940" s="5" t="str">
        <f t="shared" si="832"/>
        <v>FALSE C</v>
      </c>
      <c r="L1940" s="5" t="str">
        <f t="array" ref="L1940">IFERROR(INDEX(e29_4c,SMALL(IF(($B$9&lt;=e29_raw)*($B$11&gt;=e29_raw),MATCH(ROW(e29_4c),ROW(e29_4c))),ROWS($A$1:A1934)),COLUMN(A1934)),"")</f>
        <v/>
      </c>
      <c r="M1940" s="5" t="b">
        <f t="shared" si="833"/>
        <v>0</v>
      </c>
      <c r="N1940" t="b">
        <f t="shared" si="834"/>
        <v>0</v>
      </c>
      <c r="O1940" t="b">
        <f t="shared" si="835"/>
        <v>0</v>
      </c>
      <c r="P1940" s="5" t="b">
        <f t="shared" si="836"/>
        <v>0</v>
      </c>
      <c r="T1940" t="str">
        <f t="shared" si="812"/>
        <v/>
      </c>
      <c r="U1940" t="str">
        <f t="shared" si="813"/>
        <v/>
      </c>
      <c r="V1940" t="str">
        <f t="shared" si="814"/>
        <v/>
      </c>
      <c r="W1940" t="str">
        <f t="shared" si="815"/>
        <v/>
      </c>
      <c r="X1940" t="str">
        <f t="shared" si="816"/>
        <v/>
      </c>
      <c r="Y1940" t="str">
        <f t="shared" si="817"/>
        <v/>
      </c>
      <c r="Z1940" t="str">
        <f t="shared" si="818"/>
        <v/>
      </c>
      <c r="AA1940" t="str">
        <f t="shared" si="819"/>
        <v/>
      </c>
      <c r="AB1940" t="str">
        <f t="shared" si="820"/>
        <v/>
      </c>
      <c r="AC1940" t="str">
        <f t="shared" si="821"/>
        <v/>
      </c>
      <c r="AD1940" t="str">
        <f t="shared" si="822"/>
        <v/>
      </c>
      <c r="AE1940" t="str">
        <f t="shared" si="823"/>
        <v/>
      </c>
      <c r="AF1940" t="str">
        <f t="shared" si="824"/>
        <v/>
      </c>
      <c r="AG1940" t="str">
        <f t="shared" si="825"/>
        <v/>
      </c>
    </row>
    <row r="1941" spans="3:33" x14ac:dyDescent="0.3">
      <c r="C1941" s="5" t="str">
        <f t="shared" si="826"/>
        <v/>
      </c>
      <c r="D1941" s="5" t="e">
        <f t="shared" si="810"/>
        <v>#N/A</v>
      </c>
      <c r="E1941" s="5" t="b">
        <f t="shared" si="827"/>
        <v>0</v>
      </c>
      <c r="F1941" s="5" t="e">
        <f t="shared" si="811"/>
        <v>#N/A</v>
      </c>
      <c r="G1941" s="5" t="str">
        <f t="shared" si="828"/>
        <v>FALSE V</v>
      </c>
      <c r="H1941" s="5" t="b">
        <f t="shared" si="829"/>
        <v>0</v>
      </c>
      <c r="I1941" s="5" t="b">
        <f t="shared" si="830"/>
        <v>0</v>
      </c>
      <c r="J1941" s="5" t="b">
        <f t="shared" si="831"/>
        <v>0</v>
      </c>
      <c r="K1941" s="5" t="str">
        <f t="shared" si="832"/>
        <v>FALSE C</v>
      </c>
      <c r="L1941" s="5" t="str">
        <f t="array" ref="L1941">IFERROR(INDEX(e29_4c,SMALL(IF(($B$9&lt;=e29_raw)*($B$11&gt;=e29_raw),MATCH(ROW(e29_4c),ROW(e29_4c))),ROWS($A$1:A1935)),COLUMN(A1935)),"")</f>
        <v/>
      </c>
      <c r="M1941" s="5" t="b">
        <f t="shared" si="833"/>
        <v>0</v>
      </c>
      <c r="N1941" t="b">
        <f t="shared" si="834"/>
        <v>0</v>
      </c>
      <c r="O1941" t="b">
        <f t="shared" si="835"/>
        <v>0</v>
      </c>
      <c r="P1941" s="5" t="b">
        <f t="shared" si="836"/>
        <v>0</v>
      </c>
      <c r="T1941" t="str">
        <f t="shared" si="812"/>
        <v/>
      </c>
      <c r="U1941" t="str">
        <f t="shared" si="813"/>
        <v/>
      </c>
      <c r="V1941" t="str">
        <f t="shared" si="814"/>
        <v/>
      </c>
      <c r="W1941" t="str">
        <f t="shared" si="815"/>
        <v/>
      </c>
      <c r="X1941" t="str">
        <f t="shared" si="816"/>
        <v/>
      </c>
      <c r="Y1941" t="str">
        <f t="shared" si="817"/>
        <v/>
      </c>
      <c r="Z1941" t="str">
        <f t="shared" si="818"/>
        <v/>
      </c>
      <c r="AA1941" t="str">
        <f t="shared" si="819"/>
        <v/>
      </c>
      <c r="AB1941" t="str">
        <f t="shared" si="820"/>
        <v/>
      </c>
      <c r="AC1941" t="str">
        <f t="shared" si="821"/>
        <v/>
      </c>
      <c r="AD1941" t="str">
        <f t="shared" si="822"/>
        <v/>
      </c>
      <c r="AE1941" t="str">
        <f t="shared" si="823"/>
        <v/>
      </c>
      <c r="AF1941" t="str">
        <f t="shared" si="824"/>
        <v/>
      </c>
      <c r="AG1941" t="str">
        <f t="shared" si="825"/>
        <v/>
      </c>
    </row>
    <row r="1942" spans="3:33" x14ac:dyDescent="0.3">
      <c r="C1942" s="5" t="str">
        <f t="shared" si="826"/>
        <v/>
      </c>
      <c r="D1942" s="5" t="e">
        <f t="shared" si="810"/>
        <v>#N/A</v>
      </c>
      <c r="E1942" s="5" t="b">
        <f t="shared" si="827"/>
        <v>0</v>
      </c>
      <c r="F1942" s="5" t="e">
        <f t="shared" si="811"/>
        <v>#N/A</v>
      </c>
      <c r="G1942" s="5" t="str">
        <f t="shared" si="828"/>
        <v>FALSE V</v>
      </c>
      <c r="H1942" s="5" t="b">
        <f t="shared" si="829"/>
        <v>0</v>
      </c>
      <c r="I1942" s="5" t="b">
        <f t="shared" si="830"/>
        <v>0</v>
      </c>
      <c r="J1942" s="5" t="b">
        <f t="shared" si="831"/>
        <v>0</v>
      </c>
      <c r="K1942" s="5" t="str">
        <f t="shared" si="832"/>
        <v>FALSE C</v>
      </c>
      <c r="L1942" s="5" t="str">
        <f t="array" ref="L1942">IFERROR(INDEX(e29_4c,SMALL(IF(($B$9&lt;=e29_raw)*($B$11&gt;=e29_raw),MATCH(ROW(e29_4c),ROW(e29_4c))),ROWS($A$1:A1936)),COLUMN(A1936)),"")</f>
        <v/>
      </c>
      <c r="M1942" s="5" t="b">
        <f t="shared" si="833"/>
        <v>0</v>
      </c>
      <c r="N1942" t="b">
        <f t="shared" si="834"/>
        <v>0</v>
      </c>
      <c r="O1942" t="b">
        <f t="shared" si="835"/>
        <v>0</v>
      </c>
      <c r="P1942" s="5" t="b">
        <f t="shared" si="836"/>
        <v>0</v>
      </c>
      <c r="T1942" t="str">
        <f t="shared" si="812"/>
        <v/>
      </c>
      <c r="U1942" t="str">
        <f t="shared" si="813"/>
        <v/>
      </c>
      <c r="V1942" t="str">
        <f t="shared" si="814"/>
        <v/>
      </c>
      <c r="W1942" t="str">
        <f t="shared" si="815"/>
        <v/>
      </c>
      <c r="X1942" t="str">
        <f t="shared" si="816"/>
        <v/>
      </c>
      <c r="Y1942" t="str">
        <f t="shared" si="817"/>
        <v/>
      </c>
      <c r="Z1942" t="str">
        <f t="shared" si="818"/>
        <v/>
      </c>
      <c r="AA1942" t="str">
        <f t="shared" si="819"/>
        <v/>
      </c>
      <c r="AB1942" t="str">
        <f t="shared" si="820"/>
        <v/>
      </c>
      <c r="AC1942" t="str">
        <f t="shared" si="821"/>
        <v/>
      </c>
      <c r="AD1942" t="str">
        <f t="shared" si="822"/>
        <v/>
      </c>
      <c r="AE1942" t="str">
        <f t="shared" si="823"/>
        <v/>
      </c>
      <c r="AF1942" t="str">
        <f t="shared" si="824"/>
        <v/>
      </c>
      <c r="AG1942" t="str">
        <f t="shared" si="825"/>
        <v/>
      </c>
    </row>
    <row r="1943" spans="3:33" x14ac:dyDescent="0.3">
      <c r="C1943" s="5" t="str">
        <f t="shared" si="826"/>
        <v/>
      </c>
      <c r="D1943" s="5" t="e">
        <f t="shared" si="810"/>
        <v>#N/A</v>
      </c>
      <c r="E1943" s="5" t="b">
        <f t="shared" si="827"/>
        <v>0</v>
      </c>
      <c r="F1943" s="5" t="e">
        <f t="shared" si="811"/>
        <v>#N/A</v>
      </c>
      <c r="G1943" s="5" t="str">
        <f t="shared" si="828"/>
        <v>FALSE V</v>
      </c>
      <c r="H1943" s="5" t="b">
        <f t="shared" si="829"/>
        <v>0</v>
      </c>
      <c r="I1943" s="5" t="b">
        <f t="shared" si="830"/>
        <v>0</v>
      </c>
      <c r="J1943" s="5" t="b">
        <f t="shared" si="831"/>
        <v>0</v>
      </c>
      <c r="K1943" s="5" t="str">
        <f t="shared" si="832"/>
        <v>FALSE C</v>
      </c>
      <c r="L1943" s="5" t="str">
        <f t="array" ref="L1943">IFERROR(INDEX(e29_4c,SMALL(IF(($B$9&lt;=e29_raw)*($B$11&gt;=e29_raw),MATCH(ROW(e29_4c),ROW(e29_4c))),ROWS($A$1:A1937)),COLUMN(A1937)),"")</f>
        <v/>
      </c>
      <c r="M1943" s="5" t="b">
        <f t="shared" si="833"/>
        <v>0</v>
      </c>
      <c r="N1943" t="b">
        <f t="shared" si="834"/>
        <v>0</v>
      </c>
      <c r="O1943" t="b">
        <f t="shared" si="835"/>
        <v>0</v>
      </c>
      <c r="P1943" s="5" t="b">
        <f t="shared" si="836"/>
        <v>0</v>
      </c>
      <c r="T1943" t="str">
        <f t="shared" si="812"/>
        <v/>
      </c>
      <c r="U1943" t="str">
        <f t="shared" si="813"/>
        <v/>
      </c>
      <c r="V1943" t="str">
        <f t="shared" si="814"/>
        <v/>
      </c>
      <c r="W1943" t="str">
        <f t="shared" si="815"/>
        <v/>
      </c>
      <c r="X1943" t="str">
        <f t="shared" si="816"/>
        <v/>
      </c>
      <c r="Y1943" t="str">
        <f t="shared" si="817"/>
        <v/>
      </c>
      <c r="Z1943" t="str">
        <f t="shared" si="818"/>
        <v/>
      </c>
      <c r="AA1943" t="str">
        <f t="shared" si="819"/>
        <v/>
      </c>
      <c r="AB1943" t="str">
        <f t="shared" si="820"/>
        <v/>
      </c>
      <c r="AC1943" t="str">
        <f t="shared" si="821"/>
        <v/>
      </c>
      <c r="AD1943" t="str">
        <f t="shared" si="822"/>
        <v/>
      </c>
      <c r="AE1943" t="str">
        <f t="shared" si="823"/>
        <v/>
      </c>
      <c r="AF1943" t="str">
        <f t="shared" si="824"/>
        <v/>
      </c>
      <c r="AG1943" t="str">
        <f t="shared" si="825"/>
        <v/>
      </c>
    </row>
    <row r="1944" spans="3:33" x14ac:dyDescent="0.3">
      <c r="C1944" s="5" t="str">
        <f t="shared" si="826"/>
        <v/>
      </c>
      <c r="D1944" s="5" t="e">
        <f t="shared" si="810"/>
        <v>#N/A</v>
      </c>
      <c r="E1944" s="5" t="b">
        <f t="shared" si="827"/>
        <v>0</v>
      </c>
      <c r="F1944" s="5" t="e">
        <f t="shared" si="811"/>
        <v>#N/A</v>
      </c>
      <c r="G1944" s="5" t="str">
        <f t="shared" si="828"/>
        <v>FALSE V</v>
      </c>
      <c r="H1944" s="5" t="b">
        <f t="shared" si="829"/>
        <v>0</v>
      </c>
      <c r="I1944" s="5" t="b">
        <f t="shared" si="830"/>
        <v>0</v>
      </c>
      <c r="J1944" s="5" t="b">
        <f t="shared" si="831"/>
        <v>0</v>
      </c>
      <c r="K1944" s="5" t="str">
        <f t="shared" si="832"/>
        <v>FALSE C</v>
      </c>
      <c r="L1944" s="5" t="str">
        <f t="array" ref="L1944">IFERROR(INDEX(e29_4c,SMALL(IF(($B$9&lt;=e29_raw)*($B$11&gt;=e29_raw),MATCH(ROW(e29_4c),ROW(e29_4c))),ROWS($A$1:A1938)),COLUMN(A1938)),"")</f>
        <v/>
      </c>
      <c r="M1944" s="5" t="b">
        <f t="shared" si="833"/>
        <v>0</v>
      </c>
      <c r="N1944" t="b">
        <f t="shared" si="834"/>
        <v>0</v>
      </c>
      <c r="O1944" t="b">
        <f t="shared" si="835"/>
        <v>0</v>
      </c>
      <c r="P1944" s="5" t="b">
        <f t="shared" si="836"/>
        <v>0</v>
      </c>
      <c r="T1944" t="str">
        <f t="shared" si="812"/>
        <v/>
      </c>
      <c r="U1944" t="str">
        <f t="shared" si="813"/>
        <v/>
      </c>
      <c r="V1944" t="str">
        <f t="shared" si="814"/>
        <v/>
      </c>
      <c r="W1944" t="str">
        <f t="shared" si="815"/>
        <v/>
      </c>
      <c r="X1944" t="str">
        <f t="shared" si="816"/>
        <v/>
      </c>
      <c r="Y1944" t="str">
        <f t="shared" si="817"/>
        <v/>
      </c>
      <c r="Z1944" t="str">
        <f t="shared" si="818"/>
        <v/>
      </c>
      <c r="AA1944" t="str">
        <f t="shared" si="819"/>
        <v/>
      </c>
      <c r="AB1944" t="str">
        <f t="shared" si="820"/>
        <v/>
      </c>
      <c r="AC1944" t="str">
        <f t="shared" si="821"/>
        <v/>
      </c>
      <c r="AD1944" t="str">
        <f t="shared" si="822"/>
        <v/>
      </c>
      <c r="AE1944" t="str">
        <f t="shared" si="823"/>
        <v/>
      </c>
      <c r="AF1944" t="str">
        <f t="shared" si="824"/>
        <v/>
      </c>
      <c r="AG1944" t="str">
        <f t="shared" si="825"/>
        <v/>
      </c>
    </row>
    <row r="1945" spans="3:33" x14ac:dyDescent="0.3">
      <c r="C1945" s="5" t="str">
        <f t="shared" si="826"/>
        <v/>
      </c>
      <c r="D1945" s="5" t="e">
        <f t="shared" si="810"/>
        <v>#N/A</v>
      </c>
      <c r="E1945" s="5" t="b">
        <f t="shared" si="827"/>
        <v>0</v>
      </c>
      <c r="F1945" s="5" t="e">
        <f t="shared" si="811"/>
        <v>#N/A</v>
      </c>
      <c r="G1945" s="5" t="str">
        <f t="shared" si="828"/>
        <v>FALSE V</v>
      </c>
      <c r="H1945" s="5" t="b">
        <f t="shared" si="829"/>
        <v>0</v>
      </c>
      <c r="I1945" s="5" t="b">
        <f t="shared" si="830"/>
        <v>0</v>
      </c>
      <c r="J1945" s="5" t="b">
        <f t="shared" si="831"/>
        <v>0</v>
      </c>
      <c r="K1945" s="5" t="str">
        <f t="shared" si="832"/>
        <v>FALSE C</v>
      </c>
      <c r="L1945" s="5" t="str">
        <f t="array" ref="L1945">IFERROR(INDEX(e29_4c,SMALL(IF(($B$9&lt;=e29_raw)*($B$11&gt;=e29_raw),MATCH(ROW(e29_4c),ROW(e29_4c))),ROWS($A$1:A1939)),COLUMN(A1939)),"")</f>
        <v/>
      </c>
      <c r="M1945" s="5" t="b">
        <f t="shared" si="833"/>
        <v>0</v>
      </c>
      <c r="N1945" t="b">
        <f t="shared" si="834"/>
        <v>0</v>
      </c>
      <c r="O1945" t="b">
        <f t="shared" si="835"/>
        <v>0</v>
      </c>
      <c r="P1945" s="5" t="b">
        <f t="shared" si="836"/>
        <v>0</v>
      </c>
      <c r="T1945" t="str">
        <f t="shared" si="812"/>
        <v/>
      </c>
      <c r="U1945" t="str">
        <f t="shared" si="813"/>
        <v/>
      </c>
      <c r="V1945" t="str">
        <f t="shared" si="814"/>
        <v/>
      </c>
      <c r="W1945" t="str">
        <f t="shared" si="815"/>
        <v/>
      </c>
      <c r="X1945" t="str">
        <f t="shared" si="816"/>
        <v/>
      </c>
      <c r="Y1945" t="str">
        <f t="shared" si="817"/>
        <v/>
      </c>
      <c r="Z1945" t="str">
        <f t="shared" si="818"/>
        <v/>
      </c>
      <c r="AA1945" t="str">
        <f t="shared" si="819"/>
        <v/>
      </c>
      <c r="AB1945" t="str">
        <f t="shared" si="820"/>
        <v/>
      </c>
      <c r="AC1945" t="str">
        <f t="shared" si="821"/>
        <v/>
      </c>
      <c r="AD1945" t="str">
        <f t="shared" si="822"/>
        <v/>
      </c>
      <c r="AE1945" t="str">
        <f t="shared" si="823"/>
        <v/>
      </c>
      <c r="AF1945" t="str">
        <f t="shared" si="824"/>
        <v/>
      </c>
      <c r="AG1945" t="str">
        <f t="shared" si="825"/>
        <v/>
      </c>
    </row>
    <row r="1946" spans="3:33" x14ac:dyDescent="0.3">
      <c r="C1946" s="5" t="str">
        <f t="shared" si="826"/>
        <v/>
      </c>
      <c r="D1946" s="5" t="e">
        <f t="shared" si="810"/>
        <v>#N/A</v>
      </c>
      <c r="E1946" s="5" t="b">
        <f t="shared" si="827"/>
        <v>0</v>
      </c>
      <c r="F1946" s="5" t="e">
        <f t="shared" si="811"/>
        <v>#N/A</v>
      </c>
      <c r="G1946" s="5" t="str">
        <f t="shared" si="828"/>
        <v>FALSE V</v>
      </c>
      <c r="H1946" s="5" t="b">
        <f t="shared" si="829"/>
        <v>0</v>
      </c>
      <c r="I1946" s="5" t="b">
        <f t="shared" si="830"/>
        <v>0</v>
      </c>
      <c r="J1946" s="5" t="b">
        <f t="shared" si="831"/>
        <v>0</v>
      </c>
      <c r="K1946" s="5" t="str">
        <f t="shared" si="832"/>
        <v>FALSE C</v>
      </c>
      <c r="L1946" s="5" t="str">
        <f t="array" ref="L1946">IFERROR(INDEX(e29_4c,SMALL(IF(($B$9&lt;=e29_raw)*($B$11&gt;=e29_raw),MATCH(ROW(e29_4c),ROW(e29_4c))),ROWS($A$1:A1940)),COLUMN(A1940)),"")</f>
        <v/>
      </c>
      <c r="M1946" s="5" t="b">
        <f t="shared" si="833"/>
        <v>0</v>
      </c>
      <c r="N1946" t="b">
        <f t="shared" si="834"/>
        <v>0</v>
      </c>
      <c r="O1946" t="b">
        <f t="shared" si="835"/>
        <v>0</v>
      </c>
      <c r="P1946" s="5" t="b">
        <f t="shared" si="836"/>
        <v>0</v>
      </c>
      <c r="T1946" t="str">
        <f t="shared" si="812"/>
        <v/>
      </c>
      <c r="U1946" t="str">
        <f t="shared" si="813"/>
        <v/>
      </c>
      <c r="V1946" t="str">
        <f t="shared" si="814"/>
        <v/>
      </c>
      <c r="W1946" t="str">
        <f t="shared" si="815"/>
        <v/>
      </c>
      <c r="X1946" t="str">
        <f t="shared" si="816"/>
        <v/>
      </c>
      <c r="Y1946" t="str">
        <f t="shared" si="817"/>
        <v/>
      </c>
      <c r="Z1946" t="str">
        <f t="shared" si="818"/>
        <v/>
      </c>
      <c r="AA1946" t="str">
        <f t="shared" si="819"/>
        <v/>
      </c>
      <c r="AB1946" t="str">
        <f t="shared" si="820"/>
        <v/>
      </c>
      <c r="AC1946" t="str">
        <f t="shared" si="821"/>
        <v/>
      </c>
      <c r="AD1946" t="str">
        <f t="shared" si="822"/>
        <v/>
      </c>
      <c r="AE1946" t="str">
        <f t="shared" si="823"/>
        <v/>
      </c>
      <c r="AF1946" t="str">
        <f t="shared" si="824"/>
        <v/>
      </c>
      <c r="AG1946" t="str">
        <f t="shared" si="825"/>
        <v/>
      </c>
    </row>
    <row r="1947" spans="3:33" x14ac:dyDescent="0.3">
      <c r="C1947" s="5" t="str">
        <f t="shared" si="826"/>
        <v/>
      </c>
      <c r="D1947" s="5" t="e">
        <f t="shared" si="810"/>
        <v>#N/A</v>
      </c>
      <c r="E1947" s="5" t="b">
        <f t="shared" si="827"/>
        <v>0</v>
      </c>
      <c r="F1947" s="5" t="e">
        <f t="shared" si="811"/>
        <v>#N/A</v>
      </c>
      <c r="G1947" s="5" t="str">
        <f t="shared" si="828"/>
        <v>FALSE V</v>
      </c>
      <c r="H1947" s="5" t="b">
        <f t="shared" si="829"/>
        <v>0</v>
      </c>
      <c r="I1947" s="5" t="b">
        <f t="shared" si="830"/>
        <v>0</v>
      </c>
      <c r="J1947" s="5" t="b">
        <f t="shared" si="831"/>
        <v>0</v>
      </c>
      <c r="K1947" s="5" t="str">
        <f t="shared" si="832"/>
        <v>FALSE C</v>
      </c>
      <c r="L1947" s="5" t="str">
        <f t="array" ref="L1947">IFERROR(INDEX(e29_4c,SMALL(IF(($B$9&lt;=e29_raw)*($B$11&gt;=e29_raw),MATCH(ROW(e29_4c),ROW(e29_4c))),ROWS($A$1:A1941)),COLUMN(A1941)),"")</f>
        <v/>
      </c>
      <c r="M1947" s="5" t="b">
        <f t="shared" si="833"/>
        <v>0</v>
      </c>
      <c r="N1947" t="b">
        <f t="shared" si="834"/>
        <v>0</v>
      </c>
      <c r="O1947" t="b">
        <f t="shared" si="835"/>
        <v>0</v>
      </c>
      <c r="P1947" s="5" t="b">
        <f t="shared" si="836"/>
        <v>0</v>
      </c>
      <c r="T1947" t="str">
        <f t="shared" si="812"/>
        <v/>
      </c>
      <c r="U1947" t="str">
        <f t="shared" si="813"/>
        <v/>
      </c>
      <c r="V1947" t="str">
        <f t="shared" si="814"/>
        <v/>
      </c>
      <c r="W1947" t="str">
        <f t="shared" si="815"/>
        <v/>
      </c>
      <c r="X1947" t="str">
        <f t="shared" si="816"/>
        <v/>
      </c>
      <c r="Y1947" t="str">
        <f t="shared" si="817"/>
        <v/>
      </c>
      <c r="Z1947" t="str">
        <f t="shared" si="818"/>
        <v/>
      </c>
      <c r="AA1947" t="str">
        <f t="shared" si="819"/>
        <v/>
      </c>
      <c r="AB1947" t="str">
        <f t="shared" si="820"/>
        <v/>
      </c>
      <c r="AC1947" t="str">
        <f t="shared" si="821"/>
        <v/>
      </c>
      <c r="AD1947" t="str">
        <f t="shared" si="822"/>
        <v/>
      </c>
      <c r="AE1947" t="str">
        <f t="shared" si="823"/>
        <v/>
      </c>
      <c r="AF1947" t="str">
        <f t="shared" si="824"/>
        <v/>
      </c>
      <c r="AG1947" t="str">
        <f t="shared" si="825"/>
        <v/>
      </c>
    </row>
    <row r="1948" spans="3:33" x14ac:dyDescent="0.3">
      <c r="C1948" s="5" t="str">
        <f t="shared" si="826"/>
        <v/>
      </c>
      <c r="D1948" s="5" t="e">
        <f t="shared" si="810"/>
        <v>#N/A</v>
      </c>
      <c r="E1948" s="5" t="b">
        <f t="shared" si="827"/>
        <v>0</v>
      </c>
      <c r="F1948" s="5" t="e">
        <f t="shared" si="811"/>
        <v>#N/A</v>
      </c>
      <c r="G1948" s="5" t="str">
        <f t="shared" si="828"/>
        <v>FALSE V</v>
      </c>
      <c r="H1948" s="5" t="b">
        <f t="shared" si="829"/>
        <v>0</v>
      </c>
      <c r="I1948" s="5" t="b">
        <f t="shared" si="830"/>
        <v>0</v>
      </c>
      <c r="J1948" s="5" t="b">
        <f t="shared" si="831"/>
        <v>0</v>
      </c>
      <c r="K1948" s="5" t="str">
        <f t="shared" si="832"/>
        <v>FALSE C</v>
      </c>
      <c r="L1948" s="5" t="str">
        <f t="array" ref="L1948">IFERROR(INDEX(e29_4c,SMALL(IF(($B$9&lt;=e29_raw)*($B$11&gt;=e29_raw),MATCH(ROW(e29_4c),ROW(e29_4c))),ROWS($A$1:A1942)),COLUMN(A1942)),"")</f>
        <v/>
      </c>
      <c r="M1948" s="5" t="b">
        <f t="shared" si="833"/>
        <v>0</v>
      </c>
      <c r="N1948" t="b">
        <f t="shared" si="834"/>
        <v>0</v>
      </c>
      <c r="O1948" t="b">
        <f t="shared" si="835"/>
        <v>0</v>
      </c>
      <c r="P1948" s="5" t="b">
        <f t="shared" si="836"/>
        <v>0</v>
      </c>
      <c r="T1948" t="str">
        <f t="shared" si="812"/>
        <v/>
      </c>
      <c r="U1948" t="str">
        <f t="shared" si="813"/>
        <v/>
      </c>
      <c r="V1948" t="str">
        <f t="shared" si="814"/>
        <v/>
      </c>
      <c r="W1948" t="str">
        <f t="shared" si="815"/>
        <v/>
      </c>
      <c r="X1948" t="str">
        <f t="shared" si="816"/>
        <v/>
      </c>
      <c r="Y1948" t="str">
        <f t="shared" si="817"/>
        <v/>
      </c>
      <c r="Z1948" t="str">
        <f t="shared" si="818"/>
        <v/>
      </c>
      <c r="AA1948" t="str">
        <f t="shared" si="819"/>
        <v/>
      </c>
      <c r="AB1948" t="str">
        <f t="shared" si="820"/>
        <v/>
      </c>
      <c r="AC1948" t="str">
        <f t="shared" si="821"/>
        <v/>
      </c>
      <c r="AD1948" t="str">
        <f t="shared" si="822"/>
        <v/>
      </c>
      <c r="AE1948" t="str">
        <f t="shared" si="823"/>
        <v/>
      </c>
      <c r="AF1948" t="str">
        <f t="shared" si="824"/>
        <v/>
      </c>
      <c r="AG1948" t="str">
        <f t="shared" si="825"/>
        <v/>
      </c>
    </row>
    <row r="1949" spans="3:33" x14ac:dyDescent="0.3">
      <c r="C1949" s="5" t="str">
        <f t="shared" si="826"/>
        <v/>
      </c>
      <c r="D1949" s="5" t="e">
        <f t="shared" si="810"/>
        <v>#N/A</v>
      </c>
      <c r="E1949" s="5" t="b">
        <f t="shared" si="827"/>
        <v>0</v>
      </c>
      <c r="F1949" s="5" t="e">
        <f t="shared" si="811"/>
        <v>#N/A</v>
      </c>
      <c r="G1949" s="5" t="str">
        <f t="shared" si="828"/>
        <v>FALSE V</v>
      </c>
      <c r="H1949" s="5" t="b">
        <f t="shared" si="829"/>
        <v>0</v>
      </c>
      <c r="I1949" s="5" t="b">
        <f t="shared" si="830"/>
        <v>0</v>
      </c>
      <c r="J1949" s="5" t="b">
        <f t="shared" si="831"/>
        <v>0</v>
      </c>
      <c r="K1949" s="5" t="str">
        <f t="shared" si="832"/>
        <v>FALSE C</v>
      </c>
      <c r="L1949" s="5" t="str">
        <f t="array" ref="L1949">IFERROR(INDEX(e29_4c,SMALL(IF(($B$9&lt;=e29_raw)*($B$11&gt;=e29_raw),MATCH(ROW(e29_4c),ROW(e29_4c))),ROWS($A$1:A1943)),COLUMN(A1943)),"")</f>
        <v/>
      </c>
      <c r="M1949" s="5" t="b">
        <f t="shared" si="833"/>
        <v>0</v>
      </c>
      <c r="N1949" t="b">
        <f t="shared" si="834"/>
        <v>0</v>
      </c>
      <c r="O1949" t="b">
        <f t="shared" si="835"/>
        <v>0</v>
      </c>
      <c r="P1949" s="5" t="b">
        <f t="shared" si="836"/>
        <v>0</v>
      </c>
      <c r="T1949" t="str">
        <f t="shared" si="812"/>
        <v/>
      </c>
      <c r="U1949" t="str">
        <f t="shared" si="813"/>
        <v/>
      </c>
      <c r="V1949" t="str">
        <f t="shared" si="814"/>
        <v/>
      </c>
      <c r="W1949" t="str">
        <f t="shared" si="815"/>
        <v/>
      </c>
      <c r="X1949" t="str">
        <f t="shared" si="816"/>
        <v/>
      </c>
      <c r="Y1949" t="str">
        <f t="shared" si="817"/>
        <v/>
      </c>
      <c r="Z1949" t="str">
        <f t="shared" si="818"/>
        <v/>
      </c>
      <c r="AA1949" t="str">
        <f t="shared" si="819"/>
        <v/>
      </c>
      <c r="AB1949" t="str">
        <f t="shared" si="820"/>
        <v/>
      </c>
      <c r="AC1949" t="str">
        <f t="shared" si="821"/>
        <v/>
      </c>
      <c r="AD1949" t="str">
        <f t="shared" si="822"/>
        <v/>
      </c>
      <c r="AE1949" t="str">
        <f t="shared" si="823"/>
        <v/>
      </c>
      <c r="AF1949" t="str">
        <f t="shared" si="824"/>
        <v/>
      </c>
      <c r="AG1949" t="str">
        <f t="shared" si="825"/>
        <v/>
      </c>
    </row>
    <row r="1950" spans="3:33" x14ac:dyDescent="0.3">
      <c r="C1950" s="5" t="str">
        <f t="shared" si="826"/>
        <v/>
      </c>
      <c r="D1950" s="5" t="e">
        <f t="shared" si="810"/>
        <v>#N/A</v>
      </c>
      <c r="E1950" s="5" t="b">
        <f t="shared" si="827"/>
        <v>0</v>
      </c>
      <c r="F1950" s="5" t="e">
        <f t="shared" si="811"/>
        <v>#N/A</v>
      </c>
      <c r="G1950" s="5" t="str">
        <f t="shared" si="828"/>
        <v>FALSE V</v>
      </c>
      <c r="H1950" s="5" t="b">
        <f t="shared" si="829"/>
        <v>0</v>
      </c>
      <c r="I1950" s="5" t="b">
        <f t="shared" si="830"/>
        <v>0</v>
      </c>
      <c r="J1950" s="5" t="b">
        <f t="shared" si="831"/>
        <v>0</v>
      </c>
      <c r="K1950" s="5" t="str">
        <f t="shared" si="832"/>
        <v>FALSE C</v>
      </c>
      <c r="L1950" s="5" t="str">
        <f t="array" ref="L1950">IFERROR(INDEX(e29_4c,SMALL(IF(($B$9&lt;=e29_raw)*($B$11&gt;=e29_raw),MATCH(ROW(e29_4c),ROW(e29_4c))),ROWS($A$1:A1944)),COLUMN(A1944)),"")</f>
        <v/>
      </c>
      <c r="M1950" s="5" t="b">
        <f t="shared" si="833"/>
        <v>0</v>
      </c>
      <c r="N1950" t="b">
        <f t="shared" si="834"/>
        <v>0</v>
      </c>
      <c r="O1950" t="b">
        <f t="shared" si="835"/>
        <v>0</v>
      </c>
      <c r="P1950" s="5" t="b">
        <f t="shared" si="836"/>
        <v>0</v>
      </c>
      <c r="T1950" t="str">
        <f t="shared" si="812"/>
        <v/>
      </c>
      <c r="U1950" t="str">
        <f t="shared" si="813"/>
        <v/>
      </c>
      <c r="V1950" t="str">
        <f t="shared" si="814"/>
        <v/>
      </c>
      <c r="W1950" t="str">
        <f t="shared" si="815"/>
        <v/>
      </c>
      <c r="X1950" t="str">
        <f t="shared" si="816"/>
        <v/>
      </c>
      <c r="Y1950" t="str">
        <f t="shared" si="817"/>
        <v/>
      </c>
      <c r="Z1950" t="str">
        <f t="shared" si="818"/>
        <v/>
      </c>
      <c r="AA1950" t="str">
        <f t="shared" si="819"/>
        <v/>
      </c>
      <c r="AB1950" t="str">
        <f t="shared" si="820"/>
        <v/>
      </c>
      <c r="AC1950" t="str">
        <f t="shared" si="821"/>
        <v/>
      </c>
      <c r="AD1950" t="str">
        <f t="shared" si="822"/>
        <v/>
      </c>
      <c r="AE1950" t="str">
        <f t="shared" si="823"/>
        <v/>
      </c>
      <c r="AF1950" t="str">
        <f t="shared" si="824"/>
        <v/>
      </c>
      <c r="AG1950" t="str">
        <f t="shared" si="825"/>
        <v/>
      </c>
    </row>
    <row r="1951" spans="3:33" x14ac:dyDescent="0.3">
      <c r="C1951" s="5" t="str">
        <f t="shared" si="826"/>
        <v/>
      </c>
      <c r="D1951" s="5" t="e">
        <f t="shared" si="810"/>
        <v>#N/A</v>
      </c>
      <c r="E1951" s="5" t="b">
        <f t="shared" si="827"/>
        <v>0</v>
      </c>
      <c r="F1951" s="5" t="e">
        <f t="shared" si="811"/>
        <v>#N/A</v>
      </c>
      <c r="G1951" s="5" t="str">
        <f t="shared" si="828"/>
        <v>FALSE V</v>
      </c>
      <c r="H1951" s="5" t="b">
        <f t="shared" si="829"/>
        <v>0</v>
      </c>
      <c r="I1951" s="5" t="b">
        <f t="shared" si="830"/>
        <v>0</v>
      </c>
      <c r="J1951" s="5" t="b">
        <f t="shared" si="831"/>
        <v>0</v>
      </c>
      <c r="K1951" s="5" t="str">
        <f t="shared" si="832"/>
        <v>FALSE C</v>
      </c>
      <c r="L1951" s="5" t="str">
        <f t="array" ref="L1951">IFERROR(INDEX(e29_4c,SMALL(IF(($B$9&lt;=e29_raw)*($B$11&gt;=e29_raw),MATCH(ROW(e29_4c),ROW(e29_4c))),ROWS($A$1:A1945)),COLUMN(A1945)),"")</f>
        <v/>
      </c>
      <c r="M1951" s="5" t="b">
        <f t="shared" si="833"/>
        <v>0</v>
      </c>
      <c r="N1951" t="b">
        <f t="shared" si="834"/>
        <v>0</v>
      </c>
      <c r="O1951" t="b">
        <f t="shared" si="835"/>
        <v>0</v>
      </c>
      <c r="P1951" s="5" t="b">
        <f t="shared" si="836"/>
        <v>0</v>
      </c>
      <c r="T1951" t="str">
        <f t="shared" si="812"/>
        <v/>
      </c>
      <c r="U1951" t="str">
        <f t="shared" si="813"/>
        <v/>
      </c>
      <c r="V1951" t="str">
        <f t="shared" si="814"/>
        <v/>
      </c>
      <c r="W1951" t="str">
        <f t="shared" si="815"/>
        <v/>
      </c>
      <c r="X1951" t="str">
        <f t="shared" si="816"/>
        <v/>
      </c>
      <c r="Y1951" t="str">
        <f t="shared" si="817"/>
        <v/>
      </c>
      <c r="Z1951" t="str">
        <f t="shared" si="818"/>
        <v/>
      </c>
      <c r="AA1951" t="str">
        <f t="shared" si="819"/>
        <v/>
      </c>
      <c r="AB1951" t="str">
        <f t="shared" si="820"/>
        <v/>
      </c>
      <c r="AC1951" t="str">
        <f t="shared" si="821"/>
        <v/>
      </c>
      <c r="AD1951" t="str">
        <f t="shared" si="822"/>
        <v/>
      </c>
      <c r="AE1951" t="str">
        <f t="shared" si="823"/>
        <v/>
      </c>
      <c r="AF1951" t="str">
        <f t="shared" si="824"/>
        <v/>
      </c>
      <c r="AG1951" t="str">
        <f t="shared" si="825"/>
        <v/>
      </c>
    </row>
    <row r="1952" spans="3:33" x14ac:dyDescent="0.3">
      <c r="C1952" s="5" t="str">
        <f t="shared" si="826"/>
        <v/>
      </c>
      <c r="D1952" s="5" t="e">
        <f t="shared" si="810"/>
        <v>#N/A</v>
      </c>
      <c r="E1952" s="5" t="b">
        <f t="shared" si="827"/>
        <v>0</v>
      </c>
      <c r="F1952" s="5" t="e">
        <f t="shared" si="811"/>
        <v>#N/A</v>
      </c>
      <c r="G1952" s="5" t="str">
        <f t="shared" si="828"/>
        <v>FALSE V</v>
      </c>
      <c r="H1952" s="5" t="b">
        <f t="shared" si="829"/>
        <v>0</v>
      </c>
      <c r="I1952" s="5" t="b">
        <f t="shared" si="830"/>
        <v>0</v>
      </c>
      <c r="J1952" s="5" t="b">
        <f t="shared" si="831"/>
        <v>0</v>
      </c>
      <c r="K1952" s="5" t="str">
        <f t="shared" si="832"/>
        <v>FALSE C</v>
      </c>
      <c r="L1952" s="5" t="str">
        <f t="array" ref="L1952">IFERROR(INDEX(e29_4c,SMALL(IF(($B$9&lt;=e29_raw)*($B$11&gt;=e29_raw),MATCH(ROW(e29_4c),ROW(e29_4c))),ROWS($A$1:A1946)),COLUMN(A1946)),"")</f>
        <v/>
      </c>
      <c r="M1952" s="5" t="b">
        <f t="shared" si="833"/>
        <v>0</v>
      </c>
      <c r="N1952" t="b">
        <f t="shared" si="834"/>
        <v>0</v>
      </c>
      <c r="O1952" t="b">
        <f t="shared" si="835"/>
        <v>0</v>
      </c>
      <c r="P1952" s="5" t="b">
        <f t="shared" si="836"/>
        <v>0</v>
      </c>
      <c r="T1952" t="str">
        <f t="shared" si="812"/>
        <v/>
      </c>
      <c r="U1952" t="str">
        <f t="shared" si="813"/>
        <v/>
      </c>
      <c r="V1952" t="str">
        <f t="shared" si="814"/>
        <v/>
      </c>
      <c r="W1952" t="str">
        <f t="shared" si="815"/>
        <v/>
      </c>
      <c r="X1952" t="str">
        <f t="shared" si="816"/>
        <v/>
      </c>
      <c r="Y1952" t="str">
        <f t="shared" si="817"/>
        <v/>
      </c>
      <c r="Z1952" t="str">
        <f t="shared" si="818"/>
        <v/>
      </c>
      <c r="AA1952" t="str">
        <f t="shared" si="819"/>
        <v/>
      </c>
      <c r="AB1952" t="str">
        <f t="shared" si="820"/>
        <v/>
      </c>
      <c r="AC1952" t="str">
        <f t="shared" si="821"/>
        <v/>
      </c>
      <c r="AD1952" t="str">
        <f t="shared" si="822"/>
        <v/>
      </c>
      <c r="AE1952" t="str">
        <f t="shared" si="823"/>
        <v/>
      </c>
      <c r="AF1952" t="str">
        <f t="shared" si="824"/>
        <v/>
      </c>
      <c r="AG1952" t="str">
        <f t="shared" si="825"/>
        <v/>
      </c>
    </row>
    <row r="1953" spans="3:33" x14ac:dyDescent="0.3">
      <c r="C1953" s="5" t="str">
        <f t="shared" si="826"/>
        <v/>
      </c>
      <c r="D1953" s="5" t="e">
        <f t="shared" si="810"/>
        <v>#N/A</v>
      </c>
      <c r="E1953" s="5" t="b">
        <f t="shared" si="827"/>
        <v>0</v>
      </c>
      <c r="F1953" s="5" t="e">
        <f t="shared" si="811"/>
        <v>#N/A</v>
      </c>
      <c r="G1953" s="5" t="str">
        <f t="shared" si="828"/>
        <v>FALSE V</v>
      </c>
      <c r="H1953" s="5" t="b">
        <f t="shared" si="829"/>
        <v>0</v>
      </c>
      <c r="I1953" s="5" t="b">
        <f t="shared" si="830"/>
        <v>0</v>
      </c>
      <c r="J1953" s="5" t="b">
        <f t="shared" si="831"/>
        <v>0</v>
      </c>
      <c r="K1953" s="5" t="str">
        <f t="shared" si="832"/>
        <v>FALSE C</v>
      </c>
      <c r="L1953" s="5" t="str">
        <f t="array" ref="L1953">IFERROR(INDEX(e29_4c,SMALL(IF(($B$9&lt;=e29_raw)*($B$11&gt;=e29_raw),MATCH(ROW(e29_4c),ROW(e29_4c))),ROWS($A$1:A1947)),COLUMN(A1947)),"")</f>
        <v/>
      </c>
      <c r="M1953" s="5" t="b">
        <f t="shared" si="833"/>
        <v>0</v>
      </c>
      <c r="N1953" t="b">
        <f t="shared" si="834"/>
        <v>0</v>
      </c>
      <c r="O1953" t="b">
        <f t="shared" si="835"/>
        <v>0</v>
      </c>
      <c r="P1953" s="5" t="b">
        <f t="shared" si="836"/>
        <v>0</v>
      </c>
      <c r="T1953" t="str">
        <f t="shared" si="812"/>
        <v/>
      </c>
      <c r="U1953" t="str">
        <f t="shared" si="813"/>
        <v/>
      </c>
      <c r="V1953" t="str">
        <f t="shared" si="814"/>
        <v/>
      </c>
      <c r="W1953" t="str">
        <f t="shared" si="815"/>
        <v/>
      </c>
      <c r="X1953" t="str">
        <f t="shared" si="816"/>
        <v/>
      </c>
      <c r="Y1953" t="str">
        <f t="shared" si="817"/>
        <v/>
      </c>
      <c r="Z1953" t="str">
        <f t="shared" si="818"/>
        <v/>
      </c>
      <c r="AA1953" t="str">
        <f t="shared" si="819"/>
        <v/>
      </c>
      <c r="AB1953" t="str">
        <f t="shared" si="820"/>
        <v/>
      </c>
      <c r="AC1953" t="str">
        <f t="shared" si="821"/>
        <v/>
      </c>
      <c r="AD1953" t="str">
        <f t="shared" si="822"/>
        <v/>
      </c>
      <c r="AE1953" t="str">
        <f t="shared" si="823"/>
        <v/>
      </c>
      <c r="AF1953" t="str">
        <f t="shared" si="824"/>
        <v/>
      </c>
      <c r="AG1953" t="str">
        <f t="shared" si="825"/>
        <v/>
      </c>
    </row>
    <row r="1954" spans="3:33" x14ac:dyDescent="0.3">
      <c r="C1954" s="5" t="str">
        <f t="shared" si="826"/>
        <v/>
      </c>
      <c r="D1954" s="5" t="e">
        <f t="shared" si="810"/>
        <v>#N/A</v>
      </c>
      <c r="E1954" s="5" t="b">
        <f t="shared" si="827"/>
        <v>0</v>
      </c>
      <c r="F1954" s="5" t="e">
        <f t="shared" si="811"/>
        <v>#N/A</v>
      </c>
      <c r="G1954" s="5" t="str">
        <f t="shared" si="828"/>
        <v>FALSE V</v>
      </c>
      <c r="H1954" s="5" t="b">
        <f t="shared" si="829"/>
        <v>0</v>
      </c>
      <c r="I1954" s="5" t="b">
        <f t="shared" si="830"/>
        <v>0</v>
      </c>
      <c r="J1954" s="5" t="b">
        <f t="shared" si="831"/>
        <v>0</v>
      </c>
      <c r="K1954" s="5" t="str">
        <f t="shared" si="832"/>
        <v>FALSE C</v>
      </c>
      <c r="L1954" s="5" t="str">
        <f t="array" ref="L1954">IFERROR(INDEX(e29_4c,SMALL(IF(($B$9&lt;=e29_raw)*($B$11&gt;=e29_raw),MATCH(ROW(e29_4c),ROW(e29_4c))),ROWS($A$1:A1948)),COLUMN(A1948)),"")</f>
        <v/>
      </c>
      <c r="M1954" s="5" t="b">
        <f t="shared" si="833"/>
        <v>0</v>
      </c>
      <c r="N1954" t="b">
        <f t="shared" si="834"/>
        <v>0</v>
      </c>
      <c r="O1954" t="b">
        <f t="shared" si="835"/>
        <v>0</v>
      </c>
      <c r="P1954" s="5" t="b">
        <f t="shared" si="836"/>
        <v>0</v>
      </c>
      <c r="T1954" t="str">
        <f t="shared" si="812"/>
        <v/>
      </c>
      <c r="U1954" t="str">
        <f t="shared" si="813"/>
        <v/>
      </c>
      <c r="V1954" t="str">
        <f t="shared" si="814"/>
        <v/>
      </c>
      <c r="W1954" t="str">
        <f t="shared" si="815"/>
        <v/>
      </c>
      <c r="X1954" t="str">
        <f t="shared" si="816"/>
        <v/>
      </c>
      <c r="Y1954" t="str">
        <f t="shared" si="817"/>
        <v/>
      </c>
      <c r="Z1954" t="str">
        <f t="shared" si="818"/>
        <v/>
      </c>
      <c r="AA1954" t="str">
        <f t="shared" si="819"/>
        <v/>
      </c>
      <c r="AB1954" t="str">
        <f t="shared" si="820"/>
        <v/>
      </c>
      <c r="AC1954" t="str">
        <f t="shared" si="821"/>
        <v/>
      </c>
      <c r="AD1954" t="str">
        <f t="shared" si="822"/>
        <v/>
      </c>
      <c r="AE1954" t="str">
        <f t="shared" si="823"/>
        <v/>
      </c>
      <c r="AF1954" t="str">
        <f t="shared" si="824"/>
        <v/>
      </c>
      <c r="AG1954" t="str">
        <f t="shared" si="825"/>
        <v/>
      </c>
    </row>
    <row r="1955" spans="3:33" x14ac:dyDescent="0.3">
      <c r="C1955" s="5" t="str">
        <f t="shared" si="826"/>
        <v/>
      </c>
      <c r="D1955" s="5" t="e">
        <f t="shared" si="810"/>
        <v>#N/A</v>
      </c>
      <c r="E1955" s="5" t="b">
        <f t="shared" si="827"/>
        <v>0</v>
      </c>
      <c r="F1955" s="5" t="e">
        <f t="shared" si="811"/>
        <v>#N/A</v>
      </c>
      <c r="G1955" s="5" t="str">
        <f t="shared" si="828"/>
        <v>FALSE V</v>
      </c>
      <c r="H1955" s="5" t="b">
        <f t="shared" si="829"/>
        <v>0</v>
      </c>
      <c r="I1955" s="5" t="b">
        <f t="shared" si="830"/>
        <v>0</v>
      </c>
      <c r="J1955" s="5" t="b">
        <f t="shared" si="831"/>
        <v>0</v>
      </c>
      <c r="K1955" s="5" t="str">
        <f t="shared" si="832"/>
        <v>FALSE C</v>
      </c>
      <c r="L1955" s="5" t="str">
        <f t="array" ref="L1955">IFERROR(INDEX(e29_4c,SMALL(IF(($B$9&lt;=e29_raw)*($B$11&gt;=e29_raw),MATCH(ROW(e29_4c),ROW(e29_4c))),ROWS($A$1:A1949)),COLUMN(A1949)),"")</f>
        <v/>
      </c>
      <c r="M1955" s="5" t="b">
        <f t="shared" si="833"/>
        <v>0</v>
      </c>
      <c r="N1955" t="b">
        <f t="shared" si="834"/>
        <v>0</v>
      </c>
      <c r="O1955" t="b">
        <f t="shared" si="835"/>
        <v>0</v>
      </c>
      <c r="P1955" s="5" t="b">
        <f t="shared" si="836"/>
        <v>0</v>
      </c>
      <c r="T1955" t="str">
        <f t="shared" si="812"/>
        <v/>
      </c>
      <c r="U1955" t="str">
        <f t="shared" si="813"/>
        <v/>
      </c>
      <c r="V1955" t="str">
        <f t="shared" si="814"/>
        <v/>
      </c>
      <c r="W1955" t="str">
        <f t="shared" si="815"/>
        <v/>
      </c>
      <c r="X1955" t="str">
        <f t="shared" si="816"/>
        <v/>
      </c>
      <c r="Y1955" t="str">
        <f t="shared" si="817"/>
        <v/>
      </c>
      <c r="Z1955" t="str">
        <f t="shared" si="818"/>
        <v/>
      </c>
      <c r="AA1955" t="str">
        <f t="shared" si="819"/>
        <v/>
      </c>
      <c r="AB1955" t="str">
        <f t="shared" si="820"/>
        <v/>
      </c>
      <c r="AC1955" t="str">
        <f t="shared" si="821"/>
        <v/>
      </c>
      <c r="AD1955" t="str">
        <f t="shared" si="822"/>
        <v/>
      </c>
      <c r="AE1955" t="str">
        <f t="shared" si="823"/>
        <v/>
      </c>
      <c r="AF1955" t="str">
        <f t="shared" si="824"/>
        <v/>
      </c>
      <c r="AG1955" t="str">
        <f t="shared" si="825"/>
        <v/>
      </c>
    </row>
    <row r="1956" spans="3:33" x14ac:dyDescent="0.3">
      <c r="C1956" s="5" t="str">
        <f t="shared" si="826"/>
        <v/>
      </c>
      <c r="D1956" s="5" t="e">
        <f t="shared" si="810"/>
        <v>#N/A</v>
      </c>
      <c r="E1956" s="5" t="b">
        <f t="shared" si="827"/>
        <v>0</v>
      </c>
      <c r="F1956" s="5" t="e">
        <f t="shared" si="811"/>
        <v>#N/A</v>
      </c>
      <c r="G1956" s="5" t="str">
        <f t="shared" si="828"/>
        <v>FALSE V</v>
      </c>
      <c r="H1956" s="5" t="b">
        <f t="shared" si="829"/>
        <v>0</v>
      </c>
      <c r="I1956" s="5" t="b">
        <f t="shared" si="830"/>
        <v>0</v>
      </c>
      <c r="J1956" s="5" t="b">
        <f t="shared" si="831"/>
        <v>0</v>
      </c>
      <c r="K1956" s="5" t="str">
        <f t="shared" si="832"/>
        <v>FALSE C</v>
      </c>
      <c r="L1956" s="5" t="str">
        <f t="array" ref="L1956">IFERROR(INDEX(e29_4c,SMALL(IF(($B$9&lt;=e29_raw)*($B$11&gt;=e29_raw),MATCH(ROW(e29_4c),ROW(e29_4c))),ROWS($A$1:A1950)),COLUMN(A1950)),"")</f>
        <v/>
      </c>
      <c r="M1956" s="5" t="b">
        <f t="shared" si="833"/>
        <v>0</v>
      </c>
      <c r="N1956" t="b">
        <f t="shared" si="834"/>
        <v>0</v>
      </c>
      <c r="O1956" t="b">
        <f t="shared" si="835"/>
        <v>0</v>
      </c>
      <c r="P1956" s="5" t="b">
        <f t="shared" si="836"/>
        <v>0</v>
      </c>
      <c r="T1956" t="str">
        <f t="shared" si="812"/>
        <v/>
      </c>
      <c r="U1956" t="str">
        <f t="shared" si="813"/>
        <v/>
      </c>
      <c r="V1956" t="str">
        <f t="shared" si="814"/>
        <v/>
      </c>
      <c r="W1956" t="str">
        <f t="shared" si="815"/>
        <v/>
      </c>
      <c r="X1956" t="str">
        <f t="shared" si="816"/>
        <v/>
      </c>
      <c r="Y1956" t="str">
        <f t="shared" si="817"/>
        <v/>
      </c>
      <c r="Z1956" t="str">
        <f t="shared" si="818"/>
        <v/>
      </c>
      <c r="AA1956" t="str">
        <f t="shared" si="819"/>
        <v/>
      </c>
      <c r="AB1956" t="str">
        <f t="shared" si="820"/>
        <v/>
      </c>
      <c r="AC1956" t="str">
        <f t="shared" si="821"/>
        <v/>
      </c>
      <c r="AD1956" t="str">
        <f t="shared" si="822"/>
        <v/>
      </c>
      <c r="AE1956" t="str">
        <f t="shared" si="823"/>
        <v/>
      </c>
      <c r="AF1956" t="str">
        <f t="shared" si="824"/>
        <v/>
      </c>
      <c r="AG1956" t="str">
        <f t="shared" si="825"/>
        <v/>
      </c>
    </row>
    <row r="1957" spans="3:33" x14ac:dyDescent="0.3">
      <c r="C1957" s="5" t="str">
        <f t="shared" si="826"/>
        <v/>
      </c>
      <c r="D1957" s="5" t="e">
        <f t="shared" si="810"/>
        <v>#N/A</v>
      </c>
      <c r="E1957" s="5" t="b">
        <f t="shared" si="827"/>
        <v>0</v>
      </c>
      <c r="F1957" s="5" t="e">
        <f t="shared" si="811"/>
        <v>#N/A</v>
      </c>
      <c r="G1957" s="5" t="str">
        <f t="shared" si="828"/>
        <v>FALSE V</v>
      </c>
      <c r="H1957" s="5" t="b">
        <f t="shared" si="829"/>
        <v>0</v>
      </c>
      <c r="I1957" s="5" t="b">
        <f t="shared" si="830"/>
        <v>0</v>
      </c>
      <c r="J1957" s="5" t="b">
        <f t="shared" si="831"/>
        <v>0</v>
      </c>
      <c r="K1957" s="5" t="str">
        <f t="shared" si="832"/>
        <v>FALSE C</v>
      </c>
      <c r="L1957" s="5" t="str">
        <f t="array" ref="L1957">IFERROR(INDEX(e29_4c,SMALL(IF(($B$9&lt;=e29_raw)*($B$11&gt;=e29_raw),MATCH(ROW(e29_4c),ROW(e29_4c))),ROWS($A$1:A1951)),COLUMN(A1951)),"")</f>
        <v/>
      </c>
      <c r="M1957" s="5" t="b">
        <f t="shared" si="833"/>
        <v>0</v>
      </c>
      <c r="N1957" t="b">
        <f t="shared" si="834"/>
        <v>0</v>
      </c>
      <c r="O1957" t="b">
        <f t="shared" si="835"/>
        <v>0</v>
      </c>
      <c r="P1957" s="5" t="b">
        <f t="shared" si="836"/>
        <v>0</v>
      </c>
      <c r="T1957" t="str">
        <f t="shared" si="812"/>
        <v/>
      </c>
      <c r="U1957" t="str">
        <f t="shared" si="813"/>
        <v/>
      </c>
      <c r="V1957" t="str">
        <f t="shared" si="814"/>
        <v/>
      </c>
      <c r="W1957" t="str">
        <f t="shared" si="815"/>
        <v/>
      </c>
      <c r="X1957" t="str">
        <f t="shared" si="816"/>
        <v/>
      </c>
      <c r="Y1957" t="str">
        <f t="shared" si="817"/>
        <v/>
      </c>
      <c r="Z1957" t="str">
        <f t="shared" si="818"/>
        <v/>
      </c>
      <c r="AA1957" t="str">
        <f t="shared" si="819"/>
        <v/>
      </c>
      <c r="AB1957" t="str">
        <f t="shared" si="820"/>
        <v/>
      </c>
      <c r="AC1957" t="str">
        <f t="shared" si="821"/>
        <v/>
      </c>
      <c r="AD1957" t="str">
        <f t="shared" si="822"/>
        <v/>
      </c>
      <c r="AE1957" t="str">
        <f t="shared" si="823"/>
        <v/>
      </c>
      <c r="AF1957" t="str">
        <f t="shared" si="824"/>
        <v/>
      </c>
      <c r="AG1957" t="str">
        <f t="shared" si="825"/>
        <v/>
      </c>
    </row>
    <row r="1958" spans="3:33" x14ac:dyDescent="0.3">
      <c r="C1958" s="5" t="str">
        <f t="shared" si="826"/>
        <v/>
      </c>
      <c r="D1958" s="5" t="e">
        <f t="shared" si="810"/>
        <v>#N/A</v>
      </c>
      <c r="E1958" s="5" t="b">
        <f t="shared" si="827"/>
        <v>0</v>
      </c>
      <c r="F1958" s="5" t="e">
        <f t="shared" si="811"/>
        <v>#N/A</v>
      </c>
      <c r="G1958" s="5" t="str">
        <f t="shared" si="828"/>
        <v>FALSE V</v>
      </c>
      <c r="H1958" s="5" t="b">
        <f t="shared" si="829"/>
        <v>0</v>
      </c>
      <c r="I1958" s="5" t="b">
        <f t="shared" si="830"/>
        <v>0</v>
      </c>
      <c r="J1958" s="5" t="b">
        <f t="shared" si="831"/>
        <v>0</v>
      </c>
      <c r="K1958" s="5" t="str">
        <f t="shared" si="832"/>
        <v>FALSE C</v>
      </c>
      <c r="L1958" s="5" t="str">
        <f t="array" ref="L1958">IFERROR(INDEX(e29_4c,SMALL(IF(($B$9&lt;=e29_raw)*($B$11&gt;=e29_raw),MATCH(ROW(e29_4c),ROW(e29_4c))),ROWS($A$1:A1952)),COLUMN(A1952)),"")</f>
        <v/>
      </c>
      <c r="M1958" s="5" t="b">
        <f t="shared" si="833"/>
        <v>0</v>
      </c>
      <c r="N1958" t="b">
        <f t="shared" si="834"/>
        <v>0</v>
      </c>
      <c r="O1958" t="b">
        <f t="shared" si="835"/>
        <v>0</v>
      </c>
      <c r="P1958" s="5" t="b">
        <f t="shared" si="836"/>
        <v>0</v>
      </c>
      <c r="T1958" t="str">
        <f t="shared" si="812"/>
        <v/>
      </c>
      <c r="U1958" t="str">
        <f t="shared" si="813"/>
        <v/>
      </c>
      <c r="V1958" t="str">
        <f t="shared" si="814"/>
        <v/>
      </c>
      <c r="W1958" t="str">
        <f t="shared" si="815"/>
        <v/>
      </c>
      <c r="X1958" t="str">
        <f t="shared" si="816"/>
        <v/>
      </c>
      <c r="Y1958" t="str">
        <f t="shared" si="817"/>
        <v/>
      </c>
      <c r="Z1958" t="str">
        <f t="shared" si="818"/>
        <v/>
      </c>
      <c r="AA1958" t="str">
        <f t="shared" si="819"/>
        <v/>
      </c>
      <c r="AB1958" t="str">
        <f t="shared" si="820"/>
        <v/>
      </c>
      <c r="AC1958" t="str">
        <f t="shared" si="821"/>
        <v/>
      </c>
      <c r="AD1958" t="str">
        <f t="shared" si="822"/>
        <v/>
      </c>
      <c r="AE1958" t="str">
        <f t="shared" si="823"/>
        <v/>
      </c>
      <c r="AF1958" t="str">
        <f t="shared" si="824"/>
        <v/>
      </c>
      <c r="AG1958" t="str">
        <f t="shared" si="825"/>
        <v/>
      </c>
    </row>
    <row r="1959" spans="3:33" x14ac:dyDescent="0.3">
      <c r="C1959" s="5" t="str">
        <f t="shared" si="826"/>
        <v/>
      </c>
      <c r="D1959" s="5" t="e">
        <f t="shared" si="810"/>
        <v>#N/A</v>
      </c>
      <c r="E1959" s="5" t="b">
        <f t="shared" si="827"/>
        <v>0</v>
      </c>
      <c r="F1959" s="5" t="e">
        <f t="shared" si="811"/>
        <v>#N/A</v>
      </c>
      <c r="G1959" s="5" t="str">
        <f t="shared" si="828"/>
        <v>FALSE V</v>
      </c>
      <c r="H1959" s="5" t="b">
        <f t="shared" si="829"/>
        <v>0</v>
      </c>
      <c r="I1959" s="5" t="b">
        <f t="shared" si="830"/>
        <v>0</v>
      </c>
      <c r="J1959" s="5" t="b">
        <f t="shared" si="831"/>
        <v>0</v>
      </c>
      <c r="K1959" s="5" t="str">
        <f t="shared" si="832"/>
        <v>FALSE C</v>
      </c>
      <c r="L1959" s="5" t="str">
        <f t="array" ref="L1959">IFERROR(INDEX(e29_4c,SMALL(IF(($B$9&lt;=e29_raw)*($B$11&gt;=e29_raw),MATCH(ROW(e29_4c),ROW(e29_4c))),ROWS($A$1:A1953)),COLUMN(A1953)),"")</f>
        <v/>
      </c>
      <c r="M1959" s="5" t="b">
        <f t="shared" si="833"/>
        <v>0</v>
      </c>
      <c r="N1959" t="b">
        <f t="shared" si="834"/>
        <v>0</v>
      </c>
      <c r="O1959" t="b">
        <f t="shared" si="835"/>
        <v>0</v>
      </c>
      <c r="P1959" s="5" t="b">
        <f t="shared" si="836"/>
        <v>0</v>
      </c>
      <c r="T1959" t="str">
        <f t="shared" si="812"/>
        <v/>
      </c>
      <c r="U1959" t="str">
        <f t="shared" si="813"/>
        <v/>
      </c>
      <c r="V1959" t="str">
        <f t="shared" si="814"/>
        <v/>
      </c>
      <c r="W1959" t="str">
        <f t="shared" si="815"/>
        <v/>
      </c>
      <c r="X1959" t="str">
        <f t="shared" si="816"/>
        <v/>
      </c>
      <c r="Y1959" t="str">
        <f t="shared" si="817"/>
        <v/>
      </c>
      <c r="Z1959" t="str">
        <f t="shared" si="818"/>
        <v/>
      </c>
      <c r="AA1959" t="str">
        <f t="shared" si="819"/>
        <v/>
      </c>
      <c r="AB1959" t="str">
        <f t="shared" si="820"/>
        <v/>
      </c>
      <c r="AC1959" t="str">
        <f t="shared" si="821"/>
        <v/>
      </c>
      <c r="AD1959" t="str">
        <f t="shared" si="822"/>
        <v/>
      </c>
      <c r="AE1959" t="str">
        <f t="shared" si="823"/>
        <v/>
      </c>
      <c r="AF1959" t="str">
        <f t="shared" si="824"/>
        <v/>
      </c>
      <c r="AG1959" t="str">
        <f t="shared" si="825"/>
        <v/>
      </c>
    </row>
    <row r="1960" spans="3:33" x14ac:dyDescent="0.3">
      <c r="C1960" s="5" t="str">
        <f t="shared" si="826"/>
        <v/>
      </c>
      <c r="D1960" s="5" t="e">
        <f t="shared" si="810"/>
        <v>#N/A</v>
      </c>
      <c r="E1960" s="5" t="b">
        <f t="shared" si="827"/>
        <v>0</v>
      </c>
      <c r="F1960" s="5" t="e">
        <f t="shared" si="811"/>
        <v>#N/A</v>
      </c>
      <c r="G1960" s="5" t="str">
        <f t="shared" si="828"/>
        <v>FALSE V</v>
      </c>
      <c r="H1960" s="5" t="b">
        <f t="shared" si="829"/>
        <v>0</v>
      </c>
      <c r="I1960" s="5" t="b">
        <f t="shared" si="830"/>
        <v>0</v>
      </c>
      <c r="J1960" s="5" t="b">
        <f t="shared" si="831"/>
        <v>0</v>
      </c>
      <c r="K1960" s="5" t="str">
        <f t="shared" si="832"/>
        <v>FALSE C</v>
      </c>
      <c r="L1960" s="5" t="str">
        <f t="array" ref="L1960">IFERROR(INDEX(e29_4c,SMALL(IF(($B$9&lt;=e29_raw)*($B$11&gt;=e29_raw),MATCH(ROW(e29_4c),ROW(e29_4c))),ROWS($A$1:A1954)),COLUMN(A1954)),"")</f>
        <v/>
      </c>
      <c r="M1960" s="5" t="b">
        <f t="shared" si="833"/>
        <v>0</v>
      </c>
      <c r="N1960" t="b">
        <f t="shared" si="834"/>
        <v>0</v>
      </c>
      <c r="O1960" t="b">
        <f t="shared" si="835"/>
        <v>0</v>
      </c>
      <c r="P1960" s="5" t="b">
        <f t="shared" si="836"/>
        <v>0</v>
      </c>
      <c r="T1960" t="str">
        <f t="shared" si="812"/>
        <v/>
      </c>
      <c r="U1960" t="str">
        <f t="shared" si="813"/>
        <v/>
      </c>
      <c r="V1960" t="str">
        <f t="shared" si="814"/>
        <v/>
      </c>
      <c r="W1960" t="str">
        <f t="shared" si="815"/>
        <v/>
      </c>
      <c r="X1960" t="str">
        <f t="shared" si="816"/>
        <v/>
      </c>
      <c r="Y1960" t="str">
        <f t="shared" si="817"/>
        <v/>
      </c>
      <c r="Z1960" t="str">
        <f t="shared" si="818"/>
        <v/>
      </c>
      <c r="AA1960" t="str">
        <f t="shared" si="819"/>
        <v/>
      </c>
      <c r="AB1960" t="str">
        <f t="shared" si="820"/>
        <v/>
      </c>
      <c r="AC1960" t="str">
        <f t="shared" si="821"/>
        <v/>
      </c>
      <c r="AD1960" t="str">
        <f t="shared" si="822"/>
        <v/>
      </c>
      <c r="AE1960" t="str">
        <f t="shared" si="823"/>
        <v/>
      </c>
      <c r="AF1960" t="str">
        <f t="shared" si="824"/>
        <v/>
      </c>
      <c r="AG1960" t="str">
        <f t="shared" si="825"/>
        <v/>
      </c>
    </row>
    <row r="1961" spans="3:33" x14ac:dyDescent="0.3">
      <c r="C1961" s="5" t="str">
        <f t="shared" si="826"/>
        <v/>
      </c>
      <c r="D1961" s="5" t="e">
        <f t="shared" si="810"/>
        <v>#N/A</v>
      </c>
      <c r="E1961" s="5" t="b">
        <f t="shared" si="827"/>
        <v>0</v>
      </c>
      <c r="F1961" s="5" t="e">
        <f t="shared" si="811"/>
        <v>#N/A</v>
      </c>
      <c r="G1961" s="5" t="str">
        <f t="shared" si="828"/>
        <v>FALSE V</v>
      </c>
      <c r="H1961" s="5" t="b">
        <f t="shared" si="829"/>
        <v>0</v>
      </c>
      <c r="I1961" s="5" t="b">
        <f t="shared" si="830"/>
        <v>0</v>
      </c>
      <c r="J1961" s="5" t="b">
        <f t="shared" si="831"/>
        <v>0</v>
      </c>
      <c r="K1961" s="5" t="str">
        <f t="shared" si="832"/>
        <v>FALSE C</v>
      </c>
      <c r="L1961" s="5" t="str">
        <f t="array" ref="L1961">IFERROR(INDEX(e29_4c,SMALL(IF(($B$9&lt;=e29_raw)*($B$11&gt;=e29_raw),MATCH(ROW(e29_4c),ROW(e29_4c))),ROWS($A$1:A1955)),COLUMN(A1955)),"")</f>
        <v/>
      </c>
      <c r="M1961" s="5" t="b">
        <f t="shared" si="833"/>
        <v>0</v>
      </c>
      <c r="N1961" t="b">
        <f t="shared" si="834"/>
        <v>0</v>
      </c>
      <c r="O1961" t="b">
        <f t="shared" si="835"/>
        <v>0</v>
      </c>
      <c r="P1961" s="5" t="b">
        <f t="shared" si="836"/>
        <v>0</v>
      </c>
      <c r="T1961" t="str">
        <f t="shared" si="812"/>
        <v/>
      </c>
      <c r="U1961" t="str">
        <f t="shared" si="813"/>
        <v/>
      </c>
      <c r="V1961" t="str">
        <f t="shared" si="814"/>
        <v/>
      </c>
      <c r="W1961" t="str">
        <f t="shared" si="815"/>
        <v/>
      </c>
      <c r="X1961" t="str">
        <f t="shared" si="816"/>
        <v/>
      </c>
      <c r="Y1961" t="str">
        <f t="shared" si="817"/>
        <v/>
      </c>
      <c r="Z1961" t="str">
        <f t="shared" si="818"/>
        <v/>
      </c>
      <c r="AA1961" t="str">
        <f t="shared" si="819"/>
        <v/>
      </c>
      <c r="AB1961" t="str">
        <f t="shared" si="820"/>
        <v/>
      </c>
      <c r="AC1961" t="str">
        <f t="shared" si="821"/>
        <v/>
      </c>
      <c r="AD1961" t="str">
        <f t="shared" si="822"/>
        <v/>
      </c>
      <c r="AE1961" t="str">
        <f t="shared" si="823"/>
        <v/>
      </c>
      <c r="AF1961" t="str">
        <f t="shared" si="824"/>
        <v/>
      </c>
      <c r="AG1961" t="str">
        <f t="shared" si="825"/>
        <v/>
      </c>
    </row>
    <row r="1962" spans="3:33" x14ac:dyDescent="0.3">
      <c r="C1962" s="5" t="str">
        <f t="shared" si="826"/>
        <v/>
      </c>
      <c r="D1962" s="5" t="e">
        <f t="shared" si="810"/>
        <v>#N/A</v>
      </c>
      <c r="E1962" s="5" t="b">
        <f t="shared" si="827"/>
        <v>0</v>
      </c>
      <c r="F1962" s="5" t="e">
        <f t="shared" si="811"/>
        <v>#N/A</v>
      </c>
      <c r="G1962" s="5" t="str">
        <f t="shared" si="828"/>
        <v>FALSE V</v>
      </c>
      <c r="H1962" s="5" t="b">
        <f t="shared" si="829"/>
        <v>0</v>
      </c>
      <c r="I1962" s="5" t="b">
        <f t="shared" si="830"/>
        <v>0</v>
      </c>
      <c r="J1962" s="5" t="b">
        <f t="shared" si="831"/>
        <v>0</v>
      </c>
      <c r="K1962" s="5" t="str">
        <f t="shared" si="832"/>
        <v>FALSE C</v>
      </c>
      <c r="L1962" s="5" t="str">
        <f t="array" ref="L1962">IFERROR(INDEX(e29_4c,SMALL(IF(($B$9&lt;=e29_raw)*($B$11&gt;=e29_raw),MATCH(ROW(e29_4c),ROW(e29_4c))),ROWS($A$1:A1956)),COLUMN(A1956)),"")</f>
        <v/>
      </c>
      <c r="M1962" s="5" t="b">
        <f t="shared" si="833"/>
        <v>0</v>
      </c>
      <c r="N1962" t="b">
        <f t="shared" si="834"/>
        <v>0</v>
      </c>
      <c r="O1962" t="b">
        <f t="shared" si="835"/>
        <v>0</v>
      </c>
      <c r="P1962" s="5" t="b">
        <f t="shared" si="836"/>
        <v>0</v>
      </c>
      <c r="T1962" t="str">
        <f t="shared" si="812"/>
        <v/>
      </c>
      <c r="U1962" t="str">
        <f t="shared" si="813"/>
        <v/>
      </c>
      <c r="V1962" t="str">
        <f t="shared" si="814"/>
        <v/>
      </c>
      <c r="W1962" t="str">
        <f t="shared" si="815"/>
        <v/>
      </c>
      <c r="X1962" t="str">
        <f t="shared" si="816"/>
        <v/>
      </c>
      <c r="Y1962" t="str">
        <f t="shared" si="817"/>
        <v/>
      </c>
      <c r="Z1962" t="str">
        <f t="shared" si="818"/>
        <v/>
      </c>
      <c r="AA1962" t="str">
        <f t="shared" si="819"/>
        <v/>
      </c>
      <c r="AB1962" t="str">
        <f t="shared" si="820"/>
        <v/>
      </c>
      <c r="AC1962" t="str">
        <f t="shared" si="821"/>
        <v/>
      </c>
      <c r="AD1962" t="str">
        <f t="shared" si="822"/>
        <v/>
      </c>
      <c r="AE1962" t="str">
        <f t="shared" si="823"/>
        <v/>
      </c>
      <c r="AF1962" t="str">
        <f t="shared" si="824"/>
        <v/>
      </c>
      <c r="AG1962" t="str">
        <f t="shared" si="825"/>
        <v/>
      </c>
    </row>
    <row r="1963" spans="3:33" x14ac:dyDescent="0.3">
      <c r="C1963" s="5" t="str">
        <f t="shared" si="826"/>
        <v/>
      </c>
      <c r="D1963" s="5" t="e">
        <f t="shared" si="810"/>
        <v>#N/A</v>
      </c>
      <c r="E1963" s="5" t="b">
        <f t="shared" si="827"/>
        <v>0</v>
      </c>
      <c r="F1963" s="5" t="e">
        <f t="shared" si="811"/>
        <v>#N/A</v>
      </c>
      <c r="G1963" s="5" t="str">
        <f t="shared" si="828"/>
        <v>FALSE V</v>
      </c>
      <c r="H1963" s="5" t="b">
        <f t="shared" si="829"/>
        <v>0</v>
      </c>
      <c r="I1963" s="5" t="b">
        <f t="shared" si="830"/>
        <v>0</v>
      </c>
      <c r="J1963" s="5" t="b">
        <f t="shared" si="831"/>
        <v>0</v>
      </c>
      <c r="K1963" s="5" t="str">
        <f t="shared" si="832"/>
        <v>FALSE C</v>
      </c>
      <c r="L1963" s="5" t="str">
        <f t="array" ref="L1963">IFERROR(INDEX(e29_4c,SMALL(IF(($B$9&lt;=e29_raw)*($B$11&gt;=e29_raw),MATCH(ROW(e29_4c),ROW(e29_4c))),ROWS($A$1:A1957)),COLUMN(A1957)),"")</f>
        <v/>
      </c>
      <c r="M1963" s="5" t="b">
        <f t="shared" si="833"/>
        <v>0</v>
      </c>
      <c r="N1963" t="b">
        <f t="shared" si="834"/>
        <v>0</v>
      </c>
      <c r="O1963" t="b">
        <f t="shared" si="835"/>
        <v>0</v>
      </c>
      <c r="P1963" s="5" t="b">
        <f t="shared" si="836"/>
        <v>0</v>
      </c>
      <c r="T1963" t="str">
        <f t="shared" si="812"/>
        <v/>
      </c>
      <c r="U1963" t="str">
        <f t="shared" si="813"/>
        <v/>
      </c>
      <c r="V1963" t="str">
        <f t="shared" si="814"/>
        <v/>
      </c>
      <c r="W1963" t="str">
        <f t="shared" si="815"/>
        <v/>
      </c>
      <c r="X1963" t="str">
        <f t="shared" si="816"/>
        <v/>
      </c>
      <c r="Y1963" t="str">
        <f t="shared" si="817"/>
        <v/>
      </c>
      <c r="Z1963" t="str">
        <f t="shared" si="818"/>
        <v/>
      </c>
      <c r="AA1963" t="str">
        <f t="shared" si="819"/>
        <v/>
      </c>
      <c r="AB1963" t="str">
        <f t="shared" si="820"/>
        <v/>
      </c>
      <c r="AC1963" t="str">
        <f t="shared" si="821"/>
        <v/>
      </c>
      <c r="AD1963" t="str">
        <f t="shared" si="822"/>
        <v/>
      </c>
      <c r="AE1963" t="str">
        <f t="shared" si="823"/>
        <v/>
      </c>
      <c r="AF1963" t="str">
        <f t="shared" si="824"/>
        <v/>
      </c>
      <c r="AG1963" t="str">
        <f t="shared" si="825"/>
        <v/>
      </c>
    </row>
    <row r="1964" spans="3:33" x14ac:dyDescent="0.3">
      <c r="C1964" s="5" t="str">
        <f t="shared" si="826"/>
        <v/>
      </c>
      <c r="D1964" s="5" t="e">
        <f t="shared" si="810"/>
        <v>#N/A</v>
      </c>
      <c r="E1964" s="5" t="b">
        <f t="shared" si="827"/>
        <v>0</v>
      </c>
      <c r="F1964" s="5" t="e">
        <f t="shared" si="811"/>
        <v>#N/A</v>
      </c>
      <c r="G1964" s="5" t="str">
        <f t="shared" si="828"/>
        <v>FALSE V</v>
      </c>
      <c r="H1964" s="5" t="b">
        <f t="shared" si="829"/>
        <v>0</v>
      </c>
      <c r="I1964" s="5" t="b">
        <f t="shared" si="830"/>
        <v>0</v>
      </c>
      <c r="J1964" s="5" t="b">
        <f t="shared" si="831"/>
        <v>0</v>
      </c>
      <c r="K1964" s="5" t="str">
        <f t="shared" si="832"/>
        <v>FALSE C</v>
      </c>
      <c r="L1964" s="5" t="str">
        <f t="array" ref="L1964">IFERROR(INDEX(e29_4c,SMALL(IF(($B$9&lt;=e29_raw)*($B$11&gt;=e29_raw),MATCH(ROW(e29_4c),ROW(e29_4c))),ROWS($A$1:A1958)),COLUMN(A1958)),"")</f>
        <v/>
      </c>
      <c r="M1964" s="5" t="b">
        <f t="shared" si="833"/>
        <v>0</v>
      </c>
      <c r="N1964" t="b">
        <f t="shared" si="834"/>
        <v>0</v>
      </c>
      <c r="O1964" t="b">
        <f t="shared" si="835"/>
        <v>0</v>
      </c>
      <c r="P1964" s="5" t="b">
        <f t="shared" si="836"/>
        <v>0</v>
      </c>
      <c r="T1964" t="str">
        <f t="shared" si="812"/>
        <v/>
      </c>
      <c r="U1964" t="str">
        <f t="shared" si="813"/>
        <v/>
      </c>
      <c r="V1964" t="str">
        <f t="shared" si="814"/>
        <v/>
      </c>
      <c r="W1964" t="str">
        <f t="shared" si="815"/>
        <v/>
      </c>
      <c r="X1964" t="str">
        <f t="shared" si="816"/>
        <v/>
      </c>
      <c r="Y1964" t="str">
        <f t="shared" si="817"/>
        <v/>
      </c>
      <c r="Z1964" t="str">
        <f t="shared" si="818"/>
        <v/>
      </c>
      <c r="AA1964" t="str">
        <f t="shared" si="819"/>
        <v/>
      </c>
      <c r="AB1964" t="str">
        <f t="shared" si="820"/>
        <v/>
      </c>
      <c r="AC1964" t="str">
        <f t="shared" si="821"/>
        <v/>
      </c>
      <c r="AD1964" t="str">
        <f t="shared" si="822"/>
        <v/>
      </c>
      <c r="AE1964" t="str">
        <f t="shared" si="823"/>
        <v/>
      </c>
      <c r="AF1964" t="str">
        <f t="shared" si="824"/>
        <v/>
      </c>
      <c r="AG1964" t="str">
        <f t="shared" si="825"/>
        <v/>
      </c>
    </row>
    <row r="1965" spans="3:33" x14ac:dyDescent="0.3">
      <c r="C1965" s="5" t="str">
        <f t="shared" si="826"/>
        <v/>
      </c>
      <c r="D1965" s="5" t="e">
        <f t="shared" si="810"/>
        <v>#N/A</v>
      </c>
      <c r="E1965" s="5" t="b">
        <f t="shared" si="827"/>
        <v>0</v>
      </c>
      <c r="F1965" s="5" t="e">
        <f t="shared" si="811"/>
        <v>#N/A</v>
      </c>
      <c r="G1965" s="5" t="str">
        <f t="shared" si="828"/>
        <v>FALSE V</v>
      </c>
      <c r="H1965" s="5" t="b">
        <f t="shared" si="829"/>
        <v>0</v>
      </c>
      <c r="I1965" s="5" t="b">
        <f t="shared" si="830"/>
        <v>0</v>
      </c>
      <c r="J1965" s="5" t="b">
        <f t="shared" si="831"/>
        <v>0</v>
      </c>
      <c r="K1965" s="5" t="str">
        <f t="shared" si="832"/>
        <v>FALSE C</v>
      </c>
      <c r="L1965" s="5" t="str">
        <f t="array" ref="L1965">IFERROR(INDEX(e29_4c,SMALL(IF(($B$9&lt;=e29_raw)*($B$11&gt;=e29_raw),MATCH(ROW(e29_4c),ROW(e29_4c))),ROWS($A$1:A1959)),COLUMN(A1959)),"")</f>
        <v/>
      </c>
      <c r="M1965" s="5" t="b">
        <f t="shared" si="833"/>
        <v>0</v>
      </c>
      <c r="N1965" t="b">
        <f t="shared" si="834"/>
        <v>0</v>
      </c>
      <c r="O1965" t="b">
        <f t="shared" si="835"/>
        <v>0</v>
      </c>
      <c r="P1965" s="5" t="b">
        <f t="shared" si="836"/>
        <v>0</v>
      </c>
      <c r="T1965" t="str">
        <f t="shared" si="812"/>
        <v/>
      </c>
      <c r="U1965" t="str">
        <f t="shared" si="813"/>
        <v/>
      </c>
      <c r="V1965" t="str">
        <f t="shared" si="814"/>
        <v/>
      </c>
      <c r="W1965" t="str">
        <f t="shared" si="815"/>
        <v/>
      </c>
      <c r="X1965" t="str">
        <f t="shared" si="816"/>
        <v/>
      </c>
      <c r="Y1965" t="str">
        <f t="shared" si="817"/>
        <v/>
      </c>
      <c r="Z1965" t="str">
        <f t="shared" si="818"/>
        <v/>
      </c>
      <c r="AA1965" t="str">
        <f t="shared" si="819"/>
        <v/>
      </c>
      <c r="AB1965" t="str">
        <f t="shared" si="820"/>
        <v/>
      </c>
      <c r="AC1965" t="str">
        <f t="shared" si="821"/>
        <v/>
      </c>
      <c r="AD1965" t="str">
        <f t="shared" si="822"/>
        <v/>
      </c>
      <c r="AE1965" t="str">
        <f t="shared" si="823"/>
        <v/>
      </c>
      <c r="AF1965" t="str">
        <f t="shared" si="824"/>
        <v/>
      </c>
      <c r="AG1965" t="str">
        <f t="shared" si="825"/>
        <v/>
      </c>
    </row>
    <row r="1966" spans="3:33" x14ac:dyDescent="0.3">
      <c r="C1966" s="5" t="str">
        <f t="shared" si="826"/>
        <v/>
      </c>
      <c r="D1966" s="5" t="e">
        <f t="shared" si="810"/>
        <v>#N/A</v>
      </c>
      <c r="E1966" s="5" t="b">
        <f t="shared" si="827"/>
        <v>0</v>
      </c>
      <c r="F1966" s="5" t="e">
        <f t="shared" si="811"/>
        <v>#N/A</v>
      </c>
      <c r="G1966" s="5" t="str">
        <f t="shared" si="828"/>
        <v>FALSE V</v>
      </c>
      <c r="H1966" s="5" t="b">
        <f t="shared" si="829"/>
        <v>0</v>
      </c>
      <c r="I1966" s="5" t="b">
        <f t="shared" si="830"/>
        <v>0</v>
      </c>
      <c r="J1966" s="5" t="b">
        <f t="shared" si="831"/>
        <v>0</v>
      </c>
      <c r="K1966" s="5" t="str">
        <f t="shared" si="832"/>
        <v>FALSE C</v>
      </c>
      <c r="L1966" s="5" t="str">
        <f t="array" ref="L1966">IFERROR(INDEX(e29_4c,SMALL(IF(($B$9&lt;=e29_raw)*($B$11&gt;=e29_raw),MATCH(ROW(e29_4c),ROW(e29_4c))),ROWS($A$1:A1960)),COLUMN(A1960)),"")</f>
        <v/>
      </c>
      <c r="M1966" s="5" t="b">
        <f t="shared" si="833"/>
        <v>0</v>
      </c>
      <c r="N1966" t="b">
        <f t="shared" si="834"/>
        <v>0</v>
      </c>
      <c r="O1966" t="b">
        <f t="shared" si="835"/>
        <v>0</v>
      </c>
      <c r="P1966" s="5" t="b">
        <f t="shared" si="836"/>
        <v>0</v>
      </c>
      <c r="T1966" t="str">
        <f t="shared" si="812"/>
        <v/>
      </c>
      <c r="U1966" t="str">
        <f t="shared" si="813"/>
        <v/>
      </c>
      <c r="V1966" t="str">
        <f t="shared" si="814"/>
        <v/>
      </c>
      <c r="W1966" t="str">
        <f t="shared" si="815"/>
        <v/>
      </c>
      <c r="X1966" t="str">
        <f t="shared" si="816"/>
        <v/>
      </c>
      <c r="Y1966" t="str">
        <f t="shared" si="817"/>
        <v/>
      </c>
      <c r="Z1966" t="str">
        <f t="shared" si="818"/>
        <v/>
      </c>
      <c r="AA1966" t="str">
        <f t="shared" si="819"/>
        <v/>
      </c>
      <c r="AB1966" t="str">
        <f t="shared" si="820"/>
        <v/>
      </c>
      <c r="AC1966" t="str">
        <f t="shared" si="821"/>
        <v/>
      </c>
      <c r="AD1966" t="str">
        <f t="shared" si="822"/>
        <v/>
      </c>
      <c r="AE1966" t="str">
        <f t="shared" si="823"/>
        <v/>
      </c>
      <c r="AF1966" t="str">
        <f t="shared" si="824"/>
        <v/>
      </c>
      <c r="AG1966" t="str">
        <f t="shared" si="825"/>
        <v/>
      </c>
    </row>
    <row r="1967" spans="3:33" x14ac:dyDescent="0.3">
      <c r="C1967" s="5" t="str">
        <f t="shared" si="826"/>
        <v/>
      </c>
      <c r="D1967" s="5" t="e">
        <f t="shared" si="810"/>
        <v>#N/A</v>
      </c>
      <c r="E1967" s="5" t="b">
        <f t="shared" si="827"/>
        <v>0</v>
      </c>
      <c r="F1967" s="5" t="e">
        <f t="shared" si="811"/>
        <v>#N/A</v>
      </c>
      <c r="G1967" s="5" t="str">
        <f t="shared" si="828"/>
        <v>FALSE V</v>
      </c>
      <c r="H1967" s="5" t="b">
        <f t="shared" si="829"/>
        <v>0</v>
      </c>
      <c r="I1967" s="5" t="b">
        <f t="shared" si="830"/>
        <v>0</v>
      </c>
      <c r="J1967" s="5" t="b">
        <f t="shared" si="831"/>
        <v>0</v>
      </c>
      <c r="K1967" s="5" t="str">
        <f t="shared" si="832"/>
        <v>FALSE C</v>
      </c>
      <c r="L1967" s="5" t="str">
        <f t="array" ref="L1967">IFERROR(INDEX(e29_4c,SMALL(IF(($B$9&lt;=e29_raw)*($B$11&gt;=e29_raw),MATCH(ROW(e29_4c),ROW(e29_4c))),ROWS($A$1:A1961)),COLUMN(A1961)),"")</f>
        <v/>
      </c>
      <c r="M1967" s="5" t="b">
        <f t="shared" si="833"/>
        <v>0</v>
      </c>
      <c r="N1967" t="b">
        <f t="shared" si="834"/>
        <v>0</v>
      </c>
      <c r="O1967" t="b">
        <f t="shared" si="835"/>
        <v>0</v>
      </c>
      <c r="P1967" s="5" t="b">
        <f t="shared" si="836"/>
        <v>0</v>
      </c>
      <c r="T1967" t="str">
        <f t="shared" si="812"/>
        <v/>
      </c>
      <c r="U1967" t="str">
        <f t="shared" si="813"/>
        <v/>
      </c>
      <c r="V1967" t="str">
        <f t="shared" si="814"/>
        <v/>
      </c>
      <c r="W1967" t="str">
        <f t="shared" si="815"/>
        <v/>
      </c>
      <c r="X1967" t="str">
        <f t="shared" si="816"/>
        <v/>
      </c>
      <c r="Y1967" t="str">
        <f t="shared" si="817"/>
        <v/>
      </c>
      <c r="Z1967" t="str">
        <f t="shared" si="818"/>
        <v/>
      </c>
      <c r="AA1967" t="str">
        <f t="shared" si="819"/>
        <v/>
      </c>
      <c r="AB1967" t="str">
        <f t="shared" si="820"/>
        <v/>
      </c>
      <c r="AC1967" t="str">
        <f t="shared" si="821"/>
        <v/>
      </c>
      <c r="AD1967" t="str">
        <f t="shared" si="822"/>
        <v/>
      </c>
      <c r="AE1967" t="str">
        <f t="shared" si="823"/>
        <v/>
      </c>
      <c r="AF1967" t="str">
        <f t="shared" si="824"/>
        <v/>
      </c>
      <c r="AG1967" t="str">
        <f t="shared" si="825"/>
        <v/>
      </c>
    </row>
    <row r="1968" spans="3:33" x14ac:dyDescent="0.3">
      <c r="C1968" s="5" t="str">
        <f t="shared" si="826"/>
        <v/>
      </c>
      <c r="D1968" s="5" t="e">
        <f t="shared" si="810"/>
        <v>#N/A</v>
      </c>
      <c r="E1968" s="5" t="b">
        <f t="shared" si="827"/>
        <v>0</v>
      </c>
      <c r="F1968" s="5" t="e">
        <f t="shared" si="811"/>
        <v>#N/A</v>
      </c>
      <c r="G1968" s="5" t="str">
        <f t="shared" si="828"/>
        <v>FALSE V</v>
      </c>
      <c r="H1968" s="5" t="b">
        <f t="shared" si="829"/>
        <v>0</v>
      </c>
      <c r="I1968" s="5" t="b">
        <f t="shared" si="830"/>
        <v>0</v>
      </c>
      <c r="J1968" s="5" t="b">
        <f t="shared" si="831"/>
        <v>0</v>
      </c>
      <c r="K1968" s="5" t="str">
        <f t="shared" si="832"/>
        <v>FALSE C</v>
      </c>
      <c r="L1968" s="5" t="str">
        <f t="array" ref="L1968">IFERROR(INDEX(e29_4c,SMALL(IF(($B$9&lt;=e29_raw)*($B$11&gt;=e29_raw),MATCH(ROW(e29_4c),ROW(e29_4c))),ROWS($A$1:A1962)),COLUMN(A1962)),"")</f>
        <v/>
      </c>
      <c r="M1968" s="5" t="b">
        <f t="shared" si="833"/>
        <v>0</v>
      </c>
      <c r="N1968" t="b">
        <f t="shared" si="834"/>
        <v>0</v>
      </c>
      <c r="O1968" t="b">
        <f t="shared" si="835"/>
        <v>0</v>
      </c>
      <c r="P1968" s="5" t="b">
        <f t="shared" si="836"/>
        <v>0</v>
      </c>
      <c r="T1968" t="str">
        <f t="shared" si="812"/>
        <v/>
      </c>
      <c r="U1968" t="str">
        <f t="shared" si="813"/>
        <v/>
      </c>
      <c r="V1968" t="str">
        <f t="shared" si="814"/>
        <v/>
      </c>
      <c r="W1968" t="str">
        <f t="shared" si="815"/>
        <v/>
      </c>
      <c r="X1968" t="str">
        <f t="shared" si="816"/>
        <v/>
      </c>
      <c r="Y1968" t="str">
        <f t="shared" si="817"/>
        <v/>
      </c>
      <c r="Z1968" t="str">
        <f t="shared" si="818"/>
        <v/>
      </c>
      <c r="AA1968" t="str">
        <f t="shared" si="819"/>
        <v/>
      </c>
      <c r="AB1968" t="str">
        <f t="shared" si="820"/>
        <v/>
      </c>
      <c r="AC1968" t="str">
        <f t="shared" si="821"/>
        <v/>
      </c>
      <c r="AD1968" t="str">
        <f t="shared" si="822"/>
        <v/>
      </c>
      <c r="AE1968" t="str">
        <f t="shared" si="823"/>
        <v/>
      </c>
      <c r="AF1968" t="str">
        <f t="shared" si="824"/>
        <v/>
      </c>
      <c r="AG1968" t="str">
        <f t="shared" si="825"/>
        <v/>
      </c>
    </row>
    <row r="1969" spans="3:33" x14ac:dyDescent="0.3">
      <c r="C1969" s="5" t="str">
        <f t="shared" si="826"/>
        <v/>
      </c>
      <c r="D1969" s="5" t="e">
        <f t="shared" si="810"/>
        <v>#N/A</v>
      </c>
      <c r="E1969" s="5" t="b">
        <f t="shared" si="827"/>
        <v>0</v>
      </c>
      <c r="F1969" s="5" t="e">
        <f t="shared" si="811"/>
        <v>#N/A</v>
      </c>
      <c r="G1969" s="5" t="str">
        <f t="shared" si="828"/>
        <v>FALSE V</v>
      </c>
      <c r="H1969" s="5" t="b">
        <f t="shared" si="829"/>
        <v>0</v>
      </c>
      <c r="I1969" s="5" t="b">
        <f t="shared" si="830"/>
        <v>0</v>
      </c>
      <c r="J1969" s="5" t="b">
        <f t="shared" si="831"/>
        <v>0</v>
      </c>
      <c r="K1969" s="5" t="str">
        <f t="shared" si="832"/>
        <v>FALSE C</v>
      </c>
      <c r="L1969" s="5" t="str">
        <f t="array" ref="L1969">IFERROR(INDEX(e29_4c,SMALL(IF(($B$9&lt;=e29_raw)*($B$11&gt;=e29_raw),MATCH(ROW(e29_4c),ROW(e29_4c))),ROWS($A$1:A1963)),COLUMN(A1963)),"")</f>
        <v/>
      </c>
      <c r="M1969" s="5" t="b">
        <f t="shared" si="833"/>
        <v>0</v>
      </c>
      <c r="N1969" t="b">
        <f t="shared" si="834"/>
        <v>0</v>
      </c>
      <c r="O1969" t="b">
        <f t="shared" si="835"/>
        <v>0</v>
      </c>
      <c r="P1969" s="5" t="b">
        <f t="shared" si="836"/>
        <v>0</v>
      </c>
      <c r="T1969" t="str">
        <f t="shared" si="812"/>
        <v/>
      </c>
      <c r="U1969" t="str">
        <f t="shared" si="813"/>
        <v/>
      </c>
      <c r="V1969" t="str">
        <f t="shared" si="814"/>
        <v/>
      </c>
      <c r="W1969" t="str">
        <f t="shared" si="815"/>
        <v/>
      </c>
      <c r="X1969" t="str">
        <f t="shared" si="816"/>
        <v/>
      </c>
      <c r="Y1969" t="str">
        <f t="shared" si="817"/>
        <v/>
      </c>
      <c r="Z1969" t="str">
        <f t="shared" si="818"/>
        <v/>
      </c>
      <c r="AA1969" t="str">
        <f t="shared" si="819"/>
        <v/>
      </c>
      <c r="AB1969" t="str">
        <f t="shared" si="820"/>
        <v/>
      </c>
      <c r="AC1969" t="str">
        <f t="shared" si="821"/>
        <v/>
      </c>
      <c r="AD1969" t="str">
        <f t="shared" si="822"/>
        <v/>
      </c>
      <c r="AE1969" t="str">
        <f t="shared" si="823"/>
        <v/>
      </c>
      <c r="AF1969" t="str">
        <f t="shared" si="824"/>
        <v/>
      </c>
      <c r="AG1969" t="str">
        <f t="shared" si="825"/>
        <v/>
      </c>
    </row>
    <row r="1970" spans="3:33" x14ac:dyDescent="0.3">
      <c r="C1970" s="5" t="str">
        <f t="shared" si="826"/>
        <v/>
      </c>
      <c r="D1970" s="5" t="e">
        <f t="shared" si="810"/>
        <v>#N/A</v>
      </c>
      <c r="E1970" s="5" t="b">
        <f t="shared" si="827"/>
        <v>0</v>
      </c>
      <c r="F1970" s="5" t="e">
        <f t="shared" si="811"/>
        <v>#N/A</v>
      </c>
      <c r="G1970" s="5" t="str">
        <f t="shared" si="828"/>
        <v>FALSE V</v>
      </c>
      <c r="H1970" s="5" t="b">
        <f t="shared" si="829"/>
        <v>0</v>
      </c>
      <c r="I1970" s="5" t="b">
        <f t="shared" si="830"/>
        <v>0</v>
      </c>
      <c r="J1970" s="5" t="b">
        <f t="shared" si="831"/>
        <v>0</v>
      </c>
      <c r="K1970" s="5" t="str">
        <f t="shared" si="832"/>
        <v>FALSE C</v>
      </c>
      <c r="L1970" s="5" t="str">
        <f t="array" ref="L1970">IFERROR(INDEX(e29_4c,SMALL(IF(($B$9&lt;=e29_raw)*($B$11&gt;=e29_raw),MATCH(ROW(e29_4c),ROW(e29_4c))),ROWS($A$1:A1964)),COLUMN(A1964)),"")</f>
        <v/>
      </c>
      <c r="M1970" s="5" t="b">
        <f t="shared" si="833"/>
        <v>0</v>
      </c>
      <c r="N1970" t="b">
        <f t="shared" si="834"/>
        <v>0</v>
      </c>
      <c r="O1970" t="b">
        <f t="shared" si="835"/>
        <v>0</v>
      </c>
      <c r="P1970" s="5" t="b">
        <f t="shared" si="836"/>
        <v>0</v>
      </c>
      <c r="T1970" t="str">
        <f t="shared" si="812"/>
        <v/>
      </c>
      <c r="U1970" t="str">
        <f t="shared" si="813"/>
        <v/>
      </c>
      <c r="V1970" t="str">
        <f t="shared" si="814"/>
        <v/>
      </c>
      <c r="W1970" t="str">
        <f t="shared" si="815"/>
        <v/>
      </c>
      <c r="X1970" t="str">
        <f t="shared" si="816"/>
        <v/>
      </c>
      <c r="Y1970" t="str">
        <f t="shared" si="817"/>
        <v/>
      </c>
      <c r="Z1970" t="str">
        <f t="shared" si="818"/>
        <v/>
      </c>
      <c r="AA1970" t="str">
        <f t="shared" si="819"/>
        <v/>
      </c>
      <c r="AB1970" t="str">
        <f t="shared" si="820"/>
        <v/>
      </c>
      <c r="AC1970" t="str">
        <f t="shared" si="821"/>
        <v/>
      </c>
      <c r="AD1970" t="str">
        <f t="shared" si="822"/>
        <v/>
      </c>
      <c r="AE1970" t="str">
        <f t="shared" si="823"/>
        <v/>
      </c>
      <c r="AF1970" t="str">
        <f t="shared" si="824"/>
        <v/>
      </c>
      <c r="AG1970" t="str">
        <f t="shared" si="825"/>
        <v/>
      </c>
    </row>
    <row r="1971" spans="3:33" x14ac:dyDescent="0.3">
      <c r="C1971" s="5" t="str">
        <f t="shared" si="826"/>
        <v/>
      </c>
      <c r="D1971" s="5" t="e">
        <f t="shared" si="810"/>
        <v>#N/A</v>
      </c>
      <c r="E1971" s="5" t="b">
        <f t="shared" si="827"/>
        <v>0</v>
      </c>
      <c r="F1971" s="5" t="e">
        <f t="shared" si="811"/>
        <v>#N/A</v>
      </c>
      <c r="G1971" s="5" t="str">
        <f t="shared" si="828"/>
        <v>FALSE V</v>
      </c>
      <c r="H1971" s="5" t="b">
        <f t="shared" si="829"/>
        <v>0</v>
      </c>
      <c r="I1971" s="5" t="b">
        <f t="shared" si="830"/>
        <v>0</v>
      </c>
      <c r="J1971" s="5" t="b">
        <f t="shared" si="831"/>
        <v>0</v>
      </c>
      <c r="K1971" s="5" t="str">
        <f t="shared" si="832"/>
        <v>FALSE C</v>
      </c>
      <c r="L1971" s="5" t="str">
        <f t="array" ref="L1971">IFERROR(INDEX(e29_4c,SMALL(IF(($B$9&lt;=e29_raw)*($B$11&gt;=e29_raw),MATCH(ROW(e29_4c),ROW(e29_4c))),ROWS($A$1:A1965)),COLUMN(A1965)),"")</f>
        <v/>
      </c>
      <c r="M1971" s="5" t="b">
        <f t="shared" si="833"/>
        <v>0</v>
      </c>
      <c r="N1971" t="b">
        <f t="shared" si="834"/>
        <v>0</v>
      </c>
      <c r="O1971" t="b">
        <f t="shared" si="835"/>
        <v>0</v>
      </c>
      <c r="P1971" s="5" t="b">
        <f t="shared" si="836"/>
        <v>0</v>
      </c>
      <c r="T1971" t="str">
        <f t="shared" si="812"/>
        <v/>
      </c>
      <c r="U1971" t="str">
        <f t="shared" si="813"/>
        <v/>
      </c>
      <c r="V1971" t="str">
        <f t="shared" si="814"/>
        <v/>
      </c>
      <c r="W1971" t="str">
        <f t="shared" si="815"/>
        <v/>
      </c>
      <c r="X1971" t="str">
        <f t="shared" si="816"/>
        <v/>
      </c>
      <c r="Y1971" t="str">
        <f t="shared" si="817"/>
        <v/>
      </c>
      <c r="Z1971" t="str">
        <f t="shared" si="818"/>
        <v/>
      </c>
      <c r="AA1971" t="str">
        <f t="shared" si="819"/>
        <v/>
      </c>
      <c r="AB1971" t="str">
        <f t="shared" si="820"/>
        <v/>
      </c>
      <c r="AC1971" t="str">
        <f t="shared" si="821"/>
        <v/>
      </c>
      <c r="AD1971" t="str">
        <f t="shared" si="822"/>
        <v/>
      </c>
      <c r="AE1971" t="str">
        <f t="shared" si="823"/>
        <v/>
      </c>
      <c r="AF1971" t="str">
        <f t="shared" si="824"/>
        <v/>
      </c>
      <c r="AG1971" t="str">
        <f t="shared" si="825"/>
        <v/>
      </c>
    </row>
    <row r="1972" spans="3:33" x14ac:dyDescent="0.3">
      <c r="C1972" s="5" t="str">
        <f t="shared" si="826"/>
        <v/>
      </c>
      <c r="D1972" s="5" t="e">
        <f t="shared" si="810"/>
        <v>#N/A</v>
      </c>
      <c r="E1972" s="5" t="b">
        <f t="shared" si="827"/>
        <v>0</v>
      </c>
      <c r="F1972" s="5" t="e">
        <f t="shared" si="811"/>
        <v>#N/A</v>
      </c>
      <c r="G1972" s="5" t="str">
        <f t="shared" si="828"/>
        <v>FALSE V</v>
      </c>
      <c r="H1972" s="5" t="b">
        <f t="shared" si="829"/>
        <v>0</v>
      </c>
      <c r="I1972" s="5" t="b">
        <f t="shared" si="830"/>
        <v>0</v>
      </c>
      <c r="J1972" s="5" t="b">
        <f t="shared" si="831"/>
        <v>0</v>
      </c>
      <c r="K1972" s="5" t="str">
        <f t="shared" si="832"/>
        <v>FALSE C</v>
      </c>
      <c r="L1972" s="5" t="str">
        <f t="array" ref="L1972">IFERROR(INDEX(e29_4c,SMALL(IF(($B$9&lt;=e29_raw)*($B$11&gt;=e29_raw),MATCH(ROW(e29_4c),ROW(e29_4c))),ROWS($A$1:A1966)),COLUMN(A1966)),"")</f>
        <v/>
      </c>
      <c r="M1972" s="5" t="b">
        <f t="shared" si="833"/>
        <v>0</v>
      </c>
      <c r="N1972" t="b">
        <f t="shared" si="834"/>
        <v>0</v>
      </c>
      <c r="O1972" t="b">
        <f t="shared" si="835"/>
        <v>0</v>
      </c>
      <c r="P1972" s="5" t="b">
        <f t="shared" si="836"/>
        <v>0</v>
      </c>
      <c r="T1972" t="str">
        <f t="shared" si="812"/>
        <v/>
      </c>
      <c r="U1972" t="str">
        <f t="shared" si="813"/>
        <v/>
      </c>
      <c r="V1972" t="str">
        <f t="shared" si="814"/>
        <v/>
      </c>
      <c r="W1972" t="str">
        <f t="shared" si="815"/>
        <v/>
      </c>
      <c r="X1972" t="str">
        <f t="shared" si="816"/>
        <v/>
      </c>
      <c r="Y1972" t="str">
        <f t="shared" si="817"/>
        <v/>
      </c>
      <c r="Z1972" t="str">
        <f t="shared" si="818"/>
        <v/>
      </c>
      <c r="AA1972" t="str">
        <f t="shared" si="819"/>
        <v/>
      </c>
      <c r="AB1972" t="str">
        <f t="shared" si="820"/>
        <v/>
      </c>
      <c r="AC1972" t="str">
        <f t="shared" si="821"/>
        <v/>
      </c>
      <c r="AD1972" t="str">
        <f t="shared" si="822"/>
        <v/>
      </c>
      <c r="AE1972" t="str">
        <f t="shared" si="823"/>
        <v/>
      </c>
      <c r="AF1972" t="str">
        <f t="shared" si="824"/>
        <v/>
      </c>
      <c r="AG1972" t="str">
        <f t="shared" si="825"/>
        <v/>
      </c>
    </row>
    <row r="1973" spans="3:33" x14ac:dyDescent="0.3">
      <c r="C1973" s="5" t="str">
        <f t="shared" si="826"/>
        <v/>
      </c>
      <c r="D1973" s="5" t="e">
        <f t="shared" si="810"/>
        <v>#N/A</v>
      </c>
      <c r="E1973" s="5" t="b">
        <f t="shared" si="827"/>
        <v>0</v>
      </c>
      <c r="F1973" s="5" t="e">
        <f t="shared" si="811"/>
        <v>#N/A</v>
      </c>
      <c r="G1973" s="5" t="str">
        <f t="shared" si="828"/>
        <v>FALSE V</v>
      </c>
      <c r="H1973" s="5" t="b">
        <f t="shared" si="829"/>
        <v>0</v>
      </c>
      <c r="I1973" s="5" t="b">
        <f t="shared" si="830"/>
        <v>0</v>
      </c>
      <c r="J1973" s="5" t="b">
        <f t="shared" si="831"/>
        <v>0</v>
      </c>
      <c r="K1973" s="5" t="str">
        <f t="shared" si="832"/>
        <v>FALSE C</v>
      </c>
      <c r="L1973" s="5" t="str">
        <f t="array" ref="L1973">IFERROR(INDEX(e29_4c,SMALL(IF(($B$9&lt;=e29_raw)*($B$11&gt;=e29_raw),MATCH(ROW(e29_4c),ROW(e29_4c))),ROWS($A$1:A1967)),COLUMN(A1967)),"")</f>
        <v/>
      </c>
      <c r="M1973" s="5" t="b">
        <f t="shared" si="833"/>
        <v>0</v>
      </c>
      <c r="N1973" t="b">
        <f t="shared" si="834"/>
        <v>0</v>
      </c>
      <c r="O1973" t="b">
        <f t="shared" si="835"/>
        <v>0</v>
      </c>
      <c r="P1973" s="5" t="b">
        <f t="shared" si="836"/>
        <v>0</v>
      </c>
      <c r="T1973" t="str">
        <f t="shared" si="812"/>
        <v/>
      </c>
      <c r="U1973" t="str">
        <f t="shared" si="813"/>
        <v/>
      </c>
      <c r="V1973" t="str">
        <f t="shared" si="814"/>
        <v/>
      </c>
      <c r="W1973" t="str">
        <f t="shared" si="815"/>
        <v/>
      </c>
      <c r="X1973" t="str">
        <f t="shared" si="816"/>
        <v/>
      </c>
      <c r="Y1973" t="str">
        <f t="shared" si="817"/>
        <v/>
      </c>
      <c r="Z1973" t="str">
        <f t="shared" si="818"/>
        <v/>
      </c>
      <c r="AA1973" t="str">
        <f t="shared" si="819"/>
        <v/>
      </c>
      <c r="AB1973" t="str">
        <f t="shared" si="820"/>
        <v/>
      </c>
      <c r="AC1973" t="str">
        <f t="shared" si="821"/>
        <v/>
      </c>
      <c r="AD1973" t="str">
        <f t="shared" si="822"/>
        <v/>
      </c>
      <c r="AE1973" t="str">
        <f t="shared" si="823"/>
        <v/>
      </c>
      <c r="AF1973" t="str">
        <f t="shared" si="824"/>
        <v/>
      </c>
      <c r="AG1973" t="str">
        <f t="shared" si="825"/>
        <v/>
      </c>
    </row>
    <row r="1974" spans="3:33" x14ac:dyDescent="0.3">
      <c r="C1974" s="5" t="str">
        <f t="shared" si="826"/>
        <v/>
      </c>
      <c r="D1974" s="5" t="e">
        <f t="shared" si="810"/>
        <v>#N/A</v>
      </c>
      <c r="E1974" s="5" t="b">
        <f t="shared" si="827"/>
        <v>0</v>
      </c>
      <c r="F1974" s="5" t="e">
        <f t="shared" si="811"/>
        <v>#N/A</v>
      </c>
      <c r="G1974" s="5" t="str">
        <f t="shared" si="828"/>
        <v>FALSE V</v>
      </c>
      <c r="H1974" s="5" t="b">
        <f t="shared" si="829"/>
        <v>0</v>
      </c>
      <c r="I1974" s="5" t="b">
        <f t="shared" si="830"/>
        <v>0</v>
      </c>
      <c r="J1974" s="5" t="b">
        <f t="shared" si="831"/>
        <v>0</v>
      </c>
      <c r="K1974" s="5" t="str">
        <f t="shared" si="832"/>
        <v>FALSE C</v>
      </c>
      <c r="L1974" s="5" t="str">
        <f t="array" ref="L1974">IFERROR(INDEX(e29_4c,SMALL(IF(($B$9&lt;=e29_raw)*($B$11&gt;=e29_raw),MATCH(ROW(e29_4c),ROW(e29_4c))),ROWS($A$1:A1968)),COLUMN(A1968)),"")</f>
        <v/>
      </c>
      <c r="M1974" s="5" t="b">
        <f t="shared" si="833"/>
        <v>0</v>
      </c>
      <c r="N1974" t="b">
        <f t="shared" si="834"/>
        <v>0</v>
      </c>
      <c r="O1974" t="b">
        <f t="shared" si="835"/>
        <v>0</v>
      </c>
      <c r="P1974" s="5" t="b">
        <f t="shared" si="836"/>
        <v>0</v>
      </c>
      <c r="T1974" t="str">
        <f t="shared" si="812"/>
        <v/>
      </c>
      <c r="U1974" t="str">
        <f t="shared" si="813"/>
        <v/>
      </c>
      <c r="V1974" t="str">
        <f t="shared" si="814"/>
        <v/>
      </c>
      <c r="W1974" t="str">
        <f t="shared" si="815"/>
        <v/>
      </c>
      <c r="X1974" t="str">
        <f t="shared" si="816"/>
        <v/>
      </c>
      <c r="Y1974" t="str">
        <f t="shared" si="817"/>
        <v/>
      </c>
      <c r="Z1974" t="str">
        <f t="shared" si="818"/>
        <v/>
      </c>
      <c r="AA1974" t="str">
        <f t="shared" si="819"/>
        <v/>
      </c>
      <c r="AB1974" t="str">
        <f t="shared" si="820"/>
        <v/>
      </c>
      <c r="AC1974" t="str">
        <f t="shared" si="821"/>
        <v/>
      </c>
      <c r="AD1974" t="str">
        <f t="shared" si="822"/>
        <v/>
      </c>
      <c r="AE1974" t="str">
        <f t="shared" si="823"/>
        <v/>
      </c>
      <c r="AF1974" t="str">
        <f t="shared" si="824"/>
        <v/>
      </c>
      <c r="AG1974" t="str">
        <f t="shared" si="825"/>
        <v/>
      </c>
    </row>
    <row r="1975" spans="3:33" x14ac:dyDescent="0.3">
      <c r="C1975" s="5" t="str">
        <f t="shared" si="826"/>
        <v/>
      </c>
      <c r="D1975" s="5" t="e">
        <f t="shared" si="810"/>
        <v>#N/A</v>
      </c>
      <c r="E1975" s="5" t="b">
        <f t="shared" si="827"/>
        <v>0</v>
      </c>
      <c r="F1975" s="5" t="e">
        <f t="shared" si="811"/>
        <v>#N/A</v>
      </c>
      <c r="G1975" s="5" t="str">
        <f t="shared" si="828"/>
        <v>FALSE V</v>
      </c>
      <c r="H1975" s="5" t="b">
        <f t="shared" si="829"/>
        <v>0</v>
      </c>
      <c r="I1975" s="5" t="b">
        <f t="shared" si="830"/>
        <v>0</v>
      </c>
      <c r="J1975" s="5" t="b">
        <f t="shared" si="831"/>
        <v>0</v>
      </c>
      <c r="K1975" s="5" t="str">
        <f t="shared" si="832"/>
        <v>FALSE C</v>
      </c>
      <c r="L1975" s="5" t="str">
        <f t="array" ref="L1975">IFERROR(INDEX(e29_4c,SMALL(IF(($B$9&lt;=e29_raw)*($B$11&gt;=e29_raw),MATCH(ROW(e29_4c),ROW(e29_4c))),ROWS($A$1:A1969)),COLUMN(A1969)),"")</f>
        <v/>
      </c>
      <c r="M1975" s="5" t="b">
        <f t="shared" si="833"/>
        <v>0</v>
      </c>
      <c r="N1975" t="b">
        <f t="shared" si="834"/>
        <v>0</v>
      </c>
      <c r="O1975" t="b">
        <f t="shared" si="835"/>
        <v>0</v>
      </c>
      <c r="P1975" s="5" t="b">
        <f t="shared" si="836"/>
        <v>0</v>
      </c>
      <c r="T1975" t="str">
        <f t="shared" si="812"/>
        <v/>
      </c>
      <c r="U1975" t="str">
        <f t="shared" si="813"/>
        <v/>
      </c>
      <c r="V1975" t="str">
        <f t="shared" si="814"/>
        <v/>
      </c>
      <c r="W1975" t="str">
        <f t="shared" si="815"/>
        <v/>
      </c>
      <c r="X1975" t="str">
        <f t="shared" si="816"/>
        <v/>
      </c>
      <c r="Y1975" t="str">
        <f t="shared" si="817"/>
        <v/>
      </c>
      <c r="Z1975" t="str">
        <f t="shared" si="818"/>
        <v/>
      </c>
      <c r="AA1975" t="str">
        <f t="shared" si="819"/>
        <v/>
      </c>
      <c r="AB1975" t="str">
        <f t="shared" si="820"/>
        <v/>
      </c>
      <c r="AC1975" t="str">
        <f t="shared" si="821"/>
        <v/>
      </c>
      <c r="AD1975" t="str">
        <f t="shared" si="822"/>
        <v/>
      </c>
      <c r="AE1975" t="str">
        <f t="shared" si="823"/>
        <v/>
      </c>
      <c r="AF1975" t="str">
        <f t="shared" si="824"/>
        <v/>
      </c>
      <c r="AG1975" t="str">
        <f t="shared" si="825"/>
        <v/>
      </c>
    </row>
    <row r="1976" spans="3:33" x14ac:dyDescent="0.3">
      <c r="C1976" s="5" t="str">
        <f t="shared" si="826"/>
        <v/>
      </c>
      <c r="D1976" s="5" t="e">
        <f t="shared" si="810"/>
        <v>#N/A</v>
      </c>
      <c r="E1976" s="5" t="b">
        <f t="shared" si="827"/>
        <v>0</v>
      </c>
      <c r="F1976" s="5" t="e">
        <f t="shared" si="811"/>
        <v>#N/A</v>
      </c>
      <c r="G1976" s="5" t="str">
        <f t="shared" si="828"/>
        <v>FALSE V</v>
      </c>
      <c r="H1976" s="5" t="b">
        <f t="shared" si="829"/>
        <v>0</v>
      </c>
      <c r="I1976" s="5" t="b">
        <f t="shared" si="830"/>
        <v>0</v>
      </c>
      <c r="J1976" s="5" t="b">
        <f t="shared" si="831"/>
        <v>0</v>
      </c>
      <c r="K1976" s="5" t="str">
        <f t="shared" si="832"/>
        <v>FALSE C</v>
      </c>
      <c r="L1976" s="5" t="str">
        <f t="array" ref="L1976">IFERROR(INDEX(e29_4c,SMALL(IF(($B$9&lt;=e29_raw)*($B$11&gt;=e29_raw),MATCH(ROW(e29_4c),ROW(e29_4c))),ROWS($A$1:A1970)),COLUMN(A1970)),"")</f>
        <v/>
      </c>
      <c r="M1976" s="5" t="b">
        <f t="shared" si="833"/>
        <v>0</v>
      </c>
      <c r="N1976" t="b">
        <f t="shared" si="834"/>
        <v>0</v>
      </c>
      <c r="O1976" t="b">
        <f t="shared" si="835"/>
        <v>0</v>
      </c>
      <c r="P1976" s="5" t="b">
        <f t="shared" si="836"/>
        <v>0</v>
      </c>
      <c r="T1976" t="str">
        <f t="shared" si="812"/>
        <v/>
      </c>
      <c r="U1976" t="str">
        <f t="shared" si="813"/>
        <v/>
      </c>
      <c r="V1976" t="str">
        <f t="shared" si="814"/>
        <v/>
      </c>
      <c r="W1976" t="str">
        <f t="shared" si="815"/>
        <v/>
      </c>
      <c r="X1976" t="str">
        <f t="shared" si="816"/>
        <v/>
      </c>
      <c r="Y1976" t="str">
        <f t="shared" si="817"/>
        <v/>
      </c>
      <c r="Z1976" t="str">
        <f t="shared" si="818"/>
        <v/>
      </c>
      <c r="AA1976" t="str">
        <f t="shared" si="819"/>
        <v/>
      </c>
      <c r="AB1976" t="str">
        <f t="shared" si="820"/>
        <v/>
      </c>
      <c r="AC1976" t="str">
        <f t="shared" si="821"/>
        <v/>
      </c>
      <c r="AD1976" t="str">
        <f t="shared" si="822"/>
        <v/>
      </c>
      <c r="AE1976" t="str">
        <f t="shared" si="823"/>
        <v/>
      </c>
      <c r="AF1976" t="str">
        <f t="shared" si="824"/>
        <v/>
      </c>
      <c r="AG1976" t="str">
        <f t="shared" si="825"/>
        <v/>
      </c>
    </row>
    <row r="1977" spans="3:33" x14ac:dyDescent="0.3">
      <c r="C1977" s="5" t="str">
        <f t="shared" si="826"/>
        <v/>
      </c>
      <c r="D1977" s="5" t="e">
        <f t="shared" si="810"/>
        <v>#N/A</v>
      </c>
      <c r="E1977" s="5" t="b">
        <f t="shared" si="827"/>
        <v>0</v>
      </c>
      <c r="F1977" s="5" t="e">
        <f t="shared" si="811"/>
        <v>#N/A</v>
      </c>
      <c r="G1977" s="5" t="str">
        <f t="shared" si="828"/>
        <v>FALSE V</v>
      </c>
      <c r="H1977" s="5" t="b">
        <f t="shared" si="829"/>
        <v>0</v>
      </c>
      <c r="I1977" s="5" t="b">
        <f t="shared" si="830"/>
        <v>0</v>
      </c>
      <c r="J1977" s="5" t="b">
        <f t="shared" si="831"/>
        <v>0</v>
      </c>
      <c r="K1977" s="5" t="str">
        <f t="shared" si="832"/>
        <v>FALSE C</v>
      </c>
      <c r="L1977" s="5" t="str">
        <f t="array" ref="L1977">IFERROR(INDEX(e29_4c,SMALL(IF(($B$9&lt;=e29_raw)*($B$11&gt;=e29_raw),MATCH(ROW(e29_4c),ROW(e29_4c))),ROWS($A$1:A1971)),COLUMN(A1971)),"")</f>
        <v/>
      </c>
      <c r="M1977" s="5" t="b">
        <f t="shared" si="833"/>
        <v>0</v>
      </c>
      <c r="N1977" t="b">
        <f t="shared" si="834"/>
        <v>0</v>
      </c>
      <c r="O1977" t="b">
        <f t="shared" si="835"/>
        <v>0</v>
      </c>
      <c r="P1977" s="5" t="b">
        <f t="shared" si="836"/>
        <v>0</v>
      </c>
      <c r="T1977" t="str">
        <f t="shared" si="812"/>
        <v/>
      </c>
      <c r="U1977" t="str">
        <f t="shared" si="813"/>
        <v/>
      </c>
      <c r="V1977" t="str">
        <f t="shared" si="814"/>
        <v/>
      </c>
      <c r="W1977" t="str">
        <f t="shared" si="815"/>
        <v/>
      </c>
      <c r="X1977" t="str">
        <f t="shared" si="816"/>
        <v/>
      </c>
      <c r="Y1977" t="str">
        <f t="shared" si="817"/>
        <v/>
      </c>
      <c r="Z1977" t="str">
        <f t="shared" si="818"/>
        <v/>
      </c>
      <c r="AA1977" t="str">
        <f t="shared" si="819"/>
        <v/>
      </c>
      <c r="AB1977" t="str">
        <f t="shared" si="820"/>
        <v/>
      </c>
      <c r="AC1977" t="str">
        <f t="shared" si="821"/>
        <v/>
      </c>
      <c r="AD1977" t="str">
        <f t="shared" si="822"/>
        <v/>
      </c>
      <c r="AE1977" t="str">
        <f t="shared" si="823"/>
        <v/>
      </c>
      <c r="AF1977" t="str">
        <f t="shared" si="824"/>
        <v/>
      </c>
      <c r="AG1977" t="str">
        <f t="shared" si="825"/>
        <v/>
      </c>
    </row>
    <row r="1978" spans="3:33" x14ac:dyDescent="0.3">
      <c r="C1978" s="5" t="str">
        <f t="shared" si="826"/>
        <v/>
      </c>
      <c r="D1978" s="5" t="e">
        <f t="shared" si="810"/>
        <v>#N/A</v>
      </c>
      <c r="E1978" s="5" t="b">
        <f t="shared" si="827"/>
        <v>0</v>
      </c>
      <c r="F1978" s="5" t="e">
        <f t="shared" si="811"/>
        <v>#N/A</v>
      </c>
      <c r="G1978" s="5" t="str">
        <f t="shared" si="828"/>
        <v>FALSE V</v>
      </c>
      <c r="H1978" s="5" t="b">
        <f t="shared" si="829"/>
        <v>0</v>
      </c>
      <c r="I1978" s="5" t="b">
        <f t="shared" si="830"/>
        <v>0</v>
      </c>
      <c r="J1978" s="5" t="b">
        <f t="shared" si="831"/>
        <v>0</v>
      </c>
      <c r="K1978" s="5" t="str">
        <f t="shared" si="832"/>
        <v>FALSE C</v>
      </c>
      <c r="L1978" s="5" t="str">
        <f t="array" ref="L1978">IFERROR(INDEX(e29_4c,SMALL(IF(($B$9&lt;=e29_raw)*($B$11&gt;=e29_raw),MATCH(ROW(e29_4c),ROW(e29_4c))),ROWS($A$1:A1972)),COLUMN(A1972)),"")</f>
        <v/>
      </c>
      <c r="M1978" s="5" t="b">
        <f t="shared" si="833"/>
        <v>0</v>
      </c>
      <c r="N1978" t="b">
        <f t="shared" si="834"/>
        <v>0</v>
      </c>
      <c r="O1978" t="b">
        <f t="shared" si="835"/>
        <v>0</v>
      </c>
      <c r="P1978" s="5" t="b">
        <f t="shared" si="836"/>
        <v>0</v>
      </c>
      <c r="T1978" t="str">
        <f t="shared" si="812"/>
        <v/>
      </c>
      <c r="U1978" t="str">
        <f t="shared" si="813"/>
        <v/>
      </c>
      <c r="V1978" t="str">
        <f t="shared" si="814"/>
        <v/>
      </c>
      <c r="W1978" t="str">
        <f t="shared" si="815"/>
        <v/>
      </c>
      <c r="X1978" t="str">
        <f t="shared" si="816"/>
        <v/>
      </c>
      <c r="Y1978" t="str">
        <f t="shared" si="817"/>
        <v/>
      </c>
      <c r="Z1978" t="str">
        <f t="shared" si="818"/>
        <v/>
      </c>
      <c r="AA1978" t="str">
        <f t="shared" si="819"/>
        <v/>
      </c>
      <c r="AB1978" t="str">
        <f t="shared" si="820"/>
        <v/>
      </c>
      <c r="AC1978" t="str">
        <f t="shared" si="821"/>
        <v/>
      </c>
      <c r="AD1978" t="str">
        <f t="shared" si="822"/>
        <v/>
      </c>
      <c r="AE1978" t="str">
        <f t="shared" si="823"/>
        <v/>
      </c>
      <c r="AF1978" t="str">
        <f t="shared" si="824"/>
        <v/>
      </c>
      <c r="AG1978" t="str">
        <f t="shared" si="825"/>
        <v/>
      </c>
    </row>
    <row r="1979" spans="3:33" x14ac:dyDescent="0.3">
      <c r="C1979" s="5" t="str">
        <f t="shared" si="826"/>
        <v/>
      </c>
      <c r="D1979" s="5" t="e">
        <f t="shared" si="810"/>
        <v>#N/A</v>
      </c>
      <c r="E1979" s="5" t="b">
        <f t="shared" si="827"/>
        <v>0</v>
      </c>
      <c r="F1979" s="5" t="e">
        <f t="shared" si="811"/>
        <v>#N/A</v>
      </c>
      <c r="G1979" s="5" t="str">
        <f t="shared" si="828"/>
        <v>FALSE V</v>
      </c>
      <c r="H1979" s="5" t="b">
        <f t="shared" si="829"/>
        <v>0</v>
      </c>
      <c r="I1979" s="5" t="b">
        <f t="shared" si="830"/>
        <v>0</v>
      </c>
      <c r="J1979" s="5" t="b">
        <f t="shared" si="831"/>
        <v>0</v>
      </c>
      <c r="K1979" s="5" t="str">
        <f t="shared" si="832"/>
        <v>FALSE C</v>
      </c>
      <c r="L1979" s="5" t="str">
        <f t="array" ref="L1979">IFERROR(INDEX(e29_4c,SMALL(IF(($B$9&lt;=e29_raw)*($B$11&gt;=e29_raw),MATCH(ROW(e29_4c),ROW(e29_4c))),ROWS($A$1:A1973)),COLUMN(A1973)),"")</f>
        <v/>
      </c>
      <c r="M1979" s="5" t="b">
        <f t="shared" si="833"/>
        <v>0</v>
      </c>
      <c r="N1979" t="b">
        <f t="shared" si="834"/>
        <v>0</v>
      </c>
      <c r="O1979" t="b">
        <f t="shared" si="835"/>
        <v>0</v>
      </c>
      <c r="P1979" s="5" t="b">
        <f t="shared" si="836"/>
        <v>0</v>
      </c>
      <c r="T1979" t="str">
        <f t="shared" si="812"/>
        <v/>
      </c>
      <c r="U1979" t="str">
        <f t="shared" si="813"/>
        <v/>
      </c>
      <c r="V1979" t="str">
        <f t="shared" si="814"/>
        <v/>
      </c>
      <c r="W1979" t="str">
        <f t="shared" si="815"/>
        <v/>
      </c>
      <c r="X1979" t="str">
        <f t="shared" si="816"/>
        <v/>
      </c>
      <c r="Y1979" t="str">
        <f t="shared" si="817"/>
        <v/>
      </c>
      <c r="Z1979" t="str">
        <f t="shared" si="818"/>
        <v/>
      </c>
      <c r="AA1979" t="str">
        <f t="shared" si="819"/>
        <v/>
      </c>
      <c r="AB1979" t="str">
        <f t="shared" si="820"/>
        <v/>
      </c>
      <c r="AC1979" t="str">
        <f t="shared" si="821"/>
        <v/>
      </c>
      <c r="AD1979" t="str">
        <f t="shared" si="822"/>
        <v/>
      </c>
      <c r="AE1979" t="str">
        <f t="shared" si="823"/>
        <v/>
      </c>
      <c r="AF1979" t="str">
        <f t="shared" si="824"/>
        <v/>
      </c>
      <c r="AG1979" t="str">
        <f t="shared" si="825"/>
        <v/>
      </c>
    </row>
    <row r="1980" spans="3:33" x14ac:dyDescent="0.3">
      <c r="C1980" s="5" t="str">
        <f t="shared" si="826"/>
        <v/>
      </c>
      <c r="D1980" s="5" t="e">
        <f t="shared" si="810"/>
        <v>#N/A</v>
      </c>
      <c r="E1980" s="5" t="b">
        <f t="shared" si="827"/>
        <v>0</v>
      </c>
      <c r="F1980" s="5" t="e">
        <f t="shared" si="811"/>
        <v>#N/A</v>
      </c>
      <c r="G1980" s="5" t="str">
        <f t="shared" si="828"/>
        <v>FALSE V</v>
      </c>
      <c r="H1980" s="5" t="b">
        <f t="shared" si="829"/>
        <v>0</v>
      </c>
      <c r="I1980" s="5" t="b">
        <f t="shared" si="830"/>
        <v>0</v>
      </c>
      <c r="J1980" s="5" t="b">
        <f t="shared" si="831"/>
        <v>0</v>
      </c>
      <c r="K1980" s="5" t="str">
        <f t="shared" si="832"/>
        <v>FALSE C</v>
      </c>
      <c r="L1980" s="5" t="str">
        <f t="array" ref="L1980">IFERROR(INDEX(e29_4c,SMALL(IF(($B$9&lt;=e29_raw)*($B$11&gt;=e29_raw),MATCH(ROW(e29_4c),ROW(e29_4c))),ROWS($A$1:A1974)),COLUMN(A1974)),"")</f>
        <v/>
      </c>
      <c r="M1980" s="5" t="b">
        <f t="shared" si="833"/>
        <v>0</v>
      </c>
      <c r="N1980" t="b">
        <f t="shared" si="834"/>
        <v>0</v>
      </c>
      <c r="O1980" t="b">
        <f t="shared" si="835"/>
        <v>0</v>
      </c>
      <c r="P1980" s="5" t="b">
        <f t="shared" si="836"/>
        <v>0</v>
      </c>
      <c r="T1980" t="str">
        <f t="shared" si="812"/>
        <v/>
      </c>
      <c r="U1980" t="str">
        <f t="shared" si="813"/>
        <v/>
      </c>
      <c r="V1980" t="str">
        <f t="shared" si="814"/>
        <v/>
      </c>
      <c r="W1980" t="str">
        <f t="shared" si="815"/>
        <v/>
      </c>
      <c r="X1980" t="str">
        <f t="shared" si="816"/>
        <v/>
      </c>
      <c r="Y1980" t="str">
        <f t="shared" si="817"/>
        <v/>
      </c>
      <c r="Z1980" t="str">
        <f t="shared" si="818"/>
        <v/>
      </c>
      <c r="AA1980" t="str">
        <f t="shared" si="819"/>
        <v/>
      </c>
      <c r="AB1980" t="str">
        <f t="shared" si="820"/>
        <v/>
      </c>
      <c r="AC1980" t="str">
        <f t="shared" si="821"/>
        <v/>
      </c>
      <c r="AD1980" t="str">
        <f t="shared" si="822"/>
        <v/>
      </c>
      <c r="AE1980" t="str">
        <f t="shared" si="823"/>
        <v/>
      </c>
      <c r="AF1980" t="str">
        <f t="shared" si="824"/>
        <v/>
      </c>
      <c r="AG1980" t="str">
        <f t="shared" si="825"/>
        <v/>
      </c>
    </row>
    <row r="1981" spans="3:33" x14ac:dyDescent="0.3">
      <c r="C1981" s="5" t="str">
        <f t="shared" si="826"/>
        <v/>
      </c>
      <c r="D1981" s="5" t="e">
        <f t="shared" si="810"/>
        <v>#N/A</v>
      </c>
      <c r="E1981" s="5" t="b">
        <f t="shared" si="827"/>
        <v>0</v>
      </c>
      <c r="F1981" s="5" t="e">
        <f t="shared" si="811"/>
        <v>#N/A</v>
      </c>
      <c r="G1981" s="5" t="str">
        <f t="shared" si="828"/>
        <v>FALSE V</v>
      </c>
      <c r="H1981" s="5" t="b">
        <f t="shared" si="829"/>
        <v>0</v>
      </c>
      <c r="I1981" s="5" t="b">
        <f t="shared" si="830"/>
        <v>0</v>
      </c>
      <c r="J1981" s="5" t="b">
        <f t="shared" si="831"/>
        <v>0</v>
      </c>
      <c r="K1981" s="5" t="str">
        <f t="shared" si="832"/>
        <v>FALSE C</v>
      </c>
      <c r="L1981" s="5" t="str">
        <f t="array" ref="L1981">IFERROR(INDEX(e29_4c,SMALL(IF(($B$9&lt;=e29_raw)*($B$11&gt;=e29_raw),MATCH(ROW(e29_4c),ROW(e29_4c))),ROWS($A$1:A1975)),COLUMN(A1975)),"")</f>
        <v/>
      </c>
      <c r="M1981" s="5" t="b">
        <f t="shared" si="833"/>
        <v>0</v>
      </c>
      <c r="N1981" t="b">
        <f t="shared" si="834"/>
        <v>0</v>
      </c>
      <c r="O1981" t="b">
        <f t="shared" si="835"/>
        <v>0</v>
      </c>
      <c r="P1981" s="5" t="b">
        <f t="shared" si="836"/>
        <v>0</v>
      </c>
      <c r="T1981" t="str">
        <f t="shared" si="812"/>
        <v/>
      </c>
      <c r="U1981" t="str">
        <f t="shared" si="813"/>
        <v/>
      </c>
      <c r="V1981" t="str">
        <f t="shared" si="814"/>
        <v/>
      </c>
      <c r="W1981" t="str">
        <f t="shared" si="815"/>
        <v/>
      </c>
      <c r="X1981" t="str">
        <f t="shared" si="816"/>
        <v/>
      </c>
      <c r="Y1981" t="str">
        <f t="shared" si="817"/>
        <v/>
      </c>
      <c r="Z1981" t="str">
        <f t="shared" si="818"/>
        <v/>
      </c>
      <c r="AA1981" t="str">
        <f t="shared" si="819"/>
        <v/>
      </c>
      <c r="AB1981" t="str">
        <f t="shared" si="820"/>
        <v/>
      </c>
      <c r="AC1981" t="str">
        <f t="shared" si="821"/>
        <v/>
      </c>
      <c r="AD1981" t="str">
        <f t="shared" si="822"/>
        <v/>
      </c>
      <c r="AE1981" t="str">
        <f t="shared" si="823"/>
        <v/>
      </c>
      <c r="AF1981" t="str">
        <f t="shared" si="824"/>
        <v/>
      </c>
      <c r="AG1981" t="str">
        <f t="shared" si="825"/>
        <v/>
      </c>
    </row>
    <row r="1982" spans="3:33" x14ac:dyDescent="0.3">
      <c r="C1982" s="5" t="str">
        <f t="shared" si="826"/>
        <v/>
      </c>
      <c r="D1982" s="5" t="e">
        <f t="shared" si="810"/>
        <v>#N/A</v>
      </c>
      <c r="E1982" s="5" t="b">
        <f t="shared" si="827"/>
        <v>0</v>
      </c>
      <c r="F1982" s="5" t="e">
        <f t="shared" si="811"/>
        <v>#N/A</v>
      </c>
      <c r="G1982" s="5" t="str">
        <f t="shared" si="828"/>
        <v>FALSE V</v>
      </c>
      <c r="H1982" s="5" t="b">
        <f t="shared" si="829"/>
        <v>0</v>
      </c>
      <c r="I1982" s="5" t="b">
        <f t="shared" si="830"/>
        <v>0</v>
      </c>
      <c r="J1982" s="5" t="b">
        <f t="shared" si="831"/>
        <v>0</v>
      </c>
      <c r="K1982" s="5" t="str">
        <f t="shared" si="832"/>
        <v>FALSE C</v>
      </c>
      <c r="L1982" s="5" t="str">
        <f t="array" ref="L1982">IFERROR(INDEX(e29_4c,SMALL(IF(($B$9&lt;=e29_raw)*($B$11&gt;=e29_raw),MATCH(ROW(e29_4c),ROW(e29_4c))),ROWS($A$1:A1976)),COLUMN(A1976)),"")</f>
        <v/>
      </c>
      <c r="M1982" s="5" t="b">
        <f t="shared" si="833"/>
        <v>0</v>
      </c>
      <c r="N1982" t="b">
        <f t="shared" si="834"/>
        <v>0</v>
      </c>
      <c r="O1982" t="b">
        <f t="shared" si="835"/>
        <v>0</v>
      </c>
      <c r="P1982" s="5" t="b">
        <f t="shared" si="836"/>
        <v>0</v>
      </c>
      <c r="T1982" t="str">
        <f t="shared" si="812"/>
        <v/>
      </c>
      <c r="U1982" t="str">
        <f t="shared" si="813"/>
        <v/>
      </c>
      <c r="V1982" t="str">
        <f t="shared" si="814"/>
        <v/>
      </c>
      <c r="W1982" t="str">
        <f t="shared" si="815"/>
        <v/>
      </c>
      <c r="X1982" t="str">
        <f t="shared" si="816"/>
        <v/>
      </c>
      <c r="Y1982" t="str">
        <f t="shared" si="817"/>
        <v/>
      </c>
      <c r="Z1982" t="str">
        <f t="shared" si="818"/>
        <v/>
      </c>
      <c r="AA1982" t="str">
        <f t="shared" si="819"/>
        <v/>
      </c>
      <c r="AB1982" t="str">
        <f t="shared" si="820"/>
        <v/>
      </c>
      <c r="AC1982" t="str">
        <f t="shared" si="821"/>
        <v/>
      </c>
      <c r="AD1982" t="str">
        <f t="shared" si="822"/>
        <v/>
      </c>
      <c r="AE1982" t="str">
        <f t="shared" si="823"/>
        <v/>
      </c>
      <c r="AF1982" t="str">
        <f t="shared" si="824"/>
        <v/>
      </c>
      <c r="AG1982" t="str">
        <f t="shared" si="825"/>
        <v/>
      </c>
    </row>
    <row r="1983" spans="3:33" x14ac:dyDescent="0.3">
      <c r="C1983" s="5" t="str">
        <f t="shared" si="826"/>
        <v/>
      </c>
      <c r="D1983" s="5" t="e">
        <f t="shared" si="810"/>
        <v>#N/A</v>
      </c>
      <c r="E1983" s="5" t="b">
        <f t="shared" si="827"/>
        <v>0</v>
      </c>
      <c r="F1983" s="5" t="e">
        <f t="shared" si="811"/>
        <v>#N/A</v>
      </c>
      <c r="G1983" s="5" t="str">
        <f t="shared" si="828"/>
        <v>FALSE V</v>
      </c>
      <c r="H1983" s="5" t="b">
        <f t="shared" si="829"/>
        <v>0</v>
      </c>
      <c r="I1983" s="5" t="b">
        <f t="shared" si="830"/>
        <v>0</v>
      </c>
      <c r="J1983" s="5" t="b">
        <f t="shared" si="831"/>
        <v>0</v>
      </c>
      <c r="K1983" s="5" t="str">
        <f t="shared" si="832"/>
        <v>FALSE C</v>
      </c>
      <c r="L1983" s="5" t="str">
        <f t="array" ref="L1983">IFERROR(INDEX(e29_4c,SMALL(IF(($B$9&lt;=e29_raw)*($B$11&gt;=e29_raw),MATCH(ROW(e29_4c),ROW(e29_4c))),ROWS($A$1:A1977)),COLUMN(A1977)),"")</f>
        <v/>
      </c>
      <c r="M1983" s="5" t="b">
        <f t="shared" si="833"/>
        <v>0</v>
      </c>
      <c r="N1983" t="b">
        <f t="shared" si="834"/>
        <v>0</v>
      </c>
      <c r="O1983" t="b">
        <f t="shared" si="835"/>
        <v>0</v>
      </c>
      <c r="P1983" s="5" t="b">
        <f t="shared" si="836"/>
        <v>0</v>
      </c>
      <c r="T1983" t="str">
        <f t="shared" si="812"/>
        <v/>
      </c>
      <c r="U1983" t="str">
        <f t="shared" si="813"/>
        <v/>
      </c>
      <c r="V1983" t="str">
        <f t="shared" si="814"/>
        <v/>
      </c>
      <c r="W1983" t="str">
        <f t="shared" si="815"/>
        <v/>
      </c>
      <c r="X1983" t="str">
        <f t="shared" si="816"/>
        <v/>
      </c>
      <c r="Y1983" t="str">
        <f t="shared" si="817"/>
        <v/>
      </c>
      <c r="Z1983" t="str">
        <f t="shared" si="818"/>
        <v/>
      </c>
      <c r="AA1983" t="str">
        <f t="shared" si="819"/>
        <v/>
      </c>
      <c r="AB1983" t="str">
        <f t="shared" si="820"/>
        <v/>
      </c>
      <c r="AC1983" t="str">
        <f t="shared" si="821"/>
        <v/>
      </c>
      <c r="AD1983" t="str">
        <f t="shared" si="822"/>
        <v/>
      </c>
      <c r="AE1983" t="str">
        <f t="shared" si="823"/>
        <v/>
      </c>
      <c r="AF1983" t="str">
        <f t="shared" si="824"/>
        <v/>
      </c>
      <c r="AG1983" t="str">
        <f t="shared" si="825"/>
        <v/>
      </c>
    </row>
    <row r="1984" spans="3:33" x14ac:dyDescent="0.3">
      <c r="C1984" s="5" t="str">
        <f t="shared" si="826"/>
        <v/>
      </c>
      <c r="D1984" s="5" t="e">
        <f t="shared" si="810"/>
        <v>#N/A</v>
      </c>
      <c r="E1984" s="5" t="b">
        <f t="shared" si="827"/>
        <v>0</v>
      </c>
      <c r="F1984" s="5" t="e">
        <f t="shared" si="811"/>
        <v>#N/A</v>
      </c>
      <c r="G1984" s="5" t="str">
        <f t="shared" si="828"/>
        <v>FALSE V</v>
      </c>
      <c r="H1984" s="5" t="b">
        <f t="shared" si="829"/>
        <v>0</v>
      </c>
      <c r="I1984" s="5" t="b">
        <f t="shared" si="830"/>
        <v>0</v>
      </c>
      <c r="J1984" s="5" t="b">
        <f t="shared" si="831"/>
        <v>0</v>
      </c>
      <c r="K1984" s="5" t="str">
        <f t="shared" si="832"/>
        <v>FALSE C</v>
      </c>
      <c r="L1984" s="5" t="str">
        <f t="array" ref="L1984">IFERROR(INDEX(e29_4c,SMALL(IF(($B$9&lt;=e29_raw)*($B$11&gt;=e29_raw),MATCH(ROW(e29_4c),ROW(e29_4c))),ROWS($A$1:A1978)),COLUMN(A1978)),"")</f>
        <v/>
      </c>
      <c r="M1984" s="5" t="b">
        <f t="shared" si="833"/>
        <v>0</v>
      </c>
      <c r="N1984" t="b">
        <f t="shared" si="834"/>
        <v>0</v>
      </c>
      <c r="O1984" t="b">
        <f t="shared" si="835"/>
        <v>0</v>
      </c>
      <c r="P1984" s="5" t="b">
        <f t="shared" si="836"/>
        <v>0</v>
      </c>
      <c r="T1984" t="str">
        <f t="shared" si="812"/>
        <v/>
      </c>
      <c r="U1984" t="str">
        <f t="shared" si="813"/>
        <v/>
      </c>
      <c r="V1984" t="str">
        <f t="shared" si="814"/>
        <v/>
      </c>
      <c r="W1984" t="str">
        <f t="shared" si="815"/>
        <v/>
      </c>
      <c r="X1984" t="str">
        <f t="shared" si="816"/>
        <v/>
      </c>
      <c r="Y1984" t="str">
        <f t="shared" si="817"/>
        <v/>
      </c>
      <c r="Z1984" t="str">
        <f t="shared" si="818"/>
        <v/>
      </c>
      <c r="AA1984" t="str">
        <f t="shared" si="819"/>
        <v/>
      </c>
      <c r="AB1984" t="str">
        <f t="shared" si="820"/>
        <v/>
      </c>
      <c r="AC1984" t="str">
        <f t="shared" si="821"/>
        <v/>
      </c>
      <c r="AD1984" t="str">
        <f t="shared" si="822"/>
        <v/>
      </c>
      <c r="AE1984" t="str">
        <f t="shared" si="823"/>
        <v/>
      </c>
      <c r="AF1984" t="str">
        <f t="shared" si="824"/>
        <v/>
      </c>
      <c r="AG1984" t="str">
        <f t="shared" si="825"/>
        <v/>
      </c>
    </row>
    <row r="1985" spans="3:33" x14ac:dyDescent="0.3">
      <c r="C1985" s="5" t="str">
        <f t="shared" si="826"/>
        <v/>
      </c>
      <c r="D1985" s="5" t="e">
        <f t="shared" si="810"/>
        <v>#N/A</v>
      </c>
      <c r="E1985" s="5" t="b">
        <f t="shared" si="827"/>
        <v>0</v>
      </c>
      <c r="F1985" s="5" t="e">
        <f t="shared" si="811"/>
        <v>#N/A</v>
      </c>
      <c r="G1985" s="5" t="str">
        <f t="shared" si="828"/>
        <v>FALSE V</v>
      </c>
      <c r="H1985" s="5" t="b">
        <f t="shared" si="829"/>
        <v>0</v>
      </c>
      <c r="I1985" s="5" t="b">
        <f t="shared" si="830"/>
        <v>0</v>
      </c>
      <c r="J1985" s="5" t="b">
        <f t="shared" si="831"/>
        <v>0</v>
      </c>
      <c r="K1985" s="5" t="str">
        <f t="shared" si="832"/>
        <v>FALSE C</v>
      </c>
      <c r="L1985" s="5" t="str">
        <f t="array" ref="L1985">IFERROR(INDEX(e29_4c,SMALL(IF(($B$9&lt;=e29_raw)*($B$11&gt;=e29_raw),MATCH(ROW(e29_4c),ROW(e29_4c))),ROWS($A$1:A1979)),COLUMN(A1979)),"")</f>
        <v/>
      </c>
      <c r="M1985" s="5" t="b">
        <f t="shared" si="833"/>
        <v>0</v>
      </c>
      <c r="N1985" t="b">
        <f t="shared" si="834"/>
        <v>0</v>
      </c>
      <c r="O1985" t="b">
        <f t="shared" si="835"/>
        <v>0</v>
      </c>
      <c r="P1985" s="5" t="b">
        <f t="shared" si="836"/>
        <v>0</v>
      </c>
      <c r="T1985" t="str">
        <f t="shared" si="812"/>
        <v/>
      </c>
      <c r="U1985" t="str">
        <f t="shared" si="813"/>
        <v/>
      </c>
      <c r="V1985" t="str">
        <f t="shared" si="814"/>
        <v/>
      </c>
      <c r="W1985" t="str">
        <f t="shared" si="815"/>
        <v/>
      </c>
      <c r="X1985" t="str">
        <f t="shared" si="816"/>
        <v/>
      </c>
      <c r="Y1985" t="str">
        <f t="shared" si="817"/>
        <v/>
      </c>
      <c r="Z1985" t="str">
        <f t="shared" si="818"/>
        <v/>
      </c>
      <c r="AA1985" t="str">
        <f t="shared" si="819"/>
        <v/>
      </c>
      <c r="AB1985" t="str">
        <f t="shared" si="820"/>
        <v/>
      </c>
      <c r="AC1985" t="str">
        <f t="shared" si="821"/>
        <v/>
      </c>
      <c r="AD1985" t="str">
        <f t="shared" si="822"/>
        <v/>
      </c>
      <c r="AE1985" t="str">
        <f t="shared" si="823"/>
        <v/>
      </c>
      <c r="AF1985" t="str">
        <f t="shared" si="824"/>
        <v/>
      </c>
      <c r="AG1985" t="str">
        <f t="shared" si="825"/>
        <v/>
      </c>
    </row>
    <row r="1986" spans="3:33" x14ac:dyDescent="0.3">
      <c r="C1986" s="5" t="str">
        <f t="shared" si="826"/>
        <v/>
      </c>
      <c r="D1986" s="5" t="e">
        <f t="shared" si="810"/>
        <v>#N/A</v>
      </c>
      <c r="E1986" s="5" t="b">
        <f t="shared" si="827"/>
        <v>0</v>
      </c>
      <c r="F1986" s="5" t="e">
        <f t="shared" si="811"/>
        <v>#N/A</v>
      </c>
      <c r="G1986" s="5" t="str">
        <f t="shared" si="828"/>
        <v>FALSE V</v>
      </c>
      <c r="H1986" s="5" t="b">
        <f t="shared" si="829"/>
        <v>0</v>
      </c>
      <c r="I1986" s="5" t="b">
        <f t="shared" si="830"/>
        <v>0</v>
      </c>
      <c r="J1986" s="5" t="b">
        <f t="shared" si="831"/>
        <v>0</v>
      </c>
      <c r="K1986" s="5" t="str">
        <f t="shared" si="832"/>
        <v>FALSE C</v>
      </c>
      <c r="L1986" s="5" t="str">
        <f t="array" ref="L1986">IFERROR(INDEX(e29_4c,SMALL(IF(($B$9&lt;=e29_raw)*($B$11&gt;=e29_raw),MATCH(ROW(e29_4c),ROW(e29_4c))),ROWS($A$1:A1980)),COLUMN(A1980)),"")</f>
        <v/>
      </c>
      <c r="M1986" s="5" t="b">
        <f t="shared" si="833"/>
        <v>0</v>
      </c>
      <c r="N1986" t="b">
        <f t="shared" si="834"/>
        <v>0</v>
      </c>
      <c r="O1986" t="b">
        <f t="shared" si="835"/>
        <v>0</v>
      </c>
      <c r="P1986" s="5" t="b">
        <f t="shared" si="836"/>
        <v>0</v>
      </c>
      <c r="T1986" t="str">
        <f t="shared" si="812"/>
        <v/>
      </c>
      <c r="U1986" t="str">
        <f t="shared" si="813"/>
        <v/>
      </c>
      <c r="V1986" t="str">
        <f t="shared" si="814"/>
        <v/>
      </c>
      <c r="W1986" t="str">
        <f t="shared" si="815"/>
        <v/>
      </c>
      <c r="X1986" t="str">
        <f t="shared" si="816"/>
        <v/>
      </c>
      <c r="Y1986" t="str">
        <f t="shared" si="817"/>
        <v/>
      </c>
      <c r="Z1986" t="str">
        <f t="shared" si="818"/>
        <v/>
      </c>
      <c r="AA1986" t="str">
        <f t="shared" si="819"/>
        <v/>
      </c>
      <c r="AB1986" t="str">
        <f t="shared" si="820"/>
        <v/>
      </c>
      <c r="AC1986" t="str">
        <f t="shared" si="821"/>
        <v/>
      </c>
      <c r="AD1986" t="str">
        <f t="shared" si="822"/>
        <v/>
      </c>
      <c r="AE1986" t="str">
        <f t="shared" si="823"/>
        <v/>
      </c>
      <c r="AF1986" t="str">
        <f t="shared" si="824"/>
        <v/>
      </c>
      <c r="AG1986" t="str">
        <f t="shared" si="825"/>
        <v/>
      </c>
    </row>
    <row r="1987" spans="3:33" x14ac:dyDescent="0.3">
      <c r="C1987" s="5" t="str">
        <f t="shared" si="826"/>
        <v/>
      </c>
      <c r="D1987" s="5" t="e">
        <f t="shared" si="810"/>
        <v>#N/A</v>
      </c>
      <c r="E1987" s="5" t="b">
        <f t="shared" si="827"/>
        <v>0</v>
      </c>
      <c r="F1987" s="5" t="e">
        <f t="shared" si="811"/>
        <v>#N/A</v>
      </c>
      <c r="G1987" s="5" t="str">
        <f t="shared" si="828"/>
        <v>FALSE V</v>
      </c>
      <c r="H1987" s="5" t="b">
        <f t="shared" si="829"/>
        <v>0</v>
      </c>
      <c r="I1987" s="5" t="b">
        <f t="shared" si="830"/>
        <v>0</v>
      </c>
      <c r="J1987" s="5" t="b">
        <f t="shared" si="831"/>
        <v>0</v>
      </c>
      <c r="K1987" s="5" t="str">
        <f t="shared" si="832"/>
        <v>FALSE C</v>
      </c>
      <c r="L1987" s="5" t="str">
        <f t="array" ref="L1987">IFERROR(INDEX(e29_4c,SMALL(IF(($B$9&lt;=e29_raw)*($B$11&gt;=e29_raw),MATCH(ROW(e29_4c),ROW(e29_4c))),ROWS($A$1:A1981)),COLUMN(A1981)),"")</f>
        <v/>
      </c>
      <c r="M1987" s="5" t="b">
        <f t="shared" si="833"/>
        <v>0</v>
      </c>
      <c r="N1987" t="b">
        <f t="shared" si="834"/>
        <v>0</v>
      </c>
      <c r="O1987" t="b">
        <f t="shared" si="835"/>
        <v>0</v>
      </c>
      <c r="P1987" s="5" t="b">
        <f t="shared" si="836"/>
        <v>0</v>
      </c>
      <c r="T1987" t="str">
        <f t="shared" si="812"/>
        <v/>
      </c>
      <c r="U1987" t="str">
        <f t="shared" si="813"/>
        <v/>
      </c>
      <c r="V1987" t="str">
        <f t="shared" si="814"/>
        <v/>
      </c>
      <c r="W1987" t="str">
        <f t="shared" si="815"/>
        <v/>
      </c>
      <c r="X1987" t="str">
        <f t="shared" si="816"/>
        <v/>
      </c>
      <c r="Y1987" t="str">
        <f t="shared" si="817"/>
        <v/>
      </c>
      <c r="Z1987" t="str">
        <f t="shared" si="818"/>
        <v/>
      </c>
      <c r="AA1987" t="str">
        <f t="shared" si="819"/>
        <v/>
      </c>
      <c r="AB1987" t="str">
        <f t="shared" si="820"/>
        <v/>
      </c>
      <c r="AC1987" t="str">
        <f t="shared" si="821"/>
        <v/>
      </c>
      <c r="AD1987" t="str">
        <f t="shared" si="822"/>
        <v/>
      </c>
      <c r="AE1987" t="str">
        <f t="shared" si="823"/>
        <v/>
      </c>
      <c r="AF1987" t="str">
        <f t="shared" si="824"/>
        <v/>
      </c>
      <c r="AG1987" t="str">
        <f t="shared" si="825"/>
        <v/>
      </c>
    </row>
    <row r="1988" spans="3:33" x14ac:dyDescent="0.3">
      <c r="C1988" s="5" t="str">
        <f t="shared" si="826"/>
        <v/>
      </c>
      <c r="D1988" s="5" t="e">
        <f t="shared" si="810"/>
        <v>#N/A</v>
      </c>
      <c r="E1988" s="5" t="b">
        <f t="shared" si="827"/>
        <v>0</v>
      </c>
      <c r="F1988" s="5" t="e">
        <f t="shared" si="811"/>
        <v>#N/A</v>
      </c>
      <c r="G1988" s="5" t="str">
        <f t="shared" si="828"/>
        <v>FALSE V</v>
      </c>
      <c r="H1988" s="5" t="b">
        <f t="shared" si="829"/>
        <v>0</v>
      </c>
      <c r="I1988" s="5" t="b">
        <f t="shared" si="830"/>
        <v>0</v>
      </c>
      <c r="J1988" s="5" t="b">
        <f t="shared" si="831"/>
        <v>0</v>
      </c>
      <c r="K1988" s="5" t="str">
        <f t="shared" si="832"/>
        <v>FALSE C</v>
      </c>
      <c r="L1988" s="5" t="str">
        <f t="array" ref="L1988">IFERROR(INDEX(e29_4c,SMALL(IF(($B$9&lt;=e29_raw)*($B$11&gt;=e29_raw),MATCH(ROW(e29_4c),ROW(e29_4c))),ROWS($A$1:A1982)),COLUMN(A1982)),"")</f>
        <v/>
      </c>
      <c r="M1988" s="5" t="b">
        <f t="shared" si="833"/>
        <v>0</v>
      </c>
      <c r="N1988" t="b">
        <f t="shared" si="834"/>
        <v>0</v>
      </c>
      <c r="O1988" t="b">
        <f t="shared" si="835"/>
        <v>0</v>
      </c>
      <c r="P1988" s="5" t="b">
        <f t="shared" si="836"/>
        <v>0</v>
      </c>
      <c r="T1988" t="str">
        <f t="shared" si="812"/>
        <v/>
      </c>
      <c r="U1988" t="str">
        <f t="shared" si="813"/>
        <v/>
      </c>
      <c r="V1988" t="str">
        <f t="shared" si="814"/>
        <v/>
      </c>
      <c r="W1988" t="str">
        <f t="shared" si="815"/>
        <v/>
      </c>
      <c r="X1988" t="str">
        <f t="shared" si="816"/>
        <v/>
      </c>
      <c r="Y1988" t="str">
        <f t="shared" si="817"/>
        <v/>
      </c>
      <c r="Z1988" t="str">
        <f t="shared" si="818"/>
        <v/>
      </c>
      <c r="AA1988" t="str">
        <f t="shared" si="819"/>
        <v/>
      </c>
      <c r="AB1988" t="str">
        <f t="shared" si="820"/>
        <v/>
      </c>
      <c r="AC1988" t="str">
        <f t="shared" si="821"/>
        <v/>
      </c>
      <c r="AD1988" t="str">
        <f t="shared" si="822"/>
        <v/>
      </c>
      <c r="AE1988" t="str">
        <f t="shared" si="823"/>
        <v/>
      </c>
      <c r="AF1988" t="str">
        <f t="shared" si="824"/>
        <v/>
      </c>
      <c r="AG1988" t="str">
        <f t="shared" si="825"/>
        <v/>
      </c>
    </row>
    <row r="1989" spans="3:33" x14ac:dyDescent="0.3">
      <c r="C1989" s="5" t="str">
        <f t="shared" si="826"/>
        <v/>
      </c>
      <c r="D1989" s="5" t="e">
        <f t="shared" si="810"/>
        <v>#N/A</v>
      </c>
      <c r="E1989" s="5" t="b">
        <f t="shared" si="827"/>
        <v>0</v>
      </c>
      <c r="F1989" s="5" t="e">
        <f t="shared" si="811"/>
        <v>#N/A</v>
      </c>
      <c r="G1989" s="5" t="str">
        <f t="shared" si="828"/>
        <v>FALSE V</v>
      </c>
      <c r="H1989" s="5" t="b">
        <f t="shared" si="829"/>
        <v>0</v>
      </c>
      <c r="I1989" s="5" t="b">
        <f t="shared" si="830"/>
        <v>0</v>
      </c>
      <c r="J1989" s="5" t="b">
        <f t="shared" si="831"/>
        <v>0</v>
      </c>
      <c r="K1989" s="5" t="str">
        <f t="shared" si="832"/>
        <v>FALSE C</v>
      </c>
      <c r="L1989" s="5" t="str">
        <f t="array" ref="L1989">IFERROR(INDEX(e29_4c,SMALL(IF(($B$9&lt;=e29_raw)*($B$11&gt;=e29_raw),MATCH(ROW(e29_4c),ROW(e29_4c))),ROWS($A$1:A1983)),COLUMN(A1983)),"")</f>
        <v/>
      </c>
      <c r="M1989" s="5" t="b">
        <f t="shared" si="833"/>
        <v>0</v>
      </c>
      <c r="N1989" t="b">
        <f t="shared" si="834"/>
        <v>0</v>
      </c>
      <c r="O1989" t="b">
        <f t="shared" si="835"/>
        <v>0</v>
      </c>
      <c r="P1989" s="5" t="b">
        <f t="shared" si="836"/>
        <v>0</v>
      </c>
      <c r="T1989" t="str">
        <f t="shared" si="812"/>
        <v/>
      </c>
      <c r="U1989" t="str">
        <f t="shared" si="813"/>
        <v/>
      </c>
      <c r="V1989" t="str">
        <f t="shared" si="814"/>
        <v/>
      </c>
      <c r="W1989" t="str">
        <f t="shared" si="815"/>
        <v/>
      </c>
      <c r="X1989" t="str">
        <f t="shared" si="816"/>
        <v/>
      </c>
      <c r="Y1989" t="str">
        <f t="shared" si="817"/>
        <v/>
      </c>
      <c r="Z1989" t="str">
        <f t="shared" si="818"/>
        <v/>
      </c>
      <c r="AA1989" t="str">
        <f t="shared" si="819"/>
        <v/>
      </c>
      <c r="AB1989" t="str">
        <f t="shared" si="820"/>
        <v/>
      </c>
      <c r="AC1989" t="str">
        <f t="shared" si="821"/>
        <v/>
      </c>
      <c r="AD1989" t="str">
        <f t="shared" si="822"/>
        <v/>
      </c>
      <c r="AE1989" t="str">
        <f t="shared" si="823"/>
        <v/>
      </c>
      <c r="AF1989" t="str">
        <f t="shared" si="824"/>
        <v/>
      </c>
      <c r="AG1989" t="str">
        <f t="shared" si="825"/>
        <v/>
      </c>
    </row>
    <row r="1990" spans="3:33" x14ac:dyDescent="0.3">
      <c r="C1990" s="5" t="str">
        <f t="shared" si="826"/>
        <v/>
      </c>
      <c r="D1990" s="5" t="e">
        <f t="shared" si="810"/>
        <v>#N/A</v>
      </c>
      <c r="E1990" s="5" t="b">
        <f t="shared" si="827"/>
        <v>0</v>
      </c>
      <c r="F1990" s="5" t="e">
        <f t="shared" si="811"/>
        <v>#N/A</v>
      </c>
      <c r="G1990" s="5" t="str">
        <f t="shared" si="828"/>
        <v>FALSE V</v>
      </c>
      <c r="H1990" s="5" t="b">
        <f t="shared" si="829"/>
        <v>0</v>
      </c>
      <c r="I1990" s="5" t="b">
        <f t="shared" si="830"/>
        <v>0</v>
      </c>
      <c r="J1990" s="5" t="b">
        <f t="shared" si="831"/>
        <v>0</v>
      </c>
      <c r="K1990" s="5" t="str">
        <f t="shared" si="832"/>
        <v>FALSE C</v>
      </c>
      <c r="L1990" s="5" t="str">
        <f t="array" ref="L1990">IFERROR(INDEX(e29_4c,SMALL(IF(($B$9&lt;=e29_raw)*($B$11&gt;=e29_raw),MATCH(ROW(e29_4c),ROW(e29_4c))),ROWS($A$1:A1984)),COLUMN(A1984)),"")</f>
        <v/>
      </c>
      <c r="M1990" s="5" t="b">
        <f t="shared" si="833"/>
        <v>0</v>
      </c>
      <c r="N1990" t="b">
        <f t="shared" si="834"/>
        <v>0</v>
      </c>
      <c r="O1990" t="b">
        <f t="shared" si="835"/>
        <v>0</v>
      </c>
      <c r="P1990" s="5" t="b">
        <f t="shared" si="836"/>
        <v>0</v>
      </c>
      <c r="T1990" t="str">
        <f t="shared" si="812"/>
        <v/>
      </c>
      <c r="U1990" t="str">
        <f t="shared" si="813"/>
        <v/>
      </c>
      <c r="V1990" t="str">
        <f t="shared" si="814"/>
        <v/>
      </c>
      <c r="W1990" t="str">
        <f t="shared" si="815"/>
        <v/>
      </c>
      <c r="X1990" t="str">
        <f t="shared" si="816"/>
        <v/>
      </c>
      <c r="Y1990" t="str">
        <f t="shared" si="817"/>
        <v/>
      </c>
      <c r="Z1990" t="str">
        <f t="shared" si="818"/>
        <v/>
      </c>
      <c r="AA1990" t="str">
        <f t="shared" si="819"/>
        <v/>
      </c>
      <c r="AB1990" t="str">
        <f t="shared" si="820"/>
        <v/>
      </c>
      <c r="AC1990" t="str">
        <f t="shared" si="821"/>
        <v/>
      </c>
      <c r="AD1990" t="str">
        <f t="shared" si="822"/>
        <v/>
      </c>
      <c r="AE1990" t="str">
        <f t="shared" si="823"/>
        <v/>
      </c>
      <c r="AF1990" t="str">
        <f t="shared" si="824"/>
        <v/>
      </c>
      <c r="AG1990" t="str">
        <f t="shared" si="825"/>
        <v/>
      </c>
    </row>
    <row r="1991" spans="3:33" x14ac:dyDescent="0.3">
      <c r="C1991" s="5" t="str">
        <f t="shared" si="826"/>
        <v/>
      </c>
      <c r="D1991" s="5" t="e">
        <f t="shared" ref="D1991:D2007" si="837">INDEX(e29_value,MATCH(L1991,e29_4c,0))&amp;" "&amp;INDEX(e29_sym,MATCH(L1991,e29_4c,0))</f>
        <v>#N/A</v>
      </c>
      <c r="E1991" s="5" t="b">
        <f t="shared" si="827"/>
        <v>0</v>
      </c>
      <c r="F1991" s="5" t="e">
        <f t="shared" ref="F1991:F2007" si="838">MIN($B$17,ROUND(SQRT(($B$30*INDEX(e29_raw,MATCH(L1991,e29_4c,0)))),1))&amp;" V"</f>
        <v>#N/A</v>
      </c>
      <c r="G1991" s="5" t="str">
        <f t="shared" si="828"/>
        <v>FALSE V</v>
      </c>
      <c r="H1991" s="5" t="b">
        <f t="shared" si="829"/>
        <v>0</v>
      </c>
      <c r="I1991" s="5" t="b">
        <f t="shared" si="830"/>
        <v>0</v>
      </c>
      <c r="J1991" s="5" t="b">
        <f t="shared" si="831"/>
        <v>0</v>
      </c>
      <c r="K1991" s="5" t="str">
        <f t="shared" si="832"/>
        <v>FALSE C</v>
      </c>
      <c r="L1991" s="5" t="str">
        <f t="array" ref="L1991">IFERROR(INDEX(e29_4c,SMALL(IF(($B$9&lt;=e29_raw)*($B$11&gt;=e29_raw),MATCH(ROW(e29_4c),ROW(e29_4c))),ROWS($A$1:A1985)),COLUMN(A1985)),"")</f>
        <v/>
      </c>
      <c r="M1991" s="5" t="b">
        <f t="shared" si="833"/>
        <v>0</v>
      </c>
      <c r="N1991" t="b">
        <f t="shared" si="834"/>
        <v>0</v>
      </c>
      <c r="O1991" t="b">
        <f t="shared" si="835"/>
        <v>0</v>
      </c>
      <c r="P1991" s="5" t="b">
        <f t="shared" si="836"/>
        <v>0</v>
      </c>
      <c r="T1991" t="str">
        <f t="shared" ref="T1991:T2006" si="839">IF($L1991&lt;&gt;"",C$6&amp;" '"&amp;C1991&amp;"';","")</f>
        <v/>
      </c>
      <c r="U1991" t="str">
        <f t="shared" ref="U1991:U2006" si="840">IF($L1991&lt;&gt;"",D$6&amp;" '"&amp;D1991&amp;"';","")</f>
        <v/>
      </c>
      <c r="V1991" t="str">
        <f t="shared" ref="V1991:V2006" si="841">IF($L1991&lt;&gt;"",E$6&amp;" '"&amp;E1991&amp;"';","")</f>
        <v/>
      </c>
      <c r="W1991" t="str">
        <f t="shared" ref="W1991:W2006" si="842">IF($L1991&lt;&gt;"",F$6&amp;" '"&amp;F1991&amp;"';","")</f>
        <v/>
      </c>
      <c r="X1991" t="str">
        <f t="shared" ref="X1991:X2006" si="843">IF($L1991&lt;&gt;"",G$6&amp;" '"&amp;G1991&amp;"';","")</f>
        <v/>
      </c>
      <c r="Y1991" t="str">
        <f t="shared" ref="Y1991:Y2006" si="844">IF($L1991&lt;&gt;"",H$6&amp;" '"&amp;H1991&amp;"';","")</f>
        <v/>
      </c>
      <c r="Z1991" t="str">
        <f t="shared" ref="Z1991:Z2006" si="845">IF($L1991&lt;&gt;"",I$6&amp;" '"&amp;I1991&amp;"';","")</f>
        <v/>
      </c>
      <c r="AA1991" t="str">
        <f t="shared" ref="AA1991:AA2006" si="846">IF($L1991&lt;&gt;"",J$6&amp;" '"&amp;J1991&amp;"';","")</f>
        <v/>
      </c>
      <c r="AB1991" t="str">
        <f t="shared" ref="AB1991:AB2006" si="847">IF($L1991&lt;&gt;"",K$6&amp;" '"&amp;K1991&amp;"';","")</f>
        <v/>
      </c>
      <c r="AC1991" t="str">
        <f t="shared" ref="AC1991:AC2006" si="848">IF($L1991&lt;&gt;"",L$6&amp;" '"&amp;L1991&amp;"';","")</f>
        <v/>
      </c>
      <c r="AD1991" t="str">
        <f t="shared" ref="AD1991:AD2006" si="849">IF($L1991&lt;&gt;"",M$6&amp;" '"&amp;M1991&amp;"';","")</f>
        <v/>
      </c>
      <c r="AE1991" t="str">
        <f t="shared" ref="AE1991:AE2006" si="850">IF($L1991&lt;&gt;"",N$6&amp;" '"&amp;N1991&amp;"';","")</f>
        <v/>
      </c>
      <c r="AF1991" t="str">
        <f t="shared" ref="AF1991:AF2006" si="851">IF($L1991&lt;&gt;"",O$6&amp;" '"&amp;O1991&amp;"';","")</f>
        <v/>
      </c>
      <c r="AG1991" t="str">
        <f t="shared" ref="AG1991:AG2006" si="852">IF($L1991&lt;&gt;"",P$6&amp;" '"&amp;P1991&amp;"';","")</f>
        <v/>
      </c>
    </row>
    <row r="1992" spans="3:33" x14ac:dyDescent="0.3">
      <c r="C1992" s="5" t="str">
        <f t="shared" ref="C1992:C2006" si="853">IF($L1992&lt;&gt;"","R"&amp;J1992,"")</f>
        <v/>
      </c>
      <c r="D1992" s="5" t="e">
        <f t="shared" si="837"/>
        <v>#N/A</v>
      </c>
      <c r="E1992" s="5" t="b">
        <f t="shared" ref="E1992:E2007" si="854">IF($L1992&lt;&gt;"",$B$21)</f>
        <v>0</v>
      </c>
      <c r="F1992" s="5" t="e">
        <f t="shared" si="838"/>
        <v>#N/A</v>
      </c>
      <c r="G1992" s="5" t="str">
        <f t="shared" ref="G1992:G2007" si="855">IF($L1992&lt;&gt;"",$B$19)&amp;" V"</f>
        <v>FALSE V</v>
      </c>
      <c r="H1992" s="5" t="b">
        <f t="shared" ref="H1992:H2007" si="856">IF($L1992&lt;&gt;"",$B$15)</f>
        <v>0</v>
      </c>
      <c r="I1992" s="5" t="b">
        <f t="shared" ref="I1992:I2007" si="857">IF($L1992&lt;&gt;"",$B$23)</f>
        <v>0</v>
      </c>
      <c r="J1992" s="5" t="b">
        <f t="shared" ref="J1992:J2007" si="858">IF($L1992&lt;&gt;"",$B$13)</f>
        <v>0</v>
      </c>
      <c r="K1992" s="5" t="str">
        <f t="shared" ref="K1992:K2007" si="859">IF($L1992&lt;&gt;"",$B$25)&amp;" C"</f>
        <v>FALSE C</v>
      </c>
      <c r="L1992" s="5" t="str">
        <f t="array" ref="L1992">IFERROR(INDEX(e29_4c,SMALL(IF(($B$9&lt;=e29_raw)*($B$11&gt;=e29_raw),MATCH(ROW(e29_4c),ROW(e29_4c))),ROWS($A$1:A1986)),COLUMN(A1986)),"")</f>
        <v/>
      </c>
      <c r="M1992" s="5" t="b">
        <f t="shared" ref="M1992:M2007" si="860">IF($L1992&lt;&gt;"",$B$27)</f>
        <v>0</v>
      </c>
      <c r="N1992" t="b">
        <f t="shared" ref="N1992:N2007" si="861">IF(L1992&lt;&gt;"",$A$9)</f>
        <v>0</v>
      </c>
      <c r="O1992" t="b">
        <f t="shared" ref="O1992:O2007" si="862">IF($L1992&lt;&gt;"","Panasonic")</f>
        <v>0</v>
      </c>
      <c r="P1992" s="5" t="b">
        <f t="shared" ref="P1992:P2007" si="863">IF($L1992&lt;&gt;"","ERJ"&amp;$B$6&amp;$B$34&amp;L1992)</f>
        <v>0</v>
      </c>
      <c r="T1992" t="str">
        <f t="shared" si="839"/>
        <v/>
      </c>
      <c r="U1992" t="str">
        <f t="shared" si="840"/>
        <v/>
      </c>
      <c r="V1992" t="str">
        <f t="shared" si="841"/>
        <v/>
      </c>
      <c r="W1992" t="str">
        <f t="shared" si="842"/>
        <v/>
      </c>
      <c r="X1992" t="str">
        <f t="shared" si="843"/>
        <v/>
      </c>
      <c r="Y1992" t="str">
        <f t="shared" si="844"/>
        <v/>
      </c>
      <c r="Z1992" t="str">
        <f t="shared" si="845"/>
        <v/>
      </c>
      <c r="AA1992" t="str">
        <f t="shared" si="846"/>
        <v/>
      </c>
      <c r="AB1992" t="str">
        <f t="shared" si="847"/>
        <v/>
      </c>
      <c r="AC1992" t="str">
        <f t="shared" si="848"/>
        <v/>
      </c>
      <c r="AD1992" t="str">
        <f t="shared" si="849"/>
        <v/>
      </c>
      <c r="AE1992" t="str">
        <f t="shared" si="850"/>
        <v/>
      </c>
      <c r="AF1992" t="str">
        <f t="shared" si="851"/>
        <v/>
      </c>
      <c r="AG1992" t="str">
        <f t="shared" si="852"/>
        <v/>
      </c>
    </row>
    <row r="1993" spans="3:33" x14ac:dyDescent="0.3">
      <c r="C1993" s="5" t="str">
        <f t="shared" si="853"/>
        <v/>
      </c>
      <c r="D1993" s="5" t="e">
        <f t="shared" si="837"/>
        <v>#N/A</v>
      </c>
      <c r="E1993" s="5" t="b">
        <f t="shared" si="854"/>
        <v>0</v>
      </c>
      <c r="F1993" s="5" t="e">
        <f t="shared" si="838"/>
        <v>#N/A</v>
      </c>
      <c r="G1993" s="5" t="str">
        <f t="shared" si="855"/>
        <v>FALSE V</v>
      </c>
      <c r="H1993" s="5" t="b">
        <f t="shared" si="856"/>
        <v>0</v>
      </c>
      <c r="I1993" s="5" t="b">
        <f t="shared" si="857"/>
        <v>0</v>
      </c>
      <c r="J1993" s="5" t="b">
        <f t="shared" si="858"/>
        <v>0</v>
      </c>
      <c r="K1993" s="5" t="str">
        <f t="shared" si="859"/>
        <v>FALSE C</v>
      </c>
      <c r="L1993" s="5" t="str">
        <f t="array" ref="L1993">IFERROR(INDEX(e29_4c,SMALL(IF(($B$9&lt;=e29_raw)*($B$11&gt;=e29_raw),MATCH(ROW(e29_4c),ROW(e29_4c))),ROWS($A$1:A1987)),COLUMN(A1987)),"")</f>
        <v/>
      </c>
      <c r="M1993" s="5" t="b">
        <f t="shared" si="860"/>
        <v>0</v>
      </c>
      <c r="N1993" t="b">
        <f t="shared" si="861"/>
        <v>0</v>
      </c>
      <c r="O1993" t="b">
        <f t="shared" si="862"/>
        <v>0</v>
      </c>
      <c r="P1993" s="5" t="b">
        <f t="shared" si="863"/>
        <v>0</v>
      </c>
      <c r="T1993" t="str">
        <f t="shared" si="839"/>
        <v/>
      </c>
      <c r="U1993" t="str">
        <f t="shared" si="840"/>
        <v/>
      </c>
      <c r="V1993" t="str">
        <f t="shared" si="841"/>
        <v/>
      </c>
      <c r="W1993" t="str">
        <f t="shared" si="842"/>
        <v/>
      </c>
      <c r="X1993" t="str">
        <f t="shared" si="843"/>
        <v/>
      </c>
      <c r="Y1993" t="str">
        <f t="shared" si="844"/>
        <v/>
      </c>
      <c r="Z1993" t="str">
        <f t="shared" si="845"/>
        <v/>
      </c>
      <c r="AA1993" t="str">
        <f t="shared" si="846"/>
        <v/>
      </c>
      <c r="AB1993" t="str">
        <f t="shared" si="847"/>
        <v/>
      </c>
      <c r="AC1993" t="str">
        <f t="shared" si="848"/>
        <v/>
      </c>
      <c r="AD1993" t="str">
        <f t="shared" si="849"/>
        <v/>
      </c>
      <c r="AE1993" t="str">
        <f t="shared" si="850"/>
        <v/>
      </c>
      <c r="AF1993" t="str">
        <f t="shared" si="851"/>
        <v/>
      </c>
      <c r="AG1993" t="str">
        <f t="shared" si="852"/>
        <v/>
      </c>
    </row>
    <row r="1994" spans="3:33" x14ac:dyDescent="0.3">
      <c r="C1994" s="5" t="str">
        <f t="shared" si="853"/>
        <v/>
      </c>
      <c r="D1994" s="5" t="e">
        <f t="shared" si="837"/>
        <v>#N/A</v>
      </c>
      <c r="E1994" s="5" t="b">
        <f t="shared" si="854"/>
        <v>0</v>
      </c>
      <c r="F1994" s="5" t="e">
        <f t="shared" si="838"/>
        <v>#N/A</v>
      </c>
      <c r="G1994" s="5" t="str">
        <f t="shared" si="855"/>
        <v>FALSE V</v>
      </c>
      <c r="H1994" s="5" t="b">
        <f t="shared" si="856"/>
        <v>0</v>
      </c>
      <c r="I1994" s="5" t="b">
        <f t="shared" si="857"/>
        <v>0</v>
      </c>
      <c r="J1994" s="5" t="b">
        <f t="shared" si="858"/>
        <v>0</v>
      </c>
      <c r="K1994" s="5" t="str">
        <f t="shared" si="859"/>
        <v>FALSE C</v>
      </c>
      <c r="L1994" s="5" t="str">
        <f t="array" ref="L1994">IFERROR(INDEX(e29_4c,SMALL(IF(($B$9&lt;=e29_raw)*($B$11&gt;=e29_raw),MATCH(ROW(e29_4c),ROW(e29_4c))),ROWS($A$1:A1988)),COLUMN(A1988)),"")</f>
        <v/>
      </c>
      <c r="M1994" s="5" t="b">
        <f t="shared" si="860"/>
        <v>0</v>
      </c>
      <c r="N1994" t="b">
        <f t="shared" si="861"/>
        <v>0</v>
      </c>
      <c r="O1994" t="b">
        <f t="shared" si="862"/>
        <v>0</v>
      </c>
      <c r="P1994" s="5" t="b">
        <f t="shared" si="863"/>
        <v>0</v>
      </c>
      <c r="T1994" t="str">
        <f t="shared" si="839"/>
        <v/>
      </c>
      <c r="U1994" t="str">
        <f t="shared" si="840"/>
        <v/>
      </c>
      <c r="V1994" t="str">
        <f t="shared" si="841"/>
        <v/>
      </c>
      <c r="W1994" t="str">
        <f t="shared" si="842"/>
        <v/>
      </c>
      <c r="X1994" t="str">
        <f t="shared" si="843"/>
        <v/>
      </c>
      <c r="Y1994" t="str">
        <f t="shared" si="844"/>
        <v/>
      </c>
      <c r="Z1994" t="str">
        <f t="shared" si="845"/>
        <v/>
      </c>
      <c r="AA1994" t="str">
        <f t="shared" si="846"/>
        <v/>
      </c>
      <c r="AB1994" t="str">
        <f t="shared" si="847"/>
        <v/>
      </c>
      <c r="AC1994" t="str">
        <f t="shared" si="848"/>
        <v/>
      </c>
      <c r="AD1994" t="str">
        <f t="shared" si="849"/>
        <v/>
      </c>
      <c r="AE1994" t="str">
        <f t="shared" si="850"/>
        <v/>
      </c>
      <c r="AF1994" t="str">
        <f t="shared" si="851"/>
        <v/>
      </c>
      <c r="AG1994" t="str">
        <f t="shared" si="852"/>
        <v/>
      </c>
    </row>
    <row r="1995" spans="3:33" x14ac:dyDescent="0.3">
      <c r="C1995" s="5" t="str">
        <f t="shared" si="853"/>
        <v/>
      </c>
      <c r="D1995" s="5" t="e">
        <f t="shared" si="837"/>
        <v>#N/A</v>
      </c>
      <c r="E1995" s="5" t="b">
        <f t="shared" si="854"/>
        <v>0</v>
      </c>
      <c r="F1995" s="5" t="e">
        <f t="shared" si="838"/>
        <v>#N/A</v>
      </c>
      <c r="G1995" s="5" t="str">
        <f t="shared" si="855"/>
        <v>FALSE V</v>
      </c>
      <c r="H1995" s="5" t="b">
        <f t="shared" si="856"/>
        <v>0</v>
      </c>
      <c r="I1995" s="5" t="b">
        <f t="shared" si="857"/>
        <v>0</v>
      </c>
      <c r="J1995" s="5" t="b">
        <f t="shared" si="858"/>
        <v>0</v>
      </c>
      <c r="K1995" s="5" t="str">
        <f t="shared" si="859"/>
        <v>FALSE C</v>
      </c>
      <c r="L1995" s="5" t="str">
        <f t="array" ref="L1995">IFERROR(INDEX(e29_4c,SMALL(IF(($B$9&lt;=e29_raw)*($B$11&gt;=e29_raw),MATCH(ROW(e29_4c),ROW(e29_4c))),ROWS($A$1:A1989)),COLUMN(A1989)),"")</f>
        <v/>
      </c>
      <c r="M1995" s="5" t="b">
        <f t="shared" si="860"/>
        <v>0</v>
      </c>
      <c r="N1995" t="b">
        <f t="shared" si="861"/>
        <v>0</v>
      </c>
      <c r="O1995" t="b">
        <f t="shared" si="862"/>
        <v>0</v>
      </c>
      <c r="P1995" s="5" t="b">
        <f t="shared" si="863"/>
        <v>0</v>
      </c>
      <c r="T1995" t="str">
        <f t="shared" si="839"/>
        <v/>
      </c>
      <c r="U1995" t="str">
        <f t="shared" si="840"/>
        <v/>
      </c>
      <c r="V1995" t="str">
        <f t="shared" si="841"/>
        <v/>
      </c>
      <c r="W1995" t="str">
        <f t="shared" si="842"/>
        <v/>
      </c>
      <c r="X1995" t="str">
        <f t="shared" si="843"/>
        <v/>
      </c>
      <c r="Y1995" t="str">
        <f t="shared" si="844"/>
        <v/>
      </c>
      <c r="Z1995" t="str">
        <f t="shared" si="845"/>
        <v/>
      </c>
      <c r="AA1995" t="str">
        <f t="shared" si="846"/>
        <v/>
      </c>
      <c r="AB1995" t="str">
        <f t="shared" si="847"/>
        <v/>
      </c>
      <c r="AC1995" t="str">
        <f t="shared" si="848"/>
        <v/>
      </c>
      <c r="AD1995" t="str">
        <f t="shared" si="849"/>
        <v/>
      </c>
      <c r="AE1995" t="str">
        <f t="shared" si="850"/>
        <v/>
      </c>
      <c r="AF1995" t="str">
        <f t="shared" si="851"/>
        <v/>
      </c>
      <c r="AG1995" t="str">
        <f t="shared" si="852"/>
        <v/>
      </c>
    </row>
    <row r="1996" spans="3:33" x14ac:dyDescent="0.3">
      <c r="C1996" s="5" t="str">
        <f t="shared" si="853"/>
        <v/>
      </c>
      <c r="D1996" s="5" t="e">
        <f t="shared" si="837"/>
        <v>#N/A</v>
      </c>
      <c r="E1996" s="5" t="b">
        <f t="shared" si="854"/>
        <v>0</v>
      </c>
      <c r="F1996" s="5" t="e">
        <f t="shared" si="838"/>
        <v>#N/A</v>
      </c>
      <c r="G1996" s="5" t="str">
        <f t="shared" si="855"/>
        <v>FALSE V</v>
      </c>
      <c r="H1996" s="5" t="b">
        <f t="shared" si="856"/>
        <v>0</v>
      </c>
      <c r="I1996" s="5" t="b">
        <f t="shared" si="857"/>
        <v>0</v>
      </c>
      <c r="J1996" s="5" t="b">
        <f t="shared" si="858"/>
        <v>0</v>
      </c>
      <c r="K1996" s="5" t="str">
        <f t="shared" si="859"/>
        <v>FALSE C</v>
      </c>
      <c r="L1996" s="5" t="str">
        <f t="array" ref="L1996">IFERROR(INDEX(e29_4c,SMALL(IF(($B$9&lt;=e29_raw)*($B$11&gt;=e29_raw),MATCH(ROW(e29_4c),ROW(e29_4c))),ROWS($A$1:A1990)),COLUMN(A1990)),"")</f>
        <v/>
      </c>
      <c r="M1996" s="5" t="b">
        <f t="shared" si="860"/>
        <v>0</v>
      </c>
      <c r="N1996" t="b">
        <f t="shared" si="861"/>
        <v>0</v>
      </c>
      <c r="O1996" t="b">
        <f t="shared" si="862"/>
        <v>0</v>
      </c>
      <c r="P1996" s="5" t="b">
        <f t="shared" si="863"/>
        <v>0</v>
      </c>
      <c r="T1996" t="str">
        <f t="shared" si="839"/>
        <v/>
      </c>
      <c r="U1996" t="str">
        <f t="shared" si="840"/>
        <v/>
      </c>
      <c r="V1996" t="str">
        <f t="shared" si="841"/>
        <v/>
      </c>
      <c r="W1996" t="str">
        <f t="shared" si="842"/>
        <v/>
      </c>
      <c r="X1996" t="str">
        <f t="shared" si="843"/>
        <v/>
      </c>
      <c r="Y1996" t="str">
        <f t="shared" si="844"/>
        <v/>
      </c>
      <c r="Z1996" t="str">
        <f t="shared" si="845"/>
        <v/>
      </c>
      <c r="AA1996" t="str">
        <f t="shared" si="846"/>
        <v/>
      </c>
      <c r="AB1996" t="str">
        <f t="shared" si="847"/>
        <v/>
      </c>
      <c r="AC1996" t="str">
        <f t="shared" si="848"/>
        <v/>
      </c>
      <c r="AD1996" t="str">
        <f t="shared" si="849"/>
        <v/>
      </c>
      <c r="AE1996" t="str">
        <f t="shared" si="850"/>
        <v/>
      </c>
      <c r="AF1996" t="str">
        <f t="shared" si="851"/>
        <v/>
      </c>
      <c r="AG1996" t="str">
        <f t="shared" si="852"/>
        <v/>
      </c>
    </row>
    <row r="1997" spans="3:33" x14ac:dyDescent="0.3">
      <c r="C1997" s="5" t="str">
        <f t="shared" si="853"/>
        <v/>
      </c>
      <c r="D1997" s="5" t="e">
        <f t="shared" si="837"/>
        <v>#N/A</v>
      </c>
      <c r="E1997" s="5" t="b">
        <f t="shared" si="854"/>
        <v>0</v>
      </c>
      <c r="F1997" s="5" t="e">
        <f t="shared" si="838"/>
        <v>#N/A</v>
      </c>
      <c r="G1997" s="5" t="str">
        <f t="shared" si="855"/>
        <v>FALSE V</v>
      </c>
      <c r="H1997" s="5" t="b">
        <f t="shared" si="856"/>
        <v>0</v>
      </c>
      <c r="I1997" s="5" t="b">
        <f t="shared" si="857"/>
        <v>0</v>
      </c>
      <c r="J1997" s="5" t="b">
        <f t="shared" si="858"/>
        <v>0</v>
      </c>
      <c r="K1997" s="5" t="str">
        <f t="shared" si="859"/>
        <v>FALSE C</v>
      </c>
      <c r="L1997" s="5" t="str">
        <f t="array" ref="L1997">IFERROR(INDEX(e29_4c,SMALL(IF(($B$9&lt;=e29_raw)*($B$11&gt;=e29_raw),MATCH(ROW(e29_4c),ROW(e29_4c))),ROWS($A$1:A1991)),COLUMN(A1991)),"")</f>
        <v/>
      </c>
      <c r="M1997" s="5" t="b">
        <f t="shared" si="860"/>
        <v>0</v>
      </c>
      <c r="N1997" t="b">
        <f t="shared" si="861"/>
        <v>0</v>
      </c>
      <c r="O1997" t="b">
        <f t="shared" si="862"/>
        <v>0</v>
      </c>
      <c r="P1997" s="5" t="b">
        <f t="shared" si="863"/>
        <v>0</v>
      </c>
      <c r="T1997" t="str">
        <f t="shared" si="839"/>
        <v/>
      </c>
      <c r="U1997" t="str">
        <f t="shared" si="840"/>
        <v/>
      </c>
      <c r="V1997" t="str">
        <f t="shared" si="841"/>
        <v/>
      </c>
      <c r="W1997" t="str">
        <f t="shared" si="842"/>
        <v/>
      </c>
      <c r="X1997" t="str">
        <f t="shared" si="843"/>
        <v/>
      </c>
      <c r="Y1997" t="str">
        <f t="shared" si="844"/>
        <v/>
      </c>
      <c r="Z1997" t="str">
        <f t="shared" si="845"/>
        <v/>
      </c>
      <c r="AA1997" t="str">
        <f t="shared" si="846"/>
        <v/>
      </c>
      <c r="AB1997" t="str">
        <f t="shared" si="847"/>
        <v/>
      </c>
      <c r="AC1997" t="str">
        <f t="shared" si="848"/>
        <v/>
      </c>
      <c r="AD1997" t="str">
        <f t="shared" si="849"/>
        <v/>
      </c>
      <c r="AE1997" t="str">
        <f t="shared" si="850"/>
        <v/>
      </c>
      <c r="AF1997" t="str">
        <f t="shared" si="851"/>
        <v/>
      </c>
      <c r="AG1997" t="str">
        <f t="shared" si="852"/>
        <v/>
      </c>
    </row>
    <row r="1998" spans="3:33" x14ac:dyDescent="0.3">
      <c r="C1998" s="5" t="str">
        <f t="shared" si="853"/>
        <v/>
      </c>
      <c r="D1998" s="5" t="e">
        <f t="shared" si="837"/>
        <v>#N/A</v>
      </c>
      <c r="E1998" s="5" t="b">
        <f t="shared" si="854"/>
        <v>0</v>
      </c>
      <c r="F1998" s="5" t="e">
        <f t="shared" si="838"/>
        <v>#N/A</v>
      </c>
      <c r="G1998" s="5" t="str">
        <f t="shared" si="855"/>
        <v>FALSE V</v>
      </c>
      <c r="H1998" s="5" t="b">
        <f t="shared" si="856"/>
        <v>0</v>
      </c>
      <c r="I1998" s="5" t="b">
        <f t="shared" si="857"/>
        <v>0</v>
      </c>
      <c r="J1998" s="5" t="b">
        <f t="shared" si="858"/>
        <v>0</v>
      </c>
      <c r="K1998" s="5" t="str">
        <f t="shared" si="859"/>
        <v>FALSE C</v>
      </c>
      <c r="L1998" s="5" t="str">
        <f t="array" ref="L1998">IFERROR(INDEX(e29_4c,SMALL(IF(($B$9&lt;=e29_raw)*($B$11&gt;=e29_raw),MATCH(ROW(e29_4c),ROW(e29_4c))),ROWS($A$1:A1992)),COLUMN(A1992)),"")</f>
        <v/>
      </c>
      <c r="M1998" s="5" t="b">
        <f t="shared" si="860"/>
        <v>0</v>
      </c>
      <c r="N1998" t="b">
        <f t="shared" si="861"/>
        <v>0</v>
      </c>
      <c r="O1998" t="b">
        <f t="shared" si="862"/>
        <v>0</v>
      </c>
      <c r="P1998" s="5" t="b">
        <f t="shared" si="863"/>
        <v>0</v>
      </c>
      <c r="T1998" t="str">
        <f t="shared" si="839"/>
        <v/>
      </c>
      <c r="U1998" t="str">
        <f t="shared" si="840"/>
        <v/>
      </c>
      <c r="V1998" t="str">
        <f t="shared" si="841"/>
        <v/>
      </c>
      <c r="W1998" t="str">
        <f t="shared" si="842"/>
        <v/>
      </c>
      <c r="X1998" t="str">
        <f t="shared" si="843"/>
        <v/>
      </c>
      <c r="Y1998" t="str">
        <f t="shared" si="844"/>
        <v/>
      </c>
      <c r="Z1998" t="str">
        <f t="shared" si="845"/>
        <v/>
      </c>
      <c r="AA1998" t="str">
        <f t="shared" si="846"/>
        <v/>
      </c>
      <c r="AB1998" t="str">
        <f t="shared" si="847"/>
        <v/>
      </c>
      <c r="AC1998" t="str">
        <f t="shared" si="848"/>
        <v/>
      </c>
      <c r="AD1998" t="str">
        <f t="shared" si="849"/>
        <v/>
      </c>
      <c r="AE1998" t="str">
        <f t="shared" si="850"/>
        <v/>
      </c>
      <c r="AF1998" t="str">
        <f t="shared" si="851"/>
        <v/>
      </c>
      <c r="AG1998" t="str">
        <f t="shared" si="852"/>
        <v/>
      </c>
    </row>
    <row r="1999" spans="3:33" x14ac:dyDescent="0.3">
      <c r="C1999" s="5" t="str">
        <f t="shared" si="853"/>
        <v/>
      </c>
      <c r="D1999" s="5" t="e">
        <f t="shared" si="837"/>
        <v>#N/A</v>
      </c>
      <c r="E1999" s="5" t="b">
        <f t="shared" si="854"/>
        <v>0</v>
      </c>
      <c r="F1999" s="5" t="e">
        <f t="shared" si="838"/>
        <v>#N/A</v>
      </c>
      <c r="G1999" s="5" t="str">
        <f t="shared" si="855"/>
        <v>FALSE V</v>
      </c>
      <c r="H1999" s="5" t="b">
        <f t="shared" si="856"/>
        <v>0</v>
      </c>
      <c r="I1999" s="5" t="b">
        <f t="shared" si="857"/>
        <v>0</v>
      </c>
      <c r="J1999" s="5" t="b">
        <f t="shared" si="858"/>
        <v>0</v>
      </c>
      <c r="K1999" s="5" t="str">
        <f t="shared" si="859"/>
        <v>FALSE C</v>
      </c>
      <c r="L1999" s="5" t="str">
        <f t="array" ref="L1999">IFERROR(INDEX(e29_4c,SMALL(IF(($B$9&lt;=e29_raw)*($B$11&gt;=e29_raw),MATCH(ROW(e29_4c),ROW(e29_4c))),ROWS($A$1:A1993)),COLUMN(A1993)),"")</f>
        <v/>
      </c>
      <c r="M1999" s="5" t="b">
        <f t="shared" si="860"/>
        <v>0</v>
      </c>
      <c r="N1999" t="b">
        <f t="shared" si="861"/>
        <v>0</v>
      </c>
      <c r="O1999" t="b">
        <f t="shared" si="862"/>
        <v>0</v>
      </c>
      <c r="P1999" s="5" t="b">
        <f t="shared" si="863"/>
        <v>0</v>
      </c>
      <c r="T1999" t="str">
        <f t="shared" si="839"/>
        <v/>
      </c>
      <c r="U1999" t="str">
        <f t="shared" si="840"/>
        <v/>
      </c>
      <c r="V1999" t="str">
        <f t="shared" si="841"/>
        <v/>
      </c>
      <c r="W1999" t="str">
        <f t="shared" si="842"/>
        <v/>
      </c>
      <c r="X1999" t="str">
        <f t="shared" si="843"/>
        <v/>
      </c>
      <c r="Y1999" t="str">
        <f t="shared" si="844"/>
        <v/>
      </c>
      <c r="Z1999" t="str">
        <f t="shared" si="845"/>
        <v/>
      </c>
      <c r="AA1999" t="str">
        <f t="shared" si="846"/>
        <v/>
      </c>
      <c r="AB1999" t="str">
        <f t="shared" si="847"/>
        <v/>
      </c>
      <c r="AC1999" t="str">
        <f t="shared" si="848"/>
        <v/>
      </c>
      <c r="AD1999" t="str">
        <f t="shared" si="849"/>
        <v/>
      </c>
      <c r="AE1999" t="str">
        <f t="shared" si="850"/>
        <v/>
      </c>
      <c r="AF1999" t="str">
        <f t="shared" si="851"/>
        <v/>
      </c>
      <c r="AG1999" t="str">
        <f t="shared" si="852"/>
        <v/>
      </c>
    </row>
    <row r="2000" spans="3:33" x14ac:dyDescent="0.3">
      <c r="C2000" s="5" t="str">
        <f t="shared" si="853"/>
        <v/>
      </c>
      <c r="D2000" s="5" t="e">
        <f t="shared" si="837"/>
        <v>#N/A</v>
      </c>
      <c r="E2000" s="5" t="b">
        <f t="shared" si="854"/>
        <v>0</v>
      </c>
      <c r="F2000" s="5" t="e">
        <f t="shared" si="838"/>
        <v>#N/A</v>
      </c>
      <c r="G2000" s="5" t="str">
        <f t="shared" si="855"/>
        <v>FALSE V</v>
      </c>
      <c r="H2000" s="5" t="b">
        <f t="shared" si="856"/>
        <v>0</v>
      </c>
      <c r="I2000" s="5" t="b">
        <f t="shared" si="857"/>
        <v>0</v>
      </c>
      <c r="J2000" s="5" t="b">
        <f t="shared" si="858"/>
        <v>0</v>
      </c>
      <c r="K2000" s="5" t="str">
        <f t="shared" si="859"/>
        <v>FALSE C</v>
      </c>
      <c r="L2000" s="5" t="str">
        <f t="array" ref="L2000">IFERROR(INDEX(e29_4c,SMALL(IF(($B$9&lt;=e29_raw)*($B$11&gt;=e29_raw),MATCH(ROW(e29_4c),ROW(e29_4c))),ROWS($A$1:A1994)),COLUMN(A1994)),"")</f>
        <v/>
      </c>
      <c r="M2000" s="5" t="b">
        <f t="shared" si="860"/>
        <v>0</v>
      </c>
      <c r="N2000" t="b">
        <f t="shared" si="861"/>
        <v>0</v>
      </c>
      <c r="O2000" t="b">
        <f t="shared" si="862"/>
        <v>0</v>
      </c>
      <c r="P2000" s="5" t="b">
        <f t="shared" si="863"/>
        <v>0</v>
      </c>
      <c r="T2000" t="str">
        <f t="shared" si="839"/>
        <v/>
      </c>
      <c r="U2000" t="str">
        <f t="shared" si="840"/>
        <v/>
      </c>
      <c r="V2000" t="str">
        <f t="shared" si="841"/>
        <v/>
      </c>
      <c r="W2000" t="str">
        <f t="shared" si="842"/>
        <v/>
      </c>
      <c r="X2000" t="str">
        <f t="shared" si="843"/>
        <v/>
      </c>
      <c r="Y2000" t="str">
        <f t="shared" si="844"/>
        <v/>
      </c>
      <c r="Z2000" t="str">
        <f t="shared" si="845"/>
        <v/>
      </c>
      <c r="AA2000" t="str">
        <f t="shared" si="846"/>
        <v/>
      </c>
      <c r="AB2000" t="str">
        <f t="shared" si="847"/>
        <v/>
      </c>
      <c r="AC2000" t="str">
        <f t="shared" si="848"/>
        <v/>
      </c>
      <c r="AD2000" t="str">
        <f t="shared" si="849"/>
        <v/>
      </c>
      <c r="AE2000" t="str">
        <f t="shared" si="850"/>
        <v/>
      </c>
      <c r="AF2000" t="str">
        <f t="shared" si="851"/>
        <v/>
      </c>
      <c r="AG2000" t="str">
        <f t="shared" si="852"/>
        <v/>
      </c>
    </row>
    <row r="2001" spans="3:33" x14ac:dyDescent="0.3">
      <c r="C2001" s="5" t="str">
        <f t="shared" si="853"/>
        <v/>
      </c>
      <c r="D2001" s="5" t="e">
        <f t="shared" si="837"/>
        <v>#N/A</v>
      </c>
      <c r="E2001" s="5" t="b">
        <f t="shared" si="854"/>
        <v>0</v>
      </c>
      <c r="F2001" s="5" t="e">
        <f t="shared" si="838"/>
        <v>#N/A</v>
      </c>
      <c r="G2001" s="5" t="str">
        <f t="shared" si="855"/>
        <v>FALSE V</v>
      </c>
      <c r="H2001" s="5" t="b">
        <f t="shared" si="856"/>
        <v>0</v>
      </c>
      <c r="I2001" s="5" t="b">
        <f t="shared" si="857"/>
        <v>0</v>
      </c>
      <c r="J2001" s="5" t="b">
        <f t="shared" si="858"/>
        <v>0</v>
      </c>
      <c r="K2001" s="5" t="str">
        <f t="shared" si="859"/>
        <v>FALSE C</v>
      </c>
      <c r="L2001" s="5" t="str">
        <f t="array" ref="L2001">IFERROR(INDEX(e29_4c,SMALL(IF(($B$9&lt;=e29_raw)*($B$11&gt;=e29_raw),MATCH(ROW(e29_4c),ROW(e29_4c))),ROWS($A$1:A1995)),COLUMN(A1995)),"")</f>
        <v/>
      </c>
      <c r="M2001" s="5" t="b">
        <f t="shared" si="860"/>
        <v>0</v>
      </c>
      <c r="N2001" t="b">
        <f t="shared" si="861"/>
        <v>0</v>
      </c>
      <c r="O2001" t="b">
        <f t="shared" si="862"/>
        <v>0</v>
      </c>
      <c r="P2001" s="5" t="b">
        <f t="shared" si="863"/>
        <v>0</v>
      </c>
      <c r="T2001" t="str">
        <f t="shared" si="839"/>
        <v/>
      </c>
      <c r="U2001" t="str">
        <f t="shared" si="840"/>
        <v/>
      </c>
      <c r="V2001" t="str">
        <f t="shared" si="841"/>
        <v/>
      </c>
      <c r="W2001" t="str">
        <f t="shared" si="842"/>
        <v/>
      </c>
      <c r="X2001" t="str">
        <f t="shared" si="843"/>
        <v/>
      </c>
      <c r="Y2001" t="str">
        <f t="shared" si="844"/>
        <v/>
      </c>
      <c r="Z2001" t="str">
        <f t="shared" si="845"/>
        <v/>
      </c>
      <c r="AA2001" t="str">
        <f t="shared" si="846"/>
        <v/>
      </c>
      <c r="AB2001" t="str">
        <f t="shared" si="847"/>
        <v/>
      </c>
      <c r="AC2001" t="str">
        <f t="shared" si="848"/>
        <v/>
      </c>
      <c r="AD2001" t="str">
        <f t="shared" si="849"/>
        <v/>
      </c>
      <c r="AE2001" t="str">
        <f t="shared" si="850"/>
        <v/>
      </c>
      <c r="AF2001" t="str">
        <f t="shared" si="851"/>
        <v/>
      </c>
      <c r="AG2001" t="str">
        <f t="shared" si="852"/>
        <v/>
      </c>
    </row>
    <row r="2002" spans="3:33" x14ac:dyDescent="0.3">
      <c r="C2002" s="5" t="str">
        <f t="shared" si="853"/>
        <v/>
      </c>
      <c r="D2002" s="5" t="e">
        <f t="shared" si="837"/>
        <v>#N/A</v>
      </c>
      <c r="E2002" s="5" t="b">
        <f t="shared" si="854"/>
        <v>0</v>
      </c>
      <c r="F2002" s="5" t="e">
        <f t="shared" si="838"/>
        <v>#N/A</v>
      </c>
      <c r="G2002" s="5" t="str">
        <f t="shared" si="855"/>
        <v>FALSE V</v>
      </c>
      <c r="H2002" s="5" t="b">
        <f t="shared" si="856"/>
        <v>0</v>
      </c>
      <c r="I2002" s="5" t="b">
        <f t="shared" si="857"/>
        <v>0</v>
      </c>
      <c r="J2002" s="5" t="b">
        <f t="shared" si="858"/>
        <v>0</v>
      </c>
      <c r="K2002" s="5" t="str">
        <f t="shared" si="859"/>
        <v>FALSE C</v>
      </c>
      <c r="L2002" s="5" t="str">
        <f t="array" ref="L2002">IFERROR(INDEX(e29_4c,SMALL(IF(($B$9&lt;=e29_raw)*($B$11&gt;=e29_raw),MATCH(ROW(e29_4c),ROW(e29_4c))),ROWS($A$1:A1996)),COLUMN(A1996)),"")</f>
        <v/>
      </c>
      <c r="M2002" s="5" t="b">
        <f t="shared" si="860"/>
        <v>0</v>
      </c>
      <c r="N2002" t="b">
        <f t="shared" si="861"/>
        <v>0</v>
      </c>
      <c r="O2002" t="b">
        <f t="shared" si="862"/>
        <v>0</v>
      </c>
      <c r="P2002" s="5" t="b">
        <f t="shared" si="863"/>
        <v>0</v>
      </c>
      <c r="T2002" t="str">
        <f t="shared" si="839"/>
        <v/>
      </c>
      <c r="U2002" t="str">
        <f t="shared" si="840"/>
        <v/>
      </c>
      <c r="V2002" t="str">
        <f t="shared" si="841"/>
        <v/>
      </c>
      <c r="W2002" t="str">
        <f t="shared" si="842"/>
        <v/>
      </c>
      <c r="X2002" t="str">
        <f t="shared" si="843"/>
        <v/>
      </c>
      <c r="Y2002" t="str">
        <f t="shared" si="844"/>
        <v/>
      </c>
      <c r="Z2002" t="str">
        <f t="shared" si="845"/>
        <v/>
      </c>
      <c r="AA2002" t="str">
        <f t="shared" si="846"/>
        <v/>
      </c>
      <c r="AB2002" t="str">
        <f t="shared" si="847"/>
        <v/>
      </c>
      <c r="AC2002" t="str">
        <f t="shared" si="848"/>
        <v/>
      </c>
      <c r="AD2002" t="str">
        <f t="shared" si="849"/>
        <v/>
      </c>
      <c r="AE2002" t="str">
        <f t="shared" si="850"/>
        <v/>
      </c>
      <c r="AF2002" t="str">
        <f t="shared" si="851"/>
        <v/>
      </c>
      <c r="AG2002" t="str">
        <f t="shared" si="852"/>
        <v/>
      </c>
    </row>
    <row r="2003" spans="3:33" x14ac:dyDescent="0.3">
      <c r="C2003" s="5" t="str">
        <f t="shared" si="853"/>
        <v/>
      </c>
      <c r="D2003" s="5" t="e">
        <f t="shared" si="837"/>
        <v>#N/A</v>
      </c>
      <c r="E2003" s="5" t="b">
        <f t="shared" si="854"/>
        <v>0</v>
      </c>
      <c r="F2003" s="5" t="e">
        <f t="shared" si="838"/>
        <v>#N/A</v>
      </c>
      <c r="G2003" s="5" t="str">
        <f t="shared" si="855"/>
        <v>FALSE V</v>
      </c>
      <c r="H2003" s="5" t="b">
        <f t="shared" si="856"/>
        <v>0</v>
      </c>
      <c r="I2003" s="5" t="b">
        <f t="shared" si="857"/>
        <v>0</v>
      </c>
      <c r="J2003" s="5" t="b">
        <f t="shared" si="858"/>
        <v>0</v>
      </c>
      <c r="K2003" s="5" t="str">
        <f t="shared" si="859"/>
        <v>FALSE C</v>
      </c>
      <c r="L2003" s="5" t="str">
        <f t="array" ref="L2003">IFERROR(INDEX(e29_4c,SMALL(IF(($B$9&lt;=e29_raw)*($B$11&gt;=e29_raw),MATCH(ROW(e29_4c),ROW(e29_4c))),ROWS($A$1:A1997)),COLUMN(A1997)),"")</f>
        <v/>
      </c>
      <c r="M2003" s="5" t="b">
        <f t="shared" si="860"/>
        <v>0</v>
      </c>
      <c r="N2003" t="b">
        <f t="shared" si="861"/>
        <v>0</v>
      </c>
      <c r="O2003" t="b">
        <f t="shared" si="862"/>
        <v>0</v>
      </c>
      <c r="P2003" s="5" t="b">
        <f t="shared" si="863"/>
        <v>0</v>
      </c>
      <c r="T2003" t="str">
        <f t="shared" si="839"/>
        <v/>
      </c>
      <c r="U2003" t="str">
        <f t="shared" si="840"/>
        <v/>
      </c>
      <c r="V2003" t="str">
        <f t="shared" si="841"/>
        <v/>
      </c>
      <c r="W2003" t="str">
        <f t="shared" si="842"/>
        <v/>
      </c>
      <c r="X2003" t="str">
        <f t="shared" si="843"/>
        <v/>
      </c>
      <c r="Y2003" t="str">
        <f t="shared" si="844"/>
        <v/>
      </c>
      <c r="Z2003" t="str">
        <f t="shared" si="845"/>
        <v/>
      </c>
      <c r="AA2003" t="str">
        <f t="shared" si="846"/>
        <v/>
      </c>
      <c r="AB2003" t="str">
        <f t="shared" si="847"/>
        <v/>
      </c>
      <c r="AC2003" t="str">
        <f t="shared" si="848"/>
        <v/>
      </c>
      <c r="AD2003" t="str">
        <f t="shared" si="849"/>
        <v/>
      </c>
      <c r="AE2003" t="str">
        <f t="shared" si="850"/>
        <v/>
      </c>
      <c r="AF2003" t="str">
        <f t="shared" si="851"/>
        <v/>
      </c>
      <c r="AG2003" t="str">
        <f t="shared" si="852"/>
        <v/>
      </c>
    </row>
    <row r="2004" spans="3:33" x14ac:dyDescent="0.3">
      <c r="C2004" s="5" t="str">
        <f t="shared" si="853"/>
        <v/>
      </c>
      <c r="D2004" s="5" t="e">
        <f t="shared" si="837"/>
        <v>#N/A</v>
      </c>
      <c r="E2004" s="5" t="b">
        <f t="shared" si="854"/>
        <v>0</v>
      </c>
      <c r="F2004" s="5" t="e">
        <f t="shared" si="838"/>
        <v>#N/A</v>
      </c>
      <c r="G2004" s="5" t="str">
        <f t="shared" si="855"/>
        <v>FALSE V</v>
      </c>
      <c r="H2004" s="5" t="b">
        <f t="shared" si="856"/>
        <v>0</v>
      </c>
      <c r="I2004" s="5" t="b">
        <f t="shared" si="857"/>
        <v>0</v>
      </c>
      <c r="J2004" s="5" t="b">
        <f t="shared" si="858"/>
        <v>0</v>
      </c>
      <c r="K2004" s="5" t="str">
        <f t="shared" si="859"/>
        <v>FALSE C</v>
      </c>
      <c r="L2004" s="5" t="str">
        <f t="array" ref="L2004">IFERROR(INDEX(e29_4c,SMALL(IF(($B$9&lt;=e29_raw)*($B$11&gt;=e29_raw),MATCH(ROW(e29_4c),ROW(e29_4c))),ROWS($A$1:A1998)),COLUMN(A1998)),"")</f>
        <v/>
      </c>
      <c r="M2004" s="5" t="b">
        <f t="shared" si="860"/>
        <v>0</v>
      </c>
      <c r="N2004" t="b">
        <f t="shared" si="861"/>
        <v>0</v>
      </c>
      <c r="O2004" t="b">
        <f t="shared" si="862"/>
        <v>0</v>
      </c>
      <c r="P2004" s="5" t="b">
        <f t="shared" si="863"/>
        <v>0</v>
      </c>
      <c r="T2004" t="str">
        <f t="shared" si="839"/>
        <v/>
      </c>
      <c r="U2004" t="str">
        <f t="shared" si="840"/>
        <v/>
      </c>
      <c r="V2004" t="str">
        <f t="shared" si="841"/>
        <v/>
      </c>
      <c r="W2004" t="str">
        <f t="shared" si="842"/>
        <v/>
      </c>
      <c r="X2004" t="str">
        <f t="shared" si="843"/>
        <v/>
      </c>
      <c r="Y2004" t="str">
        <f t="shared" si="844"/>
        <v/>
      </c>
      <c r="Z2004" t="str">
        <f t="shared" si="845"/>
        <v/>
      </c>
      <c r="AA2004" t="str">
        <f t="shared" si="846"/>
        <v/>
      </c>
      <c r="AB2004" t="str">
        <f t="shared" si="847"/>
        <v/>
      </c>
      <c r="AC2004" t="str">
        <f t="shared" si="848"/>
        <v/>
      </c>
      <c r="AD2004" t="str">
        <f t="shared" si="849"/>
        <v/>
      </c>
      <c r="AE2004" t="str">
        <f t="shared" si="850"/>
        <v/>
      </c>
      <c r="AF2004" t="str">
        <f t="shared" si="851"/>
        <v/>
      </c>
      <c r="AG2004" t="str">
        <f t="shared" si="852"/>
        <v/>
      </c>
    </row>
    <row r="2005" spans="3:33" x14ac:dyDescent="0.3">
      <c r="C2005" s="5" t="str">
        <f t="shared" si="853"/>
        <v/>
      </c>
      <c r="D2005" s="5" t="e">
        <f t="shared" si="837"/>
        <v>#N/A</v>
      </c>
      <c r="E2005" s="5" t="b">
        <f t="shared" si="854"/>
        <v>0</v>
      </c>
      <c r="F2005" s="5" t="e">
        <f t="shared" si="838"/>
        <v>#N/A</v>
      </c>
      <c r="G2005" s="5" t="str">
        <f t="shared" si="855"/>
        <v>FALSE V</v>
      </c>
      <c r="H2005" s="5" t="b">
        <f t="shared" si="856"/>
        <v>0</v>
      </c>
      <c r="I2005" s="5" t="b">
        <f t="shared" si="857"/>
        <v>0</v>
      </c>
      <c r="J2005" s="5" t="b">
        <f t="shared" si="858"/>
        <v>0</v>
      </c>
      <c r="K2005" s="5" t="str">
        <f t="shared" si="859"/>
        <v>FALSE C</v>
      </c>
      <c r="L2005" s="5" t="str">
        <f t="array" ref="L2005">IFERROR(INDEX(e29_4c,SMALL(IF(($B$9&lt;=e29_raw)*($B$11&gt;=e29_raw),MATCH(ROW(e29_4c),ROW(e29_4c))),ROWS($A$1:A1999)),COLUMN(A1999)),"")</f>
        <v/>
      </c>
      <c r="M2005" s="5" t="b">
        <f t="shared" si="860"/>
        <v>0</v>
      </c>
      <c r="N2005" t="b">
        <f t="shared" si="861"/>
        <v>0</v>
      </c>
      <c r="O2005" t="b">
        <f t="shared" si="862"/>
        <v>0</v>
      </c>
      <c r="P2005" s="5" t="b">
        <f t="shared" si="863"/>
        <v>0</v>
      </c>
      <c r="T2005" t="str">
        <f t="shared" si="839"/>
        <v/>
      </c>
      <c r="U2005" t="str">
        <f t="shared" si="840"/>
        <v/>
      </c>
      <c r="V2005" t="str">
        <f t="shared" si="841"/>
        <v/>
      </c>
      <c r="W2005" t="str">
        <f t="shared" si="842"/>
        <v/>
      </c>
      <c r="X2005" t="str">
        <f t="shared" si="843"/>
        <v/>
      </c>
      <c r="Y2005" t="str">
        <f t="shared" si="844"/>
        <v/>
      </c>
      <c r="Z2005" t="str">
        <f t="shared" si="845"/>
        <v/>
      </c>
      <c r="AA2005" t="str">
        <f t="shared" si="846"/>
        <v/>
      </c>
      <c r="AB2005" t="str">
        <f t="shared" si="847"/>
        <v/>
      </c>
      <c r="AC2005" t="str">
        <f t="shared" si="848"/>
        <v/>
      </c>
      <c r="AD2005" t="str">
        <f t="shared" si="849"/>
        <v/>
      </c>
      <c r="AE2005" t="str">
        <f t="shared" si="850"/>
        <v/>
      </c>
      <c r="AF2005" t="str">
        <f t="shared" si="851"/>
        <v/>
      </c>
      <c r="AG2005" t="str">
        <f t="shared" si="852"/>
        <v/>
      </c>
    </row>
    <row r="2006" spans="3:33" x14ac:dyDescent="0.3">
      <c r="C2006" s="5" t="str">
        <f t="shared" si="853"/>
        <v/>
      </c>
      <c r="D2006" s="5" t="e">
        <f t="shared" si="837"/>
        <v>#N/A</v>
      </c>
      <c r="E2006" s="5" t="b">
        <f t="shared" si="854"/>
        <v>0</v>
      </c>
      <c r="F2006" s="5" t="e">
        <f t="shared" si="838"/>
        <v>#N/A</v>
      </c>
      <c r="G2006" s="5" t="str">
        <f t="shared" si="855"/>
        <v>FALSE V</v>
      </c>
      <c r="H2006" s="5" t="b">
        <f t="shared" si="856"/>
        <v>0</v>
      </c>
      <c r="I2006" s="5" t="b">
        <f t="shared" si="857"/>
        <v>0</v>
      </c>
      <c r="J2006" s="5" t="b">
        <f t="shared" si="858"/>
        <v>0</v>
      </c>
      <c r="K2006" s="5" t="str">
        <f t="shared" si="859"/>
        <v>FALSE C</v>
      </c>
      <c r="L2006" s="5" t="str">
        <f t="array" ref="L2006">IFERROR(INDEX(e29_4c,SMALL(IF(($B$9&lt;=e29_raw)*($B$11&gt;=e29_raw),MATCH(ROW(e29_4c),ROW(e29_4c))),ROWS($A$1:A2000)),COLUMN(A2000)),"")</f>
        <v/>
      </c>
      <c r="M2006" s="5" t="b">
        <f t="shared" si="860"/>
        <v>0</v>
      </c>
      <c r="N2006" t="b">
        <f t="shared" si="861"/>
        <v>0</v>
      </c>
      <c r="O2006" t="b">
        <f t="shared" si="862"/>
        <v>0</v>
      </c>
      <c r="P2006" s="5" t="b">
        <f t="shared" si="863"/>
        <v>0</v>
      </c>
      <c r="T2006" t="str">
        <f t="shared" si="839"/>
        <v/>
      </c>
      <c r="U2006" t="str">
        <f t="shared" si="840"/>
        <v/>
      </c>
      <c r="V2006" t="str">
        <f t="shared" si="841"/>
        <v/>
      </c>
      <c r="W2006" t="str">
        <f t="shared" si="842"/>
        <v/>
      </c>
      <c r="X2006" t="str">
        <f t="shared" si="843"/>
        <v/>
      </c>
      <c r="Y2006" t="str">
        <f t="shared" si="844"/>
        <v/>
      </c>
      <c r="Z2006" t="str">
        <f t="shared" si="845"/>
        <v/>
      </c>
      <c r="AA2006" t="str">
        <f t="shared" si="846"/>
        <v/>
      </c>
      <c r="AB2006" t="str">
        <f t="shared" si="847"/>
        <v/>
      </c>
      <c r="AC2006" t="str">
        <f t="shared" si="848"/>
        <v/>
      </c>
      <c r="AD2006" t="str">
        <f t="shared" si="849"/>
        <v/>
      </c>
      <c r="AE2006" t="str">
        <f t="shared" si="850"/>
        <v/>
      </c>
      <c r="AF2006" t="str">
        <f t="shared" si="851"/>
        <v/>
      </c>
      <c r="AG2006" t="str">
        <f t="shared" si="852"/>
        <v/>
      </c>
    </row>
    <row r="2007" spans="3:33" x14ac:dyDescent="0.3">
      <c r="D2007" s="5" t="str">
        <f>IF($L2007&lt;&gt;"",INDEX(e29_value,MATCH(L2007,e29_4c,0))&amp;" "&amp;INDEX(e29_sym,MATCH(L2007,e29_4c,0)),"")</f>
        <v/>
      </c>
      <c r="E2007" s="5" t="str">
        <f>IF($L2007&lt;&gt;"",$B$21,"")</f>
        <v/>
      </c>
      <c r="F2007" s="5" t="str">
        <f>IF($L2007&lt;&gt;"",MIN($B$17,ROUND(SQRT(($B$30*INDEX(e29_raw,MATCH(L2007,e29_4c,0)))),1))&amp;" V","")</f>
        <v/>
      </c>
      <c r="G2007" s="5" t="str">
        <f>IF($L2007&lt;&gt;"",$B$19&amp;" V","")</f>
        <v/>
      </c>
      <c r="H2007" s="5" t="str">
        <f>IF($L2007&lt;&gt;"",$B$15,"")</f>
        <v/>
      </c>
      <c r="I2007" s="5" t="str">
        <f>IF($L2007&lt;&gt;"",$B$23,"")</f>
        <v/>
      </c>
      <c r="J2007" s="5" t="str">
        <f>IF($L2007&lt;&gt;"",$B$13,"")</f>
        <v/>
      </c>
      <c r="K2007" s="5" t="str">
        <f>IF($L2007&lt;&gt;"",$B$25&amp;" C","")</f>
        <v/>
      </c>
      <c r="L2007" s="5" t="str">
        <f t="array" ref="L2007">IFERROR(INDEX(e29_4c,SMALL(IF(($B$9&lt;=e29_raw)*($B$11&gt;=e29_raw),MATCH(ROW(e29_4c),ROW(e29_4c))),ROWS($A$1:A2001)),COLUMN(A2001)),"")</f>
        <v/>
      </c>
      <c r="M2007" s="5" t="str">
        <f>IF($L2007&lt;&gt;"",$B$27,"")</f>
        <v/>
      </c>
      <c r="N2007" t="str">
        <f>IF(L2007&lt;&gt;"",$A$9,"")</f>
        <v/>
      </c>
      <c r="O2007" t="str">
        <f>IF($L2007&lt;&gt;"","Panasonic","")</f>
        <v/>
      </c>
      <c r="P2007" s="5" t="str">
        <f>IF($L2007&lt;&gt;"","ERJ"&amp;$B$6&amp;$B$34&amp;L2007,"")</f>
        <v/>
      </c>
      <c r="T2007" t="str">
        <f>IF($L2007&lt;&gt;"",C$6&amp;" '"&amp;C2007&amp;"';","")</f>
        <v/>
      </c>
      <c r="U2007" t="str">
        <f>IF($L2007&lt;&gt;"",D$6&amp;" '"&amp;D2007&amp;"';","")</f>
        <v/>
      </c>
      <c r="V2007" t="str">
        <f>IF($L2007&lt;&gt;"",E$6&amp;" '"&amp;E2007&amp;"';","")</f>
        <v/>
      </c>
      <c r="W2007" t="str">
        <f>IF($L2007&lt;&gt;"",F$6&amp;" '"&amp;F2007&amp;"';","")</f>
        <v/>
      </c>
      <c r="X2007" t="str">
        <f>IF($L2007&lt;&gt;"",G$6&amp;" '"&amp;G2007&amp;"';","")</f>
        <v/>
      </c>
      <c r="Y2007" t="str">
        <f>IF($L2007&lt;&gt;"",H$6&amp;" '"&amp;H2007&amp;"';","")</f>
        <v/>
      </c>
      <c r="Z2007" t="str">
        <f>IF($L2007&lt;&gt;"",I$6&amp;" '"&amp;I2007&amp;"';","")</f>
        <v/>
      </c>
      <c r="AA2007" t="str">
        <f>IF($L2007&lt;&gt;"",J$6&amp;" '"&amp;J2007&amp;"';","")</f>
        <v/>
      </c>
      <c r="AB2007" t="str">
        <f>IF($L2007&lt;&gt;"",K$6&amp;" '"&amp;K2007&amp;"';","")</f>
        <v/>
      </c>
      <c r="AC2007" t="str">
        <f>IF($L2007&lt;&gt;"",L$6&amp;" '"&amp;L2007&amp;"';","")</f>
        <v/>
      </c>
      <c r="AD2007" t="str">
        <f>IF($L2007&lt;&gt;"",M$6&amp;" '"&amp;M2007&amp;"';","")</f>
        <v/>
      </c>
      <c r="AE2007" t="str">
        <f>IF($L2007&lt;&gt;"",N$6&amp;" '"&amp;N2007&amp;"';","")</f>
        <v/>
      </c>
      <c r="AF2007" t="str">
        <f>IF($L2007&lt;&gt;"",O$6&amp;" '"&amp;O2007&amp;"';","")</f>
        <v/>
      </c>
      <c r="AG2007" t="str">
        <f>IF($L2007&lt;&gt;"",P$6&amp;" '"&amp;P2007&amp;"';","")</f>
        <v/>
      </c>
    </row>
  </sheetData>
  <mergeCells count="1">
    <mergeCell ref="C4:R4"/>
  </mergeCells>
  <dataValidations disablePrompts="1" count="1">
    <dataValidation allowBlank="1" showInputMessage="1" showErrorMessage="1" sqref="B11 B9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'ERJ Codes'!$J$22:$J$32</xm:f>
          </x14:formula1>
          <xm:sqref>B6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29</vt:i4>
      </vt:variant>
    </vt:vector>
  </HeadingPairs>
  <TitlesOfParts>
    <vt:vector size="36" baseType="lpstr">
      <vt:lpstr>Panasonic ERJ Master List</vt:lpstr>
      <vt:lpstr>Panasonic ERJ Code Table</vt:lpstr>
      <vt:lpstr>ERJ Series</vt:lpstr>
      <vt:lpstr>ERJ Codes</vt:lpstr>
      <vt:lpstr>E Values</vt:lpstr>
      <vt:lpstr>Eagle</vt:lpstr>
      <vt:lpstr>Part Builder</vt:lpstr>
      <vt:lpstr>D_List</vt:lpstr>
      <vt:lpstr>e_code</vt:lpstr>
      <vt:lpstr>e_size</vt:lpstr>
      <vt:lpstr>e29_4c</vt:lpstr>
      <vt:lpstr>e29_raw</vt:lpstr>
      <vt:lpstr>e29_sym</vt:lpstr>
      <vt:lpstr>e29_value</vt:lpstr>
      <vt:lpstr>e29all</vt:lpstr>
      <vt:lpstr>e96_3c</vt:lpstr>
      <vt:lpstr>e96_4c</vt:lpstr>
      <vt:lpstr>E96_code</vt:lpstr>
      <vt:lpstr>E96_raw</vt:lpstr>
      <vt:lpstr>e96_std</vt:lpstr>
      <vt:lpstr>e96_sym</vt:lpstr>
      <vt:lpstr>eia</vt:lpstr>
      <vt:lpstr>eii</vt:lpstr>
      <vt:lpstr>Index_Table</vt:lpstr>
      <vt:lpstr>M_List</vt:lpstr>
      <vt:lpstr>package_codes</vt:lpstr>
      <vt:lpstr>r_1</vt:lpstr>
      <vt:lpstr>r_10</vt:lpstr>
      <vt:lpstr>r_11</vt:lpstr>
      <vt:lpstr>r_12</vt:lpstr>
      <vt:lpstr>r_4</vt:lpstr>
      <vt:lpstr>r_6</vt:lpstr>
      <vt:lpstr>r_7</vt:lpstr>
      <vt:lpstr>r_8</vt:lpstr>
      <vt:lpstr>Sym_List</vt:lpstr>
      <vt:lpstr>T_List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Brett</cp:lastModifiedBy>
  <cp:revision/>
  <dcterms:created xsi:type="dcterms:W3CDTF">2022-02-28T01:32:03Z</dcterms:created>
  <dcterms:modified xsi:type="dcterms:W3CDTF">2022-03-05T01:23:02Z</dcterms:modified>
  <cp:category/>
  <cp:contentStatus/>
</cp:coreProperties>
</file>